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nfo\Downloads\"/>
    </mc:Choice>
  </mc:AlternateContent>
  <xr:revisionPtr revIDLastSave="0" documentId="13_ncr:1_{832619C0-F951-4D49-B4D7-96630B496166}" xr6:coauthVersionLast="47" xr6:coauthVersionMax="47" xr10:uidLastSave="{00000000-0000-0000-0000-000000000000}"/>
  <workbookProtection workbookAlgorithmName="SHA-512" workbookHashValue="l/g+jtnUIJzhWNSNzsQKzVnGu9HJ/cT1aPOkaONYGDVpoIRZsM1rlANppDxug5HTQRfWpoMOtqDi2UClw8N8Fw==" workbookSaltValue="i89zE3jG3QmW3wtdhrAniA==" workbookSpinCount="100000" lockStructure="1"/>
  <bookViews>
    <workbookView xWindow="-98" yWindow="-98" windowWidth="20715" windowHeight="13276" tabRatio="845" xr2:uid="{00000000-000D-0000-FFFF-FFFF00000000}"/>
  </bookViews>
  <sheets>
    <sheet name="品番配送区分記入用リスト" sheetId="20" r:id="rId1"/>
    <sheet name="見積書" sheetId="57" r:id="rId2"/>
    <sheet name="挨拶状 （ました）" sheetId="61" r:id="rId3"/>
    <sheet name="挨拶状(ます)" sheetId="59" state="hidden" r:id="rId4"/>
    <sheet name="商品データ+集計" sheetId="21" state="hidden" r:id="rId5"/>
  </sheets>
  <externalReferences>
    <externalReference r:id="rId6"/>
  </externalReferences>
  <definedNames>
    <definedName name="_xlnm.Print_Area" localSheetId="2">'挨拶状 （ました）'!$B$1:$AD$33</definedName>
    <definedName name="_xlnm.Print_Area" localSheetId="3">'挨拶状(ます)'!$B$1:$AD$33</definedName>
    <definedName name="_xlnm.Print_Area" localSheetId="1">見積書!$A$1:$BO$56</definedName>
    <definedName name="_xlnm.Print_Area" localSheetId="0">品番配送区分記入用リスト!$A$1:$O$154</definedName>
    <definedName name="_xlnm.Print_Titles" localSheetId="1">見積書!$A:$AN,見積書!$1:$17</definedName>
    <definedName name="_xlnm.Print_Titles" localSheetId="0">品番配送区分記入用リスト!$4:$4</definedName>
  </definedNames>
  <calcPr calcId="191029" concurrentCalc="0"/>
</workbook>
</file>

<file path=xl/calcChain.xml><?xml version="1.0" encoding="utf-8"?>
<calcChain xmlns="http://schemas.openxmlformats.org/spreadsheetml/2006/main">
  <c r="H5" i="20" l="1"/>
  <c r="H6" i="20"/>
  <c r="H7" i="20"/>
  <c r="H8" i="20"/>
  <c r="H9" i="20"/>
  <c r="H10" i="20"/>
  <c r="H11" i="20"/>
  <c r="H12" i="20"/>
  <c r="U5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E897" i="21"/>
  <c r="F897" i="21"/>
  <c r="G897" i="21"/>
  <c r="H897" i="21"/>
  <c r="I897" i="21"/>
  <c r="E898" i="21"/>
  <c r="F898" i="21"/>
  <c r="G898" i="21"/>
  <c r="H898" i="21"/>
  <c r="I898" i="21"/>
  <c r="E899" i="21"/>
  <c r="F899" i="21"/>
  <c r="G899" i="21"/>
  <c r="H899" i="21"/>
  <c r="I899" i="21"/>
  <c r="E900" i="21"/>
  <c r="F900" i="21"/>
  <c r="G900" i="21"/>
  <c r="H900" i="21"/>
  <c r="I900" i="21"/>
  <c r="E901" i="21"/>
  <c r="F901" i="21"/>
  <c r="G901" i="21"/>
  <c r="H901" i="21"/>
  <c r="I901" i="21"/>
  <c r="E902" i="21"/>
  <c r="F902" i="21"/>
  <c r="G902" i="21"/>
  <c r="H902" i="21"/>
  <c r="I902" i="21"/>
  <c r="E903" i="21"/>
  <c r="F903" i="21"/>
  <c r="G903" i="21"/>
  <c r="H903" i="21"/>
  <c r="I903" i="21"/>
  <c r="E904" i="21"/>
  <c r="F904" i="21"/>
  <c r="G904" i="21"/>
  <c r="H904" i="21"/>
  <c r="I904" i="21"/>
  <c r="E905" i="21"/>
  <c r="F905" i="21"/>
  <c r="G905" i="21"/>
  <c r="H905" i="21"/>
  <c r="I905" i="21"/>
  <c r="E906" i="21"/>
  <c r="F906" i="21"/>
  <c r="G906" i="21"/>
  <c r="H906" i="21"/>
  <c r="I906" i="21"/>
  <c r="E907" i="21"/>
  <c r="F907" i="21"/>
  <c r="G907" i="21"/>
  <c r="H907" i="21"/>
  <c r="I907" i="21"/>
  <c r="E909" i="21"/>
  <c r="F909" i="21"/>
  <c r="G909" i="21"/>
  <c r="H909" i="21"/>
  <c r="I909" i="21"/>
  <c r="E910" i="21"/>
  <c r="F910" i="21"/>
  <c r="G910" i="21"/>
  <c r="H910" i="21"/>
  <c r="I910" i="21"/>
  <c r="E911" i="21"/>
  <c r="F911" i="21"/>
  <c r="G911" i="21"/>
  <c r="H911" i="21"/>
  <c r="I911" i="21"/>
  <c r="E912" i="21"/>
  <c r="F912" i="21"/>
  <c r="G912" i="21"/>
  <c r="H912" i="21"/>
  <c r="I912" i="21"/>
  <c r="E913" i="21"/>
  <c r="F913" i="21"/>
  <c r="G913" i="21"/>
  <c r="H913" i="21"/>
  <c r="I913" i="21"/>
  <c r="E914" i="21"/>
  <c r="F914" i="21"/>
  <c r="G914" i="21"/>
  <c r="H914" i="21"/>
  <c r="I914" i="21"/>
  <c r="E915" i="21"/>
  <c r="F915" i="21"/>
  <c r="G915" i="21"/>
  <c r="H915" i="21"/>
  <c r="I915" i="21"/>
  <c r="E916" i="21"/>
  <c r="F916" i="21"/>
  <c r="G916" i="21"/>
  <c r="H916" i="21"/>
  <c r="I916" i="21"/>
  <c r="E917" i="21"/>
  <c r="F917" i="21"/>
  <c r="G917" i="21"/>
  <c r="H917" i="21"/>
  <c r="I917" i="21"/>
  <c r="E918" i="21"/>
  <c r="F918" i="21"/>
  <c r="G918" i="21"/>
  <c r="H918" i="21"/>
  <c r="I918" i="21"/>
  <c r="E919" i="21"/>
  <c r="F919" i="21"/>
  <c r="G919" i="21"/>
  <c r="H919" i="21"/>
  <c r="I919" i="21"/>
  <c r="E920" i="21"/>
  <c r="F920" i="21"/>
  <c r="G920" i="21"/>
  <c r="H920" i="21"/>
  <c r="I920" i="21"/>
  <c r="E921" i="21"/>
  <c r="F921" i="21"/>
  <c r="G921" i="21"/>
  <c r="H921" i="21"/>
  <c r="I921" i="21"/>
  <c r="E922" i="21"/>
  <c r="F922" i="21"/>
  <c r="G922" i="21"/>
  <c r="H922" i="21"/>
  <c r="I922" i="21"/>
  <c r="E923" i="21"/>
  <c r="F923" i="21"/>
  <c r="G923" i="21"/>
  <c r="H923" i="21"/>
  <c r="I923" i="21"/>
  <c r="E924" i="21"/>
  <c r="F924" i="21"/>
  <c r="G924" i="21"/>
  <c r="H924" i="21"/>
  <c r="I924" i="21"/>
  <c r="E925" i="21"/>
  <c r="F925" i="21"/>
  <c r="G925" i="21"/>
  <c r="H925" i="21"/>
  <c r="I925" i="21"/>
  <c r="E926" i="21"/>
  <c r="F926" i="21"/>
  <c r="G926" i="21"/>
  <c r="H926" i="21"/>
  <c r="I926" i="21"/>
  <c r="E927" i="21"/>
  <c r="F927" i="21"/>
  <c r="G927" i="21"/>
  <c r="H927" i="21"/>
  <c r="I927" i="21"/>
  <c r="E928" i="21"/>
  <c r="F928" i="21"/>
  <c r="G928" i="21"/>
  <c r="H928" i="21"/>
  <c r="I928" i="21"/>
  <c r="E929" i="21"/>
  <c r="F929" i="21"/>
  <c r="G929" i="21"/>
  <c r="H929" i="21"/>
  <c r="I929" i="21"/>
  <c r="E930" i="21"/>
  <c r="F930" i="21"/>
  <c r="G930" i="21"/>
  <c r="H930" i="21"/>
  <c r="I930" i="21"/>
  <c r="E931" i="21"/>
  <c r="F931" i="21"/>
  <c r="G931" i="21"/>
  <c r="H931" i="21"/>
  <c r="I931" i="21"/>
  <c r="E932" i="21"/>
  <c r="F932" i="21"/>
  <c r="G932" i="21"/>
  <c r="H932" i="21"/>
  <c r="I932" i="21"/>
  <c r="E933" i="21"/>
  <c r="F933" i="21"/>
  <c r="G933" i="21"/>
  <c r="H933" i="21"/>
  <c r="I933" i="21"/>
  <c r="E934" i="21"/>
  <c r="F934" i="21"/>
  <c r="G934" i="21"/>
  <c r="H934" i="21"/>
  <c r="I934" i="21"/>
  <c r="E935" i="21"/>
  <c r="F935" i="21"/>
  <c r="G935" i="21"/>
  <c r="H935" i="21"/>
  <c r="I935" i="21"/>
  <c r="E936" i="21"/>
  <c r="F936" i="21"/>
  <c r="G936" i="21"/>
  <c r="H936" i="21"/>
  <c r="I936" i="21"/>
  <c r="E937" i="21"/>
  <c r="F937" i="21"/>
  <c r="G937" i="21"/>
  <c r="H937" i="21"/>
  <c r="I937" i="21"/>
  <c r="E938" i="21"/>
  <c r="F938" i="21"/>
  <c r="G938" i="21"/>
  <c r="H938" i="21"/>
  <c r="I938" i="21"/>
  <c r="E939" i="21"/>
  <c r="F939" i="21"/>
  <c r="G939" i="21"/>
  <c r="H939" i="21"/>
  <c r="I939" i="21"/>
  <c r="E940" i="21"/>
  <c r="F940" i="21"/>
  <c r="G940" i="21"/>
  <c r="H940" i="21"/>
  <c r="I940" i="21"/>
  <c r="E941" i="21"/>
  <c r="F941" i="21"/>
  <c r="G941" i="21"/>
  <c r="H941" i="21"/>
  <c r="I941" i="21"/>
  <c r="E942" i="21"/>
  <c r="F942" i="21"/>
  <c r="G942" i="21"/>
  <c r="H942" i="21"/>
  <c r="I942" i="21"/>
  <c r="E943" i="21"/>
  <c r="F943" i="21"/>
  <c r="G943" i="21"/>
  <c r="H943" i="21"/>
  <c r="I943" i="21"/>
  <c r="E944" i="21"/>
  <c r="F944" i="21"/>
  <c r="G944" i="21"/>
  <c r="H944" i="21"/>
  <c r="I944" i="21"/>
  <c r="E945" i="21"/>
  <c r="F945" i="21"/>
  <c r="G945" i="21"/>
  <c r="H945" i="21"/>
  <c r="I945" i="21"/>
  <c r="E946" i="21"/>
  <c r="F946" i="21"/>
  <c r="G946" i="21"/>
  <c r="H946" i="21"/>
  <c r="I946" i="21"/>
  <c r="E947" i="21"/>
  <c r="F947" i="21"/>
  <c r="G947" i="21"/>
  <c r="H947" i="21"/>
  <c r="I947" i="21"/>
  <c r="E948" i="21"/>
  <c r="F948" i="21"/>
  <c r="G948" i="21"/>
  <c r="H948" i="21"/>
  <c r="I948" i="21"/>
  <c r="E949" i="21"/>
  <c r="F949" i="21"/>
  <c r="G949" i="21"/>
  <c r="H949" i="21"/>
  <c r="I949" i="21"/>
  <c r="E950" i="21"/>
  <c r="F950" i="21"/>
  <c r="G950" i="21"/>
  <c r="H950" i="21"/>
  <c r="I950" i="21"/>
  <c r="E951" i="21"/>
  <c r="F951" i="21"/>
  <c r="G951" i="21"/>
  <c r="H951" i="21"/>
  <c r="I951" i="21"/>
  <c r="E952" i="21"/>
  <c r="F952" i="21"/>
  <c r="G952" i="21"/>
  <c r="H952" i="21"/>
  <c r="I952" i="21"/>
  <c r="E953" i="21"/>
  <c r="F953" i="21"/>
  <c r="G953" i="21"/>
  <c r="H953" i="21"/>
  <c r="I953" i="21"/>
  <c r="E954" i="21"/>
  <c r="F954" i="21"/>
  <c r="G954" i="21"/>
  <c r="H954" i="21"/>
  <c r="I954" i="21"/>
  <c r="E955" i="21"/>
  <c r="F955" i="21"/>
  <c r="G955" i="21"/>
  <c r="H955" i="21"/>
  <c r="I955" i="21"/>
  <c r="E956" i="21"/>
  <c r="F956" i="21"/>
  <c r="G956" i="21"/>
  <c r="H956" i="21"/>
  <c r="I956" i="21"/>
  <c r="E957" i="21"/>
  <c r="F957" i="21"/>
  <c r="G957" i="21"/>
  <c r="H957" i="21"/>
  <c r="I957" i="21"/>
  <c r="E958" i="21"/>
  <c r="F958" i="21"/>
  <c r="G958" i="21"/>
  <c r="H958" i="21"/>
  <c r="I958" i="21"/>
  <c r="E959" i="21"/>
  <c r="F959" i="21"/>
  <c r="G959" i="21"/>
  <c r="H959" i="21"/>
  <c r="I959" i="21"/>
  <c r="E960" i="21"/>
  <c r="F960" i="21"/>
  <c r="G960" i="21"/>
  <c r="H960" i="21"/>
  <c r="I960" i="21"/>
  <c r="E961" i="21"/>
  <c r="F961" i="21"/>
  <c r="G961" i="21"/>
  <c r="H961" i="21"/>
  <c r="I961" i="21"/>
  <c r="E962" i="21"/>
  <c r="F962" i="21"/>
  <c r="G962" i="21"/>
  <c r="H962" i="21"/>
  <c r="I962" i="21"/>
  <c r="E963" i="21"/>
  <c r="F963" i="21"/>
  <c r="G963" i="21"/>
  <c r="H963" i="21"/>
  <c r="I963" i="21"/>
  <c r="E964" i="21"/>
  <c r="F964" i="21"/>
  <c r="G964" i="21"/>
  <c r="H964" i="21"/>
  <c r="I964" i="21"/>
  <c r="E965" i="21"/>
  <c r="F965" i="21"/>
  <c r="G965" i="21"/>
  <c r="H965" i="21"/>
  <c r="I965" i="21"/>
  <c r="E966" i="21"/>
  <c r="F966" i="21"/>
  <c r="G966" i="21"/>
  <c r="H966" i="21"/>
  <c r="I966" i="21"/>
  <c r="E967" i="21"/>
  <c r="F967" i="21"/>
  <c r="G967" i="21"/>
  <c r="H967" i="21"/>
  <c r="I967" i="21"/>
  <c r="E968" i="21"/>
  <c r="F968" i="21"/>
  <c r="G968" i="21"/>
  <c r="H968" i="21"/>
  <c r="I968" i="21"/>
  <c r="E969" i="21"/>
  <c r="F969" i="21"/>
  <c r="G969" i="21"/>
  <c r="H969" i="21"/>
  <c r="I969" i="21"/>
  <c r="E970" i="21"/>
  <c r="F970" i="21"/>
  <c r="G970" i="21"/>
  <c r="H970" i="21"/>
  <c r="I970" i="21"/>
  <c r="E971" i="21"/>
  <c r="F971" i="21"/>
  <c r="G971" i="21"/>
  <c r="H971" i="21"/>
  <c r="I971" i="21"/>
  <c r="E972" i="21"/>
  <c r="F972" i="21"/>
  <c r="G972" i="21"/>
  <c r="H972" i="21"/>
  <c r="I972" i="21"/>
  <c r="E973" i="21"/>
  <c r="F973" i="21"/>
  <c r="G973" i="21"/>
  <c r="H973" i="21"/>
  <c r="I973" i="21"/>
  <c r="E974" i="21"/>
  <c r="F974" i="21"/>
  <c r="G974" i="21"/>
  <c r="H974" i="21"/>
  <c r="I974" i="21"/>
  <c r="E975" i="21"/>
  <c r="F975" i="21"/>
  <c r="G975" i="21"/>
  <c r="H975" i="21"/>
  <c r="I975" i="21"/>
  <c r="E976" i="21"/>
  <c r="F976" i="21"/>
  <c r="G976" i="21"/>
  <c r="H976" i="21"/>
  <c r="I976" i="21"/>
  <c r="E977" i="21"/>
  <c r="F977" i="21"/>
  <c r="G977" i="21"/>
  <c r="H977" i="21"/>
  <c r="I977" i="21"/>
  <c r="E978" i="21"/>
  <c r="F978" i="21"/>
  <c r="G978" i="21"/>
  <c r="H978" i="21"/>
  <c r="I978" i="21"/>
  <c r="E979" i="21"/>
  <c r="F979" i="21"/>
  <c r="G979" i="21"/>
  <c r="H979" i="21"/>
  <c r="I979" i="21"/>
  <c r="E980" i="21"/>
  <c r="F980" i="21"/>
  <c r="G980" i="21"/>
  <c r="H980" i="21"/>
  <c r="I980" i="21"/>
  <c r="E981" i="21"/>
  <c r="F981" i="21"/>
  <c r="G981" i="21"/>
  <c r="H981" i="21"/>
  <c r="I981" i="21"/>
  <c r="E982" i="21"/>
  <c r="F982" i="21"/>
  <c r="G982" i="21"/>
  <c r="H982" i="21"/>
  <c r="I982" i="21"/>
  <c r="E983" i="21"/>
  <c r="F983" i="21"/>
  <c r="G983" i="21"/>
  <c r="H983" i="21"/>
  <c r="I983" i="21"/>
  <c r="E984" i="21"/>
  <c r="F984" i="21"/>
  <c r="G984" i="21"/>
  <c r="H984" i="21"/>
  <c r="I984" i="21"/>
  <c r="E985" i="21"/>
  <c r="F985" i="21"/>
  <c r="G985" i="21"/>
  <c r="H985" i="21"/>
  <c r="I985" i="21"/>
  <c r="E986" i="21"/>
  <c r="F986" i="21"/>
  <c r="G986" i="21"/>
  <c r="H986" i="21"/>
  <c r="I986" i="21"/>
  <c r="E987" i="21"/>
  <c r="F987" i="21"/>
  <c r="G987" i="21"/>
  <c r="H987" i="21"/>
  <c r="I987" i="21"/>
  <c r="E988" i="21"/>
  <c r="F988" i="21"/>
  <c r="G988" i="21"/>
  <c r="H988" i="21"/>
  <c r="I988" i="21"/>
  <c r="E989" i="21"/>
  <c r="F989" i="21"/>
  <c r="G989" i="21"/>
  <c r="H989" i="21"/>
  <c r="I989" i="21"/>
  <c r="E990" i="21"/>
  <c r="F990" i="21"/>
  <c r="G990" i="21"/>
  <c r="H990" i="21"/>
  <c r="I990" i="21"/>
  <c r="E991" i="21"/>
  <c r="F991" i="21"/>
  <c r="G991" i="21"/>
  <c r="H991" i="21"/>
  <c r="I991" i="21"/>
  <c r="E992" i="21"/>
  <c r="F992" i="21"/>
  <c r="G992" i="21"/>
  <c r="H992" i="21"/>
  <c r="I992" i="21"/>
  <c r="E993" i="21"/>
  <c r="F993" i="21"/>
  <c r="G993" i="21"/>
  <c r="H993" i="21"/>
  <c r="I993" i="21"/>
  <c r="E994" i="21"/>
  <c r="F994" i="21"/>
  <c r="G994" i="21"/>
  <c r="H994" i="21"/>
  <c r="I994" i="21"/>
  <c r="E995" i="21"/>
  <c r="F995" i="21"/>
  <c r="G995" i="21"/>
  <c r="H995" i="21"/>
  <c r="I995" i="21"/>
  <c r="E996" i="21"/>
  <c r="F996" i="21"/>
  <c r="G996" i="21"/>
  <c r="H996" i="21"/>
  <c r="I996" i="21"/>
  <c r="E997" i="21"/>
  <c r="F997" i="21"/>
  <c r="G997" i="21"/>
  <c r="H997" i="21"/>
  <c r="I997" i="21"/>
  <c r="E998" i="21"/>
  <c r="F998" i="21"/>
  <c r="G998" i="21"/>
  <c r="H998" i="21"/>
  <c r="I998" i="21"/>
  <c r="E999" i="21"/>
  <c r="F999" i="21"/>
  <c r="G999" i="21"/>
  <c r="H999" i="21"/>
  <c r="I999" i="21"/>
  <c r="E1000" i="21"/>
  <c r="F1000" i="21"/>
  <c r="G1000" i="21"/>
  <c r="H1000" i="21"/>
  <c r="I1000" i="21"/>
  <c r="E1001" i="21"/>
  <c r="F1001" i="21"/>
  <c r="G1001" i="21"/>
  <c r="H1001" i="21"/>
  <c r="I1001" i="21"/>
  <c r="E1002" i="21"/>
  <c r="F1002" i="21"/>
  <c r="G1002" i="21"/>
  <c r="H1002" i="21"/>
  <c r="I1002" i="21"/>
  <c r="E1003" i="21"/>
  <c r="F1003" i="21"/>
  <c r="G1003" i="21"/>
  <c r="H1003" i="21"/>
  <c r="I1003" i="21"/>
  <c r="E1004" i="21"/>
  <c r="F1004" i="21"/>
  <c r="G1004" i="21"/>
  <c r="H1004" i="21"/>
  <c r="I1004" i="21"/>
  <c r="E1005" i="21"/>
  <c r="F1005" i="21"/>
  <c r="G1005" i="21"/>
  <c r="H1005" i="21"/>
  <c r="I1005" i="21"/>
  <c r="E1006" i="21"/>
  <c r="F1006" i="21"/>
  <c r="G1006" i="21"/>
  <c r="H1006" i="21"/>
  <c r="I1006" i="21"/>
  <c r="E1007" i="21"/>
  <c r="F1007" i="21"/>
  <c r="G1007" i="21"/>
  <c r="H1007" i="21"/>
  <c r="I1007" i="21"/>
  <c r="E1008" i="21"/>
  <c r="F1008" i="21"/>
  <c r="G1008" i="21"/>
  <c r="H1008" i="21"/>
  <c r="I1008" i="21"/>
  <c r="E1009" i="21"/>
  <c r="F1009" i="21"/>
  <c r="G1009" i="21"/>
  <c r="H1009" i="21"/>
  <c r="I1009" i="21"/>
  <c r="E1010" i="21"/>
  <c r="F1010" i="21"/>
  <c r="G1010" i="21"/>
  <c r="H1010" i="21"/>
  <c r="I1010" i="21"/>
  <c r="E1011" i="21"/>
  <c r="F1011" i="21"/>
  <c r="G1011" i="21"/>
  <c r="H1011" i="21"/>
  <c r="I1011" i="21"/>
  <c r="E1012" i="21"/>
  <c r="F1012" i="21"/>
  <c r="G1012" i="21"/>
  <c r="H1012" i="21"/>
  <c r="I1012" i="21"/>
  <c r="E1013" i="21"/>
  <c r="F1013" i="21"/>
  <c r="G1013" i="21"/>
  <c r="H1013" i="21"/>
  <c r="I1013" i="21"/>
  <c r="E1014" i="21"/>
  <c r="F1014" i="21"/>
  <c r="G1014" i="21"/>
  <c r="H1014" i="21"/>
  <c r="I1014" i="21"/>
  <c r="E1015" i="21"/>
  <c r="F1015" i="21"/>
  <c r="G1015" i="21"/>
  <c r="H1015" i="21"/>
  <c r="I1015" i="21"/>
  <c r="E1016" i="21"/>
  <c r="F1016" i="21"/>
  <c r="G1016" i="21"/>
  <c r="H1016" i="21"/>
  <c r="I1016" i="21"/>
  <c r="E1017" i="21"/>
  <c r="F1017" i="21"/>
  <c r="G1017" i="21"/>
  <c r="H1017" i="21"/>
  <c r="I1017" i="21"/>
  <c r="E1018" i="21"/>
  <c r="F1018" i="21"/>
  <c r="G1018" i="21"/>
  <c r="H1018" i="21"/>
  <c r="I1018" i="21"/>
  <c r="E1019" i="21"/>
  <c r="F1019" i="21"/>
  <c r="G1019" i="21"/>
  <c r="H1019" i="21"/>
  <c r="I1019" i="21"/>
  <c r="E1020" i="21"/>
  <c r="F1020" i="21"/>
  <c r="G1020" i="21"/>
  <c r="H1020" i="21"/>
  <c r="I1020" i="21"/>
  <c r="E1021" i="21"/>
  <c r="F1021" i="21"/>
  <c r="G1021" i="21"/>
  <c r="H1021" i="21"/>
  <c r="I1021" i="21"/>
  <c r="E1022" i="21"/>
  <c r="F1022" i="21"/>
  <c r="G1022" i="21"/>
  <c r="H1022" i="21"/>
  <c r="I1022" i="21"/>
  <c r="E1023" i="21"/>
  <c r="F1023" i="21"/>
  <c r="G1023" i="21"/>
  <c r="H1023" i="21"/>
  <c r="I1023" i="21"/>
  <c r="E1024" i="21"/>
  <c r="F1024" i="21"/>
  <c r="G1024" i="21"/>
  <c r="H1024" i="21"/>
  <c r="I1024" i="21"/>
  <c r="E1025" i="21"/>
  <c r="F1025" i="21"/>
  <c r="G1025" i="21"/>
  <c r="H1025" i="21"/>
  <c r="I1025" i="21"/>
  <c r="E1026" i="21"/>
  <c r="F1026" i="21"/>
  <c r="G1026" i="21"/>
  <c r="H1026" i="21"/>
  <c r="I1026" i="21"/>
  <c r="E1027" i="21"/>
  <c r="F1027" i="21"/>
  <c r="G1027" i="21"/>
  <c r="H1027" i="21"/>
  <c r="I1027" i="21"/>
  <c r="E1028" i="21"/>
  <c r="F1028" i="21"/>
  <c r="G1028" i="21"/>
  <c r="H1028" i="21"/>
  <c r="I1028" i="21"/>
  <c r="E1029" i="21"/>
  <c r="F1029" i="21"/>
  <c r="G1029" i="21"/>
  <c r="H1029" i="21"/>
  <c r="I1029" i="21"/>
  <c r="E1030" i="21"/>
  <c r="F1030" i="21"/>
  <c r="G1030" i="21"/>
  <c r="H1030" i="21"/>
  <c r="I1030" i="21"/>
  <c r="E1031" i="21"/>
  <c r="F1031" i="21"/>
  <c r="G1031" i="21"/>
  <c r="H1031" i="21"/>
  <c r="I1031" i="21"/>
  <c r="E1032" i="21"/>
  <c r="F1032" i="21"/>
  <c r="G1032" i="21"/>
  <c r="H1032" i="21"/>
  <c r="I1032" i="21"/>
  <c r="E1033" i="21"/>
  <c r="F1033" i="21"/>
  <c r="G1033" i="21"/>
  <c r="H1033" i="21"/>
  <c r="I1033" i="21"/>
  <c r="E1034" i="21"/>
  <c r="F1034" i="21"/>
  <c r="G1034" i="21"/>
  <c r="H1034" i="21"/>
  <c r="I1034" i="21"/>
  <c r="E1035" i="21"/>
  <c r="F1035" i="21"/>
  <c r="G1035" i="21"/>
  <c r="H1035" i="21"/>
  <c r="I1035" i="21"/>
  <c r="E1036" i="21"/>
  <c r="F1036" i="21"/>
  <c r="G1036" i="21"/>
  <c r="H1036" i="21"/>
  <c r="I1036" i="21"/>
  <c r="E1037" i="21"/>
  <c r="F1037" i="21"/>
  <c r="G1037" i="21"/>
  <c r="H1037" i="21"/>
  <c r="I1037" i="21"/>
  <c r="E1038" i="21"/>
  <c r="F1038" i="21"/>
  <c r="G1038" i="21"/>
  <c r="H1038" i="21"/>
  <c r="I1038" i="21"/>
  <c r="E1039" i="21"/>
  <c r="F1039" i="21"/>
  <c r="G1039" i="21"/>
  <c r="H1039" i="21"/>
  <c r="I1039" i="21"/>
  <c r="E1040" i="21"/>
  <c r="F1040" i="21"/>
  <c r="G1040" i="21"/>
  <c r="H1040" i="21"/>
  <c r="I1040" i="21"/>
  <c r="E1041" i="21"/>
  <c r="F1041" i="21"/>
  <c r="G1041" i="21"/>
  <c r="H1041" i="21"/>
  <c r="I1041" i="21"/>
  <c r="E1042" i="21"/>
  <c r="F1042" i="21"/>
  <c r="G1042" i="21"/>
  <c r="H1042" i="21"/>
  <c r="I1042" i="21"/>
  <c r="E1043" i="21"/>
  <c r="F1043" i="21"/>
  <c r="G1043" i="21"/>
  <c r="H1043" i="21"/>
  <c r="I1043" i="21"/>
  <c r="E1044" i="21"/>
  <c r="F1044" i="21"/>
  <c r="G1044" i="21"/>
  <c r="H1044" i="21"/>
  <c r="I1044" i="21"/>
  <c r="E1045" i="21"/>
  <c r="F1045" i="21"/>
  <c r="G1045" i="21"/>
  <c r="H1045" i="21"/>
  <c r="I1045" i="21"/>
  <c r="E1046" i="21"/>
  <c r="F1046" i="21"/>
  <c r="G1046" i="21"/>
  <c r="H1046" i="21"/>
  <c r="I1046" i="21"/>
  <c r="E1047" i="21"/>
  <c r="F1047" i="21"/>
  <c r="G1047" i="21"/>
  <c r="H1047" i="21"/>
  <c r="I1047" i="21"/>
  <c r="E1048" i="21"/>
  <c r="F1048" i="21"/>
  <c r="G1048" i="21"/>
  <c r="H1048" i="21"/>
  <c r="I1048" i="21"/>
  <c r="E1049" i="21"/>
  <c r="F1049" i="21"/>
  <c r="G1049" i="21"/>
  <c r="H1049" i="21"/>
  <c r="I1049" i="21"/>
  <c r="E1050" i="21"/>
  <c r="F1050" i="21"/>
  <c r="G1050" i="21"/>
  <c r="H1050" i="21"/>
  <c r="I1050" i="21"/>
  <c r="E1051" i="21"/>
  <c r="F1051" i="21"/>
  <c r="G1051" i="21"/>
  <c r="H1051" i="21"/>
  <c r="I1051" i="21"/>
  <c r="E1052" i="21"/>
  <c r="F1052" i="21"/>
  <c r="G1052" i="21"/>
  <c r="H1052" i="21"/>
  <c r="I1052" i="21"/>
  <c r="E1053" i="21"/>
  <c r="F1053" i="21"/>
  <c r="G1053" i="21"/>
  <c r="H1053" i="21"/>
  <c r="I1053" i="21"/>
  <c r="E1054" i="21"/>
  <c r="F1054" i="21"/>
  <c r="G1054" i="21"/>
  <c r="H1054" i="21"/>
  <c r="I1054" i="21"/>
  <c r="E1055" i="21"/>
  <c r="F1055" i="21"/>
  <c r="G1055" i="21"/>
  <c r="H1055" i="21"/>
  <c r="I1055" i="21"/>
  <c r="E1056" i="21"/>
  <c r="F1056" i="21"/>
  <c r="G1056" i="21"/>
  <c r="H1056" i="21"/>
  <c r="I1056" i="21"/>
  <c r="E1057" i="21"/>
  <c r="F1057" i="21"/>
  <c r="G1057" i="21"/>
  <c r="H1057" i="21"/>
  <c r="I1057" i="21"/>
  <c r="E1058" i="21"/>
  <c r="F1058" i="21"/>
  <c r="G1058" i="21"/>
  <c r="H1058" i="21"/>
  <c r="I1058" i="21"/>
  <c r="E1059" i="21"/>
  <c r="F1059" i="21"/>
  <c r="G1059" i="21"/>
  <c r="H1059" i="21"/>
  <c r="I1059" i="21"/>
  <c r="E1060" i="21"/>
  <c r="F1060" i="21"/>
  <c r="G1060" i="21"/>
  <c r="H1060" i="21"/>
  <c r="I1060" i="21"/>
  <c r="E1061" i="21"/>
  <c r="F1061" i="21"/>
  <c r="G1061" i="21"/>
  <c r="H1061" i="21"/>
  <c r="I1061" i="21"/>
  <c r="E1062" i="21"/>
  <c r="F1062" i="21"/>
  <c r="G1062" i="21"/>
  <c r="H1062" i="21"/>
  <c r="I1062" i="21"/>
  <c r="E1063" i="21"/>
  <c r="F1063" i="21"/>
  <c r="G1063" i="21"/>
  <c r="H1063" i="21"/>
  <c r="I1063" i="21"/>
  <c r="E1064" i="21"/>
  <c r="F1064" i="21"/>
  <c r="G1064" i="21"/>
  <c r="H1064" i="21"/>
  <c r="I1064" i="21"/>
  <c r="E1065" i="21"/>
  <c r="F1065" i="21"/>
  <c r="G1065" i="21"/>
  <c r="H1065" i="21"/>
  <c r="I1065" i="21"/>
  <c r="E1066" i="21"/>
  <c r="F1066" i="21"/>
  <c r="G1066" i="21"/>
  <c r="H1066" i="21"/>
  <c r="I1066" i="21"/>
  <c r="E1067" i="21"/>
  <c r="F1067" i="21"/>
  <c r="G1067" i="21"/>
  <c r="H1067" i="21"/>
  <c r="I1067" i="21"/>
  <c r="E1068" i="21"/>
  <c r="F1068" i="21"/>
  <c r="G1068" i="21"/>
  <c r="H1068" i="21"/>
  <c r="I1068" i="21"/>
  <c r="E1069" i="21"/>
  <c r="F1069" i="21"/>
  <c r="G1069" i="21"/>
  <c r="H1069" i="21"/>
  <c r="I1069" i="21"/>
  <c r="E1070" i="21"/>
  <c r="F1070" i="21"/>
  <c r="G1070" i="21"/>
  <c r="H1070" i="21"/>
  <c r="I1070" i="21"/>
  <c r="E1071" i="21"/>
  <c r="F1071" i="21"/>
  <c r="G1071" i="21"/>
  <c r="H1071" i="21"/>
  <c r="I1071" i="21"/>
  <c r="E1072" i="21"/>
  <c r="F1072" i="21"/>
  <c r="G1072" i="21"/>
  <c r="H1072" i="21"/>
  <c r="I1072" i="21"/>
  <c r="E1073" i="21"/>
  <c r="F1073" i="21"/>
  <c r="G1073" i="21"/>
  <c r="H1073" i="21"/>
  <c r="I1073" i="21"/>
  <c r="E1074" i="21"/>
  <c r="F1074" i="21"/>
  <c r="G1074" i="21"/>
  <c r="H1074" i="21"/>
  <c r="I1074" i="21"/>
  <c r="E1075" i="21"/>
  <c r="F1075" i="21"/>
  <c r="G1075" i="21"/>
  <c r="H1075" i="21"/>
  <c r="I1075" i="21"/>
  <c r="E1076" i="21"/>
  <c r="F1076" i="21"/>
  <c r="G1076" i="21"/>
  <c r="H1076" i="21"/>
  <c r="I1076" i="21"/>
  <c r="E1077" i="21"/>
  <c r="F1077" i="21"/>
  <c r="G1077" i="21"/>
  <c r="H1077" i="21"/>
  <c r="I1077" i="21"/>
  <c r="E1078" i="21"/>
  <c r="F1078" i="21"/>
  <c r="G1078" i="21"/>
  <c r="H1078" i="21"/>
  <c r="I1078" i="21"/>
  <c r="E1079" i="21"/>
  <c r="F1079" i="21"/>
  <c r="G1079" i="21"/>
  <c r="H1079" i="21"/>
  <c r="I1079" i="21"/>
  <c r="E1080" i="21"/>
  <c r="F1080" i="21"/>
  <c r="G1080" i="21"/>
  <c r="H1080" i="21"/>
  <c r="I1080" i="21"/>
  <c r="E1081" i="21"/>
  <c r="F1081" i="21"/>
  <c r="G1081" i="21"/>
  <c r="H1081" i="21"/>
  <c r="I1081" i="21"/>
  <c r="E1082" i="21"/>
  <c r="F1082" i="21"/>
  <c r="G1082" i="21"/>
  <c r="H1082" i="21"/>
  <c r="I1082" i="21"/>
  <c r="E1083" i="21"/>
  <c r="F1083" i="21"/>
  <c r="G1083" i="21"/>
  <c r="H1083" i="21"/>
  <c r="I1083" i="21"/>
  <c r="E1084" i="21"/>
  <c r="F1084" i="21"/>
  <c r="G1084" i="21"/>
  <c r="H1084" i="21"/>
  <c r="I1084" i="21"/>
  <c r="E1085" i="21"/>
  <c r="F1085" i="21"/>
  <c r="G1085" i="21"/>
  <c r="H1085" i="21"/>
  <c r="I1085" i="21"/>
  <c r="E1086" i="21"/>
  <c r="F1086" i="21"/>
  <c r="G1086" i="21"/>
  <c r="H1086" i="21"/>
  <c r="I1086" i="21"/>
  <c r="E1087" i="21"/>
  <c r="F1087" i="21"/>
  <c r="G1087" i="21"/>
  <c r="H1087" i="21"/>
  <c r="I1087" i="21"/>
  <c r="E1088" i="21"/>
  <c r="F1088" i="21"/>
  <c r="G1088" i="21"/>
  <c r="H1088" i="21"/>
  <c r="I1088" i="21"/>
  <c r="E1089" i="21"/>
  <c r="F1089" i="21"/>
  <c r="G1089" i="21"/>
  <c r="H1089" i="21"/>
  <c r="I1089" i="21"/>
  <c r="E1090" i="21"/>
  <c r="F1090" i="21"/>
  <c r="G1090" i="21"/>
  <c r="H1090" i="21"/>
  <c r="I1090" i="21"/>
  <c r="E1091" i="21"/>
  <c r="F1091" i="21"/>
  <c r="G1091" i="21"/>
  <c r="H1091" i="21"/>
  <c r="I1091" i="21"/>
  <c r="E1092" i="21"/>
  <c r="F1092" i="21"/>
  <c r="G1092" i="21"/>
  <c r="H1092" i="21"/>
  <c r="I1092" i="21"/>
  <c r="E1093" i="21"/>
  <c r="F1093" i="21"/>
  <c r="G1093" i="21"/>
  <c r="H1093" i="21"/>
  <c r="I1093" i="21"/>
  <c r="E1094" i="21"/>
  <c r="F1094" i="21"/>
  <c r="G1094" i="21"/>
  <c r="H1094" i="21"/>
  <c r="I1094" i="21"/>
  <c r="E1095" i="21"/>
  <c r="F1095" i="21"/>
  <c r="G1095" i="21"/>
  <c r="H1095" i="21"/>
  <c r="I1095" i="21"/>
  <c r="E1096" i="21"/>
  <c r="F1096" i="21"/>
  <c r="G1096" i="21"/>
  <c r="H1096" i="21"/>
  <c r="I1096" i="21"/>
  <c r="E1097" i="21"/>
  <c r="F1097" i="21"/>
  <c r="G1097" i="21"/>
  <c r="H1097" i="21"/>
  <c r="I1097" i="21"/>
  <c r="E1098" i="21"/>
  <c r="F1098" i="21"/>
  <c r="G1098" i="21"/>
  <c r="H1098" i="21"/>
  <c r="I1098" i="21"/>
  <c r="E1099" i="21"/>
  <c r="F1099" i="21"/>
  <c r="G1099" i="21"/>
  <c r="H1099" i="21"/>
  <c r="I1099" i="21"/>
  <c r="E1100" i="21"/>
  <c r="F1100" i="21"/>
  <c r="G1100" i="21"/>
  <c r="H1100" i="21"/>
  <c r="I1100" i="21"/>
  <c r="E1101" i="21"/>
  <c r="F1101" i="21"/>
  <c r="G1101" i="21"/>
  <c r="H1101" i="21"/>
  <c r="I1101" i="21"/>
  <c r="E1102" i="21"/>
  <c r="F1102" i="21"/>
  <c r="G1102" i="21"/>
  <c r="H1102" i="21"/>
  <c r="I1102" i="21"/>
  <c r="E1103" i="21"/>
  <c r="F1103" i="21"/>
  <c r="G1103" i="21"/>
  <c r="H1103" i="21"/>
  <c r="I1103" i="21"/>
  <c r="E1104" i="21"/>
  <c r="F1104" i="21"/>
  <c r="G1104" i="21"/>
  <c r="H1104" i="21"/>
  <c r="I1104" i="21"/>
  <c r="E1105" i="21"/>
  <c r="F1105" i="21"/>
  <c r="G1105" i="21"/>
  <c r="H1105" i="21"/>
  <c r="I1105" i="21"/>
  <c r="E1106" i="21"/>
  <c r="F1106" i="21"/>
  <c r="G1106" i="21"/>
  <c r="H1106" i="21"/>
  <c r="I1106" i="21"/>
  <c r="E1107" i="21"/>
  <c r="F1107" i="21"/>
  <c r="G1107" i="21"/>
  <c r="H1107" i="21"/>
  <c r="I1107" i="21"/>
  <c r="E1108" i="21"/>
  <c r="F1108" i="21"/>
  <c r="G1108" i="21"/>
  <c r="H1108" i="21"/>
  <c r="I1108" i="21"/>
  <c r="E1109" i="21"/>
  <c r="F1109" i="21"/>
  <c r="G1109" i="21"/>
  <c r="H1109" i="21"/>
  <c r="I1109" i="21"/>
  <c r="E1110" i="21"/>
  <c r="F1110" i="21"/>
  <c r="G1110" i="21"/>
  <c r="H1110" i="21"/>
  <c r="I1110" i="21"/>
  <c r="E1111" i="21"/>
  <c r="F1111" i="21"/>
  <c r="G1111" i="21"/>
  <c r="H1111" i="21"/>
  <c r="I1111" i="21"/>
  <c r="E1112" i="21"/>
  <c r="F1112" i="21"/>
  <c r="G1112" i="21"/>
  <c r="H1112" i="21"/>
  <c r="I1112" i="21"/>
  <c r="E1113" i="21"/>
  <c r="F1113" i="21"/>
  <c r="G1113" i="21"/>
  <c r="H1113" i="21"/>
  <c r="I1113" i="21"/>
  <c r="E1114" i="21"/>
  <c r="F1114" i="21"/>
  <c r="G1114" i="21"/>
  <c r="H1114" i="21"/>
  <c r="I1114" i="21"/>
  <c r="E1115" i="21"/>
  <c r="F1115" i="21"/>
  <c r="G1115" i="21"/>
  <c r="H1115" i="21"/>
  <c r="I1115" i="21"/>
  <c r="E1116" i="21"/>
  <c r="F1116" i="21"/>
  <c r="G1116" i="21"/>
  <c r="H1116" i="21"/>
  <c r="I1116" i="21"/>
  <c r="E1117" i="21"/>
  <c r="F1117" i="21"/>
  <c r="G1117" i="21"/>
  <c r="H1117" i="21"/>
  <c r="I1117" i="21"/>
  <c r="E1118" i="21"/>
  <c r="F1118" i="21"/>
  <c r="G1118" i="21"/>
  <c r="H1118" i="21"/>
  <c r="I1118" i="21"/>
  <c r="E1119" i="21"/>
  <c r="F1119" i="21"/>
  <c r="G1119" i="21"/>
  <c r="H1119" i="21"/>
  <c r="I1119" i="21"/>
  <c r="E1120" i="21"/>
  <c r="F1120" i="21"/>
  <c r="G1120" i="21"/>
  <c r="H1120" i="21"/>
  <c r="I1120" i="21"/>
  <c r="E1121" i="21"/>
  <c r="F1121" i="21"/>
  <c r="G1121" i="21"/>
  <c r="H1121" i="21"/>
  <c r="I1121" i="21"/>
  <c r="E1122" i="21"/>
  <c r="F1122" i="21"/>
  <c r="G1122" i="21"/>
  <c r="H1122" i="21"/>
  <c r="I1122" i="21"/>
  <c r="E1123" i="21"/>
  <c r="F1123" i="21"/>
  <c r="G1123" i="21"/>
  <c r="H1123" i="21"/>
  <c r="I1123" i="21"/>
  <c r="E1124" i="21"/>
  <c r="F1124" i="21"/>
  <c r="G1124" i="21"/>
  <c r="H1124" i="21"/>
  <c r="I1124" i="21"/>
  <c r="E1125" i="21"/>
  <c r="F1125" i="21"/>
  <c r="G1125" i="21"/>
  <c r="H1125" i="21"/>
  <c r="I1125" i="21"/>
  <c r="E1126" i="21"/>
  <c r="F1126" i="21"/>
  <c r="G1126" i="21"/>
  <c r="H1126" i="21"/>
  <c r="I1126" i="21"/>
  <c r="E1127" i="21"/>
  <c r="F1127" i="21"/>
  <c r="G1127" i="21"/>
  <c r="H1127" i="21"/>
  <c r="I1127" i="21"/>
  <c r="E1128" i="21"/>
  <c r="F1128" i="21"/>
  <c r="G1128" i="21"/>
  <c r="H1128" i="21"/>
  <c r="I1128" i="21"/>
  <c r="E1129" i="21"/>
  <c r="F1129" i="21"/>
  <c r="G1129" i="21"/>
  <c r="H1129" i="21"/>
  <c r="I1129" i="21"/>
  <c r="E1130" i="21"/>
  <c r="F1130" i="21"/>
  <c r="G1130" i="21"/>
  <c r="H1130" i="21"/>
  <c r="I1130" i="21"/>
  <c r="E1131" i="21"/>
  <c r="F1131" i="21"/>
  <c r="G1131" i="21"/>
  <c r="H1131" i="21"/>
  <c r="I1131" i="21"/>
  <c r="E1132" i="21"/>
  <c r="F1132" i="21"/>
  <c r="G1132" i="21"/>
  <c r="H1132" i="21"/>
  <c r="I1132" i="21"/>
  <c r="E1133" i="21"/>
  <c r="F1133" i="21"/>
  <c r="G1133" i="21"/>
  <c r="H1133" i="21"/>
  <c r="I1133" i="21"/>
  <c r="E1134" i="21"/>
  <c r="F1134" i="21"/>
  <c r="G1134" i="21"/>
  <c r="H1134" i="21"/>
  <c r="I1134" i="21"/>
  <c r="E1135" i="21"/>
  <c r="F1135" i="21"/>
  <c r="G1135" i="21"/>
  <c r="H1135" i="21"/>
  <c r="I1135" i="21"/>
  <c r="E1136" i="21"/>
  <c r="F1136" i="21"/>
  <c r="G1136" i="21"/>
  <c r="H1136" i="21"/>
  <c r="I1136" i="21"/>
  <c r="E1137" i="21"/>
  <c r="F1137" i="21"/>
  <c r="G1137" i="21"/>
  <c r="H1137" i="21"/>
  <c r="I1137" i="21"/>
  <c r="E1138" i="21"/>
  <c r="F1138" i="21"/>
  <c r="G1138" i="21"/>
  <c r="H1138" i="21"/>
  <c r="I1138" i="21"/>
  <c r="E1139" i="21"/>
  <c r="F1139" i="21"/>
  <c r="G1139" i="21"/>
  <c r="H1139" i="21"/>
  <c r="I1139" i="21"/>
  <c r="E1140" i="21"/>
  <c r="F1140" i="21"/>
  <c r="G1140" i="21"/>
  <c r="H1140" i="21"/>
  <c r="I1140" i="21"/>
  <c r="E1141" i="21"/>
  <c r="F1141" i="21"/>
  <c r="G1141" i="21"/>
  <c r="H1141" i="21"/>
  <c r="I1141" i="21"/>
  <c r="E1142" i="21"/>
  <c r="F1142" i="21"/>
  <c r="G1142" i="21"/>
  <c r="H1142" i="21"/>
  <c r="I1142" i="21"/>
  <c r="E1143" i="21"/>
  <c r="F1143" i="21"/>
  <c r="G1143" i="21"/>
  <c r="H1143" i="21"/>
  <c r="I1143" i="21"/>
  <c r="E1144" i="21"/>
  <c r="F1144" i="21"/>
  <c r="G1144" i="21"/>
  <c r="H1144" i="21"/>
  <c r="I1144" i="21"/>
  <c r="E1145" i="21"/>
  <c r="F1145" i="21"/>
  <c r="G1145" i="21"/>
  <c r="H1145" i="21"/>
  <c r="I1145" i="21"/>
  <c r="E1146" i="21"/>
  <c r="F1146" i="21"/>
  <c r="G1146" i="21"/>
  <c r="H1146" i="21"/>
  <c r="I1146" i="21"/>
  <c r="E1147" i="21"/>
  <c r="F1147" i="21"/>
  <c r="G1147" i="21"/>
  <c r="H1147" i="21"/>
  <c r="I1147" i="21"/>
  <c r="E1148" i="21"/>
  <c r="F1148" i="21"/>
  <c r="G1148" i="21"/>
  <c r="H1148" i="21"/>
  <c r="I1148" i="21"/>
  <c r="E1149" i="21"/>
  <c r="F1149" i="21"/>
  <c r="G1149" i="21"/>
  <c r="H1149" i="21"/>
  <c r="I1149" i="21"/>
  <c r="E1150" i="21"/>
  <c r="F1150" i="21"/>
  <c r="G1150" i="21"/>
  <c r="H1150" i="21"/>
  <c r="I1150" i="21"/>
  <c r="E1151" i="21"/>
  <c r="F1151" i="21"/>
  <c r="G1151" i="21"/>
  <c r="H1151" i="21"/>
  <c r="I1151" i="21"/>
  <c r="E1152" i="21"/>
  <c r="F1152" i="21"/>
  <c r="G1152" i="21"/>
  <c r="H1152" i="21"/>
  <c r="I1152" i="21"/>
  <c r="E1153" i="21"/>
  <c r="F1153" i="21"/>
  <c r="G1153" i="21"/>
  <c r="H1153" i="21"/>
  <c r="I1153" i="21"/>
  <c r="E1154" i="21"/>
  <c r="F1154" i="21"/>
  <c r="G1154" i="21"/>
  <c r="H1154" i="21"/>
  <c r="I1154" i="21"/>
  <c r="E1155" i="21"/>
  <c r="F1155" i="21"/>
  <c r="G1155" i="21"/>
  <c r="H1155" i="21"/>
  <c r="I1155" i="21"/>
  <c r="E1156" i="21"/>
  <c r="F1156" i="21"/>
  <c r="G1156" i="21"/>
  <c r="H1156" i="21"/>
  <c r="I1156" i="21"/>
  <c r="E1157" i="21"/>
  <c r="F1157" i="21"/>
  <c r="G1157" i="21"/>
  <c r="H1157" i="21"/>
  <c r="I1157" i="21"/>
  <c r="E1158" i="21"/>
  <c r="F1158" i="21"/>
  <c r="G1158" i="21"/>
  <c r="H1158" i="21"/>
  <c r="I1158" i="21"/>
  <c r="E1159" i="21"/>
  <c r="F1159" i="21"/>
  <c r="G1159" i="21"/>
  <c r="H1159" i="21"/>
  <c r="I1159" i="21"/>
  <c r="E1160" i="21"/>
  <c r="F1160" i="21"/>
  <c r="G1160" i="21"/>
  <c r="H1160" i="21"/>
  <c r="I1160" i="21"/>
  <c r="E1161" i="21"/>
  <c r="F1161" i="21"/>
  <c r="G1161" i="21"/>
  <c r="H1161" i="21"/>
  <c r="I1161" i="21"/>
  <c r="E1162" i="21"/>
  <c r="F1162" i="21"/>
  <c r="G1162" i="21"/>
  <c r="H1162" i="21"/>
  <c r="I1162" i="21"/>
  <c r="E1163" i="21"/>
  <c r="F1163" i="21"/>
  <c r="G1163" i="21"/>
  <c r="H1163" i="21"/>
  <c r="I1163" i="21"/>
  <c r="E1164" i="21"/>
  <c r="F1164" i="21"/>
  <c r="G1164" i="21"/>
  <c r="H1164" i="21"/>
  <c r="I1164" i="21"/>
  <c r="E1165" i="21"/>
  <c r="F1165" i="21"/>
  <c r="G1165" i="21"/>
  <c r="H1165" i="21"/>
  <c r="I1165" i="21"/>
  <c r="E1166" i="21"/>
  <c r="F1166" i="21"/>
  <c r="G1166" i="21"/>
  <c r="H1166" i="21"/>
  <c r="I1166" i="21"/>
  <c r="E1167" i="21"/>
  <c r="F1167" i="21"/>
  <c r="G1167" i="21"/>
  <c r="H1167" i="21"/>
  <c r="I1167" i="21"/>
  <c r="E1168" i="21"/>
  <c r="F1168" i="21"/>
  <c r="G1168" i="21"/>
  <c r="H1168" i="21"/>
  <c r="I1168" i="21"/>
  <c r="E1169" i="21"/>
  <c r="F1169" i="21"/>
  <c r="G1169" i="21"/>
  <c r="H1169" i="21"/>
  <c r="I1169" i="21"/>
  <c r="E1170" i="21"/>
  <c r="F1170" i="21"/>
  <c r="G1170" i="21"/>
  <c r="H1170" i="21"/>
  <c r="I1170" i="21"/>
  <c r="E1171" i="21"/>
  <c r="F1171" i="21"/>
  <c r="G1171" i="21"/>
  <c r="H1171" i="21"/>
  <c r="I1171" i="21"/>
  <c r="E1172" i="21"/>
  <c r="F1172" i="21"/>
  <c r="G1172" i="21"/>
  <c r="H1172" i="21"/>
  <c r="I1172" i="21"/>
  <c r="E1173" i="21"/>
  <c r="F1173" i="21"/>
  <c r="G1173" i="21"/>
  <c r="H1173" i="21"/>
  <c r="I1173" i="21"/>
  <c r="E1174" i="21"/>
  <c r="F1174" i="21"/>
  <c r="G1174" i="21"/>
  <c r="H1174" i="21"/>
  <c r="I1174" i="21"/>
  <c r="E1175" i="21"/>
  <c r="F1175" i="21"/>
  <c r="G1175" i="21"/>
  <c r="H1175" i="21"/>
  <c r="I1175" i="21"/>
  <c r="E1176" i="21"/>
  <c r="F1176" i="21"/>
  <c r="G1176" i="21"/>
  <c r="H1176" i="21"/>
  <c r="I1176" i="21"/>
  <c r="E1177" i="21"/>
  <c r="F1177" i="21"/>
  <c r="G1177" i="21"/>
  <c r="H1177" i="21"/>
  <c r="I1177" i="21"/>
  <c r="E1178" i="21"/>
  <c r="F1178" i="21"/>
  <c r="G1178" i="21"/>
  <c r="H1178" i="21"/>
  <c r="I1178" i="21"/>
  <c r="E1179" i="21"/>
  <c r="F1179" i="21"/>
  <c r="G1179" i="21"/>
  <c r="H1179" i="21"/>
  <c r="I1179" i="21"/>
  <c r="E1180" i="21"/>
  <c r="F1180" i="21"/>
  <c r="G1180" i="21"/>
  <c r="H1180" i="21"/>
  <c r="I1180" i="21"/>
  <c r="E1181" i="21"/>
  <c r="F1181" i="21"/>
  <c r="G1181" i="21"/>
  <c r="H1181" i="21"/>
  <c r="I1181" i="21"/>
  <c r="E1182" i="21"/>
  <c r="F1182" i="21"/>
  <c r="G1182" i="21"/>
  <c r="H1182" i="21"/>
  <c r="I1182" i="21"/>
  <c r="E1183" i="21"/>
  <c r="F1183" i="21"/>
  <c r="G1183" i="21"/>
  <c r="H1183" i="21"/>
  <c r="I1183" i="21"/>
  <c r="E1184" i="21"/>
  <c r="F1184" i="21"/>
  <c r="G1184" i="21"/>
  <c r="H1184" i="21"/>
  <c r="I1184" i="21"/>
  <c r="E1185" i="21"/>
  <c r="F1185" i="21"/>
  <c r="G1185" i="21"/>
  <c r="H1185" i="21"/>
  <c r="I1185" i="21"/>
  <c r="E1186" i="21"/>
  <c r="F1186" i="21"/>
  <c r="G1186" i="21"/>
  <c r="H1186" i="21"/>
  <c r="I1186" i="21"/>
  <c r="E1187" i="21"/>
  <c r="F1187" i="21"/>
  <c r="G1187" i="21"/>
  <c r="H1187" i="21"/>
  <c r="I1187" i="21"/>
  <c r="E1188" i="21"/>
  <c r="F1188" i="21"/>
  <c r="G1188" i="21"/>
  <c r="H1188" i="21"/>
  <c r="I1188" i="21"/>
  <c r="E1189" i="21"/>
  <c r="F1189" i="21"/>
  <c r="G1189" i="21"/>
  <c r="H1189" i="21"/>
  <c r="I1189" i="21"/>
  <c r="E1190" i="21"/>
  <c r="F1190" i="21"/>
  <c r="G1190" i="21"/>
  <c r="H1190" i="21"/>
  <c r="I1190" i="21"/>
  <c r="E1191" i="21"/>
  <c r="F1191" i="21"/>
  <c r="G1191" i="21"/>
  <c r="H1191" i="21"/>
  <c r="I1191" i="21"/>
  <c r="E1192" i="21"/>
  <c r="F1192" i="21"/>
  <c r="G1192" i="21"/>
  <c r="H1192" i="21"/>
  <c r="I1192" i="21"/>
  <c r="E1193" i="21"/>
  <c r="F1193" i="21"/>
  <c r="G1193" i="21"/>
  <c r="H1193" i="21"/>
  <c r="I1193" i="21"/>
  <c r="E1194" i="21"/>
  <c r="F1194" i="21"/>
  <c r="G1194" i="21"/>
  <c r="H1194" i="21"/>
  <c r="I1194" i="21"/>
  <c r="E1195" i="21"/>
  <c r="F1195" i="21"/>
  <c r="G1195" i="21"/>
  <c r="H1195" i="21"/>
  <c r="I1195" i="21"/>
  <c r="E1196" i="21"/>
  <c r="F1196" i="21"/>
  <c r="G1196" i="21"/>
  <c r="H1196" i="21"/>
  <c r="I1196" i="21"/>
  <c r="E1197" i="21"/>
  <c r="F1197" i="21"/>
  <c r="G1197" i="21"/>
  <c r="H1197" i="21"/>
  <c r="I1197" i="21"/>
  <c r="E1198" i="21"/>
  <c r="F1198" i="21"/>
  <c r="G1198" i="21"/>
  <c r="H1198" i="21"/>
  <c r="I1198" i="21"/>
  <c r="E1199" i="21"/>
  <c r="F1199" i="21"/>
  <c r="G1199" i="21"/>
  <c r="H1199" i="21"/>
  <c r="I1199" i="21"/>
  <c r="E1200" i="21"/>
  <c r="F1200" i="21"/>
  <c r="G1200" i="21"/>
  <c r="H1200" i="21"/>
  <c r="I1200" i="21"/>
  <c r="E1201" i="21"/>
  <c r="F1201" i="21"/>
  <c r="G1201" i="21"/>
  <c r="H1201" i="21"/>
  <c r="I1201" i="21"/>
  <c r="E1202" i="21"/>
  <c r="F1202" i="21"/>
  <c r="G1202" i="21"/>
  <c r="H1202" i="21"/>
  <c r="I1202" i="21"/>
  <c r="E1203" i="21"/>
  <c r="F1203" i="21"/>
  <c r="G1203" i="21"/>
  <c r="H1203" i="21"/>
  <c r="I1203" i="21"/>
  <c r="E1204" i="21"/>
  <c r="F1204" i="21"/>
  <c r="G1204" i="21"/>
  <c r="H1204" i="21"/>
  <c r="I1204" i="21"/>
  <c r="E1205" i="21"/>
  <c r="F1205" i="21"/>
  <c r="G1205" i="21"/>
  <c r="H1205" i="21"/>
  <c r="I1205" i="21"/>
  <c r="E1206" i="21"/>
  <c r="F1206" i="21"/>
  <c r="G1206" i="21"/>
  <c r="H1206" i="21"/>
  <c r="I1206" i="21"/>
  <c r="E1207" i="21"/>
  <c r="F1207" i="21"/>
  <c r="G1207" i="21"/>
  <c r="H1207" i="21"/>
  <c r="I1207" i="21"/>
  <c r="E1208" i="21"/>
  <c r="F1208" i="21"/>
  <c r="G1208" i="21"/>
  <c r="H1208" i="21"/>
  <c r="I1208" i="21"/>
  <c r="E1209" i="21"/>
  <c r="F1209" i="21"/>
  <c r="G1209" i="21"/>
  <c r="H1209" i="21"/>
  <c r="I1209" i="21"/>
  <c r="E1210" i="21"/>
  <c r="F1210" i="21"/>
  <c r="G1210" i="21"/>
  <c r="H1210" i="21"/>
  <c r="I1210" i="21"/>
  <c r="E1211" i="21"/>
  <c r="F1211" i="21"/>
  <c r="G1211" i="21"/>
  <c r="H1211" i="21"/>
  <c r="I1211" i="21"/>
  <c r="E1212" i="21"/>
  <c r="F1212" i="21"/>
  <c r="G1212" i="21"/>
  <c r="H1212" i="21"/>
  <c r="I1212" i="21"/>
  <c r="E1213" i="21"/>
  <c r="F1213" i="21"/>
  <c r="G1213" i="21"/>
  <c r="H1213" i="21"/>
  <c r="I1213" i="21"/>
  <c r="E1214" i="21"/>
  <c r="F1214" i="21"/>
  <c r="G1214" i="21"/>
  <c r="H1214" i="21"/>
  <c r="I1214" i="21"/>
  <c r="E1215" i="21"/>
  <c r="F1215" i="21"/>
  <c r="G1215" i="21"/>
  <c r="H1215" i="21"/>
  <c r="I1215" i="21"/>
  <c r="E1216" i="21"/>
  <c r="F1216" i="21"/>
  <c r="G1216" i="21"/>
  <c r="H1216" i="21"/>
  <c r="I1216" i="21"/>
  <c r="E1217" i="21"/>
  <c r="F1217" i="21"/>
  <c r="G1217" i="21"/>
  <c r="H1217" i="21"/>
  <c r="I1217" i="21"/>
  <c r="E1218" i="21"/>
  <c r="F1218" i="21"/>
  <c r="G1218" i="21"/>
  <c r="H1218" i="21"/>
  <c r="I1218" i="21"/>
  <c r="E1219" i="21"/>
  <c r="F1219" i="21"/>
  <c r="G1219" i="21"/>
  <c r="H1219" i="21"/>
  <c r="I1219" i="21"/>
  <c r="E1220" i="21"/>
  <c r="F1220" i="21"/>
  <c r="G1220" i="21"/>
  <c r="H1220" i="21"/>
  <c r="I1220" i="21"/>
  <c r="E1221" i="21"/>
  <c r="F1221" i="21"/>
  <c r="G1221" i="21"/>
  <c r="H1221" i="21"/>
  <c r="I1221" i="21"/>
  <c r="E1222" i="21"/>
  <c r="F1222" i="21"/>
  <c r="G1222" i="21"/>
  <c r="H1222" i="21"/>
  <c r="I1222" i="21"/>
  <c r="E1223" i="21"/>
  <c r="F1223" i="21"/>
  <c r="G1223" i="21"/>
  <c r="H1223" i="21"/>
  <c r="I1223" i="21"/>
  <c r="E1224" i="21"/>
  <c r="F1224" i="21"/>
  <c r="G1224" i="21"/>
  <c r="H1224" i="21"/>
  <c r="I1224" i="21"/>
  <c r="E1225" i="21"/>
  <c r="F1225" i="21"/>
  <c r="G1225" i="21"/>
  <c r="H1225" i="21"/>
  <c r="I1225" i="21"/>
  <c r="E1226" i="21"/>
  <c r="F1226" i="21"/>
  <c r="G1226" i="21"/>
  <c r="H1226" i="21"/>
  <c r="I1226" i="21"/>
  <c r="E1227" i="21"/>
  <c r="F1227" i="21"/>
  <c r="G1227" i="21"/>
  <c r="H1227" i="21"/>
  <c r="I1227" i="21"/>
  <c r="E1228" i="21"/>
  <c r="F1228" i="21"/>
  <c r="G1228" i="21"/>
  <c r="H1228" i="21"/>
  <c r="I1228" i="21"/>
  <c r="E1229" i="21"/>
  <c r="F1229" i="21"/>
  <c r="G1229" i="21"/>
  <c r="H1229" i="21"/>
  <c r="I1229" i="21"/>
  <c r="E1230" i="21"/>
  <c r="F1230" i="21"/>
  <c r="G1230" i="21"/>
  <c r="H1230" i="21"/>
  <c r="I1230" i="21"/>
  <c r="E1231" i="21"/>
  <c r="F1231" i="21"/>
  <c r="G1231" i="21"/>
  <c r="H1231" i="21"/>
  <c r="I1231" i="21"/>
  <c r="E1232" i="21"/>
  <c r="F1232" i="21"/>
  <c r="G1232" i="21"/>
  <c r="H1232" i="21"/>
  <c r="I1232" i="21"/>
  <c r="E1233" i="21"/>
  <c r="F1233" i="21"/>
  <c r="G1233" i="21"/>
  <c r="H1233" i="21"/>
  <c r="I1233" i="21"/>
  <c r="E1234" i="21"/>
  <c r="F1234" i="21"/>
  <c r="G1234" i="21"/>
  <c r="H1234" i="21"/>
  <c r="I1234" i="21"/>
  <c r="E1235" i="21"/>
  <c r="F1235" i="21"/>
  <c r="G1235" i="21"/>
  <c r="H1235" i="21"/>
  <c r="I1235" i="21"/>
  <c r="E1236" i="21"/>
  <c r="F1236" i="21"/>
  <c r="G1236" i="21"/>
  <c r="H1236" i="21"/>
  <c r="I1236" i="21"/>
  <c r="E1237" i="21"/>
  <c r="F1237" i="21"/>
  <c r="G1237" i="21"/>
  <c r="H1237" i="21"/>
  <c r="I1237" i="21"/>
  <c r="E1238" i="21"/>
  <c r="F1238" i="21"/>
  <c r="G1238" i="21"/>
  <c r="H1238" i="21"/>
  <c r="I1238" i="21"/>
  <c r="E1239" i="21"/>
  <c r="F1239" i="21"/>
  <c r="G1239" i="21"/>
  <c r="H1239" i="21"/>
  <c r="I1239" i="21"/>
  <c r="E1240" i="21"/>
  <c r="F1240" i="21"/>
  <c r="G1240" i="21"/>
  <c r="H1240" i="21"/>
  <c r="I1240" i="21"/>
  <c r="E1241" i="21"/>
  <c r="F1241" i="21"/>
  <c r="G1241" i="21"/>
  <c r="H1241" i="21"/>
  <c r="I1241" i="21"/>
  <c r="E1242" i="21"/>
  <c r="F1242" i="21"/>
  <c r="G1242" i="21"/>
  <c r="H1242" i="21"/>
  <c r="I1242" i="21"/>
  <c r="E1243" i="21"/>
  <c r="F1243" i="21"/>
  <c r="G1243" i="21"/>
  <c r="H1243" i="21"/>
  <c r="I1243" i="21"/>
  <c r="E1244" i="21"/>
  <c r="F1244" i="21"/>
  <c r="G1244" i="21"/>
  <c r="H1244" i="21"/>
  <c r="I1244" i="21"/>
  <c r="E1245" i="21"/>
  <c r="F1245" i="21"/>
  <c r="G1245" i="21"/>
  <c r="H1245" i="21"/>
  <c r="I1245" i="21"/>
  <c r="E1246" i="21"/>
  <c r="F1246" i="21"/>
  <c r="G1246" i="21"/>
  <c r="H1246" i="21"/>
  <c r="I1246" i="21"/>
  <c r="E1247" i="21"/>
  <c r="F1247" i="21"/>
  <c r="G1247" i="21"/>
  <c r="H1247" i="21"/>
  <c r="I1247" i="21"/>
  <c r="E1248" i="21"/>
  <c r="F1248" i="21"/>
  <c r="G1248" i="21"/>
  <c r="H1248" i="21"/>
  <c r="I1248" i="21"/>
  <c r="E1249" i="21"/>
  <c r="F1249" i="21"/>
  <c r="G1249" i="21"/>
  <c r="H1249" i="21"/>
  <c r="I1249" i="21"/>
  <c r="E1250" i="21"/>
  <c r="F1250" i="21"/>
  <c r="G1250" i="21"/>
  <c r="H1250" i="21"/>
  <c r="I1250" i="21"/>
  <c r="E1251" i="21"/>
  <c r="F1251" i="21"/>
  <c r="G1251" i="21"/>
  <c r="H1251" i="21"/>
  <c r="I1251" i="21"/>
  <c r="E1252" i="21"/>
  <c r="F1252" i="21"/>
  <c r="G1252" i="21"/>
  <c r="H1252" i="21"/>
  <c r="I1252" i="21"/>
  <c r="E1253" i="21"/>
  <c r="F1253" i="21"/>
  <c r="G1253" i="21"/>
  <c r="H1253" i="21"/>
  <c r="I1253" i="21"/>
  <c r="E1254" i="21"/>
  <c r="F1254" i="21"/>
  <c r="G1254" i="21"/>
  <c r="H1254" i="21"/>
  <c r="I1254" i="21"/>
  <c r="E1255" i="21"/>
  <c r="F1255" i="21"/>
  <c r="G1255" i="21"/>
  <c r="H1255" i="21"/>
  <c r="I1255" i="21"/>
  <c r="E1256" i="21"/>
  <c r="F1256" i="21"/>
  <c r="G1256" i="21"/>
  <c r="H1256" i="21"/>
  <c r="I1256" i="21"/>
  <c r="E1257" i="21"/>
  <c r="F1257" i="21"/>
  <c r="G1257" i="21"/>
  <c r="H1257" i="21"/>
  <c r="I1257" i="21"/>
  <c r="E1258" i="21"/>
  <c r="F1258" i="21"/>
  <c r="G1258" i="21"/>
  <c r="H1258" i="21"/>
  <c r="I1258" i="21"/>
  <c r="E1259" i="21"/>
  <c r="F1259" i="21"/>
  <c r="G1259" i="21"/>
  <c r="H1259" i="21"/>
  <c r="I1259" i="21"/>
  <c r="E1260" i="21"/>
  <c r="F1260" i="21"/>
  <c r="G1260" i="21"/>
  <c r="H1260" i="21"/>
  <c r="I1260" i="21"/>
  <c r="E1261" i="21"/>
  <c r="F1261" i="21"/>
  <c r="G1261" i="21"/>
  <c r="H1261" i="21"/>
  <c r="I1261" i="21"/>
  <c r="E1262" i="21"/>
  <c r="F1262" i="21"/>
  <c r="G1262" i="21"/>
  <c r="H1262" i="21"/>
  <c r="I1262" i="21"/>
  <c r="E1263" i="21"/>
  <c r="F1263" i="21"/>
  <c r="G1263" i="21"/>
  <c r="H1263" i="21"/>
  <c r="I1263" i="21"/>
  <c r="E1264" i="21"/>
  <c r="F1264" i="21"/>
  <c r="G1264" i="21"/>
  <c r="H1264" i="21"/>
  <c r="I1264" i="21"/>
  <c r="E1265" i="21"/>
  <c r="F1265" i="21"/>
  <c r="G1265" i="21"/>
  <c r="H1265" i="21"/>
  <c r="I1265" i="21"/>
  <c r="E1266" i="21"/>
  <c r="F1266" i="21"/>
  <c r="G1266" i="21"/>
  <c r="H1266" i="21"/>
  <c r="I1266" i="21"/>
  <c r="E1267" i="21"/>
  <c r="F1267" i="21"/>
  <c r="G1267" i="21"/>
  <c r="H1267" i="21"/>
  <c r="I1267" i="21"/>
  <c r="E1268" i="21"/>
  <c r="F1268" i="21"/>
  <c r="G1268" i="21"/>
  <c r="H1268" i="21"/>
  <c r="I1268" i="21"/>
  <c r="E1269" i="21"/>
  <c r="F1269" i="21"/>
  <c r="G1269" i="21"/>
  <c r="H1269" i="21"/>
  <c r="I1269" i="21"/>
  <c r="E1270" i="21"/>
  <c r="F1270" i="21"/>
  <c r="G1270" i="21"/>
  <c r="H1270" i="21"/>
  <c r="I1270" i="21"/>
  <c r="E1271" i="21"/>
  <c r="F1271" i="21"/>
  <c r="G1271" i="21"/>
  <c r="H1271" i="21"/>
  <c r="I1271" i="21"/>
  <c r="E1272" i="21"/>
  <c r="F1272" i="21"/>
  <c r="G1272" i="21"/>
  <c r="H1272" i="21"/>
  <c r="I1272" i="21"/>
  <c r="E1273" i="21"/>
  <c r="F1273" i="21"/>
  <c r="G1273" i="21"/>
  <c r="H1273" i="21"/>
  <c r="I1273" i="21"/>
  <c r="E1274" i="21"/>
  <c r="F1274" i="21"/>
  <c r="G1274" i="21"/>
  <c r="H1274" i="21"/>
  <c r="I1274" i="21"/>
  <c r="E1275" i="21"/>
  <c r="F1275" i="21"/>
  <c r="G1275" i="21"/>
  <c r="H1275" i="21"/>
  <c r="I1275" i="21"/>
  <c r="E1276" i="21"/>
  <c r="F1276" i="21"/>
  <c r="G1276" i="21"/>
  <c r="H1276" i="21"/>
  <c r="I1276" i="21"/>
  <c r="E1277" i="21"/>
  <c r="F1277" i="21"/>
  <c r="G1277" i="21"/>
  <c r="H1277" i="21"/>
  <c r="I1277" i="21"/>
  <c r="E1278" i="21"/>
  <c r="F1278" i="21"/>
  <c r="G1278" i="21"/>
  <c r="H1278" i="21"/>
  <c r="I1278" i="21"/>
  <c r="E1279" i="21"/>
  <c r="F1279" i="21"/>
  <c r="G1279" i="21"/>
  <c r="H1279" i="21"/>
  <c r="I1279" i="21"/>
  <c r="E1280" i="21"/>
  <c r="F1280" i="21"/>
  <c r="G1280" i="21"/>
  <c r="H1280" i="21"/>
  <c r="I1280" i="21"/>
  <c r="E1281" i="21"/>
  <c r="F1281" i="21"/>
  <c r="G1281" i="21"/>
  <c r="H1281" i="21"/>
  <c r="I1281" i="21"/>
  <c r="E1282" i="21"/>
  <c r="F1282" i="21"/>
  <c r="G1282" i="21"/>
  <c r="H1282" i="21"/>
  <c r="I1282" i="21"/>
  <c r="E1283" i="21"/>
  <c r="F1283" i="21"/>
  <c r="G1283" i="21"/>
  <c r="H1283" i="21"/>
  <c r="I1283" i="21"/>
  <c r="E1284" i="21"/>
  <c r="F1284" i="21"/>
  <c r="G1284" i="21"/>
  <c r="H1284" i="21"/>
  <c r="I1284" i="21"/>
  <c r="E1285" i="21"/>
  <c r="F1285" i="21"/>
  <c r="G1285" i="21"/>
  <c r="H1285" i="21"/>
  <c r="I1285" i="21"/>
  <c r="E1286" i="21"/>
  <c r="F1286" i="21"/>
  <c r="G1286" i="21"/>
  <c r="H1286" i="21"/>
  <c r="I1286" i="21"/>
  <c r="E1287" i="21"/>
  <c r="F1287" i="21"/>
  <c r="G1287" i="21"/>
  <c r="H1287" i="21"/>
  <c r="I1287" i="21"/>
  <c r="E1288" i="21"/>
  <c r="F1288" i="21"/>
  <c r="G1288" i="21"/>
  <c r="H1288" i="21"/>
  <c r="I1288" i="21"/>
  <c r="E1289" i="21"/>
  <c r="F1289" i="21"/>
  <c r="G1289" i="21"/>
  <c r="H1289" i="21"/>
  <c r="I1289" i="21"/>
  <c r="E1290" i="21"/>
  <c r="F1290" i="21"/>
  <c r="G1290" i="21"/>
  <c r="H1290" i="21"/>
  <c r="I1290" i="21"/>
  <c r="E1291" i="21"/>
  <c r="F1291" i="21"/>
  <c r="G1291" i="21"/>
  <c r="H1291" i="21"/>
  <c r="I1291" i="21"/>
  <c r="E1292" i="21"/>
  <c r="F1292" i="21"/>
  <c r="G1292" i="21"/>
  <c r="H1292" i="21"/>
  <c r="I1292" i="21"/>
  <c r="E1293" i="21"/>
  <c r="F1293" i="21"/>
  <c r="G1293" i="21"/>
  <c r="H1293" i="21"/>
  <c r="I1293" i="21"/>
  <c r="E1294" i="21"/>
  <c r="F1294" i="21"/>
  <c r="G1294" i="21"/>
  <c r="H1294" i="21"/>
  <c r="I1294" i="21"/>
  <c r="E1295" i="21"/>
  <c r="F1295" i="21"/>
  <c r="G1295" i="21"/>
  <c r="H1295" i="21"/>
  <c r="I1295" i="21"/>
  <c r="E1296" i="21"/>
  <c r="F1296" i="21"/>
  <c r="G1296" i="21"/>
  <c r="H1296" i="21"/>
  <c r="I1296" i="21"/>
  <c r="E1297" i="21"/>
  <c r="F1297" i="21"/>
  <c r="G1297" i="21"/>
  <c r="H1297" i="21"/>
  <c r="I1297" i="21"/>
  <c r="E1298" i="21"/>
  <c r="F1298" i="21"/>
  <c r="G1298" i="21"/>
  <c r="H1298" i="21"/>
  <c r="I1298" i="21"/>
  <c r="E1299" i="21"/>
  <c r="F1299" i="21"/>
  <c r="G1299" i="21"/>
  <c r="H1299" i="21"/>
  <c r="I1299" i="21"/>
  <c r="E1300" i="21"/>
  <c r="F1300" i="21"/>
  <c r="G1300" i="21"/>
  <c r="H1300" i="21"/>
  <c r="I1300" i="21"/>
  <c r="E1301" i="21"/>
  <c r="F1301" i="21"/>
  <c r="G1301" i="21"/>
  <c r="H1301" i="21"/>
  <c r="I1301" i="21"/>
  <c r="E1302" i="21"/>
  <c r="F1302" i="21"/>
  <c r="G1302" i="21"/>
  <c r="H1302" i="21"/>
  <c r="I1302" i="21"/>
  <c r="E1303" i="21"/>
  <c r="F1303" i="21"/>
  <c r="G1303" i="21"/>
  <c r="H1303" i="21"/>
  <c r="I1303" i="21"/>
  <c r="E1304" i="21"/>
  <c r="F1304" i="21"/>
  <c r="G1304" i="21"/>
  <c r="H1304" i="21"/>
  <c r="I1304" i="21"/>
  <c r="E1305" i="21"/>
  <c r="F1305" i="21"/>
  <c r="G1305" i="21"/>
  <c r="H1305" i="21"/>
  <c r="I1305" i="21"/>
  <c r="E1306" i="21"/>
  <c r="F1306" i="21"/>
  <c r="G1306" i="21"/>
  <c r="H1306" i="21"/>
  <c r="I1306" i="21"/>
  <c r="E1307" i="21"/>
  <c r="F1307" i="21"/>
  <c r="G1307" i="21"/>
  <c r="H1307" i="21"/>
  <c r="I1307" i="21"/>
  <c r="E1308" i="21"/>
  <c r="F1308" i="21"/>
  <c r="G1308" i="21"/>
  <c r="H1308" i="21"/>
  <c r="I1308" i="21"/>
  <c r="E1309" i="21"/>
  <c r="F1309" i="21"/>
  <c r="G1309" i="21"/>
  <c r="H1309" i="21"/>
  <c r="I1309" i="21"/>
  <c r="E1310" i="21"/>
  <c r="F1310" i="21"/>
  <c r="G1310" i="21"/>
  <c r="H1310" i="21"/>
  <c r="I1310" i="21"/>
  <c r="E1311" i="21"/>
  <c r="F1311" i="21"/>
  <c r="G1311" i="21"/>
  <c r="H1311" i="21"/>
  <c r="I1311" i="21"/>
  <c r="E1312" i="21"/>
  <c r="F1312" i="21"/>
  <c r="G1312" i="21"/>
  <c r="H1312" i="21"/>
  <c r="I1312" i="21"/>
  <c r="E1313" i="21"/>
  <c r="F1313" i="21"/>
  <c r="G1313" i="21"/>
  <c r="H1313" i="21"/>
  <c r="I1313" i="21"/>
  <c r="E1314" i="21"/>
  <c r="F1314" i="21"/>
  <c r="G1314" i="21"/>
  <c r="H1314" i="21"/>
  <c r="I1314" i="21"/>
  <c r="E1315" i="21"/>
  <c r="F1315" i="21"/>
  <c r="G1315" i="21"/>
  <c r="H1315" i="21"/>
  <c r="I1315" i="21"/>
  <c r="E1316" i="21"/>
  <c r="F1316" i="21"/>
  <c r="G1316" i="21"/>
  <c r="H1316" i="21"/>
  <c r="I1316" i="21"/>
  <c r="E1317" i="21"/>
  <c r="F1317" i="21"/>
  <c r="G1317" i="21"/>
  <c r="H1317" i="21"/>
  <c r="I1317" i="21"/>
  <c r="E1318" i="21"/>
  <c r="F1318" i="21"/>
  <c r="G1318" i="21"/>
  <c r="H1318" i="21"/>
  <c r="I1318" i="21"/>
  <c r="E1319" i="21"/>
  <c r="F1319" i="21"/>
  <c r="G1319" i="21"/>
  <c r="H1319" i="21"/>
  <c r="I1319" i="21"/>
  <c r="E1320" i="21"/>
  <c r="F1320" i="21"/>
  <c r="G1320" i="21"/>
  <c r="H1320" i="21"/>
  <c r="I1320" i="21"/>
  <c r="E1321" i="21"/>
  <c r="F1321" i="21"/>
  <c r="G1321" i="21"/>
  <c r="H1321" i="21"/>
  <c r="I1321" i="21"/>
  <c r="E1322" i="21"/>
  <c r="F1322" i="21"/>
  <c r="G1322" i="21"/>
  <c r="H1322" i="21"/>
  <c r="I1322" i="21"/>
  <c r="E1323" i="21"/>
  <c r="F1323" i="21"/>
  <c r="G1323" i="21"/>
  <c r="H1323" i="21"/>
  <c r="I1323" i="21"/>
  <c r="E1324" i="21"/>
  <c r="F1324" i="21"/>
  <c r="G1324" i="21"/>
  <c r="H1324" i="21"/>
  <c r="I1324" i="21"/>
  <c r="E1325" i="21"/>
  <c r="F1325" i="21"/>
  <c r="G1325" i="21"/>
  <c r="H1325" i="21"/>
  <c r="I1325" i="21"/>
  <c r="E1326" i="21"/>
  <c r="F1326" i="21"/>
  <c r="G1326" i="21"/>
  <c r="H1326" i="21"/>
  <c r="I1326" i="21"/>
  <c r="E1327" i="21"/>
  <c r="F1327" i="21"/>
  <c r="G1327" i="21"/>
  <c r="H1327" i="21"/>
  <c r="I1327" i="21"/>
  <c r="E1328" i="21"/>
  <c r="F1328" i="21"/>
  <c r="G1328" i="21"/>
  <c r="H1328" i="21"/>
  <c r="I1328" i="21"/>
  <c r="E1329" i="21"/>
  <c r="F1329" i="21"/>
  <c r="G1329" i="21"/>
  <c r="H1329" i="21"/>
  <c r="I1329" i="21"/>
  <c r="E1330" i="21"/>
  <c r="F1330" i="21"/>
  <c r="G1330" i="21"/>
  <c r="H1330" i="21"/>
  <c r="I1330" i="21"/>
  <c r="E1331" i="21"/>
  <c r="F1331" i="21"/>
  <c r="G1331" i="21"/>
  <c r="H1331" i="21"/>
  <c r="I1331" i="21"/>
  <c r="E1332" i="21"/>
  <c r="F1332" i="21"/>
  <c r="G1332" i="21"/>
  <c r="H1332" i="21"/>
  <c r="I1332" i="21"/>
  <c r="E1333" i="21"/>
  <c r="F1333" i="21"/>
  <c r="G1333" i="21"/>
  <c r="H1333" i="21"/>
  <c r="I1333" i="21"/>
  <c r="E1334" i="21"/>
  <c r="F1334" i="21"/>
  <c r="G1334" i="21"/>
  <c r="H1334" i="21"/>
  <c r="I1334" i="21"/>
  <c r="E1335" i="21"/>
  <c r="F1335" i="21"/>
  <c r="G1335" i="21"/>
  <c r="H1335" i="21"/>
  <c r="I1335" i="21"/>
  <c r="E1336" i="21"/>
  <c r="F1336" i="21"/>
  <c r="G1336" i="21"/>
  <c r="H1336" i="21"/>
  <c r="I1336" i="21"/>
  <c r="E1337" i="21"/>
  <c r="F1337" i="21"/>
  <c r="G1337" i="21"/>
  <c r="H1337" i="21"/>
  <c r="I1337" i="21"/>
  <c r="E1338" i="21"/>
  <c r="F1338" i="21"/>
  <c r="G1338" i="21"/>
  <c r="H1338" i="21"/>
  <c r="I1338" i="21"/>
  <c r="E1339" i="21"/>
  <c r="F1339" i="21"/>
  <c r="G1339" i="21"/>
  <c r="H1339" i="21"/>
  <c r="I1339" i="21"/>
  <c r="E1340" i="21"/>
  <c r="F1340" i="21"/>
  <c r="G1340" i="21"/>
  <c r="H1340" i="21"/>
  <c r="I1340" i="21"/>
  <c r="E1341" i="21"/>
  <c r="F1341" i="21"/>
  <c r="G1341" i="21"/>
  <c r="H1341" i="21"/>
  <c r="I1341" i="21"/>
  <c r="E1342" i="21"/>
  <c r="F1342" i="21"/>
  <c r="G1342" i="21"/>
  <c r="H1342" i="21"/>
  <c r="I1342" i="21"/>
  <c r="E1343" i="21"/>
  <c r="F1343" i="21"/>
  <c r="G1343" i="21"/>
  <c r="H1343" i="21"/>
  <c r="I1343" i="21"/>
  <c r="E1344" i="21"/>
  <c r="F1344" i="21"/>
  <c r="G1344" i="21"/>
  <c r="H1344" i="21"/>
  <c r="I1344" i="21"/>
  <c r="E1345" i="21"/>
  <c r="F1345" i="21"/>
  <c r="G1345" i="21"/>
  <c r="H1345" i="21"/>
  <c r="I1345" i="21"/>
  <c r="E1346" i="21"/>
  <c r="F1346" i="21"/>
  <c r="G1346" i="21"/>
  <c r="H1346" i="21"/>
  <c r="I1346" i="21"/>
  <c r="E1347" i="21"/>
  <c r="F1347" i="21"/>
  <c r="G1347" i="21"/>
  <c r="H1347" i="21"/>
  <c r="I1347" i="21"/>
  <c r="E1348" i="21"/>
  <c r="F1348" i="21"/>
  <c r="G1348" i="21"/>
  <c r="H1348" i="21"/>
  <c r="I1348" i="21"/>
  <c r="E1349" i="21"/>
  <c r="F1349" i="21"/>
  <c r="G1349" i="21"/>
  <c r="H1349" i="21"/>
  <c r="I1349" i="21"/>
  <c r="E1350" i="21"/>
  <c r="F1350" i="21"/>
  <c r="G1350" i="21"/>
  <c r="H1350" i="21"/>
  <c r="I1350" i="21"/>
  <c r="E1351" i="21"/>
  <c r="F1351" i="21"/>
  <c r="G1351" i="21"/>
  <c r="H1351" i="21"/>
  <c r="I1351" i="21"/>
  <c r="E1352" i="21"/>
  <c r="F1352" i="21"/>
  <c r="G1352" i="21"/>
  <c r="H1352" i="21"/>
  <c r="I1352" i="21"/>
  <c r="E1353" i="21"/>
  <c r="F1353" i="21"/>
  <c r="G1353" i="21"/>
  <c r="H1353" i="21"/>
  <c r="I1353" i="21"/>
  <c r="E1354" i="21"/>
  <c r="F1354" i="21"/>
  <c r="G1354" i="21"/>
  <c r="H1354" i="21"/>
  <c r="I1354" i="21"/>
  <c r="E1355" i="21"/>
  <c r="F1355" i="21"/>
  <c r="G1355" i="21"/>
  <c r="H1355" i="21"/>
  <c r="I1355" i="21"/>
  <c r="E1356" i="21"/>
  <c r="F1356" i="21"/>
  <c r="G1356" i="21"/>
  <c r="H1356" i="21"/>
  <c r="I1356" i="21"/>
  <c r="E1357" i="21"/>
  <c r="F1357" i="21"/>
  <c r="G1357" i="21"/>
  <c r="H1357" i="21"/>
  <c r="I1357" i="21"/>
  <c r="E1358" i="21"/>
  <c r="F1358" i="21"/>
  <c r="G1358" i="21"/>
  <c r="H1358" i="21"/>
  <c r="I1358" i="21"/>
  <c r="E1359" i="21"/>
  <c r="F1359" i="21"/>
  <c r="G1359" i="21"/>
  <c r="H1359" i="21"/>
  <c r="I1359" i="21"/>
  <c r="E1360" i="21"/>
  <c r="F1360" i="21"/>
  <c r="G1360" i="21"/>
  <c r="H1360" i="21"/>
  <c r="I1360" i="21"/>
  <c r="E1361" i="21"/>
  <c r="F1361" i="21"/>
  <c r="G1361" i="21"/>
  <c r="H1361" i="21"/>
  <c r="I1361" i="21"/>
  <c r="E1362" i="21"/>
  <c r="F1362" i="21"/>
  <c r="G1362" i="21"/>
  <c r="H1362" i="21"/>
  <c r="I1362" i="21"/>
  <c r="E1363" i="21"/>
  <c r="F1363" i="21"/>
  <c r="G1363" i="21"/>
  <c r="H1363" i="21"/>
  <c r="I1363" i="21"/>
  <c r="E1364" i="21"/>
  <c r="F1364" i="21"/>
  <c r="G1364" i="21"/>
  <c r="H1364" i="21"/>
  <c r="I1364" i="21"/>
  <c r="E1365" i="21"/>
  <c r="F1365" i="21"/>
  <c r="G1365" i="21"/>
  <c r="H1365" i="21"/>
  <c r="I1365" i="21"/>
  <c r="E1366" i="21"/>
  <c r="F1366" i="21"/>
  <c r="G1366" i="21"/>
  <c r="H1366" i="21"/>
  <c r="I1366" i="21"/>
  <c r="E1367" i="21"/>
  <c r="F1367" i="21"/>
  <c r="G1367" i="21"/>
  <c r="H1367" i="21"/>
  <c r="I1367" i="21"/>
  <c r="E1368" i="21"/>
  <c r="F1368" i="21"/>
  <c r="G1368" i="21"/>
  <c r="H1368" i="21"/>
  <c r="I1368" i="21"/>
  <c r="E1369" i="21"/>
  <c r="F1369" i="21"/>
  <c r="G1369" i="21"/>
  <c r="H1369" i="21"/>
  <c r="I1369" i="21"/>
  <c r="E1370" i="21"/>
  <c r="F1370" i="21"/>
  <c r="G1370" i="21"/>
  <c r="H1370" i="21"/>
  <c r="I1370" i="21"/>
  <c r="E1371" i="21"/>
  <c r="F1371" i="21"/>
  <c r="G1371" i="21"/>
  <c r="H1371" i="21"/>
  <c r="I1371" i="21"/>
  <c r="E1372" i="21"/>
  <c r="F1372" i="21"/>
  <c r="G1372" i="21"/>
  <c r="H1372" i="21"/>
  <c r="I1372" i="21"/>
  <c r="E1373" i="21"/>
  <c r="F1373" i="21"/>
  <c r="G1373" i="21"/>
  <c r="H1373" i="21"/>
  <c r="I1373" i="21"/>
  <c r="E1374" i="21"/>
  <c r="F1374" i="21"/>
  <c r="G1374" i="21"/>
  <c r="H1374" i="21"/>
  <c r="I1374" i="21"/>
  <c r="E1375" i="21"/>
  <c r="F1375" i="21"/>
  <c r="G1375" i="21"/>
  <c r="H1375" i="21"/>
  <c r="I1375" i="21"/>
  <c r="E1376" i="21"/>
  <c r="F1376" i="21"/>
  <c r="G1376" i="21"/>
  <c r="H1376" i="21"/>
  <c r="I1376" i="21"/>
  <c r="E1377" i="21"/>
  <c r="F1377" i="21"/>
  <c r="G1377" i="21"/>
  <c r="H1377" i="21"/>
  <c r="I1377" i="21"/>
  <c r="E1378" i="21"/>
  <c r="F1378" i="21"/>
  <c r="G1378" i="21"/>
  <c r="H1378" i="21"/>
  <c r="I1378" i="21"/>
  <c r="E1379" i="21"/>
  <c r="F1379" i="21"/>
  <c r="G1379" i="21"/>
  <c r="H1379" i="21"/>
  <c r="I1379" i="21"/>
  <c r="E1380" i="21"/>
  <c r="F1380" i="21"/>
  <c r="G1380" i="21"/>
  <c r="H1380" i="21"/>
  <c r="I1380" i="21"/>
  <c r="E1381" i="21"/>
  <c r="F1381" i="21"/>
  <c r="G1381" i="21"/>
  <c r="H1381" i="21"/>
  <c r="I1381" i="21"/>
  <c r="E1382" i="21"/>
  <c r="F1382" i="21"/>
  <c r="G1382" i="21"/>
  <c r="H1382" i="21"/>
  <c r="I1382" i="21"/>
  <c r="E1383" i="21"/>
  <c r="F1383" i="21"/>
  <c r="G1383" i="21"/>
  <c r="H1383" i="21"/>
  <c r="I1383" i="21"/>
  <c r="E1384" i="21"/>
  <c r="F1384" i="21"/>
  <c r="G1384" i="21"/>
  <c r="H1384" i="21"/>
  <c r="I1384" i="21"/>
  <c r="E1385" i="21"/>
  <c r="F1385" i="21"/>
  <c r="G1385" i="21"/>
  <c r="H1385" i="21"/>
  <c r="I1385" i="21"/>
  <c r="E1386" i="21"/>
  <c r="F1386" i="21"/>
  <c r="G1386" i="21"/>
  <c r="H1386" i="21"/>
  <c r="I1386" i="21"/>
  <c r="E1387" i="21"/>
  <c r="F1387" i="21"/>
  <c r="G1387" i="21"/>
  <c r="H1387" i="21"/>
  <c r="I1387" i="21"/>
  <c r="E1388" i="21"/>
  <c r="F1388" i="21"/>
  <c r="G1388" i="21"/>
  <c r="H1388" i="21"/>
  <c r="I1388" i="21"/>
  <c r="E1389" i="21"/>
  <c r="F1389" i="21"/>
  <c r="G1389" i="21"/>
  <c r="H1389" i="21"/>
  <c r="I1389" i="21"/>
  <c r="E1390" i="21"/>
  <c r="F1390" i="21"/>
  <c r="G1390" i="21"/>
  <c r="H1390" i="21"/>
  <c r="I1390" i="21"/>
  <c r="E1391" i="21"/>
  <c r="F1391" i="21"/>
  <c r="G1391" i="21"/>
  <c r="H1391" i="21"/>
  <c r="I1391" i="21"/>
  <c r="E1392" i="21"/>
  <c r="F1392" i="21"/>
  <c r="G1392" i="21"/>
  <c r="H1392" i="21"/>
  <c r="I1392" i="21"/>
  <c r="E1393" i="21"/>
  <c r="F1393" i="21"/>
  <c r="G1393" i="21"/>
  <c r="H1393" i="21"/>
  <c r="I1393" i="21"/>
  <c r="E1394" i="21"/>
  <c r="F1394" i="21"/>
  <c r="G1394" i="21"/>
  <c r="H1394" i="21"/>
  <c r="I1394" i="21"/>
  <c r="E1395" i="21"/>
  <c r="F1395" i="21"/>
  <c r="G1395" i="21"/>
  <c r="H1395" i="21"/>
  <c r="I1395" i="21"/>
  <c r="E1396" i="21"/>
  <c r="F1396" i="21"/>
  <c r="G1396" i="21"/>
  <c r="H1396" i="21"/>
  <c r="I1396" i="21"/>
  <c r="E1397" i="21"/>
  <c r="F1397" i="21"/>
  <c r="G1397" i="21"/>
  <c r="H1397" i="21"/>
  <c r="I1397" i="21"/>
  <c r="E1398" i="21"/>
  <c r="F1398" i="21"/>
  <c r="G1398" i="21"/>
  <c r="H1398" i="21"/>
  <c r="I1398" i="21"/>
  <c r="E1399" i="21"/>
  <c r="F1399" i="21"/>
  <c r="G1399" i="21"/>
  <c r="H1399" i="21"/>
  <c r="I1399" i="21"/>
  <c r="E1400" i="21"/>
  <c r="F1400" i="21"/>
  <c r="G1400" i="21"/>
  <c r="H1400" i="21"/>
  <c r="I1400" i="21"/>
  <c r="E1401" i="21"/>
  <c r="F1401" i="21"/>
  <c r="G1401" i="21"/>
  <c r="H1401" i="21"/>
  <c r="I1401" i="21"/>
  <c r="E1402" i="21"/>
  <c r="F1402" i="21"/>
  <c r="G1402" i="21"/>
  <c r="H1402" i="21"/>
  <c r="I1402" i="21"/>
  <c r="E1403" i="21"/>
  <c r="F1403" i="21"/>
  <c r="G1403" i="21"/>
  <c r="H1403" i="21"/>
  <c r="I1403" i="21"/>
  <c r="E1404" i="21"/>
  <c r="F1404" i="21"/>
  <c r="G1404" i="21"/>
  <c r="H1404" i="21"/>
  <c r="I1404" i="21"/>
  <c r="E1405" i="21"/>
  <c r="F1405" i="21"/>
  <c r="G1405" i="21"/>
  <c r="H1405" i="21"/>
  <c r="I1405" i="21"/>
  <c r="E1406" i="21"/>
  <c r="F1406" i="21"/>
  <c r="G1406" i="21"/>
  <c r="H1406" i="21"/>
  <c r="I1406" i="21"/>
  <c r="E1407" i="21"/>
  <c r="F1407" i="21"/>
  <c r="G1407" i="21"/>
  <c r="H1407" i="21"/>
  <c r="I1407" i="21"/>
  <c r="E1408" i="21"/>
  <c r="F1408" i="21"/>
  <c r="G1408" i="21"/>
  <c r="H1408" i="21"/>
  <c r="I1408" i="21"/>
  <c r="E1409" i="21"/>
  <c r="F1409" i="21"/>
  <c r="G1409" i="21"/>
  <c r="H1409" i="21"/>
  <c r="I1409" i="21"/>
  <c r="E1410" i="21"/>
  <c r="F1410" i="21"/>
  <c r="G1410" i="21"/>
  <c r="H1410" i="21"/>
  <c r="I1410" i="21"/>
  <c r="E1411" i="21"/>
  <c r="F1411" i="21"/>
  <c r="G1411" i="21"/>
  <c r="H1411" i="21"/>
  <c r="I1411" i="21"/>
  <c r="E1412" i="21"/>
  <c r="F1412" i="21"/>
  <c r="G1412" i="21"/>
  <c r="H1412" i="21"/>
  <c r="I1412" i="21"/>
  <c r="E1413" i="21"/>
  <c r="F1413" i="21"/>
  <c r="G1413" i="21"/>
  <c r="H1413" i="21"/>
  <c r="I1413" i="21"/>
  <c r="E1414" i="21"/>
  <c r="F1414" i="21"/>
  <c r="G1414" i="21"/>
  <c r="H1414" i="21"/>
  <c r="I1414" i="21"/>
  <c r="E1415" i="21"/>
  <c r="F1415" i="21"/>
  <c r="G1415" i="21"/>
  <c r="H1415" i="21"/>
  <c r="I1415" i="21"/>
  <c r="E1416" i="21"/>
  <c r="F1416" i="21"/>
  <c r="G1416" i="21"/>
  <c r="H1416" i="21"/>
  <c r="I1416" i="21"/>
  <c r="E1417" i="21"/>
  <c r="F1417" i="21"/>
  <c r="G1417" i="21"/>
  <c r="H1417" i="21"/>
  <c r="I1417" i="21"/>
  <c r="E1418" i="21"/>
  <c r="F1418" i="21"/>
  <c r="G1418" i="21"/>
  <c r="H1418" i="21"/>
  <c r="I1418" i="21"/>
  <c r="E1419" i="21"/>
  <c r="F1419" i="21"/>
  <c r="G1419" i="21"/>
  <c r="H1419" i="21"/>
  <c r="I1419" i="21"/>
  <c r="E1420" i="21"/>
  <c r="F1420" i="21"/>
  <c r="G1420" i="21"/>
  <c r="H1420" i="21"/>
  <c r="I1420" i="21"/>
  <c r="E1421" i="21"/>
  <c r="F1421" i="21"/>
  <c r="G1421" i="21"/>
  <c r="H1421" i="21"/>
  <c r="I1421" i="21"/>
  <c r="E1422" i="21"/>
  <c r="F1422" i="21"/>
  <c r="G1422" i="21"/>
  <c r="H1422" i="21"/>
  <c r="I1422" i="21"/>
  <c r="E1423" i="21"/>
  <c r="F1423" i="21"/>
  <c r="G1423" i="21"/>
  <c r="H1423" i="21"/>
  <c r="I1423" i="21"/>
  <c r="E1424" i="21"/>
  <c r="F1424" i="21"/>
  <c r="G1424" i="21"/>
  <c r="H1424" i="21"/>
  <c r="I1424" i="21"/>
  <c r="E1425" i="21"/>
  <c r="F1425" i="21"/>
  <c r="G1425" i="21"/>
  <c r="H1425" i="21"/>
  <c r="I1425" i="21"/>
  <c r="E1426" i="21"/>
  <c r="F1426" i="21"/>
  <c r="G1426" i="21"/>
  <c r="H1426" i="21"/>
  <c r="I1426" i="21"/>
  <c r="E1427" i="21"/>
  <c r="F1427" i="21"/>
  <c r="G1427" i="21"/>
  <c r="H1427" i="21"/>
  <c r="I1427" i="21"/>
  <c r="E1428" i="21"/>
  <c r="F1428" i="21"/>
  <c r="G1428" i="21"/>
  <c r="H1428" i="21"/>
  <c r="I1428" i="21"/>
  <c r="E1429" i="21"/>
  <c r="F1429" i="21"/>
  <c r="G1429" i="21"/>
  <c r="H1429" i="21"/>
  <c r="I1429" i="21"/>
  <c r="E1430" i="21"/>
  <c r="F1430" i="21"/>
  <c r="G1430" i="21"/>
  <c r="H1430" i="21"/>
  <c r="I1430" i="21"/>
  <c r="E1431" i="21"/>
  <c r="F1431" i="21"/>
  <c r="G1431" i="21"/>
  <c r="H1431" i="21"/>
  <c r="I1431" i="21"/>
  <c r="E1432" i="21"/>
  <c r="F1432" i="21"/>
  <c r="G1432" i="21"/>
  <c r="H1432" i="21"/>
  <c r="I1432" i="21"/>
  <c r="E1433" i="21"/>
  <c r="F1433" i="21"/>
  <c r="G1433" i="21"/>
  <c r="H1433" i="21"/>
  <c r="I1433" i="21"/>
  <c r="E1434" i="21"/>
  <c r="F1434" i="21"/>
  <c r="G1434" i="21"/>
  <c r="H1434" i="21"/>
  <c r="I1434" i="21"/>
  <c r="E1435" i="21"/>
  <c r="F1435" i="21"/>
  <c r="G1435" i="21"/>
  <c r="H1435" i="21"/>
  <c r="I1435" i="21"/>
  <c r="E1436" i="21"/>
  <c r="F1436" i="21"/>
  <c r="G1436" i="21"/>
  <c r="H1436" i="21"/>
  <c r="I1436" i="21"/>
  <c r="E1437" i="21"/>
  <c r="F1437" i="21"/>
  <c r="G1437" i="21"/>
  <c r="H1437" i="21"/>
  <c r="I1437" i="21"/>
  <c r="E1438" i="21"/>
  <c r="F1438" i="21"/>
  <c r="G1438" i="21"/>
  <c r="H1438" i="21"/>
  <c r="I1438" i="21"/>
  <c r="E1439" i="21"/>
  <c r="F1439" i="21"/>
  <c r="G1439" i="21"/>
  <c r="H1439" i="21"/>
  <c r="I1439" i="21"/>
  <c r="E1440" i="21"/>
  <c r="F1440" i="21"/>
  <c r="G1440" i="21"/>
  <c r="H1440" i="21"/>
  <c r="I1440" i="21"/>
  <c r="E1441" i="21"/>
  <c r="F1441" i="21"/>
  <c r="G1441" i="21"/>
  <c r="H1441" i="21"/>
  <c r="I1441" i="21"/>
  <c r="E1442" i="21"/>
  <c r="F1442" i="21"/>
  <c r="G1442" i="21"/>
  <c r="H1442" i="21"/>
  <c r="I1442" i="21"/>
  <c r="E1443" i="21"/>
  <c r="F1443" i="21"/>
  <c r="G1443" i="21"/>
  <c r="H1443" i="21"/>
  <c r="I1443" i="21"/>
  <c r="E1444" i="21"/>
  <c r="F1444" i="21"/>
  <c r="G1444" i="21"/>
  <c r="H1444" i="21"/>
  <c r="I1444" i="21"/>
  <c r="E1445" i="21"/>
  <c r="F1445" i="21"/>
  <c r="G1445" i="21"/>
  <c r="H1445" i="21"/>
  <c r="I1445" i="21"/>
  <c r="E1446" i="21"/>
  <c r="F1446" i="21"/>
  <c r="G1446" i="21"/>
  <c r="H1446" i="21"/>
  <c r="I1446" i="21"/>
  <c r="E1447" i="21"/>
  <c r="F1447" i="21"/>
  <c r="G1447" i="21"/>
  <c r="H1447" i="21"/>
  <c r="I1447" i="21"/>
  <c r="E1448" i="21"/>
  <c r="F1448" i="21"/>
  <c r="G1448" i="21"/>
  <c r="H1448" i="21"/>
  <c r="I1448" i="21"/>
  <c r="E1449" i="21"/>
  <c r="F1449" i="21"/>
  <c r="G1449" i="21"/>
  <c r="H1449" i="21"/>
  <c r="I1449" i="21"/>
  <c r="E1450" i="21"/>
  <c r="F1450" i="21"/>
  <c r="G1450" i="21"/>
  <c r="H1450" i="21"/>
  <c r="I1450" i="21"/>
  <c r="E1451" i="21"/>
  <c r="F1451" i="21"/>
  <c r="G1451" i="21"/>
  <c r="H1451" i="21"/>
  <c r="I1451" i="21"/>
  <c r="E1452" i="21"/>
  <c r="F1452" i="21"/>
  <c r="G1452" i="21"/>
  <c r="H1452" i="21"/>
  <c r="I1452" i="21"/>
  <c r="E1453" i="21"/>
  <c r="F1453" i="21"/>
  <c r="G1453" i="21"/>
  <c r="H1453" i="21"/>
  <c r="I1453" i="21"/>
  <c r="E1454" i="21"/>
  <c r="F1454" i="21"/>
  <c r="G1454" i="21"/>
  <c r="H1454" i="21"/>
  <c r="I1454" i="21"/>
  <c r="E1455" i="21"/>
  <c r="F1455" i="21"/>
  <c r="G1455" i="21"/>
  <c r="H1455" i="21"/>
  <c r="I1455" i="21"/>
  <c r="E1456" i="21"/>
  <c r="F1456" i="21"/>
  <c r="G1456" i="21"/>
  <c r="H1456" i="21"/>
  <c r="I1456" i="21"/>
  <c r="E1457" i="21"/>
  <c r="F1457" i="21"/>
  <c r="G1457" i="21"/>
  <c r="H1457" i="21"/>
  <c r="I1457" i="21"/>
  <c r="E1458" i="21"/>
  <c r="F1458" i="21"/>
  <c r="G1458" i="21"/>
  <c r="H1458" i="21"/>
  <c r="I1458" i="21"/>
  <c r="E1459" i="21"/>
  <c r="F1459" i="21"/>
  <c r="G1459" i="21"/>
  <c r="H1459" i="21"/>
  <c r="I1459" i="21"/>
  <c r="E1460" i="21"/>
  <c r="F1460" i="21"/>
  <c r="G1460" i="21"/>
  <c r="H1460" i="21"/>
  <c r="I1460" i="21"/>
  <c r="E1461" i="21"/>
  <c r="F1461" i="21"/>
  <c r="G1461" i="21"/>
  <c r="H1461" i="21"/>
  <c r="I1461" i="21"/>
  <c r="E1462" i="21"/>
  <c r="F1462" i="21"/>
  <c r="G1462" i="21"/>
  <c r="H1462" i="21"/>
  <c r="I1462" i="21"/>
  <c r="E1463" i="21"/>
  <c r="F1463" i="21"/>
  <c r="G1463" i="21"/>
  <c r="H1463" i="21"/>
  <c r="I1463" i="21"/>
  <c r="E1464" i="21"/>
  <c r="F1464" i="21"/>
  <c r="G1464" i="21"/>
  <c r="H1464" i="21"/>
  <c r="I1464" i="21"/>
  <c r="E1465" i="21"/>
  <c r="F1465" i="21"/>
  <c r="G1465" i="21"/>
  <c r="H1465" i="21"/>
  <c r="I1465" i="21"/>
  <c r="E1466" i="21"/>
  <c r="F1466" i="21"/>
  <c r="G1466" i="21"/>
  <c r="H1466" i="21"/>
  <c r="I1466" i="21"/>
  <c r="E1467" i="21"/>
  <c r="F1467" i="21"/>
  <c r="G1467" i="21"/>
  <c r="H1467" i="21"/>
  <c r="I1467" i="21"/>
  <c r="E1468" i="21"/>
  <c r="F1468" i="21"/>
  <c r="G1468" i="21"/>
  <c r="H1468" i="21"/>
  <c r="I1468" i="21"/>
  <c r="E1469" i="21"/>
  <c r="F1469" i="21"/>
  <c r="G1469" i="21"/>
  <c r="H1469" i="21"/>
  <c r="I1469" i="21"/>
  <c r="E1470" i="21"/>
  <c r="F1470" i="21"/>
  <c r="G1470" i="21"/>
  <c r="H1470" i="21"/>
  <c r="I1470" i="21"/>
  <c r="E1471" i="21"/>
  <c r="F1471" i="21"/>
  <c r="G1471" i="21"/>
  <c r="H1471" i="21"/>
  <c r="I1471" i="21"/>
  <c r="E1472" i="21"/>
  <c r="F1472" i="21"/>
  <c r="G1472" i="21"/>
  <c r="H1472" i="21"/>
  <c r="I1472" i="21"/>
  <c r="E1473" i="21"/>
  <c r="F1473" i="21"/>
  <c r="G1473" i="21"/>
  <c r="H1473" i="21"/>
  <c r="I1473" i="21"/>
  <c r="E1474" i="21"/>
  <c r="F1474" i="21"/>
  <c r="G1474" i="21"/>
  <c r="H1474" i="21"/>
  <c r="I1474" i="21"/>
  <c r="E1475" i="21"/>
  <c r="F1475" i="21"/>
  <c r="G1475" i="21"/>
  <c r="H1475" i="21"/>
  <c r="I1475" i="21"/>
  <c r="E1476" i="21"/>
  <c r="F1476" i="21"/>
  <c r="G1476" i="21"/>
  <c r="H1476" i="21"/>
  <c r="I1476" i="21"/>
  <c r="E1477" i="21"/>
  <c r="F1477" i="21"/>
  <c r="G1477" i="21"/>
  <c r="H1477" i="21"/>
  <c r="I1477" i="21"/>
  <c r="E1478" i="21"/>
  <c r="F1478" i="21"/>
  <c r="G1478" i="21"/>
  <c r="H1478" i="21"/>
  <c r="I1478" i="21"/>
  <c r="E1479" i="21"/>
  <c r="F1479" i="21"/>
  <c r="G1479" i="21"/>
  <c r="H1479" i="21"/>
  <c r="I1479" i="21"/>
  <c r="E1480" i="21"/>
  <c r="F1480" i="21"/>
  <c r="G1480" i="21"/>
  <c r="H1480" i="21"/>
  <c r="I1480" i="21"/>
  <c r="E1481" i="21"/>
  <c r="F1481" i="21"/>
  <c r="G1481" i="21"/>
  <c r="H1481" i="21"/>
  <c r="I1481" i="21"/>
  <c r="E1482" i="21"/>
  <c r="F1482" i="21"/>
  <c r="G1482" i="21"/>
  <c r="H1482" i="21"/>
  <c r="I1482" i="21"/>
  <c r="E1483" i="21"/>
  <c r="F1483" i="21"/>
  <c r="G1483" i="21"/>
  <c r="H1483" i="21"/>
  <c r="I1483" i="21"/>
  <c r="E1484" i="21"/>
  <c r="F1484" i="21"/>
  <c r="G1484" i="21"/>
  <c r="H1484" i="21"/>
  <c r="I1484" i="21"/>
  <c r="E1485" i="21"/>
  <c r="F1485" i="21"/>
  <c r="G1485" i="21"/>
  <c r="H1485" i="21"/>
  <c r="I1485" i="21"/>
  <c r="E1486" i="21"/>
  <c r="F1486" i="21"/>
  <c r="G1486" i="21"/>
  <c r="H1486" i="21"/>
  <c r="I1486" i="21"/>
  <c r="E1487" i="21"/>
  <c r="F1487" i="21"/>
  <c r="G1487" i="21"/>
  <c r="H1487" i="21"/>
  <c r="I1487" i="21"/>
  <c r="E1488" i="21"/>
  <c r="F1488" i="21"/>
  <c r="G1488" i="21"/>
  <c r="H1488" i="21"/>
  <c r="I1488" i="21"/>
  <c r="E1489" i="21"/>
  <c r="F1489" i="21"/>
  <c r="G1489" i="21"/>
  <c r="H1489" i="21"/>
  <c r="I1489" i="21"/>
  <c r="E1490" i="21"/>
  <c r="F1490" i="21"/>
  <c r="G1490" i="21"/>
  <c r="H1490" i="21"/>
  <c r="I1490" i="21"/>
  <c r="E1491" i="21"/>
  <c r="F1491" i="21"/>
  <c r="G1491" i="21"/>
  <c r="H1491" i="21"/>
  <c r="I1491" i="21"/>
  <c r="E1492" i="21"/>
  <c r="F1492" i="21"/>
  <c r="G1492" i="21"/>
  <c r="H1492" i="21"/>
  <c r="I1492" i="21"/>
  <c r="E1493" i="21"/>
  <c r="F1493" i="21"/>
  <c r="G1493" i="21"/>
  <c r="H1493" i="21"/>
  <c r="I1493" i="21"/>
  <c r="E1494" i="21"/>
  <c r="F1494" i="21"/>
  <c r="G1494" i="21"/>
  <c r="H1494" i="21"/>
  <c r="I1494" i="21"/>
  <c r="E1495" i="21"/>
  <c r="F1495" i="21"/>
  <c r="G1495" i="21"/>
  <c r="H1495" i="21"/>
  <c r="I1495" i="21"/>
  <c r="E1496" i="21"/>
  <c r="F1496" i="21"/>
  <c r="G1496" i="21"/>
  <c r="H1496" i="21"/>
  <c r="I1496" i="21"/>
  <c r="E1497" i="21"/>
  <c r="F1497" i="21"/>
  <c r="G1497" i="21"/>
  <c r="H1497" i="21"/>
  <c r="I1497" i="21"/>
  <c r="E1498" i="21"/>
  <c r="F1498" i="21"/>
  <c r="G1498" i="21"/>
  <c r="H1498" i="21"/>
  <c r="I1498" i="21"/>
  <c r="E1499" i="21"/>
  <c r="F1499" i="21"/>
  <c r="G1499" i="21"/>
  <c r="H1499" i="21"/>
  <c r="I1499" i="21"/>
  <c r="E1500" i="21"/>
  <c r="F1500" i="21"/>
  <c r="G1500" i="21"/>
  <c r="H1500" i="21"/>
  <c r="I1500" i="21"/>
  <c r="E1501" i="21"/>
  <c r="F1501" i="21"/>
  <c r="G1501" i="21"/>
  <c r="H1501" i="21"/>
  <c r="I1501" i="21"/>
  <c r="E1502" i="21"/>
  <c r="F1502" i="21"/>
  <c r="G1502" i="21"/>
  <c r="H1502" i="21"/>
  <c r="I1502" i="21"/>
  <c r="E1503" i="21"/>
  <c r="F1503" i="21"/>
  <c r="G1503" i="21"/>
  <c r="H1503" i="21"/>
  <c r="I1503" i="21"/>
  <c r="E1504" i="21"/>
  <c r="F1504" i="21"/>
  <c r="G1504" i="21"/>
  <c r="H1504" i="21"/>
  <c r="I1504" i="21"/>
  <c r="E1505" i="21"/>
  <c r="F1505" i="21"/>
  <c r="G1505" i="21"/>
  <c r="H1505" i="21"/>
  <c r="I1505" i="21"/>
  <c r="E1506" i="21"/>
  <c r="F1506" i="21"/>
  <c r="G1506" i="21"/>
  <c r="H1506" i="21"/>
  <c r="I1506" i="21"/>
  <c r="E1507" i="21"/>
  <c r="F1507" i="21"/>
  <c r="G1507" i="21"/>
  <c r="H1507" i="21"/>
  <c r="I1507" i="21"/>
  <c r="E1508" i="21"/>
  <c r="F1508" i="21"/>
  <c r="G1508" i="21"/>
  <c r="H1508" i="21"/>
  <c r="I1508" i="21"/>
  <c r="E1509" i="21"/>
  <c r="F1509" i="21"/>
  <c r="G1509" i="21"/>
  <c r="H1509" i="21"/>
  <c r="I1509" i="21"/>
  <c r="E1510" i="21"/>
  <c r="F1510" i="21"/>
  <c r="G1510" i="21"/>
  <c r="H1510" i="21"/>
  <c r="I1510" i="21"/>
  <c r="E1511" i="21"/>
  <c r="F1511" i="21"/>
  <c r="G1511" i="21"/>
  <c r="H1511" i="21"/>
  <c r="I1511" i="21"/>
  <c r="E1512" i="21"/>
  <c r="F1512" i="21"/>
  <c r="G1512" i="21"/>
  <c r="H1512" i="21"/>
  <c r="I1512" i="21"/>
  <c r="E1513" i="21"/>
  <c r="F1513" i="21"/>
  <c r="G1513" i="21"/>
  <c r="H1513" i="21"/>
  <c r="I1513" i="21"/>
  <c r="E1514" i="21"/>
  <c r="F1514" i="21"/>
  <c r="G1514" i="21"/>
  <c r="H1514" i="21"/>
  <c r="I1514" i="21"/>
  <c r="E1515" i="21"/>
  <c r="F1515" i="21"/>
  <c r="G1515" i="21"/>
  <c r="H1515" i="21"/>
  <c r="I1515" i="21"/>
  <c r="E1516" i="21"/>
  <c r="F1516" i="21"/>
  <c r="G1516" i="21"/>
  <c r="H1516" i="21"/>
  <c r="I1516" i="21"/>
  <c r="E1517" i="21"/>
  <c r="F1517" i="21"/>
  <c r="G1517" i="21"/>
  <c r="H1517" i="21"/>
  <c r="I1517" i="21"/>
  <c r="E1518" i="21"/>
  <c r="F1518" i="21"/>
  <c r="G1518" i="21"/>
  <c r="H1518" i="21"/>
  <c r="I1518" i="21"/>
  <c r="E1519" i="21"/>
  <c r="F1519" i="21"/>
  <c r="G1519" i="21"/>
  <c r="H1519" i="21"/>
  <c r="I1519" i="21"/>
  <c r="E1520" i="21"/>
  <c r="F1520" i="21"/>
  <c r="G1520" i="21"/>
  <c r="H1520" i="21"/>
  <c r="I1520" i="21"/>
  <c r="E1521" i="21"/>
  <c r="F1521" i="21"/>
  <c r="G1521" i="21"/>
  <c r="H1521" i="21"/>
  <c r="I1521" i="21"/>
  <c r="E1522" i="21"/>
  <c r="F1522" i="21"/>
  <c r="G1522" i="21"/>
  <c r="H1522" i="21"/>
  <c r="I1522" i="21"/>
  <c r="E1523" i="21"/>
  <c r="F1523" i="21"/>
  <c r="G1523" i="21"/>
  <c r="H1523" i="21"/>
  <c r="I1523" i="21"/>
  <c r="E1524" i="21"/>
  <c r="F1524" i="21"/>
  <c r="G1524" i="21"/>
  <c r="H1524" i="21"/>
  <c r="I1524" i="21"/>
  <c r="E1525" i="21"/>
  <c r="F1525" i="21"/>
  <c r="G1525" i="21"/>
  <c r="H1525" i="21"/>
  <c r="I1525" i="21"/>
  <c r="E1526" i="21"/>
  <c r="F1526" i="21"/>
  <c r="G1526" i="21"/>
  <c r="H1526" i="21"/>
  <c r="I1526" i="21"/>
  <c r="E1527" i="21"/>
  <c r="F1527" i="21"/>
  <c r="G1527" i="21"/>
  <c r="H1527" i="21"/>
  <c r="I1527" i="21"/>
  <c r="E1528" i="21"/>
  <c r="F1528" i="21"/>
  <c r="G1528" i="21"/>
  <c r="H1528" i="21"/>
  <c r="I1528" i="21"/>
  <c r="E1529" i="21"/>
  <c r="F1529" i="21"/>
  <c r="G1529" i="21"/>
  <c r="H1529" i="21"/>
  <c r="I1529" i="21"/>
  <c r="E1530" i="21"/>
  <c r="F1530" i="21"/>
  <c r="G1530" i="21"/>
  <c r="H1530" i="21"/>
  <c r="I1530" i="21"/>
  <c r="E1531" i="21"/>
  <c r="F1531" i="21"/>
  <c r="G1531" i="21"/>
  <c r="H1531" i="21"/>
  <c r="I1531" i="21"/>
  <c r="E1532" i="21"/>
  <c r="F1532" i="21"/>
  <c r="G1532" i="21"/>
  <c r="H1532" i="21"/>
  <c r="I1532" i="21"/>
  <c r="E1533" i="21"/>
  <c r="F1533" i="21"/>
  <c r="G1533" i="21"/>
  <c r="H1533" i="21"/>
  <c r="I1533" i="21"/>
  <c r="E1534" i="21"/>
  <c r="F1534" i="21"/>
  <c r="G1534" i="21"/>
  <c r="H1534" i="21"/>
  <c r="I1534" i="21"/>
  <c r="E1535" i="21"/>
  <c r="F1535" i="21"/>
  <c r="G1535" i="21"/>
  <c r="H1535" i="21"/>
  <c r="I1535" i="21"/>
  <c r="E1536" i="21"/>
  <c r="F1536" i="21"/>
  <c r="G1536" i="21"/>
  <c r="H1536" i="21"/>
  <c r="I1536" i="21"/>
  <c r="E1537" i="21"/>
  <c r="F1537" i="21"/>
  <c r="G1537" i="21"/>
  <c r="H1537" i="21"/>
  <c r="I1537" i="21"/>
  <c r="E1538" i="21"/>
  <c r="F1538" i="21"/>
  <c r="G1538" i="21"/>
  <c r="H1538" i="21"/>
  <c r="I1538" i="21"/>
  <c r="E1539" i="21"/>
  <c r="F1539" i="21"/>
  <c r="G1539" i="21"/>
  <c r="H1539" i="21"/>
  <c r="I1539" i="21"/>
  <c r="E1540" i="21"/>
  <c r="F1540" i="21"/>
  <c r="G1540" i="21"/>
  <c r="H1540" i="21"/>
  <c r="I1540" i="21"/>
  <c r="E1541" i="21"/>
  <c r="F1541" i="21"/>
  <c r="G1541" i="21"/>
  <c r="H1541" i="21"/>
  <c r="I1541" i="21"/>
  <c r="E1542" i="21"/>
  <c r="F1542" i="21"/>
  <c r="G1542" i="21"/>
  <c r="H1542" i="21"/>
  <c r="I1542" i="21"/>
  <c r="E1543" i="21"/>
  <c r="F1543" i="21"/>
  <c r="G1543" i="21"/>
  <c r="H1543" i="21"/>
  <c r="I1543" i="21"/>
  <c r="E1544" i="21"/>
  <c r="F1544" i="21"/>
  <c r="G1544" i="21"/>
  <c r="H1544" i="21"/>
  <c r="I1544" i="21"/>
  <c r="E1545" i="21"/>
  <c r="F1545" i="21"/>
  <c r="G1545" i="21"/>
  <c r="H1545" i="21"/>
  <c r="I1545" i="21"/>
  <c r="E1546" i="21"/>
  <c r="F1546" i="21"/>
  <c r="G1546" i="21"/>
  <c r="H1546" i="21"/>
  <c r="I1546" i="21"/>
  <c r="E1547" i="21"/>
  <c r="F1547" i="21"/>
  <c r="G1547" i="21"/>
  <c r="H1547" i="21"/>
  <c r="I1547" i="21"/>
  <c r="E1548" i="21"/>
  <c r="F1548" i="21"/>
  <c r="G1548" i="21"/>
  <c r="H1548" i="21"/>
  <c r="I1548" i="21"/>
  <c r="E1549" i="21"/>
  <c r="F1549" i="21"/>
  <c r="G1549" i="21"/>
  <c r="H1549" i="21"/>
  <c r="I1549" i="21"/>
  <c r="E1550" i="21"/>
  <c r="F1550" i="21"/>
  <c r="G1550" i="21"/>
  <c r="H1550" i="21"/>
  <c r="I1550" i="21"/>
  <c r="E1551" i="21"/>
  <c r="F1551" i="21"/>
  <c r="G1551" i="21"/>
  <c r="H1551" i="21"/>
  <c r="I1551" i="21"/>
  <c r="E1552" i="21"/>
  <c r="F1552" i="21"/>
  <c r="G1552" i="21"/>
  <c r="H1552" i="21"/>
  <c r="I1552" i="21"/>
  <c r="E1553" i="21"/>
  <c r="F1553" i="21"/>
  <c r="G1553" i="21"/>
  <c r="H1553" i="21"/>
  <c r="I1553" i="21"/>
  <c r="E1554" i="21"/>
  <c r="F1554" i="21"/>
  <c r="G1554" i="21"/>
  <c r="H1554" i="21"/>
  <c r="I1554" i="21"/>
  <c r="E1555" i="21"/>
  <c r="F1555" i="21"/>
  <c r="G1555" i="21"/>
  <c r="H1555" i="21"/>
  <c r="I1555" i="21"/>
  <c r="E1556" i="21"/>
  <c r="F1556" i="21"/>
  <c r="G1556" i="21"/>
  <c r="H1556" i="21"/>
  <c r="I1556" i="21"/>
  <c r="E1557" i="21"/>
  <c r="F1557" i="21"/>
  <c r="G1557" i="21"/>
  <c r="H1557" i="21"/>
  <c r="I1557" i="21"/>
  <c r="E1558" i="21"/>
  <c r="F1558" i="21"/>
  <c r="G1558" i="21"/>
  <c r="H1558" i="21"/>
  <c r="I1558" i="21"/>
  <c r="E1559" i="21"/>
  <c r="F1559" i="21"/>
  <c r="G1559" i="21"/>
  <c r="H1559" i="21"/>
  <c r="I1559" i="21"/>
  <c r="E1560" i="21"/>
  <c r="F1560" i="21"/>
  <c r="G1560" i="21"/>
  <c r="H1560" i="21"/>
  <c r="I1560" i="21"/>
  <c r="E1561" i="21"/>
  <c r="F1561" i="21"/>
  <c r="G1561" i="21"/>
  <c r="H1561" i="21"/>
  <c r="I1561" i="21"/>
  <c r="E1562" i="21"/>
  <c r="F1562" i="21"/>
  <c r="G1562" i="21"/>
  <c r="H1562" i="21"/>
  <c r="I1562" i="21"/>
  <c r="E1563" i="21"/>
  <c r="F1563" i="21"/>
  <c r="G1563" i="21"/>
  <c r="H1563" i="21"/>
  <c r="I1563" i="21"/>
  <c r="E1564" i="21"/>
  <c r="F1564" i="21"/>
  <c r="G1564" i="21"/>
  <c r="H1564" i="21"/>
  <c r="I1564" i="21"/>
  <c r="E1565" i="21"/>
  <c r="F1565" i="21"/>
  <c r="G1565" i="21"/>
  <c r="H1565" i="21"/>
  <c r="I1565" i="21"/>
  <c r="E1566" i="21"/>
  <c r="F1566" i="21"/>
  <c r="G1566" i="21"/>
  <c r="H1566" i="21"/>
  <c r="I1566" i="21"/>
  <c r="E1567" i="21"/>
  <c r="F1567" i="21"/>
  <c r="G1567" i="21"/>
  <c r="H1567" i="21"/>
  <c r="I1567" i="21"/>
  <c r="E1568" i="21"/>
  <c r="F1568" i="21"/>
  <c r="G1568" i="21"/>
  <c r="H1568" i="21"/>
  <c r="I1568" i="21"/>
  <c r="E1569" i="21"/>
  <c r="F1569" i="21"/>
  <c r="G1569" i="21"/>
  <c r="H1569" i="21"/>
  <c r="I1569" i="21"/>
  <c r="E1570" i="21"/>
  <c r="F1570" i="21"/>
  <c r="G1570" i="21"/>
  <c r="H1570" i="21"/>
  <c r="I1570" i="21"/>
  <c r="E1571" i="21"/>
  <c r="F1571" i="21"/>
  <c r="G1571" i="21"/>
  <c r="H1571" i="21"/>
  <c r="I1571" i="21"/>
  <c r="E1572" i="21"/>
  <c r="F1572" i="21"/>
  <c r="G1572" i="21"/>
  <c r="H1572" i="21"/>
  <c r="I1572" i="21"/>
  <c r="E1573" i="21"/>
  <c r="F1573" i="21"/>
  <c r="G1573" i="21"/>
  <c r="H1573" i="21"/>
  <c r="I1573" i="21"/>
  <c r="E1574" i="21"/>
  <c r="F1574" i="21"/>
  <c r="G1574" i="21"/>
  <c r="H1574" i="21"/>
  <c r="I1574" i="21"/>
  <c r="E1575" i="21"/>
  <c r="F1575" i="21"/>
  <c r="G1575" i="21"/>
  <c r="H1575" i="21"/>
  <c r="I1575" i="21"/>
  <c r="E1576" i="21"/>
  <c r="F1576" i="21"/>
  <c r="G1576" i="21"/>
  <c r="H1576" i="21"/>
  <c r="I1576" i="21"/>
  <c r="E1577" i="21"/>
  <c r="F1577" i="21"/>
  <c r="G1577" i="21"/>
  <c r="H1577" i="21"/>
  <c r="I1577" i="21"/>
  <c r="E1578" i="21"/>
  <c r="F1578" i="21"/>
  <c r="G1578" i="21"/>
  <c r="H1578" i="21"/>
  <c r="I1578" i="21"/>
  <c r="E1579" i="21"/>
  <c r="F1579" i="21"/>
  <c r="G1579" i="21"/>
  <c r="H1579" i="21"/>
  <c r="I1579" i="21"/>
  <c r="E1580" i="21"/>
  <c r="F1580" i="21"/>
  <c r="G1580" i="21"/>
  <c r="H1580" i="21"/>
  <c r="I1580" i="21"/>
  <c r="E1581" i="21"/>
  <c r="F1581" i="21"/>
  <c r="G1581" i="21"/>
  <c r="H1581" i="21"/>
  <c r="I1581" i="21"/>
  <c r="E1582" i="21"/>
  <c r="F1582" i="21"/>
  <c r="G1582" i="21"/>
  <c r="H1582" i="21"/>
  <c r="I1582" i="21"/>
  <c r="E1583" i="21"/>
  <c r="F1583" i="21"/>
  <c r="G1583" i="21"/>
  <c r="H1583" i="21"/>
  <c r="I1583" i="21"/>
  <c r="E1584" i="21"/>
  <c r="F1584" i="21"/>
  <c r="G1584" i="21"/>
  <c r="H1584" i="21"/>
  <c r="I1584" i="21"/>
  <c r="E1585" i="21"/>
  <c r="F1585" i="21"/>
  <c r="G1585" i="21"/>
  <c r="H1585" i="21"/>
  <c r="I1585" i="21"/>
  <c r="E1586" i="21"/>
  <c r="F1586" i="21"/>
  <c r="G1586" i="21"/>
  <c r="H1586" i="21"/>
  <c r="I1586" i="21"/>
  <c r="E1587" i="21"/>
  <c r="F1587" i="21"/>
  <c r="G1587" i="21"/>
  <c r="H1587" i="21"/>
  <c r="I1587" i="21"/>
  <c r="E1588" i="21"/>
  <c r="F1588" i="21"/>
  <c r="G1588" i="21"/>
  <c r="H1588" i="21"/>
  <c r="I1588" i="21"/>
  <c r="E1589" i="21"/>
  <c r="F1589" i="21"/>
  <c r="G1589" i="21"/>
  <c r="H1589" i="21"/>
  <c r="I1589" i="21"/>
  <c r="E1590" i="21"/>
  <c r="F1590" i="21"/>
  <c r="G1590" i="21"/>
  <c r="H1590" i="21"/>
  <c r="I1590" i="21"/>
  <c r="E1591" i="21"/>
  <c r="F1591" i="21"/>
  <c r="G1591" i="21"/>
  <c r="H1591" i="21"/>
  <c r="I1591" i="21"/>
  <c r="E1592" i="21"/>
  <c r="F1592" i="21"/>
  <c r="G1592" i="21"/>
  <c r="H1592" i="21"/>
  <c r="I1592" i="21"/>
  <c r="E1593" i="21"/>
  <c r="F1593" i="21"/>
  <c r="G1593" i="21"/>
  <c r="H1593" i="21"/>
  <c r="I1593" i="21"/>
  <c r="E1594" i="21"/>
  <c r="F1594" i="21"/>
  <c r="G1594" i="21"/>
  <c r="H1594" i="21"/>
  <c r="I1594" i="21"/>
  <c r="E1595" i="21"/>
  <c r="F1595" i="21"/>
  <c r="G1595" i="21"/>
  <c r="H1595" i="21"/>
  <c r="I1595" i="21"/>
  <c r="E1596" i="21"/>
  <c r="F1596" i="21"/>
  <c r="G1596" i="21"/>
  <c r="H1596" i="21"/>
  <c r="I1596" i="21"/>
  <c r="E1597" i="21"/>
  <c r="F1597" i="21"/>
  <c r="G1597" i="21"/>
  <c r="H1597" i="21"/>
  <c r="I1597" i="21"/>
  <c r="E1598" i="21"/>
  <c r="F1598" i="21"/>
  <c r="G1598" i="21"/>
  <c r="H1598" i="21"/>
  <c r="I1598" i="21"/>
  <c r="E1599" i="21"/>
  <c r="F1599" i="21"/>
  <c r="G1599" i="21"/>
  <c r="H1599" i="21"/>
  <c r="I1599" i="21"/>
  <c r="E1600" i="21"/>
  <c r="F1600" i="21"/>
  <c r="G1600" i="21"/>
  <c r="H1600" i="21"/>
  <c r="I1600" i="21"/>
  <c r="E1601" i="21"/>
  <c r="F1601" i="21"/>
  <c r="G1601" i="21"/>
  <c r="H1601" i="21"/>
  <c r="I1601" i="21"/>
  <c r="E1602" i="21"/>
  <c r="F1602" i="21"/>
  <c r="G1602" i="21"/>
  <c r="H1602" i="21"/>
  <c r="I1602" i="21"/>
  <c r="E1603" i="21"/>
  <c r="F1603" i="21"/>
  <c r="G1603" i="21"/>
  <c r="H1603" i="21"/>
  <c r="I1603" i="21"/>
  <c r="E1604" i="21"/>
  <c r="F1604" i="21"/>
  <c r="G1604" i="21"/>
  <c r="H1604" i="21"/>
  <c r="I1604" i="21"/>
  <c r="E1605" i="21"/>
  <c r="F1605" i="21"/>
  <c r="G1605" i="21"/>
  <c r="H1605" i="21"/>
  <c r="I1605" i="21"/>
  <c r="E1606" i="21"/>
  <c r="F1606" i="21"/>
  <c r="G1606" i="21"/>
  <c r="H1606" i="21"/>
  <c r="I1606" i="21"/>
  <c r="E1607" i="21"/>
  <c r="F1607" i="21"/>
  <c r="G1607" i="21"/>
  <c r="H1607" i="21"/>
  <c r="I1607" i="21"/>
  <c r="E1608" i="21"/>
  <c r="F1608" i="21"/>
  <c r="G1608" i="21"/>
  <c r="H1608" i="21"/>
  <c r="I1608" i="21"/>
  <c r="E1609" i="21"/>
  <c r="F1609" i="21"/>
  <c r="G1609" i="21"/>
  <c r="H1609" i="21"/>
  <c r="I1609" i="21"/>
  <c r="E1610" i="21"/>
  <c r="F1610" i="21"/>
  <c r="G1610" i="21"/>
  <c r="H1610" i="21"/>
  <c r="I1610" i="21"/>
  <c r="E1611" i="21"/>
  <c r="F1611" i="21"/>
  <c r="G1611" i="21"/>
  <c r="H1611" i="21"/>
  <c r="I1611" i="21"/>
  <c r="E1612" i="21"/>
  <c r="F1612" i="21"/>
  <c r="G1612" i="21"/>
  <c r="H1612" i="21"/>
  <c r="I1612" i="21"/>
  <c r="E1613" i="21"/>
  <c r="F1613" i="21"/>
  <c r="G1613" i="21"/>
  <c r="H1613" i="21"/>
  <c r="I1613" i="21"/>
  <c r="E1614" i="21"/>
  <c r="F1614" i="21"/>
  <c r="G1614" i="21"/>
  <c r="H1614" i="21"/>
  <c r="I1614" i="21"/>
  <c r="E1615" i="21"/>
  <c r="F1615" i="21"/>
  <c r="G1615" i="21"/>
  <c r="H1615" i="21"/>
  <c r="I1615" i="21"/>
  <c r="E1616" i="21"/>
  <c r="F1616" i="21"/>
  <c r="G1616" i="21"/>
  <c r="H1616" i="21"/>
  <c r="I1616" i="21"/>
  <c r="E1617" i="21"/>
  <c r="F1617" i="21"/>
  <c r="G1617" i="21"/>
  <c r="H1617" i="21"/>
  <c r="I1617" i="21"/>
  <c r="E1618" i="21"/>
  <c r="F1618" i="21"/>
  <c r="G1618" i="21"/>
  <c r="H1618" i="21"/>
  <c r="I1618" i="21"/>
  <c r="E1619" i="21"/>
  <c r="F1619" i="21"/>
  <c r="G1619" i="21"/>
  <c r="H1619" i="21"/>
  <c r="I1619" i="21"/>
  <c r="E1620" i="21"/>
  <c r="F1620" i="21"/>
  <c r="G1620" i="21"/>
  <c r="H1620" i="21"/>
  <c r="I1620" i="21"/>
  <c r="E1621" i="21"/>
  <c r="F1621" i="21"/>
  <c r="G1621" i="21"/>
  <c r="H1621" i="21"/>
  <c r="I1621" i="21"/>
  <c r="E1622" i="21"/>
  <c r="F1622" i="21"/>
  <c r="G1622" i="21"/>
  <c r="H1622" i="21"/>
  <c r="I1622" i="21"/>
  <c r="E1623" i="21"/>
  <c r="F1623" i="21"/>
  <c r="G1623" i="21"/>
  <c r="H1623" i="21"/>
  <c r="I1623" i="21"/>
  <c r="E1624" i="21"/>
  <c r="F1624" i="21"/>
  <c r="G1624" i="21"/>
  <c r="H1624" i="21"/>
  <c r="I1624" i="21"/>
  <c r="E1625" i="21"/>
  <c r="F1625" i="21"/>
  <c r="G1625" i="21"/>
  <c r="H1625" i="21"/>
  <c r="I1625" i="21"/>
  <c r="E1626" i="21"/>
  <c r="F1626" i="21"/>
  <c r="G1626" i="21"/>
  <c r="H1626" i="21"/>
  <c r="I1626" i="21"/>
  <c r="E1627" i="21"/>
  <c r="F1627" i="21"/>
  <c r="G1627" i="21"/>
  <c r="H1627" i="21"/>
  <c r="I1627" i="21"/>
  <c r="E1628" i="21"/>
  <c r="F1628" i="21"/>
  <c r="G1628" i="21"/>
  <c r="H1628" i="21"/>
  <c r="I1628" i="21"/>
  <c r="E1629" i="21"/>
  <c r="F1629" i="21"/>
  <c r="G1629" i="21"/>
  <c r="H1629" i="21"/>
  <c r="I1629" i="21"/>
  <c r="E1630" i="21"/>
  <c r="F1630" i="21"/>
  <c r="G1630" i="21"/>
  <c r="H1630" i="21"/>
  <c r="I1630" i="21"/>
  <c r="E1631" i="21"/>
  <c r="F1631" i="21"/>
  <c r="G1631" i="21"/>
  <c r="H1631" i="21"/>
  <c r="I1631" i="21"/>
  <c r="E1632" i="21"/>
  <c r="F1632" i="21"/>
  <c r="G1632" i="21"/>
  <c r="H1632" i="21"/>
  <c r="I1632" i="21"/>
  <c r="E1633" i="21"/>
  <c r="F1633" i="21"/>
  <c r="G1633" i="21"/>
  <c r="H1633" i="21"/>
  <c r="I1633" i="21"/>
  <c r="E1634" i="21"/>
  <c r="F1634" i="21"/>
  <c r="G1634" i="21"/>
  <c r="H1634" i="21"/>
  <c r="I1634" i="21"/>
  <c r="E1635" i="21"/>
  <c r="F1635" i="21"/>
  <c r="G1635" i="21"/>
  <c r="H1635" i="21"/>
  <c r="I1635" i="21"/>
  <c r="E1636" i="21"/>
  <c r="F1636" i="21"/>
  <c r="G1636" i="21"/>
  <c r="H1636" i="21"/>
  <c r="I1636" i="21"/>
  <c r="E1637" i="21"/>
  <c r="F1637" i="21"/>
  <c r="G1637" i="21"/>
  <c r="H1637" i="21"/>
  <c r="I1637" i="21"/>
  <c r="E1638" i="21"/>
  <c r="F1638" i="21"/>
  <c r="G1638" i="21"/>
  <c r="H1638" i="21"/>
  <c r="I1638" i="21"/>
  <c r="E1639" i="21"/>
  <c r="F1639" i="21"/>
  <c r="G1639" i="21"/>
  <c r="H1639" i="21"/>
  <c r="I1639" i="21"/>
  <c r="E1640" i="21"/>
  <c r="F1640" i="21"/>
  <c r="G1640" i="21"/>
  <c r="H1640" i="21"/>
  <c r="I1640" i="21"/>
  <c r="E1641" i="21"/>
  <c r="F1641" i="21"/>
  <c r="G1641" i="21"/>
  <c r="H1641" i="21"/>
  <c r="I1641" i="21"/>
  <c r="E1642" i="21"/>
  <c r="F1642" i="21"/>
  <c r="G1642" i="21"/>
  <c r="H1642" i="21"/>
  <c r="I1642" i="21"/>
  <c r="E1643" i="21"/>
  <c r="F1643" i="21"/>
  <c r="G1643" i="21"/>
  <c r="H1643" i="21"/>
  <c r="I1643" i="21"/>
  <c r="E1644" i="21"/>
  <c r="F1644" i="21"/>
  <c r="G1644" i="21"/>
  <c r="H1644" i="21"/>
  <c r="I1644" i="21"/>
  <c r="E1645" i="21"/>
  <c r="F1645" i="21"/>
  <c r="G1645" i="21"/>
  <c r="H1645" i="21"/>
  <c r="I1645" i="21"/>
  <c r="E1646" i="21"/>
  <c r="F1646" i="21"/>
  <c r="G1646" i="21"/>
  <c r="H1646" i="21"/>
  <c r="I1646" i="21"/>
  <c r="E1647" i="21"/>
  <c r="F1647" i="21"/>
  <c r="G1647" i="21"/>
  <c r="H1647" i="21"/>
  <c r="I1647" i="21"/>
  <c r="E1648" i="21"/>
  <c r="F1648" i="21"/>
  <c r="G1648" i="21"/>
  <c r="H1648" i="21"/>
  <c r="I1648" i="21"/>
  <c r="E1649" i="21"/>
  <c r="F1649" i="21"/>
  <c r="G1649" i="21"/>
  <c r="H1649" i="21"/>
  <c r="I1649" i="21"/>
  <c r="E1650" i="21"/>
  <c r="F1650" i="21"/>
  <c r="G1650" i="21"/>
  <c r="H1650" i="21"/>
  <c r="I1650" i="21"/>
  <c r="E1651" i="21"/>
  <c r="F1651" i="21"/>
  <c r="G1651" i="21"/>
  <c r="H1651" i="21"/>
  <c r="I1651" i="21"/>
  <c r="E1652" i="21"/>
  <c r="F1652" i="21"/>
  <c r="G1652" i="21"/>
  <c r="H1652" i="21"/>
  <c r="I1652" i="21"/>
  <c r="E1653" i="21"/>
  <c r="F1653" i="21"/>
  <c r="G1653" i="21"/>
  <c r="H1653" i="21"/>
  <c r="I1653" i="21"/>
  <c r="E1654" i="21"/>
  <c r="F1654" i="21"/>
  <c r="G1654" i="21"/>
  <c r="H1654" i="21"/>
  <c r="I1654" i="21"/>
  <c r="E1655" i="21"/>
  <c r="F1655" i="21"/>
  <c r="G1655" i="21"/>
  <c r="H1655" i="21"/>
  <c r="I1655" i="21"/>
  <c r="E1656" i="21"/>
  <c r="F1656" i="21"/>
  <c r="G1656" i="21"/>
  <c r="H1656" i="21"/>
  <c r="I1656" i="21"/>
  <c r="E1657" i="21"/>
  <c r="F1657" i="21"/>
  <c r="G1657" i="21"/>
  <c r="H1657" i="21"/>
  <c r="I1657" i="21"/>
  <c r="E1658" i="21"/>
  <c r="F1658" i="21"/>
  <c r="G1658" i="21"/>
  <c r="H1658" i="21"/>
  <c r="I1658" i="21"/>
  <c r="E1659" i="21"/>
  <c r="F1659" i="21"/>
  <c r="G1659" i="21"/>
  <c r="H1659" i="21"/>
  <c r="I1659" i="21"/>
  <c r="E1660" i="21"/>
  <c r="F1660" i="21"/>
  <c r="G1660" i="21"/>
  <c r="H1660" i="21"/>
  <c r="I1660" i="21"/>
  <c r="E1661" i="21"/>
  <c r="F1661" i="21"/>
  <c r="G1661" i="21"/>
  <c r="H1661" i="21"/>
  <c r="I1661" i="21"/>
  <c r="E1662" i="21"/>
  <c r="F1662" i="21"/>
  <c r="G1662" i="21"/>
  <c r="H1662" i="21"/>
  <c r="I1662" i="21"/>
  <c r="E1663" i="21"/>
  <c r="F1663" i="21"/>
  <c r="G1663" i="21"/>
  <c r="H1663" i="21"/>
  <c r="I1663" i="21"/>
  <c r="E1664" i="21"/>
  <c r="F1664" i="21"/>
  <c r="G1664" i="21"/>
  <c r="H1664" i="21"/>
  <c r="I1664" i="21"/>
  <c r="E1665" i="21"/>
  <c r="F1665" i="21"/>
  <c r="G1665" i="21"/>
  <c r="H1665" i="21"/>
  <c r="I1665" i="21"/>
  <c r="E1666" i="21"/>
  <c r="F1666" i="21"/>
  <c r="G1666" i="21"/>
  <c r="H1666" i="21"/>
  <c r="I1666" i="21"/>
  <c r="E1667" i="21"/>
  <c r="F1667" i="21"/>
  <c r="G1667" i="21"/>
  <c r="H1667" i="21"/>
  <c r="I1667" i="21"/>
  <c r="E1668" i="21"/>
  <c r="F1668" i="21"/>
  <c r="G1668" i="21"/>
  <c r="H1668" i="21"/>
  <c r="I1668" i="21"/>
  <c r="E1669" i="21"/>
  <c r="F1669" i="21"/>
  <c r="G1669" i="21"/>
  <c r="H1669" i="21"/>
  <c r="I1669" i="21"/>
  <c r="E1670" i="21"/>
  <c r="F1670" i="21"/>
  <c r="G1670" i="21"/>
  <c r="H1670" i="21"/>
  <c r="I1670" i="21"/>
  <c r="E1671" i="21"/>
  <c r="F1671" i="21"/>
  <c r="G1671" i="21"/>
  <c r="H1671" i="21"/>
  <c r="I1671" i="21"/>
  <c r="E1672" i="21"/>
  <c r="F1672" i="21"/>
  <c r="G1672" i="21"/>
  <c r="H1672" i="21"/>
  <c r="I1672" i="21"/>
  <c r="E1673" i="21"/>
  <c r="F1673" i="21"/>
  <c r="G1673" i="21"/>
  <c r="H1673" i="21"/>
  <c r="I1673" i="21"/>
  <c r="E1674" i="21"/>
  <c r="F1674" i="21"/>
  <c r="G1674" i="21"/>
  <c r="H1674" i="21"/>
  <c r="I1674" i="21"/>
  <c r="E1675" i="21"/>
  <c r="F1675" i="21"/>
  <c r="G1675" i="21"/>
  <c r="H1675" i="21"/>
  <c r="I1675" i="21"/>
  <c r="E1676" i="21"/>
  <c r="F1676" i="21"/>
  <c r="G1676" i="21"/>
  <c r="H1676" i="21"/>
  <c r="I1676" i="21"/>
  <c r="E1677" i="21"/>
  <c r="F1677" i="21"/>
  <c r="G1677" i="21"/>
  <c r="H1677" i="21"/>
  <c r="I1677" i="21"/>
  <c r="E1678" i="21"/>
  <c r="F1678" i="21"/>
  <c r="G1678" i="21"/>
  <c r="H1678" i="21"/>
  <c r="I1678" i="21"/>
  <c r="E1679" i="21"/>
  <c r="F1679" i="21"/>
  <c r="G1679" i="21"/>
  <c r="H1679" i="21"/>
  <c r="I1679" i="21"/>
  <c r="E1680" i="21"/>
  <c r="F1680" i="21"/>
  <c r="G1680" i="21"/>
  <c r="H1680" i="21"/>
  <c r="I1680" i="21"/>
  <c r="E1681" i="21"/>
  <c r="F1681" i="21"/>
  <c r="G1681" i="21"/>
  <c r="H1681" i="21"/>
  <c r="I1681" i="21"/>
  <c r="E1682" i="21"/>
  <c r="F1682" i="21"/>
  <c r="G1682" i="21"/>
  <c r="H1682" i="21"/>
  <c r="I1682" i="21"/>
  <c r="E1683" i="21"/>
  <c r="F1683" i="21"/>
  <c r="G1683" i="21"/>
  <c r="H1683" i="21"/>
  <c r="I1683" i="21"/>
  <c r="E1684" i="21"/>
  <c r="F1684" i="21"/>
  <c r="G1684" i="21"/>
  <c r="H1684" i="21"/>
  <c r="I1684" i="21"/>
  <c r="E1685" i="21"/>
  <c r="F1685" i="21"/>
  <c r="G1685" i="21"/>
  <c r="H1685" i="21"/>
  <c r="I1685" i="21"/>
  <c r="E1686" i="21"/>
  <c r="F1686" i="21"/>
  <c r="G1686" i="21"/>
  <c r="H1686" i="21"/>
  <c r="I1686" i="21"/>
  <c r="E1687" i="21"/>
  <c r="F1687" i="21"/>
  <c r="G1687" i="21"/>
  <c r="H1687" i="21"/>
  <c r="I1687" i="21"/>
  <c r="E1688" i="21"/>
  <c r="F1688" i="21"/>
  <c r="G1688" i="21"/>
  <c r="H1688" i="21"/>
  <c r="I1688" i="21"/>
  <c r="E1689" i="21"/>
  <c r="F1689" i="21"/>
  <c r="G1689" i="21"/>
  <c r="H1689" i="21"/>
  <c r="I1689" i="21"/>
  <c r="E1690" i="21"/>
  <c r="F1690" i="21"/>
  <c r="G1690" i="21"/>
  <c r="H1690" i="21"/>
  <c r="I1690" i="21"/>
  <c r="E1691" i="21"/>
  <c r="F1691" i="21"/>
  <c r="G1691" i="21"/>
  <c r="H1691" i="21"/>
  <c r="I1691" i="21"/>
  <c r="E1692" i="21"/>
  <c r="F1692" i="21"/>
  <c r="G1692" i="21"/>
  <c r="H1692" i="21"/>
  <c r="I1692" i="21"/>
  <c r="E1693" i="21"/>
  <c r="F1693" i="21"/>
  <c r="G1693" i="21"/>
  <c r="H1693" i="21"/>
  <c r="I1693" i="21"/>
  <c r="E1694" i="21"/>
  <c r="F1694" i="21"/>
  <c r="G1694" i="21"/>
  <c r="H1694" i="21"/>
  <c r="I1694" i="21"/>
  <c r="E1695" i="21"/>
  <c r="F1695" i="21"/>
  <c r="G1695" i="21"/>
  <c r="H1695" i="21"/>
  <c r="I1695" i="21"/>
  <c r="E1696" i="21"/>
  <c r="F1696" i="21"/>
  <c r="G1696" i="21"/>
  <c r="H1696" i="21"/>
  <c r="I1696" i="21"/>
  <c r="E1697" i="21"/>
  <c r="F1697" i="21"/>
  <c r="G1697" i="21"/>
  <c r="H1697" i="21"/>
  <c r="I1697" i="21"/>
  <c r="E1698" i="21"/>
  <c r="F1698" i="21"/>
  <c r="G1698" i="21"/>
  <c r="H1698" i="21"/>
  <c r="I1698" i="21"/>
  <c r="E1699" i="21"/>
  <c r="F1699" i="21"/>
  <c r="G1699" i="21"/>
  <c r="H1699" i="21"/>
  <c r="I1699" i="21"/>
  <c r="E1700" i="21"/>
  <c r="F1700" i="21"/>
  <c r="G1700" i="21"/>
  <c r="H1700" i="21"/>
  <c r="I1700" i="21"/>
  <c r="E1701" i="21"/>
  <c r="F1701" i="21"/>
  <c r="G1701" i="21"/>
  <c r="H1701" i="21"/>
  <c r="I1701" i="21"/>
  <c r="E1702" i="21"/>
  <c r="F1702" i="21"/>
  <c r="G1702" i="21"/>
  <c r="H1702" i="21"/>
  <c r="I1702" i="21"/>
  <c r="E1703" i="21"/>
  <c r="F1703" i="21"/>
  <c r="G1703" i="21"/>
  <c r="H1703" i="21"/>
  <c r="I1703" i="21"/>
  <c r="E1704" i="21"/>
  <c r="F1704" i="21"/>
  <c r="G1704" i="21"/>
  <c r="H1704" i="21"/>
  <c r="I1704" i="21"/>
  <c r="E1705" i="21"/>
  <c r="F1705" i="21"/>
  <c r="G1705" i="21"/>
  <c r="H1705" i="21"/>
  <c r="I1705" i="21"/>
  <c r="E1706" i="21"/>
  <c r="F1706" i="21"/>
  <c r="G1706" i="21"/>
  <c r="H1706" i="21"/>
  <c r="I1706" i="21"/>
  <c r="E1707" i="21"/>
  <c r="F1707" i="21"/>
  <c r="G1707" i="21"/>
  <c r="H1707" i="21"/>
  <c r="I1707" i="21"/>
  <c r="E1708" i="21"/>
  <c r="F1708" i="21"/>
  <c r="G1708" i="21"/>
  <c r="H1708" i="21"/>
  <c r="I1708" i="21"/>
  <c r="E1709" i="21"/>
  <c r="F1709" i="21"/>
  <c r="G1709" i="21"/>
  <c r="H1709" i="21"/>
  <c r="I1709" i="21"/>
  <c r="E1710" i="21"/>
  <c r="F1710" i="21"/>
  <c r="G1710" i="21"/>
  <c r="H1710" i="21"/>
  <c r="I1710" i="21"/>
  <c r="E1711" i="21"/>
  <c r="F1711" i="21"/>
  <c r="G1711" i="21"/>
  <c r="H1711" i="21"/>
  <c r="I1711" i="21"/>
  <c r="E1712" i="21"/>
  <c r="F1712" i="21"/>
  <c r="G1712" i="21"/>
  <c r="H1712" i="21"/>
  <c r="I1712" i="21"/>
  <c r="E1713" i="21"/>
  <c r="F1713" i="21"/>
  <c r="G1713" i="21"/>
  <c r="H1713" i="21"/>
  <c r="I1713" i="21"/>
  <c r="E1714" i="21"/>
  <c r="F1714" i="21"/>
  <c r="G1714" i="21"/>
  <c r="H1714" i="21"/>
  <c r="I1714" i="21"/>
  <c r="E1715" i="21"/>
  <c r="F1715" i="21"/>
  <c r="G1715" i="21"/>
  <c r="H1715" i="21"/>
  <c r="I1715" i="21"/>
  <c r="E1716" i="21"/>
  <c r="F1716" i="21"/>
  <c r="G1716" i="21"/>
  <c r="H1716" i="21"/>
  <c r="I1716" i="21"/>
  <c r="E1717" i="21"/>
  <c r="F1717" i="21"/>
  <c r="G1717" i="21"/>
  <c r="H1717" i="21"/>
  <c r="I1717" i="21"/>
  <c r="E1718" i="21"/>
  <c r="F1718" i="21"/>
  <c r="G1718" i="21"/>
  <c r="H1718" i="21"/>
  <c r="I1718" i="21"/>
  <c r="E1719" i="21"/>
  <c r="F1719" i="21"/>
  <c r="G1719" i="21"/>
  <c r="H1719" i="21"/>
  <c r="I1719" i="21"/>
  <c r="E1720" i="21"/>
  <c r="F1720" i="21"/>
  <c r="G1720" i="21"/>
  <c r="H1720" i="21"/>
  <c r="I1720" i="21"/>
  <c r="E1721" i="21"/>
  <c r="F1721" i="21"/>
  <c r="G1721" i="21"/>
  <c r="H1721" i="21"/>
  <c r="I1721" i="21"/>
  <c r="E1722" i="21"/>
  <c r="F1722" i="21"/>
  <c r="G1722" i="21"/>
  <c r="H1722" i="21"/>
  <c r="I1722" i="21"/>
  <c r="E1723" i="21"/>
  <c r="F1723" i="21"/>
  <c r="G1723" i="21"/>
  <c r="H1723" i="21"/>
  <c r="I1723" i="21"/>
  <c r="E1724" i="21"/>
  <c r="F1724" i="21"/>
  <c r="G1724" i="21"/>
  <c r="H1724" i="21"/>
  <c r="I1724" i="21"/>
  <c r="E1725" i="21"/>
  <c r="F1725" i="21"/>
  <c r="G1725" i="21"/>
  <c r="H1725" i="21"/>
  <c r="I1725" i="21"/>
  <c r="E1726" i="21"/>
  <c r="F1726" i="21"/>
  <c r="G1726" i="21"/>
  <c r="H1726" i="21"/>
  <c r="I1726" i="21"/>
  <c r="E1727" i="21"/>
  <c r="F1727" i="21"/>
  <c r="G1727" i="21"/>
  <c r="H1727" i="21"/>
  <c r="I1727" i="21"/>
  <c r="E1728" i="21"/>
  <c r="F1728" i="21"/>
  <c r="G1728" i="21"/>
  <c r="H1728" i="21"/>
  <c r="I1728" i="21"/>
  <c r="E1729" i="21"/>
  <c r="F1729" i="21"/>
  <c r="G1729" i="21"/>
  <c r="H1729" i="21"/>
  <c r="I1729" i="21"/>
  <c r="E1730" i="21"/>
  <c r="F1730" i="21"/>
  <c r="G1730" i="21"/>
  <c r="H1730" i="21"/>
  <c r="I1730" i="21"/>
  <c r="E1731" i="21"/>
  <c r="F1731" i="21"/>
  <c r="G1731" i="21"/>
  <c r="H1731" i="21"/>
  <c r="I1731" i="21"/>
  <c r="E1732" i="21"/>
  <c r="F1732" i="21"/>
  <c r="G1732" i="21"/>
  <c r="H1732" i="21"/>
  <c r="I1732" i="21"/>
  <c r="E1733" i="21"/>
  <c r="F1733" i="21"/>
  <c r="G1733" i="21"/>
  <c r="H1733" i="21"/>
  <c r="I1733" i="21"/>
  <c r="E1734" i="21"/>
  <c r="F1734" i="21"/>
  <c r="G1734" i="21"/>
  <c r="H1734" i="21"/>
  <c r="I1734" i="21"/>
  <c r="E1735" i="21"/>
  <c r="F1735" i="21"/>
  <c r="G1735" i="21"/>
  <c r="H1735" i="21"/>
  <c r="I1735" i="21"/>
  <c r="E1736" i="21"/>
  <c r="F1736" i="21"/>
  <c r="G1736" i="21"/>
  <c r="H1736" i="21"/>
  <c r="I1736" i="21"/>
  <c r="E1737" i="21"/>
  <c r="F1737" i="21"/>
  <c r="G1737" i="21"/>
  <c r="H1737" i="21"/>
  <c r="I1737" i="21"/>
  <c r="E1738" i="21"/>
  <c r="F1738" i="21"/>
  <c r="G1738" i="21"/>
  <c r="H1738" i="21"/>
  <c r="I1738" i="21"/>
  <c r="E1739" i="21"/>
  <c r="F1739" i="21"/>
  <c r="G1739" i="21"/>
  <c r="H1739" i="21"/>
  <c r="I1739" i="21"/>
  <c r="E1740" i="21"/>
  <c r="F1740" i="21"/>
  <c r="G1740" i="21"/>
  <c r="H1740" i="21"/>
  <c r="I1740" i="21"/>
  <c r="E1741" i="21"/>
  <c r="F1741" i="21"/>
  <c r="G1741" i="21"/>
  <c r="H1741" i="21"/>
  <c r="I1741" i="21"/>
  <c r="E1742" i="21"/>
  <c r="F1742" i="21"/>
  <c r="G1742" i="21"/>
  <c r="H1742" i="21"/>
  <c r="I1742" i="21"/>
  <c r="E1743" i="21"/>
  <c r="F1743" i="21"/>
  <c r="G1743" i="21"/>
  <c r="H1743" i="21"/>
  <c r="I1743" i="21"/>
  <c r="E1744" i="21"/>
  <c r="F1744" i="21"/>
  <c r="G1744" i="21"/>
  <c r="H1744" i="21"/>
  <c r="I1744" i="21"/>
  <c r="E1745" i="21"/>
  <c r="F1745" i="21"/>
  <c r="G1745" i="21"/>
  <c r="H1745" i="21"/>
  <c r="I1745" i="21"/>
  <c r="E1746" i="21"/>
  <c r="F1746" i="21"/>
  <c r="G1746" i="21"/>
  <c r="H1746" i="21"/>
  <c r="I1746" i="21"/>
  <c r="E1747" i="21"/>
  <c r="F1747" i="21"/>
  <c r="G1747" i="21"/>
  <c r="H1747" i="21"/>
  <c r="I1747" i="21"/>
  <c r="E1748" i="21"/>
  <c r="F1748" i="21"/>
  <c r="G1748" i="21"/>
  <c r="H1748" i="21"/>
  <c r="I1748" i="21"/>
  <c r="E1749" i="21"/>
  <c r="F1749" i="21"/>
  <c r="G1749" i="21"/>
  <c r="H1749" i="21"/>
  <c r="I1749" i="21"/>
  <c r="E1750" i="21"/>
  <c r="F1750" i="21"/>
  <c r="G1750" i="21"/>
  <c r="H1750" i="21"/>
  <c r="I1750" i="21"/>
  <c r="E1751" i="21"/>
  <c r="F1751" i="21"/>
  <c r="G1751" i="21"/>
  <c r="H1751" i="21"/>
  <c r="I1751" i="21"/>
  <c r="E1752" i="21"/>
  <c r="F1752" i="21"/>
  <c r="G1752" i="21"/>
  <c r="H1752" i="21"/>
  <c r="I1752" i="21"/>
  <c r="E1753" i="21"/>
  <c r="F1753" i="21"/>
  <c r="G1753" i="21"/>
  <c r="H1753" i="21"/>
  <c r="I1753" i="21"/>
  <c r="E1754" i="21"/>
  <c r="F1754" i="21"/>
  <c r="G1754" i="21"/>
  <c r="H1754" i="21"/>
  <c r="I1754" i="21"/>
  <c r="E1755" i="21"/>
  <c r="F1755" i="21"/>
  <c r="G1755" i="21"/>
  <c r="H1755" i="21"/>
  <c r="I1755" i="21"/>
  <c r="E1756" i="21"/>
  <c r="F1756" i="21"/>
  <c r="G1756" i="21"/>
  <c r="H1756" i="21"/>
  <c r="I1756" i="21"/>
  <c r="E1757" i="21"/>
  <c r="F1757" i="21"/>
  <c r="G1757" i="21"/>
  <c r="H1757" i="21"/>
  <c r="I1757" i="21"/>
  <c r="E1758" i="21"/>
  <c r="F1758" i="21"/>
  <c r="G1758" i="21"/>
  <c r="H1758" i="21"/>
  <c r="I1758" i="21"/>
  <c r="E1759" i="21"/>
  <c r="F1759" i="21"/>
  <c r="G1759" i="21"/>
  <c r="H1759" i="21"/>
  <c r="I1759" i="21"/>
  <c r="E1760" i="21"/>
  <c r="F1760" i="21"/>
  <c r="G1760" i="21"/>
  <c r="H1760" i="21"/>
  <c r="I1760" i="21"/>
  <c r="E1761" i="21"/>
  <c r="F1761" i="21"/>
  <c r="G1761" i="21"/>
  <c r="H1761" i="21"/>
  <c r="I1761" i="21"/>
  <c r="E1762" i="21"/>
  <c r="F1762" i="21"/>
  <c r="G1762" i="21"/>
  <c r="H1762" i="21"/>
  <c r="I1762" i="21"/>
  <c r="E1763" i="21"/>
  <c r="F1763" i="21"/>
  <c r="G1763" i="21"/>
  <c r="H1763" i="21"/>
  <c r="I1763" i="21"/>
  <c r="E1764" i="21"/>
  <c r="F1764" i="21"/>
  <c r="G1764" i="21"/>
  <c r="H1764" i="21"/>
  <c r="I1764" i="21"/>
  <c r="E1765" i="21"/>
  <c r="F1765" i="21"/>
  <c r="G1765" i="21"/>
  <c r="H1765" i="21"/>
  <c r="I1765" i="21"/>
  <c r="E1766" i="21"/>
  <c r="F1766" i="21"/>
  <c r="G1766" i="21"/>
  <c r="H1766" i="21"/>
  <c r="I1766" i="21"/>
  <c r="E1767" i="21"/>
  <c r="F1767" i="21"/>
  <c r="G1767" i="21"/>
  <c r="H1767" i="21"/>
  <c r="I1767" i="21"/>
  <c r="E1768" i="21"/>
  <c r="F1768" i="21"/>
  <c r="G1768" i="21"/>
  <c r="H1768" i="21"/>
  <c r="I1768" i="21"/>
  <c r="E1769" i="21"/>
  <c r="F1769" i="21"/>
  <c r="G1769" i="21"/>
  <c r="H1769" i="21"/>
  <c r="I1769" i="21"/>
  <c r="E1770" i="21"/>
  <c r="F1770" i="21"/>
  <c r="G1770" i="21"/>
  <c r="H1770" i="21"/>
  <c r="I1770" i="21"/>
  <c r="E1771" i="21"/>
  <c r="F1771" i="21"/>
  <c r="G1771" i="21"/>
  <c r="H1771" i="21"/>
  <c r="I1771" i="21"/>
  <c r="E1772" i="21"/>
  <c r="F1772" i="21"/>
  <c r="G1772" i="21"/>
  <c r="H1772" i="21"/>
  <c r="I1772" i="21"/>
  <c r="E1773" i="21"/>
  <c r="F1773" i="21"/>
  <c r="G1773" i="21"/>
  <c r="H1773" i="21"/>
  <c r="I1773" i="21"/>
  <c r="E1774" i="21"/>
  <c r="F1774" i="21"/>
  <c r="G1774" i="21"/>
  <c r="H1774" i="21"/>
  <c r="I1774" i="21"/>
  <c r="E1775" i="21"/>
  <c r="F1775" i="21"/>
  <c r="G1775" i="21"/>
  <c r="H1775" i="21"/>
  <c r="I1775" i="21"/>
  <c r="E1776" i="21"/>
  <c r="F1776" i="21"/>
  <c r="G1776" i="21"/>
  <c r="H1776" i="21"/>
  <c r="I1776" i="21"/>
  <c r="E1777" i="21"/>
  <c r="F1777" i="21"/>
  <c r="G1777" i="21"/>
  <c r="H1777" i="21"/>
  <c r="I1777" i="21"/>
  <c r="E1778" i="21"/>
  <c r="F1778" i="21"/>
  <c r="G1778" i="21"/>
  <c r="H1778" i="21"/>
  <c r="I1778" i="21"/>
  <c r="E1779" i="21"/>
  <c r="F1779" i="21"/>
  <c r="G1779" i="21"/>
  <c r="H1779" i="21"/>
  <c r="I1779" i="21"/>
  <c r="E1780" i="21"/>
  <c r="F1780" i="21"/>
  <c r="G1780" i="21"/>
  <c r="H1780" i="21"/>
  <c r="I1780" i="21"/>
  <c r="E1781" i="21"/>
  <c r="F1781" i="21"/>
  <c r="G1781" i="21"/>
  <c r="H1781" i="21"/>
  <c r="I1781" i="21"/>
  <c r="E1782" i="21"/>
  <c r="F1782" i="21"/>
  <c r="G1782" i="21"/>
  <c r="H1782" i="21"/>
  <c r="I1782" i="21"/>
  <c r="E1783" i="21"/>
  <c r="F1783" i="21"/>
  <c r="G1783" i="21"/>
  <c r="H1783" i="21"/>
  <c r="I1783" i="21"/>
  <c r="E1784" i="21"/>
  <c r="F1784" i="21"/>
  <c r="G1784" i="21"/>
  <c r="H1784" i="21"/>
  <c r="I1784" i="21"/>
  <c r="E1785" i="21"/>
  <c r="F1785" i="21"/>
  <c r="G1785" i="21"/>
  <c r="H1785" i="21"/>
  <c r="I1785" i="21"/>
  <c r="E1786" i="21"/>
  <c r="F1786" i="21"/>
  <c r="G1786" i="21"/>
  <c r="H1786" i="21"/>
  <c r="I1786" i="21"/>
  <c r="E1787" i="21"/>
  <c r="F1787" i="21"/>
  <c r="G1787" i="21"/>
  <c r="H1787" i="21"/>
  <c r="I1787" i="21"/>
  <c r="E1788" i="21"/>
  <c r="F1788" i="21"/>
  <c r="G1788" i="21"/>
  <c r="H1788" i="21"/>
  <c r="I1788" i="21"/>
  <c r="E1789" i="21"/>
  <c r="F1789" i="21"/>
  <c r="G1789" i="21"/>
  <c r="H1789" i="21"/>
  <c r="I1789" i="21"/>
  <c r="E1790" i="21"/>
  <c r="F1790" i="21"/>
  <c r="G1790" i="21"/>
  <c r="H1790" i="21"/>
  <c r="I1790" i="21"/>
  <c r="E1791" i="21"/>
  <c r="F1791" i="21"/>
  <c r="G1791" i="21"/>
  <c r="H1791" i="21"/>
  <c r="I1791" i="21"/>
  <c r="E1792" i="21"/>
  <c r="F1792" i="21"/>
  <c r="G1792" i="21"/>
  <c r="H1792" i="21"/>
  <c r="I1792" i="21"/>
  <c r="E1793" i="21"/>
  <c r="F1793" i="21"/>
  <c r="G1793" i="21"/>
  <c r="H1793" i="21"/>
  <c r="I1793" i="21"/>
  <c r="E1794" i="21"/>
  <c r="F1794" i="21"/>
  <c r="G1794" i="21"/>
  <c r="H1794" i="21"/>
  <c r="I1794" i="21"/>
  <c r="E1795" i="21"/>
  <c r="F1795" i="21"/>
  <c r="G1795" i="21"/>
  <c r="H1795" i="21"/>
  <c r="I1795" i="21"/>
  <c r="E1796" i="21"/>
  <c r="F1796" i="21"/>
  <c r="G1796" i="21"/>
  <c r="H1796" i="21"/>
  <c r="I1796" i="21"/>
  <c r="E1797" i="21"/>
  <c r="F1797" i="21"/>
  <c r="G1797" i="21"/>
  <c r="H1797" i="21"/>
  <c r="I1797" i="21"/>
  <c r="E1798" i="21"/>
  <c r="F1798" i="21"/>
  <c r="G1798" i="21"/>
  <c r="H1798" i="21"/>
  <c r="I1798" i="21"/>
  <c r="E1799" i="21"/>
  <c r="F1799" i="21"/>
  <c r="G1799" i="21"/>
  <c r="H1799" i="21"/>
  <c r="I1799" i="21"/>
  <c r="E1800" i="21"/>
  <c r="F1800" i="21"/>
  <c r="G1800" i="21"/>
  <c r="H1800" i="21"/>
  <c r="I1800" i="21"/>
  <c r="E1801" i="21"/>
  <c r="F1801" i="21"/>
  <c r="G1801" i="21"/>
  <c r="H1801" i="21"/>
  <c r="I1801" i="21"/>
  <c r="E1802" i="21"/>
  <c r="F1802" i="21"/>
  <c r="G1802" i="21"/>
  <c r="H1802" i="21"/>
  <c r="I1802" i="21"/>
  <c r="E1803" i="21"/>
  <c r="F1803" i="21"/>
  <c r="G1803" i="21"/>
  <c r="H1803" i="21"/>
  <c r="I1803" i="21"/>
  <c r="E1804" i="21"/>
  <c r="F1804" i="21"/>
  <c r="G1804" i="21"/>
  <c r="H1804" i="21"/>
  <c r="I1804" i="21"/>
  <c r="E1805" i="21"/>
  <c r="F1805" i="21"/>
  <c r="G1805" i="21"/>
  <c r="H1805" i="21"/>
  <c r="I1805" i="21"/>
  <c r="E1806" i="21"/>
  <c r="F1806" i="21"/>
  <c r="G1806" i="21"/>
  <c r="H1806" i="21"/>
  <c r="I1806" i="21"/>
  <c r="E1807" i="21"/>
  <c r="F1807" i="21"/>
  <c r="G1807" i="21"/>
  <c r="H1807" i="21"/>
  <c r="I1807" i="21"/>
  <c r="E1808" i="21"/>
  <c r="F1808" i="21"/>
  <c r="G1808" i="21"/>
  <c r="H1808" i="21"/>
  <c r="I1808" i="21"/>
  <c r="E1809" i="21"/>
  <c r="F1809" i="21"/>
  <c r="G1809" i="21"/>
  <c r="H1809" i="21"/>
  <c r="I1809" i="21"/>
  <c r="E1810" i="21"/>
  <c r="F1810" i="21"/>
  <c r="G1810" i="21"/>
  <c r="H1810" i="21"/>
  <c r="I1810" i="21"/>
  <c r="E1811" i="21"/>
  <c r="F1811" i="21"/>
  <c r="G1811" i="21"/>
  <c r="H1811" i="21"/>
  <c r="I1811" i="21"/>
  <c r="E1812" i="21"/>
  <c r="F1812" i="21"/>
  <c r="G1812" i="21"/>
  <c r="H1812" i="21"/>
  <c r="I1812" i="21"/>
  <c r="E1813" i="21"/>
  <c r="F1813" i="21"/>
  <c r="G1813" i="21"/>
  <c r="H1813" i="21"/>
  <c r="I1813" i="21"/>
  <c r="E1814" i="21"/>
  <c r="F1814" i="21"/>
  <c r="G1814" i="21"/>
  <c r="H1814" i="21"/>
  <c r="I1814" i="21"/>
  <c r="E1815" i="21"/>
  <c r="F1815" i="21"/>
  <c r="G1815" i="21"/>
  <c r="H1815" i="21"/>
  <c r="I1815" i="21"/>
  <c r="E1816" i="21"/>
  <c r="F1816" i="21"/>
  <c r="G1816" i="21"/>
  <c r="H1816" i="21"/>
  <c r="I1816" i="21"/>
  <c r="E1817" i="21"/>
  <c r="F1817" i="21"/>
  <c r="G1817" i="21"/>
  <c r="H1817" i="21"/>
  <c r="I1817" i="21"/>
  <c r="E1818" i="21"/>
  <c r="F1818" i="21"/>
  <c r="G1818" i="21"/>
  <c r="H1818" i="21"/>
  <c r="I1818" i="21"/>
  <c r="E1819" i="21"/>
  <c r="F1819" i="21"/>
  <c r="G1819" i="21"/>
  <c r="H1819" i="21"/>
  <c r="I1819" i="21"/>
  <c r="E1820" i="21"/>
  <c r="F1820" i="21"/>
  <c r="G1820" i="21"/>
  <c r="H1820" i="21"/>
  <c r="I1820" i="21"/>
  <c r="E1821" i="21"/>
  <c r="F1821" i="21"/>
  <c r="G1821" i="21"/>
  <c r="H1821" i="21"/>
  <c r="I1821" i="21"/>
  <c r="E1822" i="21"/>
  <c r="F1822" i="21"/>
  <c r="G1822" i="21"/>
  <c r="H1822" i="21"/>
  <c r="I1822" i="21"/>
  <c r="E1823" i="21"/>
  <c r="F1823" i="21"/>
  <c r="G1823" i="21"/>
  <c r="H1823" i="21"/>
  <c r="I1823" i="21"/>
  <c r="E1824" i="21"/>
  <c r="F1824" i="21"/>
  <c r="G1824" i="21"/>
  <c r="H1824" i="21"/>
  <c r="I1824" i="21"/>
  <c r="E1825" i="21"/>
  <c r="F1825" i="21"/>
  <c r="G1825" i="21"/>
  <c r="H1825" i="21"/>
  <c r="I1825" i="21"/>
  <c r="E1826" i="21"/>
  <c r="F1826" i="21"/>
  <c r="G1826" i="21"/>
  <c r="H1826" i="21"/>
  <c r="I1826" i="21"/>
  <c r="E1827" i="21"/>
  <c r="F1827" i="21"/>
  <c r="G1827" i="21"/>
  <c r="H1827" i="21"/>
  <c r="I1827" i="21"/>
  <c r="E1828" i="21"/>
  <c r="F1828" i="21"/>
  <c r="G1828" i="21"/>
  <c r="H1828" i="21"/>
  <c r="I1828" i="21"/>
  <c r="E1829" i="21"/>
  <c r="F1829" i="21"/>
  <c r="G1829" i="21"/>
  <c r="H1829" i="21"/>
  <c r="I1829" i="21"/>
  <c r="E1830" i="21"/>
  <c r="F1830" i="21"/>
  <c r="G1830" i="21"/>
  <c r="H1830" i="21"/>
  <c r="I1830" i="21"/>
  <c r="E1831" i="21"/>
  <c r="F1831" i="21"/>
  <c r="G1831" i="21"/>
  <c r="H1831" i="21"/>
  <c r="I1831" i="21"/>
  <c r="E1832" i="21"/>
  <c r="F1832" i="21"/>
  <c r="G1832" i="21"/>
  <c r="H1832" i="21"/>
  <c r="I1832" i="21"/>
  <c r="E1833" i="21"/>
  <c r="F1833" i="21"/>
  <c r="G1833" i="21"/>
  <c r="H1833" i="21"/>
  <c r="I1833" i="21"/>
  <c r="E1834" i="21"/>
  <c r="F1834" i="21"/>
  <c r="G1834" i="21"/>
  <c r="H1834" i="21"/>
  <c r="I1834" i="21"/>
  <c r="E1835" i="21"/>
  <c r="F1835" i="21"/>
  <c r="G1835" i="21"/>
  <c r="H1835" i="21"/>
  <c r="I1835" i="21"/>
  <c r="E1836" i="21"/>
  <c r="F1836" i="21"/>
  <c r="G1836" i="21"/>
  <c r="H1836" i="21"/>
  <c r="I1836" i="21"/>
  <c r="E1837" i="21"/>
  <c r="F1837" i="21"/>
  <c r="G1837" i="21"/>
  <c r="H1837" i="21"/>
  <c r="I1837" i="21"/>
  <c r="E1838" i="21"/>
  <c r="F1838" i="21"/>
  <c r="G1838" i="21"/>
  <c r="H1838" i="21"/>
  <c r="I1838" i="21"/>
  <c r="E1839" i="21"/>
  <c r="F1839" i="21"/>
  <c r="G1839" i="21"/>
  <c r="H1839" i="21"/>
  <c r="I1839" i="21"/>
  <c r="E1840" i="21"/>
  <c r="F1840" i="21"/>
  <c r="G1840" i="21"/>
  <c r="H1840" i="21"/>
  <c r="I1840" i="21"/>
  <c r="E1841" i="21"/>
  <c r="F1841" i="21"/>
  <c r="G1841" i="21"/>
  <c r="H1841" i="21"/>
  <c r="I1841" i="21"/>
  <c r="E1842" i="21"/>
  <c r="F1842" i="21"/>
  <c r="G1842" i="21"/>
  <c r="H1842" i="21"/>
  <c r="I1842" i="21"/>
  <c r="E1843" i="21"/>
  <c r="F1843" i="21"/>
  <c r="G1843" i="21"/>
  <c r="H1843" i="21"/>
  <c r="I1843" i="21"/>
  <c r="E1844" i="21"/>
  <c r="F1844" i="21"/>
  <c r="G1844" i="21"/>
  <c r="H1844" i="21"/>
  <c r="I1844" i="21"/>
  <c r="E1845" i="21"/>
  <c r="F1845" i="21"/>
  <c r="G1845" i="21"/>
  <c r="H1845" i="21"/>
  <c r="I1845" i="21"/>
  <c r="E1846" i="21"/>
  <c r="F1846" i="21"/>
  <c r="G1846" i="21"/>
  <c r="H1846" i="21"/>
  <c r="I1846" i="21"/>
  <c r="E1847" i="21"/>
  <c r="F1847" i="21"/>
  <c r="G1847" i="21"/>
  <c r="H1847" i="21"/>
  <c r="I1847" i="21"/>
  <c r="E1848" i="21"/>
  <c r="F1848" i="21"/>
  <c r="G1848" i="21"/>
  <c r="H1848" i="21"/>
  <c r="I1848" i="21"/>
  <c r="E1849" i="21"/>
  <c r="F1849" i="21"/>
  <c r="G1849" i="21"/>
  <c r="H1849" i="21"/>
  <c r="I1849" i="21"/>
  <c r="E1850" i="21"/>
  <c r="F1850" i="21"/>
  <c r="G1850" i="21"/>
  <c r="H1850" i="21"/>
  <c r="I1850" i="21"/>
  <c r="E1851" i="21"/>
  <c r="F1851" i="21"/>
  <c r="G1851" i="21"/>
  <c r="H1851" i="21"/>
  <c r="I1851" i="21"/>
  <c r="E1852" i="21"/>
  <c r="F1852" i="21"/>
  <c r="G1852" i="21"/>
  <c r="H1852" i="21"/>
  <c r="I1852" i="21"/>
  <c r="E1853" i="21"/>
  <c r="F1853" i="21"/>
  <c r="G1853" i="21"/>
  <c r="H1853" i="21"/>
  <c r="I1853" i="21"/>
  <c r="E1854" i="21"/>
  <c r="F1854" i="21"/>
  <c r="G1854" i="21"/>
  <c r="H1854" i="21"/>
  <c r="I1854" i="21"/>
  <c r="E1855" i="21"/>
  <c r="F1855" i="21"/>
  <c r="G1855" i="21"/>
  <c r="H1855" i="21"/>
  <c r="I1855" i="21"/>
  <c r="E1856" i="21"/>
  <c r="F1856" i="21"/>
  <c r="G1856" i="21"/>
  <c r="H1856" i="21"/>
  <c r="I1856" i="21"/>
  <c r="E1857" i="21"/>
  <c r="F1857" i="21"/>
  <c r="G1857" i="21"/>
  <c r="H1857" i="21"/>
  <c r="I1857" i="21"/>
  <c r="E1858" i="21"/>
  <c r="F1858" i="21"/>
  <c r="G1858" i="21"/>
  <c r="H1858" i="21"/>
  <c r="I1858" i="21"/>
  <c r="E1859" i="21"/>
  <c r="F1859" i="21"/>
  <c r="G1859" i="21"/>
  <c r="H1859" i="21"/>
  <c r="I1859" i="21"/>
  <c r="E1860" i="21"/>
  <c r="F1860" i="21"/>
  <c r="G1860" i="21"/>
  <c r="H1860" i="21"/>
  <c r="I1860" i="21"/>
  <c r="E1861" i="21"/>
  <c r="F1861" i="21"/>
  <c r="G1861" i="21"/>
  <c r="H1861" i="21"/>
  <c r="I1861" i="21"/>
  <c r="E1862" i="21"/>
  <c r="F1862" i="21"/>
  <c r="G1862" i="21"/>
  <c r="H1862" i="21"/>
  <c r="I1862" i="21"/>
  <c r="E1863" i="21"/>
  <c r="F1863" i="21"/>
  <c r="G1863" i="21"/>
  <c r="H1863" i="21"/>
  <c r="I1863" i="21"/>
  <c r="E1864" i="21"/>
  <c r="F1864" i="21"/>
  <c r="G1864" i="21"/>
  <c r="H1864" i="21"/>
  <c r="I1864" i="21"/>
  <c r="E1865" i="21"/>
  <c r="F1865" i="21"/>
  <c r="G1865" i="21"/>
  <c r="H1865" i="21"/>
  <c r="I1865" i="21"/>
  <c r="E1866" i="21"/>
  <c r="F1866" i="21"/>
  <c r="G1866" i="21"/>
  <c r="H1866" i="21"/>
  <c r="I1866" i="21"/>
  <c r="E1867" i="21"/>
  <c r="F1867" i="21"/>
  <c r="G1867" i="21"/>
  <c r="H1867" i="21"/>
  <c r="I1867" i="21"/>
  <c r="E1868" i="21"/>
  <c r="F1868" i="21"/>
  <c r="G1868" i="21"/>
  <c r="H1868" i="21"/>
  <c r="I1868" i="21"/>
  <c r="E1869" i="21"/>
  <c r="F1869" i="21"/>
  <c r="G1869" i="21"/>
  <c r="H1869" i="21"/>
  <c r="I1869" i="21"/>
  <c r="E1870" i="21"/>
  <c r="F1870" i="21"/>
  <c r="G1870" i="21"/>
  <c r="H1870" i="21"/>
  <c r="I1870" i="21"/>
  <c r="E1871" i="21"/>
  <c r="F1871" i="21"/>
  <c r="G1871" i="21"/>
  <c r="H1871" i="21"/>
  <c r="I1871" i="21"/>
  <c r="E1872" i="21"/>
  <c r="F1872" i="21"/>
  <c r="G1872" i="21"/>
  <c r="H1872" i="21"/>
  <c r="I1872" i="21"/>
  <c r="E1873" i="21"/>
  <c r="F1873" i="21"/>
  <c r="G1873" i="21"/>
  <c r="H1873" i="21"/>
  <c r="I1873" i="21"/>
  <c r="E1874" i="21"/>
  <c r="F1874" i="21"/>
  <c r="G1874" i="21"/>
  <c r="H1874" i="21"/>
  <c r="I1874" i="21"/>
  <c r="E1875" i="21"/>
  <c r="F1875" i="21"/>
  <c r="G1875" i="21"/>
  <c r="H1875" i="21"/>
  <c r="I1875" i="21"/>
  <c r="E1876" i="21"/>
  <c r="F1876" i="21"/>
  <c r="G1876" i="21"/>
  <c r="H1876" i="21"/>
  <c r="I1876" i="21"/>
  <c r="E1877" i="21"/>
  <c r="F1877" i="21"/>
  <c r="G1877" i="21"/>
  <c r="H1877" i="21"/>
  <c r="I1877" i="21"/>
  <c r="E1878" i="21"/>
  <c r="F1878" i="21"/>
  <c r="G1878" i="21"/>
  <c r="H1878" i="21"/>
  <c r="I1878" i="21"/>
  <c r="E1879" i="21"/>
  <c r="F1879" i="21"/>
  <c r="G1879" i="21"/>
  <c r="H1879" i="21"/>
  <c r="I1879" i="21"/>
  <c r="E1880" i="21"/>
  <c r="F1880" i="21"/>
  <c r="G1880" i="21"/>
  <c r="H1880" i="21"/>
  <c r="I1880" i="21"/>
  <c r="E1881" i="21"/>
  <c r="F1881" i="21"/>
  <c r="G1881" i="21"/>
  <c r="H1881" i="21"/>
  <c r="I1881" i="21"/>
  <c r="E1882" i="21"/>
  <c r="F1882" i="21"/>
  <c r="G1882" i="21"/>
  <c r="H1882" i="21"/>
  <c r="I1882" i="21"/>
  <c r="E1883" i="21"/>
  <c r="F1883" i="21"/>
  <c r="G1883" i="21"/>
  <c r="H1883" i="21"/>
  <c r="I1883" i="21"/>
  <c r="E1884" i="21"/>
  <c r="F1884" i="21"/>
  <c r="G1884" i="21"/>
  <c r="H1884" i="21"/>
  <c r="I1884" i="21"/>
  <c r="E1885" i="21"/>
  <c r="F1885" i="21"/>
  <c r="G1885" i="21"/>
  <c r="H1885" i="21"/>
  <c r="I1885" i="21"/>
  <c r="E1886" i="21"/>
  <c r="F1886" i="21"/>
  <c r="G1886" i="21"/>
  <c r="H1886" i="21"/>
  <c r="I1886" i="21"/>
  <c r="E1887" i="21"/>
  <c r="F1887" i="21"/>
  <c r="G1887" i="21"/>
  <c r="H1887" i="21"/>
  <c r="I1887" i="21"/>
  <c r="E1888" i="21"/>
  <c r="F1888" i="21"/>
  <c r="G1888" i="21"/>
  <c r="H1888" i="21"/>
  <c r="I1888" i="21"/>
  <c r="E1889" i="21"/>
  <c r="F1889" i="21"/>
  <c r="G1889" i="21"/>
  <c r="H1889" i="21"/>
  <c r="I1889" i="21"/>
  <c r="E1890" i="21"/>
  <c r="F1890" i="21"/>
  <c r="G1890" i="21"/>
  <c r="H1890" i="21"/>
  <c r="I1890" i="21"/>
  <c r="E1891" i="21"/>
  <c r="F1891" i="21"/>
  <c r="G1891" i="21"/>
  <c r="H1891" i="21"/>
  <c r="I1891" i="21"/>
  <c r="E1892" i="21"/>
  <c r="F1892" i="21"/>
  <c r="G1892" i="21"/>
  <c r="H1892" i="21"/>
  <c r="I1892" i="21"/>
  <c r="E1893" i="21"/>
  <c r="F1893" i="21"/>
  <c r="G1893" i="21"/>
  <c r="H1893" i="21"/>
  <c r="I1893" i="21"/>
  <c r="E1894" i="21"/>
  <c r="F1894" i="21"/>
  <c r="G1894" i="21"/>
  <c r="H1894" i="21"/>
  <c r="I1894" i="21"/>
  <c r="E1895" i="21"/>
  <c r="F1895" i="21"/>
  <c r="G1895" i="21"/>
  <c r="H1895" i="21"/>
  <c r="I1895" i="21"/>
  <c r="E1896" i="21"/>
  <c r="F1896" i="21"/>
  <c r="G1896" i="21"/>
  <c r="H1896" i="21"/>
  <c r="I1896" i="21"/>
  <c r="E1897" i="21"/>
  <c r="F1897" i="21"/>
  <c r="G1897" i="21"/>
  <c r="H1897" i="21"/>
  <c r="I1897" i="21"/>
  <c r="E1898" i="21"/>
  <c r="F1898" i="21"/>
  <c r="G1898" i="21"/>
  <c r="H1898" i="21"/>
  <c r="I1898" i="21"/>
  <c r="E1899" i="21"/>
  <c r="F1899" i="21"/>
  <c r="G1899" i="21"/>
  <c r="H1899" i="21"/>
  <c r="I1899" i="21"/>
  <c r="E1900" i="21"/>
  <c r="F1900" i="21"/>
  <c r="G1900" i="21"/>
  <c r="H1900" i="21"/>
  <c r="I1900" i="21"/>
  <c r="E1901" i="21"/>
  <c r="F1901" i="21"/>
  <c r="G1901" i="21"/>
  <c r="H1901" i="21"/>
  <c r="I1901" i="21"/>
  <c r="E1902" i="21"/>
  <c r="F1902" i="21"/>
  <c r="G1902" i="21"/>
  <c r="H1902" i="21"/>
  <c r="I1902" i="21"/>
  <c r="E1903" i="21"/>
  <c r="F1903" i="21"/>
  <c r="G1903" i="21"/>
  <c r="H1903" i="21"/>
  <c r="I1903" i="21"/>
  <c r="E1904" i="21"/>
  <c r="F1904" i="21"/>
  <c r="G1904" i="21"/>
  <c r="H1904" i="21"/>
  <c r="I1904" i="21"/>
  <c r="E1905" i="21"/>
  <c r="F1905" i="21"/>
  <c r="G1905" i="21"/>
  <c r="H1905" i="21"/>
  <c r="I1905" i="21"/>
  <c r="E1906" i="21"/>
  <c r="F1906" i="21"/>
  <c r="G1906" i="21"/>
  <c r="H1906" i="21"/>
  <c r="I1906" i="21"/>
  <c r="E1907" i="21"/>
  <c r="F1907" i="21"/>
  <c r="G1907" i="21"/>
  <c r="H1907" i="21"/>
  <c r="I1907" i="21"/>
  <c r="E1908" i="21"/>
  <c r="F1908" i="21"/>
  <c r="G1908" i="21"/>
  <c r="H1908" i="21"/>
  <c r="I1908" i="21"/>
  <c r="E1909" i="21"/>
  <c r="F1909" i="21"/>
  <c r="G1909" i="21"/>
  <c r="H1909" i="21"/>
  <c r="I1909" i="21"/>
  <c r="E1910" i="21"/>
  <c r="F1910" i="21"/>
  <c r="G1910" i="21"/>
  <c r="H1910" i="21"/>
  <c r="I1910" i="21"/>
  <c r="E1911" i="21"/>
  <c r="F1911" i="21"/>
  <c r="G1911" i="21"/>
  <c r="H1911" i="21"/>
  <c r="I1911" i="21"/>
  <c r="E1912" i="21"/>
  <c r="F1912" i="21"/>
  <c r="G1912" i="21"/>
  <c r="H1912" i="21"/>
  <c r="I1912" i="21"/>
  <c r="E1913" i="21"/>
  <c r="F1913" i="21"/>
  <c r="G1913" i="21"/>
  <c r="H1913" i="21"/>
  <c r="I1913" i="21"/>
  <c r="E1914" i="21"/>
  <c r="F1914" i="21"/>
  <c r="G1914" i="21"/>
  <c r="H1914" i="21"/>
  <c r="I1914" i="21"/>
  <c r="E1915" i="21"/>
  <c r="F1915" i="21"/>
  <c r="G1915" i="21"/>
  <c r="H1915" i="21"/>
  <c r="I1915" i="21"/>
  <c r="E1916" i="21"/>
  <c r="F1916" i="21"/>
  <c r="G1916" i="21"/>
  <c r="H1916" i="21"/>
  <c r="I1916" i="21"/>
  <c r="E1917" i="21"/>
  <c r="F1917" i="21"/>
  <c r="G1917" i="21"/>
  <c r="H1917" i="21"/>
  <c r="I1917" i="21"/>
  <c r="E1918" i="21"/>
  <c r="F1918" i="21"/>
  <c r="G1918" i="21"/>
  <c r="H1918" i="21"/>
  <c r="I1918" i="21"/>
  <c r="E1919" i="21"/>
  <c r="F1919" i="21"/>
  <c r="G1919" i="21"/>
  <c r="H1919" i="21"/>
  <c r="I1919" i="21"/>
  <c r="E1920" i="21"/>
  <c r="F1920" i="21"/>
  <c r="G1920" i="21"/>
  <c r="H1920" i="21"/>
  <c r="I1920" i="21"/>
  <c r="E1921" i="21"/>
  <c r="F1921" i="21"/>
  <c r="G1921" i="21"/>
  <c r="H1921" i="21"/>
  <c r="I1921" i="21"/>
  <c r="E1922" i="21"/>
  <c r="F1922" i="21"/>
  <c r="G1922" i="21"/>
  <c r="H1922" i="21"/>
  <c r="I1922" i="21"/>
  <c r="E1923" i="21"/>
  <c r="F1923" i="21"/>
  <c r="G1923" i="21"/>
  <c r="H1923" i="21"/>
  <c r="I1923" i="21"/>
  <c r="E1924" i="21"/>
  <c r="F1924" i="21"/>
  <c r="G1924" i="21"/>
  <c r="H1924" i="21"/>
  <c r="I1924" i="21"/>
  <c r="E1925" i="21"/>
  <c r="F1925" i="21"/>
  <c r="G1925" i="21"/>
  <c r="H1925" i="21"/>
  <c r="I1925" i="21"/>
  <c r="E1926" i="21"/>
  <c r="F1926" i="21"/>
  <c r="G1926" i="21"/>
  <c r="H1926" i="21"/>
  <c r="I1926" i="21"/>
  <c r="E1927" i="21"/>
  <c r="F1927" i="21"/>
  <c r="G1927" i="21"/>
  <c r="H1927" i="21"/>
  <c r="I1927" i="21"/>
  <c r="E1928" i="21"/>
  <c r="F1928" i="21"/>
  <c r="G1928" i="21"/>
  <c r="H1928" i="21"/>
  <c r="I1928" i="21"/>
  <c r="E1929" i="21"/>
  <c r="F1929" i="21"/>
  <c r="G1929" i="21"/>
  <c r="H1929" i="21"/>
  <c r="I1929" i="21"/>
  <c r="E1930" i="21"/>
  <c r="F1930" i="21"/>
  <c r="G1930" i="21"/>
  <c r="H1930" i="21"/>
  <c r="I1930" i="21"/>
  <c r="E1931" i="21"/>
  <c r="F1931" i="21"/>
  <c r="G1931" i="21"/>
  <c r="H1931" i="21"/>
  <c r="I1931" i="21"/>
  <c r="E1932" i="21"/>
  <c r="F1932" i="21"/>
  <c r="G1932" i="21"/>
  <c r="H1932" i="21"/>
  <c r="I1932" i="21"/>
  <c r="E1933" i="21"/>
  <c r="F1933" i="21"/>
  <c r="G1933" i="21"/>
  <c r="H1933" i="21"/>
  <c r="I1933" i="21"/>
  <c r="E1934" i="21"/>
  <c r="F1934" i="21"/>
  <c r="G1934" i="21"/>
  <c r="H1934" i="21"/>
  <c r="I1934" i="21"/>
  <c r="E1935" i="21"/>
  <c r="F1935" i="21"/>
  <c r="G1935" i="21"/>
  <c r="H1935" i="21"/>
  <c r="I1935" i="21"/>
  <c r="E1936" i="21"/>
  <c r="F1936" i="21"/>
  <c r="G1936" i="21"/>
  <c r="H1936" i="21"/>
  <c r="I1936" i="21"/>
  <c r="E1937" i="21"/>
  <c r="F1937" i="21"/>
  <c r="G1937" i="21"/>
  <c r="H1937" i="21"/>
  <c r="I1937" i="21"/>
  <c r="E1938" i="21"/>
  <c r="F1938" i="21"/>
  <c r="G1938" i="21"/>
  <c r="H1938" i="21"/>
  <c r="I1938" i="21"/>
  <c r="E1939" i="21"/>
  <c r="F1939" i="21"/>
  <c r="G1939" i="21"/>
  <c r="H1939" i="21"/>
  <c r="I1939" i="21"/>
  <c r="E1940" i="21"/>
  <c r="F1940" i="21"/>
  <c r="G1940" i="21"/>
  <c r="H1940" i="21"/>
  <c r="I1940" i="21"/>
  <c r="E1941" i="21"/>
  <c r="F1941" i="21"/>
  <c r="G1941" i="21"/>
  <c r="H1941" i="21"/>
  <c r="I1941" i="21"/>
  <c r="E1942" i="21"/>
  <c r="F1942" i="21"/>
  <c r="G1942" i="21"/>
  <c r="H1942" i="21"/>
  <c r="I1942" i="21"/>
  <c r="E1943" i="21"/>
  <c r="F1943" i="21"/>
  <c r="G1943" i="21"/>
  <c r="H1943" i="21"/>
  <c r="I1943" i="21"/>
  <c r="E1944" i="21"/>
  <c r="F1944" i="21"/>
  <c r="G1944" i="21"/>
  <c r="H1944" i="21"/>
  <c r="I1944" i="21"/>
  <c r="E1945" i="21"/>
  <c r="F1945" i="21"/>
  <c r="G1945" i="21"/>
  <c r="H1945" i="21"/>
  <c r="I1945" i="21"/>
  <c r="E1946" i="21"/>
  <c r="F1946" i="21"/>
  <c r="G1946" i="21"/>
  <c r="H1946" i="21"/>
  <c r="I1946" i="21"/>
  <c r="E1947" i="21"/>
  <c r="F1947" i="21"/>
  <c r="G1947" i="21"/>
  <c r="H1947" i="21"/>
  <c r="I1947" i="21"/>
  <c r="E1948" i="21"/>
  <c r="F1948" i="21"/>
  <c r="G1948" i="21"/>
  <c r="H1948" i="21"/>
  <c r="I1948" i="21"/>
  <c r="E1949" i="21"/>
  <c r="F1949" i="21"/>
  <c r="G1949" i="21"/>
  <c r="H1949" i="21"/>
  <c r="I1949" i="21"/>
  <c r="E1950" i="21"/>
  <c r="F1950" i="21"/>
  <c r="G1950" i="21"/>
  <c r="H1950" i="21"/>
  <c r="I1950" i="21"/>
  <c r="E1951" i="21"/>
  <c r="F1951" i="21"/>
  <c r="G1951" i="21"/>
  <c r="H1951" i="21"/>
  <c r="I1951" i="21"/>
  <c r="E1952" i="21"/>
  <c r="F1952" i="21"/>
  <c r="G1952" i="21"/>
  <c r="H1952" i="21"/>
  <c r="I1952" i="21"/>
  <c r="E1953" i="21"/>
  <c r="F1953" i="21"/>
  <c r="G1953" i="21"/>
  <c r="H1953" i="21"/>
  <c r="I1953" i="21"/>
  <c r="E1954" i="21"/>
  <c r="F1954" i="21"/>
  <c r="G1954" i="21"/>
  <c r="H1954" i="21"/>
  <c r="I1954" i="21"/>
  <c r="E1955" i="21"/>
  <c r="F1955" i="21"/>
  <c r="G1955" i="21"/>
  <c r="H1955" i="21"/>
  <c r="I1955" i="21"/>
  <c r="E1956" i="21"/>
  <c r="F1956" i="21"/>
  <c r="G1956" i="21"/>
  <c r="H1956" i="21"/>
  <c r="I1956" i="21"/>
  <c r="E1957" i="21"/>
  <c r="F1957" i="21"/>
  <c r="G1957" i="21"/>
  <c r="H1957" i="21"/>
  <c r="I1957" i="21"/>
  <c r="E1958" i="21"/>
  <c r="F1958" i="21"/>
  <c r="G1958" i="21"/>
  <c r="H1958" i="21"/>
  <c r="I1958" i="21"/>
  <c r="E1959" i="21"/>
  <c r="F1959" i="21"/>
  <c r="G1959" i="21"/>
  <c r="H1959" i="21"/>
  <c r="I1959" i="21"/>
  <c r="E1960" i="21"/>
  <c r="F1960" i="21"/>
  <c r="G1960" i="21"/>
  <c r="H1960" i="21"/>
  <c r="I1960" i="21"/>
  <c r="E1961" i="21"/>
  <c r="F1961" i="21"/>
  <c r="G1961" i="21"/>
  <c r="H1961" i="21"/>
  <c r="I1961" i="21"/>
  <c r="E1962" i="21"/>
  <c r="F1962" i="21"/>
  <c r="G1962" i="21"/>
  <c r="H1962" i="21"/>
  <c r="I1962" i="21"/>
  <c r="E1963" i="21"/>
  <c r="F1963" i="21"/>
  <c r="G1963" i="21"/>
  <c r="H1963" i="21"/>
  <c r="I1963" i="21"/>
  <c r="E1964" i="21"/>
  <c r="F1964" i="21"/>
  <c r="G1964" i="21"/>
  <c r="H1964" i="21"/>
  <c r="I1964" i="21"/>
  <c r="E1965" i="21"/>
  <c r="F1965" i="21"/>
  <c r="G1965" i="21"/>
  <c r="H1965" i="21"/>
  <c r="I1965" i="21"/>
  <c r="E1966" i="21"/>
  <c r="F1966" i="21"/>
  <c r="G1966" i="21"/>
  <c r="H1966" i="21"/>
  <c r="I1966" i="21"/>
  <c r="E1967" i="21"/>
  <c r="F1967" i="21"/>
  <c r="G1967" i="21"/>
  <c r="H1967" i="21"/>
  <c r="I1967" i="21"/>
  <c r="E1968" i="21"/>
  <c r="F1968" i="21"/>
  <c r="G1968" i="21"/>
  <c r="H1968" i="21"/>
  <c r="I1968" i="21"/>
  <c r="E1969" i="21"/>
  <c r="F1969" i="21"/>
  <c r="G1969" i="21"/>
  <c r="H1969" i="21"/>
  <c r="I1969" i="21"/>
  <c r="E1970" i="21"/>
  <c r="F1970" i="21"/>
  <c r="G1970" i="21"/>
  <c r="H1970" i="21"/>
  <c r="I1970" i="21"/>
  <c r="E1971" i="21"/>
  <c r="F1971" i="21"/>
  <c r="G1971" i="21"/>
  <c r="H1971" i="21"/>
  <c r="I1971" i="21"/>
  <c r="E1972" i="21"/>
  <c r="F1972" i="21"/>
  <c r="G1972" i="21"/>
  <c r="H1972" i="21"/>
  <c r="I1972" i="21"/>
  <c r="E1973" i="21"/>
  <c r="F1973" i="21"/>
  <c r="G1973" i="21"/>
  <c r="H1973" i="21"/>
  <c r="I1973" i="21"/>
  <c r="E1974" i="21"/>
  <c r="F1974" i="21"/>
  <c r="G1974" i="21"/>
  <c r="H1974" i="21"/>
  <c r="I1974" i="21"/>
  <c r="E1975" i="21"/>
  <c r="F1975" i="21"/>
  <c r="G1975" i="21"/>
  <c r="H1975" i="21"/>
  <c r="I1975" i="21"/>
  <c r="E1976" i="21"/>
  <c r="F1976" i="21"/>
  <c r="G1976" i="21"/>
  <c r="H1976" i="21"/>
  <c r="I1976" i="21"/>
  <c r="E1977" i="21"/>
  <c r="F1977" i="21"/>
  <c r="G1977" i="21"/>
  <c r="H1977" i="21"/>
  <c r="I1977" i="21"/>
  <c r="E1978" i="21"/>
  <c r="F1978" i="21"/>
  <c r="G1978" i="21"/>
  <c r="H1978" i="21"/>
  <c r="I1978" i="21"/>
  <c r="E1979" i="21"/>
  <c r="F1979" i="21"/>
  <c r="G1979" i="21"/>
  <c r="H1979" i="21"/>
  <c r="I1979" i="21"/>
  <c r="E1980" i="21"/>
  <c r="F1980" i="21"/>
  <c r="G1980" i="21"/>
  <c r="H1980" i="21"/>
  <c r="I1980" i="21"/>
  <c r="E1981" i="21"/>
  <c r="F1981" i="21"/>
  <c r="G1981" i="21"/>
  <c r="H1981" i="21"/>
  <c r="I1981" i="21"/>
  <c r="E1982" i="21"/>
  <c r="F1982" i="21"/>
  <c r="G1982" i="21"/>
  <c r="H1982" i="21"/>
  <c r="I1982" i="21"/>
  <c r="E1983" i="21"/>
  <c r="F1983" i="21"/>
  <c r="G1983" i="21"/>
  <c r="H1983" i="21"/>
  <c r="I1983" i="21"/>
  <c r="E1984" i="21"/>
  <c r="F1984" i="21"/>
  <c r="G1984" i="21"/>
  <c r="H1984" i="21"/>
  <c r="I1984" i="21"/>
  <c r="E1985" i="21"/>
  <c r="F1985" i="21"/>
  <c r="G1985" i="21"/>
  <c r="H1985" i="21"/>
  <c r="I1985" i="21"/>
  <c r="E1986" i="21"/>
  <c r="F1986" i="21"/>
  <c r="G1986" i="21"/>
  <c r="H1986" i="21"/>
  <c r="I1986" i="21"/>
  <c r="E1987" i="21"/>
  <c r="F1987" i="21"/>
  <c r="G1987" i="21"/>
  <c r="H1987" i="21"/>
  <c r="I1987" i="21"/>
  <c r="E1988" i="21"/>
  <c r="F1988" i="21"/>
  <c r="G1988" i="21"/>
  <c r="H1988" i="21"/>
  <c r="I1988" i="21"/>
  <c r="E1989" i="21"/>
  <c r="F1989" i="21"/>
  <c r="G1989" i="21"/>
  <c r="H1989" i="21"/>
  <c r="I1989" i="21"/>
  <c r="E1990" i="21"/>
  <c r="F1990" i="21"/>
  <c r="G1990" i="21"/>
  <c r="H1990" i="21"/>
  <c r="I1990" i="21"/>
  <c r="E1991" i="21"/>
  <c r="F1991" i="21"/>
  <c r="G1991" i="21"/>
  <c r="H1991" i="21"/>
  <c r="I1991" i="21"/>
  <c r="E1992" i="21"/>
  <c r="F1992" i="21"/>
  <c r="G1992" i="21"/>
  <c r="H1992" i="21"/>
  <c r="I1992" i="21"/>
  <c r="E1993" i="21"/>
  <c r="F1993" i="21"/>
  <c r="G1993" i="21"/>
  <c r="H1993" i="21"/>
  <c r="I1993" i="21"/>
  <c r="E1994" i="21"/>
  <c r="F1994" i="21"/>
  <c r="G1994" i="21"/>
  <c r="H1994" i="21"/>
  <c r="I1994" i="21"/>
  <c r="E1995" i="21"/>
  <c r="F1995" i="21"/>
  <c r="G1995" i="21"/>
  <c r="H1995" i="21"/>
  <c r="I1995" i="21"/>
  <c r="E1996" i="21"/>
  <c r="F1996" i="21"/>
  <c r="G1996" i="21"/>
  <c r="H1996" i="21"/>
  <c r="I1996" i="21"/>
  <c r="E1997" i="21"/>
  <c r="F1997" i="21"/>
  <c r="G1997" i="21"/>
  <c r="H1997" i="21"/>
  <c r="I1997" i="21"/>
  <c r="E1998" i="21"/>
  <c r="F1998" i="21"/>
  <c r="G1998" i="21"/>
  <c r="H1998" i="21"/>
  <c r="I1998" i="21"/>
  <c r="E1999" i="21"/>
  <c r="F1999" i="21"/>
  <c r="G1999" i="21"/>
  <c r="H1999" i="21"/>
  <c r="I1999" i="21"/>
  <c r="E2000" i="21"/>
  <c r="F2000" i="21"/>
  <c r="G2000" i="21"/>
  <c r="H2000" i="21"/>
  <c r="I2000" i="21"/>
  <c r="E2001" i="21"/>
  <c r="F2001" i="21"/>
  <c r="G2001" i="21"/>
  <c r="H2001" i="21"/>
  <c r="I2001" i="21"/>
  <c r="E2002" i="21"/>
  <c r="F2002" i="21"/>
  <c r="G2002" i="21"/>
  <c r="H2002" i="21"/>
  <c r="I2002" i="21"/>
  <c r="E2003" i="21"/>
  <c r="F2003" i="21"/>
  <c r="G2003" i="21"/>
  <c r="H2003" i="21"/>
  <c r="I2003" i="21"/>
  <c r="E2004" i="21"/>
  <c r="F2004" i="21"/>
  <c r="G2004" i="21"/>
  <c r="H2004" i="21"/>
  <c r="I2004" i="21"/>
  <c r="E2005" i="21"/>
  <c r="F2005" i="21"/>
  <c r="G2005" i="21"/>
  <c r="H2005" i="21"/>
  <c r="I2005" i="21"/>
  <c r="E2006" i="21"/>
  <c r="F2006" i="21"/>
  <c r="G2006" i="21"/>
  <c r="H2006" i="21"/>
  <c r="I2006" i="21"/>
  <c r="E2007" i="21"/>
  <c r="F2007" i="21"/>
  <c r="G2007" i="21"/>
  <c r="H2007" i="21"/>
  <c r="I2007" i="21"/>
  <c r="E2008" i="21"/>
  <c r="F2008" i="21"/>
  <c r="G2008" i="21"/>
  <c r="H2008" i="21"/>
  <c r="I2008" i="21"/>
  <c r="E2009" i="21"/>
  <c r="F2009" i="21"/>
  <c r="G2009" i="21"/>
  <c r="H2009" i="21"/>
  <c r="I2009" i="21"/>
  <c r="E2010" i="21"/>
  <c r="F2010" i="21"/>
  <c r="G2010" i="21"/>
  <c r="H2010" i="21"/>
  <c r="I2010" i="21"/>
  <c r="E2011" i="21"/>
  <c r="F2011" i="21"/>
  <c r="G2011" i="21"/>
  <c r="H2011" i="21"/>
  <c r="I2011" i="21"/>
  <c r="E2012" i="21"/>
  <c r="F2012" i="21"/>
  <c r="G2012" i="21"/>
  <c r="H2012" i="21"/>
  <c r="I2012" i="21"/>
  <c r="E2013" i="21"/>
  <c r="F2013" i="21"/>
  <c r="G2013" i="21"/>
  <c r="H2013" i="21"/>
  <c r="I2013" i="21"/>
  <c r="E2014" i="21"/>
  <c r="F2014" i="21"/>
  <c r="G2014" i="21"/>
  <c r="H2014" i="21"/>
  <c r="I2014" i="21"/>
  <c r="E2015" i="21"/>
  <c r="F2015" i="21"/>
  <c r="G2015" i="21"/>
  <c r="H2015" i="21"/>
  <c r="I2015" i="21"/>
  <c r="E2016" i="21"/>
  <c r="F2016" i="21"/>
  <c r="G2016" i="21"/>
  <c r="H2016" i="21"/>
  <c r="I2016" i="21"/>
  <c r="E2017" i="21"/>
  <c r="F2017" i="21"/>
  <c r="G2017" i="21"/>
  <c r="H2017" i="21"/>
  <c r="I2017" i="21"/>
  <c r="E2018" i="21"/>
  <c r="F2018" i="21"/>
  <c r="G2018" i="21"/>
  <c r="H2018" i="21"/>
  <c r="I2018" i="21"/>
  <c r="E2019" i="21"/>
  <c r="F2019" i="21"/>
  <c r="G2019" i="21"/>
  <c r="H2019" i="21"/>
  <c r="I2019" i="21"/>
  <c r="E2020" i="21"/>
  <c r="F2020" i="21"/>
  <c r="G2020" i="21"/>
  <c r="H2020" i="21"/>
  <c r="I2020" i="21"/>
  <c r="E2021" i="21"/>
  <c r="F2021" i="21"/>
  <c r="G2021" i="21"/>
  <c r="H2021" i="21"/>
  <c r="I2021" i="21"/>
  <c r="E2022" i="21"/>
  <c r="F2022" i="21"/>
  <c r="G2022" i="21"/>
  <c r="H2022" i="21"/>
  <c r="I2022" i="21"/>
  <c r="E2023" i="21"/>
  <c r="F2023" i="21"/>
  <c r="G2023" i="21"/>
  <c r="H2023" i="21"/>
  <c r="I2023" i="21"/>
  <c r="E2024" i="21"/>
  <c r="F2024" i="21"/>
  <c r="G2024" i="21"/>
  <c r="H2024" i="21"/>
  <c r="I2024" i="21"/>
  <c r="E2025" i="21"/>
  <c r="F2025" i="21"/>
  <c r="G2025" i="21"/>
  <c r="H2025" i="21"/>
  <c r="I2025" i="21"/>
  <c r="E2026" i="21"/>
  <c r="F2026" i="21"/>
  <c r="G2026" i="21"/>
  <c r="H2026" i="21"/>
  <c r="I2026" i="21"/>
  <c r="E2027" i="21"/>
  <c r="F2027" i="21"/>
  <c r="G2027" i="21"/>
  <c r="H2027" i="21"/>
  <c r="I2027" i="21"/>
  <c r="E2028" i="21"/>
  <c r="F2028" i="21"/>
  <c r="G2028" i="21"/>
  <c r="H2028" i="21"/>
  <c r="I2028" i="21"/>
  <c r="E2029" i="21"/>
  <c r="F2029" i="21"/>
  <c r="G2029" i="21"/>
  <c r="H2029" i="21"/>
  <c r="I2029" i="21"/>
  <c r="E2030" i="21"/>
  <c r="F2030" i="21"/>
  <c r="G2030" i="21"/>
  <c r="H2030" i="21"/>
  <c r="I2030" i="21"/>
  <c r="E2031" i="21"/>
  <c r="F2031" i="21"/>
  <c r="G2031" i="21"/>
  <c r="H2031" i="21"/>
  <c r="I2031" i="21"/>
  <c r="E2032" i="21"/>
  <c r="F2032" i="21"/>
  <c r="G2032" i="21"/>
  <c r="H2032" i="21"/>
  <c r="I2032" i="21"/>
  <c r="E2033" i="21"/>
  <c r="F2033" i="21"/>
  <c r="G2033" i="21"/>
  <c r="H2033" i="21"/>
  <c r="I2033" i="21"/>
  <c r="E2034" i="21"/>
  <c r="F2034" i="21"/>
  <c r="G2034" i="21"/>
  <c r="H2034" i="21"/>
  <c r="I2034" i="21"/>
  <c r="E2035" i="21"/>
  <c r="F2035" i="21"/>
  <c r="G2035" i="21"/>
  <c r="H2035" i="21"/>
  <c r="I2035" i="21"/>
  <c r="E2036" i="21"/>
  <c r="F2036" i="21"/>
  <c r="G2036" i="21"/>
  <c r="H2036" i="21"/>
  <c r="I2036" i="21"/>
  <c r="E2037" i="21"/>
  <c r="F2037" i="21"/>
  <c r="G2037" i="21"/>
  <c r="H2037" i="21"/>
  <c r="I2037" i="21"/>
  <c r="E2038" i="21"/>
  <c r="F2038" i="21"/>
  <c r="G2038" i="21"/>
  <c r="H2038" i="21"/>
  <c r="I2038" i="21"/>
  <c r="E2039" i="21"/>
  <c r="F2039" i="21"/>
  <c r="G2039" i="21"/>
  <c r="H2039" i="21"/>
  <c r="I2039" i="21"/>
  <c r="E2040" i="21"/>
  <c r="F2040" i="21"/>
  <c r="G2040" i="21"/>
  <c r="H2040" i="21"/>
  <c r="I2040" i="21"/>
  <c r="E2041" i="21"/>
  <c r="F2041" i="21"/>
  <c r="G2041" i="21"/>
  <c r="H2041" i="21"/>
  <c r="I2041" i="21"/>
  <c r="E2042" i="21"/>
  <c r="F2042" i="21"/>
  <c r="G2042" i="21"/>
  <c r="H2042" i="21"/>
  <c r="I2042" i="21"/>
  <c r="E2043" i="21"/>
  <c r="F2043" i="21"/>
  <c r="G2043" i="21"/>
  <c r="H2043" i="21"/>
  <c r="I2043" i="21"/>
  <c r="E2044" i="21"/>
  <c r="F2044" i="21"/>
  <c r="G2044" i="21"/>
  <c r="H2044" i="21"/>
  <c r="I2044" i="21"/>
  <c r="E2045" i="21"/>
  <c r="F2045" i="21"/>
  <c r="G2045" i="21"/>
  <c r="H2045" i="21"/>
  <c r="I2045" i="21"/>
  <c r="E2046" i="21"/>
  <c r="F2046" i="21"/>
  <c r="G2046" i="21"/>
  <c r="H2046" i="21"/>
  <c r="I2046" i="21"/>
  <c r="E2047" i="21"/>
  <c r="F2047" i="21"/>
  <c r="G2047" i="21"/>
  <c r="H2047" i="21"/>
  <c r="I2047" i="21"/>
  <c r="E2048" i="21"/>
  <c r="F2048" i="21"/>
  <c r="G2048" i="21"/>
  <c r="H2048" i="21"/>
  <c r="I2048" i="21"/>
  <c r="E2049" i="21"/>
  <c r="F2049" i="21"/>
  <c r="G2049" i="21"/>
  <c r="H2049" i="21"/>
  <c r="I2049" i="21"/>
  <c r="E2050" i="21"/>
  <c r="F2050" i="21"/>
  <c r="G2050" i="21"/>
  <c r="H2050" i="21"/>
  <c r="I2050" i="21"/>
  <c r="E2051" i="21"/>
  <c r="F2051" i="21"/>
  <c r="G2051" i="21"/>
  <c r="H2051" i="21"/>
  <c r="I2051" i="21"/>
  <c r="E2052" i="21"/>
  <c r="F2052" i="21"/>
  <c r="G2052" i="21"/>
  <c r="H2052" i="21"/>
  <c r="I2052" i="21"/>
  <c r="E2053" i="21"/>
  <c r="F2053" i="21"/>
  <c r="G2053" i="21"/>
  <c r="H2053" i="21"/>
  <c r="I2053" i="21"/>
  <c r="E2054" i="21"/>
  <c r="F2054" i="21"/>
  <c r="G2054" i="21"/>
  <c r="H2054" i="21"/>
  <c r="I2054" i="21"/>
  <c r="E2055" i="21"/>
  <c r="F2055" i="21"/>
  <c r="G2055" i="21"/>
  <c r="H2055" i="21"/>
  <c r="I2055" i="21"/>
  <c r="E2056" i="21"/>
  <c r="F2056" i="21"/>
  <c r="G2056" i="21"/>
  <c r="H2056" i="21"/>
  <c r="I2056" i="21"/>
  <c r="E2057" i="21"/>
  <c r="F2057" i="21"/>
  <c r="G2057" i="21"/>
  <c r="H2057" i="21"/>
  <c r="I2057" i="21"/>
  <c r="E2058" i="21"/>
  <c r="F2058" i="21"/>
  <c r="G2058" i="21"/>
  <c r="H2058" i="21"/>
  <c r="I2058" i="21"/>
  <c r="E2059" i="21"/>
  <c r="F2059" i="21"/>
  <c r="G2059" i="21"/>
  <c r="H2059" i="21"/>
  <c r="I2059" i="21"/>
  <c r="E2060" i="21"/>
  <c r="F2060" i="21"/>
  <c r="G2060" i="21"/>
  <c r="H2060" i="21"/>
  <c r="I2060" i="21"/>
  <c r="E2061" i="21"/>
  <c r="F2061" i="21"/>
  <c r="G2061" i="21"/>
  <c r="H2061" i="21"/>
  <c r="I2061" i="21"/>
  <c r="E2062" i="21"/>
  <c r="F2062" i="21"/>
  <c r="G2062" i="21"/>
  <c r="H2062" i="21"/>
  <c r="I2062" i="21"/>
  <c r="E2063" i="21"/>
  <c r="F2063" i="21"/>
  <c r="G2063" i="21"/>
  <c r="H2063" i="21"/>
  <c r="I2063" i="21"/>
  <c r="E2064" i="21"/>
  <c r="F2064" i="21"/>
  <c r="G2064" i="21"/>
  <c r="H2064" i="21"/>
  <c r="I2064" i="21"/>
  <c r="E2065" i="21"/>
  <c r="F2065" i="21"/>
  <c r="G2065" i="21"/>
  <c r="H2065" i="21"/>
  <c r="I2065" i="21"/>
  <c r="E2066" i="21"/>
  <c r="F2066" i="21"/>
  <c r="G2066" i="21"/>
  <c r="H2066" i="21"/>
  <c r="I2066" i="21"/>
  <c r="E2067" i="21"/>
  <c r="F2067" i="21"/>
  <c r="G2067" i="21"/>
  <c r="H2067" i="21"/>
  <c r="I2067" i="21"/>
  <c r="E2068" i="21"/>
  <c r="F2068" i="21"/>
  <c r="G2068" i="21"/>
  <c r="H2068" i="21"/>
  <c r="I2068" i="21"/>
  <c r="E2069" i="21"/>
  <c r="F2069" i="21"/>
  <c r="G2069" i="21"/>
  <c r="H2069" i="21"/>
  <c r="I2069" i="21"/>
  <c r="E2070" i="21"/>
  <c r="F2070" i="21"/>
  <c r="G2070" i="21"/>
  <c r="H2070" i="21"/>
  <c r="I2070" i="21"/>
  <c r="E2071" i="21"/>
  <c r="F2071" i="21"/>
  <c r="G2071" i="21"/>
  <c r="H2071" i="21"/>
  <c r="I2071" i="21"/>
  <c r="E2072" i="21"/>
  <c r="F2072" i="21"/>
  <c r="G2072" i="21"/>
  <c r="H2072" i="21"/>
  <c r="I2072" i="21"/>
  <c r="E2073" i="21"/>
  <c r="F2073" i="21"/>
  <c r="G2073" i="21"/>
  <c r="H2073" i="21"/>
  <c r="I2073" i="21"/>
  <c r="E2074" i="21"/>
  <c r="F2074" i="21"/>
  <c r="G2074" i="21"/>
  <c r="H2074" i="21"/>
  <c r="I2074" i="21"/>
  <c r="E2075" i="21"/>
  <c r="F2075" i="21"/>
  <c r="G2075" i="21"/>
  <c r="H2075" i="21"/>
  <c r="I2075" i="21"/>
  <c r="E2076" i="21"/>
  <c r="F2076" i="21"/>
  <c r="G2076" i="21"/>
  <c r="H2076" i="21"/>
  <c r="I2076" i="21"/>
  <c r="E2077" i="21"/>
  <c r="F2077" i="21"/>
  <c r="G2077" i="21"/>
  <c r="H2077" i="21"/>
  <c r="I2077" i="21"/>
  <c r="E2078" i="21"/>
  <c r="F2078" i="21"/>
  <c r="G2078" i="21"/>
  <c r="H2078" i="21"/>
  <c r="I2078" i="21"/>
  <c r="E2079" i="21"/>
  <c r="F2079" i="21"/>
  <c r="G2079" i="21"/>
  <c r="H2079" i="21"/>
  <c r="I2079" i="21"/>
  <c r="E2080" i="21"/>
  <c r="F2080" i="21"/>
  <c r="G2080" i="21"/>
  <c r="H2080" i="21"/>
  <c r="I2080" i="21"/>
  <c r="E2081" i="21"/>
  <c r="F2081" i="21"/>
  <c r="G2081" i="21"/>
  <c r="H2081" i="21"/>
  <c r="I2081" i="21"/>
  <c r="E2082" i="21"/>
  <c r="F2082" i="21"/>
  <c r="G2082" i="21"/>
  <c r="H2082" i="21"/>
  <c r="I2082" i="21"/>
  <c r="E2083" i="21"/>
  <c r="F2083" i="21"/>
  <c r="G2083" i="21"/>
  <c r="H2083" i="21"/>
  <c r="I2083" i="21"/>
  <c r="E2084" i="21"/>
  <c r="F2084" i="21"/>
  <c r="G2084" i="21"/>
  <c r="H2084" i="21"/>
  <c r="I2084" i="21"/>
  <c r="E2085" i="21"/>
  <c r="F2085" i="21"/>
  <c r="G2085" i="21"/>
  <c r="H2085" i="21"/>
  <c r="I2085" i="21"/>
  <c r="E2086" i="21"/>
  <c r="F2086" i="21"/>
  <c r="G2086" i="21"/>
  <c r="H2086" i="21"/>
  <c r="I2086" i="21"/>
  <c r="E2087" i="21"/>
  <c r="F2087" i="21"/>
  <c r="G2087" i="21"/>
  <c r="H2087" i="21"/>
  <c r="I2087" i="21"/>
  <c r="E2088" i="21"/>
  <c r="F2088" i="21"/>
  <c r="G2088" i="21"/>
  <c r="H2088" i="21"/>
  <c r="I2088" i="21"/>
  <c r="E2089" i="21"/>
  <c r="F2089" i="21"/>
  <c r="G2089" i="21"/>
  <c r="H2089" i="21"/>
  <c r="I2089" i="21"/>
  <c r="E2090" i="21"/>
  <c r="F2090" i="21"/>
  <c r="G2090" i="21"/>
  <c r="H2090" i="21"/>
  <c r="I2090" i="21"/>
  <c r="E2091" i="21"/>
  <c r="F2091" i="21"/>
  <c r="G2091" i="21"/>
  <c r="H2091" i="21"/>
  <c r="I2091" i="21"/>
  <c r="E2092" i="21"/>
  <c r="F2092" i="21"/>
  <c r="G2092" i="21"/>
  <c r="H2092" i="21"/>
  <c r="I2092" i="21"/>
  <c r="E2093" i="21"/>
  <c r="F2093" i="21"/>
  <c r="G2093" i="21"/>
  <c r="H2093" i="21"/>
  <c r="I2093" i="21"/>
  <c r="E2094" i="21"/>
  <c r="F2094" i="21"/>
  <c r="G2094" i="21"/>
  <c r="H2094" i="21"/>
  <c r="I2094" i="21"/>
  <c r="E2095" i="21"/>
  <c r="F2095" i="21"/>
  <c r="G2095" i="21"/>
  <c r="H2095" i="21"/>
  <c r="I2095" i="21"/>
  <c r="E2096" i="21"/>
  <c r="F2096" i="21"/>
  <c r="G2096" i="21"/>
  <c r="H2096" i="21"/>
  <c r="I2096" i="21"/>
  <c r="E2097" i="21"/>
  <c r="F2097" i="21"/>
  <c r="G2097" i="21"/>
  <c r="H2097" i="21"/>
  <c r="I2097" i="21"/>
  <c r="E2098" i="21"/>
  <c r="F2098" i="21"/>
  <c r="G2098" i="21"/>
  <c r="H2098" i="21"/>
  <c r="I2098" i="21"/>
  <c r="E2099" i="21"/>
  <c r="F2099" i="21"/>
  <c r="G2099" i="21"/>
  <c r="H2099" i="21"/>
  <c r="I2099" i="21"/>
  <c r="E2100" i="21"/>
  <c r="F2100" i="21"/>
  <c r="G2100" i="21"/>
  <c r="H2100" i="21"/>
  <c r="I2100" i="21"/>
  <c r="E2101" i="21"/>
  <c r="F2101" i="21"/>
  <c r="G2101" i="21"/>
  <c r="H2101" i="21"/>
  <c r="I2101" i="21"/>
  <c r="E2102" i="21"/>
  <c r="F2102" i="21"/>
  <c r="G2102" i="21"/>
  <c r="H2102" i="21"/>
  <c r="I2102" i="21"/>
  <c r="E2103" i="21"/>
  <c r="F2103" i="21"/>
  <c r="G2103" i="21"/>
  <c r="H2103" i="21"/>
  <c r="I2103" i="21"/>
  <c r="E2104" i="21"/>
  <c r="F2104" i="21"/>
  <c r="G2104" i="21"/>
  <c r="H2104" i="21"/>
  <c r="I2104" i="21"/>
  <c r="E2105" i="21"/>
  <c r="F2105" i="21"/>
  <c r="G2105" i="21"/>
  <c r="H2105" i="21"/>
  <c r="I2105" i="21"/>
  <c r="E2106" i="21"/>
  <c r="F2106" i="21"/>
  <c r="G2106" i="21"/>
  <c r="H2106" i="21"/>
  <c r="I2106" i="21"/>
  <c r="E2107" i="21"/>
  <c r="F2107" i="21"/>
  <c r="G2107" i="21"/>
  <c r="H2107" i="21"/>
  <c r="I2107" i="21"/>
  <c r="E2108" i="21"/>
  <c r="F2108" i="21"/>
  <c r="G2108" i="21"/>
  <c r="H2108" i="21"/>
  <c r="I2108" i="21"/>
  <c r="E2109" i="21"/>
  <c r="F2109" i="21"/>
  <c r="G2109" i="21"/>
  <c r="H2109" i="21"/>
  <c r="I2109" i="21"/>
  <c r="E2110" i="21"/>
  <c r="F2110" i="21"/>
  <c r="G2110" i="21"/>
  <c r="H2110" i="21"/>
  <c r="I2110" i="21"/>
  <c r="E2111" i="21"/>
  <c r="F2111" i="21"/>
  <c r="G2111" i="21"/>
  <c r="H2111" i="21"/>
  <c r="I2111" i="21"/>
  <c r="E2112" i="21"/>
  <c r="F2112" i="21"/>
  <c r="G2112" i="21"/>
  <c r="H2112" i="21"/>
  <c r="I2112" i="21"/>
  <c r="E2113" i="21"/>
  <c r="F2113" i="21"/>
  <c r="G2113" i="21"/>
  <c r="H2113" i="21"/>
  <c r="I2113" i="21"/>
  <c r="E2114" i="21"/>
  <c r="F2114" i="21"/>
  <c r="G2114" i="21"/>
  <c r="H2114" i="21"/>
  <c r="I2114" i="21"/>
  <c r="E2115" i="21"/>
  <c r="F2115" i="21"/>
  <c r="G2115" i="21"/>
  <c r="H2115" i="21"/>
  <c r="I2115" i="21"/>
  <c r="E2116" i="21"/>
  <c r="F2116" i="21"/>
  <c r="G2116" i="21"/>
  <c r="H2116" i="21"/>
  <c r="I2116" i="21"/>
  <c r="E2117" i="21"/>
  <c r="F2117" i="21"/>
  <c r="G2117" i="21"/>
  <c r="H2117" i="21"/>
  <c r="I2117" i="21"/>
  <c r="E2118" i="21"/>
  <c r="F2118" i="21"/>
  <c r="G2118" i="21"/>
  <c r="H2118" i="21"/>
  <c r="I2118" i="21"/>
  <c r="E2119" i="21"/>
  <c r="F2119" i="21"/>
  <c r="G2119" i="21"/>
  <c r="H2119" i="21"/>
  <c r="I2119" i="21"/>
  <c r="E2120" i="21"/>
  <c r="F2120" i="21"/>
  <c r="G2120" i="21"/>
  <c r="H2120" i="21"/>
  <c r="I2120" i="21"/>
  <c r="E2121" i="21"/>
  <c r="F2121" i="21"/>
  <c r="G2121" i="21"/>
  <c r="H2121" i="21"/>
  <c r="I2121" i="21"/>
  <c r="E2122" i="21"/>
  <c r="F2122" i="21"/>
  <c r="G2122" i="21"/>
  <c r="H2122" i="21"/>
  <c r="I2122" i="21"/>
  <c r="E2123" i="21"/>
  <c r="F2123" i="21"/>
  <c r="G2123" i="21"/>
  <c r="H2123" i="21"/>
  <c r="I2123" i="21"/>
  <c r="E2124" i="21"/>
  <c r="F2124" i="21"/>
  <c r="G2124" i="21"/>
  <c r="H2124" i="21"/>
  <c r="I2124" i="21"/>
  <c r="E2125" i="21"/>
  <c r="F2125" i="21"/>
  <c r="G2125" i="21"/>
  <c r="H2125" i="21"/>
  <c r="I2125" i="21"/>
  <c r="E2126" i="21"/>
  <c r="F2126" i="21"/>
  <c r="G2126" i="21"/>
  <c r="H2126" i="21"/>
  <c r="I2126" i="21"/>
  <c r="E2127" i="21"/>
  <c r="F2127" i="21"/>
  <c r="G2127" i="21"/>
  <c r="H2127" i="21"/>
  <c r="I2127" i="21"/>
  <c r="E2128" i="21"/>
  <c r="F2128" i="21"/>
  <c r="G2128" i="21"/>
  <c r="H2128" i="21"/>
  <c r="I2128" i="21"/>
  <c r="E2129" i="21"/>
  <c r="F2129" i="21"/>
  <c r="G2129" i="21"/>
  <c r="H2129" i="21"/>
  <c r="I2129" i="21"/>
  <c r="E2130" i="21"/>
  <c r="F2130" i="21"/>
  <c r="G2130" i="21"/>
  <c r="H2130" i="21"/>
  <c r="I2130" i="21"/>
  <c r="E2131" i="21"/>
  <c r="F2131" i="21"/>
  <c r="G2131" i="21"/>
  <c r="H2131" i="21"/>
  <c r="I2131" i="21"/>
  <c r="E2132" i="21"/>
  <c r="F2132" i="21"/>
  <c r="G2132" i="21"/>
  <c r="H2132" i="21"/>
  <c r="I2132" i="21"/>
  <c r="E2133" i="21"/>
  <c r="F2133" i="21"/>
  <c r="G2133" i="21"/>
  <c r="H2133" i="21"/>
  <c r="I2133" i="21"/>
  <c r="E2134" i="21"/>
  <c r="F2134" i="21"/>
  <c r="G2134" i="21"/>
  <c r="H2134" i="21"/>
  <c r="I2134" i="21"/>
  <c r="E2135" i="21"/>
  <c r="F2135" i="21"/>
  <c r="G2135" i="21"/>
  <c r="H2135" i="21"/>
  <c r="I2135" i="21"/>
  <c r="E2136" i="21"/>
  <c r="F2136" i="21"/>
  <c r="G2136" i="21"/>
  <c r="H2136" i="21"/>
  <c r="I2136" i="21"/>
  <c r="E2137" i="21"/>
  <c r="F2137" i="21"/>
  <c r="G2137" i="21"/>
  <c r="H2137" i="21"/>
  <c r="I2137" i="21"/>
  <c r="E2138" i="21"/>
  <c r="F2138" i="21"/>
  <c r="G2138" i="21"/>
  <c r="H2138" i="21"/>
  <c r="I2138" i="21"/>
  <c r="E2139" i="21"/>
  <c r="F2139" i="21"/>
  <c r="G2139" i="21"/>
  <c r="H2139" i="21"/>
  <c r="I2139" i="21"/>
  <c r="E2140" i="21"/>
  <c r="F2140" i="21"/>
  <c r="G2140" i="21"/>
  <c r="H2140" i="21"/>
  <c r="I2140" i="21"/>
  <c r="E2141" i="21"/>
  <c r="F2141" i="21"/>
  <c r="G2141" i="21"/>
  <c r="H2141" i="21"/>
  <c r="I2141" i="21"/>
  <c r="E2142" i="21"/>
  <c r="F2142" i="21"/>
  <c r="G2142" i="21"/>
  <c r="H2142" i="21"/>
  <c r="I2142" i="21"/>
  <c r="E2143" i="21"/>
  <c r="F2143" i="21"/>
  <c r="G2143" i="21"/>
  <c r="H2143" i="21"/>
  <c r="I2143" i="21"/>
  <c r="E2144" i="21"/>
  <c r="F2144" i="21"/>
  <c r="G2144" i="21"/>
  <c r="H2144" i="21"/>
  <c r="I2144" i="21"/>
  <c r="E2145" i="21"/>
  <c r="F2145" i="21"/>
  <c r="G2145" i="21"/>
  <c r="H2145" i="21"/>
  <c r="I2145" i="21"/>
  <c r="E2146" i="21"/>
  <c r="F2146" i="21"/>
  <c r="G2146" i="21"/>
  <c r="H2146" i="21"/>
  <c r="I2146" i="21"/>
  <c r="E2147" i="21"/>
  <c r="F2147" i="21"/>
  <c r="G2147" i="21"/>
  <c r="H2147" i="21"/>
  <c r="I2147" i="21"/>
  <c r="E2148" i="21"/>
  <c r="F2148" i="21"/>
  <c r="G2148" i="21"/>
  <c r="H2148" i="21"/>
  <c r="I2148" i="21"/>
  <c r="E2149" i="21"/>
  <c r="F2149" i="21"/>
  <c r="G2149" i="21"/>
  <c r="H2149" i="21"/>
  <c r="I2149" i="21"/>
  <c r="E2150" i="21"/>
  <c r="F2150" i="21"/>
  <c r="G2150" i="21"/>
  <c r="H2150" i="21"/>
  <c r="I2150" i="21"/>
  <c r="E2151" i="21"/>
  <c r="F2151" i="21"/>
  <c r="G2151" i="21"/>
  <c r="H2151" i="21"/>
  <c r="I2151" i="21"/>
  <c r="E2152" i="21"/>
  <c r="F2152" i="21"/>
  <c r="G2152" i="21"/>
  <c r="H2152" i="21"/>
  <c r="I2152" i="21"/>
  <c r="E2153" i="21"/>
  <c r="F2153" i="21"/>
  <c r="G2153" i="21"/>
  <c r="H2153" i="21"/>
  <c r="I2153" i="21"/>
  <c r="E2154" i="21"/>
  <c r="F2154" i="21"/>
  <c r="G2154" i="21"/>
  <c r="H2154" i="21"/>
  <c r="I2154" i="21"/>
  <c r="E2155" i="21"/>
  <c r="F2155" i="21"/>
  <c r="G2155" i="21"/>
  <c r="H2155" i="21"/>
  <c r="I2155" i="21"/>
  <c r="E2156" i="21"/>
  <c r="F2156" i="21"/>
  <c r="G2156" i="21"/>
  <c r="H2156" i="21"/>
  <c r="I2156" i="21"/>
  <c r="E2157" i="21"/>
  <c r="F2157" i="21"/>
  <c r="G2157" i="21"/>
  <c r="H2157" i="21"/>
  <c r="I2157" i="21"/>
  <c r="E2158" i="21"/>
  <c r="F2158" i="21"/>
  <c r="G2158" i="21"/>
  <c r="H2158" i="21"/>
  <c r="I2158" i="21"/>
  <c r="E2159" i="21"/>
  <c r="F2159" i="21"/>
  <c r="G2159" i="21"/>
  <c r="H2159" i="21"/>
  <c r="I2159" i="21"/>
  <c r="E2160" i="21"/>
  <c r="F2160" i="21"/>
  <c r="G2160" i="21"/>
  <c r="H2160" i="21"/>
  <c r="I2160" i="21"/>
  <c r="E2161" i="21"/>
  <c r="F2161" i="21"/>
  <c r="G2161" i="21"/>
  <c r="H2161" i="21"/>
  <c r="I2161" i="21"/>
  <c r="E2162" i="21"/>
  <c r="F2162" i="21"/>
  <c r="G2162" i="21"/>
  <c r="H2162" i="21"/>
  <c r="I2162" i="21"/>
  <c r="E2163" i="21"/>
  <c r="F2163" i="21"/>
  <c r="G2163" i="21"/>
  <c r="H2163" i="21"/>
  <c r="I2163" i="21"/>
  <c r="E2164" i="21"/>
  <c r="F2164" i="21"/>
  <c r="G2164" i="21"/>
  <c r="H2164" i="21"/>
  <c r="I2164" i="21"/>
  <c r="E2165" i="21"/>
  <c r="F2165" i="21"/>
  <c r="G2165" i="21"/>
  <c r="H2165" i="21"/>
  <c r="I2165" i="21"/>
  <c r="E2166" i="21"/>
  <c r="F2166" i="21"/>
  <c r="G2166" i="21"/>
  <c r="H2166" i="21"/>
  <c r="I2166" i="21"/>
  <c r="E2167" i="21"/>
  <c r="F2167" i="21"/>
  <c r="G2167" i="21"/>
  <c r="H2167" i="21"/>
  <c r="I2167" i="21"/>
  <c r="E2168" i="21"/>
  <c r="F2168" i="21"/>
  <c r="G2168" i="21"/>
  <c r="H2168" i="21"/>
  <c r="I2168" i="21"/>
  <c r="E2169" i="21"/>
  <c r="F2169" i="21"/>
  <c r="G2169" i="21"/>
  <c r="H2169" i="21"/>
  <c r="I2169" i="21"/>
  <c r="E2170" i="21"/>
  <c r="F2170" i="21"/>
  <c r="G2170" i="21"/>
  <c r="H2170" i="21"/>
  <c r="I2170" i="21"/>
  <c r="E2171" i="21"/>
  <c r="F2171" i="21"/>
  <c r="G2171" i="21"/>
  <c r="H2171" i="21"/>
  <c r="I2171" i="21"/>
  <c r="E2172" i="21"/>
  <c r="F2172" i="21"/>
  <c r="G2172" i="21"/>
  <c r="H2172" i="21"/>
  <c r="I2172" i="21"/>
  <c r="E2173" i="21"/>
  <c r="F2173" i="21"/>
  <c r="G2173" i="21"/>
  <c r="H2173" i="21"/>
  <c r="I2173" i="21"/>
  <c r="E2174" i="21"/>
  <c r="F2174" i="21"/>
  <c r="G2174" i="21"/>
  <c r="H2174" i="21"/>
  <c r="I2174" i="21"/>
  <c r="E2175" i="21"/>
  <c r="F2175" i="21"/>
  <c r="G2175" i="21"/>
  <c r="H2175" i="21"/>
  <c r="I2175" i="21"/>
  <c r="E2176" i="21"/>
  <c r="F2176" i="21"/>
  <c r="G2176" i="21"/>
  <c r="H2176" i="21"/>
  <c r="I2176" i="21"/>
  <c r="E2177" i="21"/>
  <c r="F2177" i="21"/>
  <c r="G2177" i="21"/>
  <c r="H2177" i="21"/>
  <c r="I2177" i="21"/>
  <c r="E2178" i="21"/>
  <c r="F2178" i="21"/>
  <c r="G2178" i="21"/>
  <c r="H2178" i="21"/>
  <c r="I2178" i="21"/>
  <c r="E2179" i="21"/>
  <c r="F2179" i="21"/>
  <c r="G2179" i="21"/>
  <c r="H2179" i="21"/>
  <c r="I2179" i="21"/>
  <c r="E2180" i="21"/>
  <c r="F2180" i="21"/>
  <c r="G2180" i="21"/>
  <c r="H2180" i="21"/>
  <c r="I2180" i="21"/>
  <c r="E2181" i="21"/>
  <c r="F2181" i="21"/>
  <c r="G2181" i="21"/>
  <c r="H2181" i="21"/>
  <c r="I2181" i="21"/>
  <c r="E2182" i="21"/>
  <c r="F2182" i="21"/>
  <c r="G2182" i="21"/>
  <c r="H2182" i="21"/>
  <c r="I2182" i="21"/>
  <c r="E2183" i="21"/>
  <c r="F2183" i="21"/>
  <c r="G2183" i="21"/>
  <c r="H2183" i="21"/>
  <c r="I2183" i="21"/>
  <c r="E2184" i="21"/>
  <c r="F2184" i="21"/>
  <c r="G2184" i="21"/>
  <c r="H2184" i="21"/>
  <c r="I2184" i="21"/>
  <c r="E2185" i="21"/>
  <c r="F2185" i="21"/>
  <c r="G2185" i="21"/>
  <c r="H2185" i="21"/>
  <c r="I2185" i="21"/>
  <c r="E2186" i="21"/>
  <c r="F2186" i="21"/>
  <c r="G2186" i="21"/>
  <c r="H2186" i="21"/>
  <c r="I2186" i="21"/>
  <c r="E2187" i="21"/>
  <c r="F2187" i="21"/>
  <c r="G2187" i="21"/>
  <c r="H2187" i="21"/>
  <c r="I2187" i="21"/>
  <c r="E2188" i="21"/>
  <c r="F2188" i="21"/>
  <c r="G2188" i="21"/>
  <c r="H2188" i="21"/>
  <c r="I2188" i="21"/>
  <c r="E2189" i="21"/>
  <c r="F2189" i="21"/>
  <c r="G2189" i="21"/>
  <c r="H2189" i="21"/>
  <c r="I2189" i="21"/>
  <c r="E2190" i="21"/>
  <c r="F2190" i="21"/>
  <c r="G2190" i="21"/>
  <c r="H2190" i="21"/>
  <c r="I2190" i="21"/>
  <c r="E2191" i="21"/>
  <c r="F2191" i="21"/>
  <c r="G2191" i="21"/>
  <c r="H2191" i="21"/>
  <c r="I2191" i="21"/>
  <c r="E2192" i="21"/>
  <c r="F2192" i="21"/>
  <c r="G2192" i="21"/>
  <c r="H2192" i="21"/>
  <c r="I2192" i="21"/>
  <c r="E2193" i="21"/>
  <c r="F2193" i="21"/>
  <c r="G2193" i="21"/>
  <c r="H2193" i="21"/>
  <c r="I2193" i="21"/>
  <c r="E2194" i="21"/>
  <c r="F2194" i="21"/>
  <c r="G2194" i="21"/>
  <c r="H2194" i="21"/>
  <c r="I2194" i="21"/>
  <c r="E2195" i="21"/>
  <c r="F2195" i="21"/>
  <c r="G2195" i="21"/>
  <c r="H2195" i="21"/>
  <c r="I2195" i="21"/>
  <c r="E2196" i="21"/>
  <c r="F2196" i="21"/>
  <c r="G2196" i="21"/>
  <c r="H2196" i="21"/>
  <c r="I2196" i="21"/>
  <c r="E2197" i="21"/>
  <c r="F2197" i="21"/>
  <c r="G2197" i="21"/>
  <c r="H2197" i="21"/>
  <c r="I2197" i="21"/>
  <c r="E2198" i="21"/>
  <c r="F2198" i="21"/>
  <c r="G2198" i="21"/>
  <c r="H2198" i="21"/>
  <c r="I2198" i="21"/>
  <c r="E2199" i="21"/>
  <c r="F2199" i="21"/>
  <c r="G2199" i="21"/>
  <c r="H2199" i="21"/>
  <c r="I2199" i="21"/>
  <c r="E2200" i="21"/>
  <c r="F2200" i="21"/>
  <c r="G2200" i="21"/>
  <c r="H2200" i="21"/>
  <c r="I2200" i="21"/>
  <c r="E2201" i="21"/>
  <c r="F2201" i="21"/>
  <c r="G2201" i="21"/>
  <c r="H2201" i="21"/>
  <c r="I2201" i="21"/>
  <c r="E2202" i="21"/>
  <c r="F2202" i="21"/>
  <c r="G2202" i="21"/>
  <c r="H2202" i="21"/>
  <c r="I2202" i="21"/>
  <c r="E2203" i="21"/>
  <c r="F2203" i="21"/>
  <c r="G2203" i="21"/>
  <c r="H2203" i="21"/>
  <c r="I2203" i="21"/>
  <c r="E2204" i="21"/>
  <c r="F2204" i="21"/>
  <c r="G2204" i="21"/>
  <c r="H2204" i="21"/>
  <c r="I2204" i="21"/>
  <c r="E2205" i="21"/>
  <c r="F2205" i="21"/>
  <c r="G2205" i="21"/>
  <c r="H2205" i="21"/>
  <c r="I2205" i="21"/>
  <c r="E2206" i="21"/>
  <c r="F2206" i="21"/>
  <c r="G2206" i="21"/>
  <c r="H2206" i="21"/>
  <c r="I2206" i="21"/>
  <c r="E2207" i="21"/>
  <c r="F2207" i="21"/>
  <c r="G2207" i="21"/>
  <c r="H2207" i="21"/>
  <c r="I2207" i="21"/>
  <c r="E2208" i="21"/>
  <c r="F2208" i="21"/>
  <c r="G2208" i="21"/>
  <c r="H2208" i="21"/>
  <c r="I2208" i="21"/>
  <c r="E2209" i="21"/>
  <c r="F2209" i="21"/>
  <c r="G2209" i="21"/>
  <c r="H2209" i="21"/>
  <c r="I2209" i="21"/>
  <c r="E2210" i="21"/>
  <c r="F2210" i="21"/>
  <c r="G2210" i="21"/>
  <c r="H2210" i="21"/>
  <c r="I2210" i="21"/>
  <c r="E2211" i="21"/>
  <c r="F2211" i="21"/>
  <c r="G2211" i="21"/>
  <c r="H2211" i="21"/>
  <c r="I2211" i="21"/>
  <c r="E2212" i="21"/>
  <c r="F2212" i="21"/>
  <c r="G2212" i="21"/>
  <c r="H2212" i="21"/>
  <c r="I2212" i="21"/>
  <c r="E2213" i="21"/>
  <c r="F2213" i="21"/>
  <c r="G2213" i="21"/>
  <c r="H2213" i="21"/>
  <c r="I2213" i="21"/>
  <c r="E2214" i="21"/>
  <c r="F2214" i="21"/>
  <c r="G2214" i="21"/>
  <c r="H2214" i="21"/>
  <c r="I2214" i="21"/>
  <c r="E2215" i="21"/>
  <c r="F2215" i="21"/>
  <c r="G2215" i="21"/>
  <c r="H2215" i="21"/>
  <c r="I2215" i="21"/>
  <c r="E2216" i="21"/>
  <c r="F2216" i="21"/>
  <c r="G2216" i="21"/>
  <c r="H2216" i="21"/>
  <c r="I2216" i="21"/>
  <c r="E2217" i="21"/>
  <c r="F2217" i="21"/>
  <c r="G2217" i="21"/>
  <c r="H2217" i="21"/>
  <c r="I2217" i="21"/>
  <c r="E2218" i="21"/>
  <c r="F2218" i="21"/>
  <c r="G2218" i="21"/>
  <c r="H2218" i="21"/>
  <c r="I2218" i="21"/>
  <c r="E2219" i="21"/>
  <c r="F2219" i="21"/>
  <c r="G2219" i="21"/>
  <c r="H2219" i="21"/>
  <c r="I2219" i="21"/>
  <c r="E2220" i="21"/>
  <c r="F2220" i="21"/>
  <c r="G2220" i="21"/>
  <c r="H2220" i="21"/>
  <c r="I2220" i="21"/>
  <c r="E2221" i="21"/>
  <c r="F2221" i="21"/>
  <c r="G2221" i="21"/>
  <c r="H2221" i="21"/>
  <c r="I2221" i="21"/>
  <c r="E2222" i="21"/>
  <c r="F2222" i="21"/>
  <c r="G2222" i="21"/>
  <c r="H2222" i="21"/>
  <c r="I2222" i="21"/>
  <c r="E2223" i="21"/>
  <c r="F2223" i="21"/>
  <c r="G2223" i="21"/>
  <c r="H2223" i="21"/>
  <c r="I2223" i="21"/>
  <c r="E2224" i="21"/>
  <c r="F2224" i="21"/>
  <c r="G2224" i="21"/>
  <c r="H2224" i="21"/>
  <c r="I2224" i="21"/>
  <c r="E2225" i="21"/>
  <c r="F2225" i="21"/>
  <c r="G2225" i="21"/>
  <c r="H2225" i="21"/>
  <c r="I2225" i="21"/>
  <c r="E2226" i="21"/>
  <c r="F2226" i="21"/>
  <c r="G2226" i="21"/>
  <c r="H2226" i="21"/>
  <c r="I2226" i="21"/>
  <c r="E2227" i="21"/>
  <c r="F2227" i="21"/>
  <c r="G2227" i="21"/>
  <c r="H2227" i="21"/>
  <c r="I2227" i="21"/>
  <c r="E2228" i="21"/>
  <c r="F2228" i="21"/>
  <c r="G2228" i="21"/>
  <c r="H2228" i="21"/>
  <c r="I2228" i="21"/>
  <c r="E2229" i="21"/>
  <c r="F2229" i="21"/>
  <c r="G2229" i="21"/>
  <c r="H2229" i="21"/>
  <c r="I2229" i="21"/>
  <c r="E2230" i="21"/>
  <c r="F2230" i="21"/>
  <c r="G2230" i="21"/>
  <c r="H2230" i="21"/>
  <c r="I2230" i="21"/>
  <c r="E2231" i="21"/>
  <c r="F2231" i="21"/>
  <c r="G2231" i="21"/>
  <c r="H2231" i="21"/>
  <c r="I2231" i="21"/>
  <c r="E2232" i="21"/>
  <c r="F2232" i="21"/>
  <c r="G2232" i="21"/>
  <c r="H2232" i="21"/>
  <c r="I2232" i="21"/>
  <c r="E2233" i="21"/>
  <c r="F2233" i="21"/>
  <c r="G2233" i="21"/>
  <c r="H2233" i="21"/>
  <c r="I2233" i="21"/>
  <c r="E2234" i="21"/>
  <c r="F2234" i="21"/>
  <c r="G2234" i="21"/>
  <c r="H2234" i="21"/>
  <c r="I2234" i="21"/>
  <c r="E2235" i="21"/>
  <c r="F2235" i="21"/>
  <c r="G2235" i="21"/>
  <c r="H2235" i="21"/>
  <c r="I2235" i="21"/>
  <c r="E2236" i="21"/>
  <c r="F2236" i="21"/>
  <c r="G2236" i="21"/>
  <c r="H2236" i="21"/>
  <c r="I2236" i="21"/>
  <c r="E2237" i="21"/>
  <c r="F2237" i="21"/>
  <c r="G2237" i="21"/>
  <c r="H2237" i="21"/>
  <c r="I2237" i="21"/>
  <c r="E2238" i="21"/>
  <c r="F2238" i="21"/>
  <c r="G2238" i="21"/>
  <c r="H2238" i="21"/>
  <c r="I2238" i="21"/>
  <c r="E2239" i="21"/>
  <c r="F2239" i="21"/>
  <c r="G2239" i="21"/>
  <c r="H2239" i="21"/>
  <c r="I2239" i="21"/>
  <c r="E2240" i="21"/>
  <c r="F2240" i="21"/>
  <c r="G2240" i="21"/>
  <c r="H2240" i="21"/>
  <c r="I2240" i="21"/>
  <c r="E2241" i="21"/>
  <c r="F2241" i="21"/>
  <c r="G2241" i="21"/>
  <c r="H2241" i="21"/>
  <c r="I2241" i="21"/>
  <c r="E2242" i="21"/>
  <c r="F2242" i="21"/>
  <c r="G2242" i="21"/>
  <c r="H2242" i="21"/>
  <c r="I2242" i="21"/>
  <c r="E2243" i="21"/>
  <c r="F2243" i="21"/>
  <c r="G2243" i="21"/>
  <c r="H2243" i="21"/>
  <c r="I2243" i="21"/>
  <c r="E2244" i="21"/>
  <c r="F2244" i="21"/>
  <c r="G2244" i="21"/>
  <c r="H2244" i="21"/>
  <c r="I2244" i="21"/>
  <c r="E2245" i="21"/>
  <c r="F2245" i="21"/>
  <c r="G2245" i="21"/>
  <c r="H2245" i="21"/>
  <c r="I2245" i="21"/>
  <c r="E2246" i="21"/>
  <c r="F2246" i="21"/>
  <c r="G2246" i="21"/>
  <c r="H2246" i="21"/>
  <c r="I2246" i="21"/>
  <c r="E2247" i="21"/>
  <c r="F2247" i="21"/>
  <c r="G2247" i="21"/>
  <c r="H2247" i="21"/>
  <c r="I2247" i="21"/>
  <c r="E2248" i="21"/>
  <c r="F2248" i="21"/>
  <c r="G2248" i="21"/>
  <c r="H2248" i="21"/>
  <c r="I2248" i="21"/>
  <c r="E2249" i="21"/>
  <c r="F2249" i="21"/>
  <c r="G2249" i="21"/>
  <c r="H2249" i="21"/>
  <c r="I2249" i="21"/>
  <c r="E2250" i="21"/>
  <c r="F2250" i="21"/>
  <c r="G2250" i="21"/>
  <c r="H2250" i="21"/>
  <c r="I2250" i="21"/>
  <c r="E2251" i="21"/>
  <c r="F2251" i="21"/>
  <c r="G2251" i="21"/>
  <c r="H2251" i="21"/>
  <c r="I2251" i="21"/>
  <c r="E2252" i="21"/>
  <c r="F2252" i="21"/>
  <c r="G2252" i="21"/>
  <c r="H2252" i="21"/>
  <c r="I2252" i="21"/>
  <c r="E2253" i="21"/>
  <c r="F2253" i="21"/>
  <c r="G2253" i="21"/>
  <c r="H2253" i="21"/>
  <c r="I2253" i="21"/>
  <c r="E2254" i="21"/>
  <c r="F2254" i="21"/>
  <c r="G2254" i="21"/>
  <c r="H2254" i="21"/>
  <c r="I2254" i="21"/>
  <c r="E2255" i="21"/>
  <c r="F2255" i="21"/>
  <c r="G2255" i="21"/>
  <c r="H2255" i="21"/>
  <c r="I2255" i="21"/>
  <c r="E2256" i="21"/>
  <c r="F2256" i="21"/>
  <c r="G2256" i="21"/>
  <c r="H2256" i="21"/>
  <c r="I2256" i="21"/>
  <c r="E2257" i="21"/>
  <c r="F2257" i="21"/>
  <c r="G2257" i="21"/>
  <c r="H2257" i="21"/>
  <c r="I2257" i="21"/>
  <c r="E2258" i="21"/>
  <c r="F2258" i="21"/>
  <c r="G2258" i="21"/>
  <c r="H2258" i="21"/>
  <c r="I2258" i="21"/>
  <c r="E2259" i="21"/>
  <c r="F2259" i="21"/>
  <c r="G2259" i="21"/>
  <c r="H2259" i="21"/>
  <c r="I2259" i="21"/>
  <c r="E2260" i="21"/>
  <c r="F2260" i="21"/>
  <c r="G2260" i="21"/>
  <c r="H2260" i="21"/>
  <c r="I2260" i="21"/>
  <c r="E2261" i="21"/>
  <c r="F2261" i="21"/>
  <c r="G2261" i="21"/>
  <c r="H2261" i="21"/>
  <c r="I2261" i="21"/>
  <c r="E2262" i="21"/>
  <c r="F2262" i="21"/>
  <c r="G2262" i="21"/>
  <c r="H2262" i="21"/>
  <c r="I2262" i="21"/>
  <c r="E2263" i="21"/>
  <c r="F2263" i="21"/>
  <c r="G2263" i="21"/>
  <c r="H2263" i="21"/>
  <c r="I2263" i="21"/>
  <c r="E2264" i="21"/>
  <c r="F2264" i="21"/>
  <c r="G2264" i="21"/>
  <c r="H2264" i="21"/>
  <c r="I2264" i="21"/>
  <c r="E2265" i="21"/>
  <c r="F2265" i="21"/>
  <c r="G2265" i="21"/>
  <c r="H2265" i="21"/>
  <c r="I2265" i="21"/>
  <c r="E2266" i="21"/>
  <c r="F2266" i="21"/>
  <c r="G2266" i="21"/>
  <c r="H2266" i="21"/>
  <c r="I2266" i="21"/>
  <c r="E2267" i="21"/>
  <c r="F2267" i="21"/>
  <c r="G2267" i="21"/>
  <c r="H2267" i="21"/>
  <c r="I2267" i="21"/>
  <c r="E2268" i="21"/>
  <c r="F2268" i="21"/>
  <c r="G2268" i="21"/>
  <c r="H2268" i="21"/>
  <c r="I2268" i="21"/>
  <c r="E2269" i="21"/>
  <c r="F2269" i="21"/>
  <c r="G2269" i="21"/>
  <c r="H2269" i="21"/>
  <c r="I2269" i="21"/>
  <c r="E2270" i="21"/>
  <c r="F2270" i="21"/>
  <c r="G2270" i="21"/>
  <c r="H2270" i="21"/>
  <c r="I2270" i="21"/>
  <c r="E2271" i="21"/>
  <c r="F2271" i="21"/>
  <c r="G2271" i="21"/>
  <c r="H2271" i="21"/>
  <c r="I2271" i="21"/>
  <c r="E2272" i="21"/>
  <c r="F2272" i="21"/>
  <c r="G2272" i="21"/>
  <c r="H2272" i="21"/>
  <c r="I2272" i="21"/>
  <c r="E2273" i="21"/>
  <c r="F2273" i="21"/>
  <c r="G2273" i="21"/>
  <c r="H2273" i="21"/>
  <c r="I2273" i="21"/>
  <c r="E2274" i="21"/>
  <c r="F2274" i="21"/>
  <c r="G2274" i="21"/>
  <c r="H2274" i="21"/>
  <c r="I2274" i="21"/>
  <c r="E2275" i="21"/>
  <c r="F2275" i="21"/>
  <c r="G2275" i="21"/>
  <c r="H2275" i="21"/>
  <c r="I2275" i="21"/>
  <c r="E2276" i="21"/>
  <c r="F2276" i="21"/>
  <c r="G2276" i="21"/>
  <c r="H2276" i="21"/>
  <c r="I2276" i="21"/>
  <c r="E2277" i="21"/>
  <c r="F2277" i="21"/>
  <c r="G2277" i="21"/>
  <c r="H2277" i="21"/>
  <c r="I2277" i="21"/>
  <c r="E2278" i="21"/>
  <c r="F2278" i="21"/>
  <c r="G2278" i="21"/>
  <c r="H2278" i="21"/>
  <c r="I2278" i="21"/>
  <c r="E2279" i="21"/>
  <c r="F2279" i="21"/>
  <c r="G2279" i="21"/>
  <c r="H2279" i="21"/>
  <c r="I2279" i="21"/>
  <c r="E2280" i="21"/>
  <c r="F2280" i="21"/>
  <c r="G2280" i="21"/>
  <c r="H2280" i="21"/>
  <c r="I2280" i="21"/>
  <c r="E2281" i="21"/>
  <c r="F2281" i="21"/>
  <c r="G2281" i="21"/>
  <c r="H2281" i="21"/>
  <c r="I2281" i="21"/>
  <c r="E2282" i="21"/>
  <c r="F2282" i="21"/>
  <c r="G2282" i="21"/>
  <c r="H2282" i="21"/>
  <c r="I2282" i="21"/>
  <c r="E2283" i="21"/>
  <c r="F2283" i="21"/>
  <c r="G2283" i="21"/>
  <c r="H2283" i="21"/>
  <c r="I2283" i="21"/>
  <c r="E2284" i="21"/>
  <c r="F2284" i="21"/>
  <c r="G2284" i="21"/>
  <c r="H2284" i="21"/>
  <c r="I2284" i="21"/>
  <c r="E2285" i="21"/>
  <c r="F2285" i="21"/>
  <c r="G2285" i="21"/>
  <c r="H2285" i="21"/>
  <c r="I2285" i="21"/>
  <c r="E2286" i="21"/>
  <c r="F2286" i="21"/>
  <c r="G2286" i="21"/>
  <c r="H2286" i="21"/>
  <c r="I2286" i="21"/>
  <c r="E2287" i="21"/>
  <c r="F2287" i="21"/>
  <c r="G2287" i="21"/>
  <c r="H2287" i="21"/>
  <c r="I2287" i="21"/>
  <c r="E2288" i="21"/>
  <c r="F2288" i="21"/>
  <c r="G2288" i="21"/>
  <c r="H2288" i="21"/>
  <c r="I2288" i="21"/>
  <c r="E2289" i="21"/>
  <c r="F2289" i="21"/>
  <c r="G2289" i="21"/>
  <c r="H2289" i="21"/>
  <c r="I2289" i="21"/>
  <c r="E2290" i="21"/>
  <c r="F2290" i="21"/>
  <c r="G2290" i="21"/>
  <c r="H2290" i="21"/>
  <c r="I2290" i="21"/>
  <c r="E2291" i="21"/>
  <c r="F2291" i="21"/>
  <c r="G2291" i="21"/>
  <c r="H2291" i="21"/>
  <c r="I2291" i="21"/>
  <c r="E2292" i="21"/>
  <c r="F2292" i="21"/>
  <c r="G2292" i="21"/>
  <c r="H2292" i="21"/>
  <c r="I2292" i="21"/>
  <c r="E2293" i="21"/>
  <c r="F2293" i="21"/>
  <c r="G2293" i="21"/>
  <c r="H2293" i="21"/>
  <c r="I2293" i="21"/>
  <c r="E2294" i="21"/>
  <c r="F2294" i="21"/>
  <c r="G2294" i="21"/>
  <c r="H2294" i="21"/>
  <c r="I2294" i="21"/>
  <c r="E2295" i="21"/>
  <c r="F2295" i="21"/>
  <c r="G2295" i="21"/>
  <c r="H2295" i="21"/>
  <c r="I2295" i="21"/>
  <c r="E2296" i="21"/>
  <c r="F2296" i="21"/>
  <c r="G2296" i="21"/>
  <c r="H2296" i="21"/>
  <c r="I2296" i="21"/>
  <c r="E2297" i="21"/>
  <c r="F2297" i="21"/>
  <c r="G2297" i="21"/>
  <c r="H2297" i="21"/>
  <c r="I2297" i="21"/>
  <c r="E2298" i="21"/>
  <c r="F2298" i="21"/>
  <c r="G2298" i="21"/>
  <c r="H2298" i="21"/>
  <c r="I2298" i="21"/>
  <c r="E2299" i="21"/>
  <c r="F2299" i="21"/>
  <c r="G2299" i="21"/>
  <c r="H2299" i="21"/>
  <c r="I2299" i="21"/>
  <c r="E2300" i="21"/>
  <c r="F2300" i="21"/>
  <c r="G2300" i="21"/>
  <c r="H2300" i="21"/>
  <c r="I2300" i="21"/>
  <c r="E2301" i="21"/>
  <c r="F2301" i="21"/>
  <c r="G2301" i="21"/>
  <c r="H2301" i="21"/>
  <c r="I2301" i="21"/>
  <c r="E2302" i="21"/>
  <c r="F2302" i="21"/>
  <c r="G2302" i="21"/>
  <c r="H2302" i="21"/>
  <c r="I2302" i="21"/>
  <c r="E2303" i="21"/>
  <c r="F2303" i="21"/>
  <c r="G2303" i="21"/>
  <c r="H2303" i="21"/>
  <c r="I2303" i="21"/>
  <c r="E2304" i="21"/>
  <c r="F2304" i="21"/>
  <c r="G2304" i="21"/>
  <c r="H2304" i="21"/>
  <c r="I2304" i="21"/>
  <c r="E2305" i="21"/>
  <c r="F2305" i="21"/>
  <c r="G2305" i="21"/>
  <c r="H2305" i="21"/>
  <c r="I2305" i="21"/>
  <c r="E2306" i="21"/>
  <c r="F2306" i="21"/>
  <c r="G2306" i="21"/>
  <c r="H2306" i="21"/>
  <c r="I2306" i="21"/>
  <c r="E2307" i="21"/>
  <c r="F2307" i="21"/>
  <c r="G2307" i="21"/>
  <c r="H2307" i="21"/>
  <c r="I2307" i="21"/>
  <c r="E2308" i="21"/>
  <c r="F2308" i="21"/>
  <c r="G2308" i="21"/>
  <c r="H2308" i="21"/>
  <c r="I2308" i="21"/>
  <c r="E2309" i="21"/>
  <c r="F2309" i="21"/>
  <c r="G2309" i="21"/>
  <c r="H2309" i="21"/>
  <c r="I2309" i="21"/>
  <c r="E2310" i="21"/>
  <c r="F2310" i="21"/>
  <c r="G2310" i="21"/>
  <c r="H2310" i="21"/>
  <c r="I2310" i="21"/>
  <c r="E2311" i="21"/>
  <c r="F2311" i="21"/>
  <c r="G2311" i="21"/>
  <c r="H2311" i="21"/>
  <c r="I2311" i="21"/>
  <c r="E2312" i="21"/>
  <c r="F2312" i="21"/>
  <c r="G2312" i="21"/>
  <c r="H2312" i="21"/>
  <c r="I2312" i="21"/>
  <c r="E2313" i="21"/>
  <c r="F2313" i="21"/>
  <c r="G2313" i="21"/>
  <c r="H2313" i="21"/>
  <c r="I2313" i="21"/>
  <c r="E2314" i="21"/>
  <c r="F2314" i="21"/>
  <c r="G2314" i="21"/>
  <c r="H2314" i="21"/>
  <c r="I2314" i="21"/>
  <c r="E2315" i="21"/>
  <c r="F2315" i="21"/>
  <c r="G2315" i="21"/>
  <c r="H2315" i="21"/>
  <c r="I2315" i="21"/>
  <c r="E2316" i="21"/>
  <c r="F2316" i="21"/>
  <c r="G2316" i="21"/>
  <c r="H2316" i="21"/>
  <c r="I2316" i="21"/>
  <c r="E2317" i="21"/>
  <c r="F2317" i="21"/>
  <c r="G2317" i="21"/>
  <c r="H2317" i="21"/>
  <c r="I2317" i="21"/>
  <c r="E2318" i="21"/>
  <c r="F2318" i="21"/>
  <c r="G2318" i="21"/>
  <c r="H2318" i="21"/>
  <c r="I2318" i="21"/>
  <c r="E2319" i="21"/>
  <c r="F2319" i="21"/>
  <c r="G2319" i="21"/>
  <c r="H2319" i="21"/>
  <c r="I2319" i="21"/>
  <c r="E2320" i="21"/>
  <c r="F2320" i="21"/>
  <c r="G2320" i="21"/>
  <c r="H2320" i="21"/>
  <c r="I2320" i="21"/>
  <c r="E2321" i="21"/>
  <c r="F2321" i="21"/>
  <c r="G2321" i="21"/>
  <c r="H2321" i="21"/>
  <c r="I2321" i="21"/>
  <c r="E2322" i="21"/>
  <c r="F2322" i="21"/>
  <c r="G2322" i="21"/>
  <c r="H2322" i="21"/>
  <c r="I2322" i="21"/>
  <c r="E2323" i="21"/>
  <c r="F2323" i="21"/>
  <c r="G2323" i="21"/>
  <c r="H2323" i="21"/>
  <c r="I2323" i="21"/>
  <c r="E2324" i="21"/>
  <c r="F2324" i="21"/>
  <c r="G2324" i="21"/>
  <c r="H2324" i="21"/>
  <c r="I2324" i="21"/>
  <c r="E2325" i="21"/>
  <c r="F2325" i="21"/>
  <c r="G2325" i="21"/>
  <c r="H2325" i="21"/>
  <c r="I2325" i="21"/>
  <c r="E2326" i="21"/>
  <c r="F2326" i="21"/>
  <c r="G2326" i="21"/>
  <c r="H2326" i="21"/>
  <c r="I2326" i="21"/>
  <c r="E2327" i="21"/>
  <c r="F2327" i="21"/>
  <c r="G2327" i="21"/>
  <c r="H2327" i="21"/>
  <c r="I2327" i="21"/>
  <c r="E2328" i="21"/>
  <c r="F2328" i="21"/>
  <c r="G2328" i="21"/>
  <c r="H2328" i="21"/>
  <c r="I2328" i="21"/>
  <c r="E2329" i="21"/>
  <c r="F2329" i="21"/>
  <c r="G2329" i="21"/>
  <c r="H2329" i="21"/>
  <c r="I2329" i="21"/>
  <c r="E2330" i="21"/>
  <c r="F2330" i="21"/>
  <c r="G2330" i="21"/>
  <c r="H2330" i="21"/>
  <c r="I2330" i="21"/>
  <c r="E2331" i="21"/>
  <c r="F2331" i="21"/>
  <c r="G2331" i="21"/>
  <c r="H2331" i="21"/>
  <c r="I2331" i="21"/>
  <c r="E2332" i="21"/>
  <c r="F2332" i="21"/>
  <c r="G2332" i="21"/>
  <c r="H2332" i="21"/>
  <c r="I2332" i="21"/>
  <c r="E2333" i="21"/>
  <c r="F2333" i="21"/>
  <c r="G2333" i="21"/>
  <c r="H2333" i="21"/>
  <c r="I2333" i="21"/>
  <c r="E2334" i="21"/>
  <c r="F2334" i="21"/>
  <c r="G2334" i="21"/>
  <c r="H2334" i="21"/>
  <c r="I2334" i="21"/>
  <c r="E2335" i="21"/>
  <c r="F2335" i="21"/>
  <c r="G2335" i="21"/>
  <c r="H2335" i="21"/>
  <c r="I2335" i="21"/>
  <c r="E2336" i="21"/>
  <c r="F2336" i="21"/>
  <c r="G2336" i="21"/>
  <c r="H2336" i="21"/>
  <c r="I2336" i="21"/>
  <c r="E2337" i="21"/>
  <c r="F2337" i="21"/>
  <c r="G2337" i="21"/>
  <c r="H2337" i="21"/>
  <c r="I2337" i="21"/>
  <c r="E2338" i="21"/>
  <c r="F2338" i="21"/>
  <c r="G2338" i="21"/>
  <c r="H2338" i="21"/>
  <c r="I2338" i="21"/>
  <c r="E2339" i="21"/>
  <c r="F2339" i="21"/>
  <c r="G2339" i="21"/>
  <c r="H2339" i="21"/>
  <c r="I2339" i="21"/>
  <c r="E2340" i="21"/>
  <c r="F2340" i="21"/>
  <c r="G2340" i="21"/>
  <c r="H2340" i="21"/>
  <c r="I2340" i="21"/>
  <c r="E2341" i="21"/>
  <c r="F2341" i="21"/>
  <c r="G2341" i="21"/>
  <c r="H2341" i="21"/>
  <c r="I2341" i="21"/>
  <c r="E2342" i="21"/>
  <c r="F2342" i="21"/>
  <c r="G2342" i="21"/>
  <c r="H2342" i="21"/>
  <c r="I2342" i="21"/>
  <c r="E2343" i="21"/>
  <c r="F2343" i="21"/>
  <c r="G2343" i="21"/>
  <c r="H2343" i="21"/>
  <c r="I2343" i="21"/>
  <c r="E2344" i="21"/>
  <c r="F2344" i="21"/>
  <c r="G2344" i="21"/>
  <c r="H2344" i="21"/>
  <c r="I2344" i="21"/>
  <c r="E2345" i="21"/>
  <c r="F2345" i="21"/>
  <c r="G2345" i="21"/>
  <c r="H2345" i="21"/>
  <c r="I2345" i="21"/>
  <c r="E2346" i="21"/>
  <c r="F2346" i="21"/>
  <c r="G2346" i="21"/>
  <c r="H2346" i="21"/>
  <c r="I2346" i="21"/>
  <c r="E2347" i="21"/>
  <c r="F2347" i="21"/>
  <c r="G2347" i="21"/>
  <c r="H2347" i="21"/>
  <c r="I2347" i="21"/>
  <c r="E2348" i="21"/>
  <c r="F2348" i="21"/>
  <c r="G2348" i="21"/>
  <c r="H2348" i="21"/>
  <c r="I2348" i="21"/>
  <c r="E2349" i="21"/>
  <c r="F2349" i="21"/>
  <c r="G2349" i="21"/>
  <c r="H2349" i="21"/>
  <c r="I2349" i="21"/>
  <c r="E2350" i="21"/>
  <c r="F2350" i="21"/>
  <c r="G2350" i="21"/>
  <c r="H2350" i="21"/>
  <c r="I2350" i="21"/>
  <c r="E2351" i="21"/>
  <c r="F2351" i="21"/>
  <c r="G2351" i="21"/>
  <c r="H2351" i="21"/>
  <c r="I2351" i="21"/>
  <c r="E2352" i="21"/>
  <c r="F2352" i="21"/>
  <c r="G2352" i="21"/>
  <c r="H2352" i="21"/>
  <c r="I2352" i="21"/>
  <c r="E2353" i="21"/>
  <c r="F2353" i="21"/>
  <c r="G2353" i="21"/>
  <c r="H2353" i="21"/>
  <c r="I2353" i="21"/>
  <c r="E2354" i="21"/>
  <c r="F2354" i="21"/>
  <c r="G2354" i="21"/>
  <c r="H2354" i="21"/>
  <c r="I2354" i="21"/>
  <c r="E2355" i="21"/>
  <c r="F2355" i="21"/>
  <c r="G2355" i="21"/>
  <c r="H2355" i="21"/>
  <c r="I2355" i="21"/>
  <c r="E2356" i="21"/>
  <c r="F2356" i="21"/>
  <c r="G2356" i="21"/>
  <c r="H2356" i="21"/>
  <c r="I2356" i="21"/>
  <c r="E2357" i="21"/>
  <c r="F2357" i="21"/>
  <c r="G2357" i="21"/>
  <c r="H2357" i="21"/>
  <c r="I2357" i="21"/>
  <c r="E2358" i="21"/>
  <c r="F2358" i="21"/>
  <c r="G2358" i="21"/>
  <c r="H2358" i="21"/>
  <c r="I2358" i="21"/>
  <c r="E2359" i="21"/>
  <c r="F2359" i="21"/>
  <c r="G2359" i="21"/>
  <c r="H2359" i="21"/>
  <c r="I2359" i="21"/>
  <c r="E2360" i="21"/>
  <c r="F2360" i="21"/>
  <c r="G2360" i="21"/>
  <c r="H2360" i="21"/>
  <c r="I2360" i="21"/>
  <c r="E2361" i="21"/>
  <c r="F2361" i="21"/>
  <c r="G2361" i="21"/>
  <c r="H2361" i="21"/>
  <c r="I2361" i="21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E888" i="21"/>
  <c r="F888" i="21"/>
  <c r="G888" i="21"/>
  <c r="H888" i="21"/>
  <c r="I888" i="21"/>
  <c r="E889" i="21"/>
  <c r="F889" i="21"/>
  <c r="G889" i="21"/>
  <c r="H889" i="21"/>
  <c r="I889" i="21"/>
  <c r="E890" i="21"/>
  <c r="F890" i="21"/>
  <c r="G890" i="21"/>
  <c r="H890" i="21"/>
  <c r="E891" i="21"/>
  <c r="F891" i="21"/>
  <c r="G891" i="21"/>
  <c r="H891" i="21"/>
  <c r="E892" i="21"/>
  <c r="F892" i="21"/>
  <c r="G892" i="21"/>
  <c r="H892" i="21"/>
  <c r="E893" i="21"/>
  <c r="F893" i="21"/>
  <c r="G893" i="21"/>
  <c r="H893" i="21"/>
  <c r="I893" i="21"/>
  <c r="E894" i="21"/>
  <c r="F894" i="21"/>
  <c r="G894" i="21"/>
  <c r="H894" i="21"/>
  <c r="E895" i="21"/>
  <c r="F895" i="21"/>
  <c r="G895" i="21"/>
  <c r="H895" i="21"/>
  <c r="E896" i="21"/>
  <c r="F896" i="21"/>
  <c r="G896" i="21"/>
  <c r="H896" i="21"/>
  <c r="AM16" i="21"/>
  <c r="AP3" i="21"/>
  <c r="AP4" i="21"/>
  <c r="AP5" i="21"/>
  <c r="AP6" i="21"/>
  <c r="AP7" i="21"/>
  <c r="AP8" i="21"/>
  <c r="AP9" i="21"/>
  <c r="AP10" i="21"/>
  <c r="AP11" i="21"/>
  <c r="AP12" i="21"/>
  <c r="AP13" i="21"/>
  <c r="AP14" i="21"/>
  <c r="AP15" i="21"/>
  <c r="AP16" i="21"/>
  <c r="AP2" i="21"/>
  <c r="T20" i="61"/>
  <c r="H13" i="57"/>
  <c r="AA48" i="57"/>
  <c r="AA49" i="57"/>
  <c r="AA47" i="57"/>
  <c r="H48" i="57"/>
  <c r="H47" i="57"/>
  <c r="I5" i="20"/>
  <c r="I6" i="20"/>
  <c r="I7" i="20"/>
  <c r="I8" i="20"/>
  <c r="I9" i="20"/>
  <c r="I10" i="20"/>
  <c r="I11" i="20"/>
  <c r="I12" i="20"/>
  <c r="I13" i="20"/>
  <c r="H13" i="20"/>
  <c r="E2" i="21"/>
  <c r="F2" i="21"/>
  <c r="G2" i="21"/>
  <c r="H2" i="21"/>
  <c r="E3" i="21"/>
  <c r="F3" i="21"/>
  <c r="G3" i="21"/>
  <c r="H3" i="21"/>
  <c r="I3" i="21"/>
  <c r="E4" i="21"/>
  <c r="F4" i="21"/>
  <c r="G4" i="21"/>
  <c r="H4" i="21"/>
  <c r="E5" i="21"/>
  <c r="F5" i="21"/>
  <c r="G5" i="21"/>
  <c r="H5" i="21"/>
  <c r="E6" i="21"/>
  <c r="F6" i="21"/>
  <c r="G6" i="21"/>
  <c r="H6" i="21"/>
  <c r="E7" i="21"/>
  <c r="F7" i="21"/>
  <c r="G7" i="21"/>
  <c r="H7" i="21"/>
  <c r="E8" i="21"/>
  <c r="F8" i="21"/>
  <c r="G8" i="21"/>
  <c r="H8" i="21"/>
  <c r="E9" i="21"/>
  <c r="F9" i="21"/>
  <c r="G9" i="21"/>
  <c r="H9" i="21"/>
  <c r="E10" i="21"/>
  <c r="F10" i="21"/>
  <c r="G10" i="21"/>
  <c r="H10" i="21"/>
  <c r="E11" i="21"/>
  <c r="F11" i="21"/>
  <c r="G11" i="21"/>
  <c r="H11" i="21"/>
  <c r="E12" i="21"/>
  <c r="F12" i="21"/>
  <c r="G12" i="21"/>
  <c r="H12" i="21"/>
  <c r="E13" i="21"/>
  <c r="F13" i="21"/>
  <c r="G13" i="21"/>
  <c r="H13" i="21"/>
  <c r="E14" i="21"/>
  <c r="F14" i="21"/>
  <c r="G14" i="21"/>
  <c r="H14" i="21"/>
  <c r="E15" i="21"/>
  <c r="F15" i="21"/>
  <c r="G15" i="21"/>
  <c r="H15" i="21"/>
  <c r="E16" i="21"/>
  <c r="F16" i="21"/>
  <c r="G16" i="21"/>
  <c r="H16" i="21"/>
  <c r="E17" i="21"/>
  <c r="F17" i="21"/>
  <c r="G17" i="21"/>
  <c r="H17" i="21"/>
  <c r="E18" i="21"/>
  <c r="F18" i="21"/>
  <c r="G18" i="21"/>
  <c r="H18" i="21"/>
  <c r="E19" i="21"/>
  <c r="F19" i="21"/>
  <c r="G19" i="21"/>
  <c r="H19" i="21"/>
  <c r="I19" i="21"/>
  <c r="E20" i="21"/>
  <c r="F20" i="21"/>
  <c r="G20" i="21"/>
  <c r="H20" i="21"/>
  <c r="E21" i="21"/>
  <c r="F21" i="21"/>
  <c r="G21" i="21"/>
  <c r="H21" i="21"/>
  <c r="E22" i="21"/>
  <c r="F22" i="21"/>
  <c r="G22" i="21"/>
  <c r="H22" i="21"/>
  <c r="E23" i="21"/>
  <c r="F23" i="21"/>
  <c r="G23" i="21"/>
  <c r="H23" i="21"/>
  <c r="I23" i="21"/>
  <c r="E24" i="21"/>
  <c r="F24" i="21"/>
  <c r="G24" i="21"/>
  <c r="H24" i="21"/>
  <c r="E25" i="21"/>
  <c r="F25" i="21"/>
  <c r="G25" i="21"/>
  <c r="H25" i="21"/>
  <c r="E26" i="21"/>
  <c r="F26" i="21"/>
  <c r="G26" i="21"/>
  <c r="H26" i="21"/>
  <c r="E27" i="21"/>
  <c r="F27" i="21"/>
  <c r="G27" i="21"/>
  <c r="H27" i="21"/>
  <c r="E28" i="21"/>
  <c r="F28" i="21"/>
  <c r="G28" i="21"/>
  <c r="H28" i="21"/>
  <c r="E29" i="21"/>
  <c r="F29" i="21"/>
  <c r="G29" i="21"/>
  <c r="H29" i="21"/>
  <c r="E30" i="21"/>
  <c r="F30" i="21"/>
  <c r="G30" i="21"/>
  <c r="H30" i="21"/>
  <c r="E31" i="21"/>
  <c r="F31" i="21"/>
  <c r="G31" i="21"/>
  <c r="H31" i="21"/>
  <c r="E32" i="21"/>
  <c r="F32" i="21"/>
  <c r="G32" i="21"/>
  <c r="H32" i="21"/>
  <c r="E33" i="21"/>
  <c r="F33" i="21"/>
  <c r="G33" i="21"/>
  <c r="H33" i="21"/>
  <c r="E34" i="21"/>
  <c r="F34" i="21"/>
  <c r="G34" i="21"/>
  <c r="H34" i="21"/>
  <c r="E35" i="21"/>
  <c r="F35" i="21"/>
  <c r="G35" i="21"/>
  <c r="H35" i="21"/>
  <c r="I35" i="21"/>
  <c r="E36" i="21"/>
  <c r="F36" i="21"/>
  <c r="G36" i="21"/>
  <c r="H36" i="21"/>
  <c r="E37" i="21"/>
  <c r="F37" i="21"/>
  <c r="G37" i="21"/>
  <c r="H37" i="21"/>
  <c r="E38" i="21"/>
  <c r="F38" i="21"/>
  <c r="G38" i="21"/>
  <c r="H38" i="21"/>
  <c r="E39" i="21"/>
  <c r="F39" i="21"/>
  <c r="G39" i="21"/>
  <c r="H39" i="21"/>
  <c r="E40" i="21"/>
  <c r="F40" i="21"/>
  <c r="G40" i="21"/>
  <c r="H40" i="21"/>
  <c r="E41" i="21"/>
  <c r="F41" i="21"/>
  <c r="G41" i="21"/>
  <c r="H41" i="21"/>
  <c r="E42" i="21"/>
  <c r="F42" i="21"/>
  <c r="G42" i="21"/>
  <c r="H42" i="21"/>
  <c r="E43" i="21"/>
  <c r="F43" i="21"/>
  <c r="G43" i="21"/>
  <c r="H43" i="21"/>
  <c r="I43" i="21"/>
  <c r="E44" i="21"/>
  <c r="F44" i="21"/>
  <c r="G44" i="21"/>
  <c r="H44" i="21"/>
  <c r="I44" i="21"/>
  <c r="E45" i="21"/>
  <c r="F45" i="21"/>
  <c r="G45" i="21"/>
  <c r="H45" i="21"/>
  <c r="I45" i="21"/>
  <c r="E46" i="21"/>
  <c r="F46" i="21"/>
  <c r="G46" i="21"/>
  <c r="H46" i="21"/>
  <c r="I46" i="21"/>
  <c r="E47" i="21"/>
  <c r="F47" i="21"/>
  <c r="G47" i="21"/>
  <c r="H47" i="21"/>
  <c r="I47" i="21"/>
  <c r="E48" i="21"/>
  <c r="F48" i="21"/>
  <c r="G48" i="21"/>
  <c r="H48" i="21"/>
  <c r="E49" i="21"/>
  <c r="F49" i="21"/>
  <c r="G49" i="21"/>
  <c r="H49" i="21"/>
  <c r="E50" i="21"/>
  <c r="F50" i="21"/>
  <c r="G50" i="21"/>
  <c r="H50" i="21"/>
  <c r="E51" i="21"/>
  <c r="F51" i="21"/>
  <c r="G51" i="21"/>
  <c r="H51" i="21"/>
  <c r="I51" i="21"/>
  <c r="E52" i="21"/>
  <c r="F52" i="21"/>
  <c r="G52" i="21"/>
  <c r="H52" i="21"/>
  <c r="E53" i="21"/>
  <c r="F53" i="21"/>
  <c r="G53" i="21"/>
  <c r="H53" i="21"/>
  <c r="E54" i="21"/>
  <c r="F54" i="21"/>
  <c r="G54" i="21"/>
  <c r="H54" i="21"/>
  <c r="E55" i="21"/>
  <c r="F55" i="21"/>
  <c r="G55" i="21"/>
  <c r="H55" i="21"/>
  <c r="E56" i="21"/>
  <c r="F56" i="21"/>
  <c r="G56" i="21"/>
  <c r="H56" i="21"/>
  <c r="E57" i="21"/>
  <c r="F57" i="21"/>
  <c r="G57" i="21"/>
  <c r="H57" i="21"/>
  <c r="E58" i="21"/>
  <c r="F58" i="21"/>
  <c r="G58" i="21"/>
  <c r="H58" i="21"/>
  <c r="E59" i="21"/>
  <c r="F59" i="21"/>
  <c r="G59" i="21"/>
  <c r="H59" i="21"/>
  <c r="E60" i="21"/>
  <c r="F60" i="21"/>
  <c r="G60" i="21"/>
  <c r="H60" i="21"/>
  <c r="E61" i="21"/>
  <c r="F61" i="21"/>
  <c r="G61" i="21"/>
  <c r="H61" i="21"/>
  <c r="E62" i="21"/>
  <c r="F62" i="21"/>
  <c r="G62" i="21"/>
  <c r="H62" i="21"/>
  <c r="E63" i="21"/>
  <c r="F63" i="21"/>
  <c r="G63" i="21"/>
  <c r="H63" i="21"/>
  <c r="E64" i="21"/>
  <c r="F64" i="21"/>
  <c r="G64" i="21"/>
  <c r="H64" i="21"/>
  <c r="E65" i="21"/>
  <c r="F65" i="21"/>
  <c r="G65" i="21"/>
  <c r="H65" i="21"/>
  <c r="E66" i="21"/>
  <c r="F66" i="21"/>
  <c r="G66" i="21"/>
  <c r="H66" i="21"/>
  <c r="E67" i="21"/>
  <c r="F67" i="21"/>
  <c r="G67" i="21"/>
  <c r="H67" i="21"/>
  <c r="I67" i="21"/>
  <c r="E68" i="21"/>
  <c r="F68" i="21"/>
  <c r="G68" i="21"/>
  <c r="H68" i="21"/>
  <c r="E69" i="21"/>
  <c r="F69" i="21"/>
  <c r="G69" i="21"/>
  <c r="H69" i="21"/>
  <c r="E70" i="21"/>
  <c r="F70" i="21"/>
  <c r="G70" i="21"/>
  <c r="H70" i="21"/>
  <c r="E71" i="21"/>
  <c r="F71" i="21"/>
  <c r="G71" i="21"/>
  <c r="H71" i="21"/>
  <c r="E72" i="21"/>
  <c r="F72" i="21"/>
  <c r="G72" i="21"/>
  <c r="H72" i="21"/>
  <c r="E73" i="21"/>
  <c r="F73" i="21"/>
  <c r="G73" i="21"/>
  <c r="H73" i="21"/>
  <c r="E74" i="21"/>
  <c r="F74" i="21"/>
  <c r="G74" i="21"/>
  <c r="H74" i="21"/>
  <c r="E75" i="21"/>
  <c r="F75" i="21"/>
  <c r="G75" i="21"/>
  <c r="H75" i="21"/>
  <c r="E76" i="21"/>
  <c r="F76" i="21"/>
  <c r="G76" i="21"/>
  <c r="H76" i="21"/>
  <c r="E77" i="21"/>
  <c r="F77" i="21"/>
  <c r="G77" i="21"/>
  <c r="H77" i="21"/>
  <c r="E78" i="21"/>
  <c r="F78" i="21"/>
  <c r="G78" i="21"/>
  <c r="H78" i="21"/>
  <c r="E79" i="21"/>
  <c r="F79" i="21"/>
  <c r="G79" i="21"/>
  <c r="H79" i="21"/>
  <c r="E80" i="21"/>
  <c r="F80" i="21"/>
  <c r="G80" i="21"/>
  <c r="H80" i="21"/>
  <c r="E81" i="21"/>
  <c r="F81" i="21"/>
  <c r="G81" i="21"/>
  <c r="H81" i="21"/>
  <c r="E82" i="21"/>
  <c r="F82" i="21"/>
  <c r="G82" i="21"/>
  <c r="H82" i="21"/>
  <c r="E83" i="21"/>
  <c r="F83" i="21"/>
  <c r="G83" i="21"/>
  <c r="H83" i="21"/>
  <c r="I83" i="21"/>
  <c r="E84" i="21"/>
  <c r="F84" i="21"/>
  <c r="G84" i="21"/>
  <c r="H84" i="21"/>
  <c r="E85" i="21"/>
  <c r="F85" i="21"/>
  <c r="G85" i="21"/>
  <c r="H85" i="21"/>
  <c r="E86" i="21"/>
  <c r="F86" i="21"/>
  <c r="G86" i="21"/>
  <c r="H86" i="21"/>
  <c r="E87" i="21"/>
  <c r="F87" i="21"/>
  <c r="G87" i="21"/>
  <c r="H87" i="21"/>
  <c r="I87" i="21"/>
  <c r="E88" i="21"/>
  <c r="F88" i="21"/>
  <c r="G88" i="21"/>
  <c r="H88" i="21"/>
  <c r="E89" i="21"/>
  <c r="F89" i="21"/>
  <c r="G89" i="21"/>
  <c r="H89" i="21"/>
  <c r="E90" i="21"/>
  <c r="F90" i="21"/>
  <c r="G90" i="21"/>
  <c r="H90" i="21"/>
  <c r="E91" i="21"/>
  <c r="F91" i="21"/>
  <c r="G91" i="21"/>
  <c r="H91" i="21"/>
  <c r="E92" i="21"/>
  <c r="F92" i="21"/>
  <c r="G92" i="21"/>
  <c r="H92" i="21"/>
  <c r="E93" i="21"/>
  <c r="F93" i="21"/>
  <c r="G93" i="21"/>
  <c r="H93" i="21"/>
  <c r="E94" i="21"/>
  <c r="F94" i="21"/>
  <c r="G94" i="21"/>
  <c r="H94" i="21"/>
  <c r="E95" i="21"/>
  <c r="F95" i="21"/>
  <c r="G95" i="21"/>
  <c r="H95" i="21"/>
  <c r="E96" i="21"/>
  <c r="F96" i="21"/>
  <c r="G96" i="21"/>
  <c r="H96" i="21"/>
  <c r="E97" i="21"/>
  <c r="F97" i="21"/>
  <c r="G97" i="21"/>
  <c r="H97" i="21"/>
  <c r="E98" i="21"/>
  <c r="F98" i="21"/>
  <c r="G98" i="21"/>
  <c r="H98" i="21"/>
  <c r="E99" i="21"/>
  <c r="F99" i="21"/>
  <c r="G99" i="21"/>
  <c r="H99" i="21"/>
  <c r="I99" i="21"/>
  <c r="E100" i="21"/>
  <c r="F100" i="21"/>
  <c r="G100" i="21"/>
  <c r="H100" i="21"/>
  <c r="E101" i="21"/>
  <c r="F101" i="21"/>
  <c r="G101" i="21"/>
  <c r="H101" i="21"/>
  <c r="E102" i="21"/>
  <c r="F102" i="21"/>
  <c r="G102" i="21"/>
  <c r="H102" i="21"/>
  <c r="E103" i="21"/>
  <c r="F103" i="21"/>
  <c r="G103" i="21"/>
  <c r="H103" i="21"/>
  <c r="E104" i="21"/>
  <c r="F104" i="21"/>
  <c r="G104" i="21"/>
  <c r="H104" i="21"/>
  <c r="E105" i="21"/>
  <c r="F105" i="21"/>
  <c r="G105" i="21"/>
  <c r="H105" i="21"/>
  <c r="E106" i="21"/>
  <c r="F106" i="21"/>
  <c r="G106" i="21"/>
  <c r="H106" i="21"/>
  <c r="E107" i="21"/>
  <c r="F107" i="21"/>
  <c r="G107" i="21"/>
  <c r="H107" i="21"/>
  <c r="I107" i="21"/>
  <c r="E108" i="21"/>
  <c r="F108" i="21"/>
  <c r="G108" i="21"/>
  <c r="H108" i="21"/>
  <c r="I108" i="21"/>
  <c r="E109" i="21"/>
  <c r="F109" i="21"/>
  <c r="G109" i="21"/>
  <c r="H109" i="21"/>
  <c r="E110" i="21"/>
  <c r="F110" i="21"/>
  <c r="G110" i="21"/>
  <c r="H110" i="21"/>
  <c r="I110" i="21"/>
  <c r="E111" i="21"/>
  <c r="F111" i="21"/>
  <c r="G111" i="21"/>
  <c r="H111" i="21"/>
  <c r="I111" i="21"/>
  <c r="E112" i="21"/>
  <c r="F112" i="21"/>
  <c r="G112" i="21"/>
  <c r="H112" i="21"/>
  <c r="E113" i="21"/>
  <c r="F113" i="21"/>
  <c r="G113" i="21"/>
  <c r="H113" i="21"/>
  <c r="E114" i="21"/>
  <c r="F114" i="21"/>
  <c r="G114" i="21"/>
  <c r="H114" i="21"/>
  <c r="E115" i="21"/>
  <c r="F115" i="21"/>
  <c r="G115" i="21"/>
  <c r="H115" i="21"/>
  <c r="I115" i="21"/>
  <c r="E116" i="21"/>
  <c r="F116" i="21"/>
  <c r="G116" i="21"/>
  <c r="H116" i="21"/>
  <c r="E117" i="21"/>
  <c r="F117" i="21"/>
  <c r="G117" i="21"/>
  <c r="H117" i="21"/>
  <c r="E118" i="21"/>
  <c r="F118" i="21"/>
  <c r="G118" i="21"/>
  <c r="H118" i="21"/>
  <c r="E119" i="21"/>
  <c r="F119" i="21"/>
  <c r="G119" i="21"/>
  <c r="H119" i="21"/>
  <c r="E120" i="21"/>
  <c r="F120" i="21"/>
  <c r="G120" i="21"/>
  <c r="H120" i="21"/>
  <c r="E121" i="21"/>
  <c r="F121" i="21"/>
  <c r="G121" i="21"/>
  <c r="H121" i="21"/>
  <c r="E122" i="21"/>
  <c r="F122" i="21"/>
  <c r="G122" i="21"/>
  <c r="H122" i="21"/>
  <c r="E123" i="21"/>
  <c r="F123" i="21"/>
  <c r="G123" i="21"/>
  <c r="H123" i="21"/>
  <c r="E124" i="21"/>
  <c r="F124" i="21"/>
  <c r="G124" i="21"/>
  <c r="H124" i="21"/>
  <c r="E125" i="21"/>
  <c r="F125" i="21"/>
  <c r="G125" i="21"/>
  <c r="H125" i="21"/>
  <c r="E126" i="21"/>
  <c r="F126" i="21"/>
  <c r="G126" i="21"/>
  <c r="H126" i="21"/>
  <c r="E127" i="21"/>
  <c r="F127" i="21"/>
  <c r="G127" i="21"/>
  <c r="H127" i="21"/>
  <c r="E128" i="21"/>
  <c r="F128" i="21"/>
  <c r="G128" i="21"/>
  <c r="H128" i="21"/>
  <c r="E129" i="21"/>
  <c r="F129" i="21"/>
  <c r="G129" i="21"/>
  <c r="H129" i="21"/>
  <c r="E130" i="21"/>
  <c r="F130" i="21"/>
  <c r="G130" i="21"/>
  <c r="H130" i="21"/>
  <c r="E131" i="21"/>
  <c r="F131" i="21"/>
  <c r="G131" i="21"/>
  <c r="H131" i="21"/>
  <c r="I131" i="21"/>
  <c r="E132" i="21"/>
  <c r="F132" i="21"/>
  <c r="G132" i="21"/>
  <c r="H132" i="21"/>
  <c r="E133" i="21"/>
  <c r="F133" i="21"/>
  <c r="G133" i="21"/>
  <c r="H133" i="21"/>
  <c r="E134" i="21"/>
  <c r="F134" i="21"/>
  <c r="G134" i="21"/>
  <c r="H134" i="21"/>
  <c r="E135" i="21"/>
  <c r="F135" i="21"/>
  <c r="G135" i="21"/>
  <c r="H135" i="21"/>
  <c r="E136" i="21"/>
  <c r="F136" i="21"/>
  <c r="G136" i="21"/>
  <c r="H136" i="21"/>
  <c r="E137" i="21"/>
  <c r="F137" i="21"/>
  <c r="G137" i="21"/>
  <c r="H137" i="21"/>
  <c r="E138" i="21"/>
  <c r="F138" i="21"/>
  <c r="G138" i="21"/>
  <c r="H138" i="21"/>
  <c r="E139" i="21"/>
  <c r="F139" i="21"/>
  <c r="G139" i="21"/>
  <c r="H139" i="21"/>
  <c r="E140" i="21"/>
  <c r="F140" i="21"/>
  <c r="G140" i="21"/>
  <c r="H140" i="21"/>
  <c r="E141" i="21"/>
  <c r="F141" i="21"/>
  <c r="G141" i="21"/>
  <c r="H141" i="21"/>
  <c r="E142" i="21"/>
  <c r="F142" i="21"/>
  <c r="G142" i="21"/>
  <c r="H142" i="21"/>
  <c r="E143" i="21"/>
  <c r="F143" i="21"/>
  <c r="G143" i="21"/>
  <c r="H143" i="21"/>
  <c r="E144" i="21"/>
  <c r="F144" i="21"/>
  <c r="G144" i="21"/>
  <c r="H144" i="21"/>
  <c r="E145" i="21"/>
  <c r="F145" i="21"/>
  <c r="G145" i="21"/>
  <c r="H145" i="21"/>
  <c r="E146" i="21"/>
  <c r="F146" i="21"/>
  <c r="G146" i="21"/>
  <c r="H146" i="21"/>
  <c r="E147" i="21"/>
  <c r="F147" i="21"/>
  <c r="G147" i="21"/>
  <c r="H147" i="21"/>
  <c r="E148" i="21"/>
  <c r="F148" i="21"/>
  <c r="G148" i="21"/>
  <c r="H148" i="21"/>
  <c r="E149" i="21"/>
  <c r="F149" i="21"/>
  <c r="G149" i="21"/>
  <c r="H149" i="21"/>
  <c r="E150" i="21"/>
  <c r="F150" i="21"/>
  <c r="G150" i="21"/>
  <c r="H150" i="21"/>
  <c r="E151" i="21"/>
  <c r="F151" i="21"/>
  <c r="G151" i="21"/>
  <c r="H151" i="21"/>
  <c r="I151" i="21"/>
  <c r="E152" i="21"/>
  <c r="F152" i="21"/>
  <c r="G152" i="21"/>
  <c r="H152" i="21"/>
  <c r="E153" i="21"/>
  <c r="F153" i="21"/>
  <c r="G153" i="21"/>
  <c r="H153" i="21"/>
  <c r="E154" i="21"/>
  <c r="F154" i="21"/>
  <c r="G154" i="21"/>
  <c r="H154" i="21"/>
  <c r="E155" i="21"/>
  <c r="F155" i="21"/>
  <c r="G155" i="21"/>
  <c r="H155" i="21"/>
  <c r="E156" i="21"/>
  <c r="F156" i="21"/>
  <c r="G156" i="21"/>
  <c r="H156" i="21"/>
  <c r="E157" i="21"/>
  <c r="F157" i="21"/>
  <c r="G157" i="21"/>
  <c r="H157" i="21"/>
  <c r="I157" i="21"/>
  <c r="E158" i="21"/>
  <c r="F158" i="21"/>
  <c r="G158" i="21"/>
  <c r="H158" i="21"/>
  <c r="E159" i="21"/>
  <c r="F159" i="21"/>
  <c r="G159" i="21"/>
  <c r="H159" i="21"/>
  <c r="E160" i="21"/>
  <c r="F160" i="21"/>
  <c r="G160" i="21"/>
  <c r="H160" i="21"/>
  <c r="E161" i="21"/>
  <c r="F161" i="21"/>
  <c r="G161" i="21"/>
  <c r="H161" i="21"/>
  <c r="E162" i="21"/>
  <c r="F162" i="21"/>
  <c r="G162" i="21"/>
  <c r="H162" i="21"/>
  <c r="E163" i="21"/>
  <c r="F163" i="21"/>
  <c r="G163" i="21"/>
  <c r="H163" i="21"/>
  <c r="E164" i="21"/>
  <c r="F164" i="21"/>
  <c r="G164" i="21"/>
  <c r="H164" i="21"/>
  <c r="E165" i="21"/>
  <c r="F165" i="21"/>
  <c r="G165" i="21"/>
  <c r="H165" i="21"/>
  <c r="E166" i="21"/>
  <c r="F166" i="21"/>
  <c r="G166" i="21"/>
  <c r="H166" i="21"/>
  <c r="E167" i="21"/>
  <c r="F167" i="21"/>
  <c r="G167" i="21"/>
  <c r="H167" i="21"/>
  <c r="E168" i="21"/>
  <c r="F168" i="21"/>
  <c r="G168" i="21"/>
  <c r="H168" i="21"/>
  <c r="E169" i="21"/>
  <c r="F169" i="21"/>
  <c r="G169" i="21"/>
  <c r="H169" i="21"/>
  <c r="E170" i="21"/>
  <c r="F170" i="21"/>
  <c r="G170" i="21"/>
  <c r="H170" i="21"/>
  <c r="E171" i="21"/>
  <c r="F171" i="21"/>
  <c r="G171" i="21"/>
  <c r="H171" i="21"/>
  <c r="I171" i="21"/>
  <c r="E172" i="21"/>
  <c r="F172" i="21"/>
  <c r="G172" i="21"/>
  <c r="H172" i="21"/>
  <c r="E173" i="21"/>
  <c r="F173" i="21"/>
  <c r="G173" i="21"/>
  <c r="H173" i="21"/>
  <c r="E174" i="21"/>
  <c r="F174" i="21"/>
  <c r="G174" i="21"/>
  <c r="H174" i="21"/>
  <c r="E175" i="21"/>
  <c r="F175" i="21"/>
  <c r="G175" i="21"/>
  <c r="H175" i="21"/>
  <c r="I175" i="21"/>
  <c r="E176" i="21"/>
  <c r="F176" i="21"/>
  <c r="G176" i="21"/>
  <c r="H176" i="21"/>
  <c r="E177" i="21"/>
  <c r="F177" i="21"/>
  <c r="G177" i="21"/>
  <c r="H177" i="21"/>
  <c r="E178" i="21"/>
  <c r="F178" i="21"/>
  <c r="G178" i="21"/>
  <c r="H178" i="21"/>
  <c r="E179" i="21"/>
  <c r="F179" i="21"/>
  <c r="G179" i="21"/>
  <c r="H179" i="21"/>
  <c r="E180" i="21"/>
  <c r="F180" i="21"/>
  <c r="G180" i="21"/>
  <c r="H180" i="21"/>
  <c r="E181" i="21"/>
  <c r="F181" i="21"/>
  <c r="G181" i="21"/>
  <c r="H181" i="21"/>
  <c r="E182" i="21"/>
  <c r="F182" i="21"/>
  <c r="G182" i="21"/>
  <c r="H182" i="21"/>
  <c r="E183" i="21"/>
  <c r="F183" i="21"/>
  <c r="G183" i="21"/>
  <c r="H183" i="21"/>
  <c r="I183" i="21"/>
  <c r="E184" i="21"/>
  <c r="F184" i="21"/>
  <c r="G184" i="21"/>
  <c r="H184" i="21"/>
  <c r="I184" i="21"/>
  <c r="E185" i="21"/>
  <c r="F185" i="21"/>
  <c r="G185" i="21"/>
  <c r="H185" i="21"/>
  <c r="E186" i="21"/>
  <c r="F186" i="21"/>
  <c r="G186" i="21"/>
  <c r="H186" i="21"/>
  <c r="I186" i="21"/>
  <c r="E187" i="21"/>
  <c r="F187" i="21"/>
  <c r="G187" i="21"/>
  <c r="H187" i="21"/>
  <c r="I187" i="21"/>
  <c r="E188" i="21"/>
  <c r="F188" i="21"/>
  <c r="G188" i="21"/>
  <c r="H188" i="21"/>
  <c r="E189" i="21"/>
  <c r="F189" i="21"/>
  <c r="G189" i="21"/>
  <c r="H189" i="21"/>
  <c r="E190" i="21"/>
  <c r="F190" i="21"/>
  <c r="G190" i="21"/>
  <c r="H190" i="21"/>
  <c r="E191" i="21"/>
  <c r="F191" i="21"/>
  <c r="G191" i="21"/>
  <c r="H191" i="21"/>
  <c r="I191" i="21"/>
  <c r="E192" i="21"/>
  <c r="F192" i="21"/>
  <c r="G192" i="21"/>
  <c r="H192" i="21"/>
  <c r="E193" i="21"/>
  <c r="F193" i="21"/>
  <c r="G193" i="21"/>
  <c r="H193" i="21"/>
  <c r="E194" i="21"/>
  <c r="F194" i="21"/>
  <c r="G194" i="21"/>
  <c r="H194" i="21"/>
  <c r="E195" i="21"/>
  <c r="F195" i="21"/>
  <c r="G195" i="21"/>
  <c r="H195" i="21"/>
  <c r="E196" i="21"/>
  <c r="F196" i="21"/>
  <c r="G196" i="21"/>
  <c r="H196" i="21"/>
  <c r="E197" i="21"/>
  <c r="F197" i="21"/>
  <c r="G197" i="21"/>
  <c r="H197" i="21"/>
  <c r="E198" i="21"/>
  <c r="F198" i="21"/>
  <c r="G198" i="21"/>
  <c r="H198" i="21"/>
  <c r="E199" i="21"/>
  <c r="F199" i="21"/>
  <c r="G199" i="21"/>
  <c r="H199" i="21"/>
  <c r="E200" i="21"/>
  <c r="F200" i="21"/>
  <c r="G200" i="21"/>
  <c r="H200" i="21"/>
  <c r="E201" i="21"/>
  <c r="F201" i="21"/>
  <c r="G201" i="21"/>
  <c r="H201" i="21"/>
  <c r="E202" i="21"/>
  <c r="F202" i="21"/>
  <c r="G202" i="21"/>
  <c r="H202" i="21"/>
  <c r="E203" i="21"/>
  <c r="F203" i="21"/>
  <c r="G203" i="21"/>
  <c r="H203" i="21"/>
  <c r="E204" i="21"/>
  <c r="F204" i="21"/>
  <c r="G204" i="21"/>
  <c r="H204" i="21"/>
  <c r="E205" i="21"/>
  <c r="F205" i="21"/>
  <c r="G205" i="21"/>
  <c r="H205" i="21"/>
  <c r="E206" i="21"/>
  <c r="F206" i="21"/>
  <c r="G206" i="21"/>
  <c r="H206" i="21"/>
  <c r="E207" i="21"/>
  <c r="F207" i="21"/>
  <c r="G207" i="21"/>
  <c r="H207" i="21"/>
  <c r="E208" i="21"/>
  <c r="F208" i="21"/>
  <c r="G208" i="21"/>
  <c r="H208" i="21"/>
  <c r="E209" i="21"/>
  <c r="F209" i="21"/>
  <c r="G209" i="21"/>
  <c r="H209" i="21"/>
  <c r="E210" i="21"/>
  <c r="F210" i="21"/>
  <c r="G210" i="21"/>
  <c r="H210" i="21"/>
  <c r="E211" i="21"/>
  <c r="F211" i="21"/>
  <c r="G211" i="21"/>
  <c r="H211" i="21"/>
  <c r="E212" i="21"/>
  <c r="F212" i="21"/>
  <c r="G212" i="21"/>
  <c r="H212" i="21"/>
  <c r="E213" i="21"/>
  <c r="F213" i="21"/>
  <c r="G213" i="21"/>
  <c r="H213" i="21"/>
  <c r="E214" i="21"/>
  <c r="F214" i="21"/>
  <c r="G214" i="21"/>
  <c r="H214" i="21"/>
  <c r="E215" i="21"/>
  <c r="F215" i="21"/>
  <c r="G215" i="21"/>
  <c r="H215" i="21"/>
  <c r="E216" i="21"/>
  <c r="F216" i="21"/>
  <c r="G216" i="21"/>
  <c r="H216" i="21"/>
  <c r="E217" i="21"/>
  <c r="F217" i="21"/>
  <c r="G217" i="21"/>
  <c r="H217" i="21"/>
  <c r="I217" i="21"/>
  <c r="E218" i="21"/>
  <c r="F218" i="21"/>
  <c r="G218" i="21"/>
  <c r="H218" i="21"/>
  <c r="I218" i="21"/>
  <c r="E219" i="21"/>
  <c r="F219" i="21"/>
  <c r="G219" i="21"/>
  <c r="H219" i="21"/>
  <c r="E220" i="21"/>
  <c r="F220" i="21"/>
  <c r="G220" i="21"/>
  <c r="H220" i="21"/>
  <c r="E221" i="21"/>
  <c r="F221" i="21"/>
  <c r="G221" i="21"/>
  <c r="H221" i="21"/>
  <c r="E222" i="21"/>
  <c r="F222" i="21"/>
  <c r="G222" i="21"/>
  <c r="H222" i="21"/>
  <c r="E223" i="21"/>
  <c r="F223" i="21"/>
  <c r="G223" i="21"/>
  <c r="H223" i="21"/>
  <c r="E224" i="21"/>
  <c r="F224" i="21"/>
  <c r="G224" i="21"/>
  <c r="H224" i="21"/>
  <c r="E225" i="21"/>
  <c r="F225" i="21"/>
  <c r="G225" i="21"/>
  <c r="H225" i="21"/>
  <c r="E226" i="21"/>
  <c r="F226" i="21"/>
  <c r="G226" i="21"/>
  <c r="H226" i="21"/>
  <c r="E227" i="21"/>
  <c r="F227" i="21"/>
  <c r="G227" i="21"/>
  <c r="H227" i="21"/>
  <c r="E228" i="21"/>
  <c r="F228" i="21"/>
  <c r="G228" i="21"/>
  <c r="H228" i="21"/>
  <c r="E229" i="21"/>
  <c r="F229" i="21"/>
  <c r="G229" i="21"/>
  <c r="H229" i="21"/>
  <c r="E230" i="21"/>
  <c r="F230" i="21"/>
  <c r="G230" i="21"/>
  <c r="H230" i="21"/>
  <c r="E231" i="21"/>
  <c r="F231" i="21"/>
  <c r="G231" i="21"/>
  <c r="H231" i="21"/>
  <c r="E232" i="21"/>
  <c r="F232" i="21"/>
  <c r="G232" i="21"/>
  <c r="H232" i="21"/>
  <c r="E233" i="21"/>
  <c r="F233" i="21"/>
  <c r="G233" i="21"/>
  <c r="H233" i="21"/>
  <c r="E234" i="21"/>
  <c r="F234" i="21"/>
  <c r="G234" i="21"/>
  <c r="H234" i="21"/>
  <c r="E235" i="21"/>
  <c r="F235" i="21"/>
  <c r="G235" i="21"/>
  <c r="H235" i="21"/>
  <c r="E236" i="21"/>
  <c r="F236" i="21"/>
  <c r="G236" i="21"/>
  <c r="H236" i="21"/>
  <c r="E237" i="21"/>
  <c r="F237" i="21"/>
  <c r="G237" i="21"/>
  <c r="H237" i="21"/>
  <c r="E238" i="21"/>
  <c r="F238" i="21"/>
  <c r="G238" i="21"/>
  <c r="H238" i="21"/>
  <c r="I238" i="21"/>
  <c r="E239" i="21"/>
  <c r="F239" i="21"/>
  <c r="G239" i="21"/>
  <c r="H239" i="21"/>
  <c r="E240" i="21"/>
  <c r="F240" i="21"/>
  <c r="G240" i="21"/>
  <c r="H240" i="21"/>
  <c r="E241" i="21"/>
  <c r="F241" i="21"/>
  <c r="G241" i="21"/>
  <c r="H241" i="21"/>
  <c r="E242" i="21"/>
  <c r="F242" i="21"/>
  <c r="G242" i="21"/>
  <c r="H242" i="21"/>
  <c r="E243" i="21"/>
  <c r="F243" i="21"/>
  <c r="G243" i="21"/>
  <c r="H243" i="21"/>
  <c r="E244" i="21"/>
  <c r="F244" i="21"/>
  <c r="G244" i="21"/>
  <c r="H244" i="21"/>
  <c r="E245" i="21"/>
  <c r="F245" i="21"/>
  <c r="G245" i="21"/>
  <c r="H245" i="21"/>
  <c r="I245" i="21"/>
  <c r="E246" i="21"/>
  <c r="F246" i="21"/>
  <c r="G246" i="21"/>
  <c r="H246" i="21"/>
  <c r="E247" i="21"/>
  <c r="F247" i="21"/>
  <c r="G247" i="21"/>
  <c r="H247" i="21"/>
  <c r="E248" i="21"/>
  <c r="F248" i="21"/>
  <c r="G248" i="21"/>
  <c r="H248" i="21"/>
  <c r="E249" i="21"/>
  <c r="F249" i="21"/>
  <c r="G249" i="21"/>
  <c r="H249" i="21"/>
  <c r="E250" i="21"/>
  <c r="F250" i="21"/>
  <c r="G250" i="21"/>
  <c r="H250" i="21"/>
  <c r="E251" i="21"/>
  <c r="F251" i="21"/>
  <c r="G251" i="21"/>
  <c r="H251" i="21"/>
  <c r="E252" i="21"/>
  <c r="F252" i="21"/>
  <c r="G252" i="21"/>
  <c r="H252" i="21"/>
  <c r="E253" i="21"/>
  <c r="F253" i="21"/>
  <c r="G253" i="21"/>
  <c r="H253" i="21"/>
  <c r="E254" i="21"/>
  <c r="F254" i="21"/>
  <c r="G254" i="21"/>
  <c r="H254" i="21"/>
  <c r="E255" i="21"/>
  <c r="F255" i="21"/>
  <c r="G255" i="21"/>
  <c r="H255" i="21"/>
  <c r="I255" i="21"/>
  <c r="E256" i="21"/>
  <c r="F256" i="21"/>
  <c r="G256" i="21"/>
  <c r="H256" i="21"/>
  <c r="E257" i="21"/>
  <c r="F257" i="21"/>
  <c r="G257" i="21"/>
  <c r="H257" i="21"/>
  <c r="E258" i="21"/>
  <c r="F258" i="21"/>
  <c r="G258" i="21"/>
  <c r="H258" i="21"/>
  <c r="E259" i="21"/>
  <c r="F259" i="21"/>
  <c r="G259" i="21"/>
  <c r="H259" i="21"/>
  <c r="E260" i="21"/>
  <c r="F260" i="21"/>
  <c r="G260" i="21"/>
  <c r="H260" i="21"/>
  <c r="E261" i="21"/>
  <c r="F261" i="21"/>
  <c r="G261" i="21"/>
  <c r="H261" i="21"/>
  <c r="I261" i="21"/>
  <c r="E262" i="21"/>
  <c r="F262" i="21"/>
  <c r="G262" i="21"/>
  <c r="H262" i="21"/>
  <c r="E263" i="21"/>
  <c r="F263" i="21"/>
  <c r="G263" i="21"/>
  <c r="H263" i="21"/>
  <c r="E264" i="21"/>
  <c r="F264" i="21"/>
  <c r="G264" i="21"/>
  <c r="H264" i="21"/>
  <c r="E265" i="21"/>
  <c r="F265" i="21"/>
  <c r="G265" i="21"/>
  <c r="H265" i="21"/>
  <c r="E266" i="21"/>
  <c r="F266" i="21"/>
  <c r="G266" i="21"/>
  <c r="H266" i="21"/>
  <c r="E267" i="21"/>
  <c r="F267" i="21"/>
  <c r="G267" i="21"/>
  <c r="H267" i="21"/>
  <c r="E268" i="21"/>
  <c r="F268" i="21"/>
  <c r="G268" i="21"/>
  <c r="H268" i="21"/>
  <c r="E269" i="21"/>
  <c r="F269" i="21"/>
  <c r="G269" i="21"/>
  <c r="H269" i="21"/>
  <c r="E270" i="21"/>
  <c r="F270" i="21"/>
  <c r="G270" i="21"/>
  <c r="H270" i="21"/>
  <c r="I270" i="21"/>
  <c r="E271" i="21"/>
  <c r="F271" i="21"/>
  <c r="G271" i="21"/>
  <c r="H271" i="21"/>
  <c r="E272" i="21"/>
  <c r="F272" i="21"/>
  <c r="G272" i="21"/>
  <c r="H272" i="21"/>
  <c r="E273" i="21"/>
  <c r="F273" i="21"/>
  <c r="G273" i="21"/>
  <c r="H273" i="21"/>
  <c r="E274" i="21"/>
  <c r="F274" i="21"/>
  <c r="G274" i="21"/>
  <c r="H274" i="21"/>
  <c r="E275" i="21"/>
  <c r="F275" i="21"/>
  <c r="G275" i="21"/>
  <c r="H275" i="21"/>
  <c r="I275" i="21"/>
  <c r="E276" i="21"/>
  <c r="F276" i="21"/>
  <c r="G276" i="21"/>
  <c r="H276" i="21"/>
  <c r="E277" i="21"/>
  <c r="F277" i="21"/>
  <c r="G277" i="21"/>
  <c r="H277" i="21"/>
  <c r="E278" i="21"/>
  <c r="F278" i="21"/>
  <c r="G278" i="21"/>
  <c r="H278" i="21"/>
  <c r="E279" i="21"/>
  <c r="F279" i="21"/>
  <c r="G279" i="21"/>
  <c r="H279" i="21"/>
  <c r="E280" i="21"/>
  <c r="F280" i="21"/>
  <c r="G280" i="21"/>
  <c r="H280" i="21"/>
  <c r="E281" i="21"/>
  <c r="F281" i="21"/>
  <c r="G281" i="21"/>
  <c r="H281" i="21"/>
  <c r="E282" i="21"/>
  <c r="F282" i="21"/>
  <c r="G282" i="21"/>
  <c r="H282" i="21"/>
  <c r="E283" i="21"/>
  <c r="F283" i="21"/>
  <c r="G283" i="21"/>
  <c r="H283" i="21"/>
  <c r="E284" i="21"/>
  <c r="F284" i="21"/>
  <c r="G284" i="21"/>
  <c r="H284" i="21"/>
  <c r="E285" i="21"/>
  <c r="F285" i="21"/>
  <c r="G285" i="21"/>
  <c r="H285" i="21"/>
  <c r="E286" i="21"/>
  <c r="F286" i="21"/>
  <c r="G286" i="21"/>
  <c r="H286" i="21"/>
  <c r="E287" i="21"/>
  <c r="F287" i="21"/>
  <c r="G287" i="21"/>
  <c r="H287" i="21"/>
  <c r="E288" i="21"/>
  <c r="F288" i="21"/>
  <c r="G288" i="21"/>
  <c r="H288" i="21"/>
  <c r="E289" i="21"/>
  <c r="F289" i="21"/>
  <c r="G289" i="21"/>
  <c r="H289" i="21"/>
  <c r="E290" i="21"/>
  <c r="F290" i="21"/>
  <c r="G290" i="21"/>
  <c r="H290" i="21"/>
  <c r="E291" i="21"/>
  <c r="F291" i="21"/>
  <c r="G291" i="21"/>
  <c r="H291" i="21"/>
  <c r="I291" i="21"/>
  <c r="E292" i="21"/>
  <c r="F292" i="21"/>
  <c r="G292" i="21"/>
  <c r="H292" i="21"/>
  <c r="E293" i="21"/>
  <c r="F293" i="21"/>
  <c r="G293" i="21"/>
  <c r="H293" i="21"/>
  <c r="I293" i="21"/>
  <c r="E294" i="21"/>
  <c r="F294" i="21"/>
  <c r="G294" i="21"/>
  <c r="H294" i="21"/>
  <c r="E295" i="21"/>
  <c r="F295" i="21"/>
  <c r="G295" i="21"/>
  <c r="H295" i="21"/>
  <c r="E296" i="21"/>
  <c r="F296" i="21"/>
  <c r="G296" i="21"/>
  <c r="H296" i="21"/>
  <c r="E297" i="21"/>
  <c r="F297" i="21"/>
  <c r="G297" i="21"/>
  <c r="H297" i="21"/>
  <c r="E298" i="21"/>
  <c r="F298" i="21"/>
  <c r="G298" i="21"/>
  <c r="H298" i="21"/>
  <c r="E299" i="21"/>
  <c r="F299" i="21"/>
  <c r="G299" i="21"/>
  <c r="H299" i="21"/>
  <c r="E300" i="21"/>
  <c r="F300" i="21"/>
  <c r="G300" i="21"/>
  <c r="H300" i="21"/>
  <c r="E301" i="21"/>
  <c r="F301" i="21"/>
  <c r="G301" i="21"/>
  <c r="H301" i="21"/>
  <c r="E302" i="21"/>
  <c r="F302" i="21"/>
  <c r="G302" i="21"/>
  <c r="H302" i="21"/>
  <c r="E303" i="21"/>
  <c r="F303" i="21"/>
  <c r="G303" i="21"/>
  <c r="H303" i="21"/>
  <c r="E304" i="21"/>
  <c r="F304" i="21"/>
  <c r="G304" i="21"/>
  <c r="H304" i="21"/>
  <c r="E305" i="21"/>
  <c r="F305" i="21"/>
  <c r="G305" i="21"/>
  <c r="H305" i="21"/>
  <c r="E306" i="21"/>
  <c r="F306" i="21"/>
  <c r="G306" i="21"/>
  <c r="H306" i="21"/>
  <c r="E307" i="21"/>
  <c r="F307" i="21"/>
  <c r="G307" i="21"/>
  <c r="H307" i="21"/>
  <c r="E308" i="21"/>
  <c r="F308" i="21"/>
  <c r="G308" i="21"/>
  <c r="H308" i="21"/>
  <c r="E309" i="21"/>
  <c r="F309" i="21"/>
  <c r="G309" i="21"/>
  <c r="H309" i="21"/>
  <c r="I309" i="21"/>
  <c r="E310" i="21"/>
  <c r="F310" i="21"/>
  <c r="G310" i="21"/>
  <c r="H310" i="21"/>
  <c r="E311" i="21"/>
  <c r="F311" i="21"/>
  <c r="G311" i="21"/>
  <c r="H311" i="21"/>
  <c r="E312" i="21"/>
  <c r="F312" i="21"/>
  <c r="G312" i="21"/>
  <c r="H312" i="21"/>
  <c r="E313" i="21"/>
  <c r="F313" i="21"/>
  <c r="G313" i="21"/>
  <c r="H313" i="21"/>
  <c r="E314" i="21"/>
  <c r="F314" i="21"/>
  <c r="G314" i="21"/>
  <c r="H314" i="21"/>
  <c r="E315" i="21"/>
  <c r="F315" i="21"/>
  <c r="G315" i="21"/>
  <c r="H315" i="21"/>
  <c r="I315" i="21"/>
  <c r="E316" i="21"/>
  <c r="F316" i="21"/>
  <c r="G316" i="21"/>
  <c r="H316" i="21"/>
  <c r="E317" i="21"/>
  <c r="F317" i="21"/>
  <c r="G317" i="21"/>
  <c r="H317" i="21"/>
  <c r="E318" i="21"/>
  <c r="F318" i="21"/>
  <c r="G318" i="21"/>
  <c r="H318" i="21"/>
  <c r="E319" i="21"/>
  <c r="F319" i="21"/>
  <c r="G319" i="21"/>
  <c r="H319" i="21"/>
  <c r="I319" i="21"/>
  <c r="E320" i="21"/>
  <c r="F320" i="21"/>
  <c r="G320" i="21"/>
  <c r="H320" i="21"/>
  <c r="E321" i="21"/>
  <c r="F321" i="21"/>
  <c r="G321" i="21"/>
  <c r="H321" i="21"/>
  <c r="E322" i="21"/>
  <c r="F322" i="21"/>
  <c r="G322" i="21"/>
  <c r="H322" i="21"/>
  <c r="E323" i="21"/>
  <c r="F323" i="21"/>
  <c r="G323" i="21"/>
  <c r="H323" i="21"/>
  <c r="E324" i="21"/>
  <c r="F324" i="21"/>
  <c r="G324" i="21"/>
  <c r="H324" i="21"/>
  <c r="E325" i="21"/>
  <c r="F325" i="21"/>
  <c r="G325" i="21"/>
  <c r="H325" i="21"/>
  <c r="E326" i="21"/>
  <c r="F326" i="21"/>
  <c r="G326" i="21"/>
  <c r="H326" i="21"/>
  <c r="E327" i="21"/>
  <c r="F327" i="21"/>
  <c r="G327" i="21"/>
  <c r="H327" i="21"/>
  <c r="E328" i="21"/>
  <c r="F328" i="21"/>
  <c r="G328" i="21"/>
  <c r="H328" i="21"/>
  <c r="I328" i="21"/>
  <c r="E329" i="21"/>
  <c r="F329" i="21"/>
  <c r="G329" i="21"/>
  <c r="H329" i="21"/>
  <c r="E330" i="21"/>
  <c r="F330" i="21"/>
  <c r="G330" i="21"/>
  <c r="H330" i="21"/>
  <c r="E331" i="21"/>
  <c r="F331" i="21"/>
  <c r="G331" i="21"/>
  <c r="H331" i="21"/>
  <c r="I331" i="21"/>
  <c r="E332" i="21"/>
  <c r="F332" i="21"/>
  <c r="G332" i="21"/>
  <c r="H332" i="21"/>
  <c r="E333" i="21"/>
  <c r="F333" i="21"/>
  <c r="G333" i="21"/>
  <c r="H333" i="21"/>
  <c r="E334" i="21"/>
  <c r="F334" i="21"/>
  <c r="G334" i="21"/>
  <c r="H334" i="21"/>
  <c r="E335" i="21"/>
  <c r="F335" i="21"/>
  <c r="G335" i="21"/>
  <c r="H335" i="21"/>
  <c r="E336" i="21"/>
  <c r="F336" i="21"/>
  <c r="G336" i="21"/>
  <c r="H336" i="21"/>
  <c r="E337" i="21"/>
  <c r="F337" i="21"/>
  <c r="G337" i="21"/>
  <c r="H337" i="21"/>
  <c r="E338" i="21"/>
  <c r="F338" i="21"/>
  <c r="G338" i="21"/>
  <c r="H338" i="21"/>
  <c r="E339" i="21"/>
  <c r="F339" i="21"/>
  <c r="G339" i="21"/>
  <c r="H339" i="21"/>
  <c r="I339" i="21"/>
  <c r="E340" i="21"/>
  <c r="F340" i="21"/>
  <c r="G340" i="21"/>
  <c r="H340" i="21"/>
  <c r="E341" i="21"/>
  <c r="F341" i="21"/>
  <c r="G341" i="21"/>
  <c r="H341" i="21"/>
  <c r="E342" i="21"/>
  <c r="F342" i="21"/>
  <c r="G342" i="21"/>
  <c r="H342" i="21"/>
  <c r="E343" i="21"/>
  <c r="F343" i="21"/>
  <c r="G343" i="21"/>
  <c r="H343" i="21"/>
  <c r="E344" i="21"/>
  <c r="F344" i="21"/>
  <c r="G344" i="21"/>
  <c r="H344" i="21"/>
  <c r="I344" i="21"/>
  <c r="E345" i="21"/>
  <c r="F345" i="21"/>
  <c r="G345" i="21"/>
  <c r="H345" i="21"/>
  <c r="E346" i="21"/>
  <c r="F346" i="21"/>
  <c r="G346" i="21"/>
  <c r="H346" i="21"/>
  <c r="E347" i="21"/>
  <c r="F347" i="21"/>
  <c r="G347" i="21"/>
  <c r="H347" i="21"/>
  <c r="E348" i="21"/>
  <c r="F348" i="21"/>
  <c r="G348" i="21"/>
  <c r="H348" i="21"/>
  <c r="E349" i="21"/>
  <c r="F349" i="21"/>
  <c r="G349" i="21"/>
  <c r="H349" i="21"/>
  <c r="E350" i="21"/>
  <c r="F350" i="21"/>
  <c r="G350" i="21"/>
  <c r="H350" i="21"/>
  <c r="E351" i="21"/>
  <c r="F351" i="21"/>
  <c r="G351" i="21"/>
  <c r="H351" i="21"/>
  <c r="E352" i="21"/>
  <c r="F352" i="21"/>
  <c r="G352" i="21"/>
  <c r="H352" i="21"/>
  <c r="E353" i="21"/>
  <c r="F353" i="21"/>
  <c r="G353" i="21"/>
  <c r="H353" i="21"/>
  <c r="E354" i="21"/>
  <c r="F354" i="21"/>
  <c r="G354" i="21"/>
  <c r="H354" i="21"/>
  <c r="E355" i="21"/>
  <c r="F355" i="21"/>
  <c r="G355" i="21"/>
  <c r="H355" i="21"/>
  <c r="E356" i="21"/>
  <c r="F356" i="21"/>
  <c r="G356" i="21"/>
  <c r="H356" i="21"/>
  <c r="E357" i="21"/>
  <c r="F357" i="21"/>
  <c r="G357" i="21"/>
  <c r="H357" i="21"/>
  <c r="E358" i="21"/>
  <c r="F358" i="21"/>
  <c r="G358" i="21"/>
  <c r="H358" i="21"/>
  <c r="E359" i="21"/>
  <c r="F359" i="21"/>
  <c r="G359" i="21"/>
  <c r="H359" i="21"/>
  <c r="E360" i="21"/>
  <c r="F360" i="21"/>
  <c r="G360" i="21"/>
  <c r="H360" i="21"/>
  <c r="E361" i="21"/>
  <c r="F361" i="21"/>
  <c r="G361" i="21"/>
  <c r="H361" i="21"/>
  <c r="E362" i="21"/>
  <c r="F362" i="21"/>
  <c r="G362" i="21"/>
  <c r="H362" i="21"/>
  <c r="E363" i="21"/>
  <c r="F363" i="21"/>
  <c r="G363" i="21"/>
  <c r="H363" i="21"/>
  <c r="I363" i="21"/>
  <c r="E364" i="21"/>
  <c r="F364" i="21"/>
  <c r="G364" i="21"/>
  <c r="H364" i="21"/>
  <c r="I364" i="21"/>
  <c r="E365" i="21"/>
  <c r="F365" i="21"/>
  <c r="G365" i="21"/>
  <c r="H365" i="21"/>
  <c r="E366" i="21"/>
  <c r="F366" i="21"/>
  <c r="G366" i="21"/>
  <c r="H366" i="21"/>
  <c r="E367" i="21"/>
  <c r="F367" i="21"/>
  <c r="G367" i="21"/>
  <c r="H367" i="21"/>
  <c r="E368" i="21"/>
  <c r="F368" i="21"/>
  <c r="G368" i="21"/>
  <c r="H368" i="21"/>
  <c r="E369" i="21"/>
  <c r="F369" i="21"/>
  <c r="G369" i="21"/>
  <c r="H369" i="21"/>
  <c r="E370" i="21"/>
  <c r="F370" i="21"/>
  <c r="G370" i="21"/>
  <c r="H370" i="21"/>
  <c r="E371" i="21"/>
  <c r="F371" i="21"/>
  <c r="G371" i="21"/>
  <c r="H371" i="21"/>
  <c r="E372" i="21"/>
  <c r="F372" i="21"/>
  <c r="G372" i="21"/>
  <c r="H372" i="21"/>
  <c r="E373" i="21"/>
  <c r="F373" i="21"/>
  <c r="G373" i="21"/>
  <c r="H373" i="21"/>
  <c r="E374" i="21"/>
  <c r="F374" i="21"/>
  <c r="G374" i="21"/>
  <c r="H374" i="21"/>
  <c r="E375" i="21"/>
  <c r="F375" i="21"/>
  <c r="G375" i="21"/>
  <c r="H375" i="21"/>
  <c r="E376" i="21"/>
  <c r="F376" i="21"/>
  <c r="G376" i="21"/>
  <c r="H376" i="21"/>
  <c r="E377" i="21"/>
  <c r="F377" i="21"/>
  <c r="G377" i="21"/>
  <c r="H377" i="21"/>
  <c r="E378" i="21"/>
  <c r="F378" i="21"/>
  <c r="G378" i="21"/>
  <c r="H378" i="21"/>
  <c r="E379" i="21"/>
  <c r="F379" i="21"/>
  <c r="G379" i="21"/>
  <c r="H379" i="21"/>
  <c r="I379" i="21"/>
  <c r="E380" i="21"/>
  <c r="F380" i="21"/>
  <c r="G380" i="21"/>
  <c r="H380" i="21"/>
  <c r="E381" i="21"/>
  <c r="F381" i="21"/>
  <c r="G381" i="21"/>
  <c r="H381" i="21"/>
  <c r="E382" i="21"/>
  <c r="F382" i="21"/>
  <c r="G382" i="21"/>
  <c r="H382" i="21"/>
  <c r="E383" i="21"/>
  <c r="F383" i="21"/>
  <c r="G383" i="21"/>
  <c r="H383" i="21"/>
  <c r="E384" i="21"/>
  <c r="F384" i="21"/>
  <c r="G384" i="21"/>
  <c r="H384" i="21"/>
  <c r="E385" i="21"/>
  <c r="F385" i="21"/>
  <c r="G385" i="21"/>
  <c r="H385" i="21"/>
  <c r="E386" i="21"/>
  <c r="F386" i="21"/>
  <c r="G386" i="21"/>
  <c r="H386" i="21"/>
  <c r="E387" i="21"/>
  <c r="F387" i="21"/>
  <c r="G387" i="21"/>
  <c r="H387" i="21"/>
  <c r="E388" i="21"/>
  <c r="F388" i="21"/>
  <c r="G388" i="21"/>
  <c r="H388" i="21"/>
  <c r="E389" i="21"/>
  <c r="F389" i="21"/>
  <c r="G389" i="21"/>
  <c r="H389" i="21"/>
  <c r="E390" i="21"/>
  <c r="F390" i="21"/>
  <c r="G390" i="21"/>
  <c r="H390" i="21"/>
  <c r="E391" i="21"/>
  <c r="F391" i="21"/>
  <c r="G391" i="21"/>
  <c r="H391" i="21"/>
  <c r="E392" i="21"/>
  <c r="F392" i="21"/>
  <c r="G392" i="21"/>
  <c r="H392" i="21"/>
  <c r="I392" i="21"/>
  <c r="E393" i="21"/>
  <c r="F393" i="21"/>
  <c r="G393" i="21"/>
  <c r="H393" i="21"/>
  <c r="E394" i="21"/>
  <c r="F394" i="21"/>
  <c r="G394" i="21"/>
  <c r="H394" i="21"/>
  <c r="E395" i="21"/>
  <c r="F395" i="21"/>
  <c r="G395" i="21"/>
  <c r="H395" i="21"/>
  <c r="E396" i="21"/>
  <c r="F396" i="21"/>
  <c r="G396" i="21"/>
  <c r="H396" i="21"/>
  <c r="E397" i="21"/>
  <c r="F397" i="21"/>
  <c r="G397" i="21"/>
  <c r="H397" i="21"/>
  <c r="E398" i="21"/>
  <c r="F398" i="21"/>
  <c r="G398" i="21"/>
  <c r="H398" i="21"/>
  <c r="E399" i="21"/>
  <c r="F399" i="21"/>
  <c r="G399" i="21"/>
  <c r="H399" i="21"/>
  <c r="E400" i="21"/>
  <c r="F400" i="21"/>
  <c r="G400" i="21"/>
  <c r="H400" i="21"/>
  <c r="I400" i="21"/>
  <c r="E401" i="21"/>
  <c r="F401" i="21"/>
  <c r="G401" i="21"/>
  <c r="H401" i="21"/>
  <c r="E402" i="21"/>
  <c r="F402" i="21"/>
  <c r="G402" i="21"/>
  <c r="H402" i="21"/>
  <c r="E403" i="21"/>
  <c r="F403" i="21"/>
  <c r="G403" i="21"/>
  <c r="H403" i="21"/>
  <c r="E404" i="21"/>
  <c r="F404" i="21"/>
  <c r="G404" i="21"/>
  <c r="H404" i="21"/>
  <c r="E405" i="21"/>
  <c r="F405" i="21"/>
  <c r="G405" i="21"/>
  <c r="H405" i="21"/>
  <c r="E406" i="21"/>
  <c r="F406" i="21"/>
  <c r="G406" i="21"/>
  <c r="H406" i="21"/>
  <c r="E407" i="21"/>
  <c r="F407" i="21"/>
  <c r="G407" i="21"/>
  <c r="H407" i="21"/>
  <c r="E408" i="21"/>
  <c r="F408" i="21"/>
  <c r="G408" i="21"/>
  <c r="H408" i="21"/>
  <c r="I408" i="21"/>
  <c r="E409" i="21"/>
  <c r="F409" i="21"/>
  <c r="G409" i="21"/>
  <c r="H409" i="21"/>
  <c r="E410" i="21"/>
  <c r="F410" i="21"/>
  <c r="G410" i="21"/>
  <c r="H410" i="21"/>
  <c r="E411" i="21"/>
  <c r="F411" i="21"/>
  <c r="G411" i="21"/>
  <c r="H411" i="21"/>
  <c r="E412" i="21"/>
  <c r="F412" i="21"/>
  <c r="G412" i="21"/>
  <c r="H412" i="21"/>
  <c r="E413" i="21"/>
  <c r="F413" i="21"/>
  <c r="G413" i="21"/>
  <c r="H413" i="21"/>
  <c r="E414" i="21"/>
  <c r="F414" i="21"/>
  <c r="G414" i="21"/>
  <c r="H414" i="21"/>
  <c r="E415" i="21"/>
  <c r="F415" i="21"/>
  <c r="G415" i="21"/>
  <c r="H415" i="21"/>
  <c r="E416" i="21"/>
  <c r="F416" i="21"/>
  <c r="G416" i="21"/>
  <c r="H416" i="21"/>
  <c r="I416" i="21"/>
  <c r="E417" i="21"/>
  <c r="F417" i="21"/>
  <c r="G417" i="21"/>
  <c r="H417" i="21"/>
  <c r="E418" i="21"/>
  <c r="F418" i="21"/>
  <c r="G418" i="21"/>
  <c r="H418" i="21"/>
  <c r="E419" i="21"/>
  <c r="F419" i="21"/>
  <c r="G419" i="21"/>
  <c r="H419" i="21"/>
  <c r="E420" i="21"/>
  <c r="F420" i="21"/>
  <c r="G420" i="21"/>
  <c r="H420" i="21"/>
  <c r="E421" i="21"/>
  <c r="F421" i="21"/>
  <c r="G421" i="21"/>
  <c r="H421" i="21"/>
  <c r="E422" i="21"/>
  <c r="F422" i="21"/>
  <c r="G422" i="21"/>
  <c r="H422" i="21"/>
  <c r="E423" i="21"/>
  <c r="F423" i="21"/>
  <c r="G423" i="21"/>
  <c r="H423" i="21"/>
  <c r="E424" i="21"/>
  <c r="F424" i="21"/>
  <c r="G424" i="21"/>
  <c r="H424" i="21"/>
  <c r="E425" i="21"/>
  <c r="F425" i="21"/>
  <c r="G425" i="21"/>
  <c r="H425" i="21"/>
  <c r="E426" i="21"/>
  <c r="F426" i="21"/>
  <c r="G426" i="21"/>
  <c r="H426" i="21"/>
  <c r="E427" i="21"/>
  <c r="F427" i="21"/>
  <c r="G427" i="21"/>
  <c r="H427" i="21"/>
  <c r="E428" i="21"/>
  <c r="F428" i="21"/>
  <c r="G428" i="21"/>
  <c r="H428" i="21"/>
  <c r="E429" i="21"/>
  <c r="F429" i="21"/>
  <c r="G429" i="21"/>
  <c r="H429" i="21"/>
  <c r="E430" i="21"/>
  <c r="F430" i="21"/>
  <c r="G430" i="21"/>
  <c r="H430" i="21"/>
  <c r="E431" i="21"/>
  <c r="F431" i="21"/>
  <c r="G431" i="21"/>
  <c r="H431" i="21"/>
  <c r="E432" i="21"/>
  <c r="F432" i="21"/>
  <c r="G432" i="21"/>
  <c r="H432" i="21"/>
  <c r="E433" i="21"/>
  <c r="F433" i="21"/>
  <c r="G433" i="21"/>
  <c r="H433" i="21"/>
  <c r="E434" i="21"/>
  <c r="F434" i="21"/>
  <c r="G434" i="21"/>
  <c r="H434" i="21"/>
  <c r="E435" i="21"/>
  <c r="F435" i="21"/>
  <c r="G435" i="21"/>
  <c r="H435" i="21"/>
  <c r="E436" i="21"/>
  <c r="F436" i="21"/>
  <c r="G436" i="21"/>
  <c r="H436" i="21"/>
  <c r="E437" i="21"/>
  <c r="F437" i="21"/>
  <c r="G437" i="21"/>
  <c r="H437" i="21"/>
  <c r="E438" i="21"/>
  <c r="F438" i="21"/>
  <c r="G438" i="21"/>
  <c r="H438" i="21"/>
  <c r="E439" i="21"/>
  <c r="F439" i="21"/>
  <c r="G439" i="21"/>
  <c r="H439" i="21"/>
  <c r="E440" i="21"/>
  <c r="F440" i="21"/>
  <c r="G440" i="21"/>
  <c r="H440" i="21"/>
  <c r="E441" i="21"/>
  <c r="F441" i="21"/>
  <c r="G441" i="21"/>
  <c r="H441" i="21"/>
  <c r="E442" i="21"/>
  <c r="F442" i="21"/>
  <c r="G442" i="21"/>
  <c r="H442" i="21"/>
  <c r="E443" i="21"/>
  <c r="F443" i="21"/>
  <c r="G443" i="21"/>
  <c r="H443" i="21"/>
  <c r="I443" i="21"/>
  <c r="E444" i="21"/>
  <c r="F444" i="21"/>
  <c r="G444" i="21"/>
  <c r="H444" i="21"/>
  <c r="I444" i="21"/>
  <c r="E445" i="21"/>
  <c r="F445" i="21"/>
  <c r="G445" i="21"/>
  <c r="H445" i="21"/>
  <c r="E446" i="21"/>
  <c r="F446" i="21"/>
  <c r="G446" i="21"/>
  <c r="H446" i="21"/>
  <c r="E447" i="21"/>
  <c r="F447" i="21"/>
  <c r="G447" i="21"/>
  <c r="H447" i="21"/>
  <c r="E448" i="21"/>
  <c r="F448" i="21"/>
  <c r="G448" i="21"/>
  <c r="H448" i="21"/>
  <c r="E449" i="21"/>
  <c r="F449" i="21"/>
  <c r="G449" i="21"/>
  <c r="H449" i="21"/>
  <c r="E450" i="21"/>
  <c r="F450" i="21"/>
  <c r="G450" i="21"/>
  <c r="H450" i="21"/>
  <c r="E451" i="21"/>
  <c r="F451" i="21"/>
  <c r="G451" i="21"/>
  <c r="H451" i="21"/>
  <c r="I451" i="21"/>
  <c r="E452" i="21"/>
  <c r="F452" i="21"/>
  <c r="G452" i="21"/>
  <c r="H452" i="21"/>
  <c r="E453" i="21"/>
  <c r="F453" i="21"/>
  <c r="G453" i="21"/>
  <c r="H453" i="21"/>
  <c r="E454" i="21"/>
  <c r="F454" i="21"/>
  <c r="G454" i="21"/>
  <c r="H454" i="21"/>
  <c r="E455" i="21"/>
  <c r="F455" i="21"/>
  <c r="G455" i="21"/>
  <c r="H455" i="21"/>
  <c r="E456" i="21"/>
  <c r="F456" i="21"/>
  <c r="G456" i="21"/>
  <c r="H456" i="21"/>
  <c r="E457" i="21"/>
  <c r="F457" i="21"/>
  <c r="G457" i="21"/>
  <c r="H457" i="21"/>
  <c r="E458" i="21"/>
  <c r="F458" i="21"/>
  <c r="G458" i="21"/>
  <c r="H458" i="21"/>
  <c r="E459" i="21"/>
  <c r="F459" i="21"/>
  <c r="G459" i="21"/>
  <c r="H459" i="21"/>
  <c r="E460" i="21"/>
  <c r="F460" i="21"/>
  <c r="G460" i="21"/>
  <c r="H460" i="21"/>
  <c r="E461" i="21"/>
  <c r="F461" i="21"/>
  <c r="G461" i="21"/>
  <c r="H461" i="21"/>
  <c r="E462" i="21"/>
  <c r="F462" i="21"/>
  <c r="G462" i="21"/>
  <c r="H462" i="21"/>
  <c r="E463" i="21"/>
  <c r="F463" i="21"/>
  <c r="G463" i="21"/>
  <c r="H463" i="21"/>
  <c r="E464" i="21"/>
  <c r="F464" i="21"/>
  <c r="G464" i="21"/>
  <c r="H464" i="21"/>
  <c r="E465" i="21"/>
  <c r="F465" i="21"/>
  <c r="G465" i="21"/>
  <c r="H465" i="21"/>
  <c r="E466" i="21"/>
  <c r="F466" i="21"/>
  <c r="G466" i="21"/>
  <c r="H466" i="21"/>
  <c r="E467" i="21"/>
  <c r="F467" i="21"/>
  <c r="G467" i="21"/>
  <c r="H467" i="21"/>
  <c r="E468" i="21"/>
  <c r="F468" i="21"/>
  <c r="G468" i="21"/>
  <c r="H468" i="21"/>
  <c r="E469" i="21"/>
  <c r="F469" i="21"/>
  <c r="G469" i="21"/>
  <c r="H469" i="21"/>
  <c r="E470" i="21"/>
  <c r="F470" i="21"/>
  <c r="G470" i="21"/>
  <c r="H470" i="21"/>
  <c r="E471" i="21"/>
  <c r="F471" i="21"/>
  <c r="G471" i="21"/>
  <c r="H471" i="21"/>
  <c r="E472" i="21"/>
  <c r="F472" i="21"/>
  <c r="G472" i="21"/>
  <c r="H472" i="21"/>
  <c r="I472" i="21"/>
  <c r="E473" i="21"/>
  <c r="F473" i="21"/>
  <c r="G473" i="21"/>
  <c r="H473" i="21"/>
  <c r="E474" i="21"/>
  <c r="F474" i="21"/>
  <c r="G474" i="21"/>
  <c r="H474" i="21"/>
  <c r="E475" i="21"/>
  <c r="F475" i="21"/>
  <c r="G475" i="21"/>
  <c r="H475" i="21"/>
  <c r="E476" i="21"/>
  <c r="F476" i="21"/>
  <c r="G476" i="21"/>
  <c r="H476" i="21"/>
  <c r="E477" i="21"/>
  <c r="F477" i="21"/>
  <c r="G477" i="21"/>
  <c r="H477" i="21"/>
  <c r="E478" i="21"/>
  <c r="F478" i="21"/>
  <c r="G478" i="21"/>
  <c r="H478" i="21"/>
  <c r="E479" i="21"/>
  <c r="F479" i="21"/>
  <c r="G479" i="21"/>
  <c r="H479" i="21"/>
  <c r="E480" i="21"/>
  <c r="F480" i="21"/>
  <c r="G480" i="21"/>
  <c r="H480" i="21"/>
  <c r="E481" i="21"/>
  <c r="F481" i="21"/>
  <c r="G481" i="21"/>
  <c r="H481" i="21"/>
  <c r="E482" i="21"/>
  <c r="F482" i="21"/>
  <c r="G482" i="21"/>
  <c r="H482" i="21"/>
  <c r="E483" i="21"/>
  <c r="F483" i="21"/>
  <c r="G483" i="21"/>
  <c r="H483" i="21"/>
  <c r="I483" i="21"/>
  <c r="E484" i="21"/>
  <c r="F484" i="21"/>
  <c r="G484" i="21"/>
  <c r="H484" i="21"/>
  <c r="E485" i="21"/>
  <c r="F485" i="21"/>
  <c r="G485" i="21"/>
  <c r="H485" i="21"/>
  <c r="E486" i="21"/>
  <c r="F486" i="21"/>
  <c r="G486" i="21"/>
  <c r="H486" i="21"/>
  <c r="E487" i="21"/>
  <c r="F487" i="21"/>
  <c r="G487" i="21"/>
  <c r="H487" i="21"/>
  <c r="E488" i="21"/>
  <c r="F488" i="21"/>
  <c r="G488" i="21"/>
  <c r="H488" i="21"/>
  <c r="E489" i="21"/>
  <c r="F489" i="21"/>
  <c r="G489" i="21"/>
  <c r="H489" i="21"/>
  <c r="E490" i="21"/>
  <c r="F490" i="21"/>
  <c r="G490" i="21"/>
  <c r="H490" i="21"/>
  <c r="E491" i="21"/>
  <c r="F491" i="21"/>
  <c r="G491" i="21"/>
  <c r="H491" i="21"/>
  <c r="E492" i="21"/>
  <c r="F492" i="21"/>
  <c r="G492" i="21"/>
  <c r="H492" i="21"/>
  <c r="E493" i="21"/>
  <c r="F493" i="21"/>
  <c r="G493" i="21"/>
  <c r="H493" i="21"/>
  <c r="E494" i="21"/>
  <c r="F494" i="21"/>
  <c r="G494" i="21"/>
  <c r="H494" i="21"/>
  <c r="E495" i="21"/>
  <c r="F495" i="21"/>
  <c r="G495" i="21"/>
  <c r="H495" i="21"/>
  <c r="E496" i="21"/>
  <c r="F496" i="21"/>
  <c r="G496" i="21"/>
  <c r="H496" i="21"/>
  <c r="E497" i="21"/>
  <c r="F497" i="21"/>
  <c r="G497" i="21"/>
  <c r="H497" i="21"/>
  <c r="E498" i="21"/>
  <c r="F498" i="21"/>
  <c r="G498" i="21"/>
  <c r="H498" i="21"/>
  <c r="E499" i="21"/>
  <c r="F499" i="21"/>
  <c r="G499" i="21"/>
  <c r="H499" i="21"/>
  <c r="E500" i="21"/>
  <c r="F500" i="21"/>
  <c r="G500" i="21"/>
  <c r="H500" i="21"/>
  <c r="E501" i="21"/>
  <c r="F501" i="21"/>
  <c r="G501" i="21"/>
  <c r="H501" i="21"/>
  <c r="E502" i="21"/>
  <c r="F502" i="21"/>
  <c r="G502" i="21"/>
  <c r="H502" i="21"/>
  <c r="E503" i="21"/>
  <c r="F503" i="21"/>
  <c r="G503" i="21"/>
  <c r="H503" i="21"/>
  <c r="E504" i="21"/>
  <c r="F504" i="21"/>
  <c r="G504" i="21"/>
  <c r="H504" i="21"/>
  <c r="I504" i="21"/>
  <c r="E505" i="21"/>
  <c r="F505" i="21"/>
  <c r="G505" i="21"/>
  <c r="H505" i="21"/>
  <c r="E506" i="21"/>
  <c r="F506" i="21"/>
  <c r="G506" i="21"/>
  <c r="H506" i="21"/>
  <c r="E507" i="21"/>
  <c r="F507" i="21"/>
  <c r="G507" i="21"/>
  <c r="H507" i="21"/>
  <c r="E508" i="21"/>
  <c r="F508" i="21"/>
  <c r="G508" i="21"/>
  <c r="H508" i="21"/>
  <c r="E509" i="21"/>
  <c r="F509" i="21"/>
  <c r="G509" i="21"/>
  <c r="H509" i="21"/>
  <c r="E510" i="21"/>
  <c r="F510" i="21"/>
  <c r="G510" i="21"/>
  <c r="H510" i="21"/>
  <c r="E511" i="21"/>
  <c r="F511" i="21"/>
  <c r="G511" i="21"/>
  <c r="H511" i="21"/>
  <c r="E512" i="21"/>
  <c r="F512" i="21"/>
  <c r="G512" i="21"/>
  <c r="H512" i="21"/>
  <c r="E513" i="21"/>
  <c r="F513" i="21"/>
  <c r="G513" i="21"/>
  <c r="H513" i="21"/>
  <c r="E514" i="21"/>
  <c r="F514" i="21"/>
  <c r="G514" i="21"/>
  <c r="H514" i="21"/>
  <c r="E515" i="21"/>
  <c r="F515" i="21"/>
  <c r="G515" i="21"/>
  <c r="H515" i="21"/>
  <c r="E516" i="21"/>
  <c r="F516" i="21"/>
  <c r="G516" i="21"/>
  <c r="H516" i="21"/>
  <c r="E517" i="21"/>
  <c r="F517" i="21"/>
  <c r="G517" i="21"/>
  <c r="H517" i="21"/>
  <c r="I517" i="21"/>
  <c r="E518" i="21"/>
  <c r="F518" i="21"/>
  <c r="G518" i="21"/>
  <c r="H518" i="21"/>
  <c r="E519" i="21"/>
  <c r="F519" i="21"/>
  <c r="G519" i="21"/>
  <c r="H519" i="21"/>
  <c r="E520" i="21"/>
  <c r="F520" i="21"/>
  <c r="G520" i="21"/>
  <c r="H520" i="21"/>
  <c r="E521" i="21"/>
  <c r="F521" i="21"/>
  <c r="G521" i="21"/>
  <c r="H521" i="21"/>
  <c r="E522" i="21"/>
  <c r="F522" i="21"/>
  <c r="G522" i="21"/>
  <c r="H522" i="21"/>
  <c r="E523" i="21"/>
  <c r="F523" i="21"/>
  <c r="G523" i="21"/>
  <c r="H523" i="21"/>
  <c r="E524" i="21"/>
  <c r="F524" i="21"/>
  <c r="G524" i="21"/>
  <c r="H524" i="21"/>
  <c r="E525" i="21"/>
  <c r="F525" i="21"/>
  <c r="G525" i="21"/>
  <c r="H525" i="21"/>
  <c r="E526" i="21"/>
  <c r="F526" i="21"/>
  <c r="G526" i="21"/>
  <c r="H526" i="21"/>
  <c r="E527" i="21"/>
  <c r="F527" i="21"/>
  <c r="G527" i="21"/>
  <c r="H527" i="21"/>
  <c r="E528" i="21"/>
  <c r="F528" i="21"/>
  <c r="G528" i="21"/>
  <c r="H528" i="21"/>
  <c r="E529" i="21"/>
  <c r="F529" i="21"/>
  <c r="G529" i="21"/>
  <c r="H529" i="21"/>
  <c r="E530" i="21"/>
  <c r="F530" i="21"/>
  <c r="G530" i="21"/>
  <c r="H530" i="21"/>
  <c r="E531" i="21"/>
  <c r="F531" i="21"/>
  <c r="G531" i="21"/>
  <c r="H531" i="21"/>
  <c r="E532" i="21"/>
  <c r="F532" i="21"/>
  <c r="G532" i="21"/>
  <c r="H532" i="21"/>
  <c r="E533" i="21"/>
  <c r="F533" i="21"/>
  <c r="G533" i="21"/>
  <c r="H533" i="21"/>
  <c r="E534" i="21"/>
  <c r="F534" i="21"/>
  <c r="G534" i="21"/>
  <c r="H534" i="21"/>
  <c r="E535" i="21"/>
  <c r="F535" i="21"/>
  <c r="G535" i="21"/>
  <c r="H535" i="21"/>
  <c r="E536" i="21"/>
  <c r="F536" i="21"/>
  <c r="G536" i="21"/>
  <c r="H536" i="21"/>
  <c r="E537" i="21"/>
  <c r="F537" i="21"/>
  <c r="G537" i="21"/>
  <c r="H537" i="21"/>
  <c r="I537" i="21"/>
  <c r="E538" i="21"/>
  <c r="F538" i="21"/>
  <c r="G538" i="21"/>
  <c r="H538" i="21"/>
  <c r="E539" i="21"/>
  <c r="F539" i="21"/>
  <c r="G539" i="21"/>
  <c r="H539" i="21"/>
  <c r="E540" i="21"/>
  <c r="F540" i="21"/>
  <c r="G540" i="21"/>
  <c r="H540" i="21"/>
  <c r="E541" i="21"/>
  <c r="F541" i="21"/>
  <c r="G541" i="21"/>
  <c r="H541" i="21"/>
  <c r="E542" i="21"/>
  <c r="F542" i="21"/>
  <c r="G542" i="21"/>
  <c r="H542" i="21"/>
  <c r="E543" i="21"/>
  <c r="F543" i="21"/>
  <c r="G543" i="21"/>
  <c r="H543" i="21"/>
  <c r="E544" i="21"/>
  <c r="F544" i="21"/>
  <c r="G544" i="21"/>
  <c r="H544" i="21"/>
  <c r="E545" i="21"/>
  <c r="F545" i="21"/>
  <c r="G545" i="21"/>
  <c r="H545" i="21"/>
  <c r="E546" i="21"/>
  <c r="F546" i="21"/>
  <c r="G546" i="21"/>
  <c r="H546" i="21"/>
  <c r="E547" i="21"/>
  <c r="F547" i="21"/>
  <c r="G547" i="21"/>
  <c r="H547" i="21"/>
  <c r="E548" i="21"/>
  <c r="F548" i="21"/>
  <c r="G548" i="21"/>
  <c r="H548" i="21"/>
  <c r="E549" i="21"/>
  <c r="F549" i="21"/>
  <c r="G549" i="21"/>
  <c r="H549" i="21"/>
  <c r="I549" i="21"/>
  <c r="E550" i="21"/>
  <c r="F550" i="21"/>
  <c r="G550" i="21"/>
  <c r="H550" i="21"/>
  <c r="E551" i="21"/>
  <c r="F551" i="21"/>
  <c r="G551" i="21"/>
  <c r="H551" i="21"/>
  <c r="E552" i="21"/>
  <c r="F552" i="21"/>
  <c r="G552" i="21"/>
  <c r="H552" i="21"/>
  <c r="E553" i="21"/>
  <c r="F553" i="21"/>
  <c r="G553" i="21"/>
  <c r="H553" i="21"/>
  <c r="E554" i="21"/>
  <c r="F554" i="21"/>
  <c r="G554" i="21"/>
  <c r="H554" i="21"/>
  <c r="E555" i="21"/>
  <c r="F555" i="21"/>
  <c r="G555" i="21"/>
  <c r="H555" i="21"/>
  <c r="E556" i="21"/>
  <c r="F556" i="21"/>
  <c r="G556" i="21"/>
  <c r="H556" i="21"/>
  <c r="E557" i="21"/>
  <c r="F557" i="21"/>
  <c r="G557" i="21"/>
  <c r="H557" i="21"/>
  <c r="E558" i="21"/>
  <c r="F558" i="21"/>
  <c r="G558" i="21"/>
  <c r="H558" i="21"/>
  <c r="E559" i="21"/>
  <c r="F559" i="21"/>
  <c r="G559" i="21"/>
  <c r="H559" i="21"/>
  <c r="E560" i="21"/>
  <c r="F560" i="21"/>
  <c r="G560" i="21"/>
  <c r="H560" i="21"/>
  <c r="E561" i="21"/>
  <c r="F561" i="21"/>
  <c r="G561" i="21"/>
  <c r="H561" i="21"/>
  <c r="E562" i="21"/>
  <c r="F562" i="21"/>
  <c r="G562" i="21"/>
  <c r="H562" i="21"/>
  <c r="E563" i="21"/>
  <c r="F563" i="21"/>
  <c r="G563" i="21"/>
  <c r="H563" i="21"/>
  <c r="E564" i="21"/>
  <c r="F564" i="21"/>
  <c r="G564" i="21"/>
  <c r="H564" i="21"/>
  <c r="E565" i="21"/>
  <c r="F565" i="21"/>
  <c r="G565" i="21"/>
  <c r="H565" i="21"/>
  <c r="E566" i="21"/>
  <c r="F566" i="21"/>
  <c r="G566" i="21"/>
  <c r="H566" i="21"/>
  <c r="E567" i="21"/>
  <c r="F567" i="21"/>
  <c r="G567" i="21"/>
  <c r="H567" i="21"/>
  <c r="E568" i="21"/>
  <c r="F568" i="21"/>
  <c r="G568" i="21"/>
  <c r="H568" i="21"/>
  <c r="E569" i="21"/>
  <c r="F569" i="21"/>
  <c r="G569" i="21"/>
  <c r="H569" i="21"/>
  <c r="I569" i="21"/>
  <c r="E570" i="21"/>
  <c r="F570" i="21"/>
  <c r="G570" i="21"/>
  <c r="H570" i="21"/>
  <c r="E571" i="21"/>
  <c r="F571" i="21"/>
  <c r="G571" i="21"/>
  <c r="H571" i="21"/>
  <c r="E572" i="21"/>
  <c r="F572" i="21"/>
  <c r="G572" i="21"/>
  <c r="H572" i="21"/>
  <c r="E573" i="21"/>
  <c r="F573" i="21"/>
  <c r="G573" i="21"/>
  <c r="H573" i="21"/>
  <c r="E574" i="21"/>
  <c r="F574" i="21"/>
  <c r="G574" i="21"/>
  <c r="H574" i="21"/>
  <c r="E575" i="21"/>
  <c r="F575" i="21"/>
  <c r="G575" i="21"/>
  <c r="H575" i="21"/>
  <c r="E576" i="21"/>
  <c r="F576" i="21"/>
  <c r="G576" i="21"/>
  <c r="H576" i="21"/>
  <c r="E577" i="21"/>
  <c r="F577" i="21"/>
  <c r="G577" i="21"/>
  <c r="H577" i="21"/>
  <c r="E578" i="21"/>
  <c r="F578" i="21"/>
  <c r="G578" i="21"/>
  <c r="H578" i="21"/>
  <c r="E579" i="21"/>
  <c r="F579" i="21"/>
  <c r="G579" i="21"/>
  <c r="H579" i="21"/>
  <c r="E580" i="21"/>
  <c r="F580" i="21"/>
  <c r="G580" i="21"/>
  <c r="H580" i="21"/>
  <c r="E581" i="21"/>
  <c r="F581" i="21"/>
  <c r="G581" i="21"/>
  <c r="H581" i="21"/>
  <c r="I581" i="21"/>
  <c r="E582" i="21"/>
  <c r="F582" i="21"/>
  <c r="G582" i="21"/>
  <c r="H582" i="21"/>
  <c r="E583" i="21"/>
  <c r="F583" i="21"/>
  <c r="G583" i="21"/>
  <c r="H583" i="21"/>
  <c r="E584" i="21"/>
  <c r="F584" i="21"/>
  <c r="G584" i="21"/>
  <c r="H584" i="21"/>
  <c r="E585" i="21"/>
  <c r="F585" i="21"/>
  <c r="G585" i="21"/>
  <c r="H585" i="21"/>
  <c r="E586" i="21"/>
  <c r="F586" i="21"/>
  <c r="G586" i="21"/>
  <c r="H586" i="21"/>
  <c r="E587" i="21"/>
  <c r="F587" i="21"/>
  <c r="G587" i="21"/>
  <c r="H587" i="21"/>
  <c r="E588" i="21"/>
  <c r="F588" i="21"/>
  <c r="G588" i="21"/>
  <c r="H588" i="21"/>
  <c r="E589" i="21"/>
  <c r="F589" i="21"/>
  <c r="G589" i="21"/>
  <c r="H589" i="21"/>
  <c r="E590" i="21"/>
  <c r="F590" i="21"/>
  <c r="G590" i="21"/>
  <c r="H590" i="21"/>
  <c r="E591" i="21"/>
  <c r="F591" i="21"/>
  <c r="G591" i="21"/>
  <c r="H591" i="21"/>
  <c r="E592" i="21"/>
  <c r="F592" i="21"/>
  <c r="G592" i="21"/>
  <c r="H592" i="21"/>
  <c r="E593" i="21"/>
  <c r="F593" i="21"/>
  <c r="G593" i="21"/>
  <c r="H593" i="21"/>
  <c r="E594" i="21"/>
  <c r="F594" i="21"/>
  <c r="G594" i="21"/>
  <c r="H594" i="21"/>
  <c r="E595" i="21"/>
  <c r="F595" i="21"/>
  <c r="G595" i="21"/>
  <c r="H595" i="21"/>
  <c r="E596" i="21"/>
  <c r="F596" i="21"/>
  <c r="G596" i="21"/>
  <c r="H596" i="21"/>
  <c r="E597" i="21"/>
  <c r="F597" i="21"/>
  <c r="G597" i="21"/>
  <c r="H597" i="21"/>
  <c r="E598" i="21"/>
  <c r="F598" i="21"/>
  <c r="G598" i="21"/>
  <c r="H598" i="21"/>
  <c r="E599" i="21"/>
  <c r="F599" i="21"/>
  <c r="G599" i="21"/>
  <c r="H599" i="21"/>
  <c r="E600" i="21"/>
  <c r="F600" i="21"/>
  <c r="G600" i="21"/>
  <c r="H600" i="21"/>
  <c r="E601" i="21"/>
  <c r="F601" i="21"/>
  <c r="G601" i="21"/>
  <c r="H601" i="21"/>
  <c r="I601" i="21"/>
  <c r="E602" i="21"/>
  <c r="F602" i="21"/>
  <c r="G602" i="21"/>
  <c r="H602" i="21"/>
  <c r="E603" i="21"/>
  <c r="F603" i="21"/>
  <c r="G603" i="21"/>
  <c r="H603" i="21"/>
  <c r="E604" i="21"/>
  <c r="F604" i="21"/>
  <c r="G604" i="21"/>
  <c r="H604" i="21"/>
  <c r="E605" i="21"/>
  <c r="F605" i="21"/>
  <c r="G605" i="21"/>
  <c r="H605" i="21"/>
  <c r="E606" i="21"/>
  <c r="F606" i="21"/>
  <c r="G606" i="21"/>
  <c r="H606" i="21"/>
  <c r="E607" i="21"/>
  <c r="F607" i="21"/>
  <c r="G607" i="21"/>
  <c r="H607" i="21"/>
  <c r="E608" i="21"/>
  <c r="F608" i="21"/>
  <c r="G608" i="21"/>
  <c r="H608" i="21"/>
  <c r="E609" i="21"/>
  <c r="F609" i="21"/>
  <c r="G609" i="21"/>
  <c r="H609" i="21"/>
  <c r="E610" i="21"/>
  <c r="F610" i="21"/>
  <c r="G610" i="21"/>
  <c r="H610" i="21"/>
  <c r="E611" i="21"/>
  <c r="F611" i="21"/>
  <c r="G611" i="21"/>
  <c r="H611" i="21"/>
  <c r="E612" i="21"/>
  <c r="F612" i="21"/>
  <c r="G612" i="21"/>
  <c r="H612" i="21"/>
  <c r="E613" i="21"/>
  <c r="F613" i="21"/>
  <c r="G613" i="21"/>
  <c r="H613" i="21"/>
  <c r="I613" i="21"/>
  <c r="E614" i="21"/>
  <c r="F614" i="21"/>
  <c r="G614" i="21"/>
  <c r="H614" i="21"/>
  <c r="E615" i="21"/>
  <c r="F615" i="21"/>
  <c r="G615" i="21"/>
  <c r="H615" i="21"/>
  <c r="E616" i="21"/>
  <c r="F616" i="21"/>
  <c r="G616" i="21"/>
  <c r="H616" i="21"/>
  <c r="E617" i="21"/>
  <c r="F617" i="21"/>
  <c r="G617" i="21"/>
  <c r="H617" i="21"/>
  <c r="E618" i="21"/>
  <c r="F618" i="21"/>
  <c r="G618" i="21"/>
  <c r="H618" i="21"/>
  <c r="E619" i="21"/>
  <c r="F619" i="21"/>
  <c r="G619" i="21"/>
  <c r="H619" i="21"/>
  <c r="E620" i="21"/>
  <c r="F620" i="21"/>
  <c r="G620" i="21"/>
  <c r="H620" i="21"/>
  <c r="E621" i="21"/>
  <c r="F621" i="21"/>
  <c r="G621" i="21"/>
  <c r="H621" i="21"/>
  <c r="E622" i="21"/>
  <c r="F622" i="21"/>
  <c r="G622" i="21"/>
  <c r="H622" i="21"/>
  <c r="E623" i="21"/>
  <c r="F623" i="21"/>
  <c r="G623" i="21"/>
  <c r="H623" i="21"/>
  <c r="E624" i="21"/>
  <c r="F624" i="21"/>
  <c r="G624" i="21"/>
  <c r="H624" i="21"/>
  <c r="E625" i="21"/>
  <c r="F625" i="21"/>
  <c r="G625" i="21"/>
  <c r="H625" i="21"/>
  <c r="E626" i="21"/>
  <c r="F626" i="21"/>
  <c r="G626" i="21"/>
  <c r="H626" i="21"/>
  <c r="E627" i="21"/>
  <c r="F627" i="21"/>
  <c r="G627" i="21"/>
  <c r="H627" i="21"/>
  <c r="E628" i="21"/>
  <c r="F628" i="21"/>
  <c r="G628" i="21"/>
  <c r="H628" i="21"/>
  <c r="E629" i="21"/>
  <c r="F629" i="21"/>
  <c r="G629" i="21"/>
  <c r="H629" i="21"/>
  <c r="E630" i="21"/>
  <c r="F630" i="21"/>
  <c r="G630" i="21"/>
  <c r="H630" i="21"/>
  <c r="E631" i="21"/>
  <c r="F631" i="21"/>
  <c r="G631" i="21"/>
  <c r="H631" i="21"/>
  <c r="E632" i="21"/>
  <c r="F632" i="21"/>
  <c r="G632" i="21"/>
  <c r="H632" i="21"/>
  <c r="E633" i="21"/>
  <c r="F633" i="21"/>
  <c r="G633" i="21"/>
  <c r="H633" i="21"/>
  <c r="I633" i="21"/>
  <c r="E634" i="21"/>
  <c r="F634" i="21"/>
  <c r="G634" i="21"/>
  <c r="H634" i="21"/>
  <c r="E635" i="21"/>
  <c r="F635" i="21"/>
  <c r="G635" i="21"/>
  <c r="H635" i="21"/>
  <c r="E636" i="21"/>
  <c r="F636" i="21"/>
  <c r="G636" i="21"/>
  <c r="H636" i="21"/>
  <c r="E637" i="21"/>
  <c r="F637" i="21"/>
  <c r="G637" i="21"/>
  <c r="H637" i="21"/>
  <c r="E638" i="21"/>
  <c r="F638" i="21"/>
  <c r="G638" i="21"/>
  <c r="H638" i="21"/>
  <c r="E639" i="21"/>
  <c r="F639" i="21"/>
  <c r="G639" i="21"/>
  <c r="H639" i="21"/>
  <c r="E640" i="21"/>
  <c r="F640" i="21"/>
  <c r="G640" i="21"/>
  <c r="H640" i="21"/>
  <c r="E641" i="21"/>
  <c r="F641" i="21"/>
  <c r="G641" i="21"/>
  <c r="H641" i="21"/>
  <c r="E642" i="21"/>
  <c r="F642" i="21"/>
  <c r="G642" i="21"/>
  <c r="H642" i="21"/>
  <c r="E643" i="21"/>
  <c r="F643" i="21"/>
  <c r="G643" i="21"/>
  <c r="H643" i="21"/>
  <c r="E644" i="21"/>
  <c r="F644" i="21"/>
  <c r="G644" i="21"/>
  <c r="H644" i="21"/>
  <c r="E645" i="21"/>
  <c r="F645" i="21"/>
  <c r="G645" i="21"/>
  <c r="H645" i="21"/>
  <c r="I645" i="21"/>
  <c r="E646" i="21"/>
  <c r="F646" i="21"/>
  <c r="G646" i="21"/>
  <c r="H646" i="21"/>
  <c r="E647" i="21"/>
  <c r="F647" i="21"/>
  <c r="G647" i="21"/>
  <c r="H647" i="21"/>
  <c r="E648" i="21"/>
  <c r="F648" i="21"/>
  <c r="G648" i="21"/>
  <c r="H648" i="21"/>
  <c r="E649" i="21"/>
  <c r="F649" i="21"/>
  <c r="G649" i="21"/>
  <c r="H649" i="21"/>
  <c r="E650" i="21"/>
  <c r="F650" i="21"/>
  <c r="G650" i="21"/>
  <c r="H650" i="21"/>
  <c r="E651" i="21"/>
  <c r="F651" i="21"/>
  <c r="G651" i="21"/>
  <c r="H651" i="21"/>
  <c r="E652" i="21"/>
  <c r="F652" i="21"/>
  <c r="G652" i="21"/>
  <c r="H652" i="21"/>
  <c r="E653" i="21"/>
  <c r="F653" i="21"/>
  <c r="G653" i="21"/>
  <c r="H653" i="21"/>
  <c r="I653" i="21"/>
  <c r="E654" i="21"/>
  <c r="F654" i="21"/>
  <c r="G654" i="21"/>
  <c r="H654" i="21"/>
  <c r="E655" i="21"/>
  <c r="F655" i="21"/>
  <c r="G655" i="21"/>
  <c r="H655" i="21"/>
  <c r="E656" i="21"/>
  <c r="F656" i="21"/>
  <c r="G656" i="21"/>
  <c r="H656" i="21"/>
  <c r="E657" i="21"/>
  <c r="F657" i="21"/>
  <c r="G657" i="21"/>
  <c r="H657" i="21"/>
  <c r="E658" i="21"/>
  <c r="F658" i="21"/>
  <c r="G658" i="21"/>
  <c r="H658" i="21"/>
  <c r="E659" i="21"/>
  <c r="F659" i="21"/>
  <c r="G659" i="21"/>
  <c r="H659" i="21"/>
  <c r="E660" i="21"/>
  <c r="F660" i="21"/>
  <c r="G660" i="21"/>
  <c r="H660" i="21"/>
  <c r="E661" i="21"/>
  <c r="F661" i="21"/>
  <c r="G661" i="21"/>
  <c r="H661" i="21"/>
  <c r="E662" i="21"/>
  <c r="F662" i="21"/>
  <c r="G662" i="21"/>
  <c r="H662" i="21"/>
  <c r="E663" i="21"/>
  <c r="F663" i="21"/>
  <c r="G663" i="21"/>
  <c r="H663" i="21"/>
  <c r="E664" i="21"/>
  <c r="F664" i="21"/>
  <c r="G664" i="21"/>
  <c r="H664" i="21"/>
  <c r="E665" i="21"/>
  <c r="F665" i="21"/>
  <c r="G665" i="21"/>
  <c r="H665" i="21"/>
  <c r="I665" i="21"/>
  <c r="E666" i="21"/>
  <c r="F666" i="21"/>
  <c r="G666" i="21"/>
  <c r="H666" i="21"/>
  <c r="E667" i="21"/>
  <c r="F667" i="21"/>
  <c r="G667" i="21"/>
  <c r="H667" i="21"/>
  <c r="E668" i="21"/>
  <c r="F668" i="21"/>
  <c r="G668" i="21"/>
  <c r="H668" i="21"/>
  <c r="E669" i="21"/>
  <c r="F669" i="21"/>
  <c r="G669" i="21"/>
  <c r="H669" i="21"/>
  <c r="E670" i="21"/>
  <c r="F670" i="21"/>
  <c r="G670" i="21"/>
  <c r="H670" i="21"/>
  <c r="E671" i="21"/>
  <c r="F671" i="21"/>
  <c r="G671" i="21"/>
  <c r="H671" i="21"/>
  <c r="E672" i="21"/>
  <c r="F672" i="21"/>
  <c r="G672" i="21"/>
  <c r="H672" i="21"/>
  <c r="E673" i="21"/>
  <c r="F673" i="21"/>
  <c r="G673" i="21"/>
  <c r="H673" i="21"/>
  <c r="E674" i="21"/>
  <c r="F674" i="21"/>
  <c r="G674" i="21"/>
  <c r="H674" i="21"/>
  <c r="E675" i="21"/>
  <c r="F675" i="21"/>
  <c r="G675" i="21"/>
  <c r="H675" i="21"/>
  <c r="E676" i="21"/>
  <c r="F676" i="21"/>
  <c r="G676" i="21"/>
  <c r="H676" i="21"/>
  <c r="E677" i="21"/>
  <c r="F677" i="21"/>
  <c r="G677" i="21"/>
  <c r="H677" i="21"/>
  <c r="I677" i="21"/>
  <c r="E678" i="21"/>
  <c r="F678" i="21"/>
  <c r="G678" i="21"/>
  <c r="H678" i="21"/>
  <c r="E679" i="21"/>
  <c r="F679" i="21"/>
  <c r="G679" i="21"/>
  <c r="H679" i="21"/>
  <c r="E680" i="21"/>
  <c r="F680" i="21"/>
  <c r="G680" i="21"/>
  <c r="H680" i="21"/>
  <c r="E681" i="21"/>
  <c r="F681" i="21"/>
  <c r="G681" i="21"/>
  <c r="H681" i="21"/>
  <c r="E682" i="21"/>
  <c r="F682" i="21"/>
  <c r="G682" i="21"/>
  <c r="H682" i="21"/>
  <c r="E683" i="21"/>
  <c r="F683" i="21"/>
  <c r="G683" i="21"/>
  <c r="H683" i="21"/>
  <c r="E684" i="21"/>
  <c r="F684" i="21"/>
  <c r="G684" i="21"/>
  <c r="H684" i="21"/>
  <c r="E685" i="21"/>
  <c r="F685" i="21"/>
  <c r="G685" i="21"/>
  <c r="H685" i="21"/>
  <c r="E686" i="21"/>
  <c r="F686" i="21"/>
  <c r="G686" i="21"/>
  <c r="H686" i="21"/>
  <c r="E687" i="21"/>
  <c r="F687" i="21"/>
  <c r="G687" i="21"/>
  <c r="H687" i="21"/>
  <c r="E688" i="21"/>
  <c r="F688" i="21"/>
  <c r="G688" i="21"/>
  <c r="H688" i="21"/>
  <c r="E689" i="21"/>
  <c r="F689" i="21"/>
  <c r="G689" i="21"/>
  <c r="H689" i="21"/>
  <c r="E690" i="21"/>
  <c r="F690" i="21"/>
  <c r="G690" i="21"/>
  <c r="H690" i="21"/>
  <c r="E691" i="21"/>
  <c r="F691" i="21"/>
  <c r="G691" i="21"/>
  <c r="H691" i="21"/>
  <c r="E692" i="21"/>
  <c r="F692" i="21"/>
  <c r="G692" i="21"/>
  <c r="H692" i="21"/>
  <c r="E693" i="21"/>
  <c r="F693" i="21"/>
  <c r="G693" i="21"/>
  <c r="H693" i="21"/>
  <c r="E694" i="21"/>
  <c r="F694" i="21"/>
  <c r="G694" i="21"/>
  <c r="H694" i="21"/>
  <c r="E695" i="21"/>
  <c r="F695" i="21"/>
  <c r="G695" i="21"/>
  <c r="H695" i="21"/>
  <c r="E696" i="21"/>
  <c r="F696" i="21"/>
  <c r="G696" i="21"/>
  <c r="H696" i="21"/>
  <c r="E697" i="21"/>
  <c r="F697" i="21"/>
  <c r="G697" i="21"/>
  <c r="H697" i="21"/>
  <c r="I697" i="21"/>
  <c r="E698" i="21"/>
  <c r="F698" i="21"/>
  <c r="G698" i="21"/>
  <c r="H698" i="21"/>
  <c r="E699" i="21"/>
  <c r="F699" i="21"/>
  <c r="G699" i="21"/>
  <c r="H699" i="21"/>
  <c r="E700" i="21"/>
  <c r="F700" i="21"/>
  <c r="G700" i="21"/>
  <c r="H700" i="21"/>
  <c r="E701" i="21"/>
  <c r="F701" i="21"/>
  <c r="G701" i="21"/>
  <c r="H701" i="21"/>
  <c r="E702" i="21"/>
  <c r="F702" i="21"/>
  <c r="G702" i="21"/>
  <c r="H702" i="21"/>
  <c r="E703" i="21"/>
  <c r="F703" i="21"/>
  <c r="G703" i="21"/>
  <c r="H703" i="21"/>
  <c r="E704" i="21"/>
  <c r="F704" i="21"/>
  <c r="G704" i="21"/>
  <c r="H704" i="21"/>
  <c r="E705" i="21"/>
  <c r="F705" i="21"/>
  <c r="G705" i="21"/>
  <c r="H705" i="21"/>
  <c r="E706" i="21"/>
  <c r="F706" i="21"/>
  <c r="G706" i="21"/>
  <c r="H706" i="21"/>
  <c r="E707" i="21"/>
  <c r="F707" i="21"/>
  <c r="G707" i="21"/>
  <c r="H707" i="21"/>
  <c r="E708" i="21"/>
  <c r="F708" i="21"/>
  <c r="G708" i="21"/>
  <c r="H708" i="21"/>
  <c r="E709" i="21"/>
  <c r="F709" i="21"/>
  <c r="G709" i="21"/>
  <c r="H709" i="21"/>
  <c r="I709" i="21"/>
  <c r="E710" i="21"/>
  <c r="F710" i="21"/>
  <c r="G710" i="21"/>
  <c r="H710" i="21"/>
  <c r="E711" i="21"/>
  <c r="F711" i="21"/>
  <c r="G711" i="21"/>
  <c r="H711" i="21"/>
  <c r="E712" i="21"/>
  <c r="F712" i="21"/>
  <c r="G712" i="21"/>
  <c r="H712" i="21"/>
  <c r="E713" i="21"/>
  <c r="F713" i="21"/>
  <c r="G713" i="21"/>
  <c r="H713" i="21"/>
  <c r="E714" i="21"/>
  <c r="F714" i="21"/>
  <c r="G714" i="21"/>
  <c r="H714" i="21"/>
  <c r="E715" i="21"/>
  <c r="F715" i="21"/>
  <c r="G715" i="21"/>
  <c r="H715" i="21"/>
  <c r="E716" i="21"/>
  <c r="F716" i="21"/>
  <c r="G716" i="21"/>
  <c r="H716" i="21"/>
  <c r="E717" i="21"/>
  <c r="F717" i="21"/>
  <c r="G717" i="21"/>
  <c r="H717" i="21"/>
  <c r="I717" i="21"/>
  <c r="E718" i="21"/>
  <c r="F718" i="21"/>
  <c r="G718" i="21"/>
  <c r="H718" i="21"/>
  <c r="E719" i="21"/>
  <c r="F719" i="21"/>
  <c r="G719" i="21"/>
  <c r="H719" i="21"/>
  <c r="E720" i="21"/>
  <c r="F720" i="21"/>
  <c r="G720" i="21"/>
  <c r="H720" i="21"/>
  <c r="E721" i="21"/>
  <c r="F721" i="21"/>
  <c r="G721" i="21"/>
  <c r="H721" i="21"/>
  <c r="E722" i="21"/>
  <c r="F722" i="21"/>
  <c r="G722" i="21"/>
  <c r="H722" i="21"/>
  <c r="E723" i="21"/>
  <c r="F723" i="21"/>
  <c r="G723" i="21"/>
  <c r="H723" i="21"/>
  <c r="E724" i="21"/>
  <c r="F724" i="21"/>
  <c r="G724" i="21"/>
  <c r="H724" i="21"/>
  <c r="E725" i="21"/>
  <c r="F725" i="21"/>
  <c r="G725" i="21"/>
  <c r="H725" i="21"/>
  <c r="E726" i="21"/>
  <c r="F726" i="21"/>
  <c r="G726" i="21"/>
  <c r="H726" i="21"/>
  <c r="E727" i="21"/>
  <c r="F727" i="21"/>
  <c r="G727" i="21"/>
  <c r="H727" i="21"/>
  <c r="E728" i="21"/>
  <c r="F728" i="21"/>
  <c r="G728" i="21"/>
  <c r="H728" i="21"/>
  <c r="E729" i="21"/>
  <c r="F729" i="21"/>
  <c r="G729" i="21"/>
  <c r="H729" i="21"/>
  <c r="I729" i="21"/>
  <c r="E730" i="21"/>
  <c r="F730" i="21"/>
  <c r="G730" i="21"/>
  <c r="H730" i="21"/>
  <c r="E731" i="21"/>
  <c r="F731" i="21"/>
  <c r="G731" i="21"/>
  <c r="H731" i="21"/>
  <c r="E732" i="21"/>
  <c r="F732" i="21"/>
  <c r="G732" i="21"/>
  <c r="H732" i="21"/>
  <c r="E733" i="21"/>
  <c r="F733" i="21"/>
  <c r="G733" i="21"/>
  <c r="H733" i="21"/>
  <c r="E734" i="21"/>
  <c r="F734" i="21"/>
  <c r="G734" i="21"/>
  <c r="H734" i="21"/>
  <c r="E735" i="21"/>
  <c r="F735" i="21"/>
  <c r="G735" i="21"/>
  <c r="H735" i="21"/>
  <c r="E736" i="21"/>
  <c r="F736" i="21"/>
  <c r="G736" i="21"/>
  <c r="H736" i="21"/>
  <c r="E737" i="21"/>
  <c r="F737" i="21"/>
  <c r="G737" i="21"/>
  <c r="H737" i="21"/>
  <c r="E738" i="21"/>
  <c r="F738" i="21"/>
  <c r="G738" i="21"/>
  <c r="H738" i="21"/>
  <c r="E739" i="21"/>
  <c r="F739" i="21"/>
  <c r="G739" i="21"/>
  <c r="H739" i="21"/>
  <c r="E740" i="21"/>
  <c r="F740" i="21"/>
  <c r="G740" i="21"/>
  <c r="H740" i="21"/>
  <c r="E741" i="21"/>
  <c r="F741" i="21"/>
  <c r="G741" i="21"/>
  <c r="H741" i="21"/>
  <c r="I741" i="21"/>
  <c r="E742" i="21"/>
  <c r="F742" i="21"/>
  <c r="G742" i="21"/>
  <c r="H742" i="21"/>
  <c r="E743" i="21"/>
  <c r="F743" i="21"/>
  <c r="G743" i="21"/>
  <c r="H743" i="21"/>
  <c r="E744" i="21"/>
  <c r="F744" i="21"/>
  <c r="G744" i="21"/>
  <c r="H744" i="21"/>
  <c r="E745" i="21"/>
  <c r="F745" i="21"/>
  <c r="G745" i="21"/>
  <c r="H745" i="21"/>
  <c r="E746" i="21"/>
  <c r="F746" i="21"/>
  <c r="G746" i="21"/>
  <c r="H746" i="21"/>
  <c r="E747" i="21"/>
  <c r="F747" i="21"/>
  <c r="G747" i="21"/>
  <c r="H747" i="21"/>
  <c r="E748" i="21"/>
  <c r="F748" i="21"/>
  <c r="G748" i="21"/>
  <c r="H748" i="21"/>
  <c r="E749" i="21"/>
  <c r="F749" i="21"/>
  <c r="G749" i="21"/>
  <c r="H749" i="21"/>
  <c r="E750" i="21"/>
  <c r="F750" i="21"/>
  <c r="G750" i="21"/>
  <c r="H750" i="21"/>
  <c r="E751" i="21"/>
  <c r="F751" i="21"/>
  <c r="G751" i="21"/>
  <c r="H751" i="21"/>
  <c r="E752" i="21"/>
  <c r="F752" i="21"/>
  <c r="G752" i="21"/>
  <c r="H752" i="21"/>
  <c r="E753" i="21"/>
  <c r="F753" i="21"/>
  <c r="G753" i="21"/>
  <c r="H753" i="21"/>
  <c r="E754" i="21"/>
  <c r="F754" i="21"/>
  <c r="G754" i="21"/>
  <c r="H754" i="21"/>
  <c r="E755" i="21"/>
  <c r="F755" i="21"/>
  <c r="G755" i="21"/>
  <c r="H755" i="21"/>
  <c r="E756" i="21"/>
  <c r="F756" i="21"/>
  <c r="G756" i="21"/>
  <c r="H756" i="21"/>
  <c r="E757" i="21"/>
  <c r="F757" i="21"/>
  <c r="G757" i="21"/>
  <c r="H757" i="21"/>
  <c r="E758" i="21"/>
  <c r="F758" i="21"/>
  <c r="G758" i="21"/>
  <c r="H758" i="21"/>
  <c r="E759" i="21"/>
  <c r="F759" i="21"/>
  <c r="G759" i="21"/>
  <c r="H759" i="21"/>
  <c r="E760" i="21"/>
  <c r="F760" i="21"/>
  <c r="G760" i="21"/>
  <c r="H760" i="21"/>
  <c r="E761" i="21"/>
  <c r="F761" i="21"/>
  <c r="G761" i="21"/>
  <c r="H761" i="21"/>
  <c r="E762" i="21"/>
  <c r="F762" i="21"/>
  <c r="G762" i="21"/>
  <c r="H762" i="21"/>
  <c r="E763" i="21"/>
  <c r="F763" i="21"/>
  <c r="G763" i="21"/>
  <c r="H763" i="21"/>
  <c r="I763" i="21"/>
  <c r="E764" i="21"/>
  <c r="F764" i="21"/>
  <c r="G764" i="21"/>
  <c r="H764" i="21"/>
  <c r="I764" i="21"/>
  <c r="E765" i="21"/>
  <c r="F765" i="21"/>
  <c r="G765" i="21"/>
  <c r="H765" i="21"/>
  <c r="E766" i="21"/>
  <c r="F766" i="21"/>
  <c r="G766" i="21"/>
  <c r="H766" i="21"/>
  <c r="E767" i="21"/>
  <c r="F767" i="21"/>
  <c r="G767" i="21"/>
  <c r="H767" i="21"/>
  <c r="E768" i="21"/>
  <c r="F768" i="21"/>
  <c r="G768" i="21"/>
  <c r="H768" i="21"/>
  <c r="E769" i="21"/>
  <c r="F769" i="21"/>
  <c r="G769" i="21"/>
  <c r="H769" i="21"/>
  <c r="E770" i="21"/>
  <c r="F770" i="21"/>
  <c r="G770" i="21"/>
  <c r="H770" i="21"/>
  <c r="E771" i="21"/>
  <c r="F771" i="21"/>
  <c r="G771" i="21"/>
  <c r="H771" i="21"/>
  <c r="E772" i="21"/>
  <c r="F772" i="21"/>
  <c r="G772" i="21"/>
  <c r="H772" i="21"/>
  <c r="E773" i="21"/>
  <c r="F773" i="21"/>
  <c r="G773" i="21"/>
  <c r="H773" i="21"/>
  <c r="I773" i="21"/>
  <c r="E774" i="21"/>
  <c r="F774" i="21"/>
  <c r="G774" i="21"/>
  <c r="H774" i="21"/>
  <c r="E775" i="21"/>
  <c r="F775" i="21"/>
  <c r="G775" i="21"/>
  <c r="H775" i="21"/>
  <c r="E776" i="21"/>
  <c r="F776" i="21"/>
  <c r="G776" i="21"/>
  <c r="H776" i="21"/>
  <c r="E777" i="21"/>
  <c r="F777" i="21"/>
  <c r="G777" i="21"/>
  <c r="H777" i="21"/>
  <c r="E778" i="21"/>
  <c r="F778" i="21"/>
  <c r="G778" i="21"/>
  <c r="H778" i="21"/>
  <c r="E779" i="21"/>
  <c r="F779" i="21"/>
  <c r="G779" i="21"/>
  <c r="H779" i="21"/>
  <c r="E780" i="21"/>
  <c r="F780" i="21"/>
  <c r="G780" i="21"/>
  <c r="H780" i="21"/>
  <c r="E781" i="21"/>
  <c r="F781" i="21"/>
  <c r="G781" i="21"/>
  <c r="H781" i="21"/>
  <c r="E782" i="21"/>
  <c r="F782" i="21"/>
  <c r="G782" i="21"/>
  <c r="H782" i="21"/>
  <c r="E783" i="21"/>
  <c r="F783" i="21"/>
  <c r="G783" i="21"/>
  <c r="H783" i="21"/>
  <c r="E784" i="21"/>
  <c r="F784" i="21"/>
  <c r="G784" i="21"/>
  <c r="H784" i="21"/>
  <c r="E785" i="21"/>
  <c r="F785" i="21"/>
  <c r="G785" i="21"/>
  <c r="H785" i="21"/>
  <c r="E786" i="21"/>
  <c r="F786" i="21"/>
  <c r="G786" i="21"/>
  <c r="H786" i="21"/>
  <c r="E787" i="21"/>
  <c r="F787" i="21"/>
  <c r="G787" i="21"/>
  <c r="H787" i="21"/>
  <c r="E788" i="21"/>
  <c r="F788" i="21"/>
  <c r="G788" i="21"/>
  <c r="H788" i="21"/>
  <c r="E789" i="21"/>
  <c r="F789" i="21"/>
  <c r="G789" i="21"/>
  <c r="H789" i="21"/>
  <c r="I789" i="21"/>
  <c r="E790" i="21"/>
  <c r="F790" i="21"/>
  <c r="G790" i="21"/>
  <c r="H790" i="21"/>
  <c r="E791" i="21"/>
  <c r="F791" i="21"/>
  <c r="G791" i="21"/>
  <c r="H791" i="21"/>
  <c r="E792" i="21"/>
  <c r="F792" i="21"/>
  <c r="G792" i="21"/>
  <c r="H792" i="21"/>
  <c r="E793" i="21"/>
  <c r="F793" i="21"/>
  <c r="G793" i="21"/>
  <c r="H793" i="21"/>
  <c r="E794" i="21"/>
  <c r="F794" i="21"/>
  <c r="G794" i="21"/>
  <c r="H794" i="21"/>
  <c r="E795" i="21"/>
  <c r="F795" i="21"/>
  <c r="G795" i="21"/>
  <c r="H795" i="21"/>
  <c r="E796" i="21"/>
  <c r="F796" i="21"/>
  <c r="G796" i="21"/>
  <c r="H796" i="21"/>
  <c r="E797" i="21"/>
  <c r="F797" i="21"/>
  <c r="G797" i="21"/>
  <c r="H797" i="21"/>
  <c r="E798" i="21"/>
  <c r="F798" i="21"/>
  <c r="G798" i="21"/>
  <c r="H798" i="21"/>
  <c r="E799" i="21"/>
  <c r="F799" i="21"/>
  <c r="G799" i="21"/>
  <c r="H799" i="21"/>
  <c r="E800" i="21"/>
  <c r="F800" i="21"/>
  <c r="G800" i="21"/>
  <c r="H800" i="21"/>
  <c r="E801" i="21"/>
  <c r="F801" i="21"/>
  <c r="G801" i="21"/>
  <c r="H801" i="21"/>
  <c r="E802" i="21"/>
  <c r="F802" i="21"/>
  <c r="G802" i="21"/>
  <c r="H802" i="21"/>
  <c r="E803" i="21"/>
  <c r="F803" i="21"/>
  <c r="G803" i="21"/>
  <c r="H803" i="21"/>
  <c r="E804" i="21"/>
  <c r="F804" i="21"/>
  <c r="G804" i="21"/>
  <c r="H804" i="21"/>
  <c r="E805" i="21"/>
  <c r="F805" i="21"/>
  <c r="G805" i="21"/>
  <c r="H805" i="21"/>
  <c r="E806" i="21"/>
  <c r="F806" i="21"/>
  <c r="G806" i="21"/>
  <c r="H806" i="21"/>
  <c r="E807" i="21"/>
  <c r="F807" i="21"/>
  <c r="G807" i="21"/>
  <c r="H807" i="21"/>
  <c r="E808" i="21"/>
  <c r="F808" i="21"/>
  <c r="G808" i="21"/>
  <c r="H808" i="21"/>
  <c r="E809" i="21"/>
  <c r="F809" i="21"/>
  <c r="G809" i="21"/>
  <c r="H809" i="21"/>
  <c r="I809" i="21"/>
  <c r="E810" i="21"/>
  <c r="F810" i="21"/>
  <c r="G810" i="21"/>
  <c r="H810" i="21"/>
  <c r="E811" i="21"/>
  <c r="F811" i="21"/>
  <c r="G811" i="21"/>
  <c r="H811" i="21"/>
  <c r="E812" i="21"/>
  <c r="F812" i="21"/>
  <c r="G812" i="21"/>
  <c r="H812" i="21"/>
  <c r="E813" i="21"/>
  <c r="F813" i="21"/>
  <c r="G813" i="21"/>
  <c r="H813" i="21"/>
  <c r="E814" i="21"/>
  <c r="F814" i="21"/>
  <c r="G814" i="21"/>
  <c r="H814" i="21"/>
  <c r="E815" i="21"/>
  <c r="F815" i="21"/>
  <c r="G815" i="21"/>
  <c r="H815" i="21"/>
  <c r="E816" i="21"/>
  <c r="F816" i="21"/>
  <c r="G816" i="21"/>
  <c r="H816" i="21"/>
  <c r="E817" i="21"/>
  <c r="F817" i="21"/>
  <c r="G817" i="21"/>
  <c r="H817" i="21"/>
  <c r="E818" i="21"/>
  <c r="F818" i="21"/>
  <c r="G818" i="21"/>
  <c r="H818" i="21"/>
  <c r="E819" i="21"/>
  <c r="F819" i="21"/>
  <c r="G819" i="21"/>
  <c r="H819" i="21"/>
  <c r="E820" i="21"/>
  <c r="F820" i="21"/>
  <c r="G820" i="21"/>
  <c r="H820" i="21"/>
  <c r="E821" i="21"/>
  <c r="F821" i="21"/>
  <c r="G821" i="21"/>
  <c r="H821" i="21"/>
  <c r="I821" i="21"/>
  <c r="E822" i="21"/>
  <c r="F822" i="21"/>
  <c r="G822" i="21"/>
  <c r="H822" i="21"/>
  <c r="E823" i="21"/>
  <c r="F823" i="21"/>
  <c r="G823" i="21"/>
  <c r="H823" i="21"/>
  <c r="E824" i="21"/>
  <c r="F824" i="21"/>
  <c r="G824" i="21"/>
  <c r="H824" i="21"/>
  <c r="E825" i="21"/>
  <c r="F825" i="21"/>
  <c r="G825" i="21"/>
  <c r="H825" i="21"/>
  <c r="E826" i="21"/>
  <c r="F826" i="21"/>
  <c r="G826" i="21"/>
  <c r="H826" i="21"/>
  <c r="E827" i="21"/>
  <c r="F827" i="21"/>
  <c r="G827" i="21"/>
  <c r="H827" i="21"/>
  <c r="E828" i="21"/>
  <c r="F828" i="21"/>
  <c r="G828" i="21"/>
  <c r="H828" i="21"/>
  <c r="E829" i="21"/>
  <c r="F829" i="21"/>
  <c r="G829" i="21"/>
  <c r="H829" i="21"/>
  <c r="E830" i="21"/>
  <c r="F830" i="21"/>
  <c r="G830" i="21"/>
  <c r="H830" i="21"/>
  <c r="E831" i="21"/>
  <c r="F831" i="21"/>
  <c r="G831" i="21"/>
  <c r="H831" i="21"/>
  <c r="E832" i="21"/>
  <c r="F832" i="21"/>
  <c r="G832" i="21"/>
  <c r="H832" i="21"/>
  <c r="E833" i="21"/>
  <c r="F833" i="21"/>
  <c r="G833" i="21"/>
  <c r="H833" i="21"/>
  <c r="E834" i="21"/>
  <c r="F834" i="21"/>
  <c r="G834" i="21"/>
  <c r="H834" i="21"/>
  <c r="E835" i="21"/>
  <c r="F835" i="21"/>
  <c r="G835" i="21"/>
  <c r="H835" i="21"/>
  <c r="E836" i="21"/>
  <c r="F836" i="21"/>
  <c r="G836" i="21"/>
  <c r="H836" i="21"/>
  <c r="E837" i="21"/>
  <c r="F837" i="21"/>
  <c r="G837" i="21"/>
  <c r="H837" i="21"/>
  <c r="E838" i="21"/>
  <c r="F838" i="21"/>
  <c r="G838" i="21"/>
  <c r="H838" i="21"/>
  <c r="E839" i="21"/>
  <c r="F839" i="21"/>
  <c r="G839" i="21"/>
  <c r="H839" i="21"/>
  <c r="E840" i="21"/>
  <c r="F840" i="21"/>
  <c r="G840" i="21"/>
  <c r="H840" i="21"/>
  <c r="E841" i="21"/>
  <c r="F841" i="21"/>
  <c r="G841" i="21"/>
  <c r="H841" i="21"/>
  <c r="E842" i="21"/>
  <c r="F842" i="21"/>
  <c r="G842" i="21"/>
  <c r="H842" i="21"/>
  <c r="E843" i="21"/>
  <c r="F843" i="21"/>
  <c r="G843" i="21"/>
  <c r="H843" i="21"/>
  <c r="E844" i="21"/>
  <c r="F844" i="21"/>
  <c r="G844" i="21"/>
  <c r="H844" i="21"/>
  <c r="E845" i="21"/>
  <c r="F845" i="21"/>
  <c r="G845" i="21"/>
  <c r="H845" i="21"/>
  <c r="I845" i="21"/>
  <c r="E846" i="21"/>
  <c r="F846" i="21"/>
  <c r="G846" i="21"/>
  <c r="H846" i="21"/>
  <c r="I846" i="21"/>
  <c r="E847" i="21"/>
  <c r="F847" i="21"/>
  <c r="G847" i="21"/>
  <c r="H847" i="21"/>
  <c r="E848" i="21"/>
  <c r="F848" i="21"/>
  <c r="G848" i="21"/>
  <c r="H848" i="21"/>
  <c r="E849" i="21"/>
  <c r="F849" i="21"/>
  <c r="G849" i="21"/>
  <c r="H849" i="21"/>
  <c r="E850" i="21"/>
  <c r="F850" i="21"/>
  <c r="G850" i="21"/>
  <c r="H850" i="21"/>
  <c r="E851" i="21"/>
  <c r="F851" i="21"/>
  <c r="G851" i="21"/>
  <c r="H851" i="21"/>
  <c r="E852" i="21"/>
  <c r="F852" i="21"/>
  <c r="G852" i="21"/>
  <c r="H852" i="21"/>
  <c r="E853" i="21"/>
  <c r="F853" i="21"/>
  <c r="G853" i="21"/>
  <c r="H853" i="21"/>
  <c r="E854" i="21"/>
  <c r="F854" i="21"/>
  <c r="G854" i="21"/>
  <c r="H854" i="21"/>
  <c r="E855" i="21"/>
  <c r="F855" i="21"/>
  <c r="G855" i="21"/>
  <c r="H855" i="21"/>
  <c r="E856" i="21"/>
  <c r="F856" i="21"/>
  <c r="G856" i="21"/>
  <c r="H856" i="21"/>
  <c r="E857" i="21"/>
  <c r="F857" i="21"/>
  <c r="G857" i="21"/>
  <c r="H857" i="21"/>
  <c r="E858" i="21"/>
  <c r="F858" i="21"/>
  <c r="G858" i="21"/>
  <c r="H858" i="21"/>
  <c r="E859" i="21"/>
  <c r="F859" i="21"/>
  <c r="G859" i="21"/>
  <c r="H859" i="21"/>
  <c r="E860" i="21"/>
  <c r="F860" i="21"/>
  <c r="G860" i="21"/>
  <c r="H860" i="21"/>
  <c r="E861" i="21"/>
  <c r="F861" i="21"/>
  <c r="G861" i="21"/>
  <c r="H861" i="21"/>
  <c r="E862" i="21"/>
  <c r="F862" i="21"/>
  <c r="G862" i="21"/>
  <c r="H862" i="21"/>
  <c r="E863" i="21"/>
  <c r="F863" i="21"/>
  <c r="G863" i="21"/>
  <c r="H863" i="21"/>
  <c r="I863" i="21"/>
  <c r="E864" i="21"/>
  <c r="F864" i="21"/>
  <c r="G864" i="21"/>
  <c r="H864" i="21"/>
  <c r="E865" i="21"/>
  <c r="F865" i="21"/>
  <c r="G865" i="21"/>
  <c r="H865" i="21"/>
  <c r="E866" i="21"/>
  <c r="F866" i="21"/>
  <c r="G866" i="21"/>
  <c r="H866" i="21"/>
  <c r="E867" i="21"/>
  <c r="F867" i="21"/>
  <c r="G867" i="21"/>
  <c r="H867" i="21"/>
  <c r="E868" i="21"/>
  <c r="F868" i="21"/>
  <c r="G868" i="21"/>
  <c r="H868" i="21"/>
  <c r="E869" i="21"/>
  <c r="F869" i="21"/>
  <c r="G869" i="21"/>
  <c r="H869" i="21"/>
  <c r="E870" i="21"/>
  <c r="F870" i="21"/>
  <c r="G870" i="21"/>
  <c r="H870" i="21"/>
  <c r="E871" i="21"/>
  <c r="F871" i="21"/>
  <c r="G871" i="21"/>
  <c r="H871" i="21"/>
  <c r="I871" i="21"/>
  <c r="E872" i="21"/>
  <c r="F872" i="21"/>
  <c r="G872" i="21"/>
  <c r="H872" i="21"/>
  <c r="E873" i="21"/>
  <c r="F873" i="21"/>
  <c r="G873" i="21"/>
  <c r="H873" i="21"/>
  <c r="E874" i="21"/>
  <c r="F874" i="21"/>
  <c r="G874" i="21"/>
  <c r="H874" i="21"/>
  <c r="E875" i="21"/>
  <c r="F875" i="21"/>
  <c r="G875" i="21"/>
  <c r="H875" i="21"/>
  <c r="I875" i="21"/>
  <c r="E876" i="21"/>
  <c r="F876" i="21"/>
  <c r="G876" i="21"/>
  <c r="H876" i="21"/>
  <c r="E877" i="21"/>
  <c r="F877" i="21"/>
  <c r="G877" i="21"/>
  <c r="H877" i="21"/>
  <c r="E878" i="21"/>
  <c r="F878" i="21"/>
  <c r="G878" i="21"/>
  <c r="H878" i="21"/>
  <c r="E879" i="21"/>
  <c r="F879" i="21"/>
  <c r="G879" i="21"/>
  <c r="H879" i="21"/>
  <c r="E880" i="21"/>
  <c r="F880" i="21"/>
  <c r="G880" i="21"/>
  <c r="H880" i="21"/>
  <c r="E881" i="21"/>
  <c r="F881" i="21"/>
  <c r="G881" i="21"/>
  <c r="H881" i="21"/>
  <c r="E882" i="21"/>
  <c r="F882" i="21"/>
  <c r="G882" i="21"/>
  <c r="H882" i="21"/>
  <c r="E883" i="21"/>
  <c r="F883" i="21"/>
  <c r="G883" i="21"/>
  <c r="H883" i="21"/>
  <c r="E884" i="21"/>
  <c r="F884" i="21"/>
  <c r="G884" i="21"/>
  <c r="H884" i="21"/>
  <c r="E885" i="21"/>
  <c r="F885" i="21"/>
  <c r="G885" i="21"/>
  <c r="H885" i="21"/>
  <c r="E886" i="21"/>
  <c r="F886" i="21"/>
  <c r="G886" i="21"/>
  <c r="H886" i="21"/>
  <c r="E887" i="21"/>
  <c r="F887" i="21"/>
  <c r="G887" i="21"/>
  <c r="H887" i="21"/>
  <c r="H14" i="20"/>
  <c r="I14" i="20"/>
  <c r="H15" i="20"/>
  <c r="I15" i="20"/>
  <c r="H16" i="20"/>
  <c r="I16" i="20"/>
  <c r="H17" i="20"/>
  <c r="I17" i="20"/>
  <c r="H18" i="20"/>
  <c r="I18" i="20"/>
  <c r="H19" i="20"/>
  <c r="I19" i="20"/>
  <c r="H20" i="20"/>
  <c r="I20" i="20"/>
  <c r="H21" i="20"/>
  <c r="I21" i="20"/>
  <c r="H22" i="20"/>
  <c r="I22" i="20"/>
  <c r="H23" i="20"/>
  <c r="I23" i="20"/>
  <c r="H24" i="20"/>
  <c r="I24" i="20"/>
  <c r="D4" i="57"/>
  <c r="R13" i="57"/>
  <c r="R14" i="57"/>
  <c r="T3" i="61"/>
  <c r="BK55" i="57"/>
  <c r="BK53" i="57"/>
  <c r="BK45" i="57"/>
  <c r="BI53" i="57"/>
  <c r="CW67" i="57"/>
  <c r="CZ65" i="57"/>
  <c r="CW65" i="57"/>
  <c r="CW57" i="57"/>
  <c r="H12" i="57"/>
  <c r="H10" i="57"/>
  <c r="F9" i="59"/>
  <c r="J9" i="57"/>
  <c r="M23" i="61"/>
  <c r="E12" i="61"/>
  <c r="F2" i="61"/>
  <c r="AB9" i="61"/>
  <c r="AB7" i="61"/>
  <c r="X5" i="61"/>
  <c r="E2" i="61"/>
  <c r="AB9" i="59"/>
  <c r="AB7" i="59"/>
  <c r="X5" i="59"/>
  <c r="T3" i="59"/>
  <c r="M23" i="59"/>
  <c r="E12" i="59"/>
  <c r="T20" i="59"/>
  <c r="E2" i="59"/>
  <c r="T43" i="57"/>
  <c r="AF3" i="57"/>
  <c r="AO1" i="57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H505" i="20"/>
  <c r="I505" i="20"/>
  <c r="H506" i="20"/>
  <c r="I506" i="20"/>
  <c r="H507" i="20"/>
  <c r="I507" i="20"/>
  <c r="H508" i="20"/>
  <c r="I508" i="20"/>
  <c r="H509" i="20"/>
  <c r="I509" i="20"/>
  <c r="H510" i="20"/>
  <c r="I510" i="20"/>
  <c r="H511" i="20"/>
  <c r="I511" i="20"/>
  <c r="H512" i="20"/>
  <c r="I512" i="20"/>
  <c r="H513" i="20"/>
  <c r="I513" i="20"/>
  <c r="H514" i="20"/>
  <c r="I514" i="20"/>
  <c r="H503" i="20"/>
  <c r="I503" i="20"/>
  <c r="H504" i="20"/>
  <c r="I504" i="20"/>
  <c r="H502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I201" i="20"/>
  <c r="I202" i="20"/>
  <c r="I203" i="20"/>
  <c r="I204" i="20"/>
  <c r="I205" i="20"/>
  <c r="I206" i="20"/>
  <c r="I207" i="20"/>
  <c r="I208" i="20"/>
  <c r="I209" i="20"/>
  <c r="I210" i="20"/>
  <c r="I211" i="20"/>
  <c r="I212" i="20"/>
  <c r="I213" i="20"/>
  <c r="I214" i="20"/>
  <c r="I215" i="20"/>
  <c r="I216" i="20"/>
  <c r="I217" i="20"/>
  <c r="I218" i="20"/>
  <c r="I219" i="20"/>
  <c r="I220" i="20"/>
  <c r="I221" i="20"/>
  <c r="I222" i="20"/>
  <c r="I223" i="20"/>
  <c r="I224" i="20"/>
  <c r="I225" i="20"/>
  <c r="I226" i="20"/>
  <c r="I227" i="20"/>
  <c r="I228" i="20"/>
  <c r="I229" i="20"/>
  <c r="I230" i="20"/>
  <c r="I231" i="20"/>
  <c r="I232" i="20"/>
  <c r="I233" i="20"/>
  <c r="I234" i="20"/>
  <c r="I235" i="20"/>
  <c r="I236" i="20"/>
  <c r="I237" i="20"/>
  <c r="I238" i="20"/>
  <c r="I239" i="20"/>
  <c r="I240" i="20"/>
  <c r="I241" i="20"/>
  <c r="I242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I267" i="20"/>
  <c r="I268" i="20"/>
  <c r="I269" i="20"/>
  <c r="I270" i="20"/>
  <c r="I271" i="20"/>
  <c r="I272" i="20"/>
  <c r="I273" i="20"/>
  <c r="I274" i="20"/>
  <c r="I275" i="20"/>
  <c r="I276" i="20"/>
  <c r="I277" i="20"/>
  <c r="I278" i="20"/>
  <c r="I279" i="20"/>
  <c r="I280" i="20"/>
  <c r="I281" i="20"/>
  <c r="I282" i="20"/>
  <c r="I283" i="20"/>
  <c r="I284" i="20"/>
  <c r="I285" i="20"/>
  <c r="I286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I299" i="20"/>
  <c r="I300" i="20"/>
  <c r="I301" i="20"/>
  <c r="I302" i="20"/>
  <c r="I303" i="20"/>
  <c r="I304" i="20"/>
  <c r="I305" i="20"/>
  <c r="I306" i="20"/>
  <c r="I307" i="20"/>
  <c r="I308" i="20"/>
  <c r="I309" i="20"/>
  <c r="I310" i="20"/>
  <c r="I311" i="20"/>
  <c r="I312" i="20"/>
  <c r="I313" i="20"/>
  <c r="I314" i="20"/>
  <c r="I315" i="20"/>
  <c r="I316" i="20"/>
  <c r="I317" i="20"/>
  <c r="I318" i="20"/>
  <c r="I319" i="20"/>
  <c r="I320" i="20"/>
  <c r="I321" i="20"/>
  <c r="I322" i="20"/>
  <c r="I323" i="20"/>
  <c r="I324" i="20"/>
  <c r="I325" i="20"/>
  <c r="I326" i="20"/>
  <c r="I327" i="20"/>
  <c r="I328" i="20"/>
  <c r="I329" i="20"/>
  <c r="I330" i="20"/>
  <c r="I331" i="20"/>
  <c r="I332" i="20"/>
  <c r="I333" i="20"/>
  <c r="I334" i="20"/>
  <c r="I335" i="20"/>
  <c r="I336" i="20"/>
  <c r="I337" i="20"/>
  <c r="I338" i="20"/>
  <c r="I339" i="20"/>
  <c r="I340" i="20"/>
  <c r="I341" i="20"/>
  <c r="I342" i="20"/>
  <c r="I343" i="20"/>
  <c r="I344" i="20"/>
  <c r="I345" i="20"/>
  <c r="I346" i="20"/>
  <c r="I347" i="20"/>
  <c r="I348" i="20"/>
  <c r="I349" i="20"/>
  <c r="I350" i="20"/>
  <c r="I351" i="20"/>
  <c r="I352" i="20"/>
  <c r="I353" i="20"/>
  <c r="I354" i="20"/>
  <c r="I355" i="20"/>
  <c r="I356" i="20"/>
  <c r="I357" i="20"/>
  <c r="I358" i="20"/>
  <c r="I359" i="20"/>
  <c r="I360" i="20"/>
  <c r="I361" i="20"/>
  <c r="I362" i="20"/>
  <c r="I363" i="20"/>
  <c r="I364" i="20"/>
  <c r="I365" i="20"/>
  <c r="I366" i="20"/>
  <c r="I367" i="20"/>
  <c r="I368" i="20"/>
  <c r="I369" i="20"/>
  <c r="I370" i="20"/>
  <c r="I371" i="20"/>
  <c r="I372" i="20"/>
  <c r="I373" i="20"/>
  <c r="I374" i="20"/>
  <c r="I375" i="20"/>
  <c r="I376" i="20"/>
  <c r="I377" i="20"/>
  <c r="I378" i="20"/>
  <c r="I379" i="20"/>
  <c r="I380" i="20"/>
  <c r="I381" i="20"/>
  <c r="I382" i="20"/>
  <c r="I383" i="20"/>
  <c r="I384" i="20"/>
  <c r="I385" i="20"/>
  <c r="I386" i="20"/>
  <c r="I387" i="20"/>
  <c r="I388" i="20"/>
  <c r="I389" i="20"/>
  <c r="I390" i="20"/>
  <c r="I391" i="20"/>
  <c r="I392" i="20"/>
  <c r="I393" i="20"/>
  <c r="I394" i="20"/>
  <c r="I395" i="20"/>
  <c r="I396" i="20"/>
  <c r="I397" i="20"/>
  <c r="I398" i="20"/>
  <c r="I399" i="20"/>
  <c r="I400" i="20"/>
  <c r="I401" i="20"/>
  <c r="I402" i="20"/>
  <c r="I403" i="20"/>
  <c r="I404" i="20"/>
  <c r="I405" i="20"/>
  <c r="I406" i="20"/>
  <c r="I407" i="20"/>
  <c r="I408" i="20"/>
  <c r="I409" i="20"/>
  <c r="I410" i="20"/>
  <c r="I411" i="20"/>
  <c r="I412" i="20"/>
  <c r="I413" i="20"/>
  <c r="I414" i="20"/>
  <c r="I415" i="20"/>
  <c r="I416" i="20"/>
  <c r="I417" i="20"/>
  <c r="I418" i="20"/>
  <c r="I419" i="20"/>
  <c r="I420" i="20"/>
  <c r="I421" i="20"/>
  <c r="I422" i="20"/>
  <c r="I423" i="20"/>
  <c r="I424" i="20"/>
  <c r="I425" i="20"/>
  <c r="I426" i="20"/>
  <c r="I427" i="20"/>
  <c r="I428" i="20"/>
  <c r="I429" i="20"/>
  <c r="I430" i="20"/>
  <c r="I431" i="20"/>
  <c r="I432" i="20"/>
  <c r="I433" i="20"/>
  <c r="I434" i="20"/>
  <c r="I435" i="20"/>
  <c r="I436" i="20"/>
  <c r="I437" i="20"/>
  <c r="I438" i="20"/>
  <c r="I439" i="20"/>
  <c r="I440" i="20"/>
  <c r="I441" i="20"/>
  <c r="I442" i="20"/>
  <c r="I443" i="20"/>
  <c r="I444" i="20"/>
  <c r="I445" i="20"/>
  <c r="I446" i="20"/>
  <c r="I447" i="20"/>
  <c r="I448" i="20"/>
  <c r="I449" i="20"/>
  <c r="I450" i="20"/>
  <c r="I451" i="20"/>
  <c r="I452" i="20"/>
  <c r="I453" i="20"/>
  <c r="I454" i="20"/>
  <c r="I455" i="20"/>
  <c r="I456" i="20"/>
  <c r="I457" i="20"/>
  <c r="I458" i="20"/>
  <c r="I459" i="20"/>
  <c r="I460" i="20"/>
  <c r="I461" i="20"/>
  <c r="I462" i="20"/>
  <c r="I463" i="20"/>
  <c r="I464" i="20"/>
  <c r="I465" i="20"/>
  <c r="I466" i="20"/>
  <c r="I467" i="20"/>
  <c r="I468" i="20"/>
  <c r="I469" i="20"/>
  <c r="I470" i="20"/>
  <c r="I471" i="20"/>
  <c r="I472" i="20"/>
  <c r="I473" i="20"/>
  <c r="I474" i="20"/>
  <c r="I475" i="20"/>
  <c r="I476" i="20"/>
  <c r="I477" i="20"/>
  <c r="I478" i="20"/>
  <c r="I479" i="20"/>
  <c r="I480" i="20"/>
  <c r="I481" i="20"/>
  <c r="I482" i="20"/>
  <c r="I483" i="20"/>
  <c r="I484" i="20"/>
  <c r="I485" i="20"/>
  <c r="I486" i="20"/>
  <c r="I487" i="20"/>
  <c r="I488" i="20"/>
  <c r="I489" i="20"/>
  <c r="I490" i="20"/>
  <c r="I491" i="20"/>
  <c r="I492" i="20"/>
  <c r="I493" i="20"/>
  <c r="I494" i="20"/>
  <c r="I495" i="20"/>
  <c r="I496" i="20"/>
  <c r="I497" i="20"/>
  <c r="I498" i="20"/>
  <c r="I499" i="20"/>
  <c r="I500" i="20"/>
  <c r="I501" i="20"/>
  <c r="I502" i="20"/>
  <c r="BI44" i="57"/>
  <c r="BI41" i="57"/>
  <c r="BI52" i="57"/>
  <c r="BI50" i="57"/>
  <c r="BI43" i="57"/>
  <c r="BI40" i="57"/>
  <c r="BI47" i="57"/>
  <c r="BI46" i="57"/>
  <c r="BI51" i="57"/>
  <c r="BI49" i="57"/>
  <c r="BI48" i="57"/>
  <c r="BI45" i="57"/>
  <c r="BI42" i="57"/>
  <c r="BI67" i="57"/>
  <c r="BI68" i="57"/>
  <c r="BI69" i="57"/>
  <c r="I883" i="21"/>
  <c r="I882" i="21"/>
  <c r="I881" i="21"/>
  <c r="I855" i="21"/>
  <c r="I825" i="21"/>
  <c r="I800" i="21"/>
  <c r="I799" i="21"/>
  <c r="I798" i="21"/>
  <c r="I793" i="21"/>
  <c r="I745" i="21"/>
  <c r="I725" i="21"/>
  <c r="I724" i="21"/>
  <c r="I681" i="21"/>
  <c r="I661" i="21"/>
  <c r="I660" i="21"/>
  <c r="I617" i="21"/>
  <c r="I597" i="21"/>
  <c r="I596" i="21"/>
  <c r="I553" i="21"/>
  <c r="I533" i="21"/>
  <c r="I532" i="21"/>
  <c r="I488" i="21"/>
  <c r="I467" i="21"/>
  <c r="I466" i="21"/>
  <c r="I462" i="21"/>
  <c r="I420" i="21"/>
  <c r="I403" i="21"/>
  <c r="I395" i="21"/>
  <c r="I384" i="21"/>
  <c r="I371" i="21"/>
  <c r="I323" i="21"/>
  <c r="I313" i="21"/>
  <c r="I302" i="21"/>
  <c r="I249" i="21"/>
  <c r="I248" i="21"/>
  <c r="I243" i="21"/>
  <c r="I229" i="21"/>
  <c r="I167" i="21"/>
  <c r="I166" i="21"/>
  <c r="I162" i="21"/>
  <c r="I159" i="21"/>
  <c r="I155" i="21"/>
  <c r="I137" i="21"/>
  <c r="I95" i="21"/>
  <c r="I94" i="21"/>
  <c r="I93" i="21"/>
  <c r="I92" i="21"/>
  <c r="I91" i="21"/>
  <c r="I31" i="21"/>
  <c r="I30" i="21"/>
  <c r="I29" i="21"/>
  <c r="I28" i="21"/>
  <c r="I27" i="21"/>
  <c r="I885" i="21"/>
  <c r="I829" i="21"/>
  <c r="I804" i="21"/>
  <c r="I783" i="21"/>
  <c r="I782" i="21"/>
  <c r="I749" i="21"/>
  <c r="I685" i="21"/>
  <c r="I435" i="21"/>
  <c r="I427" i="21"/>
  <c r="I376" i="21"/>
  <c r="I375" i="21"/>
  <c r="I352" i="21"/>
  <c r="I307" i="21"/>
  <c r="I306" i="21"/>
  <c r="I281" i="21"/>
  <c r="I279" i="21"/>
  <c r="I234" i="21"/>
  <c r="I233" i="21"/>
  <c r="I232" i="21"/>
  <c r="I230" i="21"/>
  <c r="I211" i="21"/>
  <c r="I199" i="21"/>
  <c r="I143" i="21"/>
  <c r="I142" i="21"/>
  <c r="I140" i="21"/>
  <c r="I139" i="21"/>
  <c r="I135" i="21"/>
  <c r="I121" i="21"/>
  <c r="I119" i="21"/>
  <c r="I79" i="21"/>
  <c r="I78" i="21"/>
  <c r="I77" i="21"/>
  <c r="I76" i="21"/>
  <c r="I75" i="21"/>
  <c r="I71" i="21"/>
  <c r="I15" i="21"/>
  <c r="I14" i="21"/>
  <c r="I13" i="21"/>
  <c r="I12" i="21"/>
  <c r="I11" i="21"/>
  <c r="I7" i="21"/>
  <c r="I867" i="21"/>
  <c r="I842" i="21"/>
  <c r="I841" i="21"/>
  <c r="I813" i="21"/>
  <c r="I761" i="21"/>
  <c r="I757" i="21"/>
  <c r="I756" i="21"/>
  <c r="I713" i="21"/>
  <c r="I693" i="21"/>
  <c r="I692" i="21"/>
  <c r="I649" i="21"/>
  <c r="I629" i="21"/>
  <c r="I628" i="21"/>
  <c r="I585" i="21"/>
  <c r="I565" i="21"/>
  <c r="I564" i="21"/>
  <c r="I521" i="21"/>
  <c r="I499" i="21"/>
  <c r="I498" i="21"/>
  <c r="I497" i="21"/>
  <c r="I440" i="21"/>
  <c r="I439" i="21"/>
  <c r="I432" i="21"/>
  <c r="I431" i="21"/>
  <c r="I430" i="21"/>
  <c r="I429" i="21"/>
  <c r="I380" i="21"/>
  <c r="I360" i="21"/>
  <c r="I359" i="21"/>
  <c r="I336" i="21"/>
  <c r="I287" i="21"/>
  <c r="I286" i="21"/>
  <c r="I285" i="21"/>
  <c r="I284" i="21"/>
  <c r="I266" i="21"/>
  <c r="I263" i="21"/>
  <c r="I239" i="21"/>
  <c r="I213" i="21"/>
  <c r="I206" i="21"/>
  <c r="I202" i="21"/>
  <c r="I181" i="21"/>
  <c r="I177" i="21"/>
  <c r="I147" i="21"/>
  <c r="I127" i="21"/>
  <c r="I126" i="21"/>
  <c r="I124" i="21"/>
  <c r="I123" i="21"/>
  <c r="I105" i="21"/>
  <c r="I103" i="21"/>
  <c r="I63" i="21"/>
  <c r="I62" i="21"/>
  <c r="I61" i="21"/>
  <c r="I60" i="21"/>
  <c r="I59" i="21"/>
  <c r="I55" i="21"/>
  <c r="I39" i="21"/>
  <c r="I879" i="21"/>
  <c r="I878" i="21"/>
  <c r="I874" i="21"/>
  <c r="I832" i="21"/>
  <c r="I831" i="21"/>
  <c r="I830" i="21"/>
  <c r="I827" i="21"/>
  <c r="I795" i="21"/>
  <c r="I847" i="21"/>
  <c r="I836" i="21"/>
  <c r="I805" i="21"/>
  <c r="I779" i="21"/>
  <c r="I777" i="21"/>
  <c r="I862" i="21"/>
  <c r="I858" i="21"/>
  <c r="I857" i="21"/>
  <c r="I856" i="21"/>
  <c r="I850" i="21"/>
  <c r="I820" i="21"/>
  <c r="I815" i="21"/>
  <c r="I814" i="21"/>
  <c r="I811" i="21"/>
  <c r="I791" i="21"/>
  <c r="I784" i="21"/>
  <c r="I775" i="21"/>
  <c r="I765" i="21"/>
  <c r="I751" i="21"/>
  <c r="I750" i="21"/>
  <c r="I720" i="21"/>
  <c r="I719" i="21"/>
  <c r="I718" i="21"/>
  <c r="I688" i="21"/>
  <c r="I687" i="21"/>
  <c r="I686" i="21"/>
  <c r="I656" i="21"/>
  <c r="I655" i="21"/>
  <c r="I654" i="21"/>
  <c r="I624" i="21"/>
  <c r="I623" i="21"/>
  <c r="I622" i="21"/>
  <c r="I621" i="21"/>
  <c r="I592" i="21"/>
  <c r="I591" i="21"/>
  <c r="I590" i="21"/>
  <c r="I589" i="21"/>
  <c r="I560" i="21"/>
  <c r="I559" i="21"/>
  <c r="I558" i="21"/>
  <c r="I557" i="21"/>
  <c r="I528" i="21"/>
  <c r="I527" i="21"/>
  <c r="I526" i="21"/>
  <c r="I525" i="21"/>
  <c r="I494" i="21"/>
  <c r="I492" i="21"/>
  <c r="I460" i="21"/>
  <c r="I887" i="21"/>
  <c r="I873" i="21"/>
  <c r="I872" i="21"/>
  <c r="I853" i="21"/>
  <c r="I849" i="21"/>
  <c r="I837" i="21"/>
  <c r="I823" i="21"/>
  <c r="I816" i="21"/>
  <c r="I807" i="21"/>
  <c r="I796" i="21"/>
  <c r="I792" i="21"/>
  <c r="I785" i="21"/>
  <c r="I780" i="21"/>
  <c r="I776" i="21"/>
  <c r="I768" i="21"/>
  <c r="I767" i="21"/>
  <c r="I766" i="21"/>
  <c r="I733" i="21"/>
  <c r="I701" i="21"/>
  <c r="I669" i="21"/>
  <c r="I869" i="21"/>
  <c r="I866" i="21"/>
  <c r="I865" i="21"/>
  <c r="I859" i="21"/>
  <c r="I839" i="21"/>
  <c r="I828" i="21"/>
  <c r="I824" i="21"/>
  <c r="I817" i="21"/>
  <c r="I812" i="21"/>
  <c r="I808" i="21"/>
  <c r="I797" i="21"/>
  <c r="I788" i="21"/>
  <c r="I781" i="21"/>
  <c r="I772" i="21"/>
  <c r="I740" i="21"/>
  <c r="I737" i="21"/>
  <c r="I736" i="21"/>
  <c r="I735" i="21"/>
  <c r="I734" i="21"/>
  <c r="I708" i="21"/>
  <c r="I705" i="21"/>
  <c r="I704" i="21"/>
  <c r="I703" i="21"/>
  <c r="I702" i="21"/>
  <c r="I676" i="21"/>
  <c r="I673" i="21"/>
  <c r="I672" i="21"/>
  <c r="I671" i="21"/>
  <c r="I670" i="21"/>
  <c r="I644" i="21"/>
  <c r="I641" i="21"/>
  <c r="I640" i="21"/>
  <c r="I639" i="21"/>
  <c r="I638" i="21"/>
  <c r="I637" i="21"/>
  <c r="I612" i="21"/>
  <c r="I609" i="21"/>
  <c r="I608" i="21"/>
  <c r="I607" i="21"/>
  <c r="I606" i="21"/>
  <c r="I605" i="21"/>
  <c r="I580" i="21"/>
  <c r="I577" i="21"/>
  <c r="I576" i="21"/>
  <c r="I575" i="21"/>
  <c r="I574" i="21"/>
  <c r="I573" i="21"/>
  <c r="I548" i="21"/>
  <c r="I545" i="21"/>
  <c r="I544" i="21"/>
  <c r="I543" i="21"/>
  <c r="I542" i="21"/>
  <c r="I541" i="21"/>
  <c r="I516" i="21"/>
  <c r="I513" i="21"/>
  <c r="I512" i="21"/>
  <c r="I511" i="21"/>
  <c r="I510" i="21"/>
  <c r="I509" i="21"/>
  <c r="I482" i="21"/>
  <c r="I481" i="21"/>
  <c r="I479" i="21"/>
  <c r="I478" i="21"/>
  <c r="I476" i="21"/>
  <c r="I752" i="21"/>
  <c r="I748" i="21"/>
  <c r="I732" i="21"/>
  <c r="I721" i="21"/>
  <c r="I716" i="21"/>
  <c r="I700" i="21"/>
  <c r="I689" i="21"/>
  <c r="I684" i="21"/>
  <c r="I668" i="21"/>
  <c r="I657" i="21"/>
  <c r="I652" i="21"/>
  <c r="I636" i="21"/>
  <c r="I625" i="21"/>
  <c r="I620" i="21"/>
  <c r="I604" i="21"/>
  <c r="I593" i="21"/>
  <c r="I588" i="21"/>
  <c r="I572" i="21"/>
  <c r="I561" i="21"/>
  <c r="I556" i="21"/>
  <c r="I540" i="21"/>
  <c r="I529" i="21"/>
  <c r="I524" i="21"/>
  <c r="I508" i="21"/>
  <c r="I491" i="21"/>
  <c r="I490" i="21"/>
  <c r="I475" i="21"/>
  <c r="I459" i="21"/>
  <c r="I458" i="21"/>
  <c r="I456" i="21"/>
  <c r="I455" i="21"/>
  <c r="I436" i="21"/>
  <c r="I424" i="21"/>
  <c r="I423" i="21"/>
  <c r="I368" i="21"/>
  <c r="I298" i="21"/>
  <c r="I223" i="21"/>
  <c r="I760" i="21"/>
  <c r="I753" i="21"/>
  <c r="I744" i="21"/>
  <c r="I743" i="21"/>
  <c r="I742" i="21"/>
  <c r="I728" i="21"/>
  <c r="I727" i="21"/>
  <c r="I726" i="21"/>
  <c r="I712" i="21"/>
  <c r="I711" i="21"/>
  <c r="I710" i="21"/>
  <c r="I696" i="21"/>
  <c r="I695" i="21"/>
  <c r="I694" i="21"/>
  <c r="I680" i="21"/>
  <c r="I679" i="21"/>
  <c r="I678" i="21"/>
  <c r="I664" i="21"/>
  <c r="I663" i="21"/>
  <c r="I662" i="21"/>
  <c r="I648" i="21"/>
  <c r="I647" i="21"/>
  <c r="I646" i="21"/>
  <c r="I632" i="21"/>
  <c r="I631" i="21"/>
  <c r="I630" i="21"/>
  <c r="I616" i="21"/>
  <c r="I615" i="21"/>
  <c r="I614" i="21"/>
  <c r="I600" i="21"/>
  <c r="I599" i="21"/>
  <c r="I598" i="21"/>
  <c r="I584" i="21"/>
  <c r="I583" i="21"/>
  <c r="I582" i="21"/>
  <c r="I568" i="21"/>
  <c r="I567" i="21"/>
  <c r="I566" i="21"/>
  <c r="I552" i="21"/>
  <c r="I551" i="21"/>
  <c r="I550" i="21"/>
  <c r="I536" i="21"/>
  <c r="I535" i="21"/>
  <c r="I534" i="21"/>
  <c r="I520" i="21"/>
  <c r="I519" i="21"/>
  <c r="I518" i="21"/>
  <c r="I503" i="21"/>
  <c r="I502" i="21"/>
  <c r="I501" i="21"/>
  <c r="I496" i="21"/>
  <c r="I487" i="21"/>
  <c r="I480" i="21"/>
  <c r="I471" i="21"/>
  <c r="I470" i="21"/>
  <c r="I469" i="21"/>
  <c r="I464" i="21"/>
  <c r="I448" i="21"/>
  <c r="I447" i="21"/>
  <c r="I446" i="21"/>
  <c r="I445" i="21"/>
  <c r="I428" i="21"/>
  <c r="I411" i="21"/>
  <c r="I347" i="21"/>
  <c r="I277" i="21"/>
  <c r="I387" i="21"/>
  <c r="I383" i="21"/>
  <c r="I382" i="21"/>
  <c r="I381" i="21"/>
  <c r="I372" i="21"/>
  <c r="I367" i="21"/>
  <c r="I366" i="21"/>
  <c r="I365" i="21"/>
  <c r="I356" i="21"/>
  <c r="I312" i="21"/>
  <c r="I303" i="21"/>
  <c r="I297" i="21"/>
  <c r="I296" i="21"/>
  <c r="I294" i="21"/>
  <c r="I282" i="21"/>
  <c r="I258" i="21"/>
  <c r="I251" i="21"/>
  <c r="I242" i="21"/>
  <c r="I227" i="21"/>
  <c r="I222" i="21"/>
  <c r="I221" i="21"/>
  <c r="I220" i="21"/>
  <c r="I215" i="21"/>
  <c r="I465" i="21"/>
  <c r="I419" i="21"/>
  <c r="I415" i="21"/>
  <c r="I414" i="21"/>
  <c r="I413" i="21"/>
  <c r="I404" i="21"/>
  <c r="I399" i="21"/>
  <c r="I398" i="21"/>
  <c r="I397" i="21"/>
  <c r="I388" i="21"/>
  <c r="I348" i="21"/>
  <c r="I343" i="21"/>
  <c r="I332" i="21"/>
  <c r="I327" i="21"/>
  <c r="I314" i="21"/>
  <c r="I290" i="21"/>
  <c r="I283" i="21"/>
  <c r="I274" i="21"/>
  <c r="I259" i="21"/>
  <c r="I254" i="21"/>
  <c r="I253" i="21"/>
  <c r="I252" i="21"/>
  <c r="I247" i="21"/>
  <c r="I231" i="21"/>
  <c r="I216" i="21"/>
  <c r="I207" i="21"/>
  <c r="I201" i="21"/>
  <c r="I200" i="21"/>
  <c r="I182" i="21"/>
  <c r="I178" i="21"/>
  <c r="I173" i="21"/>
  <c r="I163" i="21"/>
  <c r="I158" i="21"/>
  <c r="I156" i="21"/>
  <c r="I153" i="21"/>
  <c r="I138" i="21"/>
  <c r="I136" i="21"/>
  <c r="I133" i="21"/>
  <c r="I122" i="21"/>
  <c r="I120" i="21"/>
  <c r="I117" i="21"/>
  <c r="I106" i="21"/>
  <c r="I104" i="21"/>
  <c r="I101" i="21"/>
  <c r="I90" i="21"/>
  <c r="I88" i="21"/>
  <c r="I74" i="21"/>
  <c r="I72" i="21"/>
  <c r="I58" i="21"/>
  <c r="I56" i="21"/>
  <c r="I42" i="21"/>
  <c r="I40" i="21"/>
  <c r="I26" i="21"/>
  <c r="I24" i="21"/>
  <c r="I10" i="21"/>
  <c r="I8" i="21"/>
  <c r="I198" i="21"/>
  <c r="I194" i="21"/>
  <c r="I179" i="21"/>
  <c r="I174" i="21"/>
  <c r="I172" i="21"/>
  <c r="I169" i="21"/>
  <c r="I154" i="21"/>
  <c r="I152" i="21"/>
  <c r="I149" i="21"/>
  <c r="I145" i="21"/>
  <c r="I134" i="21"/>
  <c r="I129" i="21"/>
  <c r="I118" i="21"/>
  <c r="I113" i="21"/>
  <c r="I102" i="21"/>
  <c r="I97" i="21"/>
  <c r="I86" i="21"/>
  <c r="I70" i="21"/>
  <c r="I54" i="21"/>
  <c r="I38" i="21"/>
  <c r="I22" i="21"/>
  <c r="I6" i="21"/>
  <c r="I896" i="21"/>
  <c r="I412" i="21"/>
  <c r="I407" i="21"/>
  <c r="I396" i="21"/>
  <c r="I391" i="21"/>
  <c r="I355" i="21"/>
  <c r="I351" i="21"/>
  <c r="I350" i="21"/>
  <c r="I349" i="21"/>
  <c r="I340" i="21"/>
  <c r="I335" i="21"/>
  <c r="I334" i="21"/>
  <c r="I333" i="21"/>
  <c r="I324" i="21"/>
  <c r="I318" i="21"/>
  <c r="I317" i="21"/>
  <c r="I316" i="21"/>
  <c r="I311" i="21"/>
  <c r="I295" i="21"/>
  <c r="I280" i="21"/>
  <c r="I271" i="21"/>
  <c r="I265" i="21"/>
  <c r="I264" i="21"/>
  <c r="I262" i="21"/>
  <c r="I250" i="21"/>
  <c r="I226" i="21"/>
  <c r="I219" i="21"/>
  <c r="I210" i="21"/>
  <c r="I195" i="21"/>
  <c r="I190" i="21"/>
  <c r="I189" i="21"/>
  <c r="I188" i="21"/>
  <c r="I185" i="21"/>
  <c r="I170" i="21"/>
  <c r="I168" i="21"/>
  <c r="I165" i="21"/>
  <c r="I161" i="21"/>
  <c r="I150" i="21"/>
  <c r="I146" i="21"/>
  <c r="I141" i="21"/>
  <c r="I130" i="21"/>
  <c r="I125" i="21"/>
  <c r="I114" i="21"/>
  <c r="I109" i="21"/>
  <c r="I98" i="21"/>
  <c r="I82" i="21"/>
  <c r="I66" i="21"/>
  <c r="I50" i="21"/>
  <c r="I34" i="21"/>
  <c r="I18" i="21"/>
  <c r="I2" i="21"/>
  <c r="I892" i="21"/>
  <c r="I877" i="21"/>
  <c r="I861" i="21"/>
  <c r="I886" i="21"/>
  <c r="I870" i="21"/>
  <c r="I854" i="21"/>
  <c r="I876" i="21"/>
  <c r="I860" i="21"/>
  <c r="I848" i="21"/>
  <c r="I840" i="21"/>
  <c r="I819" i="21"/>
  <c r="I818" i="21"/>
  <c r="I787" i="21"/>
  <c r="I786" i="21"/>
  <c r="I755" i="21"/>
  <c r="I754" i="21"/>
  <c r="I452" i="21"/>
  <c r="I89" i="21"/>
  <c r="I73" i="21"/>
  <c r="I57" i="21"/>
  <c r="I41" i="21"/>
  <c r="I25" i="21"/>
  <c r="I9" i="21"/>
  <c r="I894" i="21"/>
  <c r="I880" i="21"/>
  <c r="I864" i="21"/>
  <c r="I851" i="21"/>
  <c r="I843" i="21"/>
  <c r="I833" i="21"/>
  <c r="I801" i="21"/>
  <c r="I769" i="21"/>
  <c r="I884" i="21"/>
  <c r="I868" i="21"/>
  <c r="I852" i="21"/>
  <c r="I844" i="21"/>
  <c r="I835" i="21"/>
  <c r="I834" i="21"/>
  <c r="I803" i="21"/>
  <c r="I802" i="21"/>
  <c r="I771" i="21"/>
  <c r="I770" i="21"/>
  <c r="I759" i="21"/>
  <c r="I484" i="21"/>
  <c r="I838" i="21"/>
  <c r="I822" i="21"/>
  <c r="I806" i="21"/>
  <c r="I790" i="21"/>
  <c r="I774" i="21"/>
  <c r="I758" i="21"/>
  <c r="I747" i="21"/>
  <c r="I746" i="21"/>
  <c r="I739" i="21"/>
  <c r="I738" i="21"/>
  <c r="I731" i="21"/>
  <c r="I730" i="21"/>
  <c r="I723" i="21"/>
  <c r="I722" i="21"/>
  <c r="I715" i="21"/>
  <c r="I714" i="21"/>
  <c r="I707" i="21"/>
  <c r="I706" i="21"/>
  <c r="I699" i="21"/>
  <c r="I698" i="21"/>
  <c r="I691" i="21"/>
  <c r="I690" i="21"/>
  <c r="I683" i="21"/>
  <c r="I682" i="21"/>
  <c r="I675" i="21"/>
  <c r="I674" i="21"/>
  <c r="I667" i="21"/>
  <c r="I666" i="21"/>
  <c r="I659" i="21"/>
  <c r="I658" i="21"/>
  <c r="I651" i="21"/>
  <c r="I650" i="21"/>
  <c r="I643" i="21"/>
  <c r="I642" i="21"/>
  <c r="I635" i="21"/>
  <c r="I634" i="21"/>
  <c r="I627" i="21"/>
  <c r="I626" i="21"/>
  <c r="I619" i="21"/>
  <c r="I618" i="21"/>
  <c r="I611" i="21"/>
  <c r="I610" i="21"/>
  <c r="I603" i="21"/>
  <c r="I602" i="21"/>
  <c r="I595" i="21"/>
  <c r="I594" i="21"/>
  <c r="I587" i="21"/>
  <c r="I586" i="21"/>
  <c r="I579" i="21"/>
  <c r="I578" i="21"/>
  <c r="I571" i="21"/>
  <c r="I570" i="21"/>
  <c r="I563" i="21"/>
  <c r="I562" i="21"/>
  <c r="I555" i="21"/>
  <c r="I554" i="21"/>
  <c r="I547" i="21"/>
  <c r="I546" i="21"/>
  <c r="I539" i="21"/>
  <c r="I538" i="21"/>
  <c r="I531" i="21"/>
  <c r="I530" i="21"/>
  <c r="I523" i="21"/>
  <c r="I522" i="21"/>
  <c r="I515" i="21"/>
  <c r="I514" i="21"/>
  <c r="I507" i="21"/>
  <c r="I506" i="21"/>
  <c r="I495" i="21"/>
  <c r="I486" i="21"/>
  <c r="I485" i="21"/>
  <c r="I474" i="21"/>
  <c r="I463" i="21"/>
  <c r="I454" i="21"/>
  <c r="I453" i="21"/>
  <c r="I438" i="21"/>
  <c r="I437" i="21"/>
  <c r="I422" i="21"/>
  <c r="I421" i="21"/>
  <c r="I406" i="21"/>
  <c r="I405" i="21"/>
  <c r="I390" i="21"/>
  <c r="I389" i="21"/>
  <c r="I374" i="21"/>
  <c r="I373" i="21"/>
  <c r="I358" i="21"/>
  <c r="I357" i="21"/>
  <c r="I342" i="21"/>
  <c r="I341" i="21"/>
  <c r="I326" i="21"/>
  <c r="I325" i="21"/>
  <c r="I826" i="21"/>
  <c r="I810" i="21"/>
  <c r="I794" i="21"/>
  <c r="I778" i="21"/>
  <c r="I762" i="21"/>
  <c r="I500" i="21"/>
  <c r="I468" i="21"/>
  <c r="I305" i="21"/>
  <c r="I273" i="21"/>
  <c r="I241" i="21"/>
  <c r="I209" i="21"/>
  <c r="I505" i="21"/>
  <c r="I489" i="21"/>
  <c r="I473" i="21"/>
  <c r="I457" i="21"/>
  <c r="I299" i="21"/>
  <c r="I267" i="21"/>
  <c r="I235" i="21"/>
  <c r="I203" i="21"/>
  <c r="I493" i="21"/>
  <c r="I477" i="21"/>
  <c r="I461" i="21"/>
  <c r="I450" i="21"/>
  <c r="I449" i="21"/>
  <c r="I442" i="21"/>
  <c r="I441" i="21"/>
  <c r="I434" i="21"/>
  <c r="I433" i="21"/>
  <c r="I426" i="21"/>
  <c r="I425" i="21"/>
  <c r="I418" i="21"/>
  <c r="I417" i="21"/>
  <c r="I410" i="21"/>
  <c r="I409" i="21"/>
  <c r="I402" i="21"/>
  <c r="I401" i="21"/>
  <c r="I394" i="21"/>
  <c r="I393" i="21"/>
  <c r="I386" i="21"/>
  <c r="I385" i="21"/>
  <c r="I378" i="21"/>
  <c r="I377" i="21"/>
  <c r="I370" i="21"/>
  <c r="I369" i="21"/>
  <c r="I362" i="21"/>
  <c r="I361" i="21"/>
  <c r="I354" i="21"/>
  <c r="I353" i="21"/>
  <c r="I346" i="21"/>
  <c r="I345" i="21"/>
  <c r="I338" i="21"/>
  <c r="I337" i="21"/>
  <c r="I330" i="21"/>
  <c r="I329" i="21"/>
  <c r="I322" i="21"/>
  <c r="I321" i="21"/>
  <c r="I310" i="21"/>
  <c r="I301" i="21"/>
  <c r="I300" i="21"/>
  <c r="I289" i="21"/>
  <c r="I278" i="21"/>
  <c r="I269" i="21"/>
  <c r="I268" i="21"/>
  <c r="I257" i="21"/>
  <c r="I246" i="21"/>
  <c r="I237" i="21"/>
  <c r="I236" i="21"/>
  <c r="I225" i="21"/>
  <c r="I214" i="21"/>
  <c r="I205" i="21"/>
  <c r="I204" i="21"/>
  <c r="I320" i="21"/>
  <c r="I304" i="21"/>
  <c r="I288" i="21"/>
  <c r="I272" i="21"/>
  <c r="I256" i="21"/>
  <c r="I240" i="21"/>
  <c r="I224" i="21"/>
  <c r="I208" i="21"/>
  <c r="I197" i="21"/>
  <c r="I196" i="21"/>
  <c r="I180" i="21"/>
  <c r="I164" i="21"/>
  <c r="I148" i="21"/>
  <c r="I132" i="21"/>
  <c r="I116" i="21"/>
  <c r="I100" i="21"/>
  <c r="I85" i="21"/>
  <c r="I84" i="21"/>
  <c r="I69" i="21"/>
  <c r="I68" i="21"/>
  <c r="I53" i="21"/>
  <c r="I52" i="21"/>
  <c r="I37" i="21"/>
  <c r="I36" i="21"/>
  <c r="I21" i="21"/>
  <c r="I20" i="21"/>
  <c r="I5" i="21"/>
  <c r="I4" i="21"/>
  <c r="I895" i="21"/>
  <c r="I308" i="21"/>
  <c r="I292" i="21"/>
  <c r="I276" i="21"/>
  <c r="I260" i="21"/>
  <c r="I244" i="21"/>
  <c r="I228" i="21"/>
  <c r="I212" i="21"/>
  <c r="I193" i="21"/>
  <c r="I192" i="21"/>
  <c r="I176" i="21"/>
  <c r="I160" i="21"/>
  <c r="I144" i="21"/>
  <c r="I128" i="21"/>
  <c r="I112" i="21"/>
  <c r="I96" i="21"/>
  <c r="I81" i="21"/>
  <c r="I80" i="21"/>
  <c r="I65" i="21"/>
  <c r="I64" i="21"/>
  <c r="I49" i="21"/>
  <c r="I48" i="21"/>
  <c r="I33" i="21"/>
  <c r="I32" i="21"/>
  <c r="I17" i="21"/>
  <c r="I16" i="21"/>
  <c r="I891" i="21"/>
  <c r="I890" i="21"/>
  <c r="BI56" i="57"/>
  <c r="BI20" i="57"/>
  <c r="BI22" i="57"/>
  <c r="BI24" i="57"/>
  <c r="BI26" i="57"/>
  <c r="BI30" i="57"/>
  <c r="BI32" i="57"/>
  <c r="BI34" i="57"/>
  <c r="BI36" i="57"/>
  <c r="BI38" i="57"/>
  <c r="BI55" i="57"/>
  <c r="BI28" i="57"/>
  <c r="BI63" i="57"/>
  <c r="BI19" i="57"/>
  <c r="BI27" i="57"/>
  <c r="BI35" i="57"/>
  <c r="BI65" i="57"/>
  <c r="BI21" i="57"/>
  <c r="BI29" i="57"/>
  <c r="BI37" i="57"/>
  <c r="BI33" i="57"/>
  <c r="BI64" i="57"/>
  <c r="BI25" i="57"/>
  <c r="BI23" i="57"/>
  <c r="BI31" i="57"/>
  <c r="BI66" i="57"/>
  <c r="BI39" i="57"/>
  <c r="BI58" i="57"/>
  <c r="BI60" i="57"/>
  <c r="BI59" i="57"/>
  <c r="BI62" i="57"/>
  <c r="BI61" i="57"/>
  <c r="BI54" i="57"/>
  <c r="B33" i="57"/>
  <c r="V33" i="57"/>
  <c r="X33" i="57"/>
  <c r="Z33" i="57"/>
  <c r="AA33" i="57"/>
  <c r="AA26" i="57"/>
  <c r="Z26" i="57"/>
  <c r="B26" i="57"/>
  <c r="X26" i="57"/>
  <c r="V26" i="57"/>
  <c r="B23" i="57"/>
  <c r="AA23" i="57"/>
  <c r="Z23" i="57"/>
  <c r="X23" i="57"/>
  <c r="V23" i="57"/>
  <c r="B37" i="57"/>
  <c r="V37" i="57"/>
  <c r="Z37" i="57"/>
  <c r="AA37" i="57"/>
  <c r="X37" i="57"/>
  <c r="B35" i="57"/>
  <c r="AA35" i="57"/>
  <c r="V35" i="57"/>
  <c r="X35" i="57"/>
  <c r="Z35" i="57"/>
  <c r="X28" i="57"/>
  <c r="V28" i="57"/>
  <c r="Z28" i="57"/>
  <c r="AA28" i="57"/>
  <c r="T28" i="57"/>
  <c r="B28" i="57"/>
  <c r="Z34" i="57"/>
  <c r="AA34" i="57"/>
  <c r="B34" i="57"/>
  <c r="X34" i="57"/>
  <c r="V34" i="57"/>
  <c r="AA24" i="57"/>
  <c r="Z24" i="57"/>
  <c r="B24" i="57"/>
  <c r="X24" i="57"/>
  <c r="V24" i="57"/>
  <c r="B31" i="57"/>
  <c r="AA31" i="57"/>
  <c r="X31" i="57"/>
  <c r="Z31" i="57"/>
  <c r="V31" i="57"/>
  <c r="X36" i="57"/>
  <c r="B36" i="57"/>
  <c r="AA36" i="57"/>
  <c r="Z36" i="57"/>
  <c r="V36" i="57"/>
  <c r="X39" i="57"/>
  <c r="V39" i="57"/>
  <c r="B39" i="57"/>
  <c r="Z39" i="57"/>
  <c r="AA39" i="57"/>
  <c r="B25" i="57"/>
  <c r="X25" i="57"/>
  <c r="V25" i="57"/>
  <c r="AA25" i="57"/>
  <c r="Z25" i="57"/>
  <c r="B29" i="57"/>
  <c r="X29" i="57"/>
  <c r="V29" i="57"/>
  <c r="AA29" i="57"/>
  <c r="Z29" i="57"/>
  <c r="B27" i="57"/>
  <c r="AA27" i="57"/>
  <c r="Z27" i="57"/>
  <c r="X27" i="57"/>
  <c r="V27" i="57"/>
  <c r="X32" i="57"/>
  <c r="B32" i="57"/>
  <c r="AA32" i="57"/>
  <c r="V32" i="57"/>
  <c r="Z32" i="57"/>
  <c r="AA22" i="57"/>
  <c r="Z22" i="57"/>
  <c r="B22" i="57"/>
  <c r="X22" i="57"/>
  <c r="V22" i="57"/>
  <c r="T22" i="57"/>
  <c r="B21" i="57"/>
  <c r="AA21" i="57"/>
  <c r="Z21" i="57"/>
  <c r="X21" i="57"/>
  <c r="V21" i="57"/>
  <c r="B19" i="57"/>
  <c r="AA19" i="57"/>
  <c r="Z19" i="57"/>
  <c r="X19" i="57"/>
  <c r="V19" i="57"/>
  <c r="X38" i="57"/>
  <c r="Z38" i="57"/>
  <c r="AA38" i="57"/>
  <c r="V38" i="57"/>
  <c r="B38" i="57"/>
  <c r="AA30" i="57"/>
  <c r="Z30" i="57"/>
  <c r="B30" i="57"/>
  <c r="X30" i="57"/>
  <c r="V30" i="57"/>
  <c r="T30" i="57"/>
  <c r="X20" i="57"/>
  <c r="V20" i="57"/>
  <c r="B20" i="57"/>
  <c r="AA20" i="57"/>
  <c r="Z20" i="57"/>
  <c r="T39" i="57"/>
  <c r="T24" i="57"/>
  <c r="AQ26" i="57"/>
  <c r="BO26" i="57"/>
  <c r="AB26" i="57"/>
  <c r="BL26" i="57"/>
  <c r="F26" i="57"/>
  <c r="AF26" i="57"/>
  <c r="T20" i="57"/>
  <c r="AF30" i="57"/>
  <c r="AQ30" i="57"/>
  <c r="AB30" i="57"/>
  <c r="BO30" i="57"/>
  <c r="F30" i="57"/>
  <c r="BL30" i="57"/>
  <c r="T38" i="57"/>
  <c r="T19" i="57"/>
  <c r="V40" i="57"/>
  <c r="AB19" i="57"/>
  <c r="AF19" i="57"/>
  <c r="F19" i="57"/>
  <c r="BO19" i="57"/>
  <c r="AQ19" i="57"/>
  <c r="BL19" i="57"/>
  <c r="AB22" i="57"/>
  <c r="AQ22" i="57"/>
  <c r="F22" i="57"/>
  <c r="BL22" i="57"/>
  <c r="AF22" i="57"/>
  <c r="BO22" i="57"/>
  <c r="T32" i="57"/>
  <c r="T27" i="57"/>
  <c r="BL27" i="57"/>
  <c r="AF27" i="57"/>
  <c r="BO27" i="57"/>
  <c r="AQ27" i="57"/>
  <c r="AB27" i="57"/>
  <c r="F27" i="57"/>
  <c r="T25" i="57"/>
  <c r="T36" i="57"/>
  <c r="BL24" i="57"/>
  <c r="AQ24" i="57"/>
  <c r="AB24" i="57"/>
  <c r="BO24" i="57"/>
  <c r="F24" i="57"/>
  <c r="AF24" i="57"/>
  <c r="T26" i="57"/>
  <c r="T33" i="57"/>
  <c r="BK30" i="57"/>
  <c r="BN30" i="57"/>
  <c r="AJ30" i="57"/>
  <c r="Z40" i="57"/>
  <c r="AJ22" i="57"/>
  <c r="BN22" i="57"/>
  <c r="BK22" i="57"/>
  <c r="BL32" i="57"/>
  <c r="AB32" i="57"/>
  <c r="BO32" i="57"/>
  <c r="F32" i="57"/>
  <c r="AQ32" i="57"/>
  <c r="AF32" i="57"/>
  <c r="F25" i="57"/>
  <c r="AB25" i="57"/>
  <c r="BL25" i="57"/>
  <c r="BO25" i="57"/>
  <c r="AF25" i="57"/>
  <c r="AQ25" i="57"/>
  <c r="AF39" i="57"/>
  <c r="AJ39" i="57"/>
  <c r="BL39" i="57"/>
  <c r="BN39" i="57"/>
  <c r="AQ39" i="57"/>
  <c r="BK39" i="57"/>
  <c r="BK24" i="57"/>
  <c r="AJ24" i="57"/>
  <c r="BN24" i="57"/>
  <c r="AF28" i="57"/>
  <c r="BL28" i="57"/>
  <c r="BO28" i="57"/>
  <c r="AB28" i="57"/>
  <c r="F28" i="57"/>
  <c r="AQ28" i="57"/>
  <c r="AB37" i="57"/>
  <c r="BO37" i="57"/>
  <c r="AF37" i="57"/>
  <c r="BL37" i="57"/>
  <c r="AQ37" i="57"/>
  <c r="F37" i="57"/>
  <c r="AB20" i="57"/>
  <c r="F20" i="57"/>
  <c r="AQ20" i="57"/>
  <c r="BO20" i="57"/>
  <c r="AF20" i="57"/>
  <c r="BL20" i="57"/>
  <c r="AF38" i="57"/>
  <c r="AB38" i="57"/>
  <c r="BO38" i="57"/>
  <c r="AQ38" i="57"/>
  <c r="F38" i="57"/>
  <c r="BL38" i="57"/>
  <c r="AA40" i="57"/>
  <c r="AB45" i="57"/>
  <c r="T29" i="57"/>
  <c r="AQ36" i="57"/>
  <c r="BO36" i="57"/>
  <c r="AB36" i="57"/>
  <c r="AF36" i="57"/>
  <c r="F36" i="57"/>
  <c r="BL36" i="57"/>
  <c r="T34" i="57"/>
  <c r="AJ28" i="57"/>
  <c r="BK28" i="57"/>
  <c r="BN28" i="57"/>
  <c r="T35" i="57"/>
  <c r="T23" i="57"/>
  <c r="AB23" i="57"/>
  <c r="F23" i="57"/>
  <c r="AF23" i="57"/>
  <c r="BL23" i="57"/>
  <c r="AQ23" i="57"/>
  <c r="BO23" i="57"/>
  <c r="X40" i="57"/>
  <c r="O42" i="57"/>
  <c r="T42" i="57"/>
  <c r="T44" i="57"/>
  <c r="AK42" i="57"/>
  <c r="T21" i="57"/>
  <c r="F21" i="57"/>
  <c r="BL21" i="57"/>
  <c r="AB21" i="57"/>
  <c r="AF21" i="57"/>
  <c r="BO21" i="57"/>
  <c r="AQ21" i="57"/>
  <c r="BO29" i="57"/>
  <c r="AF29" i="57"/>
  <c r="F29" i="57"/>
  <c r="AQ29" i="57"/>
  <c r="BL29" i="57"/>
  <c r="AB29" i="57"/>
  <c r="BO39" i="57"/>
  <c r="AB39" i="57"/>
  <c r="F39" i="57"/>
  <c r="T31" i="57"/>
  <c r="BL31" i="57"/>
  <c r="F31" i="57"/>
  <c r="AB31" i="57"/>
  <c r="AQ31" i="57"/>
  <c r="BO31" i="57"/>
  <c r="AF31" i="57"/>
  <c r="BO34" i="57"/>
  <c r="BL34" i="57"/>
  <c r="F34" i="57"/>
  <c r="AQ34" i="57"/>
  <c r="AF34" i="57"/>
  <c r="AB34" i="57"/>
  <c r="F35" i="57"/>
  <c r="BL35" i="57"/>
  <c r="AQ35" i="57"/>
  <c r="BO35" i="57"/>
  <c r="AB35" i="57"/>
  <c r="AF35" i="57"/>
  <c r="T37" i="57"/>
  <c r="BO33" i="57"/>
  <c r="F33" i="57"/>
  <c r="AF33" i="57"/>
  <c r="BL33" i="57"/>
  <c r="AB33" i="57"/>
  <c r="AQ33" i="57"/>
  <c r="AB44" i="57"/>
  <c r="AB46" i="57"/>
  <c r="BN21" i="57"/>
  <c r="BK21" i="57"/>
  <c r="AJ21" i="57"/>
  <c r="AJ23" i="57"/>
  <c r="BN23" i="57"/>
  <c r="BK23" i="57"/>
  <c r="BK29" i="57"/>
  <c r="AJ29" i="57"/>
  <c r="BN29" i="57"/>
  <c r="BN31" i="57"/>
  <c r="AJ31" i="57"/>
  <c r="BK31" i="57"/>
  <c r="BN42" i="57"/>
  <c r="BL42" i="57"/>
  <c r="BK35" i="57"/>
  <c r="AJ35" i="57"/>
  <c r="BN35" i="57"/>
  <c r="BK34" i="57"/>
  <c r="BN34" i="57"/>
  <c r="AJ34" i="57"/>
  <c r="BN37" i="57"/>
  <c r="BK37" i="57"/>
  <c r="AJ37" i="57"/>
  <c r="BN19" i="57"/>
  <c r="BK19" i="57"/>
  <c r="AJ19" i="57"/>
  <c r="T40" i="57"/>
  <c r="AJ20" i="57"/>
  <c r="BK20" i="57"/>
  <c r="BN20" i="57"/>
  <c r="BK33" i="57"/>
  <c r="AJ33" i="57"/>
  <c r="BN33" i="57"/>
  <c r="BN36" i="57"/>
  <c r="AJ36" i="57"/>
  <c r="BK36" i="57"/>
  <c r="BN27" i="57"/>
  <c r="BK27" i="57"/>
  <c r="AJ27" i="57"/>
  <c r="BN38" i="57"/>
  <c r="AJ38" i="57"/>
  <c r="BK38" i="57"/>
  <c r="BN26" i="57"/>
  <c r="AJ26" i="57"/>
  <c r="BK26" i="57"/>
  <c r="BN25" i="57"/>
  <c r="BK25" i="57"/>
  <c r="AJ25" i="57"/>
  <c r="BN32" i="57"/>
  <c r="AJ32" i="57"/>
  <c r="BK32" i="57"/>
  <c r="AK41" i="57"/>
  <c r="AK40" i="57"/>
  <c r="BP41" i="57"/>
  <c r="AK43" i="57"/>
  <c r="J15" i="57"/>
  <c r="BL41" i="57"/>
  <c r="BL43" i="57"/>
  <c r="BN41" i="57"/>
  <c r="BN40" i="57"/>
  <c r="BN43" i="5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pcuser</author>
    <author>毛利信幸</author>
  </authors>
  <commentList>
    <comment ref="H4" authorId="0" shapeId="0" xr:uid="{00000000-0006-0000-0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自動表示欄</t>
        </r>
      </text>
    </comment>
    <comment ref="I4" authorId="0" shapeId="0" xr:uid="{00000000-0006-0000-0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自動表示欄</t>
        </r>
      </text>
    </comment>
    <comment ref="J4" authorId="1" shapeId="0" xr:uid="{00000000-0006-0000-0600-000004000000}">
      <text>
        <r>
          <rPr>
            <b/>
            <sz val="20"/>
            <color indexed="81"/>
            <rFont val="MS P ゴシック"/>
            <family val="3"/>
            <charset val="128"/>
          </rPr>
          <t>個数は見積書に反映しません</t>
        </r>
      </text>
    </comment>
    <comment ref="K4" authorId="0" shapeId="0" xr:uid="{00000000-0006-0000-06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自宅か同梱か500を選んで下さい。</t>
        </r>
      </text>
    </comment>
    <comment ref="L4" authorId="0" shapeId="0" xr:uid="{00000000-0006-0000-06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同梱先を指示します。</t>
        </r>
      </text>
    </comment>
    <comment ref="M4" authorId="0" shapeId="0" xr:uid="{00000000-0006-0000-06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メッセージカード選択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pcuser</author>
    <author>毛利信幸</author>
  </authors>
  <commentList>
    <comment ref="D4" authorId="0" shapeId="0" xr:uid="{020B409F-AF0A-4E6F-9D02-18206852539D}">
      <text>
        <r>
          <rPr>
            <b/>
            <sz val="14"/>
            <color indexed="81"/>
            <rFont val="ＭＳ Ｐゴシック"/>
            <family val="3"/>
            <charset val="128"/>
          </rPr>
          <t>水色の枠にご記入いただくと挨拶状に反映します。</t>
        </r>
      </text>
    </comment>
    <comment ref="AB6" authorId="0" shapeId="0" xr:uid="{F936CE90-227D-4E80-87FF-AB015963DA36}">
      <text>
        <r>
          <rPr>
            <b/>
            <sz val="9"/>
            <color indexed="81"/>
            <rFont val="ＭＳ Ｐゴシック"/>
            <family val="3"/>
            <charset val="128"/>
          </rPr>
          <t>会社選択</t>
        </r>
      </text>
    </comment>
    <comment ref="H8" authorId="0" shapeId="0" xr:uid="{0A25E439-969C-41BA-AA0E-C964DEF879EE}">
      <text>
        <r>
          <rPr>
            <sz val="9"/>
            <color indexed="81"/>
            <rFont val="ＭＳ Ｐゴシック"/>
            <family val="3"/>
            <charset val="128"/>
          </rPr>
          <t xml:space="preserve">12/15と記入すれば
２０１５年１２月１５日と表記されます。
</t>
        </r>
      </text>
    </comment>
    <comment ref="H13" authorId="0" shapeId="0" xr:uid="{CF7ECA47-6E19-45E5-9514-A00F7E1BF44A}">
      <text>
        <r>
          <rPr>
            <b/>
            <sz val="9"/>
            <color indexed="81"/>
            <rFont val="ＭＳ Ｐゴシック"/>
            <family val="3"/>
            <charset val="128"/>
          </rPr>
          <t>12/15と記入すれば
２０１５年１２月１５日と表記されます。</t>
        </r>
      </text>
    </comment>
    <comment ref="R13" authorId="0" shapeId="0" xr:uid="{4EB1A84C-0F24-4FEE-BA1B-EEEBDC6291C4}">
      <text>
        <r>
          <rPr>
            <sz val="9"/>
            <color indexed="81"/>
            <rFont val="ＭＳ Ｐゴシック"/>
            <family val="3"/>
            <charset val="128"/>
          </rPr>
          <t xml:space="preserve">12/15と記入すれば
２０１５年１２月１５日と表記されます。
</t>
        </r>
      </text>
    </comment>
    <comment ref="AQ18" authorId="1" shapeId="0" xr:uid="{DF9517DD-1D3D-48E1-838A-BCFA901E7381}">
      <text>
        <r>
          <rPr>
            <b/>
            <sz val="9"/>
            <color indexed="81"/>
            <rFont val="MS P ゴシック"/>
            <family val="3"/>
            <charset val="128"/>
          </rPr>
          <t>消費税10％と8％を自動表示</t>
        </r>
      </text>
    </comment>
    <comment ref="R19" authorId="0" shapeId="0" xr:uid="{55429AD0-AA2B-4D1A-82C3-8DD2D3585FED}">
      <text>
        <r>
          <rPr>
            <b/>
            <sz val="9"/>
            <color indexed="81"/>
            <rFont val="ＭＳ Ｐゴシック"/>
            <family val="3"/>
            <charset val="128"/>
          </rPr>
          <t>加工指示選択</t>
        </r>
      </text>
    </comment>
    <comment ref="H49" authorId="1" shapeId="0" xr:uid="{C9CCEC46-9CA1-437C-A210-4B1D4F813F54}">
      <text>
        <r>
          <rPr>
            <b/>
            <sz val="9"/>
            <color indexed="81"/>
            <rFont val="MS P ゴシック"/>
            <family val="3"/>
            <charset val="128"/>
          </rPr>
          <t>忌明志で固定
年回の場合のみ記入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もりけん</author>
  </authors>
  <commentList>
    <comment ref="L1" authorId="0" shapeId="0" xr:uid="{00000000-0006-0000-1100-000001000000}">
      <text>
        <r>
          <rPr>
            <sz val="9"/>
            <color indexed="81"/>
            <rFont val="ＭＳ Ｐゴシック"/>
            <family val="3"/>
            <charset val="128"/>
          </rPr>
          <t>シャディ3,000,000
髙島屋　2,000,000
アイビー1,00,000
数値の高い順に集計される</t>
        </r>
      </text>
    </comment>
  </commentList>
</comments>
</file>

<file path=xl/sharedStrings.xml><?xml version="1.0" encoding="utf-8"?>
<sst xmlns="http://schemas.openxmlformats.org/spreadsheetml/2006/main" count="8330" uniqueCount="1549">
  <si>
    <t>五十日祭</t>
    <rPh sb="0" eb="2">
      <t>５０</t>
    </rPh>
    <rPh sb="2" eb="3">
      <t>ヒ</t>
    </rPh>
    <rPh sb="3" eb="4">
      <t>サイ</t>
    </rPh>
    <phoneticPr fontId="14"/>
  </si>
  <si>
    <t>五十日祭</t>
    <rPh sb="0" eb="2">
      <t>５０</t>
    </rPh>
    <rPh sb="2" eb="3">
      <t>ヒ</t>
    </rPh>
    <rPh sb="3" eb="4">
      <t>サイ</t>
    </rPh>
    <phoneticPr fontId="2"/>
  </si>
  <si>
    <t>忌明志</t>
    <rPh sb="0" eb="2">
      <t>キア</t>
    </rPh>
    <rPh sb="2" eb="3">
      <t>シ</t>
    </rPh>
    <phoneticPr fontId="14"/>
  </si>
  <si>
    <t>偲び草</t>
    <rPh sb="0" eb="1">
      <t>シノ</t>
    </rPh>
    <rPh sb="2" eb="3">
      <t>グサ</t>
    </rPh>
    <phoneticPr fontId="2"/>
  </si>
  <si>
    <t>香典返し</t>
    <rPh sb="0" eb="2">
      <t>コウデン</t>
    </rPh>
    <rPh sb="2" eb="3">
      <t>ガエ</t>
    </rPh>
    <phoneticPr fontId="14"/>
  </si>
  <si>
    <t>年回法要</t>
    <rPh sb="0" eb="1">
      <t>ネン</t>
    </rPh>
    <rPh sb="1" eb="2">
      <t>カイ</t>
    </rPh>
    <rPh sb="2" eb="4">
      <t>ホウヨウ</t>
    </rPh>
    <phoneticPr fontId="14"/>
  </si>
  <si>
    <t>五七日忌</t>
    <rPh sb="0" eb="1">
      <t>５</t>
    </rPh>
    <rPh sb="1" eb="2">
      <t>７</t>
    </rPh>
    <rPh sb="2" eb="3">
      <t>ニチ</t>
    </rPh>
    <rPh sb="3" eb="4">
      <t>キ</t>
    </rPh>
    <phoneticPr fontId="2"/>
  </si>
  <si>
    <t>内祝い</t>
    <rPh sb="0" eb="2">
      <t>ウチイワ</t>
    </rPh>
    <phoneticPr fontId="14"/>
  </si>
  <si>
    <t>七七日忌</t>
    <rPh sb="0" eb="1">
      <t>７</t>
    </rPh>
    <rPh sb="1" eb="2">
      <t>７</t>
    </rPh>
    <rPh sb="2" eb="3">
      <t>ニチ</t>
    </rPh>
    <rPh sb="3" eb="4">
      <t>キ</t>
    </rPh>
    <phoneticPr fontId="2"/>
  </si>
  <si>
    <t>中元</t>
    <rPh sb="0" eb="2">
      <t>チュウゲン</t>
    </rPh>
    <phoneticPr fontId="14"/>
  </si>
  <si>
    <t>満中陰忌志</t>
    <rPh sb="0" eb="2">
      <t>マンチュウ</t>
    </rPh>
    <rPh sb="2" eb="3">
      <t>イン</t>
    </rPh>
    <rPh sb="3" eb="4">
      <t>キ</t>
    </rPh>
    <rPh sb="4" eb="5">
      <t>シ</t>
    </rPh>
    <phoneticPr fontId="2"/>
  </si>
  <si>
    <t>歳暮</t>
    <rPh sb="0" eb="2">
      <t>セイボ</t>
    </rPh>
    <phoneticPr fontId="14"/>
  </si>
  <si>
    <t>【備考欄リスト】</t>
    <rPh sb="3" eb="4">
      <t>ラン</t>
    </rPh>
    <phoneticPr fontId="2"/>
  </si>
  <si>
    <t>カード</t>
    <phoneticPr fontId="2"/>
  </si>
  <si>
    <t>熨斗印刷</t>
    <rPh sb="0" eb="2">
      <t>ノシ</t>
    </rPh>
    <rPh sb="2" eb="4">
      <t>インサツ</t>
    </rPh>
    <phoneticPr fontId="2"/>
  </si>
  <si>
    <t>引物</t>
    <rPh sb="0" eb="2">
      <t>ヒキモノ</t>
    </rPh>
    <phoneticPr fontId="2"/>
  </si>
  <si>
    <t>のしなし</t>
    <phoneticPr fontId="2"/>
  </si>
  <si>
    <t>全国一律（税込）</t>
    <rPh sb="0" eb="2">
      <t>ゼンコク</t>
    </rPh>
    <rPh sb="2" eb="4">
      <t>イチリツ</t>
    </rPh>
    <rPh sb="5" eb="7">
      <t>ゼイコミ</t>
    </rPh>
    <phoneticPr fontId="2"/>
  </si>
  <si>
    <t>法名</t>
    <rPh sb="0" eb="2">
      <t>ホウミョウ</t>
    </rPh>
    <phoneticPr fontId="2"/>
  </si>
  <si>
    <t>俗名</t>
    <rPh sb="0" eb="2">
      <t>ゾクミョウ</t>
    </rPh>
    <phoneticPr fontId="2"/>
  </si>
  <si>
    <t>○○家</t>
    <phoneticPr fontId="2"/>
  </si>
  <si>
    <t>出し月</t>
    <phoneticPr fontId="2"/>
  </si>
  <si>
    <t>挨拶状</t>
    <rPh sb="0" eb="3">
      <t>アイサツジョウ</t>
    </rPh>
    <phoneticPr fontId="2"/>
  </si>
  <si>
    <t>短冊・のし</t>
    <rPh sb="0" eb="2">
      <t>タンザク</t>
    </rPh>
    <phoneticPr fontId="2"/>
  </si>
  <si>
    <t>総合計</t>
    <rPh sb="0" eb="1">
      <t>ソウ</t>
    </rPh>
    <rPh sb="1" eb="3">
      <t>ゴウケイ</t>
    </rPh>
    <phoneticPr fontId="2"/>
  </si>
  <si>
    <t>件名
マスタ</t>
    <rPh sb="0" eb="2">
      <t>ケンメイ</t>
    </rPh>
    <phoneticPr fontId="2"/>
  </si>
  <si>
    <t>忌明種類
マスタ</t>
    <rPh sb="0" eb="2">
      <t>キア</t>
    </rPh>
    <rPh sb="2" eb="4">
      <t>シュルイ</t>
    </rPh>
    <phoneticPr fontId="2"/>
  </si>
  <si>
    <t>五七日忌</t>
    <rPh sb="0" eb="1">
      <t>５</t>
    </rPh>
    <rPh sb="1" eb="2">
      <t>７</t>
    </rPh>
    <rPh sb="2" eb="3">
      <t>ニチ</t>
    </rPh>
    <rPh sb="3" eb="4">
      <t>キ</t>
    </rPh>
    <phoneticPr fontId="14"/>
  </si>
  <si>
    <t>五七日忌明</t>
    <rPh sb="0" eb="1">
      <t>５</t>
    </rPh>
    <rPh sb="1" eb="2">
      <t>７</t>
    </rPh>
    <rPh sb="2" eb="3">
      <t>ニチ</t>
    </rPh>
    <rPh sb="3" eb="4">
      <t>キ</t>
    </rPh>
    <rPh sb="4" eb="5">
      <t>ア</t>
    </rPh>
    <phoneticPr fontId="2"/>
  </si>
  <si>
    <t>七七日忌</t>
    <rPh sb="0" eb="1">
      <t>７</t>
    </rPh>
    <rPh sb="1" eb="2">
      <t>７</t>
    </rPh>
    <rPh sb="2" eb="3">
      <t>ニチ</t>
    </rPh>
    <rPh sb="3" eb="4">
      <t>キ</t>
    </rPh>
    <phoneticPr fontId="14"/>
  </si>
  <si>
    <t>七七日忌明</t>
    <rPh sb="0" eb="1">
      <t>７</t>
    </rPh>
    <rPh sb="1" eb="2">
      <t>７</t>
    </rPh>
    <rPh sb="2" eb="3">
      <t>ニチ</t>
    </rPh>
    <rPh sb="3" eb="4">
      <t>キ</t>
    </rPh>
    <rPh sb="4" eb="5">
      <t>ア</t>
    </rPh>
    <phoneticPr fontId="2"/>
  </si>
  <si>
    <t>満中陰</t>
    <rPh sb="0" eb="2">
      <t>マンチュウ</t>
    </rPh>
    <rPh sb="2" eb="3">
      <t>イン</t>
    </rPh>
    <phoneticPr fontId="14"/>
  </si>
  <si>
    <t>満中陰忌</t>
    <rPh sb="0" eb="2">
      <t>マンチュウ</t>
    </rPh>
    <rPh sb="2" eb="3">
      <t>イン</t>
    </rPh>
    <rPh sb="3" eb="4">
      <t>キ</t>
    </rPh>
    <phoneticPr fontId="2"/>
  </si>
  <si>
    <t>カタログ</t>
    <phoneticPr fontId="2"/>
  </si>
  <si>
    <t>商品番号</t>
  </si>
  <si>
    <t>商品名</t>
  </si>
  <si>
    <t>合計金額</t>
    <rPh sb="0" eb="2">
      <t>ゴウケイ</t>
    </rPh>
    <rPh sb="2" eb="4">
      <t>キンガク</t>
    </rPh>
    <phoneticPr fontId="2"/>
  </si>
  <si>
    <t>様</t>
    <rPh sb="0" eb="1">
      <t>サマ</t>
    </rPh>
    <phoneticPr fontId="2"/>
  </si>
  <si>
    <t>何卒宜しくお願い申し上げます。</t>
    <rPh sb="0" eb="2">
      <t>ナニトゾ</t>
    </rPh>
    <rPh sb="2" eb="3">
      <t>ヨロ</t>
    </rPh>
    <rPh sb="6" eb="7">
      <t>ネガ</t>
    </rPh>
    <rPh sb="8" eb="9">
      <t>モウ</t>
    </rPh>
    <rPh sb="10" eb="11">
      <t>ア</t>
    </rPh>
    <phoneticPr fontId="2"/>
  </si>
  <si>
    <t>担当</t>
    <rPh sb="0" eb="2">
      <t>タントウ</t>
    </rPh>
    <phoneticPr fontId="2"/>
  </si>
  <si>
    <t>備考欄</t>
    <rPh sb="0" eb="2">
      <t>ビコウ</t>
    </rPh>
    <rPh sb="2" eb="3">
      <t>ラン</t>
    </rPh>
    <phoneticPr fontId="2"/>
  </si>
  <si>
    <t>作成</t>
    <rPh sb="0" eb="2">
      <t>サクセイ</t>
    </rPh>
    <phoneticPr fontId="2"/>
  </si>
  <si>
    <t>ご住所</t>
    <rPh sb="1" eb="3">
      <t>ジュウショ</t>
    </rPh>
    <phoneticPr fontId="2"/>
  </si>
  <si>
    <t>電話番号</t>
    <rPh sb="0" eb="2">
      <t>デンワ</t>
    </rPh>
    <rPh sb="2" eb="4">
      <t>バンゴウ</t>
    </rPh>
    <phoneticPr fontId="2"/>
  </si>
  <si>
    <t>商品番号</t>
    <rPh sb="0" eb="2">
      <t>ショウヒン</t>
    </rPh>
    <rPh sb="2" eb="4">
      <t>バンゴウ</t>
    </rPh>
    <phoneticPr fontId="2"/>
  </si>
  <si>
    <t>定価</t>
    <rPh sb="0" eb="2">
      <t>テイカ</t>
    </rPh>
    <phoneticPr fontId="2"/>
  </si>
  <si>
    <t>自宅</t>
    <rPh sb="0" eb="2">
      <t>ジタク</t>
    </rPh>
    <phoneticPr fontId="2"/>
  </si>
  <si>
    <t>計</t>
    <rPh sb="0" eb="1">
      <t>ケイ</t>
    </rPh>
    <phoneticPr fontId="2"/>
  </si>
  <si>
    <t>送料区分</t>
    <rPh sb="0" eb="2">
      <t>ソウリョウ</t>
    </rPh>
    <rPh sb="2" eb="4">
      <t>クブン</t>
    </rPh>
    <phoneticPr fontId="2"/>
  </si>
  <si>
    <t>送料単価</t>
    <rPh sb="0" eb="2">
      <t>ソウリョウ</t>
    </rPh>
    <rPh sb="2" eb="4">
      <t>タンカ</t>
    </rPh>
    <phoneticPr fontId="2"/>
  </si>
  <si>
    <t>件数</t>
    <rPh sb="0" eb="2">
      <t>ケンスウ</t>
    </rPh>
    <phoneticPr fontId="2"/>
  </si>
  <si>
    <t>下記のとおりお見積り申し上げます。</t>
    <rPh sb="0" eb="2">
      <t>カキ</t>
    </rPh>
    <rPh sb="7" eb="9">
      <t>ミツモ</t>
    </rPh>
    <rPh sb="10" eb="11">
      <t>モウ</t>
    </rPh>
    <rPh sb="12" eb="13">
      <t>ア</t>
    </rPh>
    <phoneticPr fontId="2"/>
  </si>
  <si>
    <t>備考</t>
    <phoneticPr fontId="2"/>
  </si>
  <si>
    <t>数量</t>
    <phoneticPr fontId="2"/>
  </si>
  <si>
    <t>商品名</t>
    <phoneticPr fontId="2"/>
  </si>
  <si>
    <t>上記の内容を確認の上、商品発注を申し込みます。</t>
    <rPh sb="0" eb="2">
      <t>ジョウキ</t>
    </rPh>
    <rPh sb="3" eb="5">
      <t>ナイヨウ</t>
    </rPh>
    <rPh sb="6" eb="8">
      <t>カクニン</t>
    </rPh>
    <rPh sb="9" eb="10">
      <t>ウエ</t>
    </rPh>
    <rPh sb="11" eb="13">
      <t>ショウヒン</t>
    </rPh>
    <rPh sb="13" eb="15">
      <t>ハッチュウ</t>
    </rPh>
    <rPh sb="16" eb="17">
      <t>モウ</t>
    </rPh>
    <rPh sb="18" eb="19">
      <t>コ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</si>
  <si>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</si>
  <si>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</si>
  <si>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</si>
  <si>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（ご署名）</t>
    <rPh sb="2" eb="4">
      <t>ショメイ</t>
    </rPh>
    <phoneticPr fontId="2"/>
  </si>
  <si>
    <t>㊞</t>
    <phoneticPr fontId="2"/>
  </si>
  <si>
    <t>№</t>
    <phoneticPr fontId="2"/>
  </si>
  <si>
    <t>氏名（様）</t>
    <rPh sb="0" eb="2">
      <t>シメイ</t>
    </rPh>
    <rPh sb="3" eb="4">
      <t>サマ</t>
    </rPh>
    <phoneticPr fontId="2"/>
  </si>
  <si>
    <t>〒</t>
    <phoneticPr fontId="2"/>
  </si>
  <si>
    <t>住所</t>
    <rPh sb="0" eb="2">
      <t>ジュウショ</t>
    </rPh>
    <phoneticPr fontId="2"/>
  </si>
  <si>
    <t>電話</t>
    <rPh sb="0" eb="2">
      <t>デンワ</t>
    </rPh>
    <phoneticPr fontId="2"/>
  </si>
  <si>
    <t>商品名</t>
    <rPh sb="0" eb="3">
      <t>ショウヒンメイ</t>
    </rPh>
    <phoneticPr fontId="2"/>
  </si>
  <si>
    <t>単価</t>
    <rPh sb="0" eb="2">
      <t>タンカ</t>
    </rPh>
    <phoneticPr fontId="2"/>
  </si>
  <si>
    <t>配達区分</t>
    <rPh sb="0" eb="2">
      <t>ハイタツ</t>
    </rPh>
    <rPh sb="2" eb="4">
      <t>クブン</t>
    </rPh>
    <phoneticPr fontId="2"/>
  </si>
  <si>
    <t>供花</t>
    <phoneticPr fontId="2"/>
  </si>
  <si>
    <t>弔電</t>
    <phoneticPr fontId="2"/>
  </si>
  <si>
    <t>御見舞</t>
    <phoneticPr fontId="2"/>
  </si>
  <si>
    <t>御供物</t>
    <phoneticPr fontId="2"/>
  </si>
  <si>
    <t>同梱</t>
    <rPh sb="0" eb="2">
      <t>ドウコン</t>
    </rPh>
    <phoneticPr fontId="30"/>
  </si>
  <si>
    <t>作業値</t>
    <rPh sb="0" eb="2">
      <t>サギョウ</t>
    </rPh>
    <rPh sb="2" eb="3">
      <t>チ</t>
    </rPh>
    <phoneticPr fontId="2"/>
  </si>
  <si>
    <t>問屋</t>
    <rPh sb="0" eb="2">
      <t>トンヤ</t>
    </rPh>
    <phoneticPr fontId="2"/>
  </si>
  <si>
    <t>問屋作業値</t>
    <rPh sb="0" eb="2">
      <t>トンヤ</t>
    </rPh>
    <rPh sb="2" eb="4">
      <t>サギョウ</t>
    </rPh>
    <rPh sb="4" eb="5">
      <t>チ</t>
    </rPh>
    <phoneticPr fontId="2"/>
  </si>
  <si>
    <t>自宅</t>
    <phoneticPr fontId="2"/>
  </si>
  <si>
    <t>同梱</t>
    <rPh sb="0" eb="2">
      <t>ドウコン</t>
    </rPh>
    <phoneticPr fontId="2"/>
  </si>
  <si>
    <t>香典金額</t>
    <rPh sb="0" eb="2">
      <t>コウデン</t>
    </rPh>
    <rPh sb="2" eb="4">
      <t>キンガク</t>
    </rPh>
    <phoneticPr fontId="30"/>
  </si>
  <si>
    <t>個別</t>
    <rPh sb="0" eb="2">
      <t>コベツ</t>
    </rPh>
    <phoneticPr fontId="2"/>
  </si>
  <si>
    <t>葬儀施行日</t>
    <rPh sb="0" eb="2">
      <t>ソウギ</t>
    </rPh>
    <rPh sb="2" eb="4">
      <t>セコウ</t>
    </rPh>
    <rPh sb="4" eb="5">
      <t>ビ</t>
    </rPh>
    <phoneticPr fontId="2"/>
  </si>
  <si>
    <t>法要日</t>
    <rPh sb="0" eb="2">
      <t>ホウヨウ</t>
    </rPh>
    <rPh sb="2" eb="3">
      <t>ビ</t>
    </rPh>
    <phoneticPr fontId="2"/>
  </si>
  <si>
    <t>A代表</t>
    <rPh sb="1" eb="3">
      <t>ダイヒョウ</t>
    </rPh>
    <phoneticPr fontId="2"/>
  </si>
  <si>
    <t>Ａ</t>
    <phoneticPr fontId="2"/>
  </si>
  <si>
    <t>Ｂ代表</t>
    <rPh sb="1" eb="3">
      <t>ダイヒョウ</t>
    </rPh>
    <phoneticPr fontId="2"/>
  </si>
  <si>
    <t>Ｂ</t>
    <phoneticPr fontId="2"/>
  </si>
  <si>
    <t>Ｃ代表</t>
    <rPh sb="1" eb="3">
      <t>ダイヒョウ</t>
    </rPh>
    <phoneticPr fontId="2"/>
  </si>
  <si>
    <t>Ｃ</t>
    <phoneticPr fontId="2"/>
  </si>
  <si>
    <t>Ｄ代表</t>
    <rPh sb="1" eb="3">
      <t>ダイヒョウ</t>
    </rPh>
    <phoneticPr fontId="2"/>
  </si>
  <si>
    <t>Ｄ</t>
    <phoneticPr fontId="2"/>
  </si>
  <si>
    <t>Ｅ代表</t>
    <rPh sb="1" eb="3">
      <t>ダイヒョウ</t>
    </rPh>
    <phoneticPr fontId="2"/>
  </si>
  <si>
    <t>Ｅ</t>
    <phoneticPr fontId="2"/>
  </si>
  <si>
    <t>Ｆ代表</t>
    <rPh sb="1" eb="3">
      <t>ダイヒョウ</t>
    </rPh>
    <phoneticPr fontId="2"/>
  </si>
  <si>
    <t>Ｆ</t>
    <phoneticPr fontId="2"/>
  </si>
  <si>
    <t>Ｇ代表</t>
    <rPh sb="1" eb="3">
      <t>ダイヒョウ</t>
    </rPh>
    <phoneticPr fontId="2"/>
  </si>
  <si>
    <t>Ｇ</t>
    <phoneticPr fontId="2"/>
  </si>
  <si>
    <t>Ｈ代表</t>
    <rPh sb="1" eb="3">
      <t>ダイヒョウ</t>
    </rPh>
    <phoneticPr fontId="2"/>
  </si>
  <si>
    <t>Ｈ</t>
    <phoneticPr fontId="2"/>
  </si>
  <si>
    <t>Ｉ代表</t>
    <rPh sb="1" eb="3">
      <t>ダイヒョウ</t>
    </rPh>
    <phoneticPr fontId="2"/>
  </si>
  <si>
    <t>Ｉ</t>
    <phoneticPr fontId="2"/>
  </si>
  <si>
    <t>Ｊ代表</t>
    <rPh sb="1" eb="3">
      <t>ダイヒョウ</t>
    </rPh>
    <phoneticPr fontId="2"/>
  </si>
  <si>
    <t>Ｊ</t>
    <phoneticPr fontId="2"/>
  </si>
  <si>
    <t>Ｋ代表</t>
    <rPh sb="1" eb="3">
      <t>ダイヒョウ</t>
    </rPh>
    <phoneticPr fontId="2"/>
  </si>
  <si>
    <t>Ｋ</t>
    <phoneticPr fontId="2"/>
  </si>
  <si>
    <t>Ｌ代表</t>
    <rPh sb="1" eb="3">
      <t>ダイヒョウ</t>
    </rPh>
    <phoneticPr fontId="2"/>
  </si>
  <si>
    <t>Ｌ</t>
    <phoneticPr fontId="2"/>
  </si>
  <si>
    <t>Ｍ代表</t>
    <rPh sb="1" eb="3">
      <t>ダイヒョウ</t>
    </rPh>
    <phoneticPr fontId="2"/>
  </si>
  <si>
    <t>Ｍ</t>
    <phoneticPr fontId="2"/>
  </si>
  <si>
    <t>Ｎ代表</t>
    <rPh sb="1" eb="3">
      <t>ダイヒョウ</t>
    </rPh>
    <phoneticPr fontId="2"/>
  </si>
  <si>
    <t>Ｎ</t>
    <phoneticPr fontId="2"/>
  </si>
  <si>
    <t>Ｏ代表</t>
    <rPh sb="1" eb="3">
      <t>ダイヒョウ</t>
    </rPh>
    <phoneticPr fontId="2"/>
  </si>
  <si>
    <t>Ｏ</t>
    <phoneticPr fontId="2"/>
  </si>
  <si>
    <t>同梱先指示</t>
    <rPh sb="0" eb="1">
      <t>ドウ</t>
    </rPh>
    <rPh sb="1" eb="2">
      <t>コン</t>
    </rPh>
    <rPh sb="2" eb="3">
      <t>サキ</t>
    </rPh>
    <rPh sb="3" eb="5">
      <t>シジ</t>
    </rPh>
    <phoneticPr fontId="30"/>
  </si>
  <si>
    <t>印刷する時はページを指定してください。（必須）</t>
    <rPh sb="0" eb="2">
      <t>インサツ</t>
    </rPh>
    <rPh sb="4" eb="5">
      <t>トキ</t>
    </rPh>
    <rPh sb="10" eb="12">
      <t>シテイ</t>
    </rPh>
    <rPh sb="20" eb="22">
      <t>ヒッス</t>
    </rPh>
    <phoneticPr fontId="30"/>
  </si>
  <si>
    <t>納品日</t>
    <rPh sb="0" eb="3">
      <t>ノウヒンビ</t>
    </rPh>
    <phoneticPr fontId="2"/>
  </si>
  <si>
    <t>商品番号</t>
    <rPh sb="0" eb="2">
      <t>ショウヒン</t>
    </rPh>
    <rPh sb="2" eb="4">
      <t>バンゴウ</t>
    </rPh>
    <phoneticPr fontId="30"/>
  </si>
  <si>
    <t>忌明</t>
    <rPh sb="0" eb="2">
      <t>キア</t>
    </rPh>
    <phoneticPr fontId="2"/>
  </si>
  <si>
    <t>関係</t>
    <rPh sb="0" eb="2">
      <t>カンケイ</t>
    </rPh>
    <phoneticPr fontId="30"/>
  </si>
  <si>
    <t>送料サービス</t>
    <rPh sb="0" eb="2">
      <t>ソウリョウ</t>
    </rPh>
    <phoneticPr fontId="2"/>
  </si>
  <si>
    <t>発送日</t>
    <rPh sb="0" eb="2">
      <t>ハッソウ</t>
    </rPh>
    <rPh sb="2" eb="3">
      <t>ビ</t>
    </rPh>
    <phoneticPr fontId="2"/>
  </si>
  <si>
    <t>同梱</t>
    <rPh sb="0" eb="2">
      <t>ドウコン</t>
    </rPh>
    <phoneticPr fontId="2"/>
  </si>
  <si>
    <t>消費税</t>
    <rPh sb="0" eb="3">
      <t>ショウヒゼイ</t>
    </rPh>
    <phoneticPr fontId="2"/>
  </si>
  <si>
    <t>送料合計</t>
    <rPh sb="0" eb="2">
      <t>ソウリョウ</t>
    </rPh>
    <rPh sb="2" eb="4">
      <t>ゴウケイ</t>
    </rPh>
    <phoneticPr fontId="2"/>
  </si>
  <si>
    <t>※振込手数料はお客様にてご負担をお願いいたします。</t>
    <rPh sb="1" eb="3">
      <t>フリコ</t>
    </rPh>
    <rPh sb="3" eb="6">
      <t>テスウリョウ</t>
    </rPh>
    <rPh sb="8" eb="10">
      <t>キャクサマ</t>
    </rPh>
    <rPh sb="13" eb="15">
      <t>フタン</t>
    </rPh>
    <rPh sb="17" eb="18">
      <t>ネガ</t>
    </rPh>
    <phoneticPr fontId="2"/>
  </si>
  <si>
    <t>令和</t>
    <rPh sb="0" eb="2">
      <t>レイワ</t>
    </rPh>
    <phoneticPr fontId="2"/>
  </si>
  <si>
    <t>★</t>
  </si>
  <si>
    <t>季（とき）</t>
  </si>
  <si>
    <t>華（はな）</t>
  </si>
  <si>
    <t>聖（ひじり）</t>
  </si>
  <si>
    <t>絆（きずな）</t>
  </si>
  <si>
    <t>舞（まい）</t>
  </si>
  <si>
    <t>煌（きらめき）</t>
  </si>
  <si>
    <t>翠（みどり）</t>
  </si>
  <si>
    <t>彩（いろどり）</t>
  </si>
  <si>
    <t>雅（みやび）</t>
  </si>
  <si>
    <t>葵（あおい）</t>
  </si>
  <si>
    <t>錦（にしき）</t>
  </si>
  <si>
    <t>極（きわみ）</t>
  </si>
  <si>
    <t>魁（さきがけ）</t>
  </si>
  <si>
    <t>志</t>
    <rPh sb="0" eb="1">
      <t>シ</t>
    </rPh>
    <phoneticPr fontId="68"/>
  </si>
  <si>
    <t>謹啓</t>
    <rPh sb="0" eb="2">
      <t>キンケイ</t>
    </rPh>
    <phoneticPr fontId="68"/>
  </si>
  <si>
    <t>御尊家御一同様には愈々清祥のこととお慶び申し上げます</t>
    <phoneticPr fontId="68"/>
  </si>
  <si>
    <t>さて過日亡○　○○　儀</t>
    <phoneticPr fontId="68"/>
  </si>
  <si>
    <t>永眠の節には御繁忙中にもかかわらず御懇篤なる御弔慰を賜わり</t>
    <phoneticPr fontId="68"/>
  </si>
  <si>
    <t>尚格別の御厚志に預かり洵に有難く厚く御礼申し上げます</t>
    <phoneticPr fontId="68"/>
  </si>
  <si>
    <t>お陰をもちまして</t>
    <phoneticPr fontId="68"/>
  </si>
  <si>
    <t>申し上げるのが本意ではございますが略儀ながら</t>
    <rPh sb="0" eb="1">
      <t>モウ</t>
    </rPh>
    <rPh sb="2" eb="3">
      <t>ア</t>
    </rPh>
    <rPh sb="7" eb="9">
      <t>ホンイ</t>
    </rPh>
    <rPh sb="17" eb="19">
      <t>リャクギ</t>
    </rPh>
    <phoneticPr fontId="68"/>
  </si>
  <si>
    <t>書中をもちまして謹而御礼のご挨拶を申し上げます</t>
    <rPh sb="8" eb="9">
      <t>キン</t>
    </rPh>
    <rPh sb="9" eb="10">
      <t>ジ</t>
    </rPh>
    <rPh sb="10" eb="12">
      <t>オレイ</t>
    </rPh>
    <rPh sb="14" eb="16">
      <t>アイサツ</t>
    </rPh>
    <rPh sb="17" eb="18">
      <t>モウ</t>
    </rPh>
    <rPh sb="19" eb="20">
      <t>ア</t>
    </rPh>
    <phoneticPr fontId="68"/>
  </si>
  <si>
    <t>　追伸　供養のお印までに粗品をお届けさせていただきました</t>
    <rPh sb="1" eb="3">
      <t>ツイシン</t>
    </rPh>
    <rPh sb="4" eb="6">
      <t>クヨウ</t>
    </rPh>
    <rPh sb="8" eb="9">
      <t>シルシ</t>
    </rPh>
    <rPh sb="12" eb="14">
      <t>ソシナ</t>
    </rPh>
    <rPh sb="16" eb="17">
      <t>トド</t>
    </rPh>
    <phoneticPr fontId="68"/>
  </si>
  <si>
    <t>　　　　毛利家</t>
    <rPh sb="4" eb="6">
      <t>モウリ</t>
    </rPh>
    <rPh sb="6" eb="7">
      <t>ケ</t>
    </rPh>
    <phoneticPr fontId="68"/>
  </si>
  <si>
    <r>
      <rPr>
        <sz val="6"/>
        <color theme="1" tint="0.499984740745262"/>
        <rFont val="HGP行書体"/>
        <family val="4"/>
        <charset val="128"/>
      </rPr>
      <t>　</t>
    </r>
    <r>
      <rPr>
        <sz val="16"/>
        <color theme="1" tint="0.499984740745262"/>
        <rFont val="HGP行書体"/>
        <family val="4"/>
        <charset val="128"/>
      </rPr>
      <t>ご受納下さいます様お願い申し上げます</t>
    </r>
    <rPh sb="2" eb="4">
      <t>ジュノウ</t>
    </rPh>
    <rPh sb="4" eb="5">
      <t>クダ</t>
    </rPh>
    <rPh sb="9" eb="10">
      <t>ヨウ</t>
    </rPh>
    <rPh sb="11" eb="12">
      <t>ネガ</t>
    </rPh>
    <rPh sb="13" eb="14">
      <t>モウ</t>
    </rPh>
    <rPh sb="15" eb="16">
      <t>ア</t>
    </rPh>
    <phoneticPr fontId="68"/>
  </si>
  <si>
    <t>尼の字を小さくして原紙に貼り直す事</t>
    <rPh sb="0" eb="1">
      <t>アマ</t>
    </rPh>
    <rPh sb="2" eb="3">
      <t>ジ</t>
    </rPh>
    <rPh sb="4" eb="5">
      <t>チイ</t>
    </rPh>
    <rPh sb="9" eb="11">
      <t>ゲンシ</t>
    </rPh>
    <rPh sb="12" eb="13">
      <t>ハ</t>
    </rPh>
    <rPh sb="14" eb="15">
      <t>ナオ</t>
    </rPh>
    <rPh sb="16" eb="17">
      <t>コト</t>
    </rPh>
    <phoneticPr fontId="68"/>
  </si>
  <si>
    <t>受注</t>
    <rPh sb="0" eb="2">
      <t>ジュチュウ</t>
    </rPh>
    <phoneticPr fontId="2"/>
  </si>
  <si>
    <t>発注</t>
    <rPh sb="0" eb="2">
      <t>ハッチュウ</t>
    </rPh>
    <phoneticPr fontId="2"/>
  </si>
  <si>
    <t>納品</t>
    <rPh sb="0" eb="2">
      <t>ノウヒン</t>
    </rPh>
    <phoneticPr fontId="2"/>
  </si>
  <si>
    <t>ご請求書</t>
    <rPh sb="1" eb="4">
      <t>セイキュウショ</t>
    </rPh>
    <phoneticPr fontId="2"/>
  </si>
  <si>
    <t>ご入金</t>
    <rPh sb="1" eb="3">
      <t>ニュウキン</t>
    </rPh>
    <phoneticPr fontId="2"/>
  </si>
  <si>
    <t>配送</t>
    <rPh sb="0" eb="2">
      <t>ハイソウ</t>
    </rPh>
    <phoneticPr fontId="2"/>
  </si>
  <si>
    <t>亡</t>
    <rPh sb="0" eb="1">
      <t>ナ</t>
    </rPh>
    <phoneticPr fontId="68"/>
  </si>
  <si>
    <t>包装</t>
    <rPh sb="0" eb="2">
      <t>ホウソウ</t>
    </rPh>
    <phoneticPr fontId="2"/>
  </si>
  <si>
    <t>短冊</t>
    <rPh sb="0" eb="2">
      <t>タンザク</t>
    </rPh>
    <phoneticPr fontId="68"/>
  </si>
  <si>
    <t>ました
ます
差替え</t>
    <rPh sb="9" eb="11">
      <t>サシカ</t>
    </rPh>
    <phoneticPr fontId="68"/>
  </si>
  <si>
    <t>【振込み先】有限会社セレソン</t>
    <rPh sb="1" eb="3">
      <t>フリコ</t>
    </rPh>
    <rPh sb="4" eb="5">
      <t>サキ</t>
    </rPh>
    <rPh sb="6" eb="10">
      <t>ユウゲンガイシャ</t>
    </rPh>
    <phoneticPr fontId="2"/>
  </si>
  <si>
    <t>消費税率</t>
    <rPh sb="0" eb="2">
      <t>ショウヒ</t>
    </rPh>
    <rPh sb="2" eb="4">
      <t>ゼイリツ</t>
    </rPh>
    <phoneticPr fontId="2"/>
  </si>
  <si>
    <t>さて過日</t>
    <rPh sb="2" eb="4">
      <t>カジツ</t>
    </rPh>
    <phoneticPr fontId="68"/>
  </si>
  <si>
    <t>儀</t>
    <rPh sb="0" eb="1">
      <t>ギ</t>
    </rPh>
    <phoneticPr fontId="68"/>
  </si>
  <si>
    <t>定価５０００円以上全国無料配送</t>
    <rPh sb="0" eb="2">
      <t>テイカ</t>
    </rPh>
    <rPh sb="6" eb="9">
      <t>エンイジョウ</t>
    </rPh>
    <rPh sb="9" eb="15">
      <t>ゼンコクムリョウハイソウ</t>
    </rPh>
    <phoneticPr fontId="68"/>
  </si>
  <si>
    <t>個数</t>
    <rPh sb="0" eb="2">
      <t>コスウ</t>
    </rPh>
    <phoneticPr fontId="30"/>
  </si>
  <si>
    <t>商品合計（8％）税込</t>
    <rPh sb="8" eb="10">
      <t>ゼイコミ</t>
    </rPh>
    <phoneticPr fontId="2"/>
  </si>
  <si>
    <t>商品合計（10％）税込</t>
    <phoneticPr fontId="2"/>
  </si>
  <si>
    <t>送料合計（10％）税込</t>
    <rPh sb="0" eb="2">
      <t>ソウリョウ</t>
    </rPh>
    <rPh sb="2" eb="4">
      <t>ゴウケイ</t>
    </rPh>
    <phoneticPr fontId="2"/>
  </si>
  <si>
    <t>岐阜信用金庫　千手堂支店
普通　　１１９４１２７</t>
    <rPh sb="0" eb="6">
      <t>ギフシンヨウキンコ</t>
    </rPh>
    <rPh sb="7" eb="12">
      <t>センジュドウシテン</t>
    </rPh>
    <rPh sb="13" eb="15">
      <t>フツウ</t>
    </rPh>
    <phoneticPr fontId="2"/>
  </si>
  <si>
    <t>歳</t>
    <rPh sb="0" eb="1">
      <t>トシ</t>
    </rPh>
    <phoneticPr fontId="68"/>
  </si>
  <si>
    <t>紫</t>
    <rPh sb="0" eb="1">
      <t>ムラサキ</t>
    </rPh>
    <phoneticPr fontId="68"/>
  </si>
  <si>
    <t>グレー</t>
    <phoneticPr fontId="68"/>
  </si>
  <si>
    <t>引物</t>
    <rPh sb="0" eb="2">
      <t>ヒキモノ</t>
    </rPh>
    <phoneticPr fontId="30"/>
  </si>
  <si>
    <t>引物</t>
    <rPh sb="0" eb="2">
      <t>ヒキモノ</t>
    </rPh>
    <phoneticPr fontId="31"/>
  </si>
  <si>
    <t>引物</t>
    <rPh sb="0" eb="2">
      <t>ヒキモノ</t>
    </rPh>
    <phoneticPr fontId="68"/>
  </si>
  <si>
    <t>集計</t>
    <rPh sb="0" eb="2">
      <t>シュウケイ</t>
    </rPh>
    <phoneticPr fontId="68"/>
  </si>
  <si>
    <t>香典返し</t>
    <rPh sb="0" eb="3">
      <t>コウデンガエ</t>
    </rPh>
    <phoneticPr fontId="68"/>
  </si>
  <si>
    <t>引物件数</t>
    <rPh sb="0" eb="4">
      <t>ヒキモノケンスウ</t>
    </rPh>
    <phoneticPr fontId="68"/>
  </si>
  <si>
    <t>総合計</t>
    <rPh sb="0" eb="3">
      <t>ソウゴウケイ</t>
    </rPh>
    <phoneticPr fontId="68"/>
  </si>
  <si>
    <t>堀部和正</t>
    <rPh sb="0" eb="2">
      <t>ホリベ</t>
    </rPh>
    <rPh sb="2" eb="4">
      <t>カズマサ</t>
    </rPh>
    <phoneticPr fontId="68"/>
  </si>
  <si>
    <t>毛利信幸</t>
    <rPh sb="0" eb="2">
      <t>モウリ</t>
    </rPh>
    <rPh sb="2" eb="4">
      <t>ノブユキ</t>
    </rPh>
    <phoneticPr fontId="68"/>
  </si>
  <si>
    <t>内藤篤二</t>
    <rPh sb="0" eb="2">
      <t>ナイトウ</t>
    </rPh>
    <rPh sb="2" eb="3">
      <t>トク</t>
    </rPh>
    <rPh sb="3" eb="4">
      <t>ニ</t>
    </rPh>
    <phoneticPr fontId="68"/>
  </si>
  <si>
    <t>定価税込</t>
    <rPh sb="0" eb="2">
      <t>テイカ</t>
    </rPh>
    <rPh sb="2" eb="4">
      <t>ゼイコミ</t>
    </rPh>
    <phoneticPr fontId="2"/>
  </si>
  <si>
    <t>販売価格税込</t>
    <rPh sb="0" eb="2">
      <t>ハンバイ</t>
    </rPh>
    <rPh sb="2" eb="4">
      <t>カカク</t>
    </rPh>
    <rPh sb="4" eb="6">
      <t>ゼイコミ</t>
    </rPh>
    <phoneticPr fontId="2"/>
  </si>
  <si>
    <t>小計税込</t>
    <rPh sb="0" eb="2">
      <t>ショウケイ</t>
    </rPh>
    <rPh sb="2" eb="4">
      <t>ゼイコミ</t>
    </rPh>
    <phoneticPr fontId="2"/>
  </si>
  <si>
    <t>税抜価格</t>
    <rPh sb="0" eb="2">
      <t>ゼイヌキ</t>
    </rPh>
    <rPh sb="2" eb="4">
      <t>カカク</t>
    </rPh>
    <phoneticPr fontId="2"/>
  </si>
  <si>
    <t>送料税込</t>
    <rPh sb="0" eb="2">
      <t>ソウリョウ</t>
    </rPh>
    <rPh sb="2" eb="4">
      <t>ゼイコミ</t>
    </rPh>
    <phoneticPr fontId="68"/>
  </si>
  <si>
    <t>総合計</t>
    <rPh sb="0" eb="3">
      <t>ソウゴウケイ</t>
    </rPh>
    <phoneticPr fontId="68"/>
  </si>
  <si>
    <t>小計税抜</t>
    <rPh sb="0" eb="2">
      <t>ショウケイ</t>
    </rPh>
    <rPh sb="2" eb="4">
      <t>ゼイヌキ</t>
    </rPh>
    <phoneticPr fontId="68"/>
  </si>
  <si>
    <t>忌明の法要を相営みます　早速拝眉親しく御礼</t>
    <rPh sb="0" eb="2">
      <t>キア</t>
    </rPh>
    <rPh sb="3" eb="5">
      <t>ホウヨウ</t>
    </rPh>
    <rPh sb="6" eb="8">
      <t>アイイトナ</t>
    </rPh>
    <rPh sb="12" eb="14">
      <t>サッソク</t>
    </rPh>
    <rPh sb="14" eb="16">
      <t>ハイビ</t>
    </rPh>
    <rPh sb="16" eb="17">
      <t>シタ</t>
    </rPh>
    <rPh sb="19" eb="21">
      <t>オレイ</t>
    </rPh>
    <phoneticPr fontId="68"/>
  </si>
  <si>
    <t>続柄</t>
    <rPh sb="0" eb="2">
      <t>ゾクガラ</t>
    </rPh>
    <phoneticPr fontId="2"/>
  </si>
  <si>
    <t>忌明志</t>
    <rPh sb="0" eb="2">
      <t>キア</t>
    </rPh>
    <rPh sb="2" eb="3">
      <t>シ</t>
    </rPh>
    <phoneticPr fontId="68"/>
  </si>
  <si>
    <r>
      <rPr>
        <sz val="18"/>
        <rFont val="ＭＳ ゴシック"/>
        <family val="3"/>
        <charset val="128"/>
      </rPr>
      <t>有限会社　セレソン</t>
    </r>
    <r>
      <rPr>
        <sz val="11"/>
        <rFont val="ＭＳ ゴシック"/>
        <family val="3"/>
        <charset val="128"/>
      </rPr>
      <t xml:space="preserve">
〒500-8474
岐阜市加納本町１丁目９番地
TEL058-214-8252　FAX058-214-8272</t>
    </r>
    <phoneticPr fontId="68"/>
  </si>
  <si>
    <t>森泰人</t>
    <rPh sb="0" eb="1">
      <t>モリ</t>
    </rPh>
    <rPh sb="1" eb="3">
      <t>ヤスヒト</t>
    </rPh>
    <phoneticPr fontId="68"/>
  </si>
  <si>
    <t>忌明の法要を滞りなく相営みました　早速拝眉親しく</t>
    <rPh sb="0" eb="2">
      <t>キア</t>
    </rPh>
    <rPh sb="3" eb="5">
      <t>ホウヨウ</t>
    </rPh>
    <rPh sb="6" eb="7">
      <t>トドコオ</t>
    </rPh>
    <rPh sb="10" eb="12">
      <t>アイイトナ</t>
    </rPh>
    <rPh sb="17" eb="19">
      <t>サッソク</t>
    </rPh>
    <rPh sb="19" eb="21">
      <t>ハイビ</t>
    </rPh>
    <rPh sb="21" eb="22">
      <t>シタ</t>
    </rPh>
    <phoneticPr fontId="68"/>
  </si>
  <si>
    <t>御礼申し上げるのが本意ではございますが略儀ながら</t>
    <rPh sb="0" eb="2">
      <t>オレイ</t>
    </rPh>
    <rPh sb="2" eb="3">
      <t>モウ</t>
    </rPh>
    <rPh sb="4" eb="5">
      <t>ア</t>
    </rPh>
    <rPh sb="9" eb="11">
      <t>ホンイ</t>
    </rPh>
    <rPh sb="19" eb="21">
      <t>リャクギ</t>
    </rPh>
    <phoneticPr fontId="68"/>
  </si>
  <si>
    <t>命日</t>
    <rPh sb="0" eb="2">
      <t>メイニチ</t>
    </rPh>
    <phoneticPr fontId="2"/>
  </si>
  <si>
    <t>キリスト</t>
    <phoneticPr fontId="2"/>
  </si>
  <si>
    <t>仏のしのみ</t>
    <rPh sb="0" eb="1">
      <t>ブツ</t>
    </rPh>
    <phoneticPr fontId="2"/>
  </si>
  <si>
    <t>商品券同梱（保険料込）</t>
  </si>
  <si>
    <t>祝いのし</t>
    <rPh sb="0" eb="1">
      <t>イワ</t>
    </rPh>
    <phoneticPr fontId="68"/>
  </si>
  <si>
    <t>巻紙挨拶状</t>
    <rPh sb="0" eb="2">
      <t>マキガミ</t>
    </rPh>
    <rPh sb="2" eb="5">
      <t>アイサツジョウ</t>
    </rPh>
    <phoneticPr fontId="68"/>
  </si>
  <si>
    <t xml:space="preserve">発注先メール先：①～④すべてにメールしてください。
①nrp30815@nifty.com 
②マルキ：choice@fc-maruki.co.jp   
③just-g@giftbk.com
④cereson@giftbk.com
サン・モリコ様 TEL0586-45-1846　FAX0586-45-7851 </t>
    <rPh sb="0" eb="3">
      <t>ハッチュウサキ</t>
    </rPh>
    <rPh sb="6" eb="7">
      <t>サキ</t>
    </rPh>
    <phoneticPr fontId="68"/>
  </si>
  <si>
    <t>＊同梱の場合は同梱先で代表者を選択ご記入ください。
（Ａ代表様に同梱される場合はAを選択ください。）</t>
    <rPh sb="1" eb="3">
      <t>ドウコン</t>
    </rPh>
    <rPh sb="4" eb="6">
      <t>バアイ</t>
    </rPh>
    <rPh sb="7" eb="10">
      <t>ドウコンサキ</t>
    </rPh>
    <rPh sb="11" eb="14">
      <t>ダイヒョウシャ</t>
    </rPh>
    <rPh sb="15" eb="17">
      <t>センタク</t>
    </rPh>
    <rPh sb="18" eb="20">
      <t>キニュウ</t>
    </rPh>
    <rPh sb="28" eb="30">
      <t>ダイヒョウ</t>
    </rPh>
    <rPh sb="30" eb="31">
      <t>ヨウ</t>
    </rPh>
    <rPh sb="32" eb="34">
      <t>ドウコン</t>
    </rPh>
    <rPh sb="37" eb="39">
      <t>バアイ</t>
    </rPh>
    <rPh sb="42" eb="44">
      <t>センタク</t>
    </rPh>
    <phoneticPr fontId="30"/>
  </si>
  <si>
    <t>水色枠内にご依頼主様の情報をご記下さい。（挨拶状にも反映します）</t>
    <rPh sb="0" eb="3">
      <t>ミズイロワク</t>
    </rPh>
    <rPh sb="3" eb="4">
      <t>ナイ</t>
    </rPh>
    <rPh sb="6" eb="10">
      <t>イライヌシサマ</t>
    </rPh>
    <rPh sb="11" eb="13">
      <t>ジョウホウ</t>
    </rPh>
    <rPh sb="15" eb="16">
      <t>キ</t>
    </rPh>
    <rPh sb="16" eb="17">
      <t>クダ</t>
    </rPh>
    <rPh sb="21" eb="24">
      <t>アイサツジョウ</t>
    </rPh>
    <rPh sb="26" eb="28">
      <t>ハンエイ</t>
    </rPh>
    <phoneticPr fontId="68"/>
  </si>
  <si>
    <t>＊品番配送区分記入用リストのシートに記入いただきますと、お見積金額が自動で集計表示されます。
＊この御見積書に直接商品番号をご記入されても表示されます。</t>
    <rPh sb="18" eb="20">
      <t>キニュウ</t>
    </rPh>
    <rPh sb="29" eb="33">
      <t>ミツモリキンガク</t>
    </rPh>
    <rPh sb="34" eb="36">
      <t>ジドウ</t>
    </rPh>
    <rPh sb="37" eb="39">
      <t>シュウケイ</t>
    </rPh>
    <rPh sb="39" eb="41">
      <t>ヒョウジ</t>
    </rPh>
    <rPh sb="50" eb="54">
      <t>オミツモリショ</t>
    </rPh>
    <rPh sb="55" eb="57">
      <t>チョクセツ</t>
    </rPh>
    <rPh sb="57" eb="61">
      <t>ショウヒンバンゴウ</t>
    </rPh>
    <rPh sb="63" eb="65">
      <t>キニュウ</t>
    </rPh>
    <rPh sb="69" eb="71">
      <t>ヒョウジ</t>
    </rPh>
    <phoneticPr fontId="68"/>
  </si>
  <si>
    <t>当社担当者使用襴</t>
    <rPh sb="0" eb="2">
      <t>トウシャ</t>
    </rPh>
    <rPh sb="2" eb="5">
      <t>タントウシャ</t>
    </rPh>
    <rPh sb="5" eb="8">
      <t>シヨウラン</t>
    </rPh>
    <phoneticPr fontId="2"/>
  </si>
  <si>
    <t>ご依頼主様</t>
    <rPh sb="1" eb="5">
      <t>イライヌシサマ</t>
    </rPh>
    <phoneticPr fontId="30"/>
  </si>
  <si>
    <t>メッセージｶｰﾄﾞ</t>
    <phoneticPr fontId="2"/>
  </si>
  <si>
    <t>ご注文書　兼　御見積書</t>
    <rPh sb="1" eb="2">
      <t>チュウ</t>
    </rPh>
    <rPh sb="2" eb="3">
      <t>ブン</t>
    </rPh>
    <rPh sb="3" eb="4">
      <t>ショ</t>
    </rPh>
    <rPh sb="5" eb="6">
      <t>ケン</t>
    </rPh>
    <rPh sb="7" eb="11">
      <t>オミツモリショ</t>
    </rPh>
    <phoneticPr fontId="2"/>
  </si>
  <si>
    <t>毛利家</t>
    <rPh sb="0" eb="2">
      <t>モウリ</t>
    </rPh>
    <rPh sb="2" eb="3">
      <t>ケ</t>
    </rPh>
    <phoneticPr fontId="68"/>
  </si>
  <si>
    <t>サンプル</t>
    <phoneticPr fontId="68"/>
  </si>
  <si>
    <t>紫雲院釋信眞</t>
    <rPh sb="0" eb="1">
      <t>ムラサキ</t>
    </rPh>
    <rPh sb="1" eb="2">
      <t>クモ</t>
    </rPh>
    <rPh sb="2" eb="3">
      <t>イン</t>
    </rPh>
    <rPh sb="3" eb="4">
      <t>シャク</t>
    </rPh>
    <rPh sb="4" eb="5">
      <t>シン</t>
    </rPh>
    <rPh sb="5" eb="6">
      <t>シン</t>
    </rPh>
    <phoneticPr fontId="68"/>
  </si>
  <si>
    <t>平安家</t>
    <rPh sb="0" eb="2">
      <t>ヘイアン</t>
    </rPh>
    <rPh sb="2" eb="3">
      <t>ケ</t>
    </rPh>
    <phoneticPr fontId="68"/>
  </si>
  <si>
    <t>忌明志</t>
    <rPh sb="0" eb="2">
      <t>キア</t>
    </rPh>
    <rPh sb="2" eb="3">
      <t>シ</t>
    </rPh>
    <phoneticPr fontId="68"/>
  </si>
  <si>
    <t>備考</t>
    <rPh sb="0" eb="2">
      <t>ビコウ</t>
    </rPh>
    <phoneticPr fontId="68"/>
  </si>
  <si>
    <r>
      <t xml:space="preserve">＊商品番号の欄にカタログ品番をご入力いただくと商品名・単価が表示されます
</t>
    </r>
    <r>
      <rPr>
        <sz val="14"/>
        <color rgb="FFFF0000"/>
        <rFont val="ＭＳ Ｐゴシック"/>
        <family val="3"/>
        <charset val="128"/>
      </rPr>
      <t>半角英数でご入力ください</t>
    </r>
    <rPh sb="1" eb="5">
      <t>ショウヒンバンゴウ</t>
    </rPh>
    <rPh sb="6" eb="7">
      <t>ラン</t>
    </rPh>
    <rPh sb="12" eb="14">
      <t>ヒンバン</t>
    </rPh>
    <rPh sb="16" eb="18">
      <t>ニュウリョク</t>
    </rPh>
    <rPh sb="23" eb="26">
      <t>ショウヒンメイ</t>
    </rPh>
    <rPh sb="27" eb="29">
      <t>タンカ</t>
    </rPh>
    <rPh sb="30" eb="32">
      <t>ヒョウジ</t>
    </rPh>
    <rPh sb="37" eb="41">
      <t>ハンカクエイスウ</t>
    </rPh>
    <rPh sb="43" eb="45">
      <t>ニュウリョク</t>
    </rPh>
    <phoneticPr fontId="2"/>
  </si>
  <si>
    <t>配送先様リスト</t>
    <rPh sb="0" eb="3">
      <t>ハイソウサキ</t>
    </rPh>
    <rPh sb="3" eb="4">
      <t>サマ</t>
    </rPh>
    <phoneticPr fontId="2"/>
  </si>
  <si>
    <t>続柄</t>
    <rPh sb="0" eb="2">
      <t>ゾクガラ</t>
    </rPh>
    <phoneticPr fontId="2"/>
  </si>
  <si>
    <t>俗名</t>
    <rPh sb="0" eb="2">
      <t>ゾクミョウ</t>
    </rPh>
    <phoneticPr fontId="2"/>
  </si>
  <si>
    <t>↓メッセージカード：任意です。不必要の方は、ご記入はいりません。</t>
    <rPh sb="10" eb="12">
      <t>ニンイ</t>
    </rPh>
    <rPh sb="15" eb="16">
      <t>フ</t>
    </rPh>
    <rPh sb="16" eb="18">
      <t>ヒツヨウ</t>
    </rPh>
    <rPh sb="19" eb="20">
      <t>カタ</t>
    </rPh>
    <rPh sb="23" eb="25">
      <t>キニュウ</t>
    </rPh>
    <phoneticPr fontId="2"/>
  </si>
  <si>
    <t>○○家</t>
  </si>
  <si>
    <t>法名　　　戒名</t>
    <rPh sb="0" eb="2">
      <t>ホウミョウ</t>
    </rPh>
    <rPh sb="5" eb="7">
      <t>カイミョウ</t>
    </rPh>
    <phoneticPr fontId="2"/>
  </si>
  <si>
    <t>ご依頼主様氏名</t>
    <rPh sb="1" eb="5">
      <t>イライヌシサマ</t>
    </rPh>
    <rPh sb="5" eb="7">
      <t>シメイ</t>
    </rPh>
    <phoneticPr fontId="2"/>
  </si>
  <si>
    <t>発送日</t>
    <rPh sb="0" eb="3">
      <t>ハッソウビ</t>
    </rPh>
    <phoneticPr fontId="2"/>
  </si>
  <si>
    <t>プレーリードッグ</t>
  </si>
  <si>
    <t>「博多華味鳥」フリーズドライギフトセット</t>
  </si>
  <si>
    <t>1,000</t>
  </si>
  <si>
    <t>春夏秋冬2025</t>
    <rPh sb="0" eb="4">
      <t>シュンカシュウトウ</t>
    </rPh>
    <phoneticPr fontId="36"/>
  </si>
  <si>
    <t>WS52-02</t>
  </si>
  <si>
    <t>1,500</t>
  </si>
  <si>
    <t>WS52-03</t>
  </si>
  <si>
    <t>2,000</t>
  </si>
  <si>
    <t>WS52-04</t>
  </si>
  <si>
    <t>2,500</t>
  </si>
  <si>
    <t>WS52-05</t>
  </si>
  <si>
    <t>3,000</t>
  </si>
  <si>
    <t>WS53-01</t>
  </si>
  <si>
    <t>「博多華味鳥」水たき料亭のカレー＆フリーズドライギフトセット</t>
  </si>
  <si>
    <t>WS53-02</t>
  </si>
  <si>
    <t>WS53-03</t>
  </si>
  <si>
    <t>WS53-04</t>
  </si>
  <si>
    <t>4,000</t>
  </si>
  <si>
    <t>WS53-05</t>
  </si>
  <si>
    <t>5,000</t>
  </si>
  <si>
    <t>WS56-01</t>
  </si>
  <si>
    <t>「たん熊北店」フリーズドライギフトセット</t>
  </si>
  <si>
    <t>WS56-02</t>
  </si>
  <si>
    <t>WS56-03</t>
  </si>
  <si>
    <t>WS56-04</t>
  </si>
  <si>
    <t>WS56-05</t>
  </si>
  <si>
    <t>WS57-01</t>
  </si>
  <si>
    <t>「たん熊北店」バラエティギフト</t>
  </si>
  <si>
    <t>WS57-02</t>
  </si>
  <si>
    <t>WS57-03</t>
  </si>
  <si>
    <t>WS57-04</t>
  </si>
  <si>
    <t>WS57-05</t>
  </si>
  <si>
    <t>WS57-06</t>
  </si>
  <si>
    <t>WS59-01</t>
  </si>
  <si>
    <t>コンビネーションギフト　たん熊北店　鶏釜めしの素・フリーズドライ＆今治タオルセット</t>
  </si>
  <si>
    <t>10,000</t>
  </si>
  <si>
    <t>WS60-01</t>
  </si>
  <si>
    <t>コンビネーションギフト　博多華味鳥　カレー・フリーズドライ＆今治タオルセット</t>
  </si>
  <si>
    <t>WS60-02</t>
  </si>
  <si>
    <t>コンビネーションギフト　タリーズコーヒー＆朝田晋平バームクーヘン＆今治タオルセット</t>
  </si>
  <si>
    <t>WS61-01</t>
  </si>
  <si>
    <t>コンビネーションギフト　ベイクドスイーツセレクション＆今治タオルセット</t>
  </si>
  <si>
    <t>WS61-02</t>
  </si>
  <si>
    <t>コンビネーションギフト　酵素焙煎ドリップコーヒー＆ワッフルクッキー＆今治タオルセット</t>
  </si>
  <si>
    <t>WS62-01</t>
  </si>
  <si>
    <t>WS62-02</t>
  </si>
  <si>
    <t>WS63-01</t>
  </si>
  <si>
    <t>コンビネーションギフト　酵素焙煎ドリップコーヒー＆今治タオルセット</t>
  </si>
  <si>
    <t>WS63-02</t>
  </si>
  <si>
    <t>WS64-01</t>
  </si>
  <si>
    <t>たん熊北店　和風だしカレー＆フリーズドライセット</t>
  </si>
  <si>
    <t>WS64-02</t>
  </si>
  <si>
    <t>たん熊北店　鶏五目釜めしの素＆フリーズドライセット</t>
  </si>
  <si>
    <t>WS64-03</t>
  </si>
  <si>
    <t>たん熊北店　フリーズドライセット</t>
  </si>
  <si>
    <t>WS65-01</t>
  </si>
  <si>
    <t>博多華味鳥　水たき料亭のカレー＆フリーズドライセット</t>
  </si>
  <si>
    <t>WS65-02</t>
  </si>
  <si>
    <t>博多華味鳥　フリーズドライセット</t>
  </si>
  <si>
    <t>WS65-03</t>
  </si>
  <si>
    <t>八女星野煎茶</t>
  </si>
  <si>
    <t>WS66-01</t>
  </si>
  <si>
    <t>今治タオル　紋織　タオルセット</t>
  </si>
  <si>
    <t>WS66-02</t>
  </si>
  <si>
    <t>今治タオル　紋織　フェイスタオル2P</t>
  </si>
  <si>
    <t>WS66-03</t>
  </si>
  <si>
    <t>素肌実感　モカプレミアム　フェイスタオル2P</t>
  </si>
  <si>
    <t>WS67-01</t>
  </si>
  <si>
    <t>二種麺詰合せギフト</t>
  </si>
  <si>
    <t>WS67-02</t>
  </si>
  <si>
    <t>三種詰合せ</t>
  </si>
  <si>
    <t>WS67-03</t>
  </si>
  <si>
    <t>酵素焙煎ドリップコーヒーセット</t>
  </si>
  <si>
    <t>WS68-01</t>
  </si>
  <si>
    <t>WS68-02</t>
  </si>
  <si>
    <t>WS68-03</t>
  </si>
  <si>
    <t>極寒古式　島原手延素麺</t>
  </si>
  <si>
    <t>WS68-04</t>
  </si>
  <si>
    <t>有明海産&amp;しじみ醤油味付のり</t>
  </si>
  <si>
    <t>WS68-05</t>
  </si>
  <si>
    <t>茶匠米山　静岡銘茶</t>
  </si>
  <si>
    <t>WS68-06</t>
  </si>
  <si>
    <t>和菓子詰合せ</t>
  </si>
  <si>
    <t>WS68-07</t>
  </si>
  <si>
    <t>ミル・ガトー　スイーツセレクト</t>
  </si>
  <si>
    <t>WS68-08</t>
  </si>
  <si>
    <t>贅沢フリーズドライと海の幸詰合せ</t>
  </si>
  <si>
    <t>WS68-09</t>
  </si>
  <si>
    <t>ブレイクティータイムセット</t>
  </si>
  <si>
    <t>WS69-01</t>
  </si>
  <si>
    <t>米菓　穂のなごみ</t>
  </si>
  <si>
    <t>WS69-02</t>
  </si>
  <si>
    <t>風雅甘々　和菓子詰合せ</t>
  </si>
  <si>
    <t>WS69-03</t>
  </si>
  <si>
    <t>スィートバスケット焼き菓子詰合せ</t>
  </si>
  <si>
    <t>WS69-04</t>
  </si>
  <si>
    <t>スィートバスケットワッフルクッキーセット</t>
  </si>
  <si>
    <t>WS69-05</t>
  </si>
  <si>
    <t>かりんとう詰合せ</t>
  </si>
  <si>
    <t>WS69-06</t>
  </si>
  <si>
    <t>おかき・かりんとう詰合せ「菓撰」</t>
  </si>
  <si>
    <t>WS69-07</t>
  </si>
  <si>
    <t>御昆布　佃煮3品詰合せ（KA-10）</t>
  </si>
  <si>
    <t>WS69-08</t>
  </si>
  <si>
    <t>WS69-09</t>
  </si>
  <si>
    <t>長崎製法カステーラ</t>
  </si>
  <si>
    <t>WS70-01</t>
  </si>
  <si>
    <t>＜AGF&amp;リプトン＞珈琲・紅茶セット</t>
  </si>
  <si>
    <t>WS70-02</t>
  </si>
  <si>
    <t>あまおう苺バウムクーヘン&amp;プチフィナンシェ　ギフトボックス</t>
  </si>
  <si>
    <t>WS70-03</t>
  </si>
  <si>
    <t>WS70-04</t>
  </si>
  <si>
    <t>グランドパーク小樽監修　スイートセレクション</t>
    <rPh sb="8" eb="9">
      <t>タル</t>
    </rPh>
    <phoneticPr fontId="0"/>
  </si>
  <si>
    <t>WS70-05</t>
  </si>
  <si>
    <t>茶匠米山　静岡銘茶詰合せ</t>
  </si>
  <si>
    <t>WS70-06</t>
  </si>
  <si>
    <t>天然水おかきまろやかさん</t>
  </si>
  <si>
    <t>WS70-07</t>
  </si>
  <si>
    <t>WS70-08</t>
  </si>
  <si>
    <t>坂井宏行シェフ監修　ドリップコーヒー＆バウムクーヘンアソート</t>
  </si>
  <si>
    <t>WS70-09</t>
  </si>
  <si>
    <t>WS71-01</t>
  </si>
  <si>
    <t>美味之誉　詰合せ</t>
  </si>
  <si>
    <t>WS71-02</t>
  </si>
  <si>
    <t>WS71-03</t>
  </si>
  <si>
    <t>スーパースイーツ　プレミアム焼菓子</t>
  </si>
  <si>
    <t>WS71-04</t>
  </si>
  <si>
    <t>ドトールコーヒー＆スイーツバラエティ</t>
  </si>
  <si>
    <t>WS71-05</t>
  </si>
  <si>
    <t>スイーツアンジュ　ベルギーワッフルと焼菓子セット</t>
  </si>
  <si>
    <t>WS71-06</t>
  </si>
  <si>
    <t>WS71-07</t>
  </si>
  <si>
    <t>こだわり味付のり詰合せ</t>
  </si>
  <si>
    <t>WS71-08</t>
  </si>
  <si>
    <t>タニタ食堂監修減塩みそ汁・白子のり詰合せ</t>
  </si>
  <si>
    <t>WS71-09</t>
  </si>
  <si>
    <t>やま磯　味のり卓上バラエティセット</t>
  </si>
  <si>
    <t>WS72-01</t>
  </si>
  <si>
    <t>WS72-02</t>
  </si>
  <si>
    <t>天皇杯受賞組合銘茶ギフト</t>
  </si>
  <si>
    <t>WS72-03</t>
  </si>
  <si>
    <t>WS72-04</t>
  </si>
  <si>
    <t>WS72-05</t>
  </si>
  <si>
    <t>ヤマサ本醸造しょうゆ＆大森屋味付のりギフト</t>
  </si>
  <si>
    <t>WS72-06</t>
  </si>
  <si>
    <t>坂井宏行シェフ監修　ドリップコーヒー詰合せ</t>
  </si>
  <si>
    <t>WS72-07</t>
  </si>
  <si>
    <t>WS72-08</t>
  </si>
  <si>
    <t>WS72-09</t>
  </si>
  <si>
    <t>スープバラエティ</t>
  </si>
  <si>
    <t>WS73-01</t>
  </si>
  <si>
    <t>味之庵　アマノフーズ＆白子のり</t>
  </si>
  <si>
    <t>WS73-02</t>
  </si>
  <si>
    <t>WS73-03</t>
  </si>
  <si>
    <t>WS73-04</t>
  </si>
  <si>
    <t>WS73-05</t>
  </si>
  <si>
    <t>WS73-06</t>
  </si>
  <si>
    <t>グランドパーク小樽監修　スイートセレクション</t>
  </si>
  <si>
    <t>WS73-07</t>
  </si>
  <si>
    <t>WS73-08</t>
  </si>
  <si>
    <t>WS73-09</t>
  </si>
  <si>
    <t>WS74-01</t>
  </si>
  <si>
    <t>WS74-02</t>
  </si>
  <si>
    <t>WS74-03</t>
  </si>
  <si>
    <t>WS74-04</t>
  </si>
  <si>
    <t>WS74-05</t>
  </si>
  <si>
    <t>WS74-06</t>
  </si>
  <si>
    <t>WS74-07</t>
  </si>
  <si>
    <t>彩食之極　フリーズドライセット</t>
  </si>
  <si>
    <t>WS74-08</t>
  </si>
  <si>
    <t>WS74-09</t>
  </si>
  <si>
    <t>WS75-01</t>
  </si>
  <si>
    <t>タリーズコーヒー＆スイーツセット</t>
  </si>
  <si>
    <t>WS75-02</t>
  </si>
  <si>
    <t>ミシュランプレート掲載店　鮨　紺乃監修　和の極み詰合せ</t>
  </si>
  <si>
    <t>WS75-03</t>
  </si>
  <si>
    <t>WS75-04</t>
  </si>
  <si>
    <t>WS75-05</t>
  </si>
  <si>
    <t>WS75-06</t>
  </si>
  <si>
    <t>東京カフェ・抹茶ミルクピーナッツセット</t>
  </si>
  <si>
    <t>WS75-07</t>
  </si>
  <si>
    <t>WS75-08</t>
  </si>
  <si>
    <t>WS75-09</t>
  </si>
  <si>
    <t>WS76-01</t>
  </si>
  <si>
    <t>WS76-02</t>
  </si>
  <si>
    <t>WS76-03</t>
  </si>
  <si>
    <t>WS76-04</t>
  </si>
  <si>
    <t>食卓バラエティギフト</t>
  </si>
  <si>
    <t>WS76-05</t>
  </si>
  <si>
    <t>初代田蔵　特別厳選本格食べくらべお米ギフトセット</t>
  </si>
  <si>
    <t>3,500</t>
  </si>
  <si>
    <t>WS76-06</t>
  </si>
  <si>
    <t>WS76-07</t>
  </si>
  <si>
    <t>WS76-08</t>
  </si>
  <si>
    <t>飛騨高山牧場　焼きハンバーグ＆こだわりカレーセット</t>
  </si>
  <si>
    <t>WS76-09</t>
  </si>
  <si>
    <t>澤井珈琲＆天王寺クッキーセット</t>
  </si>
  <si>
    <t>WS77-01</t>
  </si>
  <si>
    <t>WS77-02</t>
  </si>
  <si>
    <t>WS77-03</t>
  </si>
  <si>
    <t>WS77-04</t>
  </si>
  <si>
    <t>WS77-05</t>
  </si>
  <si>
    <t>WS77-06</t>
  </si>
  <si>
    <t>WS77-07</t>
  </si>
  <si>
    <t>たまごかけ醤油＆たまごスープ食卓セット</t>
  </si>
  <si>
    <t>WS77-08</t>
  </si>
  <si>
    <t>WS77-09</t>
  </si>
  <si>
    <t>WS78-01</t>
  </si>
  <si>
    <t>キッコーマン生しょうゆ＆和食詰合せ</t>
  </si>
  <si>
    <t>WS78-02</t>
  </si>
  <si>
    <t>キッコーマンしょうゆ＆白子のり食卓詰合せ</t>
  </si>
  <si>
    <t>WS78-03</t>
  </si>
  <si>
    <t>アマノフリーズドライみそ汁&amp;食卓詰合せ</t>
  </si>
  <si>
    <t>WS78-04</t>
  </si>
  <si>
    <t>WS78-05</t>
  </si>
  <si>
    <t>WS78-06</t>
  </si>
  <si>
    <t>永谷園お茶漬け・柳川海苔詰合せ</t>
  </si>
  <si>
    <t>WS78-07</t>
  </si>
  <si>
    <t>WS78-08</t>
  </si>
  <si>
    <t>菓子処　久兵衛　かりんとう・あられ・羊かん詰合せ</t>
  </si>
  <si>
    <t>WS78-09</t>
  </si>
  <si>
    <t>WS79-01</t>
  </si>
  <si>
    <t>味之庵　白子のり＆永谷園</t>
  </si>
  <si>
    <t>WS79-02</t>
  </si>
  <si>
    <t>WS79-03</t>
  </si>
  <si>
    <t>匠風庵　レンジで簡単！　松阪牛・近江牛仕込みハンバーグ</t>
  </si>
  <si>
    <t>WS79-04</t>
  </si>
  <si>
    <t>WS79-05</t>
  </si>
  <si>
    <t>WS79-06</t>
  </si>
  <si>
    <t>酵素焙煎ドリップコーヒー＆えいこく屋の紅茶・クッキーセット</t>
  </si>
  <si>
    <t>WS79-07</t>
  </si>
  <si>
    <t>4,500</t>
  </si>
  <si>
    <t>WS79-08</t>
  </si>
  <si>
    <t>WS79-09</t>
  </si>
  <si>
    <t>WS80-01</t>
  </si>
  <si>
    <t>WS80-02</t>
  </si>
  <si>
    <t>WS80-03</t>
  </si>
  <si>
    <t>初代田蔵　五つ星マイスター特別厳選・新潟県産こしひかり味わいギフト</t>
  </si>
  <si>
    <t>5,500</t>
  </si>
  <si>
    <t>WS80-04</t>
  </si>
  <si>
    <t>WS80-05</t>
  </si>
  <si>
    <t>WS80-06</t>
  </si>
  <si>
    <t>WS80-07</t>
  </si>
  <si>
    <t>WS80-08</t>
  </si>
  <si>
    <t>キッコーマン搾りたて生しょうゆバラエティギフト</t>
  </si>
  <si>
    <t>WS80-09</t>
  </si>
  <si>
    <t>WS81-01</t>
  </si>
  <si>
    <t>WS81-02</t>
  </si>
  <si>
    <t>WS81-03</t>
  </si>
  <si>
    <t>WS81-04</t>
  </si>
  <si>
    <t>WS81-05</t>
  </si>
  <si>
    <t>WS81-06</t>
  </si>
  <si>
    <t>WS81-07</t>
  </si>
  <si>
    <t>WS81-08</t>
  </si>
  <si>
    <t>WS81-09</t>
  </si>
  <si>
    <t>WS82-01</t>
  </si>
  <si>
    <t>贅沢フリーズドライとふかひれスープ</t>
  </si>
  <si>
    <t>WS82-02</t>
  </si>
  <si>
    <t>初代田蔵　新潟県産こしひかり至福の一杯贅沢お吸物・笹川流れ極塩ギフトセット</t>
  </si>
  <si>
    <t>8,500</t>
  </si>
  <si>
    <t>WS82-03</t>
  </si>
  <si>
    <t>九州産原木どんこ椎茸（木箱入）</t>
  </si>
  <si>
    <t>WS82-04</t>
  </si>
  <si>
    <t>伊賀越　天然醸造蔵仕込み　和心詰合せ</t>
  </si>
  <si>
    <t>WS82-05</t>
  </si>
  <si>
    <t>和彩撰（静岡茶・かに缶・ツナ）</t>
  </si>
  <si>
    <t>8,000</t>
  </si>
  <si>
    <t>WS82-06</t>
  </si>
  <si>
    <t>WS82-07</t>
  </si>
  <si>
    <t>初代田蔵　新潟県産こしひかり贅沢リッチギフトセット</t>
  </si>
  <si>
    <t>7,500</t>
  </si>
  <si>
    <t>WS82-08</t>
  </si>
  <si>
    <t>海の幸詰合せ</t>
  </si>
  <si>
    <t>WS82-09</t>
  </si>
  <si>
    <t>WS83-01</t>
  </si>
  <si>
    <t>初代田蔵　贅沢銘柄食べくらべ満腹リッチギフトセット</t>
  </si>
  <si>
    <t>11,000</t>
  </si>
  <si>
    <t>WS83-02</t>
  </si>
  <si>
    <t>WS83-03</t>
  </si>
  <si>
    <t>WS83-04</t>
  </si>
  <si>
    <t>和彩撰（静岡茶・かに缶）</t>
  </si>
  <si>
    <t>WS83-05</t>
  </si>
  <si>
    <t>WS83-06</t>
  </si>
  <si>
    <t>宇治森徳　産地銘茶詰合せ</t>
  </si>
  <si>
    <t>WS83-07</t>
  </si>
  <si>
    <t>WS83-08</t>
  </si>
  <si>
    <t>三輪素麺組合謹製　鳥居帯</t>
  </si>
  <si>
    <t>WS83-09</t>
  </si>
  <si>
    <t>WS84-01</t>
  </si>
  <si>
    <t>WS84-02</t>
  </si>
  <si>
    <t>15,000</t>
  </si>
  <si>
    <t>WS84-03</t>
  </si>
  <si>
    <t>WS84-04</t>
  </si>
  <si>
    <t>WS84-05</t>
  </si>
  <si>
    <t>WS84-06</t>
  </si>
  <si>
    <t>6,000</t>
  </si>
  <si>
    <t>WS84-07</t>
  </si>
  <si>
    <t>WS84-08</t>
  </si>
  <si>
    <t>WS84-09</t>
  </si>
  <si>
    <t>初代田蔵　ブランド銘柄・無洗米食べくらべ十八雑穀米ギフトセット</t>
  </si>
  <si>
    <t>16,500</t>
  </si>
  <si>
    <t>W702-01</t>
  </si>
  <si>
    <t>W702-02</t>
  </si>
  <si>
    <t>W702-03</t>
  </si>
  <si>
    <t>W702-04</t>
  </si>
  <si>
    <t>W702-05</t>
  </si>
  <si>
    <t>W703-01</t>
  </si>
  <si>
    <t>坂井宏行シェフ監修チョコレートケーキアソート</t>
  </si>
  <si>
    <t>3,200</t>
  </si>
  <si>
    <t>W703-02</t>
  </si>
  <si>
    <t>3,700</t>
  </si>
  <si>
    <t>W703-03</t>
  </si>
  <si>
    <t>4,200</t>
  </si>
  <si>
    <t>W703-04</t>
  </si>
  <si>
    <t>5,200</t>
  </si>
  <si>
    <t>W704-01</t>
  </si>
  <si>
    <t>W704-02</t>
  </si>
  <si>
    <t>W704-03</t>
  </si>
  <si>
    <t>W704-04</t>
  </si>
  <si>
    <t>W705-01</t>
  </si>
  <si>
    <t>日本橋たいめいけん　ティータイムセット</t>
  </si>
  <si>
    <t>W705-02</t>
  </si>
  <si>
    <t>W705-03</t>
  </si>
  <si>
    <t>W705-04</t>
  </si>
  <si>
    <t>W706-01</t>
  </si>
  <si>
    <t>W706-02</t>
  </si>
  <si>
    <t>W706-03</t>
  </si>
  <si>
    <t>W706-04</t>
  </si>
  <si>
    <t>W706-05</t>
  </si>
  <si>
    <t>W707-01</t>
  </si>
  <si>
    <t>Senjudo　ゴーフレット・焼ドーナツ　スイーツセレクト</t>
  </si>
  <si>
    <t>W707-02</t>
  </si>
  <si>
    <t>W707-03</t>
  </si>
  <si>
    <t>W707-04</t>
  </si>
  <si>
    <t>W708-01</t>
  </si>
  <si>
    <t>W708-02</t>
  </si>
  <si>
    <t>W708-03</t>
  </si>
  <si>
    <t>W708-04</t>
  </si>
  <si>
    <t>W708-05</t>
  </si>
  <si>
    <t>W709-01</t>
  </si>
  <si>
    <t>ドトールコーヒーギフト</t>
  </si>
  <si>
    <t>W709-02</t>
  </si>
  <si>
    <t>W709-03</t>
  </si>
  <si>
    <t>W709-04</t>
  </si>
  <si>
    <t>W709-05</t>
  </si>
  <si>
    <t>W710-01</t>
  </si>
  <si>
    <t>W710-02</t>
  </si>
  <si>
    <t>W710-03</t>
  </si>
  <si>
    <t>W710-04</t>
  </si>
  <si>
    <t>W710-05</t>
  </si>
  <si>
    <t>W711-01</t>
  </si>
  <si>
    <t>W711-02</t>
  </si>
  <si>
    <t>W711-03</t>
  </si>
  <si>
    <t>W711-04</t>
  </si>
  <si>
    <t>W712-01</t>
  </si>
  <si>
    <t>W712-02</t>
  </si>
  <si>
    <t>W712-03</t>
  </si>
  <si>
    <t>W712-04</t>
  </si>
  <si>
    <t>W712-05</t>
  </si>
  <si>
    <t>W713-01</t>
  </si>
  <si>
    <t>W713-02</t>
  </si>
  <si>
    <t>W713-03</t>
  </si>
  <si>
    <t>W713-04</t>
  </si>
  <si>
    <t>W714-01</t>
  </si>
  <si>
    <t>W714-02</t>
  </si>
  <si>
    <t>W714-03</t>
  </si>
  <si>
    <t>W714-04</t>
  </si>
  <si>
    <t>W714-05</t>
  </si>
  <si>
    <t>W714-06</t>
  </si>
  <si>
    <t>W714-07</t>
  </si>
  <si>
    <t>W715-01</t>
  </si>
  <si>
    <t>W715-02</t>
  </si>
  <si>
    <t>W715-03</t>
  </si>
  <si>
    <t>W715-04</t>
  </si>
  <si>
    <t>W715-05</t>
  </si>
  <si>
    <t>W715-06</t>
  </si>
  <si>
    <t>W716-01</t>
  </si>
  <si>
    <t>ガトー・クロンヌ　スイーツギフト</t>
  </si>
  <si>
    <t>W716-02</t>
  </si>
  <si>
    <t>W716-03</t>
  </si>
  <si>
    <t>W716-04</t>
  </si>
  <si>
    <t>W716-05</t>
  </si>
  <si>
    <t>W717-01</t>
  </si>
  <si>
    <t>W717-02</t>
  </si>
  <si>
    <t>W717-03</t>
  </si>
  <si>
    <t>W717-04</t>
  </si>
  <si>
    <t>W717-05</t>
  </si>
  <si>
    <t>W718-01</t>
  </si>
  <si>
    <t>W718-02</t>
  </si>
  <si>
    <t>W718-03</t>
  </si>
  <si>
    <t>W719-01</t>
  </si>
  <si>
    <t>W719-02</t>
  </si>
  <si>
    <t>小豆パイ・欧風せんべい和菓子詰合せ</t>
  </si>
  <si>
    <t>W719-03</t>
  </si>
  <si>
    <t>W719-04</t>
  </si>
  <si>
    <t>W719-05</t>
  </si>
  <si>
    <t>W720-01</t>
  </si>
  <si>
    <t>W720-02</t>
  </si>
  <si>
    <t>W720-03</t>
  </si>
  <si>
    <t>W720-04</t>
  </si>
  <si>
    <t>W720-05</t>
  </si>
  <si>
    <t>W721-01</t>
  </si>
  <si>
    <t>W721-02</t>
  </si>
  <si>
    <t>W721-03</t>
  </si>
  <si>
    <t>W721-04</t>
  </si>
  <si>
    <t>W721-05</t>
  </si>
  <si>
    <t>W722-01</t>
  </si>
  <si>
    <t>W722-02</t>
  </si>
  <si>
    <t>W722-03</t>
  </si>
  <si>
    <t>W722-04</t>
  </si>
  <si>
    <t>W722-05</t>
  </si>
  <si>
    <t>W723-01</t>
  </si>
  <si>
    <t>W723-02</t>
  </si>
  <si>
    <t>W723-03</t>
  </si>
  <si>
    <t>W723-04</t>
  </si>
  <si>
    <t>W723-05</t>
  </si>
  <si>
    <t>W724-01</t>
  </si>
  <si>
    <t>W724-02</t>
  </si>
  <si>
    <t>W724-03</t>
  </si>
  <si>
    <t>W724-04</t>
  </si>
  <si>
    <t>W724-05</t>
  </si>
  <si>
    <t>W725-01</t>
  </si>
  <si>
    <t>菓子処　久兵衛　かりんとう・あられ詰合せ</t>
  </si>
  <si>
    <t>W725-02</t>
  </si>
  <si>
    <t>菓子処　久兵衛　かりんとう・羊かん詰合せ</t>
  </si>
  <si>
    <t>W725-03</t>
  </si>
  <si>
    <t>W725-04</t>
  </si>
  <si>
    <t>W725-05</t>
  </si>
  <si>
    <t>W726-01</t>
  </si>
  <si>
    <t>2,300</t>
  </si>
  <si>
    <t>W726-02</t>
  </si>
  <si>
    <t>2,800</t>
  </si>
  <si>
    <t>W726-03</t>
  </si>
  <si>
    <t>3,300</t>
  </si>
  <si>
    <t>W726-04</t>
  </si>
  <si>
    <t>W727-01</t>
  </si>
  <si>
    <t>三輪素麺</t>
  </si>
  <si>
    <t>W727-02</t>
  </si>
  <si>
    <t>W727-03</t>
  </si>
  <si>
    <t>W727-04</t>
  </si>
  <si>
    <t>W728-01</t>
  </si>
  <si>
    <t>W728-02</t>
  </si>
  <si>
    <t>W728-03</t>
  </si>
  <si>
    <t>W728-04</t>
  </si>
  <si>
    <t>W728-05</t>
  </si>
  <si>
    <t>W729-01</t>
  </si>
  <si>
    <t>麺匠庵　無塩そうめん　健康元年</t>
  </si>
  <si>
    <t>W729-02</t>
  </si>
  <si>
    <t>W729-03</t>
  </si>
  <si>
    <t>麺匠庵　無塩そうめん　健康元年（木箱入）</t>
  </si>
  <si>
    <t>W730-01</t>
  </si>
  <si>
    <t>麺匠庵　無塩うどん　一生健麺</t>
  </si>
  <si>
    <t>W730-02</t>
  </si>
  <si>
    <t>W730-03</t>
  </si>
  <si>
    <t>麺匠庵　無塩うどん　一生健麺（木箱入）</t>
  </si>
  <si>
    <t>W730-04</t>
  </si>
  <si>
    <t>麺三昧</t>
  </si>
  <si>
    <t>W730-05</t>
  </si>
  <si>
    <t>W730-06</t>
  </si>
  <si>
    <t>W731-01</t>
  </si>
  <si>
    <t>福山製麺所「旨麺」</t>
  </si>
  <si>
    <t>W731-02</t>
  </si>
  <si>
    <t>W731-03</t>
  </si>
  <si>
    <t>W731-04</t>
  </si>
  <si>
    <t>人力うどん「職人の技」うどん・そばセット</t>
  </si>
  <si>
    <t>W731-05</t>
  </si>
  <si>
    <t>W731-06</t>
  </si>
  <si>
    <t>W732-01</t>
  </si>
  <si>
    <t>W732-02</t>
  </si>
  <si>
    <t>W732-03</t>
  </si>
  <si>
    <t>W732-04</t>
  </si>
  <si>
    <t>W732-05</t>
  </si>
  <si>
    <t>W732-06</t>
  </si>
  <si>
    <t>W733-01</t>
  </si>
  <si>
    <t>彩食ファクトリー　味わいソースで食べるパスタセット</t>
  </si>
  <si>
    <t>W733-02</t>
  </si>
  <si>
    <t>W733-03</t>
  </si>
  <si>
    <t>W733-04</t>
  </si>
  <si>
    <t>W733-05</t>
  </si>
  <si>
    <t>W733-06</t>
  </si>
  <si>
    <t>W734-01</t>
  </si>
  <si>
    <t>W734-02</t>
  </si>
  <si>
    <t>W734-03</t>
  </si>
  <si>
    <t>W734-04</t>
  </si>
  <si>
    <t>W734-05</t>
  </si>
  <si>
    <t>W735-01</t>
  </si>
  <si>
    <t>W735-02</t>
  </si>
  <si>
    <t>W735-03</t>
  </si>
  <si>
    <t>W735-04</t>
  </si>
  <si>
    <t>W735-05</t>
  </si>
  <si>
    <t>W735-06</t>
  </si>
  <si>
    <t>W735-07</t>
  </si>
  <si>
    <t>W736-01</t>
  </si>
  <si>
    <t>W736-02</t>
  </si>
  <si>
    <t>W736-03</t>
  </si>
  <si>
    <t>W736-04</t>
  </si>
  <si>
    <t>W736-05</t>
  </si>
  <si>
    <t>W736-06</t>
  </si>
  <si>
    <t>W737-01</t>
  </si>
  <si>
    <t>W737-02</t>
  </si>
  <si>
    <t>W737-03</t>
  </si>
  <si>
    <t>W737-04</t>
  </si>
  <si>
    <t>W737-05</t>
  </si>
  <si>
    <t>W737-06</t>
  </si>
  <si>
    <t>W738-01</t>
  </si>
  <si>
    <t>W738-02</t>
  </si>
  <si>
    <t>W738-03</t>
  </si>
  <si>
    <t>W738-04</t>
  </si>
  <si>
    <t>W738-05</t>
  </si>
  <si>
    <t>W739-01</t>
  </si>
  <si>
    <t>W739-02</t>
  </si>
  <si>
    <t>W739-03</t>
  </si>
  <si>
    <t>W739-04</t>
  </si>
  <si>
    <t>W739-05</t>
  </si>
  <si>
    <t>W739-06</t>
  </si>
  <si>
    <t>W740-01</t>
  </si>
  <si>
    <t>W740-02</t>
  </si>
  <si>
    <t>W740-03</t>
  </si>
  <si>
    <t>W740-04</t>
  </si>
  <si>
    <t>W740-05</t>
  </si>
  <si>
    <t>W740-06</t>
  </si>
  <si>
    <t>W740-07</t>
  </si>
  <si>
    <t>W740-08</t>
  </si>
  <si>
    <t>W741-01</t>
  </si>
  <si>
    <t>W741-02</t>
  </si>
  <si>
    <t>御昆布　佃煮4品詰合せ（KA-15）</t>
  </si>
  <si>
    <t>W741-03</t>
  </si>
  <si>
    <t>御昆布　佃煮6品詰合せ（KA-20）</t>
  </si>
  <si>
    <t>W741-04</t>
  </si>
  <si>
    <t>御昆布　佃煮6品詰合せ（KA-25）</t>
  </si>
  <si>
    <t>W741-05</t>
  </si>
  <si>
    <t>御昆布　佃煮8品詰合せ（KA-30）</t>
  </si>
  <si>
    <t>W741-06</t>
  </si>
  <si>
    <t>御昆布　佃煮10品詰合せ（KA-40）</t>
  </si>
  <si>
    <t>W741-07</t>
  </si>
  <si>
    <t>御昆布　佃煮12品詰合せ（KA-50）</t>
  </si>
  <si>
    <t>W742-01</t>
  </si>
  <si>
    <t>W742-02</t>
  </si>
  <si>
    <t>W742-03</t>
  </si>
  <si>
    <t>W742-04</t>
  </si>
  <si>
    <t>W742-05</t>
  </si>
  <si>
    <t>W743-01</t>
  </si>
  <si>
    <t>W743-02</t>
  </si>
  <si>
    <t>W743-03</t>
  </si>
  <si>
    <t>W743-04</t>
  </si>
  <si>
    <t>W743-05</t>
  </si>
  <si>
    <t>W743-06</t>
  </si>
  <si>
    <t>W744-01</t>
  </si>
  <si>
    <t>W744-02</t>
  </si>
  <si>
    <t>W744-03</t>
  </si>
  <si>
    <t>W744-04</t>
  </si>
  <si>
    <t>W744-05</t>
  </si>
  <si>
    <t>W745-01</t>
  </si>
  <si>
    <t>味之庵　キッコーマン＆アマノフーズ＆白子のり</t>
  </si>
  <si>
    <t>W745-02</t>
  </si>
  <si>
    <t>W745-03</t>
  </si>
  <si>
    <t>W745-04</t>
  </si>
  <si>
    <t>W745-05</t>
  </si>
  <si>
    <t>W746-01</t>
  </si>
  <si>
    <t>W746-02</t>
  </si>
  <si>
    <t>W746-03</t>
  </si>
  <si>
    <t>W746-04</t>
  </si>
  <si>
    <t>W746-05</t>
  </si>
  <si>
    <t>W747-01</t>
  </si>
  <si>
    <t>W747-02</t>
  </si>
  <si>
    <t>W747-03</t>
  </si>
  <si>
    <t>W747-04</t>
  </si>
  <si>
    <t>W747-05</t>
  </si>
  <si>
    <t>W748-01</t>
  </si>
  <si>
    <t>W748-02</t>
  </si>
  <si>
    <t>W748-03</t>
  </si>
  <si>
    <t>W748-04</t>
  </si>
  <si>
    <t>W748-05</t>
  </si>
  <si>
    <t>W749-01</t>
  </si>
  <si>
    <t>W749-02</t>
  </si>
  <si>
    <t>W749-03</t>
  </si>
  <si>
    <t>W749-04</t>
  </si>
  <si>
    <t>W749-05</t>
  </si>
  <si>
    <t>W750-01</t>
  </si>
  <si>
    <t>日清オイリオ食卓詰合せ</t>
  </si>
  <si>
    <t>W750-02</t>
  </si>
  <si>
    <t>W750-03</t>
  </si>
  <si>
    <t>W750-04</t>
  </si>
  <si>
    <t>W750-05</t>
  </si>
  <si>
    <t>W751-01</t>
  </si>
  <si>
    <t>味の蔵　食卓詰合せ</t>
  </si>
  <si>
    <t>W751-02</t>
  </si>
  <si>
    <t>W751-03</t>
  </si>
  <si>
    <t>W751-04</t>
  </si>
  <si>
    <t>W751-05</t>
  </si>
  <si>
    <t>W752-01</t>
  </si>
  <si>
    <t>W752-02</t>
  </si>
  <si>
    <t>W752-03</t>
  </si>
  <si>
    <t>W752-04</t>
  </si>
  <si>
    <t>W752-05</t>
  </si>
  <si>
    <t>W753-01</t>
  </si>
  <si>
    <t>W753-02</t>
  </si>
  <si>
    <t>W753-03</t>
  </si>
  <si>
    <t>W753-04</t>
  </si>
  <si>
    <t>W753-05</t>
  </si>
  <si>
    <t>W754-01</t>
  </si>
  <si>
    <t>W754-02</t>
  </si>
  <si>
    <t>W754-03</t>
  </si>
  <si>
    <t>W754-04</t>
  </si>
  <si>
    <t>W754-05</t>
  </si>
  <si>
    <t>W755-01</t>
  </si>
  <si>
    <t>W755-02</t>
  </si>
  <si>
    <t>W755-03</t>
  </si>
  <si>
    <t>W755-04</t>
  </si>
  <si>
    <t>W755-05</t>
  </si>
  <si>
    <t>W756-01</t>
  </si>
  <si>
    <t>初代田蔵　新潟県産こしひかり金のしゃり・銀のしゃり食べくらべギフトセット</t>
  </si>
  <si>
    <t>W756-02</t>
  </si>
  <si>
    <t>W756-03</t>
  </si>
  <si>
    <t>W757-01</t>
  </si>
  <si>
    <t>初代田蔵　選りすぐり食べくらべお米ギフトセット</t>
  </si>
  <si>
    <t>W757-02</t>
  </si>
  <si>
    <t>W757-03</t>
  </si>
  <si>
    <t>W757-04</t>
  </si>
  <si>
    <t>初代田蔵　新潟の極み特選新潟県産こしひかり・笹川流れ極塩ギフトセット</t>
  </si>
  <si>
    <t>W757-05</t>
  </si>
  <si>
    <t>W757-06</t>
  </si>
  <si>
    <t>初代田蔵　新潟県産こしひかり・笹川流れ極塩贅沢リッチギフトセット</t>
  </si>
  <si>
    <t>W757-07</t>
  </si>
  <si>
    <t>W757-08</t>
  </si>
  <si>
    <t>初代田蔵　特選新潟県産こしひかりギフト</t>
  </si>
  <si>
    <t>W757-09</t>
  </si>
  <si>
    <t>W758-01</t>
  </si>
  <si>
    <t>W758-02</t>
  </si>
  <si>
    <t>W758-03</t>
  </si>
  <si>
    <t>W758-04</t>
  </si>
  <si>
    <t>W758-05</t>
  </si>
  <si>
    <t>W758-06</t>
  </si>
  <si>
    <t>W758-07</t>
  </si>
  <si>
    <t>W759-01</t>
  </si>
  <si>
    <t>W759-02</t>
  </si>
  <si>
    <t>W759-03</t>
  </si>
  <si>
    <t>W759-04</t>
  </si>
  <si>
    <t>W759-05</t>
  </si>
  <si>
    <t>W759-06</t>
  </si>
  <si>
    <t>W760-01</t>
  </si>
  <si>
    <t>静岡銘茶詰合せ</t>
  </si>
  <si>
    <t>W760-02</t>
  </si>
  <si>
    <t>W760-03</t>
  </si>
  <si>
    <t>W760-04</t>
  </si>
  <si>
    <t>W760-05</t>
  </si>
  <si>
    <t>W760-06</t>
  </si>
  <si>
    <t>W761-01</t>
  </si>
  <si>
    <t>匠の逸品　深蒸し煎茶　詰合せ</t>
  </si>
  <si>
    <t>W761-02</t>
  </si>
  <si>
    <t>W761-03</t>
  </si>
  <si>
    <t>W761-04</t>
  </si>
  <si>
    <t>W761-05</t>
  </si>
  <si>
    <t>W761-06</t>
  </si>
  <si>
    <t>W761-07</t>
  </si>
  <si>
    <t>W762-01</t>
  </si>
  <si>
    <t>八女星野茶詰合せ</t>
  </si>
  <si>
    <t>W762-02</t>
  </si>
  <si>
    <t>W762-03</t>
  </si>
  <si>
    <t>W762-04</t>
  </si>
  <si>
    <t>7,000</t>
  </si>
  <si>
    <t>W762-05</t>
  </si>
  <si>
    <t>W762-06</t>
  </si>
  <si>
    <t>W763-01</t>
  </si>
  <si>
    <t>W763-02</t>
  </si>
  <si>
    <t>W763-03</t>
  </si>
  <si>
    <t>W763-04</t>
  </si>
  <si>
    <t>W763-05</t>
  </si>
  <si>
    <t>W764-01</t>
  </si>
  <si>
    <t>九州産原木どんこ椎茸</t>
  </si>
  <si>
    <t>W764-02</t>
  </si>
  <si>
    <t>W764-03</t>
  </si>
  <si>
    <t>W764-04</t>
  </si>
  <si>
    <t>W764-05</t>
  </si>
  <si>
    <t>W764-06</t>
  </si>
  <si>
    <t>九州産椎茸・北海道産出し昆布詰合せ</t>
  </si>
  <si>
    <t>W764-07</t>
  </si>
  <si>
    <t>W766-01</t>
  </si>
  <si>
    <t>木製10.0丸盆　桜　レンジ椀二客付</t>
  </si>
  <si>
    <t>W766-02</t>
  </si>
  <si>
    <t>抗菌　菊彫大椀揃　曙</t>
  </si>
  <si>
    <t>W766-03</t>
  </si>
  <si>
    <t>日本伝統色　漆塗汁椀5色揃・木箱入</t>
  </si>
  <si>
    <t>W766-04</t>
  </si>
  <si>
    <t>日本伝統色　漆塗大椀5色揃・木箱入</t>
  </si>
  <si>
    <t>W767-01</t>
  </si>
  <si>
    <t>やさしい彩り　むつみ揃　きなり色</t>
  </si>
  <si>
    <t>W767-02</t>
  </si>
  <si>
    <t>やさしい彩り　むつみ揃　うぐいす色</t>
  </si>
  <si>
    <t>W767-03</t>
  </si>
  <si>
    <t>さび漆　ライン　ユリ型汁椀揃</t>
  </si>
  <si>
    <t>20,000</t>
  </si>
  <si>
    <t>W767-04</t>
  </si>
  <si>
    <t>さび漆　はけ目　大椀ペア</t>
  </si>
  <si>
    <t>W767-05</t>
  </si>
  <si>
    <t>さび漆　はけ目　京型汁椀揃</t>
  </si>
  <si>
    <t>W767-06</t>
  </si>
  <si>
    <t>さび漆　はけ目　大椀揃</t>
  </si>
  <si>
    <t>25,000</t>
  </si>
  <si>
    <t>W768-01</t>
  </si>
  <si>
    <t>藍染駒筋　ノンラップ鉢　大小ペア</t>
  </si>
  <si>
    <t>W768-02</t>
  </si>
  <si>
    <t>絵変り手付き小鉢・密封パック小鉢セット</t>
  </si>
  <si>
    <t>W768-03</t>
  </si>
  <si>
    <t>藍絵変り　茶漬揃</t>
  </si>
  <si>
    <t>W768-04</t>
  </si>
  <si>
    <t>藍玉　多用鉢ペア</t>
  </si>
  <si>
    <t>W768-05</t>
  </si>
  <si>
    <t>染錦文様　カップ揃</t>
  </si>
  <si>
    <t>W768-06</t>
  </si>
  <si>
    <t>古伊万里調唐花　S茶こし付急須茶器揃</t>
  </si>
  <si>
    <t>W768-07</t>
  </si>
  <si>
    <t>古染絵変り　なぶり小付揃</t>
  </si>
  <si>
    <t>W769-01</t>
  </si>
  <si>
    <t>万歴　手描き6寸多用鉢ペア</t>
  </si>
  <si>
    <t>W769-02</t>
  </si>
  <si>
    <t>古染紋　手描き八角取皿トリオ</t>
  </si>
  <si>
    <t>W769-03</t>
  </si>
  <si>
    <t>錦金爛手　P・C茶托付番茶器揃</t>
  </si>
  <si>
    <t>W770-01</t>
  </si>
  <si>
    <t>マリ・クレール　カラーズアルミエッグパン</t>
  </si>
  <si>
    <t>W770-02</t>
  </si>
  <si>
    <t>マリ・クレール　カラーズアルミフタ付フライパン20cm</t>
  </si>
  <si>
    <t>W770-03</t>
  </si>
  <si>
    <t>マリ・クレール　カラーズアルミ片手鍋18cm</t>
  </si>
  <si>
    <t>W770-04</t>
  </si>
  <si>
    <t>マリ・クレール　カラーズアルミフタ付フライパン26cm</t>
  </si>
  <si>
    <t>W770-05</t>
  </si>
  <si>
    <t>マリ・クレール　カラーズアルミ両手鍋20cm</t>
  </si>
  <si>
    <t>W770-06</t>
  </si>
  <si>
    <t>マリ・クレール　カラーズアルミ片手鍋18cm＆フライパン20cm</t>
  </si>
  <si>
    <t>W771-01</t>
  </si>
  <si>
    <t>マリ・クレール　パーソナル電気ケトル0.6L</t>
  </si>
  <si>
    <t>W771-02</t>
  </si>
  <si>
    <t>マリ・クレール　パーソナル電気ケトル1.2L</t>
  </si>
  <si>
    <t>W771-03</t>
  </si>
  <si>
    <t>粋　真空Wステンタンブラー320ｍｌペアセット</t>
  </si>
  <si>
    <t>W771-04</t>
  </si>
  <si>
    <t>粋　真空Wステンタンブラー450ｍｌペアセット</t>
  </si>
  <si>
    <t>W771-05</t>
  </si>
  <si>
    <t>earth color　ラップフリーボウル3P</t>
  </si>
  <si>
    <t>W771-06</t>
  </si>
  <si>
    <t>earth color　ラップフリーボウル5P</t>
  </si>
  <si>
    <t>W772-01</t>
  </si>
  <si>
    <t>マリ・クレール　フレンチライラック シール容器4pcセット・A</t>
  </si>
  <si>
    <t>W772-02</t>
  </si>
  <si>
    <t>マリ・クレール　フレンチライラック シール容器4pcセット・B</t>
  </si>
  <si>
    <t>1,200</t>
  </si>
  <si>
    <t>W772-03</t>
  </si>
  <si>
    <t>マリ・クレール　フレンチライラック シール容器5pcセット</t>
  </si>
  <si>
    <t>W772-04</t>
  </si>
  <si>
    <t>マリ・クレール　ローズブルーミング 電子レンジ容器3pcセット</t>
  </si>
  <si>
    <t>W772-05</t>
  </si>
  <si>
    <t>マリ・クレール　ローズブルーミング 電子レンジ容器4pcセット</t>
  </si>
  <si>
    <t>W772-06</t>
  </si>
  <si>
    <t>マリ・クレール　ローズブルーミング 電子レンジ容器5pcセット</t>
  </si>
  <si>
    <t>W774-01</t>
  </si>
  <si>
    <t>ギフト工房　アリエール抗菌除菌ギフト</t>
  </si>
  <si>
    <t>W774-02</t>
  </si>
  <si>
    <t>W774-03</t>
  </si>
  <si>
    <t>W775-01</t>
  </si>
  <si>
    <t>W775-02</t>
  </si>
  <si>
    <t>W775-03</t>
  </si>
  <si>
    <t>W775-04</t>
  </si>
  <si>
    <t>W776-01</t>
  </si>
  <si>
    <t>ギフト工房　アリエール＆キッチンセット</t>
  </si>
  <si>
    <t>W776-02</t>
  </si>
  <si>
    <t>W776-03</t>
  </si>
  <si>
    <t>W776-04</t>
  </si>
  <si>
    <t>W776-05</t>
  </si>
  <si>
    <t>W776-06</t>
  </si>
  <si>
    <t>W776-07</t>
  </si>
  <si>
    <t>W777-01</t>
  </si>
  <si>
    <t>ギフト工房　快適部屋干しアリエールギフト</t>
  </si>
  <si>
    <t>W777-02</t>
  </si>
  <si>
    <t>W777-03</t>
  </si>
  <si>
    <t>W777-04</t>
  </si>
  <si>
    <t>W777-05</t>
  </si>
  <si>
    <t>W777-06</t>
  </si>
  <si>
    <t>W777-07</t>
  </si>
  <si>
    <t>W778-01</t>
  </si>
  <si>
    <t>ギフト工房　抗菌消臭EXギフト</t>
  </si>
  <si>
    <t>W778-02</t>
  </si>
  <si>
    <t>W778-03</t>
  </si>
  <si>
    <t>W778-04</t>
  </si>
  <si>
    <t>W778-05</t>
  </si>
  <si>
    <t>W779-01</t>
  </si>
  <si>
    <t>ナノ洗浄バラエティ洗剤セット</t>
  </si>
  <si>
    <t>W779-02</t>
  </si>
  <si>
    <t>W779-03</t>
  </si>
  <si>
    <t>W779-04</t>
  </si>
  <si>
    <t>W779-05</t>
  </si>
  <si>
    <t>W780-01</t>
  </si>
  <si>
    <t>ファインライフ洗剤セット</t>
  </si>
  <si>
    <t>W780-02</t>
  </si>
  <si>
    <t>W780-03</t>
  </si>
  <si>
    <t>W780-04</t>
  </si>
  <si>
    <t>ゼロ洗浄バラエティ洗剤セット</t>
  </si>
  <si>
    <t>W780-05</t>
  </si>
  <si>
    <t>W780-06</t>
  </si>
  <si>
    <t>W780-07</t>
  </si>
  <si>
    <t>K603-01</t>
  </si>
  <si>
    <t>DAKS ダブルハウスチェック　タオルハンカチ2P</t>
  </si>
  <si>
    <t>K603-02</t>
  </si>
  <si>
    <t>DAKS ダブルハウスチェック　タオルセット</t>
  </si>
  <si>
    <t>K603-03</t>
  </si>
  <si>
    <t>DAKS ダブルハウスチェック　フェイスタオル2P</t>
  </si>
  <si>
    <t>K603-04</t>
  </si>
  <si>
    <t>DAKS ダブルハウスチェック　バスタオル</t>
  </si>
  <si>
    <t>K603-05</t>
  </si>
  <si>
    <t>K603-06</t>
  </si>
  <si>
    <t>K605-01</t>
  </si>
  <si>
    <t>ミントン　ノーブルハドン　ウォッシュタオル2P</t>
  </si>
  <si>
    <t>K605-02</t>
  </si>
  <si>
    <t>ミントン　ノーブルハドン　タオルセット</t>
  </si>
  <si>
    <t>K605-03</t>
  </si>
  <si>
    <t>ミントン　ノーブルハドン　フェイスタオル2P</t>
  </si>
  <si>
    <t>K605-04</t>
  </si>
  <si>
    <t>ミントン　ノーブルハドン　バスタオル</t>
  </si>
  <si>
    <t>K605-05</t>
  </si>
  <si>
    <t>K605-06</t>
  </si>
  <si>
    <t>K606-01</t>
  </si>
  <si>
    <t>BEAMS DESIGN NEW STAR GIFT　ウォッシュタオル2P</t>
  </si>
  <si>
    <t>K606-02</t>
  </si>
  <si>
    <t>BEAMS DESIGN NEW STAR GIFT　タオルセット</t>
  </si>
  <si>
    <t>K606-03</t>
  </si>
  <si>
    <t>BEAMS DESIGN NEW STAR GIFT　フェイスタオル2P</t>
  </si>
  <si>
    <t>K606-04</t>
  </si>
  <si>
    <t>BEAMS DESIGN NEW STAR GIFT　バスタオル</t>
  </si>
  <si>
    <t>K606-05</t>
  </si>
  <si>
    <t>K606-06</t>
  </si>
  <si>
    <t>K607-01</t>
  </si>
  <si>
    <t>GAP HOME NEWボーダーギフト　ウォッシュタオル2P</t>
  </si>
  <si>
    <t>K607-02</t>
  </si>
  <si>
    <t>GAP HOME NEWボーダーギフト　タオルセット</t>
  </si>
  <si>
    <t>K607-03</t>
  </si>
  <si>
    <t>GAP HOME NEWボーダーギフト　フェイスタオル2P</t>
  </si>
  <si>
    <t>K607-04</t>
  </si>
  <si>
    <t>GAP HOME NEWボーダーギフト　バスタオル</t>
  </si>
  <si>
    <t>K607-05</t>
  </si>
  <si>
    <t>K607-06</t>
  </si>
  <si>
    <t>K608-01</t>
  </si>
  <si>
    <t>NISSHINBO三ツ桃　エンジェルソフト　今治ウォッシュタオル2P</t>
  </si>
  <si>
    <t>K608-02</t>
  </si>
  <si>
    <t>NISSHINBO三ツ桃　エンジェルソフト　今治タオルセット</t>
  </si>
  <si>
    <t>K608-03</t>
  </si>
  <si>
    <t>NISSHINBO三ツ桃　エンジェルソフト　今治フェイスタオル2P</t>
  </si>
  <si>
    <t>K608-04</t>
  </si>
  <si>
    <t>NISSHINBO三ツ桃　エンジェルソフト　今治バスタオル</t>
  </si>
  <si>
    <t>K608-05</t>
  </si>
  <si>
    <t>K608-06</t>
  </si>
  <si>
    <t>K609-01</t>
  </si>
  <si>
    <t>触れる和　はなみずき　今治ウォッシュタオル2P</t>
  </si>
  <si>
    <t>K609-02</t>
  </si>
  <si>
    <t>触れる和　はなみずき　今治フェイスタオル2P</t>
  </si>
  <si>
    <t>K609-03</t>
  </si>
  <si>
    <t>触れる和　はなみずき　今治タオルセット</t>
  </si>
  <si>
    <t>K609-04</t>
  </si>
  <si>
    <t>K609-05</t>
  </si>
  <si>
    <t>K609-06</t>
  </si>
  <si>
    <t>K610-01</t>
  </si>
  <si>
    <t>〈nishikawa〉　レスプリピュール　今治製ウォッシュタオル2P</t>
  </si>
  <si>
    <t>K610-02</t>
  </si>
  <si>
    <t>〈nishikawa〉　レスプリピュール　今治製タオルセット</t>
  </si>
  <si>
    <t>K610-03</t>
  </si>
  <si>
    <t>〈nishikawa〉　レスプリピュール　今治製フェイスタオル2P</t>
  </si>
  <si>
    <t>K610-04</t>
  </si>
  <si>
    <t>K610-05</t>
  </si>
  <si>
    <t>K610-06</t>
  </si>
  <si>
    <t>K611-01</t>
  </si>
  <si>
    <t>〈nishikawa〉　今治製タオルセット</t>
  </si>
  <si>
    <t>K611-02</t>
  </si>
  <si>
    <t>〈nishikawa〉　今治製フェイスタオル2P</t>
  </si>
  <si>
    <t>K611-03</t>
  </si>
  <si>
    <t>K611-04</t>
  </si>
  <si>
    <t>〈nishikawa〉　今治製フェイスタオル3P</t>
  </si>
  <si>
    <t>K611-05</t>
  </si>
  <si>
    <t>K611-06</t>
  </si>
  <si>
    <t>K612-01</t>
  </si>
  <si>
    <t>触れる和　月夜うさぎ　今治バスタオル</t>
  </si>
  <si>
    <t>K612-02</t>
  </si>
  <si>
    <t>触れる和　月夜うさぎ　今治タオルセット</t>
  </si>
  <si>
    <t>K612-03</t>
  </si>
  <si>
    <t>K612-04</t>
  </si>
  <si>
    <t>K612-05</t>
  </si>
  <si>
    <t>K613-01</t>
  </si>
  <si>
    <t>今治タオルブランド　フェアリーソフト　フェイスタオル2P</t>
  </si>
  <si>
    <t>K613-02</t>
  </si>
  <si>
    <t>今治タオルブランド　フェアリーソフト　バスタオル</t>
  </si>
  <si>
    <t>K613-03</t>
  </si>
  <si>
    <t>K613-04</t>
  </si>
  <si>
    <t>今治タオルブランド　フェアリーソフト　フェイスタオル3P</t>
  </si>
  <si>
    <t>K613-05</t>
  </si>
  <si>
    <t>今治タオルブランド　フェアリーソフト　タオルセット</t>
  </si>
  <si>
    <t>K613-06</t>
  </si>
  <si>
    <t>K613-07</t>
  </si>
  <si>
    <t>今治タオルブランド　フェアリーソフト　バスタオル2P</t>
  </si>
  <si>
    <t>K614-01</t>
  </si>
  <si>
    <t>触れる和　さくら日和（宴）木箱入り今治フェイスタオル</t>
  </si>
  <si>
    <t>K614-02</t>
  </si>
  <si>
    <t>触れる和　さくら日和（宴）木箱入り今治タオルセット</t>
  </si>
  <si>
    <t>K614-03</t>
  </si>
  <si>
    <t>触れる和　さくら日和（宴）木箱入り今治バスタオル</t>
  </si>
  <si>
    <t>K614-04</t>
  </si>
  <si>
    <t>K614-05</t>
  </si>
  <si>
    <t>K614-06</t>
  </si>
  <si>
    <t>K615-01</t>
  </si>
  <si>
    <t>桜おり布　今治産　タオルセット</t>
  </si>
  <si>
    <t>K615-02</t>
  </si>
  <si>
    <t>K615-03</t>
  </si>
  <si>
    <t>K615-04</t>
  </si>
  <si>
    <t>K615-05</t>
  </si>
  <si>
    <t>K615-06</t>
  </si>
  <si>
    <t>K616-01</t>
  </si>
  <si>
    <t>触れる和　伊予の漣　今治ウォッシュタオル2P</t>
  </si>
  <si>
    <t>K616-02</t>
  </si>
  <si>
    <t>触れる和　伊予の漣　今治フェイスタオル2P</t>
  </si>
  <si>
    <t>K616-03</t>
  </si>
  <si>
    <t>触れる和　伊予の漣　今治タオルセット</t>
  </si>
  <si>
    <t>K616-04</t>
  </si>
  <si>
    <t>K616-05</t>
  </si>
  <si>
    <t>K616-06</t>
  </si>
  <si>
    <t>K617-01</t>
  </si>
  <si>
    <t>今治　グレイスト　タオルセット</t>
  </si>
  <si>
    <t>K617-02</t>
  </si>
  <si>
    <t>今治　グレイスト　フェイスタオル2P</t>
  </si>
  <si>
    <t>K617-03</t>
  </si>
  <si>
    <t>K617-04</t>
  </si>
  <si>
    <t>今治　グレイスト　フェイスタオル3P</t>
  </si>
  <si>
    <t>K617-05</t>
  </si>
  <si>
    <t>K617-06</t>
  </si>
  <si>
    <t>K618-01</t>
  </si>
  <si>
    <t>日本名産地タオル　泉州さくらづくしタオルセット</t>
  </si>
  <si>
    <t>K618-02</t>
  </si>
  <si>
    <t>日本名産地タオル　今治×泉州さくらづくしタオルセット</t>
  </si>
  <si>
    <t>K618-03</t>
  </si>
  <si>
    <t>K618-04</t>
  </si>
  <si>
    <t>K618-05</t>
  </si>
  <si>
    <t>K618-06</t>
  </si>
  <si>
    <t>K619-01</t>
  </si>
  <si>
    <t>ナチュラルアイランド　オリーブスクラブⅡエコマーク認定タオルセット</t>
  </si>
  <si>
    <t>K619-02</t>
  </si>
  <si>
    <t>ナチュラルアイランド　オリーブスクラブⅡエコマーク認定フェイスタオル2P</t>
  </si>
  <si>
    <t>K619-03</t>
  </si>
  <si>
    <t>K619-04</t>
  </si>
  <si>
    <t>K619-05</t>
  </si>
  <si>
    <t>K619-06</t>
  </si>
  <si>
    <t>K620-01</t>
  </si>
  <si>
    <t>触れる和　青海波　今治ウォッシュタオル2P</t>
  </si>
  <si>
    <t>K620-02</t>
  </si>
  <si>
    <t>触れる和　青海波　今治フェイスタオル2P</t>
  </si>
  <si>
    <t>K620-03</t>
  </si>
  <si>
    <t>触れる和　青海波　今治バスタオル</t>
  </si>
  <si>
    <t>K620-04</t>
  </si>
  <si>
    <t>触れる和　青海波　今治タオルセット</t>
  </si>
  <si>
    <t>K620-05</t>
  </si>
  <si>
    <t>K620-06</t>
  </si>
  <si>
    <t>触れる和　青海波　今治バスタオル2P</t>
  </si>
  <si>
    <t>K621-01</t>
  </si>
  <si>
    <t>今治きらめき　タオルセット</t>
  </si>
  <si>
    <t>K621-02</t>
  </si>
  <si>
    <t>今治きらめき　フェイスタオル2P</t>
  </si>
  <si>
    <t>K621-03</t>
  </si>
  <si>
    <t>今治きらめき　バスタオル</t>
  </si>
  <si>
    <t>K621-04</t>
  </si>
  <si>
    <t>K621-05</t>
  </si>
  <si>
    <t>K621-06</t>
  </si>
  <si>
    <t>K622-01</t>
  </si>
  <si>
    <t>日本名産地タオル　今治ぼかし織りⅡ　ハンドタオル2P</t>
  </si>
  <si>
    <t>K622-02</t>
  </si>
  <si>
    <t>日本名産地タオル　今治ぼかし織りⅡ　タオルセット</t>
  </si>
  <si>
    <t>K622-03</t>
  </si>
  <si>
    <t>日本名産地タオル　今治ぼかし織りⅡ　フェイスタオル2P</t>
  </si>
  <si>
    <t>K622-04</t>
  </si>
  <si>
    <t>K622-05</t>
  </si>
  <si>
    <t>K623-01</t>
  </si>
  <si>
    <t>よりすぐり　フェイスタオル2P</t>
  </si>
  <si>
    <t>K623-02</t>
  </si>
  <si>
    <t>よりすぐり　タオルセット</t>
  </si>
  <si>
    <t>K623-03</t>
  </si>
  <si>
    <t>K623-04</t>
  </si>
  <si>
    <t>K623-05</t>
  </si>
  <si>
    <t>よりすぐり　バスタオル2P</t>
  </si>
  <si>
    <t>K623-06</t>
  </si>
  <si>
    <t>K624-01</t>
  </si>
  <si>
    <t>プレミアム高吸水　ホワイトハーフバスタオル</t>
  </si>
  <si>
    <t>K624-02</t>
  </si>
  <si>
    <t>プレミアム高吸水　ホワイトフェイスタオル3P</t>
  </si>
  <si>
    <t>K624-03</t>
  </si>
  <si>
    <t>プレミアム高吸水　ホワイトタオルセット</t>
  </si>
  <si>
    <t>K624-04</t>
  </si>
  <si>
    <t>K624-05</t>
  </si>
  <si>
    <t>K624-06</t>
  </si>
  <si>
    <t>プレミアム高吸水　　ホワイトタオルセット</t>
  </si>
  <si>
    <t>K625-01</t>
  </si>
  <si>
    <t>ホテルタイプ　プレミアム高吸水　フェイスタオル2P</t>
  </si>
  <si>
    <t>K625-02</t>
  </si>
  <si>
    <t>ホテルタイプ　プレミアム高吸水　バスタオル</t>
  </si>
  <si>
    <t>K625-03</t>
  </si>
  <si>
    <t>ホテルタイプ　プレミアム高吸水　タオルセット</t>
  </si>
  <si>
    <t>K625-04</t>
  </si>
  <si>
    <t>ホテルタイプ　プレミアム高吸水　バスタオル2P</t>
  </si>
  <si>
    <t>K625-05</t>
  </si>
  <si>
    <t>K625-06</t>
  </si>
  <si>
    <t>K626-01</t>
  </si>
  <si>
    <t>素肌実感　モカプレミアム　バスタオル</t>
  </si>
  <si>
    <t>K626-02</t>
  </si>
  <si>
    <t>素肌実感　モカプレミアム　タオルセット</t>
  </si>
  <si>
    <t>K626-03</t>
  </si>
  <si>
    <t>素肌実感　モカプレミアム　バスタオル2P</t>
  </si>
  <si>
    <t>K626-04</t>
  </si>
  <si>
    <t>K626-05</t>
  </si>
  <si>
    <t>K626-06</t>
  </si>
  <si>
    <t>くらし想い　オーガニックコットンスリムバスタオル</t>
  </si>
  <si>
    <t>K626-07</t>
  </si>
  <si>
    <t>K627-01</t>
  </si>
  <si>
    <t>シルク＆今治起毛　プレミアムタオルセット</t>
  </si>
  <si>
    <t>K627-02</t>
  </si>
  <si>
    <t>K627-03</t>
  </si>
  <si>
    <t>K627-04</t>
  </si>
  <si>
    <t>K627-05</t>
  </si>
  <si>
    <t>K627-06</t>
  </si>
  <si>
    <t>くらし想い　オーガニックコットンスリムフェイスタオル2P</t>
  </si>
  <si>
    <t>K627-07</t>
  </si>
  <si>
    <t>くらし想い　オーガニックコットンスリムタオルセット</t>
  </si>
  <si>
    <t>K627-08</t>
  </si>
  <si>
    <t>くらし想い　オーガニックコットンスリムフェイスタオル3P</t>
  </si>
  <si>
    <t>K628-01</t>
  </si>
  <si>
    <t>AIR MOUSSE　ウォッシュタオル2P</t>
  </si>
  <si>
    <t>K628-02</t>
  </si>
  <si>
    <t>AIR MOUSSE　タオルセット</t>
  </si>
  <si>
    <t>K628-03</t>
  </si>
  <si>
    <t>AIR MOUSSE　フェイスタオル2P</t>
  </si>
  <si>
    <t>K628-04</t>
  </si>
  <si>
    <t>K628-05</t>
  </si>
  <si>
    <t>K629-01</t>
  </si>
  <si>
    <t>PPQ　プランツパワークォリティ　オーガニックコットン　フェイスタオル</t>
  </si>
  <si>
    <t>K629-02</t>
  </si>
  <si>
    <t>PPQ　プランツパワークォリティ　オーガニックコットン　フェイスタオル2P</t>
  </si>
  <si>
    <t>K629-03</t>
  </si>
  <si>
    <t>PPQ　プランツパワークォリティ　オーガニックコットン　バスタオル</t>
  </si>
  <si>
    <t>K629-04</t>
  </si>
  <si>
    <t>PPQ　プランツパワークォリティ　オーガニックコットン　タオルセット</t>
  </si>
  <si>
    <t>K629-05</t>
  </si>
  <si>
    <t>K630-01</t>
  </si>
  <si>
    <t>prima rosette using by LIBERTY FABRICS　スリムバスタオル</t>
  </si>
  <si>
    <t>K630-02</t>
  </si>
  <si>
    <t>prima rosette using by LIBERTY FABRICS　フェイスタオル2P</t>
  </si>
  <si>
    <t>K630-03</t>
  </si>
  <si>
    <t>prima rosette using by LIBERTY FABRICS　タオルセット</t>
  </si>
  <si>
    <t>K630-04</t>
  </si>
  <si>
    <t>K630-05</t>
  </si>
  <si>
    <t>K631-01</t>
  </si>
  <si>
    <t>アンナ エミリア　タオルセット</t>
  </si>
  <si>
    <t>K631-02</t>
  </si>
  <si>
    <t>K631-03</t>
  </si>
  <si>
    <t>アンナ エミリア　バスタオル</t>
  </si>
  <si>
    <t>K631-04</t>
  </si>
  <si>
    <t>K631-05</t>
  </si>
  <si>
    <t>K632-01</t>
  </si>
  <si>
    <t>ミアミモザ　プリントマイクロファイバー毛布</t>
  </si>
  <si>
    <t>K632-02</t>
  </si>
  <si>
    <t>ミアミモザ　プリントマイクロファイバー毛布2P</t>
  </si>
  <si>
    <t>K632-03</t>
  </si>
  <si>
    <t>ミアミモザ　吸湿発熱わた入り敷パット</t>
  </si>
  <si>
    <t>K632-04</t>
  </si>
  <si>
    <t>ミアミモザ　もこふあニット敷パット</t>
  </si>
  <si>
    <t>K632-05</t>
  </si>
  <si>
    <t>K632-06</t>
  </si>
  <si>
    <t>ミアミモザ　もこふあニット＆プリントマイクロ　リバーシブル肌布団</t>
  </si>
  <si>
    <t>K632-07</t>
  </si>
  <si>
    <t>K632-08</t>
  </si>
  <si>
    <t>ミアミモザ　もこふあニット肌布団</t>
  </si>
  <si>
    <t>K632-09</t>
  </si>
  <si>
    <t>K633-01</t>
  </si>
  <si>
    <t>アンナ エミリア　洗える羽毛肌掛ふとん</t>
  </si>
  <si>
    <t>K633-02</t>
  </si>
  <si>
    <t>K633-03</t>
  </si>
  <si>
    <t>アンナ エミリア　洗える羽毛肌掛ふとん2P</t>
  </si>
  <si>
    <t>30,000</t>
  </si>
  <si>
    <t>K633-04</t>
  </si>
  <si>
    <t>40,000</t>
  </si>
  <si>
    <t>K634-01</t>
  </si>
  <si>
    <t>ヴァレンティノ・クリスティー　ウォッシャブル肌掛けふとん</t>
  </si>
  <si>
    <t>K634-02</t>
  </si>
  <si>
    <t>K634-03</t>
  </si>
  <si>
    <t>ヴァレンティノ・クリスティー　ウォッシャブル羽毛肌掛けふとん</t>
  </si>
  <si>
    <t>K634-04</t>
  </si>
  <si>
    <t>K635-01</t>
  </si>
  <si>
    <t>モンブラン　オールシーズンケット</t>
  </si>
  <si>
    <t>K635-02</t>
  </si>
  <si>
    <t>K635-03</t>
  </si>
  <si>
    <t>モンブラン　オールシーズンケット2P</t>
  </si>
  <si>
    <t>K635-04</t>
  </si>
  <si>
    <t>モンブラン　洗える肌掛ふとん</t>
  </si>
  <si>
    <t>K635-05</t>
  </si>
  <si>
    <t>モンブラン　洗える羽毛肌掛ふとん</t>
  </si>
  <si>
    <t>K635-06</t>
  </si>
  <si>
    <t>K636-01</t>
  </si>
  <si>
    <t>クールファクター　接触冷感敷パット</t>
  </si>
  <si>
    <t>K636-02</t>
  </si>
  <si>
    <t>クールファクター　接触冷感＆パイルリバーシブル敷パット</t>
  </si>
  <si>
    <t>K636-03</t>
  </si>
  <si>
    <t>クールファクター　接触冷感敷パット2P</t>
  </si>
  <si>
    <t>K636-04</t>
  </si>
  <si>
    <t>クールファクター接触冷感＆パイルリバーシブル敷パット2P</t>
  </si>
  <si>
    <t>K637-01</t>
  </si>
  <si>
    <t>日本製　抗菌防臭わた使用クリーン肌布団</t>
  </si>
  <si>
    <t>K637-02</t>
  </si>
  <si>
    <t>K637-03</t>
  </si>
  <si>
    <t>日本製　抗菌防臭わた使用クリーン肌布団（大判サイズ）</t>
  </si>
  <si>
    <t>K637-04</t>
  </si>
  <si>
    <t>K637-05</t>
  </si>
  <si>
    <t>日本製　抗菌防臭わた使用クリーン肌布団2P</t>
  </si>
  <si>
    <t>K637-06</t>
  </si>
  <si>
    <t>日本製　抗菌防臭わた使用クリーン肌布団（大判サイズ）2P</t>
  </si>
  <si>
    <t>K638-01</t>
  </si>
  <si>
    <t>グランフランセヌーベル　クール接触冷感敷パット</t>
  </si>
  <si>
    <t>K638-02</t>
  </si>
  <si>
    <t>K638-03</t>
  </si>
  <si>
    <t>グランフランセヌーベル　クール接触冷感敷パット2P</t>
  </si>
  <si>
    <t>K638-04</t>
  </si>
  <si>
    <t>グランフランセヌーベル　ウォッシャブルケット</t>
  </si>
  <si>
    <t>K638-05</t>
  </si>
  <si>
    <t>K638-06</t>
  </si>
  <si>
    <t>グランフランセヌーベル　ウォッシャブルダウンケット</t>
  </si>
  <si>
    <t>K638-07</t>
  </si>
  <si>
    <t>K638-08</t>
  </si>
  <si>
    <t>グランフランセヌーベル　ウォッシャブルケット2P</t>
  </si>
  <si>
    <t>K639-01</t>
  </si>
  <si>
    <t>グランフランセヌーベル　吸湿発熱綿入りハイソフトタッチ敷パット</t>
  </si>
  <si>
    <t>K639-02</t>
  </si>
  <si>
    <t>K639-03</t>
  </si>
  <si>
    <t>グランフランセヌーベル　吸湿発熱綿入りハイソフトタッチ敷パット2P</t>
  </si>
  <si>
    <t>K639-04</t>
  </si>
  <si>
    <t>グランフランセヌーベル　ハイソフトタッチマイヤー毛布</t>
  </si>
  <si>
    <t>K639-05</t>
  </si>
  <si>
    <t>K639-06</t>
  </si>
  <si>
    <t>グランフランセヌーベル　ハイソフトタッチマイヤー毛布＆吸湿発熱綿入りハイソフトタッチ敷パット</t>
  </si>
  <si>
    <t>K639-07</t>
  </si>
  <si>
    <t>K639-08</t>
  </si>
  <si>
    <t>グランフランセヌーベル　ハイソフトタッチマイヤー毛布2P</t>
  </si>
  <si>
    <t>K640-01</t>
  </si>
  <si>
    <t>国産ジャガードシルク混綿毛布</t>
  </si>
  <si>
    <t>K640-02</t>
  </si>
  <si>
    <t>国産ジャガードシルク・綿リバーシブル毛布</t>
  </si>
  <si>
    <t>K640-03</t>
  </si>
  <si>
    <t>PPQ　プランツパワークォリティ　オーガニックコットン　タオルケット</t>
  </si>
  <si>
    <t>K640-04</t>
  </si>
  <si>
    <t>PPQ　プランツパワークォリティ　オーガニックコットン　タオルケット2P</t>
  </si>
  <si>
    <t>K641-01</t>
  </si>
  <si>
    <t>ウール30%入り　洗えるふわふわあったか敷パット</t>
  </si>
  <si>
    <t>K641-02</t>
  </si>
  <si>
    <t>ウール30%入り　洗えるリバーシブル敷パット</t>
  </si>
  <si>
    <t>K641-03</t>
  </si>
  <si>
    <t>ウール30%入り　洗えるふわふわあったかわた入り毛布</t>
  </si>
  <si>
    <t>K641-04</t>
  </si>
  <si>
    <t>ウール30%入り　洗えるふわふわあったか敷パット2P</t>
  </si>
  <si>
    <t>K641-05</t>
  </si>
  <si>
    <t>ウール30%入り　洗えるリバーシブル敷パット2P</t>
  </si>
  <si>
    <t>12,000</t>
  </si>
  <si>
    <t>K641-06</t>
  </si>
  <si>
    <t>ウール30%入り　洗えるふわふわあったかわた入り毛布＆敷パット</t>
  </si>
  <si>
    <t>13,000</t>
  </si>
  <si>
    <t>K642-01</t>
  </si>
  <si>
    <t>ムートンタッチ敷パット</t>
  </si>
  <si>
    <t>K642-02</t>
  </si>
  <si>
    <t>ムートンタッチマイヤー毛布</t>
  </si>
  <si>
    <t>K642-03</t>
  </si>
  <si>
    <t>ムートンタッチ敷パット2P</t>
  </si>
  <si>
    <t>K642-04</t>
  </si>
  <si>
    <t>ムートンタッチマイヤー毛布＆敷パット</t>
  </si>
  <si>
    <t>K642-05</t>
  </si>
  <si>
    <t>ムートンタッチマイヤー毛布2P</t>
  </si>
  <si>
    <t>K643-01</t>
  </si>
  <si>
    <t>吸湿発熱綿入りマイクロファイバー敷パット</t>
  </si>
  <si>
    <t>K643-02</t>
  </si>
  <si>
    <t>吸湿発熱綿入りマイクロファイバー敷パット2P</t>
  </si>
  <si>
    <t>K643-03</t>
  </si>
  <si>
    <t>オーロラプリント　マイクロファイバー毛布</t>
  </si>
  <si>
    <t>K643-04</t>
  </si>
  <si>
    <t>オーロラプリント　マイクロファイバー毛布2P</t>
  </si>
  <si>
    <t>K644-01</t>
  </si>
  <si>
    <t>洗えるダウンケット</t>
  </si>
  <si>
    <t>K644-02</t>
  </si>
  <si>
    <t>K644-03</t>
  </si>
  <si>
    <t>K644-04</t>
  </si>
  <si>
    <t>K644-05</t>
  </si>
  <si>
    <t>K644-06</t>
  </si>
  <si>
    <t>K645-01</t>
  </si>
  <si>
    <t>ウール混肌布団</t>
  </si>
  <si>
    <t>K645-02</t>
  </si>
  <si>
    <t>K645-03</t>
  </si>
  <si>
    <t>ウール混掛布団</t>
  </si>
  <si>
    <t>K645-04</t>
  </si>
  <si>
    <t>K645-05</t>
  </si>
  <si>
    <t>ウール混肌布団2P</t>
  </si>
  <si>
    <t>K646-01</t>
  </si>
  <si>
    <t>ヴァレンティノ・クリスティー　羽毛合い掛け布団（バッグ入り）</t>
  </si>
  <si>
    <t>K646-02</t>
  </si>
  <si>
    <t>K646-03</t>
  </si>
  <si>
    <t>羽根布団バッグ入り</t>
  </si>
  <si>
    <t>K646-04</t>
  </si>
  <si>
    <t>K646-05</t>
  </si>
  <si>
    <t>K646-06</t>
  </si>
  <si>
    <t>K647-01</t>
  </si>
  <si>
    <t>羽毛85%入り　日本製肌掛け布団</t>
    <rPh sb="14" eb="16">
      <t xml:space="preserve">フトン </t>
    </rPh>
    <phoneticPr fontId="0"/>
  </si>
  <si>
    <t>K647-02</t>
  </si>
  <si>
    <t>K647-03</t>
  </si>
  <si>
    <t>羽毛85%入り　日本製羽毛肌掛け布団</t>
  </si>
  <si>
    <t>K647-04</t>
  </si>
  <si>
    <t>K647-05</t>
  </si>
  <si>
    <t>羽毛85%入り　日本製羽毛布団</t>
  </si>
  <si>
    <t>50,000</t>
  </si>
  <si>
    <t>K647-06</t>
  </si>
  <si>
    <t>K648-01</t>
  </si>
  <si>
    <t>凪　Sバスマット＆フェイスタオルセット</t>
  </si>
  <si>
    <t>K648-02</t>
  </si>
  <si>
    <t>K648-03</t>
  </si>
  <si>
    <t>織職人　バスマット</t>
  </si>
  <si>
    <t>K648-04</t>
  </si>
  <si>
    <t>織職人　大判バスマット</t>
  </si>
  <si>
    <t>マルキチョイスｺﾚｸｼｮﾝ</t>
  </si>
  <si>
    <t>輝（かがやき）</t>
  </si>
  <si>
    <t>G-AO</t>
  </si>
  <si>
    <t>アラン</t>
  </si>
  <si>
    <t>G-AE</t>
  </si>
  <si>
    <t>ブリテン</t>
  </si>
  <si>
    <t>G-BO</t>
  </si>
  <si>
    <t>ケイマン</t>
  </si>
  <si>
    <t>G-BE</t>
  </si>
  <si>
    <t>デイビーズ</t>
  </si>
  <si>
    <t>G-CO</t>
  </si>
  <si>
    <t>エウア</t>
  </si>
  <si>
    <t>G-2DO</t>
  </si>
  <si>
    <t>フューデ</t>
  </si>
  <si>
    <t>販売価格</t>
    <rPh sb="0" eb="4">
      <t>ハンバイカカク</t>
    </rPh>
    <phoneticPr fontId="36"/>
  </si>
  <si>
    <t>システム料</t>
    <rPh sb="4" eb="5">
      <t>リョウ</t>
    </rPh>
    <phoneticPr fontId="36"/>
  </si>
  <si>
    <t>本体価格</t>
    <rPh sb="0" eb="4">
      <t>ホンタイカカク</t>
    </rPh>
    <phoneticPr fontId="36"/>
  </si>
  <si>
    <t>仕入単価</t>
    <rPh sb="0" eb="2">
      <t>シイレ</t>
    </rPh>
    <rPh sb="2" eb="4">
      <t>タンカ</t>
    </rPh>
    <phoneticPr fontId="36"/>
  </si>
  <si>
    <t>利益</t>
    <rPh sb="0" eb="2">
      <t>リエキ</t>
    </rPh>
    <phoneticPr fontId="36"/>
  </si>
  <si>
    <t>平安手数料15％</t>
    <rPh sb="0" eb="2">
      <t>ヘイアン</t>
    </rPh>
    <rPh sb="2" eb="5">
      <t>テスウリョウ</t>
    </rPh>
    <phoneticPr fontId="36"/>
  </si>
  <si>
    <t>営業手数料粗利35％</t>
    <rPh sb="0" eb="5">
      <t>エイギョウテスウリョウ</t>
    </rPh>
    <rPh sb="5" eb="7">
      <t>アラリ</t>
    </rPh>
    <phoneticPr fontId="36"/>
  </si>
  <si>
    <t>営業手数料率</t>
    <rPh sb="0" eb="2">
      <t>エイギョウ</t>
    </rPh>
    <rPh sb="2" eb="6">
      <t>テスウリョウリツ</t>
    </rPh>
    <phoneticPr fontId="36"/>
  </si>
  <si>
    <t>送料</t>
    <rPh sb="0" eb="2">
      <t>ソウリョウ</t>
    </rPh>
    <phoneticPr fontId="36"/>
  </si>
  <si>
    <t>会社粗利</t>
    <rPh sb="0" eb="4">
      <t>カイシャアラリ</t>
    </rPh>
    <phoneticPr fontId="36"/>
  </si>
  <si>
    <t>運賃引いた会社利益</t>
    <rPh sb="0" eb="3">
      <t>ウンチンヒ</t>
    </rPh>
    <rPh sb="5" eb="9">
      <t>カイシャリエキ</t>
    </rPh>
    <phoneticPr fontId="36"/>
  </si>
  <si>
    <t>運賃引会社粗利率</t>
    <rPh sb="0" eb="2">
      <t>ウンチン</t>
    </rPh>
    <rPh sb="2" eb="3">
      <t>ヒ</t>
    </rPh>
    <rPh sb="3" eb="5">
      <t>カイシャ</t>
    </rPh>
    <rPh sb="5" eb="8">
      <t>アラリリツ</t>
    </rPh>
    <phoneticPr fontId="36"/>
  </si>
  <si>
    <t>運賃無</t>
    <rPh sb="0" eb="3">
      <t>ウンチンナ</t>
    </rPh>
    <phoneticPr fontId="36"/>
  </si>
  <si>
    <t>売価</t>
    <rPh sb="0" eb="2">
      <t>バイカ</t>
    </rPh>
    <phoneticPr fontId="36"/>
  </si>
  <si>
    <t>消費税</t>
    <rPh sb="0" eb="3">
      <t>ショウヒゼイ</t>
    </rPh>
    <phoneticPr fontId="36"/>
  </si>
  <si>
    <t>税込価格</t>
    <rPh sb="0" eb="4">
      <t>ゼイコミカカク</t>
    </rPh>
    <phoneticPr fontId="36"/>
  </si>
  <si>
    <t>税込定価</t>
    <rPh sb="0" eb="4">
      <t>ゼイコミテイカ</t>
    </rPh>
    <phoneticPr fontId="36"/>
  </si>
  <si>
    <t>リンベル</t>
  </si>
  <si>
    <t>セレソン</t>
  </si>
  <si>
    <t>マルキ</t>
  </si>
  <si>
    <t>1,080</t>
  </si>
  <si>
    <t>1,620</t>
  </si>
  <si>
    <t>2,160</t>
  </si>
  <si>
    <t>2,700</t>
  </si>
  <si>
    <t>3,240</t>
  </si>
  <si>
    <t>4,320</t>
  </si>
  <si>
    <t>5,400</t>
  </si>
  <si>
    <t>1,650</t>
  </si>
  <si>
    <t>2,200</t>
  </si>
  <si>
    <t>3,780</t>
  </si>
  <si>
    <t>4,860</t>
  </si>
  <si>
    <t>5,940</t>
  </si>
  <si>
    <t>10,800</t>
  </si>
  <si>
    <t>9,180</t>
  </si>
  <si>
    <t>8,640</t>
  </si>
  <si>
    <t>8,100</t>
  </si>
  <si>
    <t>11,880</t>
  </si>
  <si>
    <t>16,200</t>
  </si>
  <si>
    <t>6,480</t>
  </si>
  <si>
    <t>17,820</t>
  </si>
  <si>
    <t>3,456</t>
  </si>
  <si>
    <t>3,996</t>
  </si>
  <si>
    <t>4,536</t>
  </si>
  <si>
    <t>5,616</t>
  </si>
  <si>
    <t>2,484</t>
  </si>
  <si>
    <t>3,024</t>
  </si>
  <si>
    <t>3,564</t>
  </si>
  <si>
    <t>7,560</t>
  </si>
  <si>
    <t>22,000</t>
  </si>
  <si>
    <t>27,500</t>
  </si>
  <si>
    <t>8,800</t>
  </si>
  <si>
    <t>2,750</t>
  </si>
  <si>
    <t>3,850</t>
  </si>
  <si>
    <t>4,400</t>
  </si>
  <si>
    <t>6,600</t>
  </si>
  <si>
    <t>1,100</t>
  </si>
  <si>
    <t>1,320</t>
  </si>
  <si>
    <t>7,700</t>
  </si>
  <si>
    <t>33,000</t>
  </si>
  <si>
    <t>44,000</t>
  </si>
  <si>
    <t>13,200</t>
  </si>
  <si>
    <t>14,300</t>
  </si>
  <si>
    <t>55,000</t>
  </si>
  <si>
    <t>高島屋</t>
    <rPh sb="0" eb="3">
      <t>タカシマヤ</t>
    </rPh>
    <phoneticPr fontId="2"/>
  </si>
  <si>
    <t>WS52-01</t>
    <phoneticPr fontId="31"/>
  </si>
  <si>
    <t>＊配送区分Ｈは選択ご記入下さい。
選択：自宅・同梱・送付代800円・引物</t>
    <rPh sb="1" eb="6">
      <t>ハイソウクブンh</t>
    </rPh>
    <rPh sb="7" eb="9">
      <t>センタク</t>
    </rPh>
    <rPh sb="10" eb="12">
      <t>キニュウ</t>
    </rPh>
    <rPh sb="12" eb="13">
      <t>クダ</t>
    </rPh>
    <rPh sb="17" eb="19">
      <t>センタク</t>
    </rPh>
    <rPh sb="20" eb="22">
      <t>ジタク</t>
    </rPh>
    <rPh sb="23" eb="25">
      <t>ドウコン</t>
    </rPh>
    <rPh sb="26" eb="28">
      <t>ソウフ</t>
    </rPh>
    <rPh sb="28" eb="29">
      <t>ダイ</t>
    </rPh>
    <rPh sb="32" eb="33">
      <t>エン</t>
    </rPh>
    <rPh sb="34" eb="36">
      <t>ヒキモノ</t>
    </rPh>
    <phoneticPr fontId="30"/>
  </si>
  <si>
    <t>この用紙を作成頂きますと、
お見積書が自動で作成されます。</t>
  </si>
  <si>
    <t>紫（ゆかり）</t>
    <rPh sb="0" eb="1">
      <t>ムラサキ</t>
    </rPh>
    <phoneticPr fontId="31"/>
  </si>
  <si>
    <t>季</t>
    <phoneticPr fontId="31"/>
  </si>
  <si>
    <t>華</t>
    <phoneticPr fontId="31"/>
  </si>
  <si>
    <t>聖</t>
    <phoneticPr fontId="31"/>
  </si>
  <si>
    <t>絆</t>
    <phoneticPr fontId="31"/>
  </si>
  <si>
    <t>舞</t>
    <phoneticPr fontId="31"/>
  </si>
  <si>
    <t>煌</t>
    <phoneticPr fontId="31"/>
  </si>
  <si>
    <t>翠</t>
    <phoneticPr fontId="31"/>
  </si>
  <si>
    <t>彩</t>
    <phoneticPr fontId="31"/>
  </si>
  <si>
    <t>輝</t>
    <phoneticPr fontId="31"/>
  </si>
  <si>
    <t>雅</t>
    <phoneticPr fontId="31"/>
  </si>
  <si>
    <t>葵</t>
    <phoneticPr fontId="31"/>
  </si>
  <si>
    <t>錦</t>
    <phoneticPr fontId="31"/>
  </si>
  <si>
    <t>極</t>
    <phoneticPr fontId="31"/>
  </si>
  <si>
    <t>魁</t>
    <phoneticPr fontId="31"/>
  </si>
  <si>
    <t>紫</t>
    <rPh sb="0" eb="1">
      <t>ムラサキ</t>
    </rPh>
    <phoneticPr fontId="31"/>
  </si>
  <si>
    <t>＊チョイスカタログの商品番号は、コース名をそのままご記入ください。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</si>
</sst>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5" formatCode="&quot;¥&quot;#,##0;&quot;¥&quot;\-#,##0"/>
    <numFmt numFmtId="6" formatCode="&quot;¥&quot;#,##0;[Red]&quot;¥&quot;\-#,##0"/>
    <numFmt numFmtId="42" formatCode="_ &quot;¥&quot;* #,##0_ ;_ &quot;¥&quot;* \-#,##0_ ;_ &quot;¥&quot;* &quot;-&quot;_ ;_ @_ "/>
    <numFmt numFmtId="41" formatCode="_ * #,##0_ ;_ * \-#,##0_ ;_ * &quot;-&quot;_ ;_ @_ "/>
    <numFmt numFmtId="176" formatCode="#,##0_ "/>
    <numFmt numFmtId="177" formatCode="#,##0_)&quot;円&quot;;[Red]\(#,##0\)"/>
    <numFmt numFmtId="178" formatCode="#,##0_);[Red]\(#,##0\)"/>
    <numFmt numFmtId="179" formatCode="[$-F800]dddd\,\ mmmm\ dd\,\ yyyy"/>
    <numFmt numFmtId="180" formatCode="0_ "/>
    <numFmt numFmtId="181" formatCode="yyyy&quot;年&quot;m&quot;月&quot;d&quot;日&quot;;@"/>
    <numFmt numFmtId="182" formatCode="0_);[Red]\(0\)"/>
    <numFmt numFmtId="183" formatCode="#,##0.000000;[Red]\-#,##0.000000"/>
    <numFmt numFmtId="184" formatCode="0.000000_ "/>
    <numFmt numFmtId="185" formatCode="&quot;¥&quot;#,##0_);[Red]\(&quot;¥&quot;#,##0\)"/>
    <numFmt numFmtId="186" formatCode="_(* #,##0_);_(* \(#,##0\);_(* &quot;-&quot;_);_(@_)"/>
    <numFmt numFmtId="187" formatCode="#,##0_ ;[Red]\-#,##0\ "/>
    <numFmt numFmtId="188" formatCode="#,##0.00_ "/>
    <numFmt numFmtId="189" formatCode="&quot;¥&quot;#,##0.0;&quot;¥&quot;\-#,##0.0"/>
    <numFmt numFmtId="190" formatCode="[$-411]ggge&quot;年&quot;m&quot;月&quot;d&quot;日&quot;;@"/>
  </numFmts>
  <fonts count="163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14"/>
      <color indexed="57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14"/>
      <color indexed="9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color indexed="8"/>
      <name val="ＭＳ ゴシック"/>
      <family val="3"/>
      <charset val="128"/>
    </font>
    <font>
      <sz val="10"/>
      <color indexed="8"/>
      <name val="ＭＳ Ｐゴシック"/>
      <family val="3"/>
      <charset val="128"/>
    </font>
    <font>
      <u/>
      <sz val="9.35"/>
      <color indexed="12"/>
      <name val="ＭＳ Ｐゴシック"/>
      <family val="3"/>
      <charset val="128"/>
    </font>
    <font>
      <sz val="10"/>
      <name val="Osaka"/>
      <family val="3"/>
      <charset val="128"/>
    </font>
    <font>
      <sz val="9"/>
      <name val="ＭＳ 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6"/>
      <name val="ＭＳ ゴシック"/>
      <family val="3"/>
      <charset val="128"/>
    </font>
    <font>
      <b/>
      <sz val="14"/>
      <name val="ＭＳ ゴシック"/>
      <family val="3"/>
      <charset val="128"/>
    </font>
    <font>
      <sz val="18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5"/>
      <color indexed="8"/>
      <name val="HG正楷書体-PRO"/>
      <family val="4"/>
      <charset val="128"/>
    </font>
    <font>
      <sz val="12"/>
      <color indexed="8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Osaka"/>
      <family val="3"/>
      <charset val="128"/>
    </font>
    <font>
      <sz val="9"/>
      <name val="ＭＳ ゴシック"/>
      <family val="3"/>
    </font>
    <font>
      <sz val="16"/>
      <name val="ＭＳ ゴシック"/>
      <family val="3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9"/>
      <color theme="7" tint="0.79998168889431442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1"/>
      <color theme="0"/>
      <name val="ＭＳ ゴシック"/>
      <family val="3"/>
      <charset val="128"/>
    </font>
    <font>
      <sz val="11"/>
      <color theme="0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10"/>
      <name val="Osaka"/>
      <charset val="128"/>
    </font>
    <font>
      <sz val="8"/>
      <name val="Arial"/>
      <family val="2"/>
    </font>
    <font>
      <sz val="8"/>
      <name val="Meiryo UI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20"/>
      <color indexed="8"/>
      <name val="ＭＳ Ｐゴシック"/>
      <family val="3"/>
      <charset val="128"/>
    </font>
    <font>
      <sz val="18"/>
      <name val="ＭＳ ゴシック"/>
      <family val="3"/>
      <charset val="128"/>
    </font>
    <font>
      <sz val="16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24"/>
      <name val="ＭＳ Ｐゴシック"/>
      <family val="3"/>
      <charset val="128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0"/>
      <color theme="1"/>
      <name val="Osaka"/>
      <family val="2"/>
      <charset val="128"/>
    </font>
    <font>
      <sz val="9"/>
      <color theme="1"/>
      <name val="Arial"/>
      <family val="2"/>
    </font>
    <font>
      <sz val="8"/>
      <color theme="1"/>
      <name val="Meiryo UI"/>
      <family val="3"/>
      <charset val="128"/>
    </font>
    <font>
      <sz val="10"/>
      <color theme="1"/>
      <name val="ＭＳ Ｐゴシック"/>
      <family val="3"/>
      <charset val="128"/>
    </font>
    <font>
      <sz val="10"/>
      <name val="Arial"/>
      <family val="2"/>
    </font>
    <font>
      <b/>
      <sz val="9"/>
      <color indexed="81"/>
      <name val="MS P ゴシック"/>
      <family val="3"/>
      <charset val="128"/>
    </font>
    <font>
      <sz val="12"/>
      <color indexed="9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2"/>
      <color indexed="60"/>
      <name val="ＭＳ Ｐゴシック"/>
      <family val="3"/>
      <charset val="128"/>
    </font>
    <font>
      <b/>
      <sz val="14"/>
      <color indexed="8"/>
      <name val="ＭＳ 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12"/>
      <color indexed="8"/>
      <name val="ＭＳ ゴシック"/>
      <family val="3"/>
      <charset val="128"/>
    </font>
    <font>
      <b/>
      <sz val="10"/>
      <color rgb="FF0070C0"/>
      <name val="ＭＳ Ｐゴシック"/>
      <family val="3"/>
      <charset val="128"/>
    </font>
    <font>
      <sz val="8"/>
      <name val="Arial"/>
      <family val="3"/>
      <charset val="128"/>
    </font>
    <font>
      <sz val="11"/>
      <color theme="1"/>
      <name val="Osaka"/>
      <charset val="128"/>
    </font>
    <font>
      <sz val="11"/>
      <color indexed="19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rgb="FF7030A0"/>
      <name val="ＭＳ Ｐゴシック"/>
      <family val="3"/>
      <charset val="128"/>
      <scheme val="minor"/>
    </font>
    <font>
      <sz val="11"/>
      <color rgb="FF7030A0"/>
      <name val="ＭＳ Ｐゴシック"/>
      <family val="3"/>
      <charset val="128"/>
    </font>
    <font>
      <sz val="10"/>
      <color rgb="FF7030A0"/>
      <name val="Osaka"/>
      <family val="3"/>
      <charset val="128"/>
    </font>
    <font>
      <sz val="10"/>
      <color rgb="FF7030A0"/>
      <name val="Arial"/>
      <family val="2"/>
    </font>
    <font>
      <sz val="8"/>
      <color rgb="FF7030A0"/>
      <name val="ＭＳ Ｐゴシック"/>
      <family val="3"/>
      <charset val="128"/>
    </font>
    <font>
      <sz val="8"/>
      <color rgb="FF7030A0"/>
      <name val="Meiryo UI"/>
      <family val="3"/>
      <charset val="128"/>
    </font>
    <font>
      <sz val="20"/>
      <color indexed="8"/>
      <name val="HG正楷書体-PRO"/>
      <family val="4"/>
      <charset val="128"/>
    </font>
    <font>
      <sz val="17"/>
      <color theme="1" tint="0.499984740745262"/>
      <name val="HGP行書体"/>
      <family val="4"/>
      <charset val="128"/>
    </font>
    <font>
      <sz val="26"/>
      <color theme="1" tint="0.499984740745262"/>
      <name val="HGP行書体"/>
      <family val="4"/>
      <charset val="128"/>
    </font>
    <font>
      <sz val="16"/>
      <color theme="1" tint="0.499984740745262"/>
      <name val="HG正楷書体-PRO"/>
      <family val="4"/>
      <charset val="128"/>
    </font>
    <font>
      <sz val="15"/>
      <color theme="1" tint="0.499984740745262"/>
      <name val="HG正楷書体-PRO"/>
      <family val="4"/>
      <charset val="128"/>
    </font>
    <font>
      <sz val="20"/>
      <color theme="1" tint="0.499984740745262"/>
      <name val="HG正楷書体-PRO"/>
      <family val="4"/>
      <charset val="128"/>
    </font>
    <font>
      <sz val="11"/>
      <color theme="1" tint="0.499984740745262"/>
      <name val="ＭＳ Ｐゴシック"/>
      <family val="3"/>
      <charset val="128"/>
      <scheme val="minor"/>
    </font>
    <font>
      <sz val="17"/>
      <color theme="1" tint="0.499984740745262"/>
      <name val="ＭＳ Ｐゴシック"/>
      <family val="3"/>
      <charset val="128"/>
      <scheme val="minor"/>
    </font>
    <font>
      <sz val="11"/>
      <color theme="1"/>
      <name val="HGP行書体"/>
      <family val="4"/>
      <charset val="128"/>
    </font>
    <font>
      <sz val="16"/>
      <color theme="1"/>
      <name val="HGP行書体"/>
      <family val="4"/>
      <charset val="128"/>
    </font>
    <font>
      <sz val="11"/>
      <color theme="3" tint="0.39997558519241921"/>
      <name val="ＭＳ Ｐゴシック"/>
      <family val="3"/>
      <charset val="128"/>
      <scheme val="minor"/>
    </font>
    <font>
      <sz val="10"/>
      <color theme="3" tint="0.39997558519241921"/>
      <name val="Osaka"/>
      <family val="2"/>
      <charset val="128"/>
    </font>
    <font>
      <sz val="11"/>
      <color theme="9" tint="-0.249977111117893"/>
      <name val="ＭＳ Ｐゴシック"/>
      <family val="3"/>
      <charset val="128"/>
      <scheme val="minor"/>
    </font>
    <font>
      <sz val="10"/>
      <color rgb="FFFF0000"/>
      <name val="Osaka"/>
      <family val="3"/>
      <charset val="128"/>
    </font>
    <font>
      <sz val="16"/>
      <color theme="1" tint="0.499984740745262"/>
      <name val="HGP行書体"/>
      <family val="4"/>
      <charset val="128"/>
    </font>
    <font>
      <sz val="15"/>
      <color theme="1" tint="0.499984740745262"/>
      <name val="HGP行書体"/>
      <family val="4"/>
      <charset val="128"/>
    </font>
    <font>
      <sz val="20"/>
      <color theme="1" tint="0.499984740745262"/>
      <name val="HGP行書体"/>
      <family val="4"/>
      <charset val="128"/>
    </font>
    <font>
      <sz val="11"/>
      <color theme="1" tint="0.499984740745262"/>
      <name val="HGP行書体"/>
      <family val="4"/>
      <charset val="128"/>
    </font>
    <font>
      <sz val="36"/>
      <color theme="1" tint="0.499984740745262"/>
      <name val="HGP行書体"/>
      <family val="4"/>
      <charset val="128"/>
    </font>
    <font>
      <sz val="6"/>
      <color theme="1" tint="0.499984740745262"/>
      <name val="HGP行書体"/>
      <family val="4"/>
      <charset val="128"/>
    </font>
    <font>
      <sz val="18"/>
      <color theme="1" tint="0.499984740745262"/>
      <name val="HGP行書体"/>
      <family val="4"/>
      <charset val="128"/>
    </font>
    <font>
      <sz val="24"/>
      <color theme="1" tint="0.499984740745262"/>
      <name val="HGP行書体"/>
      <family val="4"/>
      <charset val="128"/>
    </font>
    <font>
      <sz val="24"/>
      <color theme="1" tint="0.499984740745262"/>
      <name val="ＭＳ Ｐゴシック"/>
      <family val="3"/>
      <charset val="128"/>
      <scheme val="minor"/>
    </font>
    <font>
      <sz val="28"/>
      <color theme="1" tint="0.499984740745262"/>
      <name val="HGP行書体"/>
      <family val="4"/>
      <charset val="128"/>
    </font>
    <font>
      <sz val="36"/>
      <color rgb="FFFF0000"/>
      <name val="ＭＳ Ｐゴシック"/>
      <family val="3"/>
      <charset val="128"/>
      <scheme val="minor"/>
    </font>
    <font>
      <sz val="9"/>
      <color rgb="FF339966"/>
      <name val="ＭＳ ゴシック"/>
      <family val="3"/>
      <charset val="128"/>
    </font>
    <font>
      <sz val="22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24"/>
      <name val="ＭＳ Ｐゴシック"/>
      <family val="3"/>
      <charset val="128"/>
    </font>
    <font>
      <sz val="24"/>
      <name val="ＭＳ ゴシック"/>
      <family val="3"/>
    </font>
    <font>
      <b/>
      <sz val="12"/>
      <color rgb="FF339966"/>
      <name val="ＭＳ ゴシック"/>
      <family val="3"/>
      <charset val="128"/>
    </font>
    <font>
      <b/>
      <sz val="12"/>
      <color rgb="FF339966"/>
      <name val="ＭＳ Ｐゴシック"/>
      <family val="3"/>
      <charset val="128"/>
      <scheme val="minor"/>
    </font>
    <font>
      <b/>
      <sz val="22"/>
      <color rgb="FF339966"/>
      <name val="ＭＳ ゴシック"/>
      <family val="3"/>
      <charset val="128"/>
    </font>
    <font>
      <b/>
      <sz val="22"/>
      <color rgb="FF339966"/>
      <name val="ＭＳ Ｐゴシック"/>
      <family val="3"/>
      <charset val="128"/>
      <scheme val="minor"/>
    </font>
    <font>
      <sz val="17"/>
      <color theme="1"/>
      <name val="HGP行書体"/>
      <family val="4"/>
      <charset val="128"/>
    </font>
    <font>
      <sz val="26"/>
      <color theme="1" tint="0.499984740745262"/>
      <name val="HGPｺﾞｼｯｸE"/>
      <family val="3"/>
      <charset val="128"/>
    </font>
    <font>
      <sz val="11"/>
      <color rgb="FFFF0000"/>
      <name val="ＭＳ ゴシック"/>
      <family val="3"/>
      <charset val="128"/>
    </font>
    <font>
      <b/>
      <sz val="20"/>
      <color indexed="81"/>
      <name val="MS P ゴシック"/>
      <family val="3"/>
      <charset val="128"/>
    </font>
    <font>
      <sz val="12"/>
      <name val="ＭＳ Ｐゴシック"/>
      <family val="3"/>
      <charset val="128"/>
    </font>
    <font>
      <sz val="14"/>
      <color theme="0"/>
      <name val="ＭＳ Ｐゴシック"/>
      <family val="3"/>
      <charset val="128"/>
      <scheme val="minor"/>
    </font>
    <font>
      <sz val="14"/>
      <color theme="1"/>
      <name val="HGP行書体"/>
      <family val="4"/>
      <charset val="128"/>
    </font>
    <font>
      <sz val="22"/>
      <color theme="1" tint="0.499984740745262"/>
      <name val="HGP行書体"/>
      <family val="4"/>
      <charset val="128"/>
    </font>
    <font>
      <b/>
      <sz val="12"/>
      <color rgb="FF000000"/>
      <name val="ＭＳ ゴシック"/>
      <family val="3"/>
      <charset val="128"/>
    </font>
    <font>
      <sz val="17"/>
      <color theme="0"/>
      <name val="HGP行書体"/>
      <family val="4"/>
      <charset val="128"/>
    </font>
    <font>
      <sz val="26"/>
      <color theme="0"/>
      <name val="HGP行書体"/>
      <family val="4"/>
      <charset val="128"/>
    </font>
    <font>
      <sz val="26"/>
      <color theme="0"/>
      <name val="HGPｺﾞｼｯｸE"/>
      <family val="3"/>
      <charset val="128"/>
    </font>
    <font>
      <sz val="8"/>
      <color rgb="FFFF0000"/>
      <name val="ＭＳ ゴシック"/>
      <family val="3"/>
      <charset val="128"/>
    </font>
    <font>
      <sz val="8"/>
      <color rgb="FFFF0000"/>
      <name val="ＭＳ Ｐゴシック"/>
      <family val="3"/>
      <charset val="128"/>
      <scheme val="minor"/>
    </font>
    <font>
      <b/>
      <sz val="18"/>
      <color rgb="FFFF0000"/>
      <name val="ＭＳ ゴシック"/>
      <family val="3"/>
      <charset val="128"/>
    </font>
    <font>
      <b/>
      <sz val="18"/>
      <color theme="0"/>
      <name val="ＭＳ ゴシック"/>
      <family val="3"/>
      <charset val="128"/>
    </font>
    <font>
      <b/>
      <sz val="14"/>
      <color rgb="FF0F55BD"/>
      <name val="ＭＳ ゴシック"/>
      <family val="3"/>
      <charset val="128"/>
    </font>
    <font>
      <sz val="14"/>
      <color rgb="FF0F55BD"/>
      <name val="ＭＳ Ｐゴシック"/>
      <family val="3"/>
      <charset val="128"/>
      <scheme val="minor"/>
    </font>
    <font>
      <b/>
      <sz val="14"/>
      <color indexed="81"/>
      <name val="ＭＳ Ｐゴシック"/>
      <family val="3"/>
      <charset val="128"/>
    </font>
    <font>
      <sz val="26"/>
      <name val="ＭＳ Ｐゴシック"/>
      <family val="3"/>
      <charset val="128"/>
    </font>
    <font>
      <sz val="16"/>
      <color rgb="FF339966"/>
      <name val="HGP行書体"/>
      <family val="4"/>
      <charset val="128"/>
    </font>
    <font>
      <sz val="14"/>
      <color rgb="FF339966"/>
      <name val="HGP行書体"/>
      <family val="4"/>
      <charset val="128"/>
    </font>
    <font>
      <sz val="14"/>
      <color theme="1" tint="0.499984740745262"/>
      <name val="HGP行書体"/>
      <family val="4"/>
      <charset val="128"/>
    </font>
    <font>
      <sz val="20"/>
      <name val="ＭＳ Ｐゴシック"/>
      <family val="3"/>
      <charset val="128"/>
    </font>
    <font>
      <sz val="16"/>
      <color theme="1"/>
      <name val="ＭＳ ゴシック"/>
      <family val="3"/>
    </font>
    <font>
      <sz val="16"/>
      <color theme="1"/>
      <name val="ＭＳ ゴシック"/>
      <family val="3"/>
      <charset val="128"/>
    </font>
    <font>
      <sz val="8"/>
      <color rgb="FF000000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20"/>
      <color theme="1" tint="0.499984740745262"/>
      <name val="AGENDA人名S行書体L1"/>
      <family val="4"/>
      <charset val="128"/>
    </font>
  </fonts>
  <fills count="5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FFFBF7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9FCFD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F55BD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theme="9" tint="0.79995117038483843"/>
      </patternFill>
    </fill>
    <fill>
      <patternFill patternType="solid">
        <fgColor rgb="FFB7DEE8"/>
        <bgColor indexed="64"/>
      </patternFill>
    </fill>
  </fills>
  <borders count="228">
    <border>
      <left/>
      <right/>
      <top/>
      <bottom/>
      <diagonal/>
    </border>
    <border>
      <left/>
      <right/>
      <top/>
      <bottom style="thin">
        <color indexed="57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57"/>
      </top>
      <bottom/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/>
      <right/>
      <top/>
      <bottom style="hair">
        <color indexed="57"/>
      </bottom>
      <diagonal/>
    </border>
    <border>
      <left/>
      <right/>
      <top/>
      <bottom style="medium">
        <color indexed="57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57"/>
      </left>
      <right/>
      <top style="hair">
        <color indexed="57"/>
      </top>
      <bottom style="hair">
        <color indexed="57"/>
      </bottom>
      <diagonal/>
    </border>
    <border>
      <left/>
      <right/>
      <top style="hair">
        <color indexed="57"/>
      </top>
      <bottom style="hair">
        <color indexed="57"/>
      </bottom>
      <diagonal/>
    </border>
    <border>
      <left/>
      <right style="thin">
        <color indexed="57"/>
      </right>
      <top style="hair">
        <color indexed="57"/>
      </top>
      <bottom style="hair">
        <color indexed="57"/>
      </bottom>
      <diagonal/>
    </border>
    <border>
      <left style="thin">
        <color indexed="57"/>
      </left>
      <right/>
      <top/>
      <bottom style="hair">
        <color indexed="57"/>
      </bottom>
      <diagonal/>
    </border>
    <border>
      <left/>
      <right style="thin">
        <color indexed="57"/>
      </right>
      <top/>
      <bottom style="hair">
        <color indexed="57"/>
      </bottom>
      <diagonal/>
    </border>
    <border>
      <left/>
      <right/>
      <top style="thin">
        <color indexed="9"/>
      </top>
      <bottom style="thin">
        <color indexed="57"/>
      </bottom>
      <diagonal/>
    </border>
    <border>
      <left style="medium">
        <color indexed="57"/>
      </left>
      <right/>
      <top style="medium">
        <color indexed="57"/>
      </top>
      <bottom/>
      <diagonal/>
    </border>
    <border>
      <left style="medium">
        <color indexed="57"/>
      </left>
      <right/>
      <top/>
      <bottom/>
      <diagonal/>
    </border>
    <border>
      <left/>
      <right style="medium">
        <color indexed="57"/>
      </right>
      <top style="medium">
        <color indexed="57"/>
      </top>
      <bottom/>
      <diagonal/>
    </border>
    <border>
      <left style="medium">
        <color indexed="57"/>
      </left>
      <right/>
      <top style="medium">
        <color indexed="9"/>
      </top>
      <bottom/>
      <diagonal/>
    </border>
    <border>
      <left/>
      <right/>
      <top style="medium">
        <color indexed="9"/>
      </top>
      <bottom/>
      <diagonal/>
    </border>
    <border>
      <left style="medium">
        <color indexed="57"/>
      </left>
      <right/>
      <top/>
      <bottom style="medium">
        <color indexed="57"/>
      </bottom>
      <diagonal/>
    </border>
    <border>
      <left/>
      <right style="medium">
        <color indexed="57"/>
      </right>
      <top/>
      <bottom style="medium">
        <color indexed="57"/>
      </bottom>
      <diagonal/>
    </border>
    <border>
      <left/>
      <right style="medium">
        <color indexed="57"/>
      </right>
      <top/>
      <bottom/>
      <diagonal/>
    </border>
    <border>
      <left style="thin">
        <color indexed="57"/>
      </left>
      <right/>
      <top style="thin">
        <color theme="0"/>
      </top>
      <bottom style="thin">
        <color indexed="57"/>
      </bottom>
      <diagonal/>
    </border>
    <border>
      <left style="thin">
        <color indexed="57"/>
      </left>
      <right/>
      <top style="thin">
        <color indexed="9"/>
      </top>
      <bottom style="thin">
        <color theme="0"/>
      </bottom>
      <diagonal/>
    </border>
    <border>
      <left/>
      <right/>
      <top style="thin">
        <color indexed="9"/>
      </top>
      <bottom style="thin">
        <color theme="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339966"/>
      </left>
      <right style="thin">
        <color rgb="FF339966"/>
      </right>
      <top style="hair">
        <color rgb="FF339966"/>
      </top>
      <bottom style="hair">
        <color rgb="FF339966"/>
      </bottom>
      <diagonal/>
    </border>
    <border>
      <left/>
      <right/>
      <top style="hair">
        <color rgb="FF339966"/>
      </top>
      <bottom style="hair">
        <color rgb="FF339966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rgb="FF339966"/>
      </right>
      <top style="hair">
        <color rgb="FF339966"/>
      </top>
      <bottom style="hair">
        <color rgb="FF339966"/>
      </bottom>
      <diagonal/>
    </border>
    <border>
      <left style="medium">
        <color rgb="FF339966"/>
      </left>
      <right/>
      <top style="medium">
        <color rgb="FF339966"/>
      </top>
      <bottom/>
      <diagonal/>
    </border>
    <border>
      <left/>
      <right/>
      <top style="medium">
        <color rgb="FF339966"/>
      </top>
      <bottom/>
      <diagonal/>
    </border>
    <border>
      <left/>
      <right style="medium">
        <color rgb="FF339966"/>
      </right>
      <top style="medium">
        <color rgb="FF339966"/>
      </top>
      <bottom/>
      <diagonal/>
    </border>
    <border>
      <left style="medium">
        <color rgb="FF339966"/>
      </left>
      <right/>
      <top/>
      <bottom/>
      <diagonal/>
    </border>
    <border>
      <left/>
      <right style="medium">
        <color rgb="FF339966"/>
      </right>
      <top/>
      <bottom/>
      <diagonal/>
    </border>
    <border>
      <left style="medium">
        <color rgb="FF339966"/>
      </left>
      <right/>
      <top/>
      <bottom style="medium">
        <color rgb="FF339966"/>
      </bottom>
      <diagonal/>
    </border>
    <border>
      <left/>
      <right/>
      <top/>
      <bottom style="medium">
        <color rgb="FF339966"/>
      </bottom>
      <diagonal/>
    </border>
    <border>
      <left/>
      <right style="medium">
        <color rgb="FF339966"/>
      </right>
      <top/>
      <bottom style="medium">
        <color rgb="FF339966"/>
      </bottom>
      <diagonal/>
    </border>
    <border>
      <left style="thin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339966"/>
      </left>
      <right style="thin">
        <color rgb="FF339966"/>
      </right>
      <top/>
      <bottom style="hair">
        <color rgb="FF339966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 style="hair">
        <color rgb="FF339966"/>
      </top>
      <bottom/>
      <diagonal/>
    </border>
    <border>
      <left style="double">
        <color rgb="FF339966"/>
      </left>
      <right style="thin">
        <color rgb="FF339966"/>
      </right>
      <top style="hair">
        <color rgb="FF339966"/>
      </top>
      <bottom style="hair">
        <color rgb="FF339966"/>
      </bottom>
      <diagonal/>
    </border>
    <border>
      <left style="thin">
        <color rgb="FF339966"/>
      </left>
      <right style="double">
        <color rgb="FF339966"/>
      </right>
      <top style="hair">
        <color rgb="FF339966"/>
      </top>
      <bottom style="hair">
        <color rgb="FF339966"/>
      </bottom>
      <diagonal/>
    </border>
    <border>
      <left style="double">
        <color rgb="FF339966"/>
      </left>
      <right style="thin">
        <color rgb="FF339966"/>
      </right>
      <top style="hair">
        <color rgb="FF339966"/>
      </top>
      <bottom/>
      <diagonal/>
    </border>
    <border>
      <left style="double">
        <color rgb="FF339966"/>
      </left>
      <right style="thin">
        <color rgb="FF339966"/>
      </right>
      <top/>
      <bottom style="hair">
        <color rgb="FF339966"/>
      </bottom>
      <diagonal/>
    </border>
    <border>
      <left style="thin">
        <color rgb="FF339966"/>
      </left>
      <right style="double">
        <color rgb="FF339966"/>
      </right>
      <top/>
      <bottom style="hair">
        <color rgb="FF339966"/>
      </bottom>
      <diagonal/>
    </border>
    <border>
      <left/>
      <right style="thin">
        <color indexed="57"/>
      </right>
      <top/>
      <bottom style="thin">
        <color indexed="57"/>
      </bottom>
      <diagonal/>
    </border>
    <border>
      <left style="double">
        <color rgb="FF339966"/>
      </left>
      <right style="thin">
        <color rgb="FF339966"/>
      </right>
      <top style="thick">
        <color rgb="FF339966"/>
      </top>
      <bottom/>
      <diagonal/>
    </border>
    <border>
      <left style="thin">
        <color rgb="FF339966"/>
      </left>
      <right style="thin">
        <color rgb="FF339966"/>
      </right>
      <top style="hair">
        <color rgb="FF339966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57"/>
      </top>
      <bottom/>
      <diagonal/>
    </border>
    <border>
      <left/>
      <right style="thin">
        <color indexed="57"/>
      </right>
      <top style="thin">
        <color indexed="57"/>
      </top>
      <bottom/>
      <diagonal/>
    </border>
    <border>
      <left style="thin">
        <color indexed="57"/>
      </left>
      <right/>
      <top style="hair">
        <color indexed="57"/>
      </top>
      <bottom style="thin">
        <color indexed="57"/>
      </bottom>
      <diagonal/>
    </border>
    <border>
      <left/>
      <right/>
      <top style="hair">
        <color indexed="57"/>
      </top>
      <bottom style="thin">
        <color indexed="57"/>
      </bottom>
      <diagonal/>
    </border>
    <border>
      <left/>
      <right style="thin">
        <color indexed="57"/>
      </right>
      <top style="hair">
        <color indexed="57"/>
      </top>
      <bottom style="thin">
        <color indexed="57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rgb="FF339966"/>
      </right>
      <top style="hair">
        <color rgb="FF339966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339966"/>
      </left>
      <right/>
      <top style="thin">
        <color rgb="FF339966"/>
      </top>
      <bottom style="hair">
        <color rgb="FF339966"/>
      </bottom>
      <diagonal/>
    </border>
    <border>
      <left/>
      <right/>
      <top style="thin">
        <color rgb="FF339966"/>
      </top>
      <bottom style="hair">
        <color rgb="FF339966"/>
      </bottom>
      <diagonal/>
    </border>
    <border>
      <left/>
      <right style="thin">
        <color rgb="FF339966"/>
      </right>
      <top style="thin">
        <color rgb="FF339966"/>
      </top>
      <bottom style="hair">
        <color rgb="FF339966"/>
      </bottom>
      <diagonal/>
    </border>
    <border>
      <left style="thin">
        <color rgb="FF339966"/>
      </left>
      <right/>
      <top style="hair">
        <color rgb="FF339966"/>
      </top>
      <bottom style="hair">
        <color rgb="FF339966"/>
      </bottom>
      <diagonal/>
    </border>
    <border>
      <left/>
      <right/>
      <top style="thin">
        <color theme="0"/>
      </top>
      <bottom/>
      <diagonal/>
    </border>
    <border>
      <left style="thin">
        <color rgb="FF339966"/>
      </left>
      <right/>
      <top style="hair">
        <color rgb="FF339966"/>
      </top>
      <bottom/>
      <diagonal/>
    </border>
    <border>
      <left style="thin">
        <color rgb="FF339966"/>
      </left>
      <right/>
      <top style="double">
        <color rgb="FF339966"/>
      </top>
      <bottom style="thin">
        <color rgb="FF339966"/>
      </bottom>
      <diagonal/>
    </border>
    <border>
      <left/>
      <right/>
      <top style="double">
        <color rgb="FF339966"/>
      </top>
      <bottom style="thin">
        <color rgb="FF339966"/>
      </bottom>
      <diagonal/>
    </border>
    <border>
      <left/>
      <right style="thin">
        <color rgb="FF339966"/>
      </right>
      <top style="double">
        <color rgb="FF339966"/>
      </top>
      <bottom style="thin">
        <color rgb="FF339966"/>
      </bottom>
      <diagonal/>
    </border>
    <border>
      <left style="thin">
        <color rgb="FF339966"/>
      </left>
      <right style="thin">
        <color rgb="FF339966"/>
      </right>
      <top/>
      <bottom/>
      <diagonal/>
    </border>
    <border>
      <left style="double">
        <color theme="1"/>
      </left>
      <right style="double">
        <color theme="1"/>
      </right>
      <top style="double">
        <color theme="0"/>
      </top>
      <bottom style="thin">
        <color rgb="FF339966"/>
      </bottom>
      <diagonal/>
    </border>
    <border>
      <left style="double">
        <color theme="1"/>
      </left>
      <right style="thin">
        <color rgb="FF339966"/>
      </right>
      <top style="double">
        <color theme="0"/>
      </top>
      <bottom style="thin">
        <color rgb="FF339966"/>
      </bottom>
      <diagonal/>
    </border>
    <border>
      <left/>
      <right/>
      <top/>
      <bottom style="thin">
        <color indexed="57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hair">
        <color indexed="57"/>
      </bottom>
      <diagonal/>
    </border>
    <border>
      <left style="thin">
        <color rgb="FF339966"/>
      </left>
      <right style="thin">
        <color rgb="FF339966"/>
      </right>
      <top style="hair">
        <color rgb="FF339966"/>
      </top>
      <bottom style="thin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rgb="FF339966"/>
      </top>
      <bottom/>
      <diagonal/>
    </border>
    <border>
      <left style="thin">
        <color indexed="9"/>
      </left>
      <right style="thin">
        <color indexed="9"/>
      </right>
      <top style="hair">
        <color indexed="64"/>
      </top>
      <bottom/>
      <diagonal/>
    </border>
    <border>
      <left/>
      <right style="double">
        <color theme="1"/>
      </right>
      <top style="double">
        <color theme="0"/>
      </top>
      <bottom/>
      <diagonal/>
    </border>
    <border>
      <left style="double">
        <color theme="1"/>
      </left>
      <right style="double">
        <color theme="1"/>
      </right>
      <top style="double">
        <color theme="0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339966"/>
      </left>
      <right/>
      <top/>
      <bottom/>
      <diagonal/>
    </border>
    <border>
      <left style="double">
        <color rgb="FF339966"/>
      </left>
      <right style="double">
        <color rgb="FF339966"/>
      </right>
      <top style="medium">
        <color rgb="FF339966"/>
      </top>
      <bottom style="hair">
        <color rgb="FF339966"/>
      </bottom>
      <diagonal/>
    </border>
    <border>
      <left style="double">
        <color rgb="FF339966"/>
      </left>
      <right style="double">
        <color rgb="FF339966"/>
      </right>
      <top style="hair">
        <color rgb="FF339966"/>
      </top>
      <bottom style="hair">
        <color rgb="FF339966"/>
      </bottom>
      <diagonal/>
    </border>
    <border>
      <left style="thin">
        <color rgb="FF339966"/>
      </left>
      <right/>
      <top/>
      <bottom style="hair">
        <color rgb="FF339966"/>
      </bottom>
      <diagonal/>
    </border>
    <border>
      <left style="double">
        <color rgb="FF339966"/>
      </left>
      <right style="double">
        <color rgb="FF339966"/>
      </right>
      <top/>
      <bottom style="hair">
        <color rgb="FF339966"/>
      </bottom>
      <diagonal/>
    </border>
    <border>
      <left style="double">
        <color rgb="FF339966"/>
      </left>
      <right style="double">
        <color rgb="FF339966"/>
      </right>
      <top style="hair">
        <color rgb="FF339966"/>
      </top>
      <bottom style="double">
        <color rgb="FF339966"/>
      </bottom>
      <diagonal/>
    </border>
    <border>
      <left style="medium">
        <color rgb="FF00B0F0"/>
      </left>
      <right/>
      <top style="medium">
        <color rgb="FF00B0F0"/>
      </top>
      <bottom style="medium">
        <color rgb="FF00B0F0"/>
      </bottom>
      <diagonal/>
    </border>
    <border>
      <left style="thin">
        <color rgb="FF339966"/>
      </left>
      <right style="thin">
        <color rgb="FF339966"/>
      </right>
      <top style="thin">
        <color rgb="FF339966"/>
      </top>
      <bottom style="thin">
        <color rgb="FF339966"/>
      </bottom>
      <diagonal/>
    </border>
    <border>
      <left style="thin">
        <color rgb="FF339966"/>
      </left>
      <right style="thin">
        <color rgb="FF339966"/>
      </right>
      <top style="thin">
        <color rgb="FF339966"/>
      </top>
      <bottom style="hair">
        <color rgb="FF339966"/>
      </bottom>
      <diagonal/>
    </border>
    <border>
      <left style="thin">
        <color rgb="FF339966"/>
      </left>
      <right style="thin">
        <color rgb="FF339966"/>
      </right>
      <top style="double">
        <color rgb="FF339966"/>
      </top>
      <bottom style="thin">
        <color rgb="FF339966"/>
      </bottom>
      <diagonal/>
    </border>
    <border>
      <left style="thin">
        <color rgb="FF339966"/>
      </left>
      <right style="thin">
        <color rgb="FF339966"/>
      </right>
      <top style="double">
        <color theme="0"/>
      </top>
      <bottom style="thin">
        <color rgb="FF339966"/>
      </bottom>
      <diagonal/>
    </border>
    <border>
      <left style="thin">
        <color rgb="FF339966"/>
      </left>
      <right style="thin">
        <color rgb="FF339966"/>
      </right>
      <top style="thin">
        <color rgb="FF339966"/>
      </top>
      <bottom/>
      <diagonal/>
    </border>
    <border>
      <left style="thin">
        <color rgb="FF339966"/>
      </left>
      <right style="thin">
        <color rgb="FF339966"/>
      </right>
      <top style="thin">
        <color rgb="FF339966"/>
      </top>
      <bottom style="thin">
        <color theme="0"/>
      </bottom>
      <diagonal/>
    </border>
    <border>
      <left style="thin">
        <color rgb="FF339966"/>
      </left>
      <right style="thin">
        <color rgb="FF339966"/>
      </right>
      <top style="thin">
        <color theme="0"/>
      </top>
      <bottom style="thin">
        <color theme="0"/>
      </bottom>
      <diagonal/>
    </border>
    <border>
      <left style="medium">
        <color rgb="FF339966"/>
      </left>
      <right style="medium">
        <color rgb="FF339966"/>
      </right>
      <top style="medium">
        <color rgb="FF339966"/>
      </top>
      <bottom style="hair">
        <color rgb="FF339966"/>
      </bottom>
      <diagonal/>
    </border>
    <border>
      <left style="medium">
        <color rgb="FF339966"/>
      </left>
      <right style="medium">
        <color rgb="FF339966"/>
      </right>
      <top style="hair">
        <color rgb="FF339966"/>
      </top>
      <bottom style="hair">
        <color rgb="FF339966"/>
      </bottom>
      <diagonal/>
    </border>
    <border>
      <left style="medium">
        <color rgb="FF339966"/>
      </left>
      <right style="medium">
        <color rgb="FF339966"/>
      </right>
      <top style="hair">
        <color rgb="FF339966"/>
      </top>
      <bottom style="medium">
        <color rgb="FF339966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rgb="FF00B0F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ck">
        <color rgb="FF00B0F0"/>
      </left>
      <right/>
      <top style="thick">
        <color rgb="FF00B0F0"/>
      </top>
      <bottom/>
      <diagonal/>
    </border>
    <border>
      <left/>
      <right/>
      <top style="thick">
        <color rgb="FF00B0F0"/>
      </top>
      <bottom/>
      <diagonal/>
    </border>
    <border>
      <left/>
      <right style="thick">
        <color rgb="FF00B0F0"/>
      </right>
      <top style="thick">
        <color rgb="FF00B0F0"/>
      </top>
      <bottom/>
      <diagonal/>
    </border>
    <border>
      <left style="thick">
        <color rgb="FF00B0F0"/>
      </left>
      <right/>
      <top/>
      <bottom style="thick">
        <color rgb="FF00B0F0"/>
      </bottom>
      <diagonal/>
    </border>
    <border>
      <left/>
      <right/>
      <top/>
      <bottom style="thick">
        <color rgb="FF00B0F0"/>
      </bottom>
      <diagonal/>
    </border>
    <border>
      <left/>
      <right style="thick">
        <color rgb="FF00B0F0"/>
      </right>
      <top/>
      <bottom style="thick">
        <color rgb="FF00B0F0"/>
      </bottom>
      <diagonal/>
    </border>
    <border>
      <left style="thick">
        <color rgb="FF00B0F0"/>
      </left>
      <right/>
      <top style="thick">
        <color rgb="FF00B0F0"/>
      </top>
      <bottom style="thick">
        <color rgb="FF00B0F0"/>
      </bottom>
      <diagonal/>
    </border>
    <border>
      <left/>
      <right/>
      <top style="thick">
        <color rgb="FF00B0F0"/>
      </top>
      <bottom style="thick">
        <color rgb="FF00B0F0"/>
      </bottom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/>
      <top/>
      <bottom style="thin">
        <color indexed="57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57"/>
      </bottom>
      <diagonal/>
    </border>
    <border>
      <left/>
      <right/>
      <top style="medium">
        <color rgb="FF00B0F0"/>
      </top>
      <bottom style="medium">
        <color rgb="FF00B0F0"/>
      </bottom>
      <diagonal/>
    </border>
    <border>
      <left style="thin">
        <color rgb="FF339966"/>
      </left>
      <right style="thin">
        <color rgb="FF339966"/>
      </right>
      <top style="thin">
        <color theme="0"/>
      </top>
      <bottom/>
      <diagonal/>
    </border>
    <border>
      <left style="double">
        <color rgb="FF0F55BD"/>
      </left>
      <right style="thin">
        <color rgb="FF0F55BD"/>
      </right>
      <top style="double">
        <color rgb="FF0F55BD"/>
      </top>
      <bottom style="hair">
        <color rgb="FF0F55BD"/>
      </bottom>
      <diagonal/>
    </border>
    <border>
      <left style="thin">
        <color rgb="FF0F55BD"/>
      </left>
      <right style="thin">
        <color rgb="FF0F55BD"/>
      </right>
      <top style="double">
        <color rgb="FF0F55BD"/>
      </top>
      <bottom style="hair">
        <color rgb="FF0F55BD"/>
      </bottom>
      <diagonal/>
    </border>
    <border>
      <left style="thin">
        <color rgb="FF0F55BD"/>
      </left>
      <right style="double">
        <color rgb="FF0F55BD"/>
      </right>
      <top style="double">
        <color rgb="FF0F55BD"/>
      </top>
      <bottom style="hair">
        <color rgb="FF0F55BD"/>
      </bottom>
      <diagonal/>
    </border>
    <border>
      <left style="double">
        <color rgb="FF0F55BD"/>
      </left>
      <right style="thin">
        <color rgb="FF0F55BD"/>
      </right>
      <top style="hair">
        <color rgb="FF0F55BD"/>
      </top>
      <bottom style="double">
        <color rgb="FF0F55BD"/>
      </bottom>
      <diagonal/>
    </border>
    <border>
      <left style="thin">
        <color rgb="FF0F55BD"/>
      </left>
      <right style="thin">
        <color rgb="FF0F55BD"/>
      </right>
      <top style="hair">
        <color rgb="FF0F55BD"/>
      </top>
      <bottom style="double">
        <color rgb="FF0F55BD"/>
      </bottom>
      <diagonal/>
    </border>
    <border>
      <left style="thin">
        <color rgb="FF0F55BD"/>
      </left>
      <right style="double">
        <color rgb="FF0F55BD"/>
      </right>
      <top style="hair">
        <color rgb="FF0F55BD"/>
      </top>
      <bottom style="double">
        <color rgb="FF0F55BD"/>
      </bottom>
      <diagonal/>
    </border>
    <border>
      <left style="thin">
        <color indexed="57"/>
      </left>
      <right style="double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57"/>
      </left>
      <right/>
      <top/>
      <bottom style="thin">
        <color indexed="57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double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double">
        <color rgb="FF0F55BD"/>
      </left>
      <right style="double">
        <color rgb="FF0F55BD"/>
      </right>
      <top style="double">
        <color rgb="FF0F55BD"/>
      </top>
      <bottom/>
      <diagonal/>
    </border>
    <border>
      <left style="double">
        <color rgb="FF0F55BD"/>
      </left>
      <right style="double">
        <color rgb="FF0F55BD"/>
      </right>
      <top/>
      <bottom style="double">
        <color rgb="FF0F55BD"/>
      </bottom>
      <diagonal/>
    </border>
    <border>
      <left style="medium">
        <color rgb="FF339966"/>
      </left>
      <right style="medium">
        <color rgb="FF339966"/>
      </right>
      <top style="hair">
        <color rgb="FF339966"/>
      </top>
      <bottom/>
      <diagonal/>
    </border>
    <border>
      <left style="medium">
        <color rgb="FF339966"/>
      </left>
      <right style="medium">
        <color rgb="FF339966"/>
      </right>
      <top/>
      <bottom/>
      <diagonal/>
    </border>
    <border>
      <left style="medium">
        <color rgb="FF339966"/>
      </left>
      <right style="medium">
        <color rgb="FF339966"/>
      </right>
      <top/>
      <bottom style="medium">
        <color rgb="FF339966"/>
      </bottom>
      <diagonal/>
    </border>
    <border>
      <left/>
      <right style="hair">
        <color indexed="57"/>
      </right>
      <top/>
      <bottom/>
      <diagonal/>
    </border>
    <border>
      <left style="hair">
        <color indexed="57"/>
      </left>
      <right/>
      <top/>
      <bottom/>
      <diagonal/>
    </border>
    <border>
      <left style="thick">
        <color rgb="FF00B0F0"/>
      </left>
      <right style="thick">
        <color rgb="FF00B0F0"/>
      </right>
      <top style="thick">
        <color rgb="FF00B0F0"/>
      </top>
      <bottom/>
      <diagonal/>
    </border>
    <border>
      <left style="medium">
        <color indexed="57"/>
      </left>
      <right/>
      <top/>
      <bottom style="thin">
        <color indexed="57"/>
      </bottom>
      <diagonal/>
    </border>
    <border>
      <left/>
      <right style="medium">
        <color indexed="57"/>
      </right>
      <top/>
      <bottom style="thin">
        <color indexed="57"/>
      </bottom>
      <diagonal/>
    </border>
    <border>
      <left style="medium">
        <color indexed="57"/>
      </left>
      <right/>
      <top style="hair">
        <color indexed="57"/>
      </top>
      <bottom style="hair">
        <color indexed="57"/>
      </bottom>
      <diagonal/>
    </border>
    <border>
      <left/>
      <right style="medium">
        <color indexed="57"/>
      </right>
      <top style="hair">
        <color indexed="57"/>
      </top>
      <bottom style="hair">
        <color indexed="57"/>
      </bottom>
      <diagonal/>
    </border>
    <border>
      <left style="thin">
        <color indexed="57"/>
      </left>
      <right/>
      <top style="thin">
        <color indexed="57"/>
      </top>
      <bottom style="hair">
        <color indexed="57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57"/>
      </top>
      <bottom/>
      <diagonal/>
    </border>
    <border>
      <left style="thin">
        <color indexed="57"/>
      </left>
      <right style="thin">
        <color indexed="57"/>
      </right>
      <top/>
      <bottom style="thin">
        <color indexed="57"/>
      </bottom>
      <diagonal/>
    </border>
    <border>
      <left style="double">
        <color rgb="FF00B0F0"/>
      </left>
      <right/>
      <top/>
      <bottom style="hair">
        <color indexed="57"/>
      </bottom>
      <diagonal/>
    </border>
    <border>
      <left style="thin">
        <color indexed="57"/>
      </left>
      <right style="thin">
        <color rgb="FF00B0F0"/>
      </right>
      <top/>
      <bottom style="hair">
        <color indexed="57"/>
      </bottom>
      <diagonal/>
    </border>
    <border>
      <left style="double">
        <color rgb="FF00B0F0"/>
      </left>
      <right/>
      <top/>
      <bottom style="thin">
        <color rgb="FF00B0F0"/>
      </bottom>
      <diagonal/>
    </border>
    <border>
      <left/>
      <right style="thin">
        <color indexed="57"/>
      </right>
      <top/>
      <bottom style="thin">
        <color rgb="FF00B0F0"/>
      </bottom>
      <diagonal/>
    </border>
    <border>
      <left style="thin">
        <color indexed="57"/>
      </left>
      <right/>
      <top style="hair">
        <color indexed="57"/>
      </top>
      <bottom style="thin">
        <color rgb="FF00B0F0"/>
      </bottom>
      <diagonal/>
    </border>
    <border>
      <left/>
      <right style="thin">
        <color indexed="57"/>
      </right>
      <top style="hair">
        <color indexed="57"/>
      </top>
      <bottom style="thin">
        <color rgb="FF00B0F0"/>
      </bottom>
      <diagonal/>
    </border>
    <border>
      <left/>
      <right/>
      <top/>
      <bottom style="thin">
        <color rgb="FF00B0F0"/>
      </bottom>
      <diagonal/>
    </border>
    <border>
      <left style="thin">
        <color indexed="57"/>
      </left>
      <right style="thin">
        <color rgb="FF00B0F0"/>
      </right>
      <top/>
      <bottom style="thin">
        <color rgb="FF00B0F0"/>
      </bottom>
      <diagonal/>
    </border>
    <border>
      <left style="thick">
        <color rgb="FF00B0F0"/>
      </left>
      <right style="thick">
        <color rgb="FF00B0F0"/>
      </right>
      <top style="thick">
        <color rgb="FF00B0F0"/>
      </top>
      <bottom style="medium">
        <color indexed="57"/>
      </bottom>
      <diagonal/>
    </border>
    <border>
      <left style="dotted">
        <color theme="0"/>
      </left>
      <right style="thick">
        <color rgb="FF00B0F0"/>
      </right>
      <top style="thick">
        <color rgb="FF00B0F0"/>
      </top>
      <bottom style="medium">
        <color indexed="57"/>
      </bottom>
      <diagonal/>
    </border>
    <border>
      <left style="dotted">
        <color theme="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dotted">
        <color theme="0"/>
      </left>
      <right/>
      <top style="medium">
        <color rgb="FF00B0F0"/>
      </top>
      <bottom style="medium">
        <color rgb="FF00B0F0"/>
      </bottom>
      <diagonal/>
    </border>
    <border>
      <left/>
      <right style="thick">
        <color rgb="FF00B0F0"/>
      </right>
      <top style="medium">
        <color rgb="FF00B0F0"/>
      </top>
      <bottom style="medium">
        <color rgb="FF00B0F0"/>
      </bottom>
      <diagonal/>
    </border>
    <border>
      <left style="thin">
        <color rgb="FF339966"/>
      </left>
      <right style="thin">
        <color rgb="FF339966"/>
      </right>
      <top style="hair">
        <color rgb="FF339966"/>
      </top>
      <bottom style="thin">
        <color rgb="FF339966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double">
        <color rgb="FF0F55BD"/>
      </top>
      <bottom style="double">
        <color rgb="FF0F55BD"/>
      </bottom>
      <diagonal/>
    </border>
    <border>
      <left/>
      <right style="double">
        <color rgb="FF0F55BD"/>
      </right>
      <top style="double">
        <color rgb="FF0F55BD"/>
      </top>
      <bottom style="double">
        <color rgb="FF0F55BD"/>
      </bottom>
      <diagonal/>
    </border>
    <border>
      <left style="double">
        <color rgb="FF0F55BD"/>
      </left>
      <right style="hair">
        <color rgb="FF0F55BD"/>
      </right>
      <top style="double">
        <color rgb="FF0F55BD"/>
      </top>
      <bottom style="double">
        <color rgb="FF0F55BD"/>
      </bottom>
      <diagonal/>
    </border>
    <border>
      <left style="hair">
        <color rgb="FF0F55BD"/>
      </left>
      <right style="hair">
        <color rgb="FF0F55BD"/>
      </right>
      <top style="double">
        <color rgb="FF0F55BD"/>
      </top>
      <bottom style="double">
        <color rgb="FF0F55BD"/>
      </bottom>
      <diagonal/>
    </border>
    <border>
      <left style="hair">
        <color rgb="FF0F55BD"/>
      </left>
      <right style="double">
        <color rgb="FF0F55BD"/>
      </right>
      <top style="double">
        <color rgb="FF0F55BD"/>
      </top>
      <bottom style="double">
        <color rgb="FF0F55BD"/>
      </bottom>
      <diagonal/>
    </border>
    <border>
      <left style="thin">
        <color auto="1"/>
      </left>
      <right style="thin">
        <color indexed="64"/>
      </right>
      <top/>
      <bottom style="double">
        <color indexed="64"/>
      </bottom>
      <diagonal/>
    </border>
    <border>
      <left style="double">
        <color rgb="FF0F55BD"/>
      </left>
      <right/>
      <top style="double">
        <color rgb="FF0F55BD"/>
      </top>
      <bottom style="double">
        <color rgb="FF0F55BD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hair">
        <color rgb="FF00B050"/>
      </top>
      <bottom style="hair">
        <color rgb="FF00B050"/>
      </bottom>
      <diagonal/>
    </border>
    <border>
      <left/>
      <right style="thin">
        <color rgb="FF00B050"/>
      </right>
      <top style="hair">
        <color rgb="FF00B050"/>
      </top>
      <bottom style="hair">
        <color rgb="FF00B050"/>
      </bottom>
      <diagonal/>
    </border>
    <border>
      <left/>
      <right/>
      <top style="hair">
        <color rgb="FF00B050"/>
      </top>
      <bottom style="thin">
        <color rgb="FF00B050"/>
      </bottom>
      <diagonal/>
    </border>
    <border>
      <left/>
      <right style="thin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F0"/>
      </left>
      <right/>
      <top style="hair">
        <color rgb="FF00B050"/>
      </top>
      <bottom style="hair">
        <color rgb="FF00B050"/>
      </bottom>
      <diagonal/>
    </border>
    <border>
      <left style="thin">
        <color rgb="FF00B0F0"/>
      </left>
      <right/>
      <top style="hair">
        <color rgb="FF00B050"/>
      </top>
      <bottom style="thin">
        <color rgb="FF00B05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93">
    <xf numFmtId="0" fontId="0" fillId="0" borderId="0">
      <alignment vertical="center"/>
    </xf>
    <xf numFmtId="38" fontId="2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33" borderId="45" applyNumberFormat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3" fillId="35" borderId="46" applyNumberFormat="0" applyFont="0" applyAlignment="0" applyProtection="0">
      <alignment vertical="center"/>
    </xf>
    <xf numFmtId="0" fontId="56" fillId="0" borderId="47" applyNumberFormat="0" applyFill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8" fillId="36" borderId="4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49" applyNumberFormat="0" applyFill="0" applyAlignment="0" applyProtection="0">
      <alignment vertical="center"/>
    </xf>
    <xf numFmtId="0" fontId="61" fillId="0" borderId="50" applyNumberFormat="0" applyFill="0" applyAlignment="0" applyProtection="0">
      <alignment vertical="center"/>
    </xf>
    <xf numFmtId="0" fontId="62" fillId="0" borderId="51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52" applyNumberFormat="0" applyFill="0" applyAlignment="0" applyProtection="0">
      <alignment vertical="center"/>
    </xf>
    <xf numFmtId="0" fontId="64" fillId="36" borderId="53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20" borderId="48" applyNumberFormat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28" fillId="38" borderId="0" applyNumberFormat="0" applyBorder="0" applyAlignment="0" applyProtection="0"/>
    <xf numFmtId="0" fontId="28" fillId="20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36" borderId="0" applyNumberFormat="0" applyBorder="0" applyAlignment="0" applyProtection="0"/>
    <xf numFmtId="0" fontId="28" fillId="22" borderId="0" applyNumberFormat="0" applyBorder="0" applyAlignment="0" applyProtection="0"/>
    <xf numFmtId="0" fontId="28" fillId="34" borderId="0" applyNumberFormat="0" applyBorder="0" applyAlignment="0" applyProtection="0"/>
    <xf numFmtId="0" fontId="28" fillId="36" borderId="0" applyNumberFormat="0" applyBorder="0" applyAlignment="0" applyProtection="0"/>
    <xf numFmtId="0" fontId="28" fillId="21" borderId="0" applyNumberFormat="0" applyBorder="0" applyAlignment="0" applyProtection="0"/>
    <xf numFmtId="0" fontId="28" fillId="20" borderId="0" applyNumberFormat="0" applyBorder="0" applyAlignment="0" applyProtection="0"/>
    <xf numFmtId="0" fontId="82" fillId="27" borderId="0" applyNumberFormat="0" applyBorder="0" applyAlignment="0" applyProtection="0"/>
    <xf numFmtId="0" fontId="82" fillId="22" borderId="0" applyNumberFormat="0" applyBorder="0" applyAlignment="0" applyProtection="0"/>
    <xf numFmtId="0" fontId="82" fillId="34" borderId="0" applyNumberFormat="0" applyBorder="0" applyAlignment="0" applyProtection="0"/>
    <xf numFmtId="0" fontId="82" fillId="36" borderId="0" applyNumberFormat="0" applyBorder="0" applyAlignment="0" applyProtection="0"/>
    <xf numFmtId="0" fontId="82" fillId="27" borderId="0" applyNumberFormat="0" applyBorder="0" applyAlignment="0" applyProtection="0"/>
    <xf numFmtId="0" fontId="82" fillId="20" borderId="0" applyNumberFormat="0" applyBorder="0" applyAlignment="0" applyProtection="0"/>
    <xf numFmtId="9" fontId="1" fillId="0" borderId="0" applyFont="0" applyFill="0" applyBorder="0" applyAlignment="0" applyProtection="0"/>
    <xf numFmtId="0" fontId="1" fillId="35" borderId="46" applyNumberFormat="0" applyFont="0" applyAlignment="0" applyProtection="0">
      <alignment vertical="center"/>
    </xf>
    <xf numFmtId="41" fontId="80" fillId="0" borderId="0" applyFont="0" applyFill="0" applyBorder="0" applyAlignment="0" applyProtection="0"/>
    <xf numFmtId="41" fontId="80" fillId="0" borderId="0" applyFont="0" applyFill="0" applyBorder="0" applyAlignment="0" applyProtection="0"/>
    <xf numFmtId="0" fontId="83" fillId="0" borderId="56" applyNumberFormat="0" applyFill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3" fillId="0" borderId="0">
      <alignment vertical="center"/>
    </xf>
    <xf numFmtId="0" fontId="80" fillId="0" borderId="0"/>
    <xf numFmtId="0" fontId="84" fillId="34" borderId="0" applyNumberFormat="0" applyBorder="0" applyAlignment="0" applyProtection="0"/>
    <xf numFmtId="9" fontId="36" fillId="0" borderId="0" applyFont="0" applyFill="0" applyBorder="0" applyAlignment="0" applyProtection="0">
      <alignment vertical="center"/>
    </xf>
    <xf numFmtId="0" fontId="3" fillId="0" borderId="0"/>
  </cellStyleXfs>
  <cellXfs count="791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 textRotation="255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textRotation="255"/>
    </xf>
    <xf numFmtId="0" fontId="7" fillId="0" borderId="0" xfId="0" applyFont="1">
      <alignment vertical="center"/>
    </xf>
    <xf numFmtId="0" fontId="12" fillId="0" borderId="0" xfId="0" applyFont="1">
      <alignment vertical="center"/>
    </xf>
    <xf numFmtId="0" fontId="4" fillId="0" borderId="1" xfId="0" applyFont="1" applyBorder="1">
      <alignment vertical="center"/>
    </xf>
    <xf numFmtId="0" fontId="7" fillId="0" borderId="1" xfId="0" applyFont="1" applyBorder="1">
      <alignment vertical="center"/>
    </xf>
    <xf numFmtId="49" fontId="0" fillId="0" borderId="0" xfId="0" applyNumberFormat="1" applyAlignment="1">
      <alignment vertical="center" shrinkToFit="1"/>
    </xf>
    <xf numFmtId="0" fontId="0" fillId="0" borderId="0" xfId="0" applyAlignment="1">
      <alignment vertical="center" shrinkToFit="1"/>
    </xf>
    <xf numFmtId="0" fontId="27" fillId="0" borderId="0" xfId="0" applyFont="1" applyAlignment="1">
      <alignment horizontal="center" vertical="center"/>
    </xf>
    <xf numFmtId="0" fontId="26" fillId="2" borderId="2" xfId="0" applyFont="1" applyFill="1" applyBorder="1" applyAlignment="1">
      <alignment horizontal="center" vertical="center" shrinkToFit="1"/>
    </xf>
    <xf numFmtId="0" fontId="0" fillId="3" borderId="3" xfId="0" applyFill="1" applyBorder="1" applyAlignment="1" applyProtection="1">
      <alignment vertical="center" shrinkToFit="1"/>
      <protection locked="0"/>
    </xf>
    <xf numFmtId="0" fontId="0" fillId="3" borderId="4" xfId="0" applyFill="1" applyBorder="1" applyAlignment="1" applyProtection="1">
      <alignment vertical="center" shrinkToFit="1"/>
      <protection locked="0"/>
    </xf>
    <xf numFmtId="0" fontId="0" fillId="3" borderId="5" xfId="0" applyFill="1" applyBorder="1" applyAlignment="1" applyProtection="1">
      <alignment vertical="center" shrinkToFit="1"/>
      <protection locked="0"/>
    </xf>
    <xf numFmtId="0" fontId="22" fillId="0" borderId="0" xfId="0" applyFont="1" applyAlignment="1">
      <alignment horizontal="center" vertical="center" shrinkToFit="1"/>
    </xf>
    <xf numFmtId="0" fontId="29" fillId="0" borderId="0" xfId="0" applyFont="1" applyAlignment="1">
      <alignment horizontal="center" vertical="center" shrinkToFit="1"/>
    </xf>
    <xf numFmtId="0" fontId="29" fillId="0" borderId="6" xfId="0" applyFont="1" applyBorder="1" applyAlignment="1">
      <alignment horizontal="center" vertical="center" shrinkToFit="1"/>
    </xf>
    <xf numFmtId="0" fontId="22" fillId="0" borderId="0" xfId="0" applyFont="1" applyAlignment="1">
      <alignment vertical="center" shrinkToFit="1"/>
    </xf>
    <xf numFmtId="0" fontId="22" fillId="0" borderId="0" xfId="0" applyFont="1" applyAlignment="1">
      <alignment shrinkToFit="1"/>
    </xf>
    <xf numFmtId="0" fontId="19" fillId="0" borderId="0" xfId="0" applyFont="1" applyAlignment="1">
      <alignment shrinkToFit="1"/>
    </xf>
    <xf numFmtId="0" fontId="19" fillId="0" borderId="0" xfId="0" applyFont="1" applyAlignment="1">
      <alignment horizontal="left" vertical="top" shrinkToFit="1"/>
    </xf>
    <xf numFmtId="0" fontId="19" fillId="0" borderId="0" xfId="0" applyFont="1" applyAlignment="1">
      <alignment horizontal="center" vertical="top" shrinkToFit="1"/>
    </xf>
    <xf numFmtId="0" fontId="19" fillId="0" borderId="0" xfId="0" applyFont="1" applyAlignment="1">
      <alignment horizontal="center" vertical="center" shrinkToFit="1"/>
    </xf>
    <xf numFmtId="0" fontId="22" fillId="0" borderId="0" xfId="0" applyFont="1" applyAlignment="1">
      <alignment horizontal="center" shrinkToFit="1"/>
    </xf>
    <xf numFmtId="0" fontId="42" fillId="0" borderId="0" xfId="0" applyFont="1">
      <alignment vertical="center"/>
    </xf>
    <xf numFmtId="0" fontId="42" fillId="0" borderId="0" xfId="0" applyFont="1" applyAlignment="1">
      <alignment horizontal="left" vertical="center"/>
    </xf>
    <xf numFmtId="0" fontId="19" fillId="0" borderId="0" xfId="0" applyFont="1" applyAlignment="1">
      <alignment horizontal="center" shrinkToFit="1"/>
    </xf>
    <xf numFmtId="0" fontId="22" fillId="0" borderId="8" xfId="0" applyFont="1" applyBorder="1" applyAlignment="1">
      <alignment vertical="center" shrinkToFit="1"/>
    </xf>
    <xf numFmtId="38" fontId="22" fillId="0" borderId="8" xfId="1" applyFont="1" applyBorder="1" applyAlignment="1">
      <alignment vertical="center" shrinkToFit="1"/>
    </xf>
    <xf numFmtId="0" fontId="22" fillId="0" borderId="9" xfId="0" applyFont="1" applyBorder="1" applyAlignment="1">
      <alignment vertical="center" shrinkToFit="1"/>
    </xf>
    <xf numFmtId="0" fontId="22" fillId="0" borderId="8" xfId="0" applyFont="1" applyBorder="1" applyAlignment="1">
      <alignment horizontal="center" vertical="center" shrinkToFit="1"/>
    </xf>
    <xf numFmtId="0" fontId="22" fillId="0" borderId="9" xfId="0" applyFont="1" applyBorder="1" applyAlignment="1">
      <alignment horizontal="center" vertical="center" shrinkToFit="1"/>
    </xf>
    <xf numFmtId="0" fontId="22" fillId="0" borderId="10" xfId="0" applyFont="1" applyBorder="1" applyAlignment="1">
      <alignment horizontal="center" vertical="center" shrinkToFit="1"/>
    </xf>
    <xf numFmtId="0" fontId="22" fillId="0" borderId="10" xfId="0" applyFont="1" applyBorder="1" applyAlignment="1">
      <alignment vertical="center" shrinkToFit="1"/>
    </xf>
    <xf numFmtId="0" fontId="19" fillId="8" borderId="0" xfId="0" applyFont="1" applyFill="1" applyAlignment="1">
      <alignment horizontal="center" vertical="center" shrinkToFit="1"/>
    </xf>
    <xf numFmtId="176" fontId="19" fillId="8" borderId="0" xfId="0" applyNumberFormat="1" applyFont="1" applyFill="1" applyAlignment="1">
      <alignment shrinkToFit="1"/>
    </xf>
    <xf numFmtId="0" fontId="22" fillId="9" borderId="8" xfId="0" applyFont="1" applyFill="1" applyBorder="1" applyAlignment="1">
      <alignment vertical="center" shrinkToFit="1"/>
    </xf>
    <xf numFmtId="0" fontId="22" fillId="9" borderId="10" xfId="0" applyFont="1" applyFill="1" applyBorder="1" applyAlignment="1">
      <alignment vertical="center" shrinkToFit="1"/>
    </xf>
    <xf numFmtId="0" fontId="22" fillId="9" borderId="9" xfId="0" applyFont="1" applyFill="1" applyBorder="1" applyAlignment="1">
      <alignment vertical="center" shrinkToFit="1"/>
    </xf>
    <xf numFmtId="0" fontId="19" fillId="9" borderId="0" xfId="0" applyFont="1" applyFill="1" applyAlignment="1">
      <alignment horizontal="center" shrinkToFit="1"/>
    </xf>
    <xf numFmtId="0" fontId="19" fillId="9" borderId="0" xfId="0" applyFont="1" applyFill="1" applyAlignment="1">
      <alignment shrinkToFit="1"/>
    </xf>
    <xf numFmtId="0" fontId="0" fillId="0" borderId="0" xfId="0" applyAlignment="1">
      <alignment horizontal="right" vertical="center" shrinkToFit="1"/>
    </xf>
    <xf numFmtId="0" fontId="4" fillId="0" borderId="13" xfId="0" applyFont="1" applyBorder="1">
      <alignment vertical="center"/>
    </xf>
    <xf numFmtId="0" fontId="5" fillId="0" borderId="0" xfId="0" applyFont="1" applyAlignment="1">
      <alignment horizontal="center" vertical="center"/>
    </xf>
    <xf numFmtId="177" fontId="21" fillId="0" borderId="0" xfId="0" applyNumberFormat="1" applyFont="1" applyAlignment="1">
      <alignment horizontal="center" vertical="center"/>
    </xf>
    <xf numFmtId="0" fontId="4" fillId="7" borderId="0" xfId="0" applyFont="1" applyFill="1">
      <alignment vertical="center"/>
    </xf>
    <xf numFmtId="0" fontId="9" fillId="7" borderId="0" xfId="0" applyFont="1" applyFill="1" applyAlignment="1">
      <alignment horizontal="center" vertical="center"/>
    </xf>
    <xf numFmtId="177" fontId="21" fillId="7" borderId="0" xfId="0" applyNumberFormat="1" applyFont="1" applyFill="1" applyAlignment="1">
      <alignment horizontal="center" vertical="center"/>
    </xf>
    <xf numFmtId="0" fontId="16" fillId="7" borderId="0" xfId="0" applyFont="1" applyFill="1" applyProtection="1">
      <alignment vertical="center"/>
      <protection locked="0"/>
    </xf>
    <xf numFmtId="0" fontId="19" fillId="0" borderId="0" xfId="0" applyFont="1" applyAlignment="1">
      <alignment horizontal="right" vertical="center" shrinkToFit="1"/>
    </xf>
    <xf numFmtId="184" fontId="42" fillId="0" borderId="0" xfId="0" applyNumberFormat="1" applyFont="1">
      <alignment vertical="center"/>
    </xf>
    <xf numFmtId="0" fontId="37" fillId="0" borderId="0" xfId="0" applyFont="1" applyAlignment="1">
      <alignment horizontal="left" vertical="center" wrapText="1"/>
    </xf>
    <xf numFmtId="0" fontId="45" fillId="0" borderId="0" xfId="0" applyFont="1" applyAlignment="1">
      <alignment horizontal="left" vertical="center"/>
    </xf>
    <xf numFmtId="0" fontId="42" fillId="7" borderId="0" xfId="0" applyFont="1" applyFill="1" applyProtection="1">
      <alignment vertical="center"/>
      <protection locked="0"/>
    </xf>
    <xf numFmtId="0" fontId="42" fillId="7" borderId="0" xfId="0" applyFont="1" applyFill="1">
      <alignment vertical="center"/>
    </xf>
    <xf numFmtId="0" fontId="46" fillId="0" borderId="0" xfId="0" applyFont="1" applyAlignment="1">
      <alignment horizontal="left" vertical="center"/>
    </xf>
    <xf numFmtId="0" fontId="22" fillId="0" borderId="18" xfId="0" applyFont="1" applyBorder="1" applyAlignment="1">
      <alignment vertical="center" shrinkToFit="1"/>
    </xf>
    <xf numFmtId="0" fontId="17" fillId="6" borderId="19" xfId="0" applyFont="1" applyFill="1" applyBorder="1" applyAlignment="1">
      <alignment horizontal="center" vertical="center"/>
    </xf>
    <xf numFmtId="0" fontId="17" fillId="6" borderId="0" xfId="0" applyFont="1" applyFill="1" applyAlignment="1">
      <alignment horizontal="center" vertical="center"/>
    </xf>
    <xf numFmtId="42" fontId="17" fillId="6" borderId="0" xfId="0" applyNumberFormat="1" applyFont="1" applyFill="1" applyAlignment="1">
      <alignment horizontal="center" vertical="center"/>
    </xf>
    <xf numFmtId="0" fontId="33" fillId="0" borderId="19" xfId="0" applyFont="1" applyBorder="1" applyAlignment="1">
      <alignment horizontal="left" vertical="center" wrapText="1"/>
    </xf>
    <xf numFmtId="0" fontId="33" fillId="0" borderId="0" xfId="0" applyFont="1" applyAlignment="1">
      <alignment vertical="center" wrapText="1"/>
    </xf>
    <xf numFmtId="0" fontId="33" fillId="0" borderId="0" xfId="0" applyFont="1" applyAlignment="1">
      <alignment horizontal="center" vertical="center" wrapText="1"/>
    </xf>
    <xf numFmtId="42" fontId="33" fillId="0" borderId="0" xfId="0" applyNumberFormat="1" applyFont="1" applyAlignment="1">
      <alignment horizontal="center" vertical="center" wrapText="1"/>
    </xf>
    <xf numFmtId="0" fontId="18" fillId="0" borderId="19" xfId="0" applyFont="1" applyBorder="1" applyAlignment="1"/>
    <xf numFmtId="0" fontId="18" fillId="0" borderId="0" xfId="0" applyFont="1" applyAlignme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42" fontId="18" fillId="0" borderId="0" xfId="0" applyNumberFormat="1" applyFont="1" applyAlignment="1"/>
    <xf numFmtId="185" fontId="22" fillId="0" borderId="8" xfId="0" applyNumberFormat="1" applyFont="1" applyBorder="1" applyAlignment="1">
      <alignment horizontal="right" vertical="center" shrinkToFit="1"/>
    </xf>
    <xf numFmtId="0" fontId="34" fillId="0" borderId="20" xfId="0" applyFont="1" applyBorder="1" applyAlignment="1">
      <alignment horizontal="left" vertical="center" wrapText="1"/>
    </xf>
    <xf numFmtId="0" fontId="42" fillId="10" borderId="0" xfId="0" applyFont="1" applyFill="1">
      <alignment vertical="center"/>
    </xf>
    <xf numFmtId="0" fontId="47" fillId="0" borderId="0" xfId="0" applyFont="1" applyAlignment="1">
      <alignment horizontal="center" vertical="center" shrinkToFit="1"/>
    </xf>
    <xf numFmtId="0" fontId="48" fillId="0" borderId="0" xfId="0" applyFont="1" applyAlignment="1">
      <alignment shrinkToFit="1"/>
    </xf>
    <xf numFmtId="49" fontId="35" fillId="7" borderId="21" xfId="0" applyNumberFormat="1" applyFont="1" applyFill="1" applyBorder="1" applyAlignment="1">
      <alignment horizontal="left" indent="1"/>
    </xf>
    <xf numFmtId="0" fontId="0" fillId="0" borderId="0" xfId="0" applyAlignment="1">
      <alignment horizontal="center" vertical="center" shrinkToFit="1"/>
    </xf>
    <xf numFmtId="38" fontId="35" fillId="7" borderId="22" xfId="2" applyFont="1" applyFill="1" applyBorder="1" applyAlignment="1"/>
    <xf numFmtId="38" fontId="35" fillId="0" borderId="3" xfId="1" applyFont="1" applyBorder="1" applyAlignment="1">
      <alignment horizontal="left" vertical="center" wrapText="1"/>
    </xf>
    <xf numFmtId="38" fontId="35" fillId="0" borderId="25" xfId="1" applyFont="1" applyBorder="1" applyAlignment="1">
      <alignment horizontal="center" vertical="center"/>
    </xf>
    <xf numFmtId="9" fontId="0" fillId="0" borderId="0" xfId="0" applyNumberFormat="1" applyAlignment="1">
      <alignment horizontal="center" vertical="center" shrinkToFit="1"/>
    </xf>
    <xf numFmtId="9" fontId="0" fillId="0" borderId="0" xfId="0" applyNumberFormat="1" applyAlignment="1">
      <alignment vertical="center" shrinkToFit="1"/>
    </xf>
    <xf numFmtId="182" fontId="0" fillId="0" borderId="0" xfId="0" applyNumberFormat="1" applyAlignment="1">
      <alignment vertical="center" shrinkToFit="1"/>
    </xf>
    <xf numFmtId="49" fontId="50" fillId="0" borderId="0" xfId="0" applyNumberFormat="1" applyFont="1" applyAlignment="1">
      <alignment vertical="top"/>
    </xf>
    <xf numFmtId="186" fontId="50" fillId="0" borderId="0" xfId="1" applyNumberFormat="1" applyFont="1" applyAlignment="1">
      <alignment vertical="top"/>
    </xf>
    <xf numFmtId="49" fontId="52" fillId="0" borderId="0" xfId="8" applyNumberFormat="1" applyFont="1" applyAlignment="1">
      <alignment horizontal="left" vertical="center"/>
    </xf>
    <xf numFmtId="38" fontId="51" fillId="0" borderId="0" xfId="18" applyFont="1" applyAlignment="1">
      <alignment horizontal="center" vertical="center"/>
    </xf>
    <xf numFmtId="0" fontId="0" fillId="37" borderId="0" xfId="0" applyFill="1" applyAlignment="1">
      <alignment vertical="center" shrinkToFit="1"/>
    </xf>
    <xf numFmtId="49" fontId="76" fillId="0" borderId="0" xfId="0" applyNumberFormat="1" applyFont="1">
      <alignment vertical="center"/>
    </xf>
    <xf numFmtId="0" fontId="76" fillId="0" borderId="0" xfId="0" applyFont="1">
      <alignment vertical="center"/>
    </xf>
    <xf numFmtId="49" fontId="78" fillId="7" borderId="3" xfId="0" applyNumberFormat="1" applyFont="1" applyFill="1" applyBorder="1" applyAlignment="1">
      <alignment horizontal="left" vertical="center" shrinkToFit="1"/>
    </xf>
    <xf numFmtId="38" fontId="79" fillId="0" borderId="25" xfId="18" applyFont="1" applyBorder="1" applyAlignment="1">
      <alignment horizontal="center" vertical="center" shrinkToFit="1"/>
    </xf>
    <xf numFmtId="9" fontId="0" fillId="0" borderId="0" xfId="0" applyNumberFormat="1">
      <alignment vertical="center"/>
    </xf>
    <xf numFmtId="0" fontId="4" fillId="0" borderId="54" xfId="0" applyFont="1" applyBorder="1">
      <alignment vertical="center"/>
    </xf>
    <xf numFmtId="0" fontId="0" fillId="3" borderId="54" xfId="0" applyFill="1" applyBorder="1" applyAlignment="1" applyProtection="1">
      <alignment vertical="center" shrinkToFit="1"/>
      <protection locked="0"/>
    </xf>
    <xf numFmtId="184" fontId="42" fillId="0" borderId="54" xfId="0" applyNumberFormat="1" applyFont="1" applyBorder="1">
      <alignment vertical="center"/>
    </xf>
    <xf numFmtId="9" fontId="4" fillId="0" borderId="54" xfId="0" applyNumberFormat="1" applyFont="1" applyBorder="1">
      <alignment vertical="center"/>
    </xf>
    <xf numFmtId="0" fontId="4" fillId="10" borderId="0" xfId="0" applyFont="1" applyFill="1">
      <alignment vertical="center"/>
    </xf>
    <xf numFmtId="0" fontId="3" fillId="0" borderId="0" xfId="8"/>
    <xf numFmtId="9" fontId="0" fillId="0" borderId="0" xfId="0" applyNumberFormat="1" applyAlignment="1"/>
    <xf numFmtId="0" fontId="38" fillId="0" borderId="0" xfId="0" applyFont="1" applyAlignment="1">
      <alignment vertical="center" shrinkToFit="1"/>
    </xf>
    <xf numFmtId="49" fontId="52" fillId="0" borderId="24" xfId="0" applyNumberFormat="1" applyFont="1" applyBorder="1" applyAlignment="1">
      <alignment horizontal="left" vertical="center" shrinkToFit="1"/>
    </xf>
    <xf numFmtId="38" fontId="88" fillId="0" borderId="66" xfId="18" applyFont="1" applyFill="1" applyBorder="1" applyAlignment="1">
      <alignment horizontal="center" vertical="center" shrinkToFit="1"/>
    </xf>
    <xf numFmtId="49" fontId="35" fillId="39" borderId="3" xfId="0" applyNumberFormat="1" applyFont="1" applyFill="1" applyBorder="1" applyAlignment="1">
      <alignment horizontal="left" vertical="center" shrinkToFit="1"/>
    </xf>
    <xf numFmtId="49" fontId="89" fillId="39" borderId="3" xfId="0" applyNumberFormat="1" applyFont="1" applyFill="1" applyBorder="1" applyAlignment="1">
      <alignment horizontal="left" vertical="center" shrinkToFit="1"/>
    </xf>
    <xf numFmtId="38" fontId="88" fillId="0" borderId="67" xfId="18" applyFont="1" applyFill="1" applyBorder="1" applyAlignment="1">
      <alignment horizontal="center" vertical="center" shrinkToFit="1"/>
    </xf>
    <xf numFmtId="49" fontId="52" fillId="0" borderId="23" xfId="0" applyNumberFormat="1" applyFont="1" applyBorder="1" applyAlignment="1">
      <alignment horizontal="left" vertical="center" shrinkToFit="1"/>
    </xf>
    <xf numFmtId="38" fontId="88" fillId="0" borderId="68" xfId="18" applyFont="1" applyFill="1" applyBorder="1" applyAlignment="1">
      <alignment horizontal="center" vertical="center" shrinkToFit="1"/>
    </xf>
    <xf numFmtId="49" fontId="51" fillId="39" borderId="3" xfId="0" applyNumberFormat="1" applyFont="1" applyFill="1" applyBorder="1" applyAlignment="1">
      <alignment horizontal="left" vertical="center" shrinkToFit="1"/>
    </xf>
    <xf numFmtId="49" fontId="52" fillId="13" borderId="24" xfId="0" applyNumberFormat="1" applyFont="1" applyFill="1" applyBorder="1" applyAlignment="1">
      <alignment horizontal="left" vertical="center" shrinkToFit="1"/>
    </xf>
    <xf numFmtId="49" fontId="50" fillId="40" borderId="0" xfId="0" applyNumberFormat="1" applyFont="1" applyFill="1" applyAlignment="1">
      <alignment vertical="top"/>
    </xf>
    <xf numFmtId="186" fontId="50" fillId="40" borderId="0" xfId="1" applyNumberFormat="1" applyFont="1" applyFill="1" applyAlignment="1">
      <alignment vertical="top"/>
    </xf>
    <xf numFmtId="0" fontId="0" fillId="40" borderId="0" xfId="0" applyFill="1" applyAlignment="1">
      <alignment vertical="center" shrinkToFit="1"/>
    </xf>
    <xf numFmtId="9" fontId="0" fillId="40" borderId="0" xfId="0" applyNumberFormat="1" applyFill="1" applyAlignment="1">
      <alignment vertical="center" shrinkToFit="1"/>
    </xf>
    <xf numFmtId="9" fontId="0" fillId="40" borderId="0" xfId="0" applyNumberFormat="1" applyFill="1">
      <alignment vertical="center"/>
    </xf>
    <xf numFmtId="9" fontId="52" fillId="0" borderId="0" xfId="0" applyNumberFormat="1" applyFont="1">
      <alignment vertical="center"/>
    </xf>
    <xf numFmtId="49" fontId="52" fillId="41" borderId="3" xfId="0" applyNumberFormat="1" applyFont="1" applyFill="1" applyBorder="1" applyAlignment="1">
      <alignment horizontal="left" vertical="center" shrinkToFit="1"/>
    </xf>
    <xf numFmtId="49" fontId="52" fillId="41" borderId="27" xfId="0" applyNumberFormat="1" applyFont="1" applyFill="1" applyBorder="1" applyAlignment="1">
      <alignment horizontal="left" vertical="center" shrinkToFit="1"/>
    </xf>
    <xf numFmtId="49" fontId="78" fillId="41" borderId="3" xfId="0" applyNumberFormat="1" applyFont="1" applyFill="1" applyBorder="1" applyAlignment="1">
      <alignment horizontal="left" vertical="center" shrinkToFit="1"/>
    </xf>
    <xf numFmtId="49" fontId="90" fillId="0" borderId="0" xfId="0" applyNumberFormat="1" applyFont="1">
      <alignment vertical="center"/>
    </xf>
    <xf numFmtId="0" fontId="90" fillId="0" borderId="0" xfId="0" applyFont="1">
      <alignment vertical="center"/>
    </xf>
    <xf numFmtId="0" fontId="0" fillId="0" borderId="0" xfId="0" applyAlignment="1"/>
    <xf numFmtId="0" fontId="91" fillId="0" borderId="0" xfId="92" applyFont="1" applyAlignment="1">
      <alignment vertical="center"/>
    </xf>
    <xf numFmtId="178" fontId="0" fillId="0" borderId="0" xfId="0" applyNumberFormat="1" applyAlignment="1">
      <alignment horizontal="center" vertical="center" shrinkToFit="1"/>
    </xf>
    <xf numFmtId="178" fontId="0" fillId="0" borderId="0" xfId="0" applyNumberFormat="1" applyAlignment="1">
      <alignment vertical="center" shrinkToFit="1"/>
    </xf>
    <xf numFmtId="182" fontId="0" fillId="0" borderId="0" xfId="0" applyNumberFormat="1" applyAlignment="1">
      <alignment horizontal="right" vertical="center" shrinkToFit="1"/>
    </xf>
    <xf numFmtId="0" fontId="92" fillId="0" borderId="0" xfId="92" applyFont="1" applyAlignment="1">
      <alignment vertical="center"/>
    </xf>
    <xf numFmtId="0" fontId="93" fillId="0" borderId="0" xfId="0" applyFont="1" applyAlignment="1">
      <alignment horizontal="center" vertical="center" shrinkToFit="1"/>
    </xf>
    <xf numFmtId="183" fontId="93" fillId="0" borderId="0" xfId="2" applyNumberFormat="1" applyFont="1" applyAlignment="1">
      <alignment horizontal="center" vertical="center" shrinkToFit="1"/>
    </xf>
    <xf numFmtId="38" fontId="93" fillId="0" borderId="0" xfId="2" applyFont="1" applyAlignment="1">
      <alignment horizontal="center" vertical="center" shrinkToFit="1"/>
    </xf>
    <xf numFmtId="9" fontId="93" fillId="0" borderId="0" xfId="0" applyNumberFormat="1" applyFont="1" applyAlignment="1">
      <alignment horizontal="center" vertical="center" shrinkToFit="1"/>
    </xf>
    <xf numFmtId="182" fontId="93" fillId="0" borderId="0" xfId="0" applyNumberFormat="1" applyFont="1" applyAlignment="1">
      <alignment horizontal="center" vertical="center" shrinkToFit="1"/>
    </xf>
    <xf numFmtId="0" fontId="93" fillId="0" borderId="0" xfId="0" applyFont="1" applyAlignment="1">
      <alignment vertical="center" shrinkToFit="1"/>
    </xf>
    <xf numFmtId="183" fontId="93" fillId="0" borderId="0" xfId="1" applyNumberFormat="1" applyFont="1" applyAlignment="1">
      <alignment vertical="center" shrinkToFit="1"/>
    </xf>
    <xf numFmtId="38" fontId="93" fillId="0" borderId="0" xfId="2" applyFont="1" applyAlignment="1">
      <alignment vertical="center" shrinkToFit="1"/>
    </xf>
    <xf numFmtId="182" fontId="93" fillId="0" borderId="0" xfId="0" applyNumberFormat="1" applyFont="1" applyAlignment="1">
      <alignment vertical="center" shrinkToFit="1"/>
    </xf>
    <xf numFmtId="178" fontId="93" fillId="0" borderId="0" xfId="0" applyNumberFormat="1" applyFont="1" applyAlignment="1">
      <alignment vertical="center" shrinkToFit="1"/>
    </xf>
    <xf numFmtId="9" fontId="93" fillId="0" borderId="0" xfId="0" applyNumberFormat="1" applyFont="1" applyAlignment="1">
      <alignment vertical="center" shrinkToFit="1"/>
    </xf>
    <xf numFmtId="182" fontId="93" fillId="13" borderId="0" xfId="0" applyNumberFormat="1" applyFont="1" applyFill="1" applyAlignment="1">
      <alignment vertical="center" shrinkToFit="1"/>
    </xf>
    <xf numFmtId="0" fontId="95" fillId="0" borderId="0" xfId="0" applyFont="1" applyAlignment="1">
      <alignment vertical="top"/>
    </xf>
    <xf numFmtId="0" fontId="95" fillId="40" borderId="0" xfId="0" applyFont="1" applyFill="1" applyAlignment="1">
      <alignment vertical="top"/>
    </xf>
    <xf numFmtId="0" fontId="93" fillId="40" borderId="0" xfId="0" applyFont="1" applyFill="1" applyAlignment="1">
      <alignment vertical="center" shrinkToFit="1"/>
    </xf>
    <xf numFmtId="182" fontId="93" fillId="40" borderId="0" xfId="0" applyNumberFormat="1" applyFont="1" applyFill="1" applyAlignment="1">
      <alignment vertical="center" shrinkToFit="1"/>
    </xf>
    <xf numFmtId="38" fontId="96" fillId="0" borderId="72" xfId="18" applyFont="1" applyFill="1" applyBorder="1" applyAlignment="1">
      <alignment horizontal="center" vertical="center" shrinkToFit="1"/>
    </xf>
    <xf numFmtId="38" fontId="96" fillId="0" borderId="70" xfId="18" applyFont="1" applyFill="1" applyBorder="1" applyAlignment="1">
      <alignment horizontal="center" vertical="center" shrinkToFit="1"/>
    </xf>
    <xf numFmtId="9" fontId="97" fillId="14" borderId="0" xfId="2" applyNumberFormat="1" applyFont="1" applyFill="1" applyAlignment="1"/>
    <xf numFmtId="38" fontId="96" fillId="0" borderId="71" xfId="18" applyFont="1" applyFill="1" applyBorder="1" applyAlignment="1">
      <alignment horizontal="center" vertical="center" shrinkToFit="1"/>
    </xf>
    <xf numFmtId="176" fontId="94" fillId="14" borderId="0" xfId="2" applyNumberFormat="1" applyFont="1" applyFill="1" applyAlignment="1"/>
    <xf numFmtId="0" fontId="93" fillId="0" borderId="0" xfId="0" applyFont="1" applyAlignment="1">
      <alignment horizontal="right"/>
    </xf>
    <xf numFmtId="180" fontId="98" fillId="0" borderId="0" xfId="8" applyNumberFormat="1" applyFont="1" applyAlignment="1">
      <alignment vertical="center"/>
    </xf>
    <xf numFmtId="0" fontId="95" fillId="0" borderId="0" xfId="0" applyFont="1" applyAlignment="1"/>
    <xf numFmtId="182" fontId="93" fillId="7" borderId="0" xfId="0" applyNumberFormat="1" applyFont="1" applyFill="1" applyAlignment="1">
      <alignment vertical="center" shrinkToFit="1"/>
    </xf>
    <xf numFmtId="38" fontId="93" fillId="0" borderId="0" xfId="1" applyFont="1" applyAlignment="1">
      <alignment vertical="center" shrinkToFit="1"/>
    </xf>
    <xf numFmtId="0" fontId="38" fillId="0" borderId="0" xfId="0" applyFont="1" applyAlignment="1"/>
    <xf numFmtId="9" fontId="0" fillId="0" borderId="0" xfId="0" applyNumberFormat="1" applyAlignment="1">
      <alignment horizontal="center"/>
    </xf>
    <xf numFmtId="9" fontId="80" fillId="0" borderId="0" xfId="18" applyNumberFormat="1" applyFont="1" applyAlignment="1">
      <alignment horizontal="center" vertical="center" shrinkToFit="1"/>
    </xf>
    <xf numFmtId="9" fontId="38" fillId="0" borderId="0" xfId="0" applyNumberFormat="1" applyFont="1" applyAlignment="1">
      <alignment vertical="center" shrinkToFit="1"/>
    </xf>
    <xf numFmtId="38" fontId="38" fillId="0" borderId="0" xfId="2" applyFont="1" applyAlignment="1">
      <alignment vertical="center" shrinkToFit="1"/>
    </xf>
    <xf numFmtId="0" fontId="38" fillId="0" borderId="0" xfId="0" applyFont="1" applyAlignment="1">
      <alignment horizontal="right"/>
    </xf>
    <xf numFmtId="182" fontId="38" fillId="0" borderId="0" xfId="0" applyNumberFormat="1" applyFont="1" applyAlignment="1">
      <alignment vertical="center" shrinkToFit="1"/>
    </xf>
    <xf numFmtId="178" fontId="38" fillId="0" borderId="0" xfId="0" applyNumberFormat="1" applyFont="1" applyAlignment="1">
      <alignment vertical="center" shrinkToFit="1"/>
    </xf>
    <xf numFmtId="0" fontId="102" fillId="7" borderId="0" xfId="0" applyFont="1" applyFill="1" applyAlignment="1">
      <alignment horizontal="center" vertical="center"/>
    </xf>
    <xf numFmtId="0" fontId="103" fillId="7" borderId="0" xfId="0" applyFont="1" applyFill="1" applyAlignment="1">
      <alignment horizontal="center" vertical="center"/>
    </xf>
    <xf numFmtId="0" fontId="102" fillId="7" borderId="0" xfId="0" applyFont="1" applyFill="1" applyAlignment="1">
      <alignment horizontal="right" vertical="center"/>
    </xf>
    <xf numFmtId="0" fontId="104" fillId="7" borderId="0" xfId="0" applyFont="1" applyFill="1" applyAlignment="1">
      <alignment horizontal="center" vertical="center"/>
    </xf>
    <xf numFmtId="0" fontId="105" fillId="7" borderId="0" xfId="0" applyFont="1" applyFill="1">
      <alignment vertical="center"/>
    </xf>
    <xf numFmtId="0" fontId="106" fillId="7" borderId="0" xfId="0" applyFont="1" applyFill="1">
      <alignment vertical="center"/>
    </xf>
    <xf numFmtId="0" fontId="102" fillId="8" borderId="0" xfId="0" applyFont="1" applyFill="1" applyAlignment="1">
      <alignment horizontal="center" vertical="center"/>
    </xf>
    <xf numFmtId="0" fontId="103" fillId="8" borderId="0" xfId="0" applyFont="1" applyFill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2" fillId="0" borderId="0" xfId="0" applyFont="1" applyAlignment="1">
      <alignment horizontal="right" vertical="center"/>
    </xf>
    <xf numFmtId="0" fontId="104" fillId="42" borderId="0" xfId="0" applyFont="1" applyFill="1" applyAlignment="1">
      <alignment horizontal="center" vertical="center"/>
    </xf>
    <xf numFmtId="0" fontId="105" fillId="42" borderId="0" xfId="0" applyFont="1" applyFill="1">
      <alignment vertical="center"/>
    </xf>
    <xf numFmtId="0" fontId="106" fillId="42" borderId="0" xfId="0" applyFont="1" applyFill="1">
      <alignment vertical="center"/>
    </xf>
    <xf numFmtId="0" fontId="106" fillId="0" borderId="0" xfId="0" applyFont="1">
      <alignment vertical="center"/>
    </xf>
    <xf numFmtId="0" fontId="108" fillId="7" borderId="0" xfId="0" applyFont="1" applyFill="1" applyAlignment="1">
      <alignment horizontal="center" vertical="center"/>
    </xf>
    <xf numFmtId="178" fontId="93" fillId="13" borderId="0" xfId="0" applyNumberFormat="1" applyFont="1" applyFill="1" applyAlignment="1">
      <alignment vertical="center" shrinkToFit="1"/>
    </xf>
    <xf numFmtId="178" fontId="93" fillId="40" borderId="0" xfId="0" applyNumberFormat="1" applyFont="1" applyFill="1" applyAlignment="1">
      <alignment vertical="center" shrinkToFit="1"/>
    </xf>
    <xf numFmtId="178" fontId="109" fillId="0" borderId="0" xfId="0" applyNumberFormat="1" applyFont="1" applyAlignment="1">
      <alignment horizontal="center" vertical="center" shrinkToFit="1"/>
    </xf>
    <xf numFmtId="178" fontId="109" fillId="0" borderId="0" xfId="0" applyNumberFormat="1" applyFont="1" applyAlignment="1">
      <alignment vertical="center" shrinkToFit="1"/>
    </xf>
    <xf numFmtId="178" fontId="109" fillId="40" borderId="0" xfId="0" applyNumberFormat="1" applyFont="1" applyFill="1" applyAlignment="1">
      <alignment vertical="center" shrinkToFit="1"/>
    </xf>
    <xf numFmtId="182" fontId="111" fillId="0" borderId="0" xfId="0" applyNumberFormat="1" applyFont="1" applyAlignment="1">
      <alignment vertical="center" shrinkToFit="1"/>
    </xf>
    <xf numFmtId="0" fontId="111" fillId="0" borderId="0" xfId="0" applyFont="1" applyAlignment="1">
      <alignment vertical="center" shrinkToFit="1"/>
    </xf>
    <xf numFmtId="178" fontId="109" fillId="13" borderId="0" xfId="0" applyNumberFormat="1" applyFont="1" applyFill="1" applyAlignment="1">
      <alignment vertical="center" shrinkToFit="1"/>
    </xf>
    <xf numFmtId="182" fontId="0" fillId="13" borderId="0" xfId="0" applyNumberFormat="1" applyFill="1" applyAlignment="1">
      <alignment vertical="center" shrinkToFit="1"/>
    </xf>
    <xf numFmtId="180" fontId="0" fillId="0" borderId="0" xfId="0" applyNumberFormat="1" applyAlignment="1">
      <alignment vertical="center" shrinkToFit="1"/>
    </xf>
    <xf numFmtId="180" fontId="0" fillId="40" borderId="0" xfId="0" applyNumberFormat="1" applyFill="1" applyAlignment="1">
      <alignment vertical="center" shrinkToFit="1"/>
    </xf>
    <xf numFmtId="9" fontId="38" fillId="0" borderId="0" xfId="0" applyNumberFormat="1" applyFont="1" applyAlignment="1">
      <alignment horizontal="center"/>
    </xf>
    <xf numFmtId="9" fontId="38" fillId="0" borderId="0" xfId="0" applyNumberFormat="1" applyFont="1">
      <alignment vertical="center"/>
    </xf>
    <xf numFmtId="182" fontId="38" fillId="0" borderId="0" xfId="0" applyNumberFormat="1" applyFont="1" applyAlignment="1">
      <alignment horizontal="right" vertical="center" shrinkToFit="1"/>
    </xf>
    <xf numFmtId="180" fontId="38" fillId="0" borderId="0" xfId="0" applyNumberFormat="1" applyFont="1" applyAlignment="1">
      <alignment vertical="center" shrinkToFit="1"/>
    </xf>
    <xf numFmtId="0" fontId="112" fillId="0" borderId="0" xfId="0" applyFont="1" applyAlignment="1">
      <alignment vertical="top"/>
    </xf>
    <xf numFmtId="187" fontId="38" fillId="0" borderId="0" xfId="0" applyNumberFormat="1" applyFont="1" applyAlignment="1">
      <alignment vertical="center" shrinkToFit="1"/>
    </xf>
    <xf numFmtId="0" fontId="113" fillId="7" borderId="0" xfId="0" applyFont="1" applyFill="1" applyAlignment="1">
      <alignment horizontal="center" vertical="center"/>
    </xf>
    <xf numFmtId="0" fontId="114" fillId="7" borderId="0" xfId="0" applyFont="1" applyFill="1" applyAlignment="1">
      <alignment horizontal="center" vertical="center"/>
    </xf>
    <xf numFmtId="0" fontId="113" fillId="7" borderId="0" xfId="0" applyFont="1" applyFill="1" applyAlignment="1">
      <alignment horizontal="right" vertical="center"/>
    </xf>
    <xf numFmtId="0" fontId="115" fillId="7" borderId="0" xfId="0" applyFont="1" applyFill="1" applyAlignment="1">
      <alignment horizontal="center" vertical="center"/>
    </xf>
    <xf numFmtId="0" fontId="116" fillId="7" borderId="0" xfId="0" applyFont="1" applyFill="1">
      <alignment vertical="center"/>
    </xf>
    <xf numFmtId="0" fontId="100" fillId="7" borderId="0" xfId="0" applyFont="1" applyFill="1">
      <alignment vertical="center"/>
    </xf>
    <xf numFmtId="0" fontId="115" fillId="7" borderId="0" xfId="0" applyFont="1" applyFill="1" applyAlignment="1">
      <alignment vertical="center" textRotation="255"/>
    </xf>
    <xf numFmtId="0" fontId="120" fillId="7" borderId="0" xfId="0" applyFont="1" applyFill="1" applyAlignment="1">
      <alignment vertical="center" textRotation="255"/>
    </xf>
    <xf numFmtId="0" fontId="122" fillId="7" borderId="0" xfId="0" applyFont="1" applyFill="1" applyAlignment="1">
      <alignment vertical="center" textRotation="255"/>
    </xf>
    <xf numFmtId="0" fontId="73" fillId="0" borderId="0" xfId="0" applyFont="1" applyAlignment="1">
      <alignment horizontal="center" vertical="center" shrinkToFit="1"/>
    </xf>
    <xf numFmtId="0" fontId="73" fillId="7" borderId="0" xfId="0" applyFont="1" applyFill="1" applyAlignment="1">
      <alignment horizontal="center" vertical="center" shrinkToFit="1"/>
    </xf>
    <xf numFmtId="0" fontId="127" fillId="0" borderId="0" xfId="0" applyFont="1" applyAlignment="1">
      <alignment horizontal="center" vertical="center" shrinkToFit="1"/>
    </xf>
    <xf numFmtId="0" fontId="127" fillId="0" borderId="0" xfId="0" applyFont="1" applyAlignment="1">
      <alignment horizontal="center" shrinkToFit="1"/>
    </xf>
    <xf numFmtId="0" fontId="73" fillId="0" borderId="0" xfId="0" applyFont="1" applyAlignment="1">
      <alignment shrinkToFit="1"/>
    </xf>
    <xf numFmtId="0" fontId="127" fillId="6" borderId="0" xfId="0" applyFont="1" applyFill="1" applyAlignment="1">
      <alignment horizontal="center" vertical="center"/>
    </xf>
    <xf numFmtId="0" fontId="128" fillId="0" borderId="0" xfId="0" applyFont="1" applyAlignment="1">
      <alignment horizontal="center" vertical="center" wrapText="1"/>
    </xf>
    <xf numFmtId="0" fontId="128" fillId="0" borderId="0" xfId="0" applyFont="1" applyAlignment="1">
      <alignment vertical="center" wrapText="1"/>
    </xf>
    <xf numFmtId="0" fontId="73" fillId="0" borderId="0" xfId="0" applyFont="1" applyAlignment="1">
      <alignment horizontal="center" vertical="center"/>
    </xf>
    <xf numFmtId="0" fontId="73" fillId="0" borderId="0" xfId="0" applyFont="1" applyAlignment="1"/>
    <xf numFmtId="0" fontId="73" fillId="0" borderId="0" xfId="0" applyFont="1" applyAlignment="1">
      <alignment horizontal="center" shrinkToFit="1"/>
    </xf>
    <xf numFmtId="0" fontId="91" fillId="13" borderId="0" xfId="92" applyFont="1" applyFill="1" applyAlignment="1">
      <alignment vertical="center"/>
    </xf>
    <xf numFmtId="0" fontId="115" fillId="7" borderId="0" xfId="0" applyFont="1" applyFill="1" applyAlignment="1">
      <alignment textRotation="255"/>
    </xf>
    <xf numFmtId="178" fontId="93" fillId="13" borderId="0" xfId="0" applyNumberFormat="1" applyFont="1" applyFill="1" applyAlignment="1">
      <alignment horizontal="center" vertical="center" shrinkToFit="1"/>
    </xf>
    <xf numFmtId="178" fontId="109" fillId="13" borderId="0" xfId="0" applyNumberFormat="1" applyFont="1" applyFill="1" applyAlignment="1">
      <alignment horizontal="center" vertical="center" shrinkToFit="1"/>
    </xf>
    <xf numFmtId="180" fontId="0" fillId="13" borderId="0" xfId="0" applyNumberFormat="1" applyFill="1" applyAlignment="1">
      <alignment horizontal="center" vertical="center" shrinkToFit="1"/>
    </xf>
    <xf numFmtId="0" fontId="111" fillId="8" borderId="0" xfId="0" applyFont="1" applyFill="1" applyAlignment="1">
      <alignment horizontal="center" vertical="center" shrinkToFit="1"/>
    </xf>
    <xf numFmtId="176" fontId="97" fillId="14" borderId="0" xfId="2" applyNumberFormat="1" applyFont="1" applyFill="1" applyAlignment="1"/>
    <xf numFmtId="0" fontId="93" fillId="7" borderId="0" xfId="0" applyFont="1" applyFill="1" applyAlignment="1">
      <alignment vertical="center" shrinkToFit="1"/>
    </xf>
    <xf numFmtId="9" fontId="93" fillId="7" borderId="0" xfId="0" applyNumberFormat="1" applyFont="1" applyFill="1" applyAlignment="1">
      <alignment vertical="center" shrinkToFit="1"/>
    </xf>
    <xf numFmtId="0" fontId="38" fillId="7" borderId="0" xfId="0" applyFont="1" applyFill="1" applyAlignment="1">
      <alignment vertical="center" shrinkToFit="1"/>
    </xf>
    <xf numFmtId="0" fontId="38" fillId="7" borderId="0" xfId="0" applyFont="1" applyFill="1" applyAlignment="1">
      <alignment horizontal="right" vertical="center" shrinkToFit="1"/>
    </xf>
    <xf numFmtId="49" fontId="35" fillId="7" borderId="3" xfId="0" applyNumberFormat="1" applyFont="1" applyFill="1" applyBorder="1" applyAlignment="1">
      <alignment horizontal="left" vertical="center" shrinkToFit="1"/>
    </xf>
    <xf numFmtId="0" fontId="29" fillId="0" borderId="7" xfId="0" applyFont="1" applyBorder="1" applyAlignment="1">
      <alignment horizontal="center" vertical="center" shrinkToFit="1"/>
    </xf>
    <xf numFmtId="0" fontId="0" fillId="7" borderId="0" xfId="0" applyFill="1" applyAlignment="1">
      <alignment vertical="center" shrinkToFit="1"/>
    </xf>
    <xf numFmtId="0" fontId="0" fillId="7" borderId="0" xfId="0" applyFill="1" applyAlignment="1">
      <alignment horizontal="right" vertical="center" shrinkToFit="1"/>
    </xf>
    <xf numFmtId="183" fontId="93" fillId="7" borderId="0" xfId="1" applyNumberFormat="1" applyFont="1" applyFill="1" applyAlignment="1">
      <alignment vertical="center" shrinkToFit="1"/>
    </xf>
    <xf numFmtId="38" fontId="93" fillId="7" borderId="0" xfId="2" applyFont="1" applyFill="1" applyAlignment="1">
      <alignment vertical="center" shrinkToFit="1"/>
    </xf>
    <xf numFmtId="0" fontId="93" fillId="7" borderId="0" xfId="0" applyFont="1" applyFill="1" applyAlignment="1">
      <alignment horizontal="right" vertical="center" shrinkToFit="1"/>
    </xf>
    <xf numFmtId="49" fontId="93" fillId="7" borderId="0" xfId="0" applyNumberFormat="1" applyFont="1" applyFill="1" applyAlignment="1">
      <alignment vertical="center" shrinkToFit="1"/>
    </xf>
    <xf numFmtId="178" fontId="109" fillId="7" borderId="0" xfId="0" applyNumberFormat="1" applyFont="1" applyFill="1" applyAlignment="1">
      <alignment vertical="center" shrinkToFit="1"/>
    </xf>
    <xf numFmtId="180" fontId="93" fillId="7" borderId="0" xfId="0" applyNumberFormat="1" applyFont="1" applyFill="1" applyAlignment="1">
      <alignment vertical="center" shrinkToFit="1"/>
    </xf>
    <xf numFmtId="182" fontId="93" fillId="7" borderId="0" xfId="0" applyNumberFormat="1" applyFont="1" applyFill="1" applyAlignment="1">
      <alignment horizontal="right" vertical="center" shrinkToFit="1"/>
    </xf>
    <xf numFmtId="49" fontId="15" fillId="7" borderId="0" xfId="0" applyNumberFormat="1" applyFont="1" applyFill="1" applyAlignment="1">
      <alignment vertical="top"/>
    </xf>
    <xf numFmtId="0" fontId="15" fillId="7" borderId="0" xfId="0" applyFont="1" applyFill="1" applyAlignment="1">
      <alignment horizontal="right" vertical="top"/>
    </xf>
    <xf numFmtId="0" fontId="95" fillId="7" borderId="0" xfId="0" applyFont="1" applyFill="1" applyAlignment="1">
      <alignment horizontal="right" vertical="top"/>
    </xf>
    <xf numFmtId="38" fontId="93" fillId="7" borderId="0" xfId="1" applyFont="1" applyFill="1" applyAlignment="1">
      <alignment vertical="center" shrinkToFit="1"/>
    </xf>
    <xf numFmtId="0" fontId="95" fillId="7" borderId="0" xfId="0" applyFont="1" applyFill="1" applyAlignment="1">
      <alignment vertical="top"/>
    </xf>
    <xf numFmtId="9" fontId="97" fillId="7" borderId="0" xfId="2" applyNumberFormat="1" applyFont="1" applyFill="1" applyAlignment="1"/>
    <xf numFmtId="180" fontId="98" fillId="7" borderId="0" xfId="8" applyNumberFormat="1" applyFont="1" applyFill="1" applyAlignment="1">
      <alignment vertical="center"/>
    </xf>
    <xf numFmtId="178" fontId="0" fillId="7" borderId="0" xfId="0" applyNumberFormat="1" applyFill="1" applyAlignment="1">
      <alignment vertical="center" shrinkToFit="1"/>
    </xf>
    <xf numFmtId="182" fontId="0" fillId="7" borderId="0" xfId="0" applyNumberFormat="1" applyFill="1" applyAlignment="1">
      <alignment vertical="center" shrinkToFit="1"/>
    </xf>
    <xf numFmtId="182" fontId="111" fillId="7" borderId="0" xfId="0" applyNumberFormat="1" applyFont="1" applyFill="1" applyAlignment="1">
      <alignment vertical="center" shrinkToFit="1"/>
    </xf>
    <xf numFmtId="9" fontId="0" fillId="7" borderId="0" xfId="0" applyNumberFormat="1" applyFill="1" applyAlignment="1">
      <alignment vertical="center" shrinkToFit="1"/>
    </xf>
    <xf numFmtId="9" fontId="0" fillId="7" borderId="0" xfId="0" applyNumberFormat="1" applyFill="1">
      <alignment vertical="center"/>
    </xf>
    <xf numFmtId="182" fontId="0" fillId="7" borderId="0" xfId="0" applyNumberFormat="1" applyFill="1" applyAlignment="1">
      <alignment horizontal="right" vertical="center" shrinkToFit="1"/>
    </xf>
    <xf numFmtId="178" fontId="93" fillId="7" borderId="0" xfId="0" applyNumberFormat="1" applyFont="1" applyFill="1" applyAlignment="1">
      <alignment vertical="center" shrinkToFit="1"/>
    </xf>
    <xf numFmtId="180" fontId="0" fillId="7" borderId="0" xfId="0" applyNumberFormat="1" applyFill="1" applyAlignment="1">
      <alignment vertical="center" shrinkToFit="1"/>
    </xf>
    <xf numFmtId="0" fontId="93" fillId="7" borderId="0" xfId="0" applyFont="1" applyFill="1">
      <alignment vertical="center"/>
    </xf>
    <xf numFmtId="178" fontId="110" fillId="7" borderId="0" xfId="0" applyNumberFormat="1" applyFont="1" applyFill="1">
      <alignment vertical="center"/>
    </xf>
    <xf numFmtId="9" fontId="90" fillId="7" borderId="0" xfId="91" applyFont="1" applyFill="1" applyAlignment="1">
      <alignment vertical="center"/>
    </xf>
    <xf numFmtId="0" fontId="111" fillId="7" borderId="0" xfId="0" applyFont="1" applyFill="1" applyAlignment="1">
      <alignment vertical="center" shrinkToFit="1"/>
    </xf>
    <xf numFmtId="0" fontId="86" fillId="0" borderId="0" xfId="0" applyFont="1" applyAlignment="1">
      <alignment horizontal="center" vertical="center" wrapText="1"/>
    </xf>
    <xf numFmtId="0" fontId="4" fillId="0" borderId="84" xfId="0" applyFont="1" applyBorder="1">
      <alignment vertical="center"/>
    </xf>
    <xf numFmtId="0" fontId="4" fillId="0" borderId="69" xfId="0" applyFont="1" applyBorder="1">
      <alignment vertical="center"/>
    </xf>
    <xf numFmtId="184" fontId="42" fillId="0" borderId="69" xfId="0" applyNumberFormat="1" applyFont="1" applyBorder="1">
      <alignment vertical="center"/>
    </xf>
    <xf numFmtId="49" fontId="93" fillId="7" borderId="0" xfId="0" applyNumberFormat="1" applyFont="1" applyFill="1" applyAlignment="1">
      <alignment horizontal="center" vertical="center" shrinkToFit="1"/>
    </xf>
    <xf numFmtId="0" fontId="113" fillId="0" borderId="0" xfId="0" applyFont="1" applyAlignment="1">
      <alignment horizontal="center" vertical="center" textRotation="255"/>
    </xf>
    <xf numFmtId="0" fontId="113" fillId="0" borderId="0" xfId="0" applyFont="1" applyAlignment="1">
      <alignment vertical="center" textRotation="255"/>
    </xf>
    <xf numFmtId="0" fontId="116" fillId="7" borderId="0" xfId="0" applyFont="1" applyFill="1" applyAlignment="1">
      <alignment horizontal="left" vertical="top"/>
    </xf>
    <xf numFmtId="0" fontId="101" fillId="7" borderId="0" xfId="0" applyFont="1" applyFill="1" applyAlignment="1">
      <alignment horizontal="left" vertical="top" textRotation="255"/>
    </xf>
    <xf numFmtId="0" fontId="105" fillId="7" borderId="0" xfId="0" applyFont="1" applyFill="1" applyAlignment="1">
      <alignment horizontal="left" vertical="top"/>
    </xf>
    <xf numFmtId="0" fontId="105" fillId="42" borderId="0" xfId="0" applyFont="1" applyFill="1" applyAlignment="1">
      <alignment horizontal="left" vertical="top"/>
    </xf>
    <xf numFmtId="0" fontId="0" fillId="0" borderId="0" xfId="0" applyAlignment="1">
      <alignment horizontal="center" vertical="center" textRotation="255"/>
    </xf>
    <xf numFmtId="0" fontId="100" fillId="7" borderId="0" xfId="0" applyFont="1" applyFill="1" applyAlignment="1">
      <alignment horizontal="center" vertical="center" textRotation="255"/>
    </xf>
    <xf numFmtId="185" fontId="39" fillId="0" borderId="0" xfId="0" applyNumberFormat="1" applyFont="1">
      <alignment vertical="center"/>
    </xf>
    <xf numFmtId="176" fontId="22" fillId="8" borderId="92" xfId="0" applyNumberFormat="1" applyFont="1" applyFill="1" applyBorder="1" applyAlignment="1">
      <alignment vertical="center" shrinkToFit="1"/>
    </xf>
    <xf numFmtId="176" fontId="22" fillId="8" borderId="93" xfId="0" applyNumberFormat="1" applyFont="1" applyFill="1" applyBorder="1" applyAlignment="1">
      <alignment vertical="center" shrinkToFit="1"/>
    </xf>
    <xf numFmtId="176" fontId="22" fillId="8" borderId="94" xfId="0" applyNumberFormat="1" applyFont="1" applyFill="1" applyBorder="1" applyAlignment="1">
      <alignment vertical="center" shrinkToFit="1"/>
    </xf>
    <xf numFmtId="0" fontId="11" fillId="0" borderId="0" xfId="0" applyFont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44" borderId="0" xfId="0" applyFont="1" applyFill="1" applyAlignment="1">
      <alignment horizontal="center" vertical="center" shrinkToFit="1"/>
    </xf>
    <xf numFmtId="0" fontId="4" fillId="43" borderId="0" xfId="0" applyFont="1" applyFill="1" applyAlignment="1">
      <alignment horizontal="center" vertical="center" shrinkToFit="1"/>
    </xf>
    <xf numFmtId="0" fontId="4" fillId="45" borderId="0" xfId="0" applyFont="1" applyFill="1" applyAlignment="1">
      <alignment horizontal="center" vertical="center" shrinkToFit="1"/>
    </xf>
    <xf numFmtId="188" fontId="4" fillId="0" borderId="0" xfId="0" applyNumberFormat="1" applyFont="1">
      <alignment vertical="center"/>
    </xf>
    <xf numFmtId="176" fontId="4" fillId="46" borderId="0" xfId="0" applyNumberFormat="1" applyFont="1" applyFill="1" applyAlignment="1">
      <alignment vertical="center" wrapText="1"/>
    </xf>
    <xf numFmtId="9" fontId="4" fillId="0" borderId="0" xfId="0" applyNumberFormat="1" applyFont="1">
      <alignment vertical="center"/>
    </xf>
    <xf numFmtId="176" fontId="4" fillId="0" borderId="0" xfId="0" applyNumberFormat="1" applyFont="1">
      <alignment vertical="center"/>
    </xf>
    <xf numFmtId="176" fontId="4" fillId="8" borderId="0" xfId="0" applyNumberFormat="1" applyFont="1" applyFill="1">
      <alignment vertical="center"/>
    </xf>
    <xf numFmtId="176" fontId="4" fillId="47" borderId="0" xfId="0" applyNumberFormat="1" applyFont="1" applyFill="1">
      <alignment vertical="center"/>
    </xf>
    <xf numFmtId="9" fontId="16" fillId="0" borderId="0" xfId="0" applyNumberFormat="1" applyFont="1">
      <alignment vertical="center"/>
    </xf>
    <xf numFmtId="185" fontId="40" fillId="0" borderId="0" xfId="0" applyNumberFormat="1" applyFont="1">
      <alignment vertical="center"/>
    </xf>
    <xf numFmtId="185" fontId="40" fillId="46" borderId="0" xfId="0" applyNumberFormat="1" applyFont="1" applyFill="1">
      <alignment vertical="center"/>
    </xf>
    <xf numFmtId="185" fontId="4" fillId="0" borderId="0" xfId="0" applyNumberFormat="1" applyFont="1">
      <alignment vertical="center"/>
    </xf>
    <xf numFmtId="185" fontId="4" fillId="43" borderId="0" xfId="0" applyNumberFormat="1" applyFont="1" applyFill="1">
      <alignment vertical="center"/>
    </xf>
    <xf numFmtId="185" fontId="40" fillId="45" borderId="0" xfId="0" applyNumberFormat="1" applyFont="1" applyFill="1">
      <alignment vertical="center"/>
    </xf>
    <xf numFmtId="0" fontId="40" fillId="0" borderId="0" xfId="0" applyFont="1">
      <alignment vertical="center"/>
    </xf>
    <xf numFmtId="0" fontId="13" fillId="0" borderId="0" xfId="0" applyFont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0" fontId="0" fillId="7" borderId="0" xfId="0" applyFill="1">
      <alignment vertical="center"/>
    </xf>
    <xf numFmtId="0" fontId="5" fillId="5" borderId="110" xfId="0" applyFont="1" applyFill="1" applyBorder="1" applyAlignment="1">
      <alignment horizontal="center" vertical="center"/>
    </xf>
    <xf numFmtId="0" fontId="4" fillId="0" borderId="109" xfId="0" applyFont="1" applyBorder="1">
      <alignment vertical="center"/>
    </xf>
    <xf numFmtId="9" fontId="4" fillId="0" borderId="112" xfId="0" applyNumberFormat="1" applyFont="1" applyBorder="1">
      <alignment vertical="center"/>
    </xf>
    <xf numFmtId="0" fontId="4" fillId="0" borderId="112" xfId="0" applyFont="1" applyBorder="1">
      <alignment vertical="center"/>
    </xf>
    <xf numFmtId="184" fontId="42" fillId="0" borderId="112" xfId="0" applyNumberFormat="1" applyFont="1" applyBorder="1">
      <alignment vertical="center"/>
    </xf>
    <xf numFmtId="9" fontId="4" fillId="0" borderId="106" xfId="0" applyNumberFormat="1" applyFont="1" applyBorder="1">
      <alignment vertical="center"/>
    </xf>
    <xf numFmtId="0" fontId="0" fillId="3" borderId="69" xfId="0" applyFill="1" applyBorder="1" applyAlignment="1" applyProtection="1">
      <alignment vertical="center" shrinkToFit="1"/>
      <protection locked="0"/>
    </xf>
    <xf numFmtId="0" fontId="42" fillId="0" borderId="110" xfId="0" applyFont="1" applyBorder="1">
      <alignment vertical="center"/>
    </xf>
    <xf numFmtId="0" fontId="42" fillId="0" borderId="110" xfId="0" applyFont="1" applyBorder="1" applyAlignment="1">
      <alignment horizontal="center" vertical="center"/>
    </xf>
    <xf numFmtId="0" fontId="0" fillId="3" borderId="116" xfId="0" applyFill="1" applyBorder="1" applyAlignment="1" applyProtection="1">
      <alignment vertical="center" shrinkToFit="1"/>
      <protection locked="0"/>
    </xf>
    <xf numFmtId="0" fontId="4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76" fontId="7" fillId="0" borderId="0" xfId="0" applyNumberFormat="1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42" fillId="10" borderId="115" xfId="0" applyFont="1" applyFill="1" applyBorder="1" applyAlignment="1">
      <alignment horizontal="center" vertical="center" shrinkToFit="1"/>
    </xf>
    <xf numFmtId="0" fontId="4" fillId="0" borderId="110" xfId="0" applyFont="1" applyBorder="1" applyAlignment="1">
      <alignment horizontal="center" vertical="center" shrinkToFit="1"/>
    </xf>
    <xf numFmtId="0" fontId="42" fillId="0" borderId="110" xfId="0" applyFont="1" applyBorder="1" applyAlignment="1">
      <alignment horizontal="center" vertical="center" shrinkToFit="1"/>
    </xf>
    <xf numFmtId="176" fontId="4" fillId="0" borderId="69" xfId="0" applyNumberFormat="1" applyFont="1" applyBorder="1">
      <alignment vertical="center"/>
    </xf>
    <xf numFmtId="5" fontId="4" fillId="0" borderId="0" xfId="0" applyNumberFormat="1" applyFont="1">
      <alignment vertical="center"/>
    </xf>
    <xf numFmtId="189" fontId="4" fillId="0" borderId="0" xfId="0" applyNumberFormat="1" applyFont="1">
      <alignment vertical="center"/>
    </xf>
    <xf numFmtId="176" fontId="4" fillId="0" borderId="106" xfId="0" applyNumberFormat="1" applyFont="1" applyBorder="1">
      <alignment vertical="center"/>
    </xf>
    <xf numFmtId="0" fontId="42" fillId="10" borderId="110" xfId="0" applyFont="1" applyFill="1" applyBorder="1" applyAlignment="1">
      <alignment horizontal="center" vertical="center" shrinkToFit="1"/>
    </xf>
    <xf numFmtId="0" fontId="100" fillId="7" borderId="0" xfId="0" applyFont="1" applyFill="1" applyAlignment="1">
      <alignment horizontal="right" vertical="top" textRotation="255"/>
    </xf>
    <xf numFmtId="0" fontId="113" fillId="7" borderId="0" xfId="0" applyFont="1" applyFill="1" applyAlignment="1">
      <alignment horizontal="center" vertical="center" textRotation="255"/>
    </xf>
    <xf numFmtId="0" fontId="4" fillId="0" borderId="0" xfId="0" applyFont="1" applyAlignment="1">
      <alignment vertical="center" wrapText="1"/>
    </xf>
    <xf numFmtId="0" fontId="42" fillId="10" borderId="130" xfId="0" applyFont="1" applyFill="1" applyBorder="1">
      <alignment vertical="center"/>
    </xf>
    <xf numFmtId="176" fontId="4" fillId="0" borderId="130" xfId="0" applyNumberFormat="1" applyFont="1" applyBorder="1">
      <alignment vertical="center"/>
    </xf>
    <xf numFmtId="0" fontId="4" fillId="0" borderId="130" xfId="0" applyFont="1" applyBorder="1">
      <alignment vertical="center"/>
    </xf>
    <xf numFmtId="178" fontId="40" fillId="0" borderId="130" xfId="0" applyNumberFormat="1" applyFont="1" applyBorder="1">
      <alignment vertical="center"/>
    </xf>
    <xf numFmtId="176" fontId="42" fillId="10" borderId="54" xfId="0" applyNumberFormat="1" applyFont="1" applyFill="1" applyBorder="1">
      <alignment vertical="center"/>
    </xf>
    <xf numFmtId="178" fontId="4" fillId="0" borderId="54" xfId="0" applyNumberFormat="1" applyFont="1" applyBorder="1">
      <alignment vertical="center"/>
    </xf>
    <xf numFmtId="176" fontId="4" fillId="0" borderId="54" xfId="0" applyNumberFormat="1" applyFont="1" applyBorder="1">
      <alignment vertical="center"/>
    </xf>
    <xf numFmtId="0" fontId="42" fillId="10" borderId="84" xfId="0" applyFont="1" applyFill="1" applyBorder="1">
      <alignment vertical="center"/>
    </xf>
    <xf numFmtId="178" fontId="4" fillId="0" borderId="84" xfId="0" applyNumberFormat="1" applyFont="1" applyBorder="1">
      <alignment vertical="center"/>
    </xf>
    <xf numFmtId="178" fontId="4" fillId="0" borderId="131" xfId="0" applyNumberFormat="1" applyFont="1" applyBorder="1">
      <alignment vertical="center"/>
    </xf>
    <xf numFmtId="0" fontId="4" fillId="0" borderId="131" xfId="0" applyFont="1" applyBorder="1">
      <alignment vertical="center"/>
    </xf>
    <xf numFmtId="176" fontId="4" fillId="0" borderId="131" xfId="0" applyNumberFormat="1" applyFont="1" applyBorder="1">
      <alignment vertical="center"/>
    </xf>
    <xf numFmtId="176" fontId="42" fillId="10" borderId="132" xfId="0" applyNumberFormat="1" applyFont="1" applyFill="1" applyBorder="1">
      <alignment vertical="center"/>
    </xf>
    <xf numFmtId="0" fontId="124" fillId="0" borderId="136" xfId="0" applyFont="1" applyBorder="1" applyAlignment="1">
      <alignment horizontal="center" vertical="center"/>
    </xf>
    <xf numFmtId="176" fontId="22" fillId="7" borderId="0" xfId="0" applyNumberFormat="1" applyFont="1" applyFill="1" applyAlignment="1">
      <alignment shrinkToFit="1"/>
    </xf>
    <xf numFmtId="176" fontId="19" fillId="7" borderId="0" xfId="0" applyNumberFormat="1" applyFont="1" applyFill="1" applyAlignment="1">
      <alignment shrinkToFit="1"/>
    </xf>
    <xf numFmtId="178" fontId="4" fillId="0" borderId="0" xfId="0" applyNumberFormat="1" applyFont="1">
      <alignment vertical="center"/>
    </xf>
    <xf numFmtId="0" fontId="37" fillId="7" borderId="0" xfId="0" applyFont="1" applyFill="1">
      <alignment vertical="center"/>
    </xf>
    <xf numFmtId="0" fontId="22" fillId="7" borderId="8" xfId="0" applyFont="1" applyFill="1" applyBorder="1" applyAlignment="1">
      <alignment vertical="center" shrinkToFit="1"/>
    </xf>
    <xf numFmtId="176" fontId="22" fillId="7" borderId="8" xfId="0" applyNumberFormat="1" applyFont="1" applyFill="1" applyBorder="1" applyAlignment="1">
      <alignment vertical="center" shrinkToFit="1"/>
    </xf>
    <xf numFmtId="0" fontId="22" fillId="7" borderId="10" xfId="0" applyFont="1" applyFill="1" applyBorder="1" applyAlignment="1">
      <alignment vertical="center" shrinkToFit="1"/>
    </xf>
    <xf numFmtId="176" fontId="22" fillId="7" borderId="10" xfId="0" applyNumberFormat="1" applyFont="1" applyFill="1" applyBorder="1" applyAlignment="1">
      <alignment vertical="center" shrinkToFit="1"/>
    </xf>
    <xf numFmtId="0" fontId="22" fillId="7" borderId="9" xfId="0" applyFont="1" applyFill="1" applyBorder="1" applyAlignment="1">
      <alignment vertical="center" shrinkToFit="1"/>
    </xf>
    <xf numFmtId="176" fontId="22" fillId="7" borderId="9" xfId="0" applyNumberFormat="1" applyFont="1" applyFill="1" applyBorder="1" applyAlignment="1">
      <alignment vertical="center" shrinkToFit="1"/>
    </xf>
    <xf numFmtId="0" fontId="147" fillId="7" borderId="0" xfId="0" applyFont="1" applyFill="1" applyAlignment="1">
      <alignment horizontal="center" vertical="center"/>
    </xf>
    <xf numFmtId="0" fontId="7" fillId="0" borderId="87" xfId="0" applyFont="1" applyBorder="1" applyAlignment="1">
      <alignment vertical="center" shrinkToFit="1"/>
    </xf>
    <xf numFmtId="0" fontId="4" fillId="0" borderId="87" xfId="0" applyFont="1" applyBorder="1">
      <alignment vertical="center"/>
    </xf>
    <xf numFmtId="0" fontId="4" fillId="50" borderId="0" xfId="0" applyFont="1" applyFill="1">
      <alignment vertical="center"/>
    </xf>
    <xf numFmtId="0" fontId="22" fillId="50" borderId="163" xfId="0" applyFont="1" applyFill="1" applyBorder="1" applyAlignment="1">
      <alignment horizontal="center" vertical="center" shrinkToFit="1"/>
    </xf>
    <xf numFmtId="0" fontId="22" fillId="50" borderId="164" xfId="0" applyFont="1" applyFill="1" applyBorder="1" applyAlignment="1">
      <alignment horizontal="center" vertical="center" shrinkToFit="1"/>
    </xf>
    <xf numFmtId="180" fontId="22" fillId="50" borderId="165" xfId="0" applyNumberFormat="1" applyFont="1" applyFill="1" applyBorder="1" applyAlignment="1">
      <alignment horizontal="center" vertical="center" shrinkToFit="1"/>
    </xf>
    <xf numFmtId="0" fontId="19" fillId="50" borderId="167" xfId="0" applyFont="1" applyFill="1" applyBorder="1" applyAlignment="1">
      <alignment horizontal="center" vertical="center" shrinkToFit="1"/>
    </xf>
    <xf numFmtId="181" fontId="19" fillId="50" borderId="168" xfId="0" applyNumberFormat="1" applyFont="1" applyFill="1" applyBorder="1" applyAlignment="1">
      <alignment horizontal="center" vertical="center" shrinkToFit="1"/>
    </xf>
    <xf numFmtId="0" fontId="22" fillId="50" borderId="8" xfId="0" applyFont="1" applyFill="1" applyBorder="1" applyAlignment="1">
      <alignment horizontal="center" vertical="center" wrapText="1" shrinkToFit="1"/>
    </xf>
    <xf numFmtId="0" fontId="22" fillId="50" borderId="10" xfId="0" applyFont="1" applyFill="1" applyBorder="1" applyAlignment="1">
      <alignment horizontal="center" vertical="center" wrapText="1" shrinkToFit="1"/>
    </xf>
    <xf numFmtId="0" fontId="22" fillId="50" borderId="9" xfId="0" applyFont="1" applyFill="1" applyBorder="1" applyAlignment="1">
      <alignment horizontal="center" vertical="center" wrapText="1" shrinkToFit="1"/>
    </xf>
    <xf numFmtId="0" fontId="22" fillId="50" borderId="11" xfId="0" applyFont="1" applyFill="1" applyBorder="1" applyAlignment="1">
      <alignment horizontal="center" vertical="center" wrapText="1" shrinkToFit="1"/>
    </xf>
    <xf numFmtId="0" fontId="22" fillId="0" borderId="172" xfId="0" applyFont="1" applyBorder="1" applyAlignment="1">
      <alignment horizontal="center" vertical="center" shrinkToFit="1"/>
    </xf>
    <xf numFmtId="176" fontId="22" fillId="8" borderId="173" xfId="0" applyNumberFormat="1" applyFont="1" applyFill="1" applyBorder="1" applyAlignment="1">
      <alignment vertical="center" shrinkToFit="1"/>
    </xf>
    <xf numFmtId="0" fontId="22" fillId="7" borderId="172" xfId="0" applyFont="1" applyFill="1" applyBorder="1" applyAlignment="1">
      <alignment vertical="center" shrinkToFit="1"/>
    </xf>
    <xf numFmtId="0" fontId="22" fillId="0" borderId="172" xfId="0" applyFont="1" applyBorder="1" applyAlignment="1">
      <alignment vertical="center" shrinkToFit="1"/>
    </xf>
    <xf numFmtId="0" fontId="22" fillId="0" borderId="175" xfId="0" applyFont="1" applyBorder="1" applyAlignment="1">
      <alignment horizontal="center" vertical="center" shrinkToFit="1"/>
    </xf>
    <xf numFmtId="0" fontId="22" fillId="7" borderId="175" xfId="0" applyFont="1" applyFill="1" applyBorder="1" applyAlignment="1">
      <alignment horizontal="center" vertical="center" shrinkToFit="1"/>
    </xf>
    <xf numFmtId="0" fontId="22" fillId="8" borderId="174" xfId="0" applyFont="1" applyFill="1" applyBorder="1" applyAlignment="1">
      <alignment horizontal="center" vertical="center" shrinkToFit="1"/>
    </xf>
    <xf numFmtId="0" fontId="22" fillId="8" borderId="175" xfId="0" applyFont="1" applyFill="1" applyBorder="1" applyAlignment="1">
      <alignment horizontal="center" vertical="center" shrinkToFit="1"/>
    </xf>
    <xf numFmtId="0" fontId="22" fillId="9" borderId="172" xfId="0" applyFont="1" applyFill="1" applyBorder="1" applyAlignment="1">
      <alignment horizontal="center" vertical="center" wrapText="1" shrinkToFit="1"/>
    </xf>
    <xf numFmtId="0" fontId="22" fillId="9" borderId="8" xfId="0" applyFont="1" applyFill="1" applyBorder="1" applyAlignment="1">
      <alignment horizontal="center" vertical="center" wrapText="1" shrinkToFit="1"/>
    </xf>
    <xf numFmtId="0" fontId="108" fillId="0" borderId="59" xfId="0" applyFont="1" applyBorder="1">
      <alignment vertical="center"/>
    </xf>
    <xf numFmtId="0" fontId="156" fillId="50" borderId="166" xfId="0" applyFont="1" applyFill="1" applyBorder="1" applyAlignment="1">
      <alignment horizontal="center" vertical="center" shrinkToFit="1"/>
    </xf>
    <xf numFmtId="0" fontId="4" fillId="11" borderId="0" xfId="0" applyFont="1" applyFill="1">
      <alignment vertical="center"/>
    </xf>
    <xf numFmtId="0" fontId="4" fillId="0" borderId="190" xfId="0" applyFont="1" applyBorder="1">
      <alignment vertical="center"/>
    </xf>
    <xf numFmtId="0" fontId="4" fillId="0" borderId="28" xfId="0" applyFont="1" applyBorder="1">
      <alignment vertical="center"/>
    </xf>
    <xf numFmtId="0" fontId="4" fillId="0" borderId="89" xfId="0" applyFont="1" applyBorder="1">
      <alignment vertical="center"/>
    </xf>
    <xf numFmtId="0" fontId="5" fillId="5" borderId="192" xfId="0" applyFont="1" applyFill="1" applyBorder="1" applyAlignment="1">
      <alignment horizontal="center" vertical="center"/>
    </xf>
    <xf numFmtId="178" fontId="0" fillId="0" borderId="193" xfId="0" applyNumberFormat="1" applyBorder="1">
      <alignment vertical="center"/>
    </xf>
    <xf numFmtId="178" fontId="10" fillId="9" borderId="111" xfId="0" applyNumberFormat="1" applyFont="1" applyFill="1" applyBorder="1" applyAlignment="1">
      <alignment horizontal="right" vertical="center" shrinkToFit="1"/>
    </xf>
    <xf numFmtId="178" fontId="10" fillId="9" borderId="195" xfId="0" applyNumberFormat="1" applyFont="1" applyFill="1" applyBorder="1" applyAlignment="1">
      <alignment horizontal="right" vertical="center" shrinkToFit="1"/>
    </xf>
    <xf numFmtId="178" fontId="10" fillId="9" borderId="200" xfId="0" applyNumberFormat="1" applyFont="1" applyFill="1" applyBorder="1" applyAlignment="1">
      <alignment horizontal="right" vertical="center" shrinkToFit="1"/>
    </xf>
    <xf numFmtId="178" fontId="10" fillId="9" borderId="201" xfId="0" applyNumberFormat="1" applyFont="1" applyFill="1" applyBorder="1" applyAlignment="1">
      <alignment horizontal="right" vertical="center" shrinkToFit="1"/>
    </xf>
    <xf numFmtId="0" fontId="19" fillId="50" borderId="167" xfId="0" applyFont="1" applyFill="1" applyBorder="1" applyAlignment="1">
      <alignment horizontal="center" vertical="center" wrapText="1"/>
    </xf>
    <xf numFmtId="0" fontId="4" fillId="7" borderId="88" xfId="0" applyFont="1" applyFill="1" applyBorder="1">
      <alignment vertical="center"/>
    </xf>
    <xf numFmtId="0" fontId="4" fillId="7" borderId="155" xfId="0" applyFont="1" applyFill="1" applyBorder="1">
      <alignment vertical="center"/>
    </xf>
    <xf numFmtId="176" fontId="4" fillId="0" borderId="130" xfId="0" applyNumberFormat="1" applyFont="1" applyBorder="1" applyAlignment="1">
      <alignment vertical="center" wrapText="1"/>
    </xf>
    <xf numFmtId="176" fontId="4" fillId="0" borderId="54" xfId="0" applyNumberFormat="1" applyFont="1" applyBorder="1" applyAlignment="1">
      <alignment vertical="center" wrapText="1"/>
    </xf>
    <xf numFmtId="176" fontId="4" fillId="0" borderId="207" xfId="0" applyNumberFormat="1" applyFont="1" applyBorder="1" applyAlignment="1">
      <alignment vertical="center" wrapText="1"/>
    </xf>
    <xf numFmtId="38" fontId="22" fillId="0" borderId="208" xfId="1" applyFont="1" applyBorder="1" applyAlignment="1">
      <alignment vertical="center" shrinkToFit="1"/>
    </xf>
    <xf numFmtId="38" fontId="22" fillId="0" borderId="92" xfId="1" applyFont="1" applyBorder="1" applyAlignment="1">
      <alignment vertical="center" shrinkToFit="1"/>
    </xf>
    <xf numFmtId="0" fontId="158" fillId="7" borderId="92" xfId="0" applyFont="1" applyFill="1" applyBorder="1" applyAlignment="1">
      <alignment horizontal="left" vertical="center" wrapText="1"/>
    </xf>
    <xf numFmtId="0" fontId="158" fillId="7" borderId="20" xfId="0" applyFont="1" applyFill="1" applyBorder="1" applyAlignment="1">
      <alignment horizontal="left" vertical="center" wrapText="1"/>
    </xf>
    <xf numFmtId="0" fontId="159" fillId="0" borderId="1" xfId="0" applyFont="1" applyBorder="1" applyAlignment="1">
      <alignment horizontal="left" vertical="center"/>
    </xf>
    <xf numFmtId="0" fontId="49" fillId="52" borderId="214" xfId="0" applyFont="1" applyFill="1" applyBorder="1" applyAlignment="1">
      <alignment horizontal="left" vertical="center"/>
    </xf>
    <xf numFmtId="0" fontId="49" fillId="52" borderId="213" xfId="0" applyFont="1" applyFill="1" applyBorder="1" applyAlignment="1">
      <alignment horizontal="left" vertical="center" shrinkToFit="1"/>
    </xf>
    <xf numFmtId="0" fontId="22" fillId="8" borderId="216" xfId="0" applyFont="1" applyFill="1" applyBorder="1" applyAlignment="1">
      <alignment horizontal="center" vertical="center" shrinkToFit="1"/>
    </xf>
    <xf numFmtId="0" fontId="22" fillId="7" borderId="216" xfId="0" applyFont="1" applyFill="1" applyBorder="1" applyAlignment="1">
      <alignment horizontal="center" vertical="center" shrinkToFit="1"/>
    </xf>
    <xf numFmtId="176" fontId="22" fillId="7" borderId="216" xfId="0" applyNumberFormat="1" applyFont="1" applyFill="1" applyBorder="1" applyAlignment="1">
      <alignment horizontal="center" vertical="center" shrinkToFit="1"/>
    </xf>
    <xf numFmtId="176" fontId="22" fillId="8" borderId="216" xfId="0" applyNumberFormat="1" applyFont="1" applyFill="1" applyBorder="1" applyAlignment="1">
      <alignment horizontal="center" vertical="center" shrinkToFit="1"/>
    </xf>
    <xf numFmtId="0" fontId="22" fillId="9" borderId="216" xfId="0" applyFont="1" applyFill="1" applyBorder="1" applyAlignment="1">
      <alignment horizontal="center" vertical="center" shrinkToFit="1"/>
    </xf>
    <xf numFmtId="0" fontId="49" fillId="50" borderId="217" xfId="0" applyFont="1" applyFill="1" applyBorder="1" applyAlignment="1">
      <alignment horizontal="left" vertical="center" wrapText="1"/>
    </xf>
    <xf numFmtId="0" fontId="49" fillId="50" borderId="215" xfId="0" applyFont="1" applyFill="1" applyBorder="1" applyAlignment="1">
      <alignment horizontal="center" vertical="center"/>
    </xf>
    <xf numFmtId="0" fontId="49" fillId="50" borderId="213" xfId="0" applyFont="1" applyFill="1" applyBorder="1" applyAlignment="1">
      <alignment horizontal="center" vertical="center"/>
    </xf>
    <xf numFmtId="0" fontId="49" fillId="50" borderId="21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 shrinkToFit="1"/>
    </xf>
    <xf numFmtId="0" fontId="50" fillId="0" borderId="0" xfId="0" applyFont="1" applyAlignment="1">
      <alignment vertical="top"/>
    </xf>
    <xf numFmtId="0" fontId="50" fillId="40" borderId="0" xfId="0" applyFont="1" applyFill="1" applyAlignment="1">
      <alignment vertical="top"/>
    </xf>
    <xf numFmtId="0" fontId="77" fillId="7" borderId="23" xfId="0" applyFont="1" applyFill="1" applyBorder="1" applyAlignment="1">
      <alignment horizontal="center" vertical="center" shrinkToFit="1"/>
    </xf>
    <xf numFmtId="0" fontId="77" fillId="7" borderId="24" xfId="0" applyFont="1" applyFill="1" applyBorder="1" applyAlignment="1">
      <alignment horizontal="center" vertical="center" shrinkToFit="1"/>
    </xf>
    <xf numFmtId="0" fontId="77" fillId="7" borderId="8" xfId="0" applyFont="1" applyFill="1" applyBorder="1" applyAlignment="1">
      <alignment horizontal="center" vertical="center" shrinkToFit="1"/>
    </xf>
    <xf numFmtId="0" fontId="77" fillId="41" borderId="24" xfId="0" applyFont="1" applyFill="1" applyBorder="1" applyAlignment="1">
      <alignment horizontal="center" vertical="center" shrinkToFit="1"/>
    </xf>
    <xf numFmtId="0" fontId="77" fillId="41" borderId="26" xfId="0" applyFont="1" applyFill="1" applyBorder="1" applyAlignment="1">
      <alignment horizontal="center" vertical="center" shrinkToFit="1"/>
    </xf>
    <xf numFmtId="0" fontId="35" fillId="0" borderId="24" xfId="1" applyNumberFormat="1" applyFont="1" applyBorder="1" applyAlignment="1">
      <alignment horizontal="center" vertical="center"/>
    </xf>
    <xf numFmtId="0" fontId="51" fillId="0" borderId="0" xfId="8" applyFont="1" applyAlignment="1">
      <alignment horizontal="center" vertical="center"/>
    </xf>
    <xf numFmtId="0" fontId="0" fillId="7" borderId="0" xfId="0" applyFill="1" applyAlignment="1">
      <alignment horizontal="left" vertical="center" shrinkToFit="1"/>
    </xf>
    <xf numFmtId="0" fontId="38" fillId="7" borderId="0" xfId="0" applyFont="1" applyFill="1" applyAlignment="1">
      <alignment horizontal="left" vertical="center" shrinkToFit="1"/>
    </xf>
    <xf numFmtId="0" fontId="32" fillId="9" borderId="8" xfId="0" applyFont="1" applyFill="1" applyBorder="1" applyAlignment="1">
      <alignment horizontal="right" vertical="center"/>
    </xf>
    <xf numFmtId="0" fontId="32" fillId="12" borderId="8" xfId="0" applyFont="1" applyFill="1" applyBorder="1" applyAlignment="1">
      <alignment horizontal="right" vertical="center"/>
    </xf>
    <xf numFmtId="0" fontId="32" fillId="12" borderId="9" xfId="0" applyFont="1" applyFill="1" applyBorder="1" applyAlignment="1">
      <alignment horizontal="right" vertical="center"/>
    </xf>
    <xf numFmtId="0" fontId="22" fillId="8" borderId="0" xfId="0" applyFont="1" applyFill="1" applyAlignment="1">
      <alignment horizontal="right" vertical="center" shrinkToFit="1"/>
    </xf>
    <xf numFmtId="0" fontId="0" fillId="0" borderId="0" xfId="1" applyNumberFormat="1" applyFont="1" applyAlignment="1"/>
    <xf numFmtId="0" fontId="0" fillId="0" borderId="0" xfId="1" applyNumberFormat="1" applyFont="1" applyFill="1" applyAlignment="1"/>
    <xf numFmtId="183" fontId="38" fillId="0" borderId="0" xfId="1" applyNumberFormat="1" applyFont="1" applyAlignment="1">
      <alignment vertical="center" shrinkToFit="1"/>
    </xf>
    <xf numFmtId="182" fontId="38" fillId="13" borderId="0" xfId="0" applyNumberFormat="1" applyFont="1" applyFill="1" applyAlignment="1">
      <alignment vertical="center" shrinkToFit="1"/>
    </xf>
    <xf numFmtId="178" fontId="38" fillId="13" borderId="0" xfId="0" applyNumberFormat="1" applyFont="1" applyFill="1" applyAlignment="1">
      <alignment vertical="center" shrinkToFit="1"/>
    </xf>
    <xf numFmtId="0" fontId="0" fillId="0" borderId="0" xfId="0" applyAlignment="1">
      <alignment horizontal="center"/>
    </xf>
    <xf numFmtId="0" fontId="157" fillId="7" borderId="218" xfId="0" applyFont="1" applyFill="1" applyBorder="1" applyAlignment="1">
      <alignment horizontal="left" vertical="center" wrapText="1"/>
    </xf>
    <xf numFmtId="38" fontId="22" fillId="0" borderId="219" xfId="2" applyFont="1" applyBorder="1" applyAlignment="1">
      <alignment vertical="center" shrinkToFit="1"/>
    </xf>
    <xf numFmtId="0" fontId="22" fillId="0" borderId="218" xfId="0" applyFont="1" applyBorder="1" applyAlignment="1">
      <alignment vertical="center" shrinkToFit="1"/>
    </xf>
    <xf numFmtId="38" fontId="22" fillId="0" borderId="92" xfId="2" applyFont="1" applyBorder="1" applyAlignment="1">
      <alignment vertical="center" shrinkToFit="1"/>
    </xf>
    <xf numFmtId="0" fontId="22" fillId="0" borderId="92" xfId="0" applyFont="1" applyBorder="1" applyAlignment="1">
      <alignment vertical="center" shrinkToFit="1"/>
    </xf>
    <xf numFmtId="0" fontId="22" fillId="0" borderId="8" xfId="0" applyFont="1" applyBorder="1" applyAlignment="1">
      <alignment vertical="center" wrapText="1" shrinkToFit="1"/>
    </xf>
    <xf numFmtId="0" fontId="22" fillId="0" borderId="6" xfId="0" applyFont="1" applyBorder="1" applyAlignment="1">
      <alignment horizontal="center" vertical="center" shrinkToFit="1"/>
    </xf>
    <xf numFmtId="0" fontId="38" fillId="0" borderId="0" xfId="0" applyFont="1" applyAlignment="1">
      <alignment horizontal="left" vertical="center" shrinkToFit="1"/>
    </xf>
    <xf numFmtId="0" fontId="38" fillId="0" borderId="0" xfId="0" applyFont="1" applyAlignment="1">
      <alignment horizontal="right" vertical="center" shrinkToFit="1"/>
    </xf>
    <xf numFmtId="0" fontId="19" fillId="0" borderId="178" xfId="0" applyFont="1" applyBorder="1" applyAlignment="1">
      <alignment horizontal="center" vertical="center" textRotation="255" shrinkToFit="1"/>
    </xf>
    <xf numFmtId="0" fontId="0" fillId="0" borderId="179" xfId="0" applyBorder="1" applyAlignment="1">
      <alignment horizontal="center" vertical="center" textRotation="255" shrinkToFit="1"/>
    </xf>
    <xf numFmtId="0" fontId="29" fillId="0" borderId="0" xfId="0" applyFon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180" fontId="161" fillId="7" borderId="176" xfId="0" applyNumberFormat="1" applyFont="1" applyFill="1" applyBorder="1" applyAlignment="1">
      <alignment horizontal="left" vertical="center" wrapText="1" shrinkToFit="1"/>
    </xf>
    <xf numFmtId="0" fontId="126" fillId="0" borderId="176" xfId="0" applyFont="1" applyBorder="1" applyAlignment="1">
      <alignment horizontal="left" vertical="center" shrinkToFit="1"/>
    </xf>
    <xf numFmtId="0" fontId="126" fillId="0" borderId="177" xfId="0" applyFont="1" applyBorder="1" applyAlignment="1">
      <alignment horizontal="left" vertical="center" shrinkToFit="1"/>
    </xf>
    <xf numFmtId="0" fontId="137" fillId="7" borderId="147" xfId="0" applyFont="1" applyFill="1" applyBorder="1" applyAlignment="1">
      <alignment horizontal="center" vertical="center" wrapText="1" shrinkToFit="1"/>
    </xf>
    <xf numFmtId="0" fontId="72" fillId="0" borderId="120" xfId="0" applyFont="1" applyBorder="1" applyAlignment="1">
      <alignment vertical="center" shrinkToFit="1"/>
    </xf>
    <xf numFmtId="0" fontId="72" fillId="0" borderId="121" xfId="0" applyFont="1" applyBorder="1" applyAlignment="1">
      <alignment vertical="center" shrinkToFit="1"/>
    </xf>
    <xf numFmtId="180" fontId="19" fillId="7" borderId="176" xfId="0" applyNumberFormat="1" applyFont="1" applyFill="1" applyBorder="1" applyAlignment="1">
      <alignment horizontal="left" vertical="top" wrapText="1" shrinkToFit="1"/>
    </xf>
    <xf numFmtId="0" fontId="75" fillId="0" borderId="176" xfId="0" applyFont="1" applyBorder="1" applyAlignment="1">
      <alignment horizontal="left" vertical="top" shrinkToFit="1"/>
    </xf>
    <xf numFmtId="0" fontId="75" fillId="0" borderId="177" xfId="0" applyFont="1" applyBorder="1" applyAlignment="1">
      <alignment horizontal="left" vertical="top" shrinkToFit="1"/>
    </xf>
    <xf numFmtId="0" fontId="19" fillId="7" borderId="147" xfId="0" applyFont="1" applyFill="1" applyBorder="1" applyAlignment="1">
      <alignment horizontal="center" vertical="center" wrapText="1" shrinkToFit="1"/>
    </xf>
    <xf numFmtId="0" fontId="0" fillId="0" borderId="120" xfId="0" applyBorder="1" applyAlignment="1">
      <alignment vertical="center" shrinkToFit="1"/>
    </xf>
    <xf numFmtId="0" fontId="0" fillId="0" borderId="121" xfId="0" applyBorder="1" applyAlignment="1">
      <alignment vertical="center" shrinkToFit="1"/>
    </xf>
    <xf numFmtId="0" fontId="0" fillId="0" borderId="209" xfId="0" applyBorder="1" applyAlignment="1">
      <alignment horizontal="left" vertical="center" wrapText="1"/>
    </xf>
    <xf numFmtId="0" fontId="0" fillId="0" borderId="210" xfId="0" applyBorder="1" applyAlignment="1">
      <alignment horizontal="left" vertical="center" wrapText="1"/>
    </xf>
    <xf numFmtId="0" fontId="152" fillId="0" borderId="211" xfId="0" applyFont="1" applyBorder="1" applyAlignment="1">
      <alignment horizontal="left" vertical="center"/>
    </xf>
    <xf numFmtId="0" fontId="0" fillId="0" borderId="212" xfId="0" applyBorder="1" applyAlignment="1">
      <alignment horizontal="left" vertical="center"/>
    </xf>
    <xf numFmtId="0" fontId="49" fillId="52" borderId="214" xfId="0" applyFont="1" applyFill="1" applyBorder="1" applyAlignment="1">
      <alignment horizontal="center" vertical="center" shrinkToFit="1"/>
    </xf>
    <xf numFmtId="0" fontId="49" fillId="52" borderId="215" xfId="0" applyFont="1" applyFill="1" applyBorder="1" applyAlignment="1">
      <alignment horizontal="center" vertical="center" shrinkToFit="1"/>
    </xf>
    <xf numFmtId="0" fontId="19" fillId="0" borderId="226" xfId="0" applyFont="1" applyBorder="1" applyAlignment="1">
      <alignment vertical="top" wrapText="1" shrinkToFit="1"/>
    </xf>
    <xf numFmtId="0" fontId="0" fillId="0" borderId="226" xfId="0" applyBorder="1" applyAlignment="1">
      <alignment vertical="top" shrinkToFit="1"/>
    </xf>
    <xf numFmtId="0" fontId="0" fillId="0" borderId="227" xfId="0" applyBorder="1" applyAlignment="1">
      <alignment vertical="top" shrinkToFit="1"/>
    </xf>
    <xf numFmtId="0" fontId="131" fillId="0" borderId="126" xfId="0" applyFont="1" applyBorder="1" applyAlignment="1">
      <alignment horizontal="center" vertical="center"/>
    </xf>
    <xf numFmtId="0" fontId="132" fillId="0" borderId="124" xfId="0" applyFont="1" applyBorder="1" applyAlignment="1">
      <alignment horizontal="center" vertical="center"/>
    </xf>
    <xf numFmtId="0" fontId="132" fillId="0" borderId="127" xfId="0" applyFont="1" applyBorder="1" applyAlignment="1">
      <alignment horizontal="center" vertical="center"/>
    </xf>
    <xf numFmtId="0" fontId="124" fillId="0" borderId="122" xfId="0" applyFont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131" fillId="0" borderId="125" xfId="0" applyFont="1" applyBorder="1" applyAlignment="1">
      <alignment horizontal="center" vertical="center"/>
    </xf>
    <xf numFmtId="0" fontId="132" fillId="0" borderId="100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 shrinkToFit="1"/>
    </xf>
    <xf numFmtId="0" fontId="40" fillId="0" borderId="0" xfId="0" applyFont="1" applyAlignment="1">
      <alignment vertical="center" shrinkToFit="1"/>
    </xf>
    <xf numFmtId="0" fontId="148" fillId="49" borderId="0" xfId="0" applyFont="1" applyFill="1" applyAlignment="1">
      <alignment horizontal="center" vertical="center" shrinkToFit="1"/>
    </xf>
    <xf numFmtId="0" fontId="37" fillId="49" borderId="0" xfId="0" applyFont="1" applyFill="1" applyAlignment="1">
      <alignment horizontal="center" vertical="center" shrinkToFit="1"/>
    </xf>
    <xf numFmtId="0" fontId="149" fillId="52" borderId="155" xfId="0" applyFont="1" applyFill="1" applyBorder="1" applyAlignment="1">
      <alignment horizontal="left" vertical="center" shrinkToFit="1"/>
    </xf>
    <xf numFmtId="0" fontId="150" fillId="52" borderId="156" xfId="0" applyFont="1" applyFill="1" applyBorder="1" applyAlignment="1">
      <alignment horizontal="left" vertical="center" shrinkToFit="1"/>
    </xf>
    <xf numFmtId="0" fontId="150" fillId="52" borderId="157" xfId="0" applyFont="1" applyFill="1" applyBorder="1" applyAlignment="1">
      <alignment horizontal="left" vertical="center" shrinkToFit="1"/>
    </xf>
    <xf numFmtId="0" fontId="141" fillId="13" borderId="139" xfId="0" applyFont="1" applyFill="1" applyBorder="1" applyAlignment="1">
      <alignment vertical="center" wrapText="1"/>
    </xf>
    <xf numFmtId="0" fontId="0" fillId="0" borderId="140" xfId="0" applyBorder="1" applyAlignment="1">
      <alignment vertical="center" wrapText="1"/>
    </xf>
    <xf numFmtId="0" fontId="0" fillId="0" borderId="141" xfId="0" applyBorder="1" applyAlignment="1">
      <alignment vertical="center" wrapText="1"/>
    </xf>
    <xf numFmtId="0" fontId="0" fillId="0" borderId="142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43" xfId="0" applyBorder="1" applyAlignment="1">
      <alignment vertical="center" wrapText="1"/>
    </xf>
    <xf numFmtId="0" fontId="0" fillId="0" borderId="144" xfId="0" applyBorder="1" applyAlignment="1">
      <alignment vertical="center" wrapText="1"/>
    </xf>
    <xf numFmtId="0" fontId="0" fillId="0" borderId="145" xfId="0" applyBorder="1" applyAlignment="1">
      <alignment vertical="center" wrapText="1"/>
    </xf>
    <xf numFmtId="0" fontId="0" fillId="0" borderId="146" xfId="0" applyBorder="1" applyAlignment="1">
      <alignment vertical="center" wrapText="1"/>
    </xf>
    <xf numFmtId="0" fontId="131" fillId="0" borderId="123" xfId="0" applyFont="1" applyBorder="1" applyAlignment="1">
      <alignment horizontal="center" vertical="center"/>
    </xf>
    <xf numFmtId="0" fontId="129" fillId="0" borderId="83" xfId="0" applyFont="1" applyBorder="1" applyAlignment="1">
      <alignment horizontal="center" vertical="center"/>
    </xf>
    <xf numFmtId="0" fontId="126" fillId="0" borderId="80" xfId="0" applyFont="1" applyBorder="1" applyAlignment="1">
      <alignment horizontal="center" vertical="center"/>
    </xf>
    <xf numFmtId="0" fontId="131" fillId="0" borderId="81" xfId="0" applyFont="1" applyBorder="1" applyAlignment="1">
      <alignment horizontal="center" vertical="center"/>
    </xf>
    <xf numFmtId="0" fontId="132" fillId="0" borderId="78" xfId="0" applyFont="1" applyBorder="1" applyAlignment="1">
      <alignment horizontal="center" vertical="center"/>
    </xf>
    <xf numFmtId="179" fontId="7" fillId="0" borderId="0" xfId="0" applyNumberFormat="1" applyFont="1" applyAlignment="1" applyProtection="1">
      <alignment horizontal="center" vertical="center" shrinkToFit="1"/>
      <protection locked="0"/>
    </xf>
    <xf numFmtId="179" fontId="0" fillId="0" borderId="0" xfId="0" applyNumberFormat="1" applyAlignment="1">
      <alignment vertical="center" shrinkToFit="1"/>
    </xf>
    <xf numFmtId="0" fontId="45" fillId="0" borderId="0" xfId="0" applyFont="1" applyAlignment="1">
      <alignment horizontal="right" vertical="center"/>
    </xf>
    <xf numFmtId="0" fontId="26" fillId="2" borderId="85" xfId="0" applyFont="1" applyFill="1" applyBorder="1" applyAlignment="1">
      <alignment horizontal="center" vertical="center" wrapText="1" shrinkToFit="1"/>
    </xf>
    <xf numFmtId="0" fontId="26" fillId="2" borderId="86" xfId="0" applyFont="1" applyFill="1" applyBorder="1" applyAlignment="1">
      <alignment horizontal="center" vertical="center" wrapText="1" shrinkToFit="1"/>
    </xf>
    <xf numFmtId="0" fontId="20" fillId="9" borderId="149" xfId="0" applyFont="1" applyFill="1" applyBorder="1" applyAlignment="1">
      <alignment horizontal="center" vertical="center" shrinkToFit="1"/>
    </xf>
    <xf numFmtId="0" fontId="0" fillId="9" borderId="150" xfId="0" applyFill="1" applyBorder="1" applyAlignment="1">
      <alignment horizontal="center" vertical="center" shrinkToFit="1"/>
    </xf>
    <xf numFmtId="0" fontId="0" fillId="9" borderId="151" xfId="0" applyFill="1" applyBorder="1" applyAlignment="1">
      <alignment horizontal="center" vertical="center" shrinkToFit="1"/>
    </xf>
    <xf numFmtId="0" fontId="0" fillId="9" borderId="152" xfId="0" applyFill="1" applyBorder="1" applyAlignment="1">
      <alignment horizontal="center" vertical="center" shrinkToFit="1"/>
    </xf>
    <xf numFmtId="0" fontId="0" fillId="9" borderId="153" xfId="0" applyFill="1" applyBorder="1" applyAlignment="1">
      <alignment horizontal="center" vertical="center" shrinkToFit="1"/>
    </xf>
    <xf numFmtId="0" fontId="0" fillId="9" borderId="154" xfId="0" applyFill="1" applyBorder="1" applyAlignment="1">
      <alignment horizontal="center" vertical="center" shrinkToFit="1"/>
    </xf>
    <xf numFmtId="0" fontId="6" fillId="0" borderId="0" xfId="0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29" fillId="0" borderId="77" xfId="0" applyFont="1" applyBorder="1" applyAlignment="1">
      <alignment horizontal="center" vertical="center"/>
    </xf>
    <xf numFmtId="0" fontId="130" fillId="0" borderId="77" xfId="0" applyFont="1" applyBorder="1" applyAlignment="1">
      <alignment horizontal="center" vertical="center"/>
    </xf>
    <xf numFmtId="0" fontId="145" fillId="0" borderId="0" xfId="0" applyFont="1" applyAlignment="1">
      <alignment vertical="center" wrapText="1" shrinkToFit="1"/>
    </xf>
    <xf numFmtId="0" fontId="146" fillId="0" borderId="0" xfId="0" applyFont="1" applyAlignment="1">
      <alignment vertical="center" shrinkToFit="1"/>
    </xf>
    <xf numFmtId="0" fontId="10" fillId="4" borderId="14" xfId="0" applyFont="1" applyFill="1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8" fillId="5" borderId="43" xfId="0" applyFont="1" applyFill="1" applyBorder="1" applyAlignment="1">
      <alignment horizontal="center" vertical="center" shrinkToFit="1"/>
    </xf>
    <xf numFmtId="0" fontId="8" fillId="5" borderId="44" xfId="0" applyFont="1" applyFill="1" applyBorder="1" applyAlignment="1">
      <alignment horizontal="center" vertical="center" shrinkToFit="1"/>
    </xf>
    <xf numFmtId="181" fontId="10" fillId="0" borderId="87" xfId="0" applyNumberFormat="1" applyFont="1" applyBorder="1" applyAlignment="1" applyProtection="1">
      <alignment horizontal="right" vertical="center" shrinkToFit="1"/>
      <protection locked="0"/>
    </xf>
    <xf numFmtId="181" fontId="0" fillId="0" borderId="87" xfId="0" applyNumberFormat="1" applyBorder="1" applyAlignment="1">
      <alignment vertical="center" shrinkToFit="1"/>
    </xf>
    <xf numFmtId="0" fontId="8" fillId="5" borderId="43" xfId="0" applyFont="1" applyFill="1" applyBorder="1" applyAlignment="1">
      <alignment horizontal="center" vertical="center"/>
    </xf>
    <xf numFmtId="0" fontId="8" fillId="5" borderId="44" xfId="0" applyFont="1" applyFill="1" applyBorder="1" applyAlignment="1">
      <alignment horizontal="center" vertical="center"/>
    </xf>
    <xf numFmtId="0" fontId="10" fillId="9" borderId="149" xfId="0" applyFont="1" applyFill="1" applyBorder="1" applyAlignment="1" applyProtection="1">
      <alignment horizontal="center" vertical="center"/>
      <protection locked="0"/>
    </xf>
    <xf numFmtId="0" fontId="0" fillId="9" borderId="150" xfId="0" applyFill="1" applyBorder="1" applyAlignment="1">
      <alignment horizontal="center" vertical="center"/>
    </xf>
    <xf numFmtId="0" fontId="10" fillId="9" borderId="150" xfId="0" applyFont="1" applyFill="1" applyBorder="1">
      <alignment vertical="center"/>
    </xf>
    <xf numFmtId="0" fontId="10" fillId="9" borderId="151" xfId="0" applyFont="1" applyFill="1" applyBorder="1">
      <alignment vertical="center"/>
    </xf>
    <xf numFmtId="0" fontId="10" fillId="7" borderId="0" xfId="0" applyFont="1" applyFill="1" applyAlignment="1">
      <alignment horizontal="left" vertical="center" wrapText="1" shrinkToFit="1"/>
    </xf>
    <xf numFmtId="0" fontId="44" fillId="7" borderId="0" xfId="0" applyFont="1" applyFill="1" applyAlignment="1">
      <alignment horizontal="left" vertical="center" wrapText="1"/>
    </xf>
    <xf numFmtId="0" fontId="129" fillId="0" borderId="77" xfId="0" applyFont="1" applyBorder="1" applyAlignment="1">
      <alignment horizontal="center" vertical="center" shrinkToFit="1"/>
    </xf>
    <xf numFmtId="0" fontId="130" fillId="0" borderId="77" xfId="0" applyFont="1" applyBorder="1" applyAlignment="1">
      <alignment horizontal="center" vertical="center" shrinkToFit="1"/>
    </xf>
    <xf numFmtId="0" fontId="42" fillId="10" borderId="0" xfId="0" applyFont="1" applyFill="1" applyAlignment="1">
      <alignment vertical="center" shrinkToFit="1"/>
    </xf>
    <xf numFmtId="0" fontId="37" fillId="0" borderId="0" xfId="0" applyFont="1" applyAlignment="1">
      <alignment vertical="center" shrinkToFit="1"/>
    </xf>
    <xf numFmtId="0" fontId="8" fillId="5" borderId="42" xfId="0" applyFont="1" applyFill="1" applyBorder="1" applyAlignment="1">
      <alignment horizontal="center" vertical="center"/>
    </xf>
    <xf numFmtId="0" fontId="8" fillId="5" borderId="33" xfId="0" applyFont="1" applyFill="1" applyBorder="1" applyAlignment="1">
      <alignment horizontal="center" vertical="center"/>
    </xf>
    <xf numFmtId="0" fontId="8" fillId="5" borderId="160" xfId="0" applyFont="1" applyFill="1" applyBorder="1" applyAlignment="1">
      <alignment horizontal="center" vertical="center"/>
    </xf>
    <xf numFmtId="181" fontId="10" fillId="9" borderId="148" xfId="0" applyNumberFormat="1" applyFont="1" applyFill="1" applyBorder="1" applyAlignment="1">
      <alignment vertical="center" shrinkToFit="1"/>
    </xf>
    <xf numFmtId="181" fontId="0" fillId="9" borderId="148" xfId="0" applyNumberFormat="1" applyFill="1" applyBorder="1" applyAlignment="1">
      <alignment vertical="center" shrinkToFit="1"/>
    </xf>
    <xf numFmtId="0" fontId="8" fillId="10" borderId="148" xfId="0" applyFont="1" applyFill="1" applyBorder="1" applyAlignment="1">
      <alignment horizontal="center" vertical="center"/>
    </xf>
    <xf numFmtId="0" fontId="0" fillId="10" borderId="148" xfId="0" applyFill="1" applyBorder="1">
      <alignment vertical="center"/>
    </xf>
    <xf numFmtId="0" fontId="7" fillId="0" borderId="1" xfId="0" applyFont="1" applyBorder="1" applyAlignment="1">
      <alignment horizontal="center" vertical="center"/>
    </xf>
    <xf numFmtId="0" fontId="87" fillId="7" borderId="0" xfId="0" applyFont="1" applyFill="1" applyAlignment="1">
      <alignment horizontal="center" vertical="center" shrinkToFit="1"/>
    </xf>
    <xf numFmtId="0" fontId="72" fillId="7" borderId="0" xfId="0" applyFont="1" applyFill="1" applyAlignment="1">
      <alignment vertical="center" shrinkToFit="1"/>
    </xf>
    <xf numFmtId="0" fontId="4" fillId="0" borderId="0" xfId="0" applyFont="1" applyAlignment="1">
      <alignment horizontal="left" vertical="center"/>
    </xf>
    <xf numFmtId="0" fontId="8" fillId="5" borderId="159" xfId="0" applyFont="1" applyFill="1" applyBorder="1" applyAlignment="1">
      <alignment horizontal="center" vertical="center"/>
    </xf>
    <xf numFmtId="0" fontId="7" fillId="9" borderId="148" xfId="0" applyFont="1" applyFill="1" applyBorder="1">
      <alignment vertical="center"/>
    </xf>
    <xf numFmtId="0" fontId="7" fillId="7" borderId="0" xfId="0" applyFont="1" applyFill="1" applyAlignment="1">
      <alignment horizontal="center" vertical="center"/>
    </xf>
    <xf numFmtId="0" fontId="16" fillId="7" borderId="0" xfId="0" applyFont="1" applyFill="1" applyAlignment="1" applyProtection="1">
      <alignment vertical="center" shrinkToFit="1"/>
      <protection locked="0"/>
    </xf>
    <xf numFmtId="0" fontId="12" fillId="9" borderId="149" xfId="0" applyFont="1" applyFill="1" applyBorder="1" applyAlignment="1">
      <alignment horizontal="left" vertical="center" wrapText="1"/>
    </xf>
    <xf numFmtId="0" fontId="0" fillId="0" borderId="150" xfId="0" applyBorder="1" applyAlignment="1">
      <alignment vertical="center" wrapText="1"/>
    </xf>
    <xf numFmtId="0" fontId="0" fillId="0" borderId="151" xfId="0" applyBorder="1" applyAlignment="1">
      <alignment vertical="center" wrapText="1"/>
    </xf>
    <xf numFmtId="0" fontId="0" fillId="0" borderId="152" xfId="0" applyBorder="1" applyAlignment="1">
      <alignment vertical="center" wrapText="1"/>
    </xf>
    <xf numFmtId="0" fontId="0" fillId="0" borderId="153" xfId="0" applyBorder="1" applyAlignment="1">
      <alignment vertical="center" wrapText="1"/>
    </xf>
    <xf numFmtId="0" fontId="0" fillId="0" borderId="154" xfId="0" applyBorder="1" applyAlignment="1">
      <alignment vertical="center" wrapText="1"/>
    </xf>
    <xf numFmtId="0" fontId="8" fillId="10" borderId="158" xfId="0" applyFont="1" applyFill="1" applyBorder="1" applyAlignment="1">
      <alignment horizontal="center" vertical="center"/>
    </xf>
    <xf numFmtId="0" fontId="0" fillId="10" borderId="158" xfId="0" applyFill="1" applyBorder="1">
      <alignment vertical="center"/>
    </xf>
    <xf numFmtId="181" fontId="10" fillId="9" borderId="155" xfId="0" applyNumberFormat="1" applyFont="1" applyFill="1" applyBorder="1" applyAlignment="1">
      <alignment horizontal="center" vertical="center" shrinkToFit="1"/>
    </xf>
    <xf numFmtId="181" fontId="0" fillId="9" borderId="156" xfId="0" applyNumberFormat="1" applyFill="1" applyBorder="1" applyAlignment="1">
      <alignment horizontal="center" vertical="center" shrinkToFit="1"/>
    </xf>
    <xf numFmtId="181" fontId="0" fillId="9" borderId="157" xfId="0" applyNumberFormat="1" applyFill="1" applyBorder="1" applyAlignment="1">
      <alignment horizontal="center" vertical="center" shrinkToFit="1"/>
    </xf>
    <xf numFmtId="0" fontId="9" fillId="5" borderId="34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horizontal="center" vertical="center"/>
    </xf>
    <xf numFmtId="0" fontId="9" fillId="5" borderId="39" xfId="0" applyFont="1" applyFill="1" applyBorder="1" applyAlignment="1">
      <alignment horizontal="center" vertical="center"/>
    </xf>
    <xf numFmtId="0" fontId="9" fillId="5" borderId="16" xfId="0" applyFont="1" applyFill="1" applyBorder="1" applyAlignment="1">
      <alignment horizontal="center" vertical="center"/>
    </xf>
    <xf numFmtId="177" fontId="70" fillId="0" borderId="34" xfId="0" applyNumberFormat="1" applyFont="1" applyBorder="1" applyAlignment="1">
      <alignment horizontal="center" vertical="center"/>
    </xf>
    <xf numFmtId="177" fontId="70" fillId="0" borderId="12" xfId="0" applyNumberFormat="1" applyFont="1" applyBorder="1" applyAlignment="1">
      <alignment horizontal="center" vertical="center"/>
    </xf>
    <xf numFmtId="177" fontId="70" fillId="0" borderId="0" xfId="0" applyNumberFormat="1" applyFont="1" applyAlignment="1">
      <alignment horizontal="center" vertical="center"/>
    </xf>
    <xf numFmtId="0" fontId="49" fillId="0" borderId="0" xfId="0" applyFont="1">
      <alignment vertical="center"/>
    </xf>
    <xf numFmtId="0" fontId="49" fillId="0" borderId="41" xfId="0" applyFont="1" applyBorder="1">
      <alignment vertical="center"/>
    </xf>
    <xf numFmtId="177" fontId="70" fillId="0" borderId="39" xfId="0" applyNumberFormat="1" applyFont="1" applyBorder="1" applyAlignment="1">
      <alignment horizontal="center" vertical="center"/>
    </xf>
    <xf numFmtId="177" fontId="70" fillId="0" borderId="16" xfId="0" applyNumberFormat="1" applyFont="1" applyBorder="1" applyAlignment="1">
      <alignment horizontal="center" vertical="center"/>
    </xf>
    <xf numFmtId="0" fontId="49" fillId="0" borderId="16" xfId="0" applyFont="1" applyBorder="1">
      <alignment vertical="center"/>
    </xf>
    <xf numFmtId="0" fontId="49" fillId="0" borderId="40" xfId="0" applyFont="1" applyBorder="1">
      <alignment vertical="center"/>
    </xf>
    <xf numFmtId="0" fontId="129" fillId="0" borderId="79" xfId="0" applyFont="1" applyBorder="1" applyAlignment="1">
      <alignment horizontal="center" vertical="center" shrinkToFit="1"/>
    </xf>
    <xf numFmtId="0" fontId="130" fillId="0" borderId="80" xfId="0" applyFont="1" applyBorder="1" applyAlignment="1">
      <alignment horizontal="center" vertical="center" shrinkToFit="1"/>
    </xf>
    <xf numFmtId="0" fontId="5" fillId="5" borderId="191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horizontal="center" vertical="center" shrinkToFit="1"/>
    </xf>
    <xf numFmtId="0" fontId="5" fillId="10" borderId="114" xfId="0" applyFont="1" applyFill="1" applyBorder="1" applyAlignment="1">
      <alignment horizontal="center" vertical="center"/>
    </xf>
    <xf numFmtId="180" fontId="10" fillId="9" borderId="224" xfId="0" applyNumberFormat="1" applyFont="1" applyFill="1" applyBorder="1" applyAlignment="1">
      <alignment horizontal="left" vertical="center" shrinkToFit="1"/>
    </xf>
    <xf numFmtId="180" fontId="10" fillId="9" borderId="220" xfId="0" applyNumberFormat="1" applyFont="1" applyFill="1" applyBorder="1" applyAlignment="1">
      <alignment horizontal="left" vertical="center" shrinkToFit="1"/>
    </xf>
    <xf numFmtId="180" fontId="10" fillId="9" borderId="221" xfId="0" applyNumberFormat="1" applyFont="1" applyFill="1" applyBorder="1" applyAlignment="1">
      <alignment horizontal="left" vertical="center" shrinkToFit="1"/>
    </xf>
    <xf numFmtId="0" fontId="10" fillId="51" borderId="29" xfId="0" applyFont="1" applyFill="1" applyBorder="1" applyAlignment="1">
      <alignment horizontal="left" vertical="center" shrinkToFit="1"/>
    </xf>
    <xf numFmtId="0" fontId="10" fillId="51" borderId="30" xfId="0" applyFont="1" applyFill="1" applyBorder="1" applyAlignment="1">
      <alignment horizontal="left" vertical="center" shrinkToFit="1"/>
    </xf>
    <xf numFmtId="0" fontId="10" fillId="7" borderId="28" xfId="0" applyFont="1" applyFill="1" applyBorder="1" applyAlignment="1" applyProtection="1">
      <alignment horizontal="left" vertical="center" shrinkToFit="1"/>
      <protection locked="0"/>
    </xf>
    <xf numFmtId="0" fontId="10" fillId="7" borderId="30" xfId="0" applyFont="1" applyFill="1" applyBorder="1" applyAlignment="1" applyProtection="1">
      <alignment horizontal="left" vertical="center" shrinkToFit="1"/>
      <protection locked="0"/>
    </xf>
    <xf numFmtId="0" fontId="10" fillId="7" borderId="28" xfId="0" applyFont="1" applyFill="1" applyBorder="1" applyAlignment="1">
      <alignment horizontal="center" vertical="center" wrapText="1" shrinkToFit="1"/>
    </xf>
    <xf numFmtId="0" fontId="10" fillId="7" borderId="29" xfId="0" applyFont="1" applyFill="1" applyBorder="1" applyAlignment="1">
      <alignment horizontal="center" vertical="center" wrapText="1" shrinkToFit="1"/>
    </xf>
    <xf numFmtId="178" fontId="10" fillId="9" borderId="194" xfId="0" applyNumberFormat="1" applyFont="1" applyFill="1" applyBorder="1" applyAlignment="1">
      <alignment horizontal="right" vertical="center" shrinkToFit="1"/>
    </xf>
    <xf numFmtId="178" fontId="10" fillId="9" borderId="32" xfId="0" applyNumberFormat="1" applyFont="1" applyFill="1" applyBorder="1" applyAlignment="1">
      <alignment horizontal="right" vertical="center" shrinkToFit="1"/>
    </xf>
    <xf numFmtId="178" fontId="10" fillId="9" borderId="28" xfId="0" applyNumberFormat="1" applyFont="1" applyFill="1" applyBorder="1" applyAlignment="1">
      <alignment horizontal="right" vertical="center" shrinkToFit="1"/>
    </xf>
    <xf numFmtId="178" fontId="10" fillId="9" borderId="30" xfId="0" applyNumberFormat="1" applyFont="1" applyFill="1" applyBorder="1" applyAlignment="1">
      <alignment horizontal="right" vertical="center" shrinkToFit="1"/>
    </xf>
    <xf numFmtId="178" fontId="7" fillId="7" borderId="29" xfId="0" applyNumberFormat="1" applyFont="1" applyFill="1" applyBorder="1" applyAlignment="1">
      <alignment horizontal="right" vertical="center"/>
    </xf>
    <xf numFmtId="178" fontId="7" fillId="7" borderId="30" xfId="0" applyNumberFormat="1" applyFont="1" applyFill="1" applyBorder="1" applyAlignment="1">
      <alignment horizontal="right" vertical="center"/>
    </xf>
    <xf numFmtId="178" fontId="10" fillId="7" borderId="28" xfId="0" applyNumberFormat="1" applyFont="1" applyFill="1" applyBorder="1" applyAlignment="1" applyProtection="1">
      <alignment horizontal="right" vertical="center"/>
      <protection locked="0"/>
    </xf>
    <xf numFmtId="178" fontId="10" fillId="7" borderId="29" xfId="0" applyNumberFormat="1" applyFont="1" applyFill="1" applyBorder="1" applyAlignment="1" applyProtection="1">
      <alignment horizontal="right" vertical="center"/>
      <protection locked="0"/>
    </xf>
    <xf numFmtId="178" fontId="10" fillId="7" borderId="30" xfId="0" applyNumberFormat="1" applyFont="1" applyFill="1" applyBorder="1" applyAlignment="1" applyProtection="1">
      <alignment horizontal="right" vertical="center"/>
      <protection locked="0"/>
    </xf>
    <xf numFmtId="176" fontId="10" fillId="0" borderId="28" xfId="0" applyNumberFormat="1" applyFont="1" applyBorder="1" applyAlignment="1">
      <alignment horizontal="right" vertical="center"/>
    </xf>
    <xf numFmtId="176" fontId="10" fillId="0" borderId="29" xfId="0" applyNumberFormat="1" applyFont="1" applyBorder="1" applyAlignment="1">
      <alignment horizontal="right" vertical="center"/>
    </xf>
    <xf numFmtId="176" fontId="10" fillId="0" borderId="30" xfId="0" applyNumberFormat="1" applyFont="1" applyBorder="1" applyAlignment="1">
      <alignment horizontal="right" vertical="center"/>
    </xf>
    <xf numFmtId="180" fontId="10" fillId="9" borderId="225" xfId="0" applyNumberFormat="1" applyFont="1" applyFill="1" applyBorder="1" applyAlignment="1">
      <alignment horizontal="left" vertical="center" shrinkToFit="1"/>
    </xf>
    <xf numFmtId="180" fontId="10" fillId="9" borderId="222" xfId="0" applyNumberFormat="1" applyFont="1" applyFill="1" applyBorder="1" applyAlignment="1">
      <alignment horizontal="left" vertical="center" shrinkToFit="1"/>
    </xf>
    <xf numFmtId="180" fontId="10" fillId="9" borderId="223" xfId="0" applyNumberFormat="1" applyFont="1" applyFill="1" applyBorder="1" applyAlignment="1">
      <alignment horizontal="left" vertical="center" shrinkToFit="1"/>
    </xf>
    <xf numFmtId="0" fontId="10" fillId="51" borderId="90" xfId="0" applyFont="1" applyFill="1" applyBorder="1" applyAlignment="1">
      <alignment horizontal="left" vertical="center" shrinkToFit="1"/>
    </xf>
    <xf numFmtId="0" fontId="10" fillId="51" borderId="91" xfId="0" applyFont="1" applyFill="1" applyBorder="1" applyAlignment="1">
      <alignment horizontal="left" vertical="center" shrinkToFit="1"/>
    </xf>
    <xf numFmtId="178" fontId="10" fillId="9" borderId="196" xfId="0" applyNumberFormat="1" applyFont="1" applyFill="1" applyBorder="1" applyAlignment="1">
      <alignment horizontal="right" vertical="center" shrinkToFit="1"/>
    </xf>
    <xf numFmtId="178" fontId="10" fillId="9" borderId="197" xfId="0" applyNumberFormat="1" applyFont="1" applyFill="1" applyBorder="1" applyAlignment="1">
      <alignment horizontal="right" vertical="center" shrinkToFit="1"/>
    </xf>
    <xf numFmtId="178" fontId="10" fillId="9" borderId="198" xfId="0" applyNumberFormat="1" applyFont="1" applyFill="1" applyBorder="1" applyAlignment="1">
      <alignment horizontal="right" vertical="center" shrinkToFit="1"/>
    </xf>
    <xf numFmtId="178" fontId="10" fillId="9" borderId="199" xfId="0" applyNumberFormat="1" applyFont="1" applyFill="1" applyBorder="1" applyAlignment="1">
      <alignment horizontal="right" vertical="center" shrinkToFit="1"/>
    </xf>
    <xf numFmtId="0" fontId="10" fillId="0" borderId="31" xfId="0" applyFont="1" applyBorder="1" applyAlignment="1" applyProtection="1">
      <alignment horizontal="left" vertical="center" indent="1" shrinkToFit="1"/>
      <protection locked="0"/>
    </xf>
    <xf numFmtId="0" fontId="10" fillId="0" borderId="15" xfId="0" applyFont="1" applyBorder="1" applyAlignment="1" applyProtection="1">
      <alignment horizontal="left" vertical="center" indent="1" shrinkToFit="1"/>
      <protection locked="0"/>
    </xf>
    <xf numFmtId="0" fontId="10" fillId="0" borderId="32" xfId="0" applyFont="1" applyBorder="1" applyAlignment="1" applyProtection="1">
      <alignment horizontal="left" vertical="center" indent="1" shrinkToFit="1"/>
      <protection locked="0"/>
    </xf>
    <xf numFmtId="178" fontId="7" fillId="0" borderId="31" xfId="0" applyNumberFormat="1" applyFont="1" applyBorder="1" applyAlignment="1" applyProtection="1">
      <alignment horizontal="right" vertical="center"/>
      <protection locked="0"/>
    </xf>
    <xf numFmtId="178" fontId="7" fillId="0" borderId="15" xfId="0" applyNumberFormat="1" applyFont="1" applyBorder="1" applyAlignment="1" applyProtection="1">
      <alignment horizontal="right" vertical="center"/>
      <protection locked="0"/>
    </xf>
    <xf numFmtId="178" fontId="7" fillId="0" borderId="32" xfId="0" applyNumberFormat="1" applyFont="1" applyBorder="1" applyAlignment="1" applyProtection="1">
      <alignment horizontal="right" vertical="center"/>
      <protection locked="0"/>
    </xf>
    <xf numFmtId="178" fontId="10" fillId="0" borderId="31" xfId="0" applyNumberFormat="1" applyFont="1" applyBorder="1" applyAlignment="1" applyProtection="1">
      <alignment horizontal="right" vertical="center"/>
      <protection locked="0"/>
    </xf>
    <xf numFmtId="178" fontId="10" fillId="0" borderId="15" xfId="0" applyNumberFormat="1" applyFont="1" applyBorder="1" applyAlignment="1" applyProtection="1">
      <alignment horizontal="right" vertical="center"/>
      <protection locked="0"/>
    </xf>
    <xf numFmtId="178" fontId="10" fillId="0" borderId="32" xfId="0" applyNumberFormat="1" applyFont="1" applyBorder="1" applyAlignment="1" applyProtection="1">
      <alignment horizontal="right" vertical="center"/>
      <protection locked="0"/>
    </xf>
    <xf numFmtId="178" fontId="7" fillId="0" borderId="31" xfId="0" applyNumberFormat="1" applyFont="1" applyBorder="1" applyAlignment="1">
      <alignment horizontal="right" vertical="center"/>
    </xf>
    <xf numFmtId="178" fontId="7" fillId="0" borderId="15" xfId="0" applyNumberFormat="1" applyFont="1" applyBorder="1" applyAlignment="1">
      <alignment horizontal="right" vertical="center"/>
    </xf>
    <xf numFmtId="178" fontId="7" fillId="0" borderId="32" xfId="0" applyNumberFormat="1" applyFont="1" applyBorder="1" applyAlignment="1">
      <alignment horizontal="right" vertical="center"/>
    </xf>
    <xf numFmtId="0" fontId="8" fillId="5" borderId="101" xfId="0" applyFont="1" applyFill="1" applyBorder="1" applyAlignment="1">
      <alignment horizontal="center" vertical="center"/>
    </xf>
    <xf numFmtId="0" fontId="0" fillId="0" borderId="101" xfId="0" applyBorder="1">
      <alignment vertical="center"/>
    </xf>
    <xf numFmtId="0" fontId="45" fillId="10" borderId="134" xfId="0" applyFont="1" applyFill="1" applyBorder="1" applyAlignment="1">
      <alignment horizontal="center" vertical="center" shrinkToFit="1"/>
    </xf>
    <xf numFmtId="0" fontId="37" fillId="10" borderId="134" xfId="0" applyFont="1" applyFill="1" applyBorder="1" applyAlignment="1">
      <alignment horizontal="center" vertical="center" shrinkToFit="1"/>
    </xf>
    <xf numFmtId="178" fontId="41" fillId="7" borderId="129" xfId="0" applyNumberFormat="1" applyFont="1" applyFill="1" applyBorder="1" applyAlignment="1">
      <alignment horizontal="center" vertical="center" shrinkToFit="1"/>
    </xf>
    <xf numFmtId="0" fontId="0" fillId="0" borderId="129" xfId="0" applyBorder="1" applyAlignment="1">
      <alignment vertical="center" shrinkToFit="1"/>
    </xf>
    <xf numFmtId="0" fontId="8" fillId="5" borderId="96" xfId="0" applyFont="1" applyFill="1" applyBorder="1" applyAlignment="1">
      <alignment horizontal="center" vertical="center"/>
    </xf>
    <xf numFmtId="0" fontId="0" fillId="0" borderId="96" xfId="0" applyBorder="1">
      <alignment vertical="center"/>
    </xf>
    <xf numFmtId="0" fontId="5" fillId="5" borderId="119" xfId="0" applyFont="1" applyFill="1" applyBorder="1" applyAlignment="1">
      <alignment horizontal="center" vertical="center"/>
    </xf>
    <xf numFmtId="0" fontId="4" fillId="0" borderId="113" xfId="0" applyFont="1" applyBorder="1" applyAlignment="1">
      <alignment horizontal="left" vertical="center" shrinkToFit="1"/>
    </xf>
    <xf numFmtId="0" fontId="0" fillId="0" borderId="113" xfId="0" applyBorder="1" applyAlignment="1">
      <alignment horizontal="left" vertical="center" shrinkToFit="1"/>
    </xf>
    <xf numFmtId="0" fontId="7" fillId="0" borderId="89" xfId="0" applyFont="1" applyBorder="1" applyAlignment="1" applyProtection="1">
      <alignment horizontal="left" vertical="center" indent="1" shrinkToFit="1"/>
      <protection locked="0"/>
    </xf>
    <xf numFmtId="0" fontId="7" fillId="0" borderId="90" xfId="0" applyFont="1" applyBorder="1" applyAlignment="1" applyProtection="1">
      <alignment horizontal="left" vertical="center" indent="1" shrinkToFit="1"/>
      <protection locked="0"/>
    </xf>
    <xf numFmtId="0" fontId="7" fillId="0" borderId="91" xfId="0" applyFont="1" applyBorder="1" applyAlignment="1" applyProtection="1">
      <alignment horizontal="left" vertical="center" indent="1" shrinkToFit="1"/>
      <protection locked="0"/>
    </xf>
    <xf numFmtId="178" fontId="7" fillId="0" borderId="89" xfId="0" applyNumberFormat="1" applyFont="1" applyBorder="1" applyAlignment="1" applyProtection="1">
      <alignment horizontal="right" vertical="center"/>
      <protection locked="0"/>
    </xf>
    <xf numFmtId="178" fontId="7" fillId="0" borderId="90" xfId="0" applyNumberFormat="1" applyFont="1" applyBorder="1" applyAlignment="1" applyProtection="1">
      <alignment horizontal="right" vertical="center"/>
      <protection locked="0"/>
    </xf>
    <xf numFmtId="178" fontId="7" fillId="0" borderId="91" xfId="0" applyNumberFormat="1" applyFont="1" applyBorder="1" applyAlignment="1" applyProtection="1">
      <alignment horizontal="right" vertical="center"/>
      <protection locked="0"/>
    </xf>
    <xf numFmtId="178" fontId="7" fillId="0" borderId="89" xfId="0" applyNumberFormat="1" applyFont="1" applyBorder="1" applyAlignment="1">
      <alignment horizontal="right" vertical="center"/>
    </xf>
    <xf numFmtId="178" fontId="7" fillId="0" borderId="90" xfId="0" applyNumberFormat="1" applyFont="1" applyBorder="1" applyAlignment="1">
      <alignment horizontal="right" vertical="center"/>
    </xf>
    <xf numFmtId="178" fontId="7" fillId="0" borderId="91" xfId="0" applyNumberFormat="1" applyFont="1" applyBorder="1" applyAlignment="1">
      <alignment horizontal="right" vertical="center"/>
    </xf>
    <xf numFmtId="0" fontId="10" fillId="0" borderId="28" xfId="0" applyFont="1" applyBorder="1" applyAlignment="1" applyProtection="1">
      <alignment horizontal="left" vertical="center" indent="1" shrinkToFit="1"/>
      <protection locked="0"/>
    </xf>
    <xf numFmtId="0" fontId="10" fillId="0" borderId="29" xfId="0" applyFont="1" applyBorder="1" applyAlignment="1" applyProtection="1">
      <alignment horizontal="left" vertical="center" indent="1" shrinkToFit="1"/>
      <protection locked="0"/>
    </xf>
    <xf numFmtId="0" fontId="10" fillId="0" borderId="30" xfId="0" applyFont="1" applyBorder="1" applyAlignment="1" applyProtection="1">
      <alignment horizontal="left" vertical="center" indent="1" shrinkToFit="1"/>
      <protection locked="0"/>
    </xf>
    <xf numFmtId="178" fontId="10" fillId="0" borderId="28" xfId="0" applyNumberFormat="1" applyFont="1" applyBorder="1" applyAlignment="1" applyProtection="1">
      <alignment horizontal="right" vertical="center"/>
      <protection locked="0"/>
    </xf>
    <xf numFmtId="178" fontId="10" fillId="0" borderId="29" xfId="0" applyNumberFormat="1" applyFont="1" applyBorder="1" applyAlignment="1" applyProtection="1">
      <alignment horizontal="right" vertical="center"/>
      <protection locked="0"/>
    </xf>
    <xf numFmtId="178" fontId="10" fillId="0" borderId="30" xfId="0" applyNumberFormat="1" applyFont="1" applyBorder="1" applyAlignment="1" applyProtection="1">
      <alignment horizontal="right" vertical="center"/>
      <protection locked="0"/>
    </xf>
    <xf numFmtId="178" fontId="10" fillId="0" borderId="28" xfId="0" applyNumberFormat="1" applyFont="1" applyBorder="1" applyAlignment="1">
      <alignment horizontal="right" vertical="center"/>
    </xf>
    <xf numFmtId="178" fontId="10" fillId="0" borderId="29" xfId="0" applyNumberFormat="1" applyFont="1" applyBorder="1" applyAlignment="1">
      <alignment horizontal="right" vertical="center"/>
    </xf>
    <xf numFmtId="178" fontId="10" fillId="0" borderId="30" xfId="0" applyNumberFormat="1" applyFont="1" applyBorder="1" applyAlignment="1">
      <alignment horizontal="right" vertical="center"/>
    </xf>
    <xf numFmtId="0" fontId="8" fillId="10" borderId="117" xfId="0" applyFont="1" applyFill="1" applyBorder="1" applyAlignment="1">
      <alignment horizontal="center" vertical="center" shrinkToFit="1"/>
    </xf>
    <xf numFmtId="0" fontId="0" fillId="10" borderId="118" xfId="0" applyFill="1" applyBorder="1" applyAlignment="1">
      <alignment vertical="center" shrinkToFit="1"/>
    </xf>
    <xf numFmtId="0" fontId="0" fillId="10" borderId="107" xfId="0" applyFill="1" applyBorder="1" applyAlignment="1">
      <alignment vertical="center" shrinkToFit="1"/>
    </xf>
    <xf numFmtId="0" fontId="0" fillId="10" borderId="108" xfId="0" applyFill="1" applyBorder="1" applyAlignment="1">
      <alignment vertical="center" shrinkToFit="1"/>
    </xf>
    <xf numFmtId="178" fontId="41" fillId="7" borderId="133" xfId="0" applyNumberFormat="1" applyFont="1" applyFill="1" applyBorder="1" applyAlignment="1">
      <alignment horizontal="center" vertical="center" shrinkToFit="1"/>
    </xf>
    <xf numFmtId="0" fontId="0" fillId="0" borderId="133" xfId="0" applyBorder="1" applyAlignment="1">
      <alignment vertical="center" shrinkToFit="1"/>
    </xf>
    <xf numFmtId="0" fontId="45" fillId="10" borderId="162" xfId="0" applyFont="1" applyFill="1" applyBorder="1" applyAlignment="1">
      <alignment horizontal="center" vertical="center" shrinkToFit="1"/>
    </xf>
    <xf numFmtId="0" fontId="37" fillId="10" borderId="162" xfId="0" applyFont="1" applyFill="1" applyBorder="1" applyAlignment="1">
      <alignment horizontal="center" vertical="center" shrinkToFit="1"/>
    </xf>
    <xf numFmtId="178" fontId="10" fillId="7" borderId="97" xfId="0" applyNumberFormat="1" applyFont="1" applyFill="1" applyBorder="1" applyAlignment="1">
      <alignment horizontal="right" vertical="center" shrinkToFit="1"/>
    </xf>
    <xf numFmtId="178" fontId="0" fillId="0" borderId="98" xfId="0" applyNumberFormat="1" applyBorder="1" applyAlignment="1">
      <alignment horizontal="right" vertical="center" shrinkToFit="1"/>
    </xf>
    <xf numFmtId="178" fontId="0" fillId="0" borderId="99" xfId="0" applyNumberFormat="1" applyBorder="1" applyAlignment="1">
      <alignment horizontal="right" vertical="center" shrinkToFit="1"/>
    </xf>
    <xf numFmtId="178" fontId="10" fillId="7" borderId="100" xfId="0" applyNumberFormat="1" applyFont="1" applyFill="1" applyBorder="1" applyAlignment="1">
      <alignment horizontal="right" vertical="center" shrinkToFit="1"/>
    </xf>
    <xf numFmtId="178" fontId="0" fillId="0" borderId="55" xfId="0" applyNumberFormat="1" applyBorder="1" applyAlignment="1">
      <alignment horizontal="right" vertical="center" shrinkToFit="1"/>
    </xf>
    <xf numFmtId="178" fontId="0" fillId="0" borderId="57" xfId="0" applyNumberFormat="1" applyBorder="1" applyAlignment="1">
      <alignment horizontal="right" vertical="center" shrinkToFit="1"/>
    </xf>
    <xf numFmtId="178" fontId="4" fillId="0" borderId="170" xfId="0" applyNumberFormat="1" applyFont="1" applyBorder="1">
      <alignment vertical="center"/>
    </xf>
    <xf numFmtId="0" fontId="0" fillId="0" borderId="169" xfId="0" applyBorder="1">
      <alignment vertical="center"/>
    </xf>
    <xf numFmtId="178" fontId="4" fillId="0" borderId="82" xfId="0" applyNumberFormat="1" applyFont="1" applyBorder="1">
      <alignment vertical="center"/>
    </xf>
    <xf numFmtId="0" fontId="0" fillId="0" borderId="193" xfId="0" applyBorder="1">
      <alignment vertical="center"/>
    </xf>
    <xf numFmtId="178" fontId="4" fillId="0" borderId="193" xfId="0" applyNumberFormat="1" applyFont="1" applyBorder="1">
      <alignment vertical="center"/>
    </xf>
    <xf numFmtId="178" fontId="10" fillId="7" borderId="102" xfId="0" applyNumberFormat="1" applyFont="1" applyFill="1" applyBorder="1" applyAlignment="1">
      <alignment vertical="center" shrinkToFit="1"/>
    </xf>
    <xf numFmtId="0" fontId="0" fillId="0" borderId="76" xfId="0" applyBorder="1" applyAlignment="1">
      <alignment vertical="center" shrinkToFit="1"/>
    </xf>
    <xf numFmtId="0" fontId="0" fillId="0" borderId="95" xfId="0" applyBorder="1" applyAlignment="1">
      <alignment vertical="center" shrinkToFit="1"/>
    </xf>
    <xf numFmtId="176" fontId="7" fillId="0" borderId="0" xfId="0" applyNumberFormat="1" applyFont="1" applyAlignment="1">
      <alignment horizontal="right" vertical="center" shrinkToFit="1"/>
    </xf>
    <xf numFmtId="0" fontId="0" fillId="0" borderId="0" xfId="0" applyAlignment="1">
      <alignment horizontal="right" vertical="center" shrinkToFit="1"/>
    </xf>
    <xf numFmtId="178" fontId="10" fillId="7" borderId="103" xfId="0" applyNumberFormat="1" applyFont="1" applyFill="1" applyBorder="1" applyAlignment="1">
      <alignment vertical="center" shrinkToFit="1"/>
    </xf>
    <xf numFmtId="0" fontId="0" fillId="0" borderId="104" xfId="0" applyBorder="1" applyAlignment="1">
      <alignment vertical="center" shrinkToFit="1"/>
    </xf>
    <xf numFmtId="0" fontId="0" fillId="0" borderId="105" xfId="0" applyBorder="1" applyAlignment="1">
      <alignment vertical="center" shrinkToFit="1"/>
    </xf>
    <xf numFmtId="0" fontId="45" fillId="10" borderId="135" xfId="0" applyFont="1" applyFill="1" applyBorder="1" applyAlignment="1">
      <alignment horizontal="center" vertical="center" shrinkToFit="1"/>
    </xf>
    <xf numFmtId="0" fontId="37" fillId="10" borderId="135" xfId="0" applyFont="1" applyFill="1" applyBorder="1" applyAlignment="1">
      <alignment horizontal="center" vertical="center" shrinkToFit="1"/>
    </xf>
    <xf numFmtId="0" fontId="153" fillId="0" borderId="181" xfId="0" applyFont="1" applyBorder="1" applyAlignment="1">
      <alignment vertical="center" textRotation="255" shrinkToFit="1"/>
    </xf>
    <xf numFmtId="0" fontId="85" fillId="0" borderId="61" xfId="0" applyFont="1" applyBorder="1" applyAlignment="1">
      <alignment horizontal="center" vertical="center" wrapText="1" shrinkToFit="1"/>
    </xf>
    <xf numFmtId="0" fontId="86" fillId="0" borderId="0" xfId="0" applyFont="1" applyAlignment="1">
      <alignment horizontal="center" vertical="center" shrinkToFit="1"/>
    </xf>
    <xf numFmtId="0" fontId="86" fillId="0" borderId="62" xfId="0" applyFont="1" applyBorder="1" applyAlignment="1">
      <alignment horizontal="center" vertical="center" shrinkToFit="1"/>
    </xf>
    <xf numFmtId="0" fontId="7" fillId="0" borderId="0" xfId="0" applyFont="1" applyAlignment="1" applyProtection="1">
      <alignment horizontal="center" vertical="center"/>
      <protection locked="0"/>
    </xf>
    <xf numFmtId="0" fontId="87" fillId="0" borderId="63" xfId="0" applyFont="1" applyBorder="1" applyAlignment="1">
      <alignment horizontal="left" vertical="center" shrinkToFit="1"/>
    </xf>
    <xf numFmtId="0" fontId="72" fillId="0" borderId="64" xfId="0" applyFont="1" applyBorder="1" applyAlignment="1">
      <alignment horizontal="left" vertical="center" shrinkToFit="1"/>
    </xf>
    <xf numFmtId="0" fontId="72" fillId="0" borderId="65" xfId="0" applyFont="1" applyBorder="1" applyAlignment="1">
      <alignment horizontal="left" vertical="center" shrinkToFit="1"/>
    </xf>
    <xf numFmtId="0" fontId="13" fillId="0" borderId="12" xfId="0" applyFont="1" applyBorder="1" applyAlignment="1">
      <alignment horizontal="left" vertical="center"/>
    </xf>
    <xf numFmtId="0" fontId="153" fillId="0" borderId="137" xfId="0" applyFont="1" applyBorder="1" applyAlignment="1">
      <alignment vertical="center" textRotation="255" shrinkToFit="1"/>
    </xf>
    <xf numFmtId="0" fontId="7" fillId="50" borderId="128" xfId="0" applyFont="1" applyFill="1" applyBorder="1">
      <alignment vertical="center"/>
    </xf>
    <xf numFmtId="0" fontId="0" fillId="50" borderId="161" xfId="0" applyFill="1" applyBorder="1">
      <alignment vertical="center"/>
    </xf>
    <xf numFmtId="0" fontId="7" fillId="50" borderId="205" xfId="0" applyFont="1" applyFill="1" applyBorder="1" applyAlignment="1">
      <alignment horizontal="left" vertical="center" shrinkToFit="1"/>
    </xf>
    <xf numFmtId="0" fontId="0" fillId="50" borderId="161" xfId="0" applyFill="1" applyBorder="1" applyAlignment="1">
      <alignment vertical="center" shrinkToFit="1"/>
    </xf>
    <xf numFmtId="0" fontId="0" fillId="50" borderId="206" xfId="0" applyFill="1" applyBorder="1" applyAlignment="1">
      <alignment vertical="center" shrinkToFit="1"/>
    </xf>
    <xf numFmtId="0" fontId="7" fillId="48" borderId="35" xfId="0" applyFont="1" applyFill="1" applyBorder="1" applyAlignment="1">
      <alignment vertical="center" shrinkToFit="1"/>
    </xf>
    <xf numFmtId="0" fontId="0" fillId="48" borderId="0" xfId="0" applyFill="1" applyAlignment="1">
      <alignment vertical="center" shrinkToFit="1"/>
    </xf>
    <xf numFmtId="0" fontId="0" fillId="48" borderId="183" xfId="0" applyFill="1" applyBorder="1" applyAlignment="1">
      <alignment vertical="center" shrinkToFit="1"/>
    </xf>
    <xf numFmtId="0" fontId="0" fillId="50" borderId="203" xfId="0" applyFill="1" applyBorder="1" applyAlignment="1">
      <alignment vertical="center" shrinkToFit="1"/>
    </xf>
    <xf numFmtId="0" fontId="0" fillId="50" borderId="202" xfId="0" applyFill="1" applyBorder="1" applyAlignment="1">
      <alignment vertical="center" shrinkToFit="1"/>
    </xf>
    <xf numFmtId="190" fontId="0" fillId="50" borderId="204" xfId="0" applyNumberFormat="1" applyFill="1" applyBorder="1" applyAlignment="1">
      <alignment horizontal="left" vertical="center" shrinkToFit="1"/>
    </xf>
    <xf numFmtId="190" fontId="0" fillId="50" borderId="148" xfId="0" applyNumberFormat="1" applyFill="1" applyBorder="1" applyAlignment="1">
      <alignment horizontal="left" vertical="center" shrinkToFit="1"/>
    </xf>
    <xf numFmtId="0" fontId="0" fillId="50" borderId="204" xfId="0" applyFill="1" applyBorder="1" applyAlignment="1">
      <alignment vertical="center" shrinkToFit="1"/>
    </xf>
    <xf numFmtId="0" fontId="0" fillId="50" borderId="148" xfId="0" applyFill="1" applyBorder="1" applyAlignment="1">
      <alignment vertical="center" shrinkToFit="1"/>
    </xf>
    <xf numFmtId="0" fontId="113" fillId="0" borderId="137" xfId="0" applyFont="1" applyBorder="1" applyAlignment="1">
      <alignment vertical="center" textRotation="255" shrinkToFit="1"/>
    </xf>
    <xf numFmtId="0" fontId="155" fillId="0" borderId="137" xfId="0" applyFont="1" applyBorder="1" applyAlignment="1">
      <alignment vertical="center" textRotation="255" shrinkToFit="1"/>
    </xf>
    <xf numFmtId="0" fontId="155" fillId="0" borderId="137" xfId="0" applyFont="1" applyBorder="1" applyAlignment="1">
      <alignment vertical="center" shrinkToFit="1"/>
    </xf>
    <xf numFmtId="0" fontId="16" fillId="0" borderId="188" xfId="0" applyFont="1" applyBorder="1" applyAlignment="1" applyProtection="1">
      <alignment horizontal="center" vertical="center" textRotation="255" shrinkToFit="1"/>
      <protection locked="0"/>
    </xf>
    <xf numFmtId="0" fontId="0" fillId="0" borderId="29" xfId="0" applyBorder="1" applyAlignment="1">
      <alignment horizontal="center" vertical="center" shrinkToFit="1"/>
    </xf>
    <xf numFmtId="0" fontId="0" fillId="0" borderId="189" xfId="0" applyBorder="1" applyAlignment="1">
      <alignment horizontal="center" vertical="center" shrinkToFit="1"/>
    </xf>
    <xf numFmtId="0" fontId="16" fillId="0" borderId="186" xfId="0" applyFont="1" applyBorder="1" applyAlignment="1" applyProtection="1">
      <alignment horizontal="center" vertical="center" textRotation="255" shrinkToFit="1"/>
      <protection locked="0"/>
    </xf>
    <xf numFmtId="0" fontId="0" fillId="0" borderId="158" xfId="0" applyBorder="1" applyAlignment="1">
      <alignment horizontal="center" vertical="center" shrinkToFit="1"/>
    </xf>
    <xf numFmtId="0" fontId="0" fillId="0" borderId="187" xfId="0" applyBorder="1" applyAlignment="1">
      <alignment horizontal="center" vertical="center" shrinkToFit="1"/>
    </xf>
    <xf numFmtId="0" fontId="135" fillId="0" borderId="171" xfId="0" applyFont="1" applyBorder="1" applyAlignment="1" applyProtection="1">
      <alignment horizontal="left" vertical="center" shrinkToFit="1"/>
      <protection locked="0"/>
    </xf>
    <xf numFmtId="0" fontId="38" fillId="0" borderId="158" xfId="0" applyFont="1" applyBorder="1" applyAlignment="1">
      <alignment vertical="center" shrinkToFit="1"/>
    </xf>
    <xf numFmtId="0" fontId="38" fillId="0" borderId="82" xfId="0" applyFont="1" applyBorder="1" applyAlignment="1">
      <alignment vertical="center" shrinkToFit="1"/>
    </xf>
    <xf numFmtId="0" fontId="0" fillId="50" borderId="155" xfId="0" applyFill="1" applyBorder="1" applyAlignment="1">
      <alignment vertical="center" shrinkToFit="1"/>
    </xf>
    <xf numFmtId="0" fontId="4" fillId="50" borderId="185" xfId="0" applyFont="1" applyFill="1" applyBorder="1">
      <alignment vertical="center"/>
    </xf>
    <xf numFmtId="0" fontId="0" fillId="50" borderId="185" xfId="0" applyFill="1" applyBorder="1">
      <alignment vertical="center"/>
    </xf>
    <xf numFmtId="0" fontId="0" fillId="50" borderId="149" xfId="0" applyFill="1" applyBorder="1">
      <alignment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09" xfId="0" applyFont="1" applyBorder="1" applyAlignment="1" applyProtection="1">
      <alignment horizontal="center" vertical="center"/>
      <protection locked="0"/>
    </xf>
    <xf numFmtId="56" fontId="0" fillId="9" borderId="184" xfId="0" applyNumberFormat="1" applyFill="1" applyBorder="1" applyAlignment="1">
      <alignment horizontal="center" vertical="center" shrinkToFit="1"/>
    </xf>
    <xf numFmtId="0" fontId="0" fillId="9" borderId="0" xfId="0" applyFill="1" applyAlignment="1">
      <alignment horizontal="center" vertical="center" shrinkToFit="1"/>
    </xf>
    <xf numFmtId="0" fontId="0" fillId="9" borderId="41" xfId="0" applyFill="1" applyBorder="1" applyAlignment="1">
      <alignment horizontal="center" vertical="center" shrinkToFit="1"/>
    </xf>
    <xf numFmtId="0" fontId="108" fillId="0" borderId="137" xfId="0" applyFont="1" applyBorder="1" applyAlignment="1">
      <alignment vertical="center" textRotation="255" shrinkToFit="1"/>
    </xf>
    <xf numFmtId="0" fontId="139" fillId="0" borderId="137" xfId="0" applyFont="1" applyBorder="1" applyAlignment="1">
      <alignment vertical="center" textRotation="255" shrinkToFit="1"/>
    </xf>
    <xf numFmtId="0" fontId="139" fillId="0" borderId="137" xfId="0" applyFont="1" applyBorder="1" applyAlignment="1">
      <alignment vertical="center" shrinkToFit="1"/>
    </xf>
    <xf numFmtId="0" fontId="154" fillId="0" borderId="137" xfId="0" applyFont="1" applyBorder="1" applyAlignment="1">
      <alignment vertical="center" textRotation="255" shrinkToFit="1"/>
    </xf>
    <xf numFmtId="0" fontId="154" fillId="0" borderId="137" xfId="0" applyFont="1" applyBorder="1" applyAlignment="1">
      <alignment vertical="center" shrinkToFit="1"/>
    </xf>
    <xf numFmtId="0" fontId="108" fillId="0" borderId="137" xfId="0" applyFont="1" applyBorder="1" applyAlignment="1">
      <alignment vertical="center" shrinkToFit="1"/>
    </xf>
    <xf numFmtId="0" fontId="108" fillId="0" borderId="138" xfId="0" applyFont="1" applyBorder="1" applyAlignment="1">
      <alignment vertical="center" shrinkToFit="1"/>
    </xf>
    <xf numFmtId="0" fontId="153" fillId="0" borderId="137" xfId="0" applyFont="1" applyBorder="1" applyAlignment="1">
      <alignment vertical="center" shrinkToFit="1"/>
    </xf>
    <xf numFmtId="0" fontId="153" fillId="0" borderId="138" xfId="0" applyFont="1" applyBorder="1" applyAlignment="1">
      <alignment vertical="center" shrinkToFit="1"/>
    </xf>
    <xf numFmtId="0" fontId="113" fillId="0" borderId="180" xfId="0" applyFont="1" applyBorder="1" applyAlignment="1">
      <alignment vertical="center" textRotation="255" shrinkToFit="1"/>
    </xf>
    <xf numFmtId="0" fontId="105" fillId="0" borderId="181" xfId="0" applyFont="1" applyBorder="1" applyAlignment="1">
      <alignment vertical="center" shrinkToFit="1"/>
    </xf>
    <xf numFmtId="0" fontId="153" fillId="0" borderId="180" xfId="0" applyFont="1" applyBorder="1" applyAlignment="1">
      <alignment vertical="center" textRotation="255" shrinkToFit="1"/>
    </xf>
    <xf numFmtId="0" fontId="153" fillId="0" borderId="182" xfId="0" applyFont="1" applyBorder="1" applyAlignment="1">
      <alignment vertical="center" textRotation="255" shrinkToFit="1"/>
    </xf>
    <xf numFmtId="0" fontId="0" fillId="0" borderId="35" xfId="0" applyBorder="1" applyAlignment="1">
      <alignment horizontal="center" vertical="center" shrinkToFit="1"/>
    </xf>
    <xf numFmtId="0" fontId="85" fillId="0" borderId="58" xfId="0" applyFont="1" applyBorder="1" applyAlignment="1">
      <alignment vertical="center" shrinkToFit="1"/>
    </xf>
    <xf numFmtId="0" fontId="86" fillId="0" borderId="59" xfId="0" applyFont="1" applyBorder="1" applyAlignment="1">
      <alignment vertical="center" shrinkToFit="1"/>
    </xf>
    <xf numFmtId="0" fontId="86" fillId="0" borderId="60" xfId="0" applyFont="1" applyBorder="1" applyAlignment="1">
      <alignment vertical="center" shrinkToFit="1"/>
    </xf>
    <xf numFmtId="0" fontId="11" fillId="0" borderId="0" xfId="0" applyFont="1" applyAlignment="1">
      <alignment horizontal="left" vertical="center"/>
    </xf>
    <xf numFmtId="0" fontId="7" fillId="48" borderId="184" xfId="0" applyFont="1" applyFill="1" applyBorder="1" applyAlignment="1">
      <alignment vertical="center" shrinkToFit="1"/>
    </xf>
    <xf numFmtId="0" fontId="7" fillId="48" borderId="0" xfId="0" applyFont="1" applyFill="1" applyAlignment="1">
      <alignment vertical="center" shrinkToFit="1"/>
    </xf>
    <xf numFmtId="0" fontId="0" fillId="0" borderId="35" xfId="0" applyBorder="1" applyAlignment="1">
      <alignment vertical="center" shrinkToFit="1"/>
    </xf>
    <xf numFmtId="0" fontId="8" fillId="5" borderId="37" xfId="0" applyFont="1" applyFill="1" applyBorder="1" applyAlignment="1">
      <alignment horizontal="center" vertical="center" textRotation="255"/>
    </xf>
    <xf numFmtId="0" fontId="8" fillId="5" borderId="38" xfId="0" applyFont="1" applyFill="1" applyBorder="1" applyAlignment="1">
      <alignment horizontal="center" vertical="center" textRotation="255"/>
    </xf>
    <xf numFmtId="0" fontId="8" fillId="5" borderId="35" xfId="0" applyFont="1" applyFill="1" applyBorder="1" applyAlignment="1">
      <alignment horizontal="center" vertical="center" textRotation="255"/>
    </xf>
    <xf numFmtId="0" fontId="8" fillId="5" borderId="0" xfId="0" applyFont="1" applyFill="1" applyAlignment="1">
      <alignment horizontal="center" vertical="center" textRotation="255"/>
    </xf>
    <xf numFmtId="0" fontId="8" fillId="5" borderId="34" xfId="0" applyFont="1" applyFill="1" applyBorder="1" applyAlignment="1">
      <alignment horizontal="center" vertical="center" textRotation="255"/>
    </xf>
    <xf numFmtId="0" fontId="8" fillId="5" borderId="12" xfId="0" applyFont="1" applyFill="1" applyBorder="1" applyAlignment="1">
      <alignment horizontal="center" vertical="center" textRotation="255"/>
    </xf>
    <xf numFmtId="0" fontId="0" fillId="50" borderId="206" xfId="0" applyFill="1" applyBorder="1">
      <alignment vertical="center"/>
    </xf>
    <xf numFmtId="0" fontId="16" fillId="0" borderId="34" xfId="0" applyFont="1" applyBorder="1" applyAlignment="1" applyProtection="1">
      <alignment horizontal="center" vertical="center" textRotation="255" shrinkToFit="1"/>
      <protection locked="0"/>
    </xf>
    <xf numFmtId="0" fontId="0" fillId="0" borderId="1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100" fillId="7" borderId="0" xfId="0" applyFont="1" applyFill="1" applyAlignment="1">
      <alignment vertical="top" textRotation="255" shrinkToFit="1"/>
    </xf>
    <xf numFmtId="0" fontId="123" fillId="0" borderId="73" xfId="0" applyFont="1" applyBorder="1" applyAlignment="1">
      <alignment vertical="center" shrinkToFit="1"/>
    </xf>
    <xf numFmtId="0" fontId="0" fillId="0" borderId="74" xfId="0" applyBorder="1" applyAlignment="1">
      <alignment vertical="center" shrinkToFit="1"/>
    </xf>
    <xf numFmtId="0" fontId="0" fillId="0" borderId="75" xfId="0" applyBorder="1" applyAlignment="1">
      <alignment vertical="center" shrinkToFit="1"/>
    </xf>
    <xf numFmtId="0" fontId="107" fillId="7" borderId="0" xfId="0" applyFont="1" applyFill="1">
      <alignment vertical="center"/>
    </xf>
    <xf numFmtId="0" fontId="116" fillId="7" borderId="0" xfId="0" applyFont="1" applyFill="1">
      <alignment vertical="center"/>
    </xf>
    <xf numFmtId="0" fontId="117" fillId="7" borderId="0" xfId="0" applyFont="1" applyFill="1" applyAlignment="1">
      <alignment horizontal="center" vertical="center" shrinkToFit="1"/>
    </xf>
    <xf numFmtId="0" fontId="113" fillId="7" borderId="0" xfId="0" applyFont="1" applyFill="1" applyAlignment="1">
      <alignment horizontal="center" vertical="center" textRotation="255"/>
    </xf>
    <xf numFmtId="0" fontId="119" fillId="7" borderId="0" xfId="0" applyFont="1" applyFill="1" applyAlignment="1">
      <alignment vertical="center" textRotation="255" shrinkToFit="1"/>
    </xf>
    <xf numFmtId="0" fontId="144" fillId="7" borderId="0" xfId="0" applyFont="1" applyFill="1" applyAlignment="1">
      <alignment horizontal="center" vertical="center" textRotation="255"/>
    </xf>
    <xf numFmtId="0" fontId="143" fillId="7" borderId="0" xfId="0" applyFont="1" applyFill="1" applyAlignment="1">
      <alignment horizontal="center" vertical="center" textRotation="255"/>
    </xf>
    <xf numFmtId="0" fontId="143" fillId="7" borderId="0" xfId="0" applyFont="1" applyFill="1" applyAlignment="1">
      <alignment horizontal="left" vertical="center" textRotation="255"/>
    </xf>
    <xf numFmtId="0" fontId="100" fillId="7" borderId="0" xfId="0" applyFont="1" applyFill="1" applyAlignment="1">
      <alignment horizontal="center" vertical="top" textRotation="255" shrinkToFit="1"/>
    </xf>
    <xf numFmtId="0" fontId="100" fillId="7" borderId="0" xfId="0" applyFont="1" applyFill="1" applyAlignment="1">
      <alignment horizontal="right" vertical="top" textRotation="255"/>
    </xf>
    <xf numFmtId="0" fontId="100" fillId="7" borderId="0" xfId="0" applyFont="1" applyFill="1" applyAlignment="1">
      <alignment horizontal="right" vertical="top" textRotation="255" shrinkToFit="1"/>
    </xf>
    <xf numFmtId="0" fontId="115" fillId="7" borderId="0" xfId="0" applyFont="1" applyFill="1" applyAlignment="1">
      <alignment horizontal="center" textRotation="255" wrapText="1"/>
    </xf>
    <xf numFmtId="0" fontId="0" fillId="0" borderId="0" xfId="0" applyAlignment="1">
      <alignment horizontal="center" wrapText="1"/>
    </xf>
    <xf numFmtId="0" fontId="99" fillId="0" borderId="0" xfId="0" applyFont="1" applyAlignment="1">
      <alignment horizontal="center" vertical="center" textRotation="255" shrinkToFit="1"/>
    </xf>
    <xf numFmtId="0" fontId="69" fillId="0" borderId="0" xfId="0" applyFont="1" applyAlignment="1">
      <alignment horizontal="center" vertical="center" textRotation="255" shrinkToFit="1"/>
    </xf>
    <xf numFmtId="0" fontId="115" fillId="7" borderId="0" xfId="0" applyFont="1" applyFill="1" applyAlignment="1">
      <alignment textRotation="255" shrinkToFit="1"/>
    </xf>
    <xf numFmtId="0" fontId="0" fillId="0" borderId="0" xfId="0" applyAlignment="1">
      <alignment textRotation="255" shrinkToFit="1"/>
    </xf>
    <xf numFmtId="0" fontId="99" fillId="0" borderId="0" xfId="0" applyFont="1" applyAlignment="1">
      <alignment horizontal="center" vertical="top" textRotation="255" shrinkToFit="1"/>
    </xf>
    <xf numFmtId="0" fontId="162" fillId="7" borderId="0" xfId="0" applyFont="1" applyFill="1" applyAlignment="1">
      <alignment vertical="center" textRotation="255" shrinkToFit="1"/>
    </xf>
    <xf numFmtId="0" fontId="162" fillId="0" borderId="0" xfId="0" applyFont="1" applyAlignment="1">
      <alignment vertical="center" textRotation="255" shrinkToFit="1"/>
    </xf>
    <xf numFmtId="0" fontId="122" fillId="7" borderId="0" xfId="0" applyFont="1" applyFill="1" applyAlignment="1">
      <alignment vertical="center" textRotation="255" shrinkToFit="1"/>
    </xf>
    <xf numFmtId="0" fontId="105" fillId="0" borderId="0" xfId="0" applyFont="1" applyAlignment="1">
      <alignment vertical="center" textRotation="255" shrinkToFit="1"/>
    </xf>
    <xf numFmtId="0" fontId="100" fillId="7" borderId="0" xfId="0" applyFont="1" applyFill="1" applyAlignment="1">
      <alignment vertical="top" textRotation="255"/>
    </xf>
    <xf numFmtId="0" fontId="138" fillId="7" borderId="0" xfId="0" applyFont="1" applyFill="1" applyAlignment="1">
      <alignment vertical="center" wrapText="1"/>
    </xf>
    <xf numFmtId="0" fontId="120" fillId="7" borderId="0" xfId="0" applyFont="1" applyFill="1" applyAlignment="1">
      <alignment horizontal="center" vertical="top" textRotation="255" shrinkToFit="1"/>
    </xf>
    <xf numFmtId="0" fontId="121" fillId="0" borderId="0" xfId="0" applyFont="1" applyAlignment="1">
      <alignment horizontal="center" vertical="top" textRotation="255" shrinkToFit="1"/>
    </xf>
    <xf numFmtId="0" fontId="115" fillId="7" borderId="0" xfId="0" applyFont="1" applyFill="1" applyAlignment="1">
      <alignment horizontal="center" vertical="center" textRotation="255" shrinkToFit="1"/>
    </xf>
    <xf numFmtId="0" fontId="74" fillId="0" borderId="0" xfId="0" applyFont="1" applyAlignment="1">
      <alignment horizontal="center" vertical="center" textRotation="255" shrinkToFit="1"/>
    </xf>
    <xf numFmtId="0" fontId="140" fillId="7" borderId="0" xfId="0" applyFont="1" applyFill="1" applyAlignment="1">
      <alignment horizontal="center" vertical="center" textRotation="255" shrinkToFit="1"/>
    </xf>
    <xf numFmtId="0" fontId="125" fillId="0" borderId="0" xfId="0" applyFont="1" applyAlignment="1">
      <alignment horizontal="center" vertical="center" textRotation="255" shrinkToFit="1"/>
    </xf>
    <xf numFmtId="0" fontId="100" fillId="7" borderId="0" xfId="0" applyFont="1" applyFill="1" applyAlignment="1">
      <alignment horizontal="center" vertical="top" textRotation="255"/>
    </xf>
    <xf numFmtId="190" fontId="113" fillId="7" borderId="0" xfId="0" applyNumberFormat="1" applyFont="1" applyFill="1" applyAlignment="1">
      <alignment horizontal="center" textRotation="255" shrinkToFit="1"/>
    </xf>
    <xf numFmtId="190" fontId="71" fillId="0" borderId="0" xfId="0" applyNumberFormat="1" applyFont="1" applyAlignment="1">
      <alignment horizontal="center" textRotation="255" shrinkToFit="1"/>
    </xf>
    <xf numFmtId="0" fontId="142" fillId="7" borderId="0" xfId="0" applyFont="1" applyFill="1" applyAlignment="1">
      <alignment horizontal="center" vertical="top" textRotation="255" shrinkToFit="1"/>
    </xf>
    <xf numFmtId="0" fontId="113" fillId="7" borderId="0" xfId="0" applyFont="1" applyFill="1" applyAlignment="1">
      <alignment horizontal="center" textRotation="255" shrinkToFit="1"/>
    </xf>
    <xf numFmtId="0" fontId="71" fillId="0" borderId="0" xfId="0" applyFont="1" applyAlignment="1">
      <alignment horizontal="center" textRotation="255" shrinkToFit="1"/>
    </xf>
    <xf numFmtId="0" fontId="75" fillId="0" borderId="0" xfId="0" applyFont="1" applyAlignment="1">
      <alignment vertical="center" wrapText="1"/>
    </xf>
    <xf numFmtId="0" fontId="120" fillId="7" borderId="0" xfId="0" applyFont="1" applyFill="1" applyAlignment="1">
      <alignment vertical="center" textRotation="255" shrinkToFit="1"/>
    </xf>
    <xf numFmtId="0" fontId="115" fillId="7" borderId="0" xfId="0" applyFont="1" applyFill="1" applyAlignment="1">
      <alignment textRotation="255" wrapText="1"/>
    </xf>
    <xf numFmtId="0" fontId="0" fillId="0" borderId="0" xfId="0" applyAlignment="1">
      <alignment wrapText="1"/>
    </xf>
    <xf numFmtId="0" fontId="101" fillId="7" borderId="0" xfId="0" applyFont="1" applyFill="1" applyAlignment="1">
      <alignment horizontal="left" vertical="center" textRotation="255"/>
    </xf>
    <xf numFmtId="0" fontId="134" fillId="7" borderId="0" xfId="0" applyFont="1" applyFill="1" applyAlignment="1">
      <alignment horizontal="center" vertical="center" textRotation="255"/>
    </xf>
    <xf numFmtId="0" fontId="101" fillId="7" borderId="0" xfId="0" applyFont="1" applyFill="1" applyAlignment="1">
      <alignment horizontal="center" vertical="center" textRotation="255"/>
    </xf>
    <xf numFmtId="0" fontId="133" fillId="7" borderId="0" xfId="0" applyFont="1" applyFill="1" applyAlignment="1">
      <alignment horizontal="center" vertical="top" textRotation="255" shrinkToFit="1"/>
    </xf>
  </cellXfs>
  <cellStyles count="93">
    <cellStyle name="20% - アクセント 1 2" xfId="19" xr:uid="{00000000-0005-0000-0000-000000000000}"/>
    <cellStyle name="20% - アクセント 2 2" xfId="20" xr:uid="{00000000-0005-0000-0000-000001000000}"/>
    <cellStyle name="20% - アクセント 3 2" xfId="21" xr:uid="{00000000-0005-0000-0000-000002000000}"/>
    <cellStyle name="20% - アクセント 4 2" xfId="22" xr:uid="{00000000-0005-0000-0000-000003000000}"/>
    <cellStyle name="20% - アクセント 5 2" xfId="23" xr:uid="{00000000-0005-0000-0000-000004000000}"/>
    <cellStyle name="20% - アクセント 6 2" xfId="24" xr:uid="{00000000-0005-0000-0000-000005000000}"/>
    <cellStyle name="20% - アクセント1" xfId="60" xr:uid="{00000000-0005-0000-0000-000006000000}"/>
    <cellStyle name="20% - アクセント2" xfId="61" xr:uid="{00000000-0005-0000-0000-000007000000}"/>
    <cellStyle name="20% - アクセント3" xfId="62" xr:uid="{00000000-0005-0000-0000-000008000000}"/>
    <cellStyle name="20% - アクセント4" xfId="63" xr:uid="{00000000-0005-0000-0000-000009000000}"/>
    <cellStyle name="20% - アクセント5" xfId="64" xr:uid="{00000000-0005-0000-0000-00000A000000}"/>
    <cellStyle name="20% - アクセント6" xfId="65" xr:uid="{00000000-0005-0000-0000-00000B000000}"/>
    <cellStyle name="40% - アクセント 1 2" xfId="25" xr:uid="{00000000-0005-0000-0000-00000C000000}"/>
    <cellStyle name="40% - アクセント 2 2" xfId="26" xr:uid="{00000000-0005-0000-0000-00000D000000}"/>
    <cellStyle name="40% - アクセント 3 2" xfId="27" xr:uid="{00000000-0005-0000-0000-00000E000000}"/>
    <cellStyle name="40% - アクセント 4 2" xfId="28" xr:uid="{00000000-0005-0000-0000-00000F000000}"/>
    <cellStyle name="40% - アクセント 5 2" xfId="29" xr:uid="{00000000-0005-0000-0000-000010000000}"/>
    <cellStyle name="40% - アクセント 6 2" xfId="30" xr:uid="{00000000-0005-0000-0000-000011000000}"/>
    <cellStyle name="40% - アクセント1" xfId="66" xr:uid="{00000000-0005-0000-0000-000012000000}"/>
    <cellStyle name="40% - アクセント2" xfId="67" xr:uid="{00000000-0005-0000-0000-000013000000}"/>
    <cellStyle name="40% - アクセント3" xfId="68" xr:uid="{00000000-0005-0000-0000-000014000000}"/>
    <cellStyle name="40% - アクセント4" xfId="69" xr:uid="{00000000-0005-0000-0000-000015000000}"/>
    <cellStyle name="40% - アクセント5" xfId="70" xr:uid="{00000000-0005-0000-0000-000016000000}"/>
    <cellStyle name="40% - アクセント6" xfId="71" xr:uid="{00000000-0005-0000-0000-000017000000}"/>
    <cellStyle name="60% - アクセント 1 2" xfId="31" xr:uid="{00000000-0005-0000-0000-000018000000}"/>
    <cellStyle name="60% - アクセント 2 2" xfId="32" xr:uid="{00000000-0005-0000-0000-000019000000}"/>
    <cellStyle name="60% - アクセント 3 2" xfId="33" xr:uid="{00000000-0005-0000-0000-00001A000000}"/>
    <cellStyle name="60% - アクセント 4 2" xfId="34" xr:uid="{00000000-0005-0000-0000-00001B000000}"/>
    <cellStyle name="60% - アクセント 5 2" xfId="35" xr:uid="{00000000-0005-0000-0000-00001C000000}"/>
    <cellStyle name="60% - アクセント 6 2" xfId="36" xr:uid="{00000000-0005-0000-0000-00001D000000}"/>
    <cellStyle name="60% - アクセント1" xfId="72" xr:uid="{00000000-0005-0000-0000-00001E000000}"/>
    <cellStyle name="60% - アクセント2" xfId="73" xr:uid="{00000000-0005-0000-0000-00001F000000}"/>
    <cellStyle name="60% - アクセント3" xfId="74" xr:uid="{00000000-0005-0000-0000-000020000000}"/>
    <cellStyle name="60% - アクセント4" xfId="75" xr:uid="{00000000-0005-0000-0000-000021000000}"/>
    <cellStyle name="60% - アクセント5" xfId="76" xr:uid="{00000000-0005-0000-0000-000022000000}"/>
    <cellStyle name="60% - アクセント6" xfId="77" xr:uid="{00000000-0005-0000-0000-000023000000}"/>
    <cellStyle name="アクセント 1 2" xfId="37" xr:uid="{00000000-0005-0000-0000-000024000000}"/>
    <cellStyle name="アクセント 2 2" xfId="38" xr:uid="{00000000-0005-0000-0000-000025000000}"/>
    <cellStyle name="アクセント 3 2" xfId="39" xr:uid="{00000000-0005-0000-0000-000026000000}"/>
    <cellStyle name="アクセント 4 2" xfId="40" xr:uid="{00000000-0005-0000-0000-000027000000}"/>
    <cellStyle name="アクセント 5 2" xfId="41" xr:uid="{00000000-0005-0000-0000-000028000000}"/>
    <cellStyle name="アクセント 6 2" xfId="42" xr:uid="{00000000-0005-0000-0000-000029000000}"/>
    <cellStyle name="タイトル 2" xfId="43" xr:uid="{00000000-0005-0000-0000-00002A000000}"/>
    <cellStyle name="チェック セル 2" xfId="44" xr:uid="{00000000-0005-0000-0000-00002B000000}"/>
    <cellStyle name="どちらでもない 2" xfId="45" xr:uid="{00000000-0005-0000-0000-00002C000000}"/>
    <cellStyle name="パーセント" xfId="91" builtinId="5"/>
    <cellStyle name="パーセント 2" xfId="78" xr:uid="{00000000-0005-0000-0000-00002E000000}"/>
    <cellStyle name="メモ 2" xfId="46" xr:uid="{00000000-0005-0000-0000-00002F000000}"/>
    <cellStyle name="メモ 3" xfId="79" xr:uid="{00000000-0005-0000-0000-000030000000}"/>
    <cellStyle name="リンク セル 2" xfId="47" xr:uid="{00000000-0005-0000-0000-000031000000}"/>
    <cellStyle name="悪い 2" xfId="48" xr:uid="{00000000-0005-0000-0000-000032000000}"/>
    <cellStyle name="計算 2" xfId="49" xr:uid="{00000000-0005-0000-0000-000033000000}"/>
    <cellStyle name="警告文 2" xfId="50" xr:uid="{00000000-0005-0000-0000-000034000000}"/>
    <cellStyle name="桁区切り" xfId="1" builtinId="6"/>
    <cellStyle name="桁区切り 2" xfId="2" xr:uid="{00000000-0005-0000-0000-000036000000}"/>
    <cellStyle name="桁区切り 2 2" xfId="80" xr:uid="{00000000-0005-0000-0000-000037000000}"/>
    <cellStyle name="桁区切り 3" xfId="3" xr:uid="{00000000-0005-0000-0000-000038000000}"/>
    <cellStyle name="桁区切り 3 2" xfId="81" xr:uid="{00000000-0005-0000-0000-000039000000}"/>
    <cellStyle name="桁区切り 4" xfId="4" xr:uid="{00000000-0005-0000-0000-00003A000000}"/>
    <cellStyle name="桁区切り 5" xfId="18" xr:uid="{00000000-0005-0000-0000-00003B000000}"/>
    <cellStyle name="見出し 1 2" xfId="51" xr:uid="{00000000-0005-0000-0000-00003C000000}"/>
    <cellStyle name="見出し 2 2" xfId="52" xr:uid="{00000000-0005-0000-0000-00003D000000}"/>
    <cellStyle name="見出し 3 2" xfId="53" xr:uid="{00000000-0005-0000-0000-00003E000000}"/>
    <cellStyle name="見出し 4 2" xfId="54" xr:uid="{00000000-0005-0000-0000-00003F000000}"/>
    <cellStyle name="合計" xfId="82" xr:uid="{00000000-0005-0000-0000-000040000000}"/>
    <cellStyle name="集計 2" xfId="55" xr:uid="{00000000-0005-0000-0000-000041000000}"/>
    <cellStyle name="出力 2" xfId="56" xr:uid="{00000000-0005-0000-0000-000042000000}"/>
    <cellStyle name="説明文 2" xfId="57" xr:uid="{00000000-0005-0000-0000-000043000000}"/>
    <cellStyle name="通貨 2" xfId="5" xr:uid="{00000000-0005-0000-0000-000044000000}"/>
    <cellStyle name="通貨 3" xfId="6" xr:uid="{00000000-0005-0000-0000-000045000000}"/>
    <cellStyle name="通貨 4" xfId="7" xr:uid="{00000000-0005-0000-0000-000046000000}"/>
    <cellStyle name="入力 2" xfId="58" xr:uid="{00000000-0005-0000-0000-000047000000}"/>
    <cellStyle name="標準" xfId="0" builtinId="0"/>
    <cellStyle name="標準 2" xfId="8" xr:uid="{00000000-0005-0000-0000-000049000000}"/>
    <cellStyle name="標準 2 2" xfId="9" xr:uid="{00000000-0005-0000-0000-00004A000000}"/>
    <cellStyle name="標準 2 3" xfId="10" xr:uid="{00000000-0005-0000-0000-00004B000000}"/>
    <cellStyle name="標準 2 3 2" xfId="11" xr:uid="{00000000-0005-0000-0000-00004C000000}"/>
    <cellStyle name="標準 2 4" xfId="83" xr:uid="{00000000-0005-0000-0000-00004D000000}"/>
    <cellStyle name="標準 3" xfId="12" xr:uid="{00000000-0005-0000-0000-00004E000000}"/>
    <cellStyle name="標準 3 2" xfId="84" xr:uid="{00000000-0005-0000-0000-00004F000000}"/>
    <cellStyle name="標準 4" xfId="13" xr:uid="{00000000-0005-0000-0000-000050000000}"/>
    <cellStyle name="標準 4 2" xfId="85" xr:uid="{00000000-0005-0000-0000-000051000000}"/>
    <cellStyle name="標準 5" xfId="14" xr:uid="{00000000-0005-0000-0000-000052000000}"/>
    <cellStyle name="標準 5 2" xfId="86" xr:uid="{00000000-0005-0000-0000-000053000000}"/>
    <cellStyle name="標準 6" xfId="15" xr:uid="{00000000-0005-0000-0000-000054000000}"/>
    <cellStyle name="標準 6 2" xfId="87" xr:uid="{00000000-0005-0000-0000-000055000000}"/>
    <cellStyle name="標準 7" xfId="16" xr:uid="{00000000-0005-0000-0000-000056000000}"/>
    <cellStyle name="標準 7 2" xfId="88" xr:uid="{00000000-0005-0000-0000-000057000000}"/>
    <cellStyle name="標準 8" xfId="17" xr:uid="{00000000-0005-0000-0000-000058000000}"/>
    <cellStyle name="標準 8 2" xfId="89" xr:uid="{00000000-0005-0000-0000-000059000000}"/>
    <cellStyle name="標準_高島屋発注書1" xfId="92" xr:uid="{00000000-0005-0000-0000-00005B000000}"/>
    <cellStyle name="普通" xfId="90" xr:uid="{00000000-0005-0000-0000-00005C000000}"/>
    <cellStyle name="良い 2" xfId="59" xr:uid="{00000000-0005-0000-0000-00005D000000}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B7DEE8"/>
      <color rgb="FFFFFBF7"/>
      <color rgb="FF339966"/>
      <color rgb="FF0F55BD"/>
      <color rgb="FFFFCCFF"/>
      <color rgb="FFDAEEF3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st-/Documents/&#24179;&#23433;&#20250;&#39208;&#23554;&#29992;&#27880;&#25991;&#26360;&#21407;&#26412;202103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項目"/>
      <sheetName val="品番配送区分記入用リスト"/>
      <sheetName val="見積書1Ｐお客様用"/>
      <sheetName val="発注書兼手数料表示"/>
      <sheetName val="チョイスコレクション 発注書"/>
      <sheetName val="見積書2P"/>
      <sheetName val="四つ折り"/>
      <sheetName val="二つ折カード"/>
      <sheetName val="A4のし "/>
      <sheetName val="寒中見舞いはがき  "/>
      <sheetName val="喪中はがき "/>
      <sheetName val="法要案内はがき"/>
      <sheetName val="永眠案内ハガキ"/>
      <sheetName val="商品データ+集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rgb="FFFFC000"/>
  </sheetPr>
  <dimension ref="A1:DJC514"/>
  <sheetViews>
    <sheetView tabSelected="1" view="pageBreakPreview" zoomScaleNormal="100" zoomScaleSheetLayoutView="100" workbookViewId="0">
      <selection activeCell="B2" sqref="B2"/>
    </sheetView>
  </sheetViews>
  <sheetFormatPr defaultColWidth="9" defaultRowHeight="35.1" customHeight="1"/>
  <cols>
    <col min="1" max="1" width="9" style="30"/>
    <col min="2" max="2" width="31.86328125" style="24" customWidth="1"/>
    <col min="3" max="3" width="15.796875" style="25" customWidth="1"/>
    <col min="4" max="4" width="66.6640625" style="24" customWidth="1"/>
    <col min="5" max="5" width="17.86328125" style="26" customWidth="1"/>
    <col min="6" max="6" width="17.86328125" style="53" customWidth="1"/>
    <col min="7" max="7" width="23.796875" style="418" bestFit="1" customWidth="1"/>
    <col min="8" max="8" width="64.46484375" style="38" bestFit="1" customWidth="1"/>
    <col min="9" max="9" width="9" style="39" customWidth="1"/>
    <col min="10" max="10" width="9" style="39" hidden="1" customWidth="1"/>
    <col min="11" max="12" width="11" style="43" customWidth="1"/>
    <col min="13" max="13" width="15" style="44" customWidth="1"/>
    <col min="14" max="15" width="18.19921875" style="23" customWidth="1"/>
    <col min="16" max="16" width="11.19921875" style="23" hidden="1" customWidth="1"/>
    <col min="17" max="17" width="16.19921875" style="23" hidden="1" customWidth="1"/>
    <col min="18" max="18" width="17" style="23" hidden="1" customWidth="1"/>
    <col min="19" max="20" width="9" style="23" hidden="1" customWidth="1"/>
    <col min="21" max="21" width="9" style="77" hidden="1" customWidth="1"/>
    <col min="22" max="23" width="9" style="23" hidden="1" customWidth="1"/>
    <col min="24" max="32" width="9" style="23" customWidth="1"/>
    <col min="33" max="16384" width="9" style="23"/>
  </cols>
  <sheetData>
    <row r="1" spans="1:2967" ht="45.6" customHeight="1" thickTop="1">
      <c r="A1" s="434" t="s">
        <v>211</v>
      </c>
      <c r="B1" s="350" t="s">
        <v>227</v>
      </c>
      <c r="C1" s="351" t="s">
        <v>63</v>
      </c>
      <c r="D1" s="351" t="s">
        <v>64</v>
      </c>
      <c r="E1" s="351" t="s">
        <v>65</v>
      </c>
      <c r="F1" s="352" t="s">
        <v>228</v>
      </c>
      <c r="G1" s="444" t="s">
        <v>220</v>
      </c>
      <c r="H1" s="445"/>
      <c r="I1" s="446"/>
      <c r="J1" s="336"/>
      <c r="K1" s="447" t="s">
        <v>1530</v>
      </c>
      <c r="L1" s="448"/>
      <c r="M1" s="448"/>
      <c r="N1" s="449"/>
      <c r="O1" s="456" t="s">
        <v>1531</v>
      </c>
    </row>
    <row r="2" spans="1:2967" ht="45.6" customHeight="1" thickBot="1">
      <c r="A2" s="435"/>
      <c r="B2" s="370"/>
      <c r="C2" s="353"/>
      <c r="D2" s="381"/>
      <c r="E2" s="353"/>
      <c r="F2" s="354"/>
      <c r="G2" s="438" t="s">
        <v>1548</v>
      </c>
      <c r="H2" s="439"/>
      <c r="I2" s="440"/>
      <c r="J2" s="337"/>
      <c r="K2" s="441" t="s">
        <v>207</v>
      </c>
      <c r="L2" s="442"/>
      <c r="M2" s="442"/>
      <c r="N2" s="443"/>
      <c r="O2" s="457"/>
    </row>
    <row r="3" spans="1:2967" ht="45.6" customHeight="1" thickTop="1" thickBot="1">
      <c r="A3" s="452" t="s">
        <v>221</v>
      </c>
      <c r="B3" s="453"/>
      <c r="C3" s="399" t="s">
        <v>226</v>
      </c>
      <c r="D3" s="400"/>
      <c r="E3" s="401" t="s">
        <v>222</v>
      </c>
      <c r="F3" s="402"/>
      <c r="G3" s="401" t="s">
        <v>223</v>
      </c>
      <c r="H3" s="400"/>
      <c r="I3" s="393" t="s">
        <v>225</v>
      </c>
      <c r="J3" s="392"/>
      <c r="K3" s="454"/>
      <c r="L3" s="455"/>
      <c r="M3" s="450" t="s">
        <v>224</v>
      </c>
      <c r="N3" s="451"/>
      <c r="O3" s="458"/>
    </row>
    <row r="4" spans="1:2967" s="20" customFormat="1" ht="35.1" customHeight="1" thickTop="1" thickBot="1">
      <c r="A4" s="365" t="s">
        <v>61</v>
      </c>
      <c r="B4" s="366" t="s">
        <v>62</v>
      </c>
      <c r="C4" s="394" t="s">
        <v>63</v>
      </c>
      <c r="D4" s="394" t="s">
        <v>64</v>
      </c>
      <c r="E4" s="394" t="s">
        <v>65</v>
      </c>
      <c r="F4" s="394" t="s">
        <v>79</v>
      </c>
      <c r="G4" s="398" t="s">
        <v>116</v>
      </c>
      <c r="H4" s="395" t="s">
        <v>66</v>
      </c>
      <c r="I4" s="396" t="s">
        <v>67</v>
      </c>
      <c r="J4" s="397" t="s">
        <v>168</v>
      </c>
      <c r="K4" s="398" t="s">
        <v>68</v>
      </c>
      <c r="L4" s="398" t="s">
        <v>113</v>
      </c>
      <c r="M4" s="364" t="s">
        <v>212</v>
      </c>
      <c r="N4" s="363" t="s">
        <v>40</v>
      </c>
      <c r="O4" s="431" t="s">
        <v>118</v>
      </c>
      <c r="P4" s="436" t="s">
        <v>114</v>
      </c>
      <c r="Q4" s="437"/>
      <c r="R4" s="437"/>
      <c r="S4" s="437"/>
      <c r="T4" s="437"/>
      <c r="U4" s="76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229"/>
      <c r="BCW4" s="229"/>
      <c r="BCX4" s="229"/>
      <c r="BCY4" s="229"/>
      <c r="BCZ4" s="229"/>
      <c r="BDA4" s="229"/>
      <c r="BDB4" s="229"/>
      <c r="BDC4" s="229"/>
      <c r="BDD4" s="229"/>
      <c r="BDE4" s="229"/>
      <c r="BDF4" s="229"/>
      <c r="BDG4" s="229"/>
      <c r="BDH4" s="229"/>
      <c r="BDI4" s="229"/>
      <c r="BDJ4" s="229"/>
      <c r="BDK4" s="229"/>
      <c r="BDL4" s="229"/>
      <c r="BDM4" s="229"/>
      <c r="BDN4" s="229"/>
      <c r="BDO4" s="229"/>
      <c r="BDP4" s="229"/>
      <c r="BDQ4" s="229"/>
      <c r="BDR4" s="229"/>
      <c r="BDS4" s="229"/>
      <c r="BDT4" s="229"/>
      <c r="BDU4" s="229"/>
      <c r="BDV4" s="229"/>
      <c r="BDW4" s="229"/>
      <c r="BDX4" s="229"/>
      <c r="BDY4" s="229"/>
      <c r="BDZ4" s="229"/>
      <c r="BEA4" s="229"/>
      <c r="BEB4" s="229"/>
      <c r="BEC4" s="229"/>
      <c r="BED4" s="229"/>
      <c r="BEE4" s="229"/>
      <c r="BEF4" s="229"/>
      <c r="BEG4" s="229"/>
      <c r="BEH4" s="229"/>
      <c r="BEI4" s="229"/>
      <c r="BEJ4" s="229"/>
      <c r="BEK4" s="229"/>
      <c r="BEL4" s="229"/>
      <c r="BEM4" s="229"/>
      <c r="BEN4" s="229"/>
      <c r="BEO4" s="229"/>
      <c r="BEP4" s="229"/>
      <c r="BEQ4" s="229"/>
      <c r="BER4" s="229"/>
      <c r="BES4" s="229"/>
      <c r="BET4" s="229"/>
      <c r="BEU4" s="229"/>
      <c r="BEV4" s="229"/>
      <c r="BEW4" s="229"/>
      <c r="BEX4" s="229"/>
      <c r="BEY4" s="229"/>
      <c r="BEZ4" s="229"/>
      <c r="BFA4" s="229"/>
      <c r="BFB4" s="229"/>
      <c r="BFC4" s="229"/>
      <c r="BFD4" s="229"/>
      <c r="BFE4" s="229"/>
      <c r="BFF4" s="229"/>
      <c r="BFG4" s="229"/>
      <c r="BFH4" s="229"/>
      <c r="BFI4" s="229"/>
      <c r="BFJ4" s="229"/>
      <c r="BFK4" s="229"/>
      <c r="BFL4" s="229"/>
      <c r="BFM4" s="229"/>
      <c r="BFN4" s="229"/>
      <c r="BFO4" s="229"/>
      <c r="BFP4" s="229"/>
      <c r="BFQ4" s="229"/>
      <c r="BFR4" s="229"/>
      <c r="BFS4" s="229"/>
      <c r="BFT4" s="229"/>
      <c r="BFU4" s="229"/>
      <c r="BFV4" s="229"/>
      <c r="BFW4" s="229"/>
      <c r="BFX4" s="229"/>
      <c r="BFY4" s="229"/>
      <c r="BFZ4" s="229"/>
      <c r="BGA4" s="229"/>
      <c r="BGB4" s="229"/>
      <c r="BGC4" s="229"/>
      <c r="BGD4" s="229"/>
      <c r="BGE4" s="229"/>
      <c r="BGF4" s="229"/>
      <c r="BGG4" s="229"/>
      <c r="BGH4" s="229"/>
      <c r="BGI4" s="229"/>
      <c r="BGJ4" s="229"/>
      <c r="BGK4" s="229"/>
      <c r="BGL4" s="229"/>
      <c r="BGM4" s="229"/>
      <c r="BGN4" s="229"/>
      <c r="BGO4" s="229"/>
      <c r="BGP4" s="229"/>
      <c r="BGQ4" s="229"/>
      <c r="BGR4" s="229"/>
      <c r="BGS4" s="229"/>
      <c r="BGT4" s="229"/>
      <c r="BGU4" s="229"/>
      <c r="BGV4" s="229"/>
      <c r="BGW4" s="229"/>
      <c r="BGX4" s="229"/>
      <c r="BGY4" s="229"/>
      <c r="BGZ4" s="229"/>
      <c r="BHA4" s="229"/>
      <c r="BHB4" s="229"/>
      <c r="BHC4" s="229"/>
      <c r="BHD4" s="229"/>
      <c r="BHE4" s="229"/>
      <c r="BHF4" s="229"/>
      <c r="BHG4" s="229"/>
      <c r="BHH4" s="229"/>
      <c r="BHI4" s="229"/>
      <c r="BHJ4" s="229"/>
      <c r="BHK4" s="229"/>
      <c r="BHL4" s="229"/>
      <c r="BHM4" s="229"/>
      <c r="BHN4" s="229"/>
      <c r="BHO4" s="229"/>
      <c r="BHP4" s="229"/>
      <c r="BHQ4" s="229"/>
      <c r="BHR4" s="229"/>
      <c r="BHS4" s="229"/>
      <c r="BHT4" s="229"/>
      <c r="BHU4" s="229"/>
      <c r="BHV4" s="229"/>
      <c r="BHW4" s="229"/>
      <c r="BHX4" s="229"/>
      <c r="BHY4" s="229"/>
      <c r="BHZ4" s="229"/>
      <c r="BIA4" s="229"/>
      <c r="BIB4" s="229"/>
      <c r="BIC4" s="229"/>
      <c r="BID4" s="229"/>
      <c r="BIE4" s="229"/>
      <c r="BIF4" s="229"/>
      <c r="BIG4" s="229"/>
      <c r="BIH4" s="229"/>
      <c r="BII4" s="229"/>
      <c r="BIJ4" s="229"/>
      <c r="BIK4" s="229"/>
      <c r="BIL4" s="229"/>
      <c r="BIM4" s="229"/>
      <c r="BIN4" s="229"/>
      <c r="BIO4" s="229"/>
      <c r="BIP4" s="229"/>
      <c r="BIQ4" s="229"/>
      <c r="BIR4" s="229"/>
      <c r="BIS4" s="229"/>
      <c r="BIT4" s="229"/>
      <c r="BIU4" s="229"/>
      <c r="BIV4" s="229"/>
      <c r="BIW4" s="229"/>
      <c r="BIX4" s="229"/>
      <c r="BIY4" s="229"/>
      <c r="BIZ4" s="229"/>
      <c r="BJA4" s="229"/>
      <c r="BJB4" s="229"/>
      <c r="BJC4" s="229"/>
      <c r="BJD4" s="229"/>
      <c r="BJE4" s="229"/>
      <c r="BJF4" s="229"/>
      <c r="BJG4" s="229"/>
      <c r="BJH4" s="229"/>
      <c r="BJI4" s="229"/>
      <c r="BJJ4" s="229"/>
      <c r="BJK4" s="229"/>
      <c r="BJL4" s="229"/>
      <c r="BJM4" s="229"/>
      <c r="BJN4" s="229"/>
      <c r="BJO4" s="229"/>
      <c r="BJP4" s="229"/>
      <c r="BJQ4" s="229"/>
      <c r="BJR4" s="229"/>
      <c r="BJS4" s="229"/>
      <c r="BJT4" s="229"/>
      <c r="BJU4" s="229"/>
      <c r="BJV4" s="229"/>
      <c r="BJW4" s="229"/>
      <c r="BJX4" s="229"/>
      <c r="BJY4" s="229"/>
      <c r="BJZ4" s="229"/>
      <c r="BKA4" s="229"/>
      <c r="BKB4" s="229"/>
      <c r="BKC4" s="229"/>
      <c r="BKD4" s="229"/>
      <c r="BKE4" s="229"/>
      <c r="BKF4" s="229"/>
      <c r="BKG4" s="229"/>
      <c r="BKH4" s="229"/>
      <c r="BKI4" s="229"/>
      <c r="BKJ4" s="229"/>
      <c r="BKK4" s="229"/>
      <c r="BKL4" s="229"/>
      <c r="BKM4" s="229"/>
      <c r="BKN4" s="229"/>
      <c r="BKO4" s="229"/>
      <c r="BKP4" s="229"/>
      <c r="BKQ4" s="229"/>
      <c r="BKR4" s="229"/>
      <c r="BKS4" s="229"/>
      <c r="BKT4" s="229"/>
      <c r="BKU4" s="229"/>
      <c r="BKV4" s="229"/>
      <c r="BKW4" s="229"/>
      <c r="BKX4" s="229"/>
      <c r="BKY4" s="229"/>
      <c r="BKZ4" s="229"/>
      <c r="BLA4" s="229"/>
      <c r="BLB4" s="229"/>
      <c r="BLC4" s="229"/>
      <c r="BLD4" s="229"/>
      <c r="BLE4" s="229"/>
      <c r="BLF4" s="229"/>
      <c r="BLG4" s="229"/>
      <c r="BLH4" s="229"/>
      <c r="BLI4" s="229"/>
      <c r="BLJ4" s="229"/>
      <c r="BLK4" s="229"/>
      <c r="BLL4" s="229"/>
      <c r="BLM4" s="229"/>
      <c r="BLN4" s="229"/>
      <c r="BLO4" s="229"/>
      <c r="BLP4" s="229"/>
      <c r="BLQ4" s="229"/>
      <c r="BLR4" s="229"/>
      <c r="BLS4" s="229"/>
      <c r="BLT4" s="229"/>
      <c r="BLU4" s="229"/>
      <c r="BLV4" s="229"/>
      <c r="BLW4" s="229"/>
      <c r="BLX4" s="229"/>
      <c r="BLY4" s="229"/>
      <c r="BLZ4" s="229"/>
      <c r="BMA4" s="229"/>
      <c r="BMB4" s="229"/>
      <c r="BMC4" s="229"/>
      <c r="BMD4" s="229"/>
      <c r="BME4" s="229"/>
      <c r="BMF4" s="229"/>
      <c r="BMG4" s="229"/>
      <c r="BMH4" s="229"/>
      <c r="BMI4" s="229"/>
      <c r="BMJ4" s="229"/>
      <c r="BMK4" s="229"/>
      <c r="BML4" s="229"/>
      <c r="BMM4" s="229"/>
      <c r="BMN4" s="229"/>
      <c r="BMO4" s="229"/>
      <c r="BMP4" s="229"/>
      <c r="BMQ4" s="229"/>
      <c r="BMR4" s="229"/>
      <c r="BMS4" s="229"/>
      <c r="BMT4" s="229"/>
      <c r="BMU4" s="229"/>
      <c r="BMV4" s="229"/>
      <c r="BMW4" s="229"/>
      <c r="BMX4" s="229"/>
      <c r="BMY4" s="229"/>
      <c r="BMZ4" s="229"/>
      <c r="BNA4" s="229"/>
      <c r="BNB4" s="229"/>
      <c r="BNC4" s="229"/>
      <c r="BND4" s="229"/>
      <c r="BNE4" s="229"/>
      <c r="BNF4" s="229"/>
      <c r="BNG4" s="229"/>
      <c r="BNH4" s="229"/>
      <c r="BNI4" s="229"/>
      <c r="BNJ4" s="229"/>
      <c r="BNK4" s="229"/>
      <c r="BNL4" s="229"/>
      <c r="BNM4" s="229"/>
      <c r="BNN4" s="229"/>
      <c r="BNO4" s="229"/>
      <c r="BNP4" s="229"/>
      <c r="BNQ4" s="229"/>
      <c r="BNR4" s="229"/>
      <c r="BNS4" s="229"/>
      <c r="BNT4" s="229"/>
      <c r="BNU4" s="229"/>
      <c r="BNV4" s="229"/>
      <c r="BNW4" s="229"/>
      <c r="BNX4" s="229"/>
      <c r="BNY4" s="229"/>
      <c r="BNZ4" s="229"/>
      <c r="BOA4" s="229"/>
      <c r="BOB4" s="229"/>
      <c r="BOC4" s="229"/>
      <c r="BOD4" s="229"/>
      <c r="BOE4" s="229"/>
      <c r="BOF4" s="229"/>
      <c r="BOG4" s="229"/>
      <c r="BOH4" s="229"/>
      <c r="BOI4" s="229"/>
      <c r="BOJ4" s="229"/>
      <c r="BOK4" s="229"/>
      <c r="BOL4" s="229"/>
      <c r="BOM4" s="229"/>
      <c r="BON4" s="229"/>
      <c r="BOO4" s="229"/>
      <c r="BOP4" s="229"/>
      <c r="BOQ4" s="229"/>
      <c r="BOR4" s="229"/>
      <c r="BOS4" s="229"/>
      <c r="BOT4" s="229"/>
      <c r="BOU4" s="229"/>
      <c r="BOV4" s="229"/>
      <c r="BOW4" s="229"/>
      <c r="BOX4" s="229"/>
      <c r="BOY4" s="229"/>
      <c r="BOZ4" s="229"/>
      <c r="BPA4" s="229"/>
      <c r="BPB4" s="229"/>
      <c r="BPC4" s="229"/>
      <c r="BPD4" s="229"/>
      <c r="BPE4" s="229"/>
      <c r="BPF4" s="229"/>
      <c r="BPG4" s="229"/>
      <c r="BPH4" s="229"/>
      <c r="BPI4" s="229"/>
      <c r="BPJ4" s="229"/>
      <c r="BPK4" s="229"/>
      <c r="BPL4" s="229"/>
      <c r="BPM4" s="229"/>
      <c r="BPN4" s="229"/>
      <c r="BPO4" s="229"/>
      <c r="BPP4" s="229"/>
      <c r="BPQ4" s="229"/>
      <c r="BPR4" s="229"/>
      <c r="BPS4" s="229"/>
      <c r="BPT4" s="229"/>
      <c r="BPU4" s="229"/>
      <c r="BPV4" s="229"/>
      <c r="BPW4" s="229"/>
      <c r="BPX4" s="229"/>
      <c r="BPY4" s="229"/>
      <c r="BPZ4" s="229"/>
      <c r="BQA4" s="229"/>
      <c r="BQB4" s="229"/>
      <c r="BQC4" s="229"/>
      <c r="BQD4" s="229"/>
      <c r="BQE4" s="229"/>
      <c r="BQF4" s="229"/>
      <c r="BQG4" s="229"/>
      <c r="BQH4" s="229"/>
      <c r="BQI4" s="229"/>
      <c r="BQJ4" s="229"/>
      <c r="BQK4" s="229"/>
      <c r="BQL4" s="229"/>
      <c r="BQM4" s="229"/>
      <c r="BQN4" s="229"/>
      <c r="BQO4" s="229"/>
      <c r="BQP4" s="229"/>
      <c r="BQQ4" s="229"/>
      <c r="BQR4" s="229"/>
      <c r="BQS4" s="229"/>
      <c r="BQT4" s="229"/>
      <c r="BQU4" s="229"/>
      <c r="BQV4" s="229"/>
      <c r="BQW4" s="229"/>
      <c r="BQX4" s="229"/>
      <c r="BQY4" s="229"/>
      <c r="BQZ4" s="229"/>
      <c r="BRA4" s="229"/>
      <c r="BRB4" s="229"/>
      <c r="BRC4" s="229"/>
      <c r="BRD4" s="229"/>
      <c r="BRE4" s="229"/>
      <c r="BRF4" s="229"/>
      <c r="BRG4" s="229"/>
      <c r="BRH4" s="229"/>
      <c r="BRI4" s="229"/>
      <c r="BRJ4" s="229"/>
      <c r="BRK4" s="229"/>
      <c r="BRL4" s="229"/>
      <c r="BRM4" s="229"/>
      <c r="BRN4" s="229"/>
      <c r="BRO4" s="229"/>
      <c r="BRP4" s="229"/>
      <c r="BRQ4" s="229"/>
      <c r="BRR4" s="229"/>
      <c r="BRS4" s="229"/>
      <c r="BRT4" s="229"/>
      <c r="BRU4" s="229"/>
      <c r="BRV4" s="229"/>
      <c r="BRW4" s="229"/>
      <c r="BRX4" s="229"/>
      <c r="BRY4" s="229"/>
      <c r="BRZ4" s="229"/>
      <c r="BSA4" s="229"/>
      <c r="BSB4" s="229"/>
      <c r="BSC4" s="229"/>
      <c r="BSD4" s="229"/>
      <c r="BSE4" s="229"/>
      <c r="BSF4" s="229"/>
      <c r="BSG4" s="229"/>
      <c r="BSH4" s="229"/>
      <c r="BSI4" s="229"/>
      <c r="BSJ4" s="229"/>
      <c r="BSK4" s="229"/>
      <c r="BSL4" s="229"/>
      <c r="BSM4" s="229"/>
      <c r="BSN4" s="229"/>
      <c r="BSO4" s="229"/>
      <c r="BSP4" s="229"/>
      <c r="BSQ4" s="229"/>
      <c r="BSR4" s="229"/>
      <c r="BSS4" s="229"/>
      <c r="BST4" s="229"/>
      <c r="BSU4" s="229"/>
      <c r="BSV4" s="229"/>
      <c r="BSW4" s="229"/>
      <c r="BSX4" s="229"/>
      <c r="BSY4" s="229"/>
      <c r="BSZ4" s="229"/>
      <c r="BTA4" s="229"/>
      <c r="BTB4" s="229"/>
      <c r="BTC4" s="229"/>
      <c r="BTD4" s="229"/>
      <c r="BTE4" s="229"/>
      <c r="BTF4" s="229"/>
      <c r="BTG4" s="229"/>
      <c r="BTH4" s="229"/>
      <c r="BTI4" s="229"/>
      <c r="BTJ4" s="229"/>
      <c r="BTK4" s="229"/>
      <c r="BTL4" s="229"/>
      <c r="BTM4" s="229"/>
      <c r="BTN4" s="229"/>
      <c r="BTO4" s="229"/>
      <c r="BTP4" s="229"/>
      <c r="BTQ4" s="229"/>
      <c r="BTR4" s="229"/>
      <c r="BTS4" s="229"/>
      <c r="BTT4" s="229"/>
      <c r="BTU4" s="229"/>
      <c r="BTV4" s="229"/>
      <c r="BTW4" s="229"/>
      <c r="BTX4" s="229"/>
      <c r="BTY4" s="229"/>
      <c r="BTZ4" s="229"/>
      <c r="BUA4" s="229"/>
      <c r="BUB4" s="229"/>
      <c r="BUC4" s="229"/>
      <c r="BUD4" s="229"/>
      <c r="BUE4" s="229"/>
      <c r="BUF4" s="229"/>
      <c r="BUG4" s="229"/>
      <c r="BUH4" s="229"/>
      <c r="BUI4" s="229"/>
      <c r="BUJ4" s="229"/>
      <c r="BUK4" s="229"/>
      <c r="BUL4" s="229"/>
      <c r="BUM4" s="229"/>
      <c r="BUN4" s="229"/>
      <c r="BUO4" s="229"/>
      <c r="BUP4" s="229"/>
      <c r="BUQ4" s="229"/>
      <c r="BUR4" s="229"/>
      <c r="BUS4" s="229"/>
      <c r="BUT4" s="229"/>
      <c r="BUU4" s="229"/>
      <c r="BUV4" s="229"/>
      <c r="BUW4" s="229"/>
      <c r="BUX4" s="229"/>
      <c r="BUY4" s="229"/>
      <c r="BUZ4" s="229"/>
      <c r="BVA4" s="229"/>
      <c r="BVB4" s="229"/>
      <c r="BVC4" s="229"/>
      <c r="BVD4" s="229"/>
      <c r="BVE4" s="229"/>
      <c r="BVF4" s="229"/>
      <c r="BVG4" s="229"/>
      <c r="BVH4" s="229"/>
      <c r="BVI4" s="229"/>
      <c r="BVJ4" s="229"/>
      <c r="BVK4" s="229"/>
      <c r="BVL4" s="229"/>
      <c r="BVM4" s="229"/>
      <c r="BVN4" s="229"/>
      <c r="BVO4" s="229"/>
      <c r="BVP4" s="229"/>
      <c r="BVQ4" s="229"/>
      <c r="BVR4" s="229"/>
      <c r="BVS4" s="229"/>
      <c r="BVT4" s="229"/>
      <c r="BVU4" s="229"/>
      <c r="BVV4" s="229"/>
      <c r="BVW4" s="229"/>
      <c r="BVX4" s="229"/>
      <c r="BVY4" s="229"/>
      <c r="BVZ4" s="229"/>
      <c r="BWA4" s="229"/>
      <c r="BWB4" s="229"/>
      <c r="BWC4" s="229"/>
      <c r="BWD4" s="229"/>
      <c r="BWE4" s="229"/>
      <c r="BWF4" s="229"/>
      <c r="BWG4" s="229"/>
      <c r="BWH4" s="229"/>
      <c r="BWI4" s="229"/>
      <c r="BWJ4" s="229"/>
      <c r="BWK4" s="229"/>
      <c r="BWL4" s="229"/>
      <c r="BWM4" s="229"/>
      <c r="BWN4" s="229"/>
      <c r="BWO4" s="229"/>
      <c r="BWP4" s="229"/>
      <c r="BWQ4" s="229"/>
      <c r="BWR4" s="229"/>
      <c r="BWS4" s="229"/>
      <c r="BWT4" s="229"/>
      <c r="BWU4" s="229"/>
      <c r="BWV4" s="229"/>
      <c r="BWW4" s="229"/>
      <c r="BWX4" s="229"/>
      <c r="BWY4" s="229"/>
      <c r="BWZ4" s="229"/>
      <c r="BXA4" s="229"/>
      <c r="BXB4" s="229"/>
      <c r="BXC4" s="229"/>
      <c r="BXD4" s="229"/>
      <c r="BXE4" s="229"/>
      <c r="BXF4" s="229"/>
      <c r="BXG4" s="229"/>
      <c r="BXH4" s="229"/>
      <c r="BXI4" s="229"/>
      <c r="BXJ4" s="229"/>
      <c r="BXK4" s="229"/>
      <c r="BXL4" s="229"/>
      <c r="BXM4" s="229"/>
      <c r="BXN4" s="229"/>
      <c r="BXO4" s="229"/>
      <c r="BXP4" s="229"/>
      <c r="BXQ4" s="229"/>
      <c r="BXR4" s="229"/>
      <c r="BXS4" s="229"/>
      <c r="BXT4" s="229"/>
      <c r="BXU4" s="229"/>
      <c r="BXV4" s="229"/>
      <c r="BXW4" s="229"/>
      <c r="BXX4" s="229"/>
      <c r="BXY4" s="229"/>
      <c r="BXZ4" s="229"/>
      <c r="BYA4" s="229"/>
      <c r="BYB4" s="229"/>
      <c r="BYC4" s="229"/>
      <c r="BYD4" s="229"/>
      <c r="BYE4" s="229"/>
      <c r="BYF4" s="229"/>
      <c r="BYG4" s="229"/>
      <c r="BYH4" s="229"/>
      <c r="BYI4" s="229"/>
      <c r="BYJ4" s="229"/>
      <c r="BYK4" s="229"/>
      <c r="BYL4" s="229"/>
      <c r="BYM4" s="229"/>
      <c r="BYN4" s="229"/>
      <c r="BYO4" s="229"/>
      <c r="BYP4" s="229"/>
      <c r="BYQ4" s="229"/>
      <c r="BYR4" s="229"/>
      <c r="BYS4" s="229"/>
      <c r="BYT4" s="229"/>
      <c r="BYU4" s="229"/>
      <c r="BYV4" s="229"/>
      <c r="BYW4" s="229"/>
      <c r="BYX4" s="229"/>
      <c r="BYY4" s="229"/>
      <c r="BYZ4" s="229"/>
      <c r="BZA4" s="229"/>
      <c r="BZB4" s="229"/>
      <c r="BZC4" s="229"/>
      <c r="BZD4" s="229"/>
      <c r="BZE4" s="229"/>
      <c r="BZF4" s="229"/>
      <c r="BZG4" s="229"/>
      <c r="BZH4" s="229"/>
      <c r="BZI4" s="229"/>
      <c r="BZJ4" s="229"/>
      <c r="BZK4" s="229"/>
      <c r="BZL4" s="229"/>
      <c r="BZM4" s="229"/>
      <c r="BZN4" s="229"/>
      <c r="BZO4" s="229"/>
      <c r="BZP4" s="229"/>
      <c r="BZQ4" s="229"/>
      <c r="BZR4" s="229"/>
      <c r="BZS4" s="229"/>
      <c r="BZT4" s="229"/>
      <c r="BZU4" s="229"/>
      <c r="BZV4" s="229"/>
      <c r="BZW4" s="229"/>
      <c r="BZX4" s="229"/>
      <c r="BZY4" s="229"/>
      <c r="BZZ4" s="229"/>
      <c r="CAA4" s="229"/>
      <c r="CAB4" s="229"/>
      <c r="CAC4" s="229"/>
      <c r="CAD4" s="229"/>
      <c r="CAE4" s="229"/>
      <c r="CAF4" s="229"/>
      <c r="CAG4" s="229"/>
      <c r="CAH4" s="229"/>
      <c r="CAI4" s="229"/>
      <c r="CAJ4" s="229"/>
      <c r="CAK4" s="229"/>
      <c r="CAL4" s="229"/>
      <c r="CAM4" s="229"/>
      <c r="CAN4" s="229"/>
      <c r="CAO4" s="229"/>
      <c r="CAP4" s="229"/>
      <c r="CAQ4" s="229"/>
      <c r="CAR4" s="229"/>
      <c r="CAS4" s="229"/>
      <c r="CAT4" s="229"/>
      <c r="CAU4" s="229"/>
      <c r="CAV4" s="229"/>
      <c r="CAW4" s="229"/>
      <c r="CAX4" s="229"/>
      <c r="CAY4" s="229"/>
      <c r="CAZ4" s="229"/>
      <c r="CBA4" s="229"/>
      <c r="CBB4" s="229"/>
      <c r="CBC4" s="229"/>
      <c r="CBD4" s="229"/>
      <c r="CBE4" s="229"/>
      <c r="CBF4" s="229"/>
      <c r="CBG4" s="229"/>
      <c r="CBH4" s="229"/>
      <c r="CBI4" s="229"/>
      <c r="CBJ4" s="229"/>
      <c r="CBK4" s="229"/>
      <c r="CBL4" s="229"/>
      <c r="CBM4" s="229"/>
      <c r="CBN4" s="229"/>
      <c r="CBO4" s="229"/>
      <c r="CBP4" s="229"/>
      <c r="CBQ4" s="229"/>
      <c r="CBR4" s="229"/>
      <c r="CBS4" s="229"/>
      <c r="CBT4" s="229"/>
      <c r="CBU4" s="229"/>
      <c r="CBV4" s="229"/>
      <c r="CBW4" s="229"/>
      <c r="CBX4" s="229"/>
      <c r="CBY4" s="229"/>
      <c r="CBZ4" s="229"/>
      <c r="CCA4" s="229"/>
      <c r="CCB4" s="229"/>
      <c r="CCC4" s="229"/>
      <c r="CCD4" s="229"/>
      <c r="CCE4" s="229"/>
      <c r="CCF4" s="229"/>
      <c r="CCG4" s="229"/>
      <c r="CCH4" s="229"/>
      <c r="CCI4" s="229"/>
      <c r="CCJ4" s="229"/>
      <c r="CCK4" s="229"/>
      <c r="CCL4" s="229"/>
      <c r="CCM4" s="229"/>
      <c r="CCN4" s="229"/>
      <c r="CCO4" s="229"/>
      <c r="CCP4" s="229"/>
      <c r="CCQ4" s="229"/>
      <c r="CCR4" s="229"/>
      <c r="CCS4" s="229"/>
      <c r="CCT4" s="229"/>
      <c r="CCU4" s="229"/>
      <c r="CCV4" s="229"/>
      <c r="CCW4" s="229"/>
      <c r="CCX4" s="229"/>
      <c r="CCY4" s="229"/>
      <c r="CCZ4" s="229"/>
      <c r="CDA4" s="229"/>
      <c r="CDB4" s="229"/>
      <c r="CDC4" s="229"/>
      <c r="CDD4" s="229"/>
      <c r="CDE4" s="229"/>
      <c r="CDF4" s="229"/>
      <c r="CDG4" s="229"/>
      <c r="CDH4" s="229"/>
      <c r="CDI4" s="229"/>
      <c r="CDJ4" s="229"/>
      <c r="CDK4" s="229"/>
      <c r="CDL4" s="229"/>
      <c r="CDM4" s="229"/>
      <c r="CDN4" s="229"/>
      <c r="CDO4" s="229"/>
      <c r="CDP4" s="229"/>
      <c r="CDQ4" s="229"/>
      <c r="CDR4" s="229"/>
      <c r="CDS4" s="229"/>
      <c r="CDT4" s="229"/>
      <c r="CDU4" s="229"/>
      <c r="CDV4" s="229"/>
      <c r="CDW4" s="229"/>
      <c r="CDX4" s="229"/>
      <c r="CDY4" s="229"/>
      <c r="CDZ4" s="229"/>
      <c r="CEA4" s="229"/>
      <c r="CEB4" s="229"/>
      <c r="CEC4" s="229"/>
      <c r="CED4" s="229"/>
      <c r="CEE4" s="229"/>
      <c r="CEF4" s="229"/>
      <c r="CEG4" s="229"/>
      <c r="CEH4" s="229"/>
      <c r="CEI4" s="229"/>
      <c r="CEJ4" s="229"/>
      <c r="CEK4" s="229"/>
      <c r="CEL4" s="229"/>
      <c r="CEM4" s="229"/>
      <c r="CEN4" s="229"/>
      <c r="CEO4" s="229"/>
      <c r="CEP4" s="229"/>
      <c r="CEQ4" s="229"/>
      <c r="CER4" s="229"/>
      <c r="CES4" s="229"/>
      <c r="CET4" s="229"/>
      <c r="CEU4" s="229"/>
      <c r="CEV4" s="229"/>
      <c r="CEW4" s="229"/>
      <c r="CEX4" s="229"/>
      <c r="CEY4" s="229"/>
      <c r="CEZ4" s="229"/>
      <c r="CFA4" s="229"/>
      <c r="CFB4" s="229"/>
      <c r="CFC4" s="229"/>
      <c r="CFD4" s="229"/>
      <c r="CFE4" s="229"/>
      <c r="CFF4" s="229"/>
      <c r="CFG4" s="229"/>
      <c r="CFH4" s="229"/>
      <c r="CFI4" s="229"/>
      <c r="CFJ4" s="229"/>
      <c r="CFK4" s="229"/>
      <c r="CFL4" s="229"/>
      <c r="CFM4" s="229"/>
      <c r="CFN4" s="229"/>
      <c r="CFO4" s="229"/>
      <c r="CFP4" s="229"/>
      <c r="CFQ4" s="229"/>
      <c r="CFR4" s="229"/>
      <c r="CFS4" s="229"/>
      <c r="CFT4" s="229"/>
      <c r="CFU4" s="229"/>
      <c r="CFV4" s="229"/>
      <c r="CFW4" s="229"/>
      <c r="CFX4" s="229"/>
      <c r="CFY4" s="229"/>
      <c r="CFZ4" s="229"/>
      <c r="CGA4" s="229"/>
      <c r="CGB4" s="229"/>
      <c r="CGC4" s="229"/>
      <c r="CGD4" s="229"/>
      <c r="CGE4" s="229"/>
      <c r="CGF4" s="229"/>
      <c r="CGG4" s="229"/>
      <c r="CGH4" s="229"/>
      <c r="CGI4" s="229"/>
      <c r="CGJ4" s="229"/>
      <c r="CGK4" s="229"/>
      <c r="CGL4" s="229"/>
      <c r="CGM4" s="229"/>
      <c r="CGN4" s="229"/>
      <c r="CGO4" s="229"/>
      <c r="CGP4" s="229"/>
      <c r="CGQ4" s="229"/>
      <c r="CGR4" s="229"/>
      <c r="CGS4" s="229"/>
      <c r="CGT4" s="229"/>
      <c r="CGU4" s="229"/>
      <c r="CGV4" s="229"/>
      <c r="CGW4" s="229"/>
      <c r="CGX4" s="229"/>
      <c r="CGY4" s="229"/>
      <c r="CGZ4" s="229"/>
      <c r="CHA4" s="229"/>
      <c r="CHB4" s="229"/>
      <c r="CHC4" s="229"/>
      <c r="CHD4" s="229"/>
      <c r="CHE4" s="229"/>
      <c r="CHF4" s="229"/>
      <c r="CHG4" s="229"/>
      <c r="CHH4" s="229"/>
      <c r="CHI4" s="229"/>
      <c r="CHJ4" s="229"/>
      <c r="CHK4" s="229"/>
      <c r="CHL4" s="229"/>
      <c r="CHM4" s="229"/>
      <c r="CHN4" s="229"/>
      <c r="CHO4" s="229"/>
      <c r="CHP4" s="229"/>
      <c r="CHQ4" s="229"/>
      <c r="CHR4" s="229"/>
      <c r="CHS4" s="229"/>
      <c r="CHT4" s="229"/>
      <c r="CHU4" s="229"/>
      <c r="CHV4" s="229"/>
      <c r="CHW4" s="229"/>
      <c r="CHX4" s="229"/>
      <c r="CHY4" s="229"/>
      <c r="CHZ4" s="229"/>
      <c r="CIA4" s="229"/>
      <c r="CIB4" s="229"/>
      <c r="CIC4" s="229"/>
      <c r="CID4" s="229"/>
      <c r="CIE4" s="229"/>
      <c r="CIF4" s="229"/>
      <c r="CIG4" s="229"/>
      <c r="CIH4" s="229"/>
      <c r="CII4" s="229"/>
      <c r="CIJ4" s="229"/>
      <c r="CIK4" s="229"/>
      <c r="CIL4" s="229"/>
      <c r="CIM4" s="229"/>
      <c r="CIN4" s="229"/>
      <c r="CIO4" s="229"/>
      <c r="CIP4" s="229"/>
      <c r="CIQ4" s="229"/>
      <c r="CIR4" s="229"/>
      <c r="CIS4" s="229"/>
      <c r="CIT4" s="229"/>
      <c r="CIU4" s="229"/>
      <c r="CIV4" s="229"/>
      <c r="CIW4" s="229"/>
      <c r="CIX4" s="229"/>
      <c r="CIY4" s="229"/>
      <c r="CIZ4" s="229"/>
      <c r="CJA4" s="229"/>
      <c r="CJB4" s="229"/>
      <c r="CJC4" s="229"/>
      <c r="CJD4" s="229"/>
      <c r="CJE4" s="229"/>
      <c r="CJF4" s="229"/>
      <c r="CJG4" s="229"/>
      <c r="CJH4" s="229"/>
      <c r="CJI4" s="229"/>
      <c r="CJJ4" s="229"/>
      <c r="CJK4" s="229"/>
      <c r="CJL4" s="229"/>
      <c r="CJM4" s="229"/>
      <c r="CJN4" s="229"/>
      <c r="CJO4" s="229"/>
      <c r="CJP4" s="229"/>
      <c r="CJQ4" s="229"/>
      <c r="CJR4" s="229"/>
      <c r="CJS4" s="229"/>
      <c r="CJT4" s="229"/>
      <c r="CJU4" s="229"/>
      <c r="CJV4" s="229"/>
      <c r="CJW4" s="229"/>
      <c r="CJX4" s="229"/>
      <c r="CJY4" s="229"/>
      <c r="CJZ4" s="229"/>
      <c r="CKA4" s="229"/>
      <c r="CKB4" s="229"/>
      <c r="CKC4" s="229"/>
      <c r="CKD4" s="229"/>
      <c r="CKE4" s="229"/>
      <c r="CKF4" s="229"/>
      <c r="CKG4" s="229"/>
      <c r="CKH4" s="229"/>
      <c r="CKI4" s="229"/>
      <c r="CKJ4" s="229"/>
      <c r="CKK4" s="229"/>
      <c r="CKL4" s="229"/>
      <c r="CKM4" s="229"/>
      <c r="CKN4" s="229"/>
      <c r="CKO4" s="229"/>
      <c r="CKP4" s="229"/>
      <c r="CKQ4" s="229"/>
      <c r="CKR4" s="229"/>
      <c r="CKS4" s="229"/>
      <c r="CKT4" s="229"/>
      <c r="CKU4" s="229"/>
      <c r="CKV4" s="229"/>
      <c r="CKW4" s="229"/>
      <c r="CKX4" s="229"/>
      <c r="CKY4" s="229"/>
      <c r="CKZ4" s="229"/>
      <c r="CLA4" s="229"/>
      <c r="CLB4" s="229"/>
      <c r="CLC4" s="229"/>
      <c r="CLD4" s="229"/>
      <c r="CLE4" s="229"/>
      <c r="CLF4" s="229"/>
      <c r="CLG4" s="229"/>
      <c r="CLH4" s="229"/>
      <c r="CLI4" s="229"/>
      <c r="CLJ4" s="229"/>
      <c r="CLK4" s="229"/>
      <c r="CLL4" s="229"/>
      <c r="CLM4" s="229"/>
      <c r="CLN4" s="229"/>
      <c r="CLO4" s="229"/>
      <c r="CLP4" s="229"/>
      <c r="CLQ4" s="229"/>
      <c r="CLR4" s="229"/>
      <c r="CLS4" s="229"/>
      <c r="CLT4" s="229"/>
      <c r="CLU4" s="229"/>
      <c r="CLV4" s="229"/>
      <c r="CLW4" s="229"/>
      <c r="CLX4" s="229"/>
      <c r="CLY4" s="229"/>
      <c r="CLZ4" s="229"/>
      <c r="CMA4" s="229"/>
      <c r="CMB4" s="229"/>
      <c r="CMC4" s="229"/>
      <c r="CMD4" s="229"/>
      <c r="CME4" s="229"/>
      <c r="CMF4" s="229"/>
      <c r="CMG4" s="229"/>
      <c r="CMH4" s="229"/>
      <c r="CMI4" s="229"/>
      <c r="CMJ4" s="229"/>
      <c r="CMK4" s="229"/>
      <c r="CML4" s="229"/>
      <c r="CMM4" s="229"/>
      <c r="CMN4" s="229"/>
      <c r="CMO4" s="229"/>
      <c r="CMP4" s="229"/>
      <c r="CMQ4" s="229"/>
      <c r="CMR4" s="229"/>
      <c r="CMS4" s="229"/>
      <c r="CMT4" s="229"/>
      <c r="CMU4" s="229"/>
      <c r="CMV4" s="229"/>
      <c r="CMW4" s="229"/>
      <c r="CMX4" s="229"/>
      <c r="CMY4" s="229"/>
      <c r="CMZ4" s="229"/>
      <c r="CNA4" s="229"/>
      <c r="CNB4" s="229"/>
      <c r="CNC4" s="229"/>
      <c r="CND4" s="229"/>
      <c r="CNE4" s="229"/>
      <c r="CNF4" s="229"/>
      <c r="CNG4" s="229"/>
      <c r="CNH4" s="229"/>
      <c r="CNI4" s="229"/>
      <c r="CNJ4" s="229"/>
      <c r="CNK4" s="229"/>
      <c r="CNL4" s="229"/>
      <c r="CNM4" s="229"/>
      <c r="CNN4" s="229"/>
      <c r="CNO4" s="229"/>
      <c r="CNP4" s="229"/>
      <c r="CNQ4" s="229"/>
      <c r="CNR4" s="229"/>
      <c r="CNS4" s="229"/>
      <c r="CNT4" s="229"/>
      <c r="CNU4" s="229"/>
      <c r="CNV4" s="229"/>
      <c r="CNW4" s="229"/>
      <c r="CNX4" s="229"/>
      <c r="CNY4" s="229"/>
      <c r="CNZ4" s="229"/>
      <c r="COA4" s="229"/>
      <c r="COB4" s="229"/>
      <c r="COC4" s="229"/>
      <c r="COD4" s="229"/>
      <c r="COE4" s="229"/>
      <c r="COF4" s="229"/>
      <c r="COG4" s="229"/>
      <c r="COH4" s="229"/>
      <c r="COI4" s="229"/>
      <c r="COJ4" s="229"/>
      <c r="COK4" s="229"/>
      <c r="COL4" s="229"/>
      <c r="COM4" s="229"/>
      <c r="CON4" s="229"/>
      <c r="COO4" s="229"/>
      <c r="COP4" s="229"/>
      <c r="COQ4" s="229"/>
      <c r="COR4" s="229"/>
      <c r="COS4" s="229"/>
      <c r="COT4" s="229"/>
      <c r="COU4" s="229"/>
      <c r="COV4" s="229"/>
      <c r="COW4" s="229"/>
      <c r="COX4" s="229"/>
      <c r="COY4" s="229"/>
      <c r="COZ4" s="229"/>
      <c r="CPA4" s="229"/>
      <c r="CPB4" s="229"/>
      <c r="CPC4" s="229"/>
      <c r="CPD4" s="229"/>
      <c r="CPE4" s="229"/>
      <c r="CPF4" s="229"/>
      <c r="CPG4" s="229"/>
      <c r="CPH4" s="229"/>
      <c r="CPI4" s="229"/>
      <c r="CPJ4" s="229"/>
      <c r="CPK4" s="229"/>
      <c r="CPL4" s="229"/>
      <c r="CPM4" s="229"/>
      <c r="CPN4" s="229"/>
      <c r="CPO4" s="229"/>
      <c r="CPP4" s="229"/>
      <c r="CPQ4" s="229"/>
      <c r="CPR4" s="229"/>
      <c r="CPS4" s="229"/>
      <c r="CPT4" s="229"/>
      <c r="CPU4" s="229"/>
      <c r="CPV4" s="229"/>
      <c r="CPW4" s="229"/>
      <c r="CPX4" s="229"/>
      <c r="CPY4" s="229"/>
      <c r="CPZ4" s="229"/>
      <c r="CQA4" s="229"/>
      <c r="CQB4" s="229"/>
      <c r="CQC4" s="229"/>
      <c r="CQD4" s="229"/>
      <c r="CQE4" s="229"/>
      <c r="CQF4" s="229"/>
      <c r="CQG4" s="229"/>
      <c r="CQH4" s="229"/>
      <c r="CQI4" s="229"/>
      <c r="CQJ4" s="229"/>
      <c r="CQK4" s="229"/>
      <c r="CQL4" s="229"/>
      <c r="CQM4" s="229"/>
      <c r="CQN4" s="229"/>
      <c r="CQO4" s="229"/>
      <c r="CQP4" s="229"/>
      <c r="CQQ4" s="229"/>
      <c r="CQR4" s="229"/>
      <c r="CQS4" s="229"/>
      <c r="CQT4" s="229"/>
      <c r="CQU4" s="229"/>
      <c r="CQV4" s="229"/>
      <c r="CQW4" s="229"/>
      <c r="CQX4" s="229"/>
      <c r="CQY4" s="229"/>
      <c r="CQZ4" s="229"/>
      <c r="CRA4" s="229"/>
      <c r="CRB4" s="229"/>
      <c r="CRC4" s="229"/>
      <c r="CRD4" s="229"/>
      <c r="CRE4" s="229"/>
      <c r="CRF4" s="229"/>
      <c r="CRG4" s="229"/>
      <c r="CRH4" s="229"/>
      <c r="CRI4" s="229"/>
      <c r="CRJ4" s="229"/>
      <c r="CRK4" s="229"/>
      <c r="CRL4" s="229"/>
      <c r="CRM4" s="229"/>
      <c r="CRN4" s="229"/>
      <c r="CRO4" s="229"/>
      <c r="CRP4" s="229"/>
      <c r="CRQ4" s="229"/>
      <c r="CRR4" s="229"/>
      <c r="CRS4" s="229"/>
      <c r="CRT4" s="229"/>
      <c r="CRU4" s="229"/>
      <c r="CRV4" s="229"/>
      <c r="CRW4" s="229"/>
      <c r="CRX4" s="229"/>
      <c r="CRY4" s="229"/>
      <c r="CRZ4" s="229"/>
      <c r="CSA4" s="229"/>
      <c r="CSB4" s="229"/>
      <c r="CSC4" s="229"/>
      <c r="CSD4" s="229"/>
      <c r="CSE4" s="229"/>
      <c r="CSF4" s="229"/>
      <c r="CSG4" s="229"/>
      <c r="CSH4" s="229"/>
      <c r="CSI4" s="229"/>
      <c r="CSJ4" s="229"/>
      <c r="CSK4" s="229"/>
      <c r="CSL4" s="229"/>
      <c r="CSM4" s="229"/>
      <c r="CSN4" s="229"/>
      <c r="CSO4" s="229"/>
      <c r="CSP4" s="229"/>
      <c r="CSQ4" s="229"/>
      <c r="CSR4" s="229"/>
      <c r="CSS4" s="229"/>
      <c r="CST4" s="229"/>
      <c r="CSU4" s="229"/>
      <c r="CSV4" s="229"/>
      <c r="CSW4" s="229"/>
      <c r="CSX4" s="229"/>
      <c r="CSY4" s="229"/>
      <c r="CSZ4" s="229"/>
      <c r="CTA4" s="229"/>
      <c r="CTB4" s="229"/>
      <c r="CTC4" s="229"/>
      <c r="CTD4" s="229"/>
      <c r="CTE4" s="229"/>
      <c r="CTF4" s="229"/>
      <c r="CTG4" s="229"/>
      <c r="CTH4" s="229"/>
      <c r="CTI4" s="229"/>
      <c r="CTJ4" s="229"/>
      <c r="CTK4" s="229"/>
      <c r="CTL4" s="229"/>
      <c r="CTM4" s="229"/>
      <c r="CTN4" s="229"/>
      <c r="CTO4" s="229"/>
      <c r="CTP4" s="229"/>
      <c r="CTQ4" s="229"/>
      <c r="CTR4" s="229"/>
      <c r="CTS4" s="229"/>
      <c r="CTT4" s="229"/>
      <c r="CTU4" s="229"/>
      <c r="CTV4" s="229"/>
      <c r="CTW4" s="229"/>
      <c r="CTX4" s="229"/>
      <c r="CTY4" s="229"/>
      <c r="CTZ4" s="229"/>
      <c r="CUA4" s="229"/>
      <c r="CUB4" s="229"/>
      <c r="CUC4" s="229"/>
      <c r="CUD4" s="229"/>
      <c r="CUE4" s="229"/>
      <c r="CUF4" s="229"/>
      <c r="CUG4" s="229"/>
      <c r="CUH4" s="229"/>
      <c r="CUI4" s="229"/>
      <c r="CUJ4" s="229"/>
      <c r="CUK4" s="229"/>
      <c r="CUL4" s="229"/>
      <c r="CUM4" s="229"/>
      <c r="CUN4" s="229"/>
      <c r="CUO4" s="229"/>
      <c r="CUP4" s="229"/>
      <c r="CUQ4" s="229"/>
      <c r="CUR4" s="229"/>
      <c r="CUS4" s="229"/>
      <c r="CUT4" s="229"/>
      <c r="CUU4" s="229"/>
      <c r="CUV4" s="229"/>
      <c r="CUW4" s="229"/>
      <c r="CUX4" s="229"/>
      <c r="CUY4" s="229"/>
      <c r="CUZ4" s="229"/>
      <c r="CVA4" s="229"/>
      <c r="CVB4" s="229"/>
      <c r="CVC4" s="229"/>
      <c r="CVD4" s="229"/>
      <c r="CVE4" s="229"/>
      <c r="CVF4" s="229"/>
      <c r="CVG4" s="229"/>
      <c r="CVH4" s="229"/>
      <c r="CVI4" s="229"/>
      <c r="CVJ4" s="229"/>
      <c r="CVK4" s="229"/>
      <c r="CVL4" s="229"/>
      <c r="CVM4" s="229"/>
      <c r="CVN4" s="229"/>
      <c r="CVO4" s="229"/>
      <c r="CVP4" s="229"/>
      <c r="CVQ4" s="229"/>
      <c r="CVR4" s="229"/>
      <c r="CVS4" s="229"/>
      <c r="CVT4" s="229"/>
      <c r="CVU4" s="229"/>
      <c r="CVV4" s="229"/>
      <c r="CVW4" s="229"/>
      <c r="CVX4" s="229"/>
      <c r="CVY4" s="229"/>
      <c r="CVZ4" s="229"/>
      <c r="CWA4" s="229"/>
      <c r="CWB4" s="229"/>
      <c r="CWC4" s="229"/>
      <c r="CWD4" s="229"/>
      <c r="CWE4" s="229"/>
      <c r="CWF4" s="229"/>
      <c r="CWG4" s="229"/>
      <c r="CWH4" s="229"/>
      <c r="CWI4" s="229"/>
      <c r="CWJ4" s="229"/>
      <c r="CWK4" s="229"/>
      <c r="CWL4" s="229"/>
      <c r="CWM4" s="229"/>
      <c r="CWN4" s="229"/>
      <c r="CWO4" s="229"/>
      <c r="CWP4" s="229"/>
      <c r="CWQ4" s="229"/>
      <c r="CWR4" s="229"/>
      <c r="CWS4" s="229"/>
      <c r="CWT4" s="229"/>
      <c r="CWU4" s="229"/>
      <c r="CWV4" s="229"/>
      <c r="CWW4" s="229"/>
      <c r="CWX4" s="229"/>
      <c r="CWY4" s="229"/>
      <c r="CWZ4" s="229"/>
      <c r="CXA4" s="229"/>
      <c r="CXB4" s="229"/>
      <c r="CXC4" s="229"/>
      <c r="CXD4" s="229"/>
      <c r="CXE4" s="229"/>
      <c r="CXF4" s="229"/>
      <c r="CXG4" s="229"/>
      <c r="CXH4" s="229"/>
      <c r="CXI4" s="229"/>
      <c r="CXJ4" s="229"/>
      <c r="CXK4" s="229"/>
      <c r="CXL4" s="229"/>
      <c r="CXM4" s="229"/>
      <c r="CXN4" s="229"/>
      <c r="CXO4" s="229"/>
      <c r="CXP4" s="229"/>
      <c r="CXQ4" s="229"/>
      <c r="CXR4" s="229"/>
      <c r="CXS4" s="229"/>
      <c r="CXT4" s="229"/>
      <c r="CXU4" s="229"/>
      <c r="CXV4" s="229"/>
      <c r="CXW4" s="229"/>
      <c r="CXX4" s="229"/>
      <c r="CXY4" s="229"/>
      <c r="CXZ4" s="229"/>
      <c r="CYA4" s="229"/>
      <c r="CYB4" s="229"/>
      <c r="CYC4" s="229"/>
      <c r="CYD4" s="229"/>
      <c r="CYE4" s="229"/>
      <c r="CYF4" s="229"/>
      <c r="CYG4" s="229"/>
      <c r="CYH4" s="229"/>
      <c r="CYI4" s="229"/>
      <c r="CYJ4" s="229"/>
      <c r="CYK4" s="229"/>
      <c r="CYL4" s="229"/>
      <c r="CYM4" s="229"/>
      <c r="CYN4" s="229"/>
      <c r="CYO4" s="229"/>
      <c r="CYP4" s="229"/>
      <c r="CYQ4" s="229"/>
      <c r="CYR4" s="229"/>
      <c r="CYS4" s="229"/>
      <c r="CYT4" s="229"/>
      <c r="CYU4" s="229"/>
      <c r="CYV4" s="229"/>
      <c r="CYW4" s="229"/>
      <c r="CYX4" s="229"/>
      <c r="CYY4" s="229"/>
      <c r="CYZ4" s="229"/>
      <c r="CZA4" s="229"/>
      <c r="CZB4" s="229"/>
      <c r="CZC4" s="229"/>
      <c r="CZD4" s="229"/>
      <c r="CZE4" s="229"/>
      <c r="CZF4" s="229"/>
      <c r="CZG4" s="229"/>
      <c r="CZH4" s="229"/>
      <c r="CZI4" s="229"/>
      <c r="CZJ4" s="229"/>
      <c r="CZK4" s="229"/>
      <c r="CZL4" s="229"/>
      <c r="CZM4" s="229"/>
      <c r="CZN4" s="229"/>
      <c r="CZO4" s="229"/>
      <c r="CZP4" s="229"/>
      <c r="CZQ4" s="229"/>
      <c r="CZR4" s="229"/>
      <c r="CZS4" s="229"/>
      <c r="CZT4" s="229"/>
      <c r="CZU4" s="229"/>
      <c r="CZV4" s="229"/>
      <c r="CZW4" s="229"/>
      <c r="CZX4" s="229"/>
      <c r="CZY4" s="229"/>
      <c r="CZZ4" s="229"/>
      <c r="DAA4" s="229"/>
      <c r="DAB4" s="229"/>
      <c r="DAC4" s="229"/>
      <c r="DAD4" s="229"/>
      <c r="DAE4" s="229"/>
      <c r="DAF4" s="229"/>
      <c r="DAG4" s="229"/>
      <c r="DAH4" s="229"/>
      <c r="DAI4" s="229"/>
      <c r="DAJ4" s="229"/>
      <c r="DAK4" s="229"/>
      <c r="DAL4" s="229"/>
      <c r="DAM4" s="229"/>
      <c r="DAN4" s="229"/>
      <c r="DAO4" s="229"/>
      <c r="DAP4" s="229"/>
      <c r="DAQ4" s="229"/>
      <c r="DAR4" s="229"/>
      <c r="DAS4" s="229"/>
      <c r="DAT4" s="229"/>
      <c r="DAU4" s="229"/>
      <c r="DAV4" s="229"/>
      <c r="DAW4" s="229"/>
      <c r="DAX4" s="229"/>
      <c r="DAY4" s="229"/>
      <c r="DAZ4" s="229"/>
      <c r="DBA4" s="229"/>
      <c r="DBB4" s="229"/>
      <c r="DBC4" s="229"/>
      <c r="DBD4" s="229"/>
      <c r="DBE4" s="229"/>
      <c r="DBF4" s="229"/>
      <c r="DBG4" s="229"/>
      <c r="DBH4" s="229"/>
      <c r="DBI4" s="229"/>
      <c r="DBJ4" s="229"/>
      <c r="DBK4" s="229"/>
      <c r="DBL4" s="229"/>
      <c r="DBM4" s="229"/>
      <c r="DBN4" s="229"/>
      <c r="DBO4" s="229"/>
      <c r="DBP4" s="229"/>
      <c r="DBQ4" s="229"/>
      <c r="DBR4" s="229"/>
      <c r="DBS4" s="229"/>
      <c r="DBT4" s="229"/>
      <c r="DBU4" s="229"/>
      <c r="DBV4" s="229"/>
      <c r="DBW4" s="229"/>
      <c r="DBX4" s="229"/>
      <c r="DBY4" s="229"/>
      <c r="DBZ4" s="229"/>
      <c r="DCA4" s="229"/>
      <c r="DCB4" s="229"/>
      <c r="DCC4" s="229"/>
      <c r="DCD4" s="229"/>
      <c r="DCE4" s="229"/>
      <c r="DCF4" s="229"/>
      <c r="DCG4" s="229"/>
      <c r="DCH4" s="229"/>
      <c r="DCI4" s="229"/>
      <c r="DCJ4" s="229"/>
      <c r="DCK4" s="229"/>
      <c r="DCL4" s="229"/>
      <c r="DCM4" s="229"/>
      <c r="DCN4" s="229"/>
      <c r="DCO4" s="229"/>
      <c r="DCP4" s="229"/>
      <c r="DCQ4" s="229"/>
      <c r="DCR4" s="229"/>
      <c r="DCS4" s="229"/>
      <c r="DCT4" s="229"/>
      <c r="DCU4" s="229"/>
      <c r="DCV4" s="229"/>
      <c r="DCW4" s="229"/>
      <c r="DCX4" s="229"/>
      <c r="DCY4" s="229"/>
      <c r="DCZ4" s="229"/>
      <c r="DDA4" s="229"/>
      <c r="DDB4" s="229"/>
      <c r="DDC4" s="229"/>
      <c r="DDD4" s="229"/>
      <c r="DDE4" s="229"/>
      <c r="DDF4" s="229"/>
      <c r="DDG4" s="229"/>
      <c r="DDH4" s="229"/>
      <c r="DDI4" s="229"/>
      <c r="DDJ4" s="229"/>
      <c r="DDK4" s="229"/>
      <c r="DDL4" s="229"/>
      <c r="DDM4" s="229"/>
      <c r="DDN4" s="229"/>
      <c r="DDO4" s="229"/>
      <c r="DDP4" s="229"/>
      <c r="DDQ4" s="229"/>
      <c r="DDR4" s="229"/>
      <c r="DDS4" s="229"/>
      <c r="DDT4" s="229"/>
      <c r="DDU4" s="229"/>
      <c r="DDV4" s="229"/>
      <c r="DDW4" s="229"/>
      <c r="DDX4" s="229"/>
      <c r="DDY4" s="229"/>
      <c r="DDZ4" s="229"/>
      <c r="DEA4" s="229"/>
      <c r="DEB4" s="229"/>
      <c r="DEC4" s="229"/>
      <c r="DED4" s="229"/>
      <c r="DEE4" s="229"/>
      <c r="DEF4" s="229"/>
      <c r="DEG4" s="229"/>
      <c r="DEH4" s="229"/>
      <c r="DEI4" s="229"/>
      <c r="DEJ4" s="229"/>
      <c r="DEK4" s="229"/>
      <c r="DEL4" s="229"/>
      <c r="DEM4" s="229"/>
      <c r="DEN4" s="229"/>
      <c r="DEO4" s="229"/>
      <c r="DEP4" s="229"/>
      <c r="DEQ4" s="229"/>
      <c r="DER4" s="229"/>
      <c r="DES4" s="229"/>
      <c r="DET4" s="229"/>
      <c r="DEU4" s="229"/>
      <c r="DEV4" s="229"/>
      <c r="DEW4" s="229"/>
      <c r="DEX4" s="229"/>
      <c r="DEY4" s="229"/>
      <c r="DEZ4" s="229"/>
      <c r="DFA4" s="229"/>
      <c r="DFB4" s="229"/>
      <c r="DFC4" s="229"/>
      <c r="DFD4" s="229"/>
      <c r="DFE4" s="229"/>
      <c r="DFF4" s="229"/>
      <c r="DFG4" s="229"/>
      <c r="DFH4" s="229"/>
      <c r="DFI4" s="229"/>
      <c r="DFJ4" s="229"/>
      <c r="DFK4" s="229"/>
      <c r="DFL4" s="229"/>
      <c r="DFM4" s="229"/>
      <c r="DFN4" s="229"/>
      <c r="DFO4" s="229"/>
      <c r="DFP4" s="229"/>
      <c r="DFQ4" s="229"/>
      <c r="DFR4" s="229"/>
      <c r="DFS4" s="229"/>
      <c r="DFT4" s="229"/>
      <c r="DFU4" s="229"/>
      <c r="DFV4" s="229"/>
      <c r="DFW4" s="229"/>
      <c r="DFX4" s="229"/>
      <c r="DFY4" s="229"/>
      <c r="DFZ4" s="229"/>
      <c r="DGA4" s="229"/>
      <c r="DGB4" s="229"/>
      <c r="DGC4" s="229"/>
      <c r="DGD4" s="229"/>
      <c r="DGE4" s="229"/>
      <c r="DGF4" s="229"/>
      <c r="DGG4" s="229"/>
      <c r="DGH4" s="229"/>
      <c r="DGI4" s="229"/>
      <c r="DGJ4" s="229"/>
      <c r="DGK4" s="229"/>
      <c r="DGL4" s="229"/>
      <c r="DGM4" s="229"/>
      <c r="DGN4" s="229"/>
      <c r="DGO4" s="229"/>
      <c r="DGP4" s="229"/>
      <c r="DGQ4" s="229"/>
      <c r="DGR4" s="229"/>
      <c r="DGS4" s="229"/>
      <c r="DGT4" s="229"/>
      <c r="DGU4" s="229"/>
      <c r="DGV4" s="229"/>
      <c r="DGW4" s="229"/>
      <c r="DGX4" s="229"/>
      <c r="DGY4" s="229"/>
      <c r="DGZ4" s="229"/>
      <c r="DHA4" s="229"/>
      <c r="DHB4" s="229"/>
      <c r="DHC4" s="229"/>
      <c r="DHD4" s="229"/>
      <c r="DHE4" s="229"/>
      <c r="DHF4" s="229"/>
      <c r="DHG4" s="229"/>
      <c r="DHH4" s="229"/>
      <c r="DHI4" s="229"/>
      <c r="DHJ4" s="229"/>
      <c r="DHK4" s="229"/>
      <c r="DHL4" s="229"/>
      <c r="DHM4" s="229"/>
      <c r="DHN4" s="229"/>
      <c r="DHO4" s="229"/>
      <c r="DHP4" s="229"/>
      <c r="DHQ4" s="229"/>
      <c r="DHR4" s="229"/>
      <c r="DHS4" s="229"/>
      <c r="DHT4" s="229"/>
      <c r="DHU4" s="229"/>
      <c r="DHV4" s="229"/>
      <c r="DHW4" s="229"/>
      <c r="DHX4" s="229"/>
      <c r="DHY4" s="229"/>
      <c r="DHZ4" s="229"/>
      <c r="DIA4" s="229"/>
      <c r="DIB4" s="229"/>
      <c r="DIC4" s="229"/>
      <c r="DID4" s="229"/>
      <c r="DIE4" s="229"/>
      <c r="DIF4" s="229"/>
      <c r="DIG4" s="229"/>
      <c r="DIH4" s="229"/>
      <c r="DII4" s="229"/>
      <c r="DIJ4" s="229"/>
      <c r="DIK4" s="229"/>
      <c r="DIL4" s="229"/>
      <c r="DIM4" s="229"/>
      <c r="DIN4" s="229"/>
      <c r="DIO4" s="229"/>
      <c r="DIP4" s="229"/>
      <c r="DIQ4" s="229"/>
      <c r="DIR4" s="229"/>
      <c r="DIS4" s="229"/>
      <c r="DIT4" s="229"/>
      <c r="DIU4" s="229"/>
      <c r="DIV4" s="229"/>
      <c r="DIW4" s="229"/>
      <c r="DIX4" s="229"/>
      <c r="DIY4" s="229"/>
      <c r="DIZ4" s="229"/>
      <c r="DJA4" s="229"/>
      <c r="DJB4" s="229"/>
      <c r="DJC4" s="229"/>
    </row>
    <row r="5" spans="1:2967" s="20" customFormat="1" ht="35.1" customHeight="1" thickTop="1">
      <c r="A5" s="359"/>
      <c r="B5" s="425"/>
      <c r="C5" s="426"/>
      <c r="D5" s="427"/>
      <c r="E5" s="427"/>
      <c r="F5" s="73"/>
      <c r="G5" s="415"/>
      <c r="H5" s="340" t="str">
        <f>IF(ISERROR(VLOOKUP(G5,'商品データ+集計'!$A$2:$C$5021,2,0)),"",VLOOKUP(G5,'商品データ+集計'!$A$2:$C$5021,2,0))</f>
        <v/>
      </c>
      <c r="I5" s="341" t="str">
        <f>IF(ISERROR(VLOOKUP(G5,'商品データ+集計'!$A$2:$C$5021,3,0)),"",VLOOKUP(G5,'商品データ+集計'!$A$2:$C$5021,3,0))</f>
        <v/>
      </c>
      <c r="J5" s="360"/>
      <c r="K5" s="368"/>
      <c r="L5" s="367"/>
      <c r="M5" s="361"/>
      <c r="N5" s="362"/>
      <c r="O5" s="60"/>
      <c r="P5" s="18"/>
      <c r="Q5" s="206" t="s">
        <v>69</v>
      </c>
      <c r="R5" s="208" t="s">
        <v>83</v>
      </c>
      <c r="S5" s="208"/>
      <c r="T5" s="19"/>
      <c r="U5" s="76" t="str">
        <f t="shared" ref="U5:U68" si="0">CONCATENATE(G5,K5)</f>
        <v/>
      </c>
      <c r="V5" s="19"/>
      <c r="W5" s="19"/>
      <c r="X5" s="11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</row>
    <row r="6" spans="1:2967" s="22" customFormat="1" ht="35.1" customHeight="1">
      <c r="A6" s="34"/>
      <c r="B6" s="389"/>
      <c r="C6" s="428"/>
      <c r="D6" s="429"/>
      <c r="E6" s="429"/>
      <c r="F6" s="73"/>
      <c r="G6" s="415"/>
      <c r="H6" s="340" t="str">
        <f>IF(ISERROR(VLOOKUP(G6,'商品データ+集計'!$A$2:$C$5021,2,0)),"",VLOOKUP(G6,'商品データ+集計'!$A$2:$C$5021,2,0))</f>
        <v/>
      </c>
      <c r="I6" s="341" t="str">
        <f>IF(ISERROR(VLOOKUP(G6,'商品データ+集計'!$A$2:$C$5021,3,0)),"",VLOOKUP(G6,'商品データ+集計'!$A$2:$C$5021,3,0))</f>
        <v/>
      </c>
      <c r="J6" s="272"/>
      <c r="K6" s="368"/>
      <c r="L6" s="368"/>
      <c r="M6" s="340"/>
      <c r="N6" s="31"/>
      <c r="O6" s="31"/>
      <c r="P6" s="206" t="s">
        <v>77</v>
      </c>
      <c r="Q6" s="216" t="s">
        <v>70</v>
      </c>
      <c r="R6" s="209" t="s">
        <v>84</v>
      </c>
      <c r="S6" s="210"/>
      <c r="U6" s="76" t="str">
        <f t="shared" si="0"/>
        <v/>
      </c>
      <c r="X6" s="11"/>
    </row>
    <row r="7" spans="1:2967" s="22" customFormat="1" ht="35.1" customHeight="1">
      <c r="A7" s="34"/>
      <c r="B7" s="389"/>
      <c r="C7" s="388"/>
      <c r="D7" s="31"/>
      <c r="E7" s="31"/>
      <c r="F7" s="73"/>
      <c r="G7" s="415"/>
      <c r="H7" s="340" t="str">
        <f>IF(ISERROR(VLOOKUP(G7,'商品データ+集計'!$A$2:$C$5021,2,0)),"",VLOOKUP(G7,'商品データ+集計'!$A$2:$C$5021,2,0))</f>
        <v/>
      </c>
      <c r="I7" s="341" t="str">
        <f>IF(ISERROR(VLOOKUP(G7,'商品データ+集計'!$A$2:$C$5021,3,0)),"",VLOOKUP(G7,'商品データ+集計'!$A$2:$C$5021,3,0))</f>
        <v/>
      </c>
      <c r="J7" s="272"/>
      <c r="K7" s="368"/>
      <c r="L7" s="368"/>
      <c r="M7" s="340"/>
      <c r="N7" s="31"/>
      <c r="O7" s="31"/>
      <c r="P7" s="207" t="s">
        <v>73</v>
      </c>
      <c r="Q7" s="216" t="s">
        <v>71</v>
      </c>
      <c r="R7" s="208" t="s">
        <v>85</v>
      </c>
      <c r="S7" s="210"/>
      <c r="U7" s="76" t="str">
        <f t="shared" si="0"/>
        <v/>
      </c>
      <c r="X7" s="11"/>
    </row>
    <row r="8" spans="1:2967" s="22" customFormat="1" ht="35.1" customHeight="1">
      <c r="A8" s="34"/>
      <c r="B8" s="389"/>
      <c r="C8" s="387"/>
      <c r="D8" s="31"/>
      <c r="E8" s="31"/>
      <c r="F8" s="73"/>
      <c r="G8" s="415"/>
      <c r="H8" s="340" t="str">
        <f>IF(ISERROR(VLOOKUP(G8,'商品データ+集計'!$A$2:$C$5021,2,0)),"",VLOOKUP(G8,'商品データ+集計'!$A$2:$C$5021,2,0))</f>
        <v/>
      </c>
      <c r="I8" s="341" t="str">
        <f>IF(ISERROR(VLOOKUP(G8,'商品データ+集計'!$A$2:$C$5021,3,0)),"",VLOOKUP(G8,'商品データ+集計'!$A$2:$C$5021,3,0))</f>
        <v/>
      </c>
      <c r="J8" s="272"/>
      <c r="K8" s="368"/>
      <c r="L8" s="368"/>
      <c r="M8" s="340"/>
      <c r="N8" s="31"/>
      <c r="O8" s="31"/>
      <c r="P8" s="207">
        <v>800</v>
      </c>
      <c r="Q8" s="216" t="s">
        <v>72</v>
      </c>
      <c r="R8" s="209" t="s">
        <v>86</v>
      </c>
      <c r="S8" s="210"/>
      <c r="U8" s="76" t="str">
        <f t="shared" si="0"/>
        <v/>
      </c>
      <c r="X8" s="11"/>
    </row>
    <row r="9" spans="1:2967" s="22" customFormat="1" ht="35.1" customHeight="1">
      <c r="A9" s="34"/>
      <c r="B9" s="390"/>
      <c r="C9" s="32"/>
      <c r="D9" s="31"/>
      <c r="E9" s="31"/>
      <c r="F9" s="73"/>
      <c r="G9" s="415"/>
      <c r="H9" s="340" t="str">
        <f>IF(ISERROR(VLOOKUP(G9,'商品データ+集計'!$A$2:$C$5021,2,0)),"",VLOOKUP(G9,'商品データ+集計'!$A$2:$C$5021,2,0))</f>
        <v/>
      </c>
      <c r="I9" s="341" t="str">
        <f>IF(ISERROR(VLOOKUP(G9,'商品データ+集計'!$A$2:$C$5021,3,0)),"",VLOOKUP(G9,'商品データ+集計'!$A$2:$C$5021,3,0))</f>
        <v/>
      </c>
      <c r="J9" s="272"/>
      <c r="K9" s="368"/>
      <c r="L9" s="368"/>
      <c r="M9" s="340"/>
      <c r="N9" s="31"/>
      <c r="O9" s="31"/>
      <c r="P9" s="206" t="s">
        <v>176</v>
      </c>
      <c r="Q9" s="27"/>
      <c r="R9" s="208" t="s">
        <v>87</v>
      </c>
      <c r="S9" s="210"/>
      <c r="U9" s="76" t="str">
        <f t="shared" si="0"/>
        <v/>
      </c>
      <c r="X9" s="11"/>
    </row>
    <row r="10" spans="1:2967" s="22" customFormat="1" ht="35.1" customHeight="1">
      <c r="A10" s="34"/>
      <c r="B10" s="74"/>
      <c r="C10" s="32"/>
      <c r="D10" s="31"/>
      <c r="E10" s="31"/>
      <c r="F10" s="73"/>
      <c r="G10" s="415"/>
      <c r="H10" s="340" t="str">
        <f>IF(ISERROR(VLOOKUP(G10,'商品データ+集計'!$A$2:$C$5021,2,0)),"",VLOOKUP(G10,'商品データ+集計'!$A$2:$C$5021,2,0))</f>
        <v/>
      </c>
      <c r="I10" s="341" t="str">
        <f>IF(ISERROR(VLOOKUP(G10,'商品データ+集計'!$A$2:$C$5021,3,0)),"",VLOOKUP(G10,'商品データ+集計'!$A$2:$C$5021,3,0))</f>
        <v/>
      </c>
      <c r="J10" s="272"/>
      <c r="K10" s="368"/>
      <c r="L10" s="368"/>
      <c r="M10" s="340"/>
      <c r="N10" s="31"/>
      <c r="O10" s="31"/>
      <c r="P10" s="21"/>
      <c r="R10" s="209" t="s">
        <v>88</v>
      </c>
      <c r="S10" s="210"/>
      <c r="U10" s="76" t="str">
        <f t="shared" si="0"/>
        <v/>
      </c>
      <c r="X10" s="11"/>
    </row>
    <row r="11" spans="1:2967" s="22" customFormat="1" ht="35.1" customHeight="1">
      <c r="A11" s="34"/>
      <c r="B11" s="74"/>
      <c r="C11" s="32"/>
      <c r="D11" s="31"/>
      <c r="E11" s="31"/>
      <c r="F11" s="73"/>
      <c r="G11" s="415"/>
      <c r="H11" s="340" t="str">
        <f>IF(ISERROR(VLOOKUP(G11,'商品データ+集計'!$A$2:$C$5021,2,0)),"",VLOOKUP(G11,'商品データ+集計'!$A$2:$C$5021,2,0))</f>
        <v/>
      </c>
      <c r="I11" s="341" t="str">
        <f>IF(ISERROR(VLOOKUP(G11,'商品データ+集計'!$A$2:$C$5021,3,0)),"",VLOOKUP(G11,'商品データ+集計'!$A$2:$C$5021,3,0))</f>
        <v/>
      </c>
      <c r="J11" s="272"/>
      <c r="K11" s="368"/>
      <c r="L11" s="368"/>
      <c r="M11" s="340"/>
      <c r="N11" s="31"/>
      <c r="O11" s="31"/>
      <c r="P11" s="21"/>
      <c r="R11" s="208" t="s">
        <v>89</v>
      </c>
      <c r="S11" s="210"/>
      <c r="U11" s="76" t="str">
        <f t="shared" si="0"/>
        <v/>
      </c>
      <c r="X11" s="11"/>
    </row>
    <row r="12" spans="1:2967" s="22" customFormat="1" ht="35.1" customHeight="1">
      <c r="A12" s="34"/>
      <c r="B12" s="74"/>
      <c r="C12" s="32"/>
      <c r="D12" s="31"/>
      <c r="E12" s="31"/>
      <c r="F12" s="73"/>
      <c r="G12" s="415"/>
      <c r="H12" s="340" t="str">
        <f>IF(ISERROR(VLOOKUP(G12,'商品データ+集計'!$A$2:$C$5021,2,0)),"",VLOOKUP(G12,'商品データ+集計'!$A$2:$C$5021,2,0))</f>
        <v/>
      </c>
      <c r="I12" s="341" t="str">
        <f>IF(ISERROR(VLOOKUP(G12,'商品データ+集計'!$A$2:$C$5021,3,0)),"",VLOOKUP(G12,'商品データ+集計'!$A$2:$C$5021,3,0))</f>
        <v/>
      </c>
      <c r="J12" s="272"/>
      <c r="K12" s="368"/>
      <c r="L12" s="368"/>
      <c r="M12" s="340"/>
      <c r="N12" s="31"/>
      <c r="O12" s="31"/>
      <c r="P12" s="21"/>
      <c r="R12" s="209" t="s">
        <v>90</v>
      </c>
      <c r="S12" s="210"/>
      <c r="U12" s="76" t="str">
        <f t="shared" si="0"/>
        <v/>
      </c>
      <c r="X12" s="11"/>
    </row>
    <row r="13" spans="1:2967" s="22" customFormat="1" ht="35.1" customHeight="1">
      <c r="A13" s="34"/>
      <c r="B13" s="74"/>
      <c r="C13" s="32"/>
      <c r="D13" s="31"/>
      <c r="E13" s="31"/>
      <c r="F13" s="73"/>
      <c r="G13" s="415"/>
      <c r="H13" s="340" t="str">
        <f>IF(ISERROR(VLOOKUP(G13,'商品データ+集計'!$A$2:$C$5021,2,0)),"",VLOOKUP(G13,'商品データ+集計'!$A$2:$C$5021,2,0))</f>
        <v/>
      </c>
      <c r="I13" s="341" t="str">
        <f>IF(ISERROR(VLOOKUP(G13,'商品データ+集計'!$A$2:$C$5021,3,0)),"",VLOOKUP(G13,'商品データ+集計'!$A$2:$C$5021,3,0))</f>
        <v/>
      </c>
      <c r="J13" s="272"/>
      <c r="K13" s="368"/>
      <c r="L13" s="368"/>
      <c r="M13" s="340"/>
      <c r="N13" s="31"/>
      <c r="O13" s="31"/>
      <c r="P13" s="21"/>
      <c r="R13" s="209" t="s">
        <v>91</v>
      </c>
      <c r="S13" s="210"/>
      <c r="U13" s="76" t="str">
        <f t="shared" si="0"/>
        <v/>
      </c>
      <c r="X13" s="11"/>
    </row>
    <row r="14" spans="1:2967" s="20" customFormat="1" ht="35.1" customHeight="1">
      <c r="A14" s="34"/>
      <c r="B14" s="74"/>
      <c r="C14" s="32"/>
      <c r="D14" s="31"/>
      <c r="E14" s="31"/>
      <c r="F14" s="73"/>
      <c r="G14" s="415"/>
      <c r="H14" s="340" t="str">
        <f>IF(ISERROR(VLOOKUP(G14,'商品データ+集計'!$A$2:$C$5021,2,0)),"",VLOOKUP(G14,'商品データ+集計'!$A$2:$C$5021,2,0))</f>
        <v/>
      </c>
      <c r="I14" s="341" t="str">
        <f>IF(ISERROR(VLOOKUP(G14,'商品データ+集計'!$A$2:$C$5021,3,0)),"",VLOOKUP(G14,'商品データ+集計'!$A$2:$C$5021,3,0))</f>
        <v/>
      </c>
      <c r="J14" s="272"/>
      <c r="K14" s="368"/>
      <c r="L14" s="368"/>
      <c r="M14" s="340"/>
      <c r="N14" s="31"/>
      <c r="O14" s="31"/>
      <c r="P14" s="21"/>
      <c r="Q14" s="19"/>
      <c r="R14" s="208" t="s">
        <v>92</v>
      </c>
      <c r="S14" s="208"/>
      <c r="T14" s="19"/>
      <c r="U14" s="76" t="str">
        <f t="shared" si="0"/>
        <v/>
      </c>
      <c r="V14" s="19"/>
      <c r="W14" s="19"/>
      <c r="X14" s="11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</row>
    <row r="15" spans="1:2967" ht="27.75">
      <c r="A15" s="34"/>
      <c r="B15" s="74"/>
      <c r="C15" s="32"/>
      <c r="D15" s="430"/>
      <c r="E15" s="31"/>
      <c r="F15" s="73"/>
      <c r="G15" s="415"/>
      <c r="H15" s="340" t="str">
        <f>IF(ISERROR(VLOOKUP(G15,'商品データ+集計'!$A$2:$C$5021,2,0)),"",VLOOKUP(G15,'商品データ+集計'!$A$2:$C$5021,2,0))</f>
        <v/>
      </c>
      <c r="I15" s="341" t="str">
        <f>IF(ISERROR(VLOOKUP(G15,'商品データ+集計'!$A$2:$C$5021,3,0)),"",VLOOKUP(G15,'商品データ+集計'!$A$2:$C$5021,3,0))</f>
        <v/>
      </c>
      <c r="J15" s="272"/>
      <c r="K15" s="368"/>
      <c r="L15" s="368"/>
      <c r="M15" s="340"/>
      <c r="N15" s="31"/>
      <c r="O15" s="31"/>
      <c r="P15" s="21"/>
      <c r="R15" s="209" t="s">
        <v>93</v>
      </c>
      <c r="S15" s="210"/>
      <c r="U15" s="76" t="str">
        <f t="shared" si="0"/>
        <v/>
      </c>
      <c r="X15" s="11"/>
    </row>
    <row r="16" spans="1:2967" ht="35.1" customHeight="1">
      <c r="A16" s="34"/>
      <c r="B16" s="74"/>
      <c r="C16" s="32"/>
      <c r="D16" s="31"/>
      <c r="E16" s="31"/>
      <c r="F16" s="73"/>
      <c r="G16" s="415"/>
      <c r="H16" s="340" t="str">
        <f>IF(ISERROR(VLOOKUP(G16,'商品データ+集計'!$A$2:$C$5021,2,0)),"",VLOOKUP(G16,'商品データ+集計'!$A$2:$C$5021,2,0))</f>
        <v/>
      </c>
      <c r="I16" s="341" t="str">
        <f>IF(ISERROR(VLOOKUP(G16,'商品データ+集計'!$A$2:$C$5021,3,0)),"",VLOOKUP(G16,'商品データ+集計'!$A$2:$C$5021,3,0))</f>
        <v/>
      </c>
      <c r="J16" s="272"/>
      <c r="K16" s="368"/>
      <c r="L16" s="368"/>
      <c r="M16" s="340"/>
      <c r="N16" s="31"/>
      <c r="O16" s="31"/>
      <c r="P16" s="21"/>
      <c r="R16" s="209" t="s">
        <v>94</v>
      </c>
      <c r="S16" s="210"/>
      <c r="U16" s="76" t="str">
        <f t="shared" si="0"/>
        <v/>
      </c>
    </row>
    <row r="17" spans="1:21" ht="35.1" customHeight="1">
      <c r="A17" s="34"/>
      <c r="B17" s="74"/>
      <c r="C17" s="32"/>
      <c r="D17" s="430"/>
      <c r="E17" s="31"/>
      <c r="F17" s="73"/>
      <c r="G17" s="415"/>
      <c r="H17" s="340" t="str">
        <f>IF(ISERROR(VLOOKUP(G17,'商品データ+集計'!$A$2:$C$5021,2,0)),"",VLOOKUP(G17,'商品データ+集計'!$A$2:$C$5021,2,0))</f>
        <v/>
      </c>
      <c r="I17" s="341" t="str">
        <f>IF(ISERROR(VLOOKUP(G17,'商品データ+集計'!$A$2:$C$5021,3,0)),"",VLOOKUP(G17,'商品データ+集計'!$A$2:$C$5021,3,0))</f>
        <v/>
      </c>
      <c r="J17" s="272"/>
      <c r="K17" s="368"/>
      <c r="L17" s="368"/>
      <c r="M17" s="340"/>
      <c r="N17" s="31"/>
      <c r="O17" s="31"/>
      <c r="P17" s="21"/>
      <c r="R17" s="209" t="s">
        <v>95</v>
      </c>
      <c r="S17" s="210"/>
      <c r="U17" s="76" t="str">
        <f t="shared" si="0"/>
        <v/>
      </c>
    </row>
    <row r="18" spans="1:21" ht="40.25" customHeight="1">
      <c r="A18" s="34"/>
      <c r="B18" s="74"/>
      <c r="C18" s="32"/>
      <c r="D18" s="31"/>
      <c r="E18" s="31"/>
      <c r="F18" s="73"/>
      <c r="G18" s="415"/>
      <c r="H18" s="340" t="str">
        <f>IF(ISERROR(VLOOKUP(G18,'商品データ+集計'!$A$2:$C$5021,2,0)),"",VLOOKUP(G18,'商品データ+集計'!$A$2:$C$5021,2,0))</f>
        <v/>
      </c>
      <c r="I18" s="341" t="str">
        <f>IF(ISERROR(VLOOKUP(G18,'商品データ+集計'!$A$2:$C$5021,3,0)),"",VLOOKUP(G18,'商品データ+集計'!$A$2:$C$5021,3,0))</f>
        <v/>
      </c>
      <c r="J18" s="272"/>
      <c r="K18" s="368"/>
      <c r="L18" s="368"/>
      <c r="M18" s="340"/>
      <c r="N18" s="31"/>
      <c r="O18" s="31"/>
      <c r="P18" s="21"/>
      <c r="R18" s="209" t="s">
        <v>96</v>
      </c>
      <c r="S18" s="210"/>
      <c r="U18" s="76" t="str">
        <f t="shared" si="0"/>
        <v/>
      </c>
    </row>
    <row r="19" spans="1:21" ht="27.75">
      <c r="A19" s="34"/>
      <c r="B19" s="74"/>
      <c r="C19" s="32"/>
      <c r="D19" s="31"/>
      <c r="E19" s="31"/>
      <c r="F19" s="73"/>
      <c r="G19" s="415"/>
      <c r="H19" s="340" t="str">
        <f>IF(ISERROR(VLOOKUP(G19,'商品データ+集計'!$A$2:$C$5021,2,0)),"",VLOOKUP(G19,'商品データ+集計'!$A$2:$C$5021,2,0))</f>
        <v/>
      </c>
      <c r="I19" s="341" t="str">
        <f>IF(ISERROR(VLOOKUP(G19,'商品データ+集計'!$A$2:$C$5021,3,0)),"",VLOOKUP(G19,'商品データ+集計'!$A$2:$C$5021,3,0))</f>
        <v/>
      </c>
      <c r="J19" s="272"/>
      <c r="K19" s="368"/>
      <c r="L19" s="368"/>
      <c r="M19" s="340"/>
      <c r="N19" s="31"/>
      <c r="O19" s="31"/>
      <c r="P19" s="21"/>
      <c r="R19" s="209" t="s">
        <v>97</v>
      </c>
      <c r="S19" s="210"/>
      <c r="U19" s="76" t="str">
        <f t="shared" si="0"/>
        <v/>
      </c>
    </row>
    <row r="20" spans="1:21" ht="27.75">
      <c r="A20" s="34"/>
      <c r="B20" s="74"/>
      <c r="C20" s="32"/>
      <c r="D20" s="31"/>
      <c r="E20" s="31"/>
      <c r="F20" s="73"/>
      <c r="G20" s="415"/>
      <c r="H20" s="340" t="str">
        <f>IF(ISERROR(VLOOKUP(G20,'商品データ+集計'!$A$2:$C$5021,2,0)),"",VLOOKUP(G20,'商品データ+集計'!$A$2:$C$5021,2,0))</f>
        <v/>
      </c>
      <c r="I20" s="341" t="str">
        <f>IF(ISERROR(VLOOKUP(G20,'商品データ+集計'!$A$2:$C$5021,3,0)),"",VLOOKUP(G20,'商品データ+集計'!$A$2:$C$5021,3,0))</f>
        <v/>
      </c>
      <c r="J20" s="272"/>
      <c r="K20" s="368"/>
      <c r="L20" s="368"/>
      <c r="M20" s="340"/>
      <c r="N20" s="31"/>
      <c r="O20" s="31"/>
      <c r="P20" s="21"/>
      <c r="R20" s="209" t="s">
        <v>98</v>
      </c>
      <c r="S20" s="210"/>
      <c r="U20" s="76" t="str">
        <f t="shared" si="0"/>
        <v/>
      </c>
    </row>
    <row r="21" spans="1:21" ht="27.75">
      <c r="A21" s="34"/>
      <c r="B21" s="74"/>
      <c r="C21" s="32"/>
      <c r="D21" s="31"/>
      <c r="E21" s="31"/>
      <c r="F21" s="73"/>
      <c r="G21" s="415"/>
      <c r="H21" s="340" t="str">
        <f>IF(ISERROR(VLOOKUP(G21,'商品データ+集計'!$A$2:$C$5021,2,0)),"",VLOOKUP(G21,'商品データ+集計'!$A$2:$C$5021,2,0))</f>
        <v/>
      </c>
      <c r="I21" s="341" t="str">
        <f>IF(ISERROR(VLOOKUP(G21,'商品データ+集計'!$A$2:$C$5021,3,0)),"",VLOOKUP(G21,'商品データ+集計'!$A$2:$C$5021,3,0))</f>
        <v/>
      </c>
      <c r="J21" s="272"/>
      <c r="K21" s="368"/>
      <c r="L21" s="368"/>
      <c r="M21" s="340"/>
      <c r="N21" s="31"/>
      <c r="O21" s="31"/>
      <c r="P21" s="21"/>
      <c r="R21" s="209" t="s">
        <v>99</v>
      </c>
      <c r="S21" s="210"/>
      <c r="U21" s="76" t="str">
        <f t="shared" si="0"/>
        <v/>
      </c>
    </row>
    <row r="22" spans="1:21" ht="35.1" customHeight="1">
      <c r="A22" s="34"/>
      <c r="B22" s="74"/>
      <c r="C22" s="32"/>
      <c r="D22" s="31"/>
      <c r="E22" s="31"/>
      <c r="F22" s="73"/>
      <c r="G22" s="415"/>
      <c r="H22" s="340" t="str">
        <f>IF(ISERROR(VLOOKUP(G22,'商品データ+集計'!$A$2:$C$5021,2,0)),"",VLOOKUP(G22,'商品データ+集計'!$A$2:$C$5021,2,0))</f>
        <v/>
      </c>
      <c r="I22" s="341" t="str">
        <f>IF(ISERROR(VLOOKUP(G22,'商品データ+集計'!$A$2:$C$5021,3,0)),"",VLOOKUP(G22,'商品データ+集計'!$A$2:$C$5021,3,0))</f>
        <v/>
      </c>
      <c r="J22" s="272"/>
      <c r="K22" s="368"/>
      <c r="L22" s="368"/>
      <c r="M22" s="340"/>
      <c r="N22" s="31"/>
      <c r="O22" s="31"/>
      <c r="P22" s="21"/>
      <c r="R22" s="209" t="s">
        <v>100</v>
      </c>
      <c r="S22" s="210"/>
      <c r="U22" s="76" t="str">
        <f t="shared" si="0"/>
        <v/>
      </c>
    </row>
    <row r="23" spans="1:21" ht="35.1" customHeight="1">
      <c r="A23" s="34"/>
      <c r="B23" s="74"/>
      <c r="C23" s="32"/>
      <c r="D23" s="31"/>
      <c r="E23" s="31"/>
      <c r="F23" s="73"/>
      <c r="G23" s="415"/>
      <c r="H23" s="340" t="str">
        <f>IF(ISERROR(VLOOKUP(G23,'商品データ+集計'!$A$2:$C$5021,2,0)),"",VLOOKUP(G23,'商品データ+集計'!$A$2:$C$5021,2,0))</f>
        <v/>
      </c>
      <c r="I23" s="341" t="str">
        <f>IF(ISERROR(VLOOKUP(G23,'商品データ+集計'!$A$2:$C$5021,3,0)),"",VLOOKUP(G23,'商品データ+集計'!$A$2:$C$5021,3,0))</f>
        <v/>
      </c>
      <c r="J23" s="272"/>
      <c r="K23" s="368"/>
      <c r="L23" s="368"/>
      <c r="M23" s="340"/>
      <c r="N23" s="31"/>
      <c r="O23" s="31"/>
      <c r="P23" s="21"/>
      <c r="R23" s="209" t="s">
        <v>101</v>
      </c>
      <c r="S23" s="210"/>
      <c r="U23" s="76" t="str">
        <f t="shared" si="0"/>
        <v/>
      </c>
    </row>
    <row r="24" spans="1:21" ht="35.1" customHeight="1">
      <c r="A24" s="34">
        <v>20</v>
      </c>
      <c r="B24" s="74"/>
      <c r="C24" s="32"/>
      <c r="D24" s="31"/>
      <c r="E24" s="31"/>
      <c r="F24" s="73"/>
      <c r="G24" s="415"/>
      <c r="H24" s="340" t="str">
        <f>IF(ISERROR(VLOOKUP(G24,'商品データ+集計'!$A$2:$C$5021,2,0)),"",VLOOKUP(G24,'商品データ+集計'!$A$2:$C$5021,2,0))</f>
        <v/>
      </c>
      <c r="I24" s="341" t="str">
        <f>IF(ISERROR(VLOOKUP(G24,'商品データ+集計'!$A$2:$C$5021,3,0)),"",VLOOKUP(G24,'商品データ+集計'!$A$2:$C$5021,3,0))</f>
        <v/>
      </c>
      <c r="J24" s="272"/>
      <c r="K24" s="368"/>
      <c r="L24" s="368"/>
      <c r="M24" s="340"/>
      <c r="N24" s="31"/>
      <c r="O24" s="31"/>
      <c r="P24" s="21"/>
      <c r="R24" s="209" t="s">
        <v>102</v>
      </c>
      <c r="S24" s="210"/>
      <c r="U24" s="76" t="str">
        <f t="shared" si="0"/>
        <v/>
      </c>
    </row>
    <row r="25" spans="1:21" ht="35.1" customHeight="1">
      <c r="A25" s="34">
        <v>21</v>
      </c>
      <c r="B25" s="74"/>
      <c r="C25" s="32"/>
      <c r="D25" s="31"/>
      <c r="E25" s="31"/>
      <c r="F25" s="73"/>
      <c r="G25" s="415"/>
      <c r="H25" s="340" t="str">
        <f>IF(ISERROR(VLOOKUP(G25,'商品データ+集計'!$A$2:$C$5021,2,0)),"",VLOOKUP(G25,'商品データ+集計'!$A$2:$C$5021,2,0))</f>
        <v/>
      </c>
      <c r="I25" s="341" t="str">
        <f>IF(ISERROR(VLOOKUP(G25,'商品データ+集計'!$A$2:$C$5021,3,0)),"",VLOOKUP(G25,'商品データ+集計'!$A$2:$C$5021,3,0))</f>
        <v/>
      </c>
      <c r="J25" s="272"/>
      <c r="K25" s="368"/>
      <c r="L25" s="368"/>
      <c r="M25" s="340"/>
      <c r="N25" s="31"/>
      <c r="O25" s="31"/>
      <c r="P25" s="21"/>
      <c r="R25" s="209" t="s">
        <v>103</v>
      </c>
      <c r="S25" s="210"/>
      <c r="U25" s="76" t="str">
        <f t="shared" si="0"/>
        <v/>
      </c>
    </row>
    <row r="26" spans="1:21" ht="35.1" customHeight="1">
      <c r="A26" s="34">
        <v>22</v>
      </c>
      <c r="B26" s="74"/>
      <c r="C26" s="32"/>
      <c r="D26" s="31"/>
      <c r="E26" s="31"/>
      <c r="F26" s="73"/>
      <c r="G26" s="415"/>
      <c r="H26" s="340" t="str">
        <f>IF(ISERROR(VLOOKUP(G26,'商品データ+集計'!$A$2:$C$5021,2,0)),"",VLOOKUP(G26,'商品データ+集計'!$A$2:$C$5021,2,0))</f>
        <v/>
      </c>
      <c r="I26" s="341" t="str">
        <f>IF(ISERROR(VLOOKUP(G26,'商品データ+集計'!$A$2:$C$5021,3,0)),"",VLOOKUP(G26,'商品データ+集計'!$A$2:$C$5021,3,0))</f>
        <v/>
      </c>
      <c r="J26" s="272"/>
      <c r="K26" s="368"/>
      <c r="L26" s="368"/>
      <c r="M26" s="340"/>
      <c r="N26" s="31"/>
      <c r="O26" s="31"/>
      <c r="P26" s="21"/>
      <c r="R26" s="209" t="s">
        <v>104</v>
      </c>
      <c r="S26" s="210"/>
      <c r="U26" s="76" t="str">
        <f t="shared" si="0"/>
        <v/>
      </c>
    </row>
    <row r="27" spans="1:21" ht="35.1" customHeight="1">
      <c r="A27" s="34">
        <v>23</v>
      </c>
      <c r="B27" s="74"/>
      <c r="C27" s="32"/>
      <c r="D27" s="31"/>
      <c r="E27" s="31"/>
      <c r="F27" s="73"/>
      <c r="G27" s="415"/>
      <c r="H27" s="340" t="str">
        <f>IF(ISERROR(VLOOKUP(G27,'商品データ+集計'!$A$2:$C$5021,2,0)),"",VLOOKUP(G27,'商品データ+集計'!$A$2:$C$5021,2,0))</f>
        <v/>
      </c>
      <c r="I27" s="341" t="str">
        <f>IF(ISERROR(VLOOKUP(G27,'商品データ+集計'!$A$2:$C$5021,3,0)),"",VLOOKUP(G27,'商品データ+集計'!$A$2:$C$5021,3,0))</f>
        <v/>
      </c>
      <c r="J27" s="272"/>
      <c r="K27" s="368"/>
      <c r="L27" s="368"/>
      <c r="M27" s="340"/>
      <c r="N27" s="31"/>
      <c r="O27" s="31"/>
      <c r="P27" s="21"/>
      <c r="R27" s="209" t="s">
        <v>105</v>
      </c>
      <c r="S27" s="210"/>
      <c r="U27" s="76" t="str">
        <f t="shared" si="0"/>
        <v/>
      </c>
    </row>
    <row r="28" spans="1:21" ht="35.1" customHeight="1">
      <c r="A28" s="34">
        <v>24</v>
      </c>
      <c r="B28" s="74"/>
      <c r="C28" s="32"/>
      <c r="D28" s="31"/>
      <c r="E28" s="31"/>
      <c r="F28" s="73"/>
      <c r="G28" s="415"/>
      <c r="H28" s="340" t="str">
        <f>IF(ISERROR(VLOOKUP(G28,'商品データ+集計'!$A$2:$C$5021,2,0)),"",VLOOKUP(G28,'商品データ+集計'!$A$2:$C$5021,2,0))</f>
        <v/>
      </c>
      <c r="I28" s="341" t="str">
        <f>IF(ISERROR(VLOOKUP(G28,'商品データ+集計'!$A$2:$C$5021,3,0)),"",VLOOKUP(G28,'商品データ+集計'!$A$2:$C$5021,3,0))</f>
        <v/>
      </c>
      <c r="J28" s="272"/>
      <c r="K28" s="368"/>
      <c r="L28" s="368"/>
      <c r="M28" s="340"/>
      <c r="N28" s="31"/>
      <c r="O28" s="31"/>
      <c r="P28" s="21"/>
      <c r="R28" s="209" t="s">
        <v>106</v>
      </c>
      <c r="S28" s="210"/>
      <c r="U28" s="76" t="str">
        <f t="shared" si="0"/>
        <v/>
      </c>
    </row>
    <row r="29" spans="1:21" ht="35.1" customHeight="1">
      <c r="A29" s="34">
        <v>25</v>
      </c>
      <c r="B29" s="74"/>
      <c r="C29" s="32"/>
      <c r="D29" s="31"/>
      <c r="E29" s="31"/>
      <c r="F29" s="73"/>
      <c r="G29" s="415"/>
      <c r="H29" s="340" t="str">
        <f>IF(ISERROR(VLOOKUP(G29,'商品データ+集計'!$A$2:$C$5021,2,0)),"",VLOOKUP(G29,'商品データ+集計'!$A$2:$C$5021,2,0))</f>
        <v/>
      </c>
      <c r="I29" s="341" t="str">
        <f>IF(ISERROR(VLOOKUP(G29,'商品データ+集計'!$A$2:$C$5021,3,0)),"",VLOOKUP(G29,'商品データ+集計'!$A$2:$C$5021,3,0))</f>
        <v/>
      </c>
      <c r="J29" s="272"/>
      <c r="K29" s="368"/>
      <c r="L29" s="368"/>
      <c r="M29" s="340"/>
      <c r="N29" s="31"/>
      <c r="O29" s="31"/>
      <c r="P29" s="21"/>
      <c r="R29" s="209" t="s">
        <v>107</v>
      </c>
      <c r="S29" s="210"/>
      <c r="U29" s="76" t="str">
        <f t="shared" si="0"/>
        <v/>
      </c>
    </row>
    <row r="30" spans="1:21" ht="35.1" customHeight="1">
      <c r="A30" s="34">
        <v>26</v>
      </c>
      <c r="B30" s="74"/>
      <c r="C30" s="32"/>
      <c r="D30" s="31"/>
      <c r="E30" s="31"/>
      <c r="F30" s="73"/>
      <c r="G30" s="415"/>
      <c r="H30" s="340" t="str">
        <f>IF(ISERROR(VLOOKUP(G30,'商品データ+集計'!$A$2:$C$5021,2,0)),"",VLOOKUP(G30,'商品データ+集計'!$A$2:$C$5021,2,0))</f>
        <v/>
      </c>
      <c r="I30" s="341" t="str">
        <f>IF(ISERROR(VLOOKUP(G30,'商品データ+集計'!$A$2:$C$5021,3,0)),"",VLOOKUP(G30,'商品データ+集計'!$A$2:$C$5021,3,0))</f>
        <v/>
      </c>
      <c r="J30" s="272"/>
      <c r="K30" s="368"/>
      <c r="L30" s="368"/>
      <c r="M30" s="340"/>
      <c r="N30" s="31"/>
      <c r="O30" s="31"/>
      <c r="P30" s="21"/>
      <c r="R30" s="209" t="s">
        <v>108</v>
      </c>
      <c r="S30" s="210"/>
      <c r="U30" s="76" t="str">
        <f t="shared" si="0"/>
        <v/>
      </c>
    </row>
    <row r="31" spans="1:21" ht="35.1" customHeight="1">
      <c r="A31" s="34">
        <v>27</v>
      </c>
      <c r="B31" s="74"/>
      <c r="C31" s="32"/>
      <c r="D31" s="31"/>
      <c r="E31" s="31"/>
      <c r="F31" s="73"/>
      <c r="G31" s="415"/>
      <c r="H31" s="340" t="str">
        <f>IF(ISERROR(VLOOKUP(G31,'商品データ+集計'!$A$2:$C$5021,2,0)),"",VLOOKUP(G31,'商品データ+集計'!$A$2:$C$5021,2,0))</f>
        <v/>
      </c>
      <c r="I31" s="341" t="str">
        <f>IF(ISERROR(VLOOKUP(G31,'商品データ+集計'!$A$2:$C$5021,3,0)),"",VLOOKUP(G31,'商品データ+集計'!$A$2:$C$5021,3,0))</f>
        <v/>
      </c>
      <c r="J31" s="272"/>
      <c r="K31" s="368"/>
      <c r="L31" s="368"/>
      <c r="M31" s="340"/>
      <c r="N31" s="31"/>
      <c r="O31" s="31"/>
      <c r="P31" s="21"/>
      <c r="R31" s="209" t="s">
        <v>109</v>
      </c>
      <c r="S31" s="210"/>
      <c r="U31" s="76" t="str">
        <f t="shared" si="0"/>
        <v/>
      </c>
    </row>
    <row r="32" spans="1:21" ht="35.1" customHeight="1">
      <c r="A32" s="34">
        <v>28</v>
      </c>
      <c r="B32" s="74"/>
      <c r="C32" s="32"/>
      <c r="D32" s="31"/>
      <c r="E32" s="31"/>
      <c r="F32" s="73"/>
      <c r="G32" s="415"/>
      <c r="H32" s="340" t="str">
        <f>IF(ISERROR(VLOOKUP(G32,'商品データ+集計'!$A$2:$C$5021,2,0)),"",VLOOKUP(G32,'商品データ+集計'!$A$2:$C$5021,2,0))</f>
        <v/>
      </c>
      <c r="I32" s="341" t="str">
        <f>IF(ISERROR(VLOOKUP(G32,'商品データ+集計'!$A$2:$C$5021,3,0)),"",VLOOKUP(G32,'商品データ+集計'!$A$2:$C$5021,3,0))</f>
        <v/>
      </c>
      <c r="J32" s="272"/>
      <c r="K32" s="368"/>
      <c r="L32" s="368"/>
      <c r="M32" s="340"/>
      <c r="N32" s="31"/>
      <c r="O32" s="31"/>
      <c r="P32" s="21"/>
      <c r="R32" s="209" t="s">
        <v>110</v>
      </c>
      <c r="S32" s="210"/>
      <c r="U32" s="76" t="str">
        <f t="shared" si="0"/>
        <v/>
      </c>
    </row>
    <row r="33" spans="1:21" ht="35.1" customHeight="1">
      <c r="A33" s="34">
        <v>29</v>
      </c>
      <c r="B33" s="74"/>
      <c r="C33" s="32"/>
      <c r="D33" s="31"/>
      <c r="E33" s="31"/>
      <c r="F33" s="73"/>
      <c r="G33" s="415"/>
      <c r="H33" s="340" t="str">
        <f>IF(ISERROR(VLOOKUP(G33,'商品データ+集計'!$A$2:$C$5021,2,0)),"",VLOOKUP(G33,'商品データ+集計'!$A$2:$C$5021,2,0))</f>
        <v/>
      </c>
      <c r="I33" s="341" t="str">
        <f>IF(ISERROR(VLOOKUP(G33,'商品データ+集計'!$A$2:$C$5021,3,0)),"",VLOOKUP(G33,'商品データ+集計'!$A$2:$C$5021,3,0))</f>
        <v/>
      </c>
      <c r="J33" s="272"/>
      <c r="K33" s="368"/>
      <c r="L33" s="368"/>
      <c r="M33" s="340"/>
      <c r="N33" s="31"/>
      <c r="O33" s="31"/>
      <c r="P33" s="21"/>
      <c r="R33" s="209" t="s">
        <v>111</v>
      </c>
      <c r="S33" s="210"/>
      <c r="U33" s="76" t="str">
        <f t="shared" si="0"/>
        <v/>
      </c>
    </row>
    <row r="34" spans="1:21" ht="35.1" customHeight="1">
      <c r="A34" s="34">
        <v>30</v>
      </c>
      <c r="B34" s="74"/>
      <c r="C34" s="32"/>
      <c r="D34" s="31"/>
      <c r="E34" s="31"/>
      <c r="F34" s="73"/>
      <c r="G34" s="415"/>
      <c r="H34" s="340" t="str">
        <f>IF(ISERROR(VLOOKUP(G34,'商品データ+集計'!$A$2:$C$5021,2,0)),"",VLOOKUP(G34,'商品データ+集計'!$A$2:$C$5021,2,0))</f>
        <v/>
      </c>
      <c r="I34" s="341" t="str">
        <f>IF(ISERROR(VLOOKUP(G34,'商品データ+集計'!$A$2:$C$5021,3,0)),"",VLOOKUP(G34,'商品データ+集計'!$A$2:$C$5021,3,0))</f>
        <v/>
      </c>
      <c r="J34" s="272"/>
      <c r="K34" s="368"/>
      <c r="L34" s="368"/>
      <c r="M34" s="340"/>
      <c r="N34" s="31"/>
      <c r="O34" s="31"/>
      <c r="P34" s="21"/>
      <c r="R34" s="209" t="s">
        <v>112</v>
      </c>
      <c r="S34" s="210"/>
      <c r="U34" s="76" t="str">
        <f t="shared" si="0"/>
        <v/>
      </c>
    </row>
    <row r="35" spans="1:21" ht="35.1" customHeight="1">
      <c r="A35" s="34">
        <v>31</v>
      </c>
      <c r="B35" s="74"/>
      <c r="C35" s="32"/>
      <c r="D35" s="31"/>
      <c r="E35" s="31"/>
      <c r="F35" s="73"/>
      <c r="G35" s="415"/>
      <c r="H35" s="340" t="str">
        <f>IF(ISERROR(VLOOKUP(G35,'商品データ+集計'!$A$2:$C$5021,2,0)),"",VLOOKUP(G35,'商品データ+集計'!$A$2:$C$5021,2,0))</f>
        <v/>
      </c>
      <c r="I35" s="341" t="str">
        <f>IF(ISERROR(VLOOKUP(G35,'商品データ+集計'!$A$2:$C$5021,3,0)),"",VLOOKUP(G35,'商品データ+集計'!$A$2:$C$5021,3,0))</f>
        <v/>
      </c>
      <c r="J35" s="272"/>
      <c r="K35" s="368"/>
      <c r="L35" s="368"/>
      <c r="M35" s="340"/>
      <c r="N35" s="31"/>
      <c r="O35" s="31"/>
      <c r="P35" s="21"/>
      <c r="R35" s="208" t="s">
        <v>83</v>
      </c>
      <c r="S35" s="210"/>
      <c r="U35" s="76" t="str">
        <f t="shared" si="0"/>
        <v/>
      </c>
    </row>
    <row r="36" spans="1:21" ht="35.1" customHeight="1">
      <c r="A36" s="34">
        <v>32</v>
      </c>
      <c r="B36" s="74"/>
      <c r="C36" s="32"/>
      <c r="D36" s="31"/>
      <c r="E36" s="31"/>
      <c r="F36" s="73"/>
      <c r="G36" s="415"/>
      <c r="H36" s="340" t="str">
        <f>IF(ISERROR(VLOOKUP(G36,'商品データ+集計'!$A$2:$C$5021,2,0)),"",VLOOKUP(G36,'商品データ+集計'!$A$2:$C$5021,2,0))</f>
        <v/>
      </c>
      <c r="I36" s="341" t="str">
        <f>IF(ISERROR(VLOOKUP(G36,'商品データ+集計'!$A$2:$C$5021,3,0)),"",VLOOKUP(G36,'商品データ+集計'!$A$2:$C$5021,3,0))</f>
        <v/>
      </c>
      <c r="J36" s="272"/>
      <c r="K36" s="368"/>
      <c r="L36" s="368"/>
      <c r="M36" s="340"/>
      <c r="N36" s="31"/>
      <c r="O36" s="31"/>
      <c r="P36" s="21"/>
      <c r="R36" s="209" t="s">
        <v>84</v>
      </c>
      <c r="S36" s="210"/>
      <c r="U36" s="76" t="str">
        <f t="shared" si="0"/>
        <v/>
      </c>
    </row>
    <row r="37" spans="1:21" ht="35.1" customHeight="1">
      <c r="A37" s="34">
        <v>33</v>
      </c>
      <c r="B37" s="74"/>
      <c r="C37" s="32"/>
      <c r="D37" s="31"/>
      <c r="E37" s="31"/>
      <c r="F37" s="73"/>
      <c r="G37" s="415"/>
      <c r="H37" s="340" t="str">
        <f>IF(ISERROR(VLOOKUP(G37,'商品データ+集計'!$A$2:$C$5021,2,0)),"",VLOOKUP(G37,'商品データ+集計'!$A$2:$C$5021,2,0))</f>
        <v/>
      </c>
      <c r="I37" s="341" t="str">
        <f>IF(ISERROR(VLOOKUP(G37,'商品データ+集計'!$A$2:$C$5021,3,0)),"",VLOOKUP(G37,'商品データ+集計'!$A$2:$C$5021,3,0))</f>
        <v/>
      </c>
      <c r="J37" s="272"/>
      <c r="K37" s="368"/>
      <c r="L37" s="368"/>
      <c r="M37" s="340"/>
      <c r="N37" s="31"/>
      <c r="O37" s="31"/>
      <c r="P37" s="21"/>
      <c r="R37" s="208" t="s">
        <v>85</v>
      </c>
      <c r="S37" s="210"/>
      <c r="U37" s="76" t="str">
        <f t="shared" si="0"/>
        <v/>
      </c>
    </row>
    <row r="38" spans="1:21" ht="35.1" customHeight="1">
      <c r="A38" s="34">
        <v>34</v>
      </c>
      <c r="B38" s="74"/>
      <c r="C38" s="32"/>
      <c r="D38" s="31"/>
      <c r="E38" s="31"/>
      <c r="F38" s="73"/>
      <c r="G38" s="415"/>
      <c r="H38" s="340" t="str">
        <f>IF(ISERROR(VLOOKUP(G38,'商品データ+集計'!$A$2:$C$5021,2,0)),"",VLOOKUP(G38,'商品データ+集計'!$A$2:$C$5021,2,0))</f>
        <v/>
      </c>
      <c r="I38" s="341" t="str">
        <f>IF(ISERROR(VLOOKUP(G38,'商品データ+集計'!$A$2:$C$5021,3,0)),"",VLOOKUP(G38,'商品データ+集計'!$A$2:$C$5021,3,0))</f>
        <v/>
      </c>
      <c r="J38" s="272"/>
      <c r="K38" s="368"/>
      <c r="L38" s="368"/>
      <c r="M38" s="340"/>
      <c r="N38" s="31"/>
      <c r="O38" s="31"/>
      <c r="P38" s="21"/>
      <c r="R38" s="209" t="s">
        <v>86</v>
      </c>
      <c r="S38" s="210"/>
      <c r="U38" s="76" t="str">
        <f t="shared" si="0"/>
        <v/>
      </c>
    </row>
    <row r="39" spans="1:21" ht="35.1" customHeight="1">
      <c r="A39" s="34">
        <v>35</v>
      </c>
      <c r="B39" s="74"/>
      <c r="C39" s="32"/>
      <c r="D39" s="31"/>
      <c r="E39" s="31"/>
      <c r="F39" s="73"/>
      <c r="G39" s="415"/>
      <c r="H39" s="340" t="str">
        <f>IF(ISERROR(VLOOKUP(G39,'商品データ+集計'!$A$2:$C$5021,2,0)),"",VLOOKUP(G39,'商品データ+集計'!$A$2:$C$5021,2,0))</f>
        <v/>
      </c>
      <c r="I39" s="341" t="str">
        <f>IF(ISERROR(VLOOKUP(G39,'商品データ+集計'!$A$2:$C$5021,3,0)),"",VLOOKUP(G39,'商品データ+集計'!$A$2:$C$5021,3,0))</f>
        <v/>
      </c>
      <c r="J39" s="272"/>
      <c r="K39" s="368"/>
      <c r="L39" s="368"/>
      <c r="M39" s="340"/>
      <c r="N39" s="31"/>
      <c r="O39" s="31"/>
      <c r="P39" s="21"/>
      <c r="R39" s="208" t="s">
        <v>87</v>
      </c>
      <c r="S39" s="210"/>
      <c r="U39" s="76" t="str">
        <f t="shared" si="0"/>
        <v/>
      </c>
    </row>
    <row r="40" spans="1:21" ht="35.1" customHeight="1">
      <c r="A40" s="34">
        <v>36</v>
      </c>
      <c r="B40" s="74"/>
      <c r="C40" s="32"/>
      <c r="D40" s="31"/>
      <c r="E40" s="31"/>
      <c r="F40" s="73"/>
      <c r="G40" s="415"/>
      <c r="H40" s="340" t="str">
        <f>IF(ISERROR(VLOOKUP(G40,'商品データ+集計'!$A$2:$C$5021,2,0)),"",VLOOKUP(G40,'商品データ+集計'!$A$2:$C$5021,2,0))</f>
        <v/>
      </c>
      <c r="I40" s="341" t="str">
        <f>IF(ISERROR(VLOOKUP(G40,'商品データ+集計'!$A$2:$C$5021,3,0)),"",VLOOKUP(G40,'商品データ+集計'!$A$2:$C$5021,3,0))</f>
        <v/>
      </c>
      <c r="J40" s="272"/>
      <c r="K40" s="368"/>
      <c r="L40" s="368"/>
      <c r="M40" s="340"/>
      <c r="N40" s="31"/>
      <c r="O40" s="31"/>
      <c r="P40" s="21"/>
      <c r="R40" s="209" t="s">
        <v>88</v>
      </c>
      <c r="S40" s="210"/>
      <c r="U40" s="76" t="str">
        <f t="shared" si="0"/>
        <v/>
      </c>
    </row>
    <row r="41" spans="1:21" ht="35.1" customHeight="1">
      <c r="A41" s="34">
        <v>37</v>
      </c>
      <c r="B41" s="74"/>
      <c r="C41" s="32"/>
      <c r="D41" s="31"/>
      <c r="E41" s="31"/>
      <c r="F41" s="73"/>
      <c r="G41" s="415"/>
      <c r="H41" s="340" t="str">
        <f>IF(ISERROR(VLOOKUP(G41,'商品データ+集計'!$A$2:$C$5021,2,0)),"",VLOOKUP(G41,'商品データ+集計'!$A$2:$C$5021,2,0))</f>
        <v/>
      </c>
      <c r="I41" s="341" t="str">
        <f>IF(ISERROR(VLOOKUP(G41,'商品データ+集計'!$A$2:$C$5021,3,0)),"",VLOOKUP(G41,'商品データ+集計'!$A$2:$C$5021,3,0))</f>
        <v/>
      </c>
      <c r="J41" s="272"/>
      <c r="K41" s="368"/>
      <c r="L41" s="368"/>
      <c r="M41" s="340"/>
      <c r="N41" s="31"/>
      <c r="O41" s="31"/>
      <c r="P41" s="21"/>
      <c r="R41" s="208" t="s">
        <v>89</v>
      </c>
      <c r="S41" s="210"/>
      <c r="U41" s="76" t="str">
        <f t="shared" si="0"/>
        <v/>
      </c>
    </row>
    <row r="42" spans="1:21" ht="35.1" customHeight="1">
      <c r="A42" s="34">
        <v>38</v>
      </c>
      <c r="B42" s="74"/>
      <c r="C42" s="32"/>
      <c r="D42" s="31"/>
      <c r="E42" s="31"/>
      <c r="F42" s="73"/>
      <c r="G42" s="415"/>
      <c r="H42" s="340" t="str">
        <f>IF(ISERROR(VLOOKUP(G42,'商品データ+集計'!$A$2:$C$5021,2,0)),"",VLOOKUP(G42,'商品データ+集計'!$A$2:$C$5021,2,0))</f>
        <v/>
      </c>
      <c r="I42" s="341" t="str">
        <f>IF(ISERROR(VLOOKUP(G42,'商品データ+集計'!$A$2:$C$5021,3,0)),"",VLOOKUP(G42,'商品データ+集計'!$A$2:$C$5021,3,0))</f>
        <v/>
      </c>
      <c r="J42" s="272"/>
      <c r="K42" s="368"/>
      <c r="L42" s="368"/>
      <c r="M42" s="340"/>
      <c r="N42" s="31"/>
      <c r="O42" s="31"/>
      <c r="P42" s="21"/>
      <c r="R42" s="209" t="s">
        <v>90</v>
      </c>
      <c r="S42" s="210"/>
      <c r="U42" s="76" t="str">
        <f t="shared" si="0"/>
        <v/>
      </c>
    </row>
    <row r="43" spans="1:21" ht="35.1" customHeight="1">
      <c r="A43" s="34">
        <v>39</v>
      </c>
      <c r="B43" s="74"/>
      <c r="C43" s="32"/>
      <c r="D43" s="31"/>
      <c r="E43" s="31"/>
      <c r="F43" s="73"/>
      <c r="G43" s="415"/>
      <c r="H43" s="340" t="str">
        <f>IF(ISERROR(VLOOKUP(G43,'商品データ+集計'!$A$2:$C$5021,2,0)),"",VLOOKUP(G43,'商品データ+集計'!$A$2:$C$5021,2,0))</f>
        <v/>
      </c>
      <c r="I43" s="341" t="str">
        <f>IF(ISERROR(VLOOKUP(G43,'商品データ+集計'!$A$2:$C$5021,3,0)),"",VLOOKUP(G43,'商品データ+集計'!$A$2:$C$5021,3,0))</f>
        <v/>
      </c>
      <c r="J43" s="272"/>
      <c r="K43" s="368"/>
      <c r="L43" s="368"/>
      <c r="M43" s="340"/>
      <c r="N43" s="31"/>
      <c r="O43" s="31"/>
      <c r="P43" s="21"/>
      <c r="R43" s="209" t="s">
        <v>91</v>
      </c>
      <c r="S43" s="210"/>
      <c r="U43" s="76" t="str">
        <f t="shared" si="0"/>
        <v/>
      </c>
    </row>
    <row r="44" spans="1:21" ht="35.1" customHeight="1">
      <c r="A44" s="34">
        <v>40</v>
      </c>
      <c r="B44" s="74"/>
      <c r="C44" s="32"/>
      <c r="D44" s="31"/>
      <c r="E44" s="31"/>
      <c r="F44" s="73"/>
      <c r="G44" s="415"/>
      <c r="H44" s="340" t="str">
        <f>IF(ISERROR(VLOOKUP(G44,'商品データ+集計'!$A$2:$C$5021,2,0)),"",VLOOKUP(G44,'商品データ+集計'!$A$2:$C$5021,2,0))</f>
        <v/>
      </c>
      <c r="I44" s="341" t="str">
        <f>IF(ISERROR(VLOOKUP(G44,'商品データ+集計'!$A$2:$C$5021,3,0)),"",VLOOKUP(G44,'商品データ+集計'!$A$2:$C$5021,3,0))</f>
        <v/>
      </c>
      <c r="J44" s="272"/>
      <c r="K44" s="368"/>
      <c r="L44" s="368"/>
      <c r="M44" s="340"/>
      <c r="N44" s="31"/>
      <c r="O44" s="31"/>
      <c r="P44" s="21"/>
      <c r="R44" s="208" t="s">
        <v>92</v>
      </c>
      <c r="S44" s="210"/>
      <c r="U44" s="76" t="str">
        <f t="shared" si="0"/>
        <v/>
      </c>
    </row>
    <row r="45" spans="1:21" ht="35.1" customHeight="1">
      <c r="A45" s="34">
        <v>41</v>
      </c>
      <c r="B45" s="74"/>
      <c r="C45" s="32"/>
      <c r="D45" s="31"/>
      <c r="E45" s="31"/>
      <c r="F45" s="73"/>
      <c r="G45" s="415"/>
      <c r="H45" s="340" t="str">
        <f>IF(ISERROR(VLOOKUP(G45,'商品データ+集計'!$A$2:$C$5021,2,0)),"",VLOOKUP(G45,'商品データ+集計'!$A$2:$C$5021,2,0))</f>
        <v/>
      </c>
      <c r="I45" s="341" t="str">
        <f>IF(ISERROR(VLOOKUP(G45,'商品データ+集計'!$A$2:$C$5021,3,0)),"",VLOOKUP(G45,'商品データ+集計'!$A$2:$C$5021,3,0))</f>
        <v/>
      </c>
      <c r="J45" s="272"/>
      <c r="K45" s="368"/>
      <c r="L45" s="368"/>
      <c r="M45" s="340"/>
      <c r="N45" s="31"/>
      <c r="O45" s="31"/>
      <c r="P45" s="21"/>
      <c r="R45" s="209" t="s">
        <v>93</v>
      </c>
      <c r="S45" s="210"/>
      <c r="U45" s="76" t="str">
        <f t="shared" si="0"/>
        <v/>
      </c>
    </row>
    <row r="46" spans="1:21" ht="35.1" customHeight="1">
      <c r="A46" s="34">
        <v>42</v>
      </c>
      <c r="B46" s="74"/>
      <c r="C46" s="32"/>
      <c r="D46" s="31"/>
      <c r="E46" s="31"/>
      <c r="F46" s="73"/>
      <c r="G46" s="415"/>
      <c r="H46" s="340" t="str">
        <f>IF(ISERROR(VLOOKUP(G46,'商品データ+集計'!$A$2:$C$5021,2,0)),"",VLOOKUP(G46,'商品データ+集計'!$A$2:$C$5021,2,0))</f>
        <v/>
      </c>
      <c r="I46" s="341" t="str">
        <f>IF(ISERROR(VLOOKUP(G46,'商品データ+集計'!$A$2:$C$5021,3,0)),"",VLOOKUP(G46,'商品データ+集計'!$A$2:$C$5021,3,0))</f>
        <v/>
      </c>
      <c r="J46" s="272"/>
      <c r="K46" s="368"/>
      <c r="L46" s="368"/>
      <c r="M46" s="340"/>
      <c r="N46" s="31"/>
      <c r="O46" s="31"/>
      <c r="P46" s="21"/>
      <c r="R46" s="209" t="s">
        <v>94</v>
      </c>
      <c r="S46" s="210"/>
      <c r="U46" s="76" t="str">
        <f t="shared" si="0"/>
        <v/>
      </c>
    </row>
    <row r="47" spans="1:21" ht="35.1" customHeight="1">
      <c r="A47" s="34">
        <v>43</v>
      </c>
      <c r="B47" s="74"/>
      <c r="C47" s="32"/>
      <c r="D47" s="31"/>
      <c r="E47" s="31"/>
      <c r="F47" s="73"/>
      <c r="G47" s="415"/>
      <c r="H47" s="340" t="str">
        <f>IF(ISERROR(VLOOKUP(G47,'商品データ+集計'!$A$2:$C$5021,2,0)),"",VLOOKUP(G47,'商品データ+集計'!$A$2:$C$5021,2,0))</f>
        <v/>
      </c>
      <c r="I47" s="341" t="str">
        <f>IF(ISERROR(VLOOKUP(G47,'商品データ+集計'!$A$2:$C$5021,3,0)),"",VLOOKUP(G47,'商品データ+集計'!$A$2:$C$5021,3,0))</f>
        <v/>
      </c>
      <c r="J47" s="272"/>
      <c r="K47" s="368"/>
      <c r="L47" s="368"/>
      <c r="M47" s="340"/>
      <c r="N47" s="31"/>
      <c r="O47" s="31"/>
      <c r="P47" s="21"/>
      <c r="R47" s="209" t="s">
        <v>95</v>
      </c>
      <c r="S47" s="210"/>
      <c r="U47" s="76" t="str">
        <f t="shared" si="0"/>
        <v/>
      </c>
    </row>
    <row r="48" spans="1:21" ht="35.1" customHeight="1">
      <c r="A48" s="34">
        <v>44</v>
      </c>
      <c r="B48" s="74"/>
      <c r="C48" s="32"/>
      <c r="D48" s="31"/>
      <c r="E48" s="31"/>
      <c r="F48" s="73"/>
      <c r="G48" s="415"/>
      <c r="H48" s="340" t="str">
        <f>IF(ISERROR(VLOOKUP(G48,'商品データ+集計'!$A$2:$C$5021,2,0)),"",VLOOKUP(G48,'商品データ+集計'!$A$2:$C$5021,2,0))</f>
        <v/>
      </c>
      <c r="I48" s="341" t="str">
        <f>IF(ISERROR(VLOOKUP(G48,'商品データ+集計'!$A$2:$C$5021,3,0)),"",VLOOKUP(G48,'商品データ+集計'!$A$2:$C$5021,3,0))</f>
        <v/>
      </c>
      <c r="J48" s="272"/>
      <c r="K48" s="368"/>
      <c r="L48" s="368"/>
      <c r="M48" s="340"/>
      <c r="N48" s="31"/>
      <c r="O48" s="31"/>
      <c r="P48" s="21"/>
      <c r="R48" s="209" t="s">
        <v>96</v>
      </c>
      <c r="S48" s="210"/>
      <c r="U48" s="76" t="str">
        <f t="shared" si="0"/>
        <v/>
      </c>
    </row>
    <row r="49" spans="1:24" ht="35.1" customHeight="1">
      <c r="A49" s="34">
        <v>45</v>
      </c>
      <c r="B49" s="74"/>
      <c r="C49" s="32"/>
      <c r="D49" s="31"/>
      <c r="E49" s="31"/>
      <c r="F49" s="73"/>
      <c r="G49" s="415"/>
      <c r="H49" s="340" t="str">
        <f>IF(ISERROR(VLOOKUP(G49,'商品データ+集計'!$A$2:$C$5021,2,0)),"",VLOOKUP(G49,'商品データ+集計'!$A$2:$C$5021,2,0))</f>
        <v/>
      </c>
      <c r="I49" s="341" t="str">
        <f>IF(ISERROR(VLOOKUP(G49,'商品データ+集計'!$A$2:$C$5021,3,0)),"",VLOOKUP(G49,'商品データ+集計'!$A$2:$C$5021,3,0))</f>
        <v/>
      </c>
      <c r="J49" s="272"/>
      <c r="K49" s="368"/>
      <c r="L49" s="368"/>
      <c r="M49" s="340"/>
      <c r="N49" s="31"/>
      <c r="O49" s="31"/>
      <c r="P49" s="21"/>
      <c r="R49" s="209" t="s">
        <v>97</v>
      </c>
      <c r="S49" s="210"/>
      <c r="U49" s="76" t="str">
        <f t="shared" si="0"/>
        <v/>
      </c>
    </row>
    <row r="50" spans="1:24" ht="35.1" customHeight="1">
      <c r="A50" s="34">
        <v>46</v>
      </c>
      <c r="B50" s="74"/>
      <c r="C50" s="32"/>
      <c r="D50" s="31"/>
      <c r="E50" s="31"/>
      <c r="F50" s="73"/>
      <c r="G50" s="415"/>
      <c r="H50" s="340" t="str">
        <f>IF(ISERROR(VLOOKUP(G50,'商品データ+集計'!$A$2:$C$5021,2,0)),"",VLOOKUP(G50,'商品データ+集計'!$A$2:$C$5021,2,0))</f>
        <v/>
      </c>
      <c r="I50" s="341" t="str">
        <f>IF(ISERROR(VLOOKUP(G50,'商品データ+集計'!$A$2:$C$5021,3,0)),"",VLOOKUP(G50,'商品データ+集計'!$A$2:$C$5021,3,0))</f>
        <v/>
      </c>
      <c r="J50" s="272"/>
      <c r="K50" s="368"/>
      <c r="L50" s="368"/>
      <c r="M50" s="340"/>
      <c r="N50" s="31"/>
      <c r="O50" s="31"/>
      <c r="P50" s="21"/>
      <c r="R50" s="209" t="s">
        <v>98</v>
      </c>
      <c r="S50" s="210"/>
      <c r="U50" s="76" t="str">
        <f t="shared" si="0"/>
        <v/>
      </c>
    </row>
    <row r="51" spans="1:24" ht="35.1" customHeight="1">
      <c r="A51" s="34">
        <v>47</v>
      </c>
      <c r="B51" s="74"/>
      <c r="C51" s="32"/>
      <c r="D51" s="31"/>
      <c r="E51" s="31"/>
      <c r="F51" s="73"/>
      <c r="G51" s="415"/>
      <c r="H51" s="340" t="str">
        <f>IF(ISERROR(VLOOKUP(G51,'商品データ+集計'!$A$2:$C$5021,2,0)),"",VLOOKUP(G51,'商品データ+集計'!$A$2:$C$5021,2,0))</f>
        <v/>
      </c>
      <c r="I51" s="341" t="str">
        <f>IF(ISERROR(VLOOKUP(G51,'商品データ+集計'!$A$2:$C$5021,3,0)),"",VLOOKUP(G51,'商品データ+集計'!$A$2:$C$5021,3,0))</f>
        <v/>
      </c>
      <c r="J51" s="272"/>
      <c r="K51" s="368"/>
      <c r="L51" s="368"/>
      <c r="M51" s="340"/>
      <c r="N51" s="31"/>
      <c r="O51" s="31"/>
      <c r="P51" s="21"/>
      <c r="R51" s="209" t="s">
        <v>99</v>
      </c>
      <c r="S51" s="210"/>
      <c r="U51" s="76" t="str">
        <f t="shared" si="0"/>
        <v/>
      </c>
    </row>
    <row r="52" spans="1:24" ht="35.1" customHeight="1">
      <c r="A52" s="34">
        <v>48</v>
      </c>
      <c r="B52" s="74"/>
      <c r="C52" s="32"/>
      <c r="D52" s="31"/>
      <c r="E52" s="31"/>
      <c r="F52" s="73"/>
      <c r="G52" s="415"/>
      <c r="H52" s="340" t="str">
        <f>IF(ISERROR(VLOOKUP(G52,'商品データ+集計'!$A$2:$C$5021,2,0)),"",VLOOKUP(G52,'商品データ+集計'!$A$2:$C$5021,2,0))</f>
        <v/>
      </c>
      <c r="I52" s="341" t="str">
        <f>IF(ISERROR(VLOOKUP(G52,'商品データ+集計'!$A$2:$C$5021,3,0)),"",VLOOKUP(G52,'商品データ+集計'!$A$2:$C$5021,3,0))</f>
        <v/>
      </c>
      <c r="J52" s="272"/>
      <c r="K52" s="368"/>
      <c r="L52" s="368"/>
      <c r="M52" s="340"/>
      <c r="N52" s="31"/>
      <c r="O52" s="31"/>
      <c r="P52" s="21"/>
      <c r="R52" s="209" t="s">
        <v>100</v>
      </c>
      <c r="S52" s="210"/>
      <c r="U52" s="76" t="str">
        <f t="shared" si="0"/>
        <v/>
      </c>
    </row>
    <row r="53" spans="1:24" ht="35.1" customHeight="1">
      <c r="A53" s="34">
        <v>49</v>
      </c>
      <c r="B53" s="74"/>
      <c r="C53" s="32"/>
      <c r="D53" s="31"/>
      <c r="E53" s="31"/>
      <c r="F53" s="73"/>
      <c r="G53" s="415"/>
      <c r="H53" s="340" t="str">
        <f>IF(ISERROR(VLOOKUP(G53,'商品データ+集計'!$A$2:$C$5021,2,0)),"",VLOOKUP(G53,'商品データ+集計'!$A$2:$C$5021,2,0))</f>
        <v/>
      </c>
      <c r="I53" s="341" t="str">
        <f>IF(ISERROR(VLOOKUP(G53,'商品データ+集計'!$A$2:$C$5021,3,0)),"",VLOOKUP(G53,'商品データ+集計'!$A$2:$C$5021,3,0))</f>
        <v/>
      </c>
      <c r="J53" s="272"/>
      <c r="K53" s="368"/>
      <c r="L53" s="368"/>
      <c r="M53" s="340"/>
      <c r="N53" s="31"/>
      <c r="O53" s="31"/>
      <c r="P53" s="21"/>
      <c r="R53" s="209" t="s">
        <v>101</v>
      </c>
      <c r="S53" s="210"/>
      <c r="U53" s="76" t="str">
        <f t="shared" si="0"/>
        <v/>
      </c>
    </row>
    <row r="54" spans="1:24" ht="35.1" customHeight="1">
      <c r="A54" s="34">
        <v>50</v>
      </c>
      <c r="B54" s="74"/>
      <c r="C54" s="32"/>
      <c r="D54" s="31"/>
      <c r="E54" s="31"/>
      <c r="F54" s="73"/>
      <c r="G54" s="415"/>
      <c r="H54" s="340" t="str">
        <f>IF(ISERROR(VLOOKUP(G54,'商品データ+集計'!$A$2:$C$5021,2,0)),"",VLOOKUP(G54,'商品データ+集計'!$A$2:$C$5021,2,0))</f>
        <v/>
      </c>
      <c r="I54" s="341" t="str">
        <f>IF(ISERROR(VLOOKUP(G54,'商品データ+集計'!$A$2:$C$5021,3,0)),"",VLOOKUP(G54,'商品データ+集計'!$A$2:$C$5021,3,0))</f>
        <v/>
      </c>
      <c r="J54" s="272"/>
      <c r="K54" s="368"/>
      <c r="L54" s="368"/>
      <c r="M54" s="340"/>
      <c r="N54" s="31"/>
      <c r="O54" s="31"/>
      <c r="P54" s="21"/>
      <c r="R54" s="209" t="s">
        <v>102</v>
      </c>
      <c r="S54" s="210"/>
      <c r="U54" s="76" t="str">
        <f t="shared" si="0"/>
        <v/>
      </c>
    </row>
    <row r="55" spans="1:24" ht="35.1" customHeight="1">
      <c r="A55" s="34">
        <v>51</v>
      </c>
      <c r="B55" s="74"/>
      <c r="C55" s="32"/>
      <c r="D55" s="31"/>
      <c r="E55" s="31"/>
      <c r="F55" s="73"/>
      <c r="G55" s="415"/>
      <c r="H55" s="340" t="str">
        <f>IF(ISERROR(VLOOKUP(G55,'商品データ+集計'!$A$2:$C$5021,2,0)),"",VLOOKUP(G55,'商品データ+集計'!$A$2:$C$5021,2,0))</f>
        <v/>
      </c>
      <c r="I55" s="341" t="str">
        <f>IF(ISERROR(VLOOKUP(G55,'商品データ+集計'!$A$2:$C$5021,3,0)),"",VLOOKUP(G55,'商品データ+集計'!$A$2:$C$5021,3,0))</f>
        <v/>
      </c>
      <c r="J55" s="272"/>
      <c r="K55" s="368"/>
      <c r="L55" s="368"/>
      <c r="M55" s="340"/>
      <c r="N55" s="31"/>
      <c r="O55" s="31"/>
      <c r="P55" s="21"/>
      <c r="R55" s="209" t="s">
        <v>103</v>
      </c>
      <c r="S55" s="210"/>
      <c r="U55" s="76" t="str">
        <f t="shared" si="0"/>
        <v/>
      </c>
    </row>
    <row r="56" spans="1:24" ht="35.1" customHeight="1">
      <c r="A56" s="34">
        <v>52</v>
      </c>
      <c r="B56" s="74"/>
      <c r="C56" s="32"/>
      <c r="D56" s="31"/>
      <c r="E56" s="31"/>
      <c r="F56" s="73"/>
      <c r="G56" s="415"/>
      <c r="H56" s="340" t="str">
        <f>IF(ISERROR(VLOOKUP(G56,'商品データ+集計'!$A$2:$C$5021,2,0)),"",VLOOKUP(G56,'商品データ+集計'!$A$2:$C$5021,2,0))</f>
        <v/>
      </c>
      <c r="I56" s="341" t="str">
        <f>IF(ISERROR(VLOOKUP(G56,'商品データ+集計'!$A$2:$C$5021,3,0)),"",VLOOKUP(G56,'商品データ+集計'!$A$2:$C$5021,3,0))</f>
        <v/>
      </c>
      <c r="J56" s="272"/>
      <c r="K56" s="368"/>
      <c r="L56" s="368"/>
      <c r="M56" s="340"/>
      <c r="N56" s="31"/>
      <c r="O56" s="31"/>
      <c r="P56" s="21"/>
      <c r="R56" s="209" t="s">
        <v>104</v>
      </c>
      <c r="S56" s="210"/>
      <c r="U56" s="76" t="str">
        <f t="shared" si="0"/>
        <v/>
      </c>
    </row>
    <row r="57" spans="1:24" ht="35.1" customHeight="1">
      <c r="A57" s="34">
        <v>53</v>
      </c>
      <c r="B57" s="74"/>
      <c r="C57" s="32"/>
      <c r="D57" s="31"/>
      <c r="E57" s="31"/>
      <c r="F57" s="73"/>
      <c r="G57" s="415"/>
      <c r="H57" s="340" t="str">
        <f>IF(ISERROR(VLOOKUP(G57,'商品データ+集計'!$A$2:$C$5021,2,0)),"",VLOOKUP(G57,'商品データ+集計'!$A$2:$C$5021,2,0))</f>
        <v/>
      </c>
      <c r="I57" s="341" t="str">
        <f>IF(ISERROR(VLOOKUP(G57,'商品データ+集計'!$A$2:$C$5021,3,0)),"",VLOOKUP(G57,'商品データ+集計'!$A$2:$C$5021,3,0))</f>
        <v/>
      </c>
      <c r="J57" s="272"/>
      <c r="K57" s="368"/>
      <c r="L57" s="368"/>
      <c r="M57" s="340"/>
      <c r="N57" s="31"/>
      <c r="O57" s="31"/>
      <c r="P57" s="21"/>
      <c r="R57" s="209" t="s">
        <v>105</v>
      </c>
      <c r="S57" s="210"/>
      <c r="U57" s="76" t="str">
        <f t="shared" si="0"/>
        <v/>
      </c>
    </row>
    <row r="58" spans="1:24" ht="35.1" customHeight="1">
      <c r="A58" s="34">
        <v>54</v>
      </c>
      <c r="B58" s="74"/>
      <c r="C58" s="32"/>
      <c r="D58" s="31"/>
      <c r="E58" s="31"/>
      <c r="F58" s="73"/>
      <c r="G58" s="415"/>
      <c r="H58" s="340" t="str">
        <f>IF(ISERROR(VLOOKUP(G58,'商品データ+集計'!$A$2:$C$5021,2,0)),"",VLOOKUP(G58,'商品データ+集計'!$A$2:$C$5021,2,0))</f>
        <v/>
      </c>
      <c r="I58" s="341" t="str">
        <f>IF(ISERROR(VLOOKUP(G58,'商品データ+集計'!$A$2:$C$5021,3,0)),"",VLOOKUP(G58,'商品データ+集計'!$A$2:$C$5021,3,0))</f>
        <v/>
      </c>
      <c r="J58" s="272"/>
      <c r="K58" s="368"/>
      <c r="L58" s="368"/>
      <c r="M58" s="340"/>
      <c r="N58" s="31"/>
      <c r="O58" s="31"/>
      <c r="P58" s="21"/>
      <c r="R58" s="209" t="s">
        <v>106</v>
      </c>
      <c r="S58" s="210"/>
      <c r="U58" s="76" t="str">
        <f t="shared" si="0"/>
        <v/>
      </c>
    </row>
    <row r="59" spans="1:24" ht="35.1" customHeight="1">
      <c r="A59" s="34">
        <v>55</v>
      </c>
      <c r="B59" s="74"/>
      <c r="C59" s="32"/>
      <c r="D59" s="31"/>
      <c r="E59" s="31"/>
      <c r="F59" s="73"/>
      <c r="G59" s="415"/>
      <c r="H59" s="340" t="str">
        <f>IF(ISERROR(VLOOKUP(G59,'商品データ+集計'!$A$2:$C$5021,2,0)),"",VLOOKUP(G59,'商品データ+集計'!$A$2:$C$5021,2,0))</f>
        <v/>
      </c>
      <c r="I59" s="341" t="str">
        <f>IF(ISERROR(VLOOKUP(G59,'商品データ+集計'!$A$2:$C$5021,3,0)),"",VLOOKUP(G59,'商品データ+集計'!$A$2:$C$5021,3,0))</f>
        <v/>
      </c>
      <c r="J59" s="272"/>
      <c r="K59" s="368"/>
      <c r="L59" s="368"/>
      <c r="M59" s="340"/>
      <c r="N59" s="31"/>
      <c r="O59" s="31"/>
      <c r="P59" s="21"/>
      <c r="R59" s="209" t="s">
        <v>107</v>
      </c>
      <c r="S59" s="210"/>
      <c r="U59" s="76" t="str">
        <f t="shared" si="0"/>
        <v/>
      </c>
    </row>
    <row r="60" spans="1:24" ht="35.1" customHeight="1">
      <c r="A60" s="34">
        <v>56</v>
      </c>
      <c r="B60" s="74"/>
      <c r="C60" s="32"/>
      <c r="D60" s="31"/>
      <c r="E60" s="31"/>
      <c r="F60" s="73"/>
      <c r="G60" s="415"/>
      <c r="H60" s="340" t="str">
        <f>IF(ISERROR(VLOOKUP(G60,'商品データ+集計'!$A$2:$C$5021,2,0)),"",VLOOKUP(G60,'商品データ+集計'!$A$2:$C$5021,2,0))</f>
        <v/>
      </c>
      <c r="I60" s="341" t="str">
        <f>IF(ISERROR(VLOOKUP(G60,'商品データ+集計'!$A$2:$C$5021,3,0)),"",VLOOKUP(G60,'商品データ+集計'!$A$2:$C$5021,3,0))</f>
        <v/>
      </c>
      <c r="J60" s="272"/>
      <c r="K60" s="368"/>
      <c r="L60" s="368"/>
      <c r="M60" s="340"/>
      <c r="N60" s="31"/>
      <c r="O60" s="31"/>
      <c r="P60" s="21"/>
      <c r="R60" s="209" t="s">
        <v>108</v>
      </c>
      <c r="S60" s="210"/>
      <c r="U60" s="76" t="str">
        <f t="shared" si="0"/>
        <v/>
      </c>
    </row>
    <row r="61" spans="1:24" ht="35.1" customHeight="1">
      <c r="A61" s="34">
        <v>57</v>
      </c>
      <c r="B61" s="74"/>
      <c r="C61" s="32"/>
      <c r="D61" s="31"/>
      <c r="E61" s="31"/>
      <c r="F61" s="73"/>
      <c r="G61" s="415"/>
      <c r="H61" s="340" t="str">
        <f>IF(ISERROR(VLOOKUP(G61,'商品データ+集計'!$A$2:$C$5021,2,0)),"",VLOOKUP(G61,'商品データ+集計'!$A$2:$C$5021,2,0))</f>
        <v/>
      </c>
      <c r="I61" s="341" t="str">
        <f>IF(ISERROR(VLOOKUP(G61,'商品データ+集計'!$A$2:$C$5021,3,0)),"",VLOOKUP(G61,'商品データ+集計'!$A$2:$C$5021,3,0))</f>
        <v/>
      </c>
      <c r="J61" s="272"/>
      <c r="K61" s="368"/>
      <c r="L61" s="368"/>
      <c r="M61" s="340"/>
      <c r="N61" s="31"/>
      <c r="O61" s="31"/>
      <c r="P61" s="61"/>
      <c r="Q61" s="62"/>
      <c r="R61" s="211"/>
      <c r="S61" s="211"/>
      <c r="T61" s="62"/>
      <c r="U61" s="76" t="str">
        <f t="shared" si="0"/>
        <v/>
      </c>
      <c r="V61" s="63"/>
      <c r="W61" s="63"/>
      <c r="X61" s="62"/>
    </row>
    <row r="62" spans="1:24" ht="35.1" customHeight="1">
      <c r="A62" s="34">
        <v>58</v>
      </c>
      <c r="B62" s="74"/>
      <c r="C62" s="32"/>
      <c r="D62" s="31"/>
      <c r="E62" s="31"/>
      <c r="F62" s="73"/>
      <c r="G62" s="415"/>
      <c r="H62" s="340" t="str">
        <f>IF(ISERROR(VLOOKUP(G62,'商品データ+集計'!$A$2:$C$5021,2,0)),"",VLOOKUP(G62,'商品データ+集計'!$A$2:$C$5021,2,0))</f>
        <v/>
      </c>
      <c r="I62" s="341" t="str">
        <f>IF(ISERROR(VLOOKUP(G62,'商品データ+集計'!$A$2:$C$5021,3,0)),"",VLOOKUP(G62,'商品データ+集計'!$A$2:$C$5021,3,0))</f>
        <v/>
      </c>
      <c r="J62" s="272"/>
      <c r="K62" s="368"/>
      <c r="L62" s="368"/>
      <c r="M62" s="340"/>
      <c r="N62" s="31"/>
      <c r="O62" s="31"/>
      <c r="P62" s="64"/>
      <c r="Q62" s="65"/>
      <c r="R62" s="212"/>
      <c r="S62" s="213"/>
      <c r="T62" s="66"/>
      <c r="U62" s="76" t="str">
        <f t="shared" si="0"/>
        <v/>
      </c>
      <c r="V62" s="67"/>
      <c r="W62" s="67"/>
      <c r="X62" s="66"/>
    </row>
    <row r="63" spans="1:24" ht="35.1" customHeight="1">
      <c r="A63" s="34">
        <v>59</v>
      </c>
      <c r="B63" s="74"/>
      <c r="C63" s="32"/>
      <c r="D63" s="31"/>
      <c r="E63" s="31"/>
      <c r="F63" s="73"/>
      <c r="G63" s="415"/>
      <c r="H63" s="340" t="str">
        <f>IF(ISERROR(VLOOKUP(G63,'商品データ+集計'!$A$2:$C$5021,2,0)),"",VLOOKUP(G63,'商品データ+集計'!$A$2:$C$5021,2,0))</f>
        <v/>
      </c>
      <c r="I63" s="341" t="str">
        <f>IF(ISERROR(VLOOKUP(G63,'商品データ+集計'!$A$2:$C$5021,3,0)),"",VLOOKUP(G63,'商品データ+集計'!$A$2:$C$5021,3,0))</f>
        <v/>
      </c>
      <c r="J63" s="272"/>
      <c r="K63" s="368"/>
      <c r="L63" s="368"/>
      <c r="M63" s="340"/>
      <c r="N63" s="31"/>
      <c r="O63" s="31"/>
      <c r="P63" s="64"/>
      <c r="Q63" s="65"/>
      <c r="R63" s="212"/>
      <c r="S63" s="213"/>
      <c r="T63" s="66"/>
      <c r="U63" s="76" t="str">
        <f t="shared" si="0"/>
        <v/>
      </c>
      <c r="V63" s="67"/>
      <c r="W63" s="67"/>
      <c r="X63" s="66"/>
    </row>
    <row r="64" spans="1:24" ht="35.1" customHeight="1">
      <c r="A64" s="34">
        <v>60</v>
      </c>
      <c r="B64" s="74"/>
      <c r="C64" s="32"/>
      <c r="D64" s="31"/>
      <c r="E64" s="31"/>
      <c r="F64" s="73"/>
      <c r="G64" s="415"/>
      <c r="H64" s="340" t="str">
        <f>IF(ISERROR(VLOOKUP(G64,'商品データ+集計'!$A$2:$C$5021,2,0)),"",VLOOKUP(G64,'商品データ+集計'!$A$2:$C$5021,2,0))</f>
        <v/>
      </c>
      <c r="I64" s="341" t="str">
        <f>IF(ISERROR(VLOOKUP(G64,'商品データ+集計'!$A$2:$C$5021,3,0)),"",VLOOKUP(G64,'商品データ+集計'!$A$2:$C$5021,3,0))</f>
        <v/>
      </c>
      <c r="J64" s="272"/>
      <c r="K64" s="368"/>
      <c r="L64" s="368"/>
      <c r="M64" s="340"/>
      <c r="N64" s="31"/>
      <c r="O64" s="31"/>
      <c r="P64" s="64"/>
      <c r="Q64" s="65"/>
      <c r="R64" s="212"/>
      <c r="S64" s="213"/>
      <c r="T64" s="66"/>
      <c r="U64" s="76" t="str">
        <f t="shared" si="0"/>
        <v/>
      </c>
      <c r="V64" s="67"/>
      <c r="W64" s="67"/>
      <c r="X64" s="66"/>
    </row>
    <row r="65" spans="1:24" ht="35.1" customHeight="1">
      <c r="A65" s="34">
        <v>61</v>
      </c>
      <c r="B65" s="74"/>
      <c r="C65" s="32"/>
      <c r="D65" s="31"/>
      <c r="E65" s="31"/>
      <c r="F65" s="73"/>
      <c r="G65" s="415"/>
      <c r="H65" s="340" t="str">
        <f>IF(ISERROR(VLOOKUP(G65,'商品データ+集計'!$A$2:$C$5021,2,0)),"",VLOOKUP(G65,'商品データ+集計'!$A$2:$C$5021,2,0))</f>
        <v/>
      </c>
      <c r="I65" s="341" t="str">
        <f>IF(ISERROR(VLOOKUP(G65,'商品データ+集計'!$A$2:$C$5021,3,0)),"",VLOOKUP(G65,'商品データ+集計'!$A$2:$C$5021,3,0))</f>
        <v/>
      </c>
      <c r="J65" s="272"/>
      <c r="K65" s="368"/>
      <c r="L65" s="368"/>
      <c r="M65" s="340"/>
      <c r="N65" s="31"/>
      <c r="O65" s="31"/>
      <c r="P65" s="64"/>
      <c r="Q65" s="65"/>
      <c r="R65" s="212"/>
      <c r="S65" s="213"/>
      <c r="T65" s="66"/>
      <c r="U65" s="76" t="str">
        <f t="shared" si="0"/>
        <v/>
      </c>
      <c r="V65" s="67"/>
      <c r="W65" s="67"/>
      <c r="X65" s="66"/>
    </row>
    <row r="66" spans="1:24" ht="35.1" customHeight="1">
      <c r="A66" s="34">
        <v>62</v>
      </c>
      <c r="B66" s="74"/>
      <c r="C66" s="32"/>
      <c r="D66" s="31"/>
      <c r="E66" s="31"/>
      <c r="F66" s="73"/>
      <c r="G66" s="415"/>
      <c r="H66" s="340" t="str">
        <f>IF(ISERROR(VLOOKUP(G66,'商品データ+集計'!$A$2:$C$5021,2,0)),"",VLOOKUP(G66,'商品データ+集計'!$A$2:$C$5021,2,0))</f>
        <v/>
      </c>
      <c r="I66" s="341" t="str">
        <f>IF(ISERROR(VLOOKUP(G66,'商品データ+集計'!$A$2:$C$5021,3,0)),"",VLOOKUP(G66,'商品データ+集計'!$A$2:$C$5021,3,0))</f>
        <v/>
      </c>
      <c r="J66" s="272"/>
      <c r="K66" s="368"/>
      <c r="L66" s="368"/>
      <c r="M66" s="340"/>
      <c r="N66" s="31"/>
      <c r="O66" s="31"/>
      <c r="P66" s="64"/>
      <c r="Q66" s="65"/>
      <c r="R66" s="212"/>
      <c r="S66" s="213"/>
      <c r="T66" s="66"/>
      <c r="U66" s="76" t="str">
        <f t="shared" si="0"/>
        <v/>
      </c>
      <c r="V66" s="67"/>
      <c r="W66" s="67"/>
      <c r="X66" s="66"/>
    </row>
    <row r="67" spans="1:24" ht="35.1" customHeight="1">
      <c r="A67" s="34">
        <v>63</v>
      </c>
      <c r="B67" s="74"/>
      <c r="C67" s="32"/>
      <c r="D67" s="31"/>
      <c r="E67" s="31"/>
      <c r="F67" s="73"/>
      <c r="G67" s="415"/>
      <c r="H67" s="340" t="str">
        <f>IF(ISERROR(VLOOKUP(G67,'商品データ+集計'!$A$2:$C$5021,2,0)),"",VLOOKUP(G67,'商品データ+集計'!$A$2:$C$5021,2,0))</f>
        <v/>
      </c>
      <c r="I67" s="341" t="str">
        <f>IF(ISERROR(VLOOKUP(G67,'商品データ+集計'!$A$2:$C$5021,3,0)),"",VLOOKUP(G67,'商品データ+集計'!$A$2:$C$5021,3,0))</f>
        <v/>
      </c>
      <c r="J67" s="272"/>
      <c r="K67" s="368"/>
      <c r="L67" s="368"/>
      <c r="M67" s="340"/>
      <c r="N67" s="31"/>
      <c r="O67" s="31"/>
      <c r="P67" s="64"/>
      <c r="Q67" s="65"/>
      <c r="R67" s="212"/>
      <c r="S67" s="213"/>
      <c r="T67" s="66"/>
      <c r="U67" s="76" t="str">
        <f t="shared" si="0"/>
        <v/>
      </c>
      <c r="V67" s="67"/>
      <c r="W67" s="67"/>
      <c r="X67" s="66"/>
    </row>
    <row r="68" spans="1:24" ht="35.1" customHeight="1">
      <c r="A68" s="34">
        <v>64</v>
      </c>
      <c r="B68" s="74"/>
      <c r="C68" s="32"/>
      <c r="D68" s="31"/>
      <c r="E68" s="31"/>
      <c r="F68" s="73"/>
      <c r="G68" s="415"/>
      <c r="H68" s="340" t="str">
        <f>IF(ISERROR(VLOOKUP(G68,'商品データ+集計'!$A$2:$C$5021,2,0)),"",VLOOKUP(G68,'商品データ+集計'!$A$2:$C$5021,2,0))</f>
        <v/>
      </c>
      <c r="I68" s="341" t="str">
        <f>IF(ISERROR(VLOOKUP(G68,'商品データ+集計'!$A$2:$C$5021,3,0)),"",VLOOKUP(G68,'商品データ+集計'!$A$2:$C$5021,3,0))</f>
        <v/>
      </c>
      <c r="J68" s="272"/>
      <c r="K68" s="368"/>
      <c r="L68" s="368"/>
      <c r="M68" s="340"/>
      <c r="N68" s="31"/>
      <c r="O68" s="31"/>
      <c r="P68" s="68"/>
      <c r="Q68" s="69"/>
      <c r="R68" s="214"/>
      <c r="S68" s="215"/>
      <c r="T68" s="70"/>
      <c r="U68" s="76" t="str">
        <f t="shared" si="0"/>
        <v/>
      </c>
      <c r="V68" s="72"/>
      <c r="W68" s="72"/>
      <c r="X68" s="71"/>
    </row>
    <row r="69" spans="1:24" ht="35.1" customHeight="1">
      <c r="A69" s="34">
        <v>65</v>
      </c>
      <c r="B69" s="74"/>
      <c r="C69" s="32"/>
      <c r="D69" s="31"/>
      <c r="E69" s="31"/>
      <c r="F69" s="73"/>
      <c r="G69" s="415"/>
      <c r="H69" s="340" t="str">
        <f>IF(ISERROR(VLOOKUP(G69,'商品データ+集計'!$A$2:$C$5021,2,0)),"",VLOOKUP(G69,'商品データ+集計'!$A$2:$C$5021,2,0))</f>
        <v/>
      </c>
      <c r="I69" s="341" t="str">
        <f>IF(ISERROR(VLOOKUP(G69,'商品データ+集計'!$A$2:$C$5021,3,0)),"",VLOOKUP(G69,'商品データ+集計'!$A$2:$C$5021,3,0))</f>
        <v/>
      </c>
      <c r="J69" s="272"/>
      <c r="K69" s="368"/>
      <c r="L69" s="368"/>
      <c r="M69" s="340"/>
      <c r="N69" s="31"/>
      <c r="O69" s="31"/>
      <c r="P69" s="21"/>
      <c r="R69" s="209"/>
      <c r="S69" s="210"/>
      <c r="U69" s="76" t="str">
        <f t="shared" ref="U69:U132" si="1">CONCATENATE(G69,K69)</f>
        <v/>
      </c>
    </row>
    <row r="70" spans="1:24" ht="35.1" customHeight="1">
      <c r="A70" s="34">
        <v>66</v>
      </c>
      <c r="B70" s="74"/>
      <c r="C70" s="32"/>
      <c r="D70" s="31"/>
      <c r="E70" s="31"/>
      <c r="F70" s="73"/>
      <c r="G70" s="415"/>
      <c r="H70" s="340" t="str">
        <f>IF(ISERROR(VLOOKUP(G70,'商品データ+集計'!$A$2:$C$5021,2,0)),"",VLOOKUP(G70,'商品データ+集計'!$A$2:$C$5021,2,0))</f>
        <v/>
      </c>
      <c r="I70" s="341" t="str">
        <f>IF(ISERROR(VLOOKUP(G70,'商品データ+集計'!$A$2:$C$5021,3,0)),"",VLOOKUP(G70,'商品データ+集計'!$A$2:$C$5021,3,0))</f>
        <v/>
      </c>
      <c r="J70" s="272"/>
      <c r="K70" s="368"/>
      <c r="L70" s="368"/>
      <c r="M70" s="340"/>
      <c r="N70" s="31"/>
      <c r="O70" s="31"/>
      <c r="P70" s="21"/>
      <c r="R70" s="209"/>
      <c r="S70" s="210"/>
      <c r="U70" s="76" t="str">
        <f t="shared" si="1"/>
        <v/>
      </c>
    </row>
    <row r="71" spans="1:24" ht="35.1" customHeight="1">
      <c r="A71" s="34">
        <v>67</v>
      </c>
      <c r="B71" s="74"/>
      <c r="C71" s="32"/>
      <c r="D71" s="31"/>
      <c r="E71" s="31"/>
      <c r="F71" s="73"/>
      <c r="G71" s="415"/>
      <c r="H71" s="340" t="str">
        <f>IF(ISERROR(VLOOKUP(G71,'商品データ+集計'!$A$2:$C$5021,2,0)),"",VLOOKUP(G71,'商品データ+集計'!$A$2:$C$5021,2,0))</f>
        <v/>
      </c>
      <c r="I71" s="341" t="str">
        <f>IF(ISERROR(VLOOKUP(G71,'商品データ+集計'!$A$2:$C$5021,3,0)),"",VLOOKUP(G71,'商品データ+集計'!$A$2:$C$5021,3,0))</f>
        <v/>
      </c>
      <c r="J71" s="272"/>
      <c r="K71" s="368"/>
      <c r="L71" s="368"/>
      <c r="M71" s="340"/>
      <c r="N71" s="31"/>
      <c r="O71" s="31"/>
      <c r="P71" s="21"/>
      <c r="R71" s="209"/>
      <c r="S71" s="210"/>
      <c r="U71" s="76" t="str">
        <f t="shared" si="1"/>
        <v/>
      </c>
    </row>
    <row r="72" spans="1:24" ht="35.1" customHeight="1">
      <c r="A72" s="34">
        <v>68</v>
      </c>
      <c r="B72" s="74"/>
      <c r="C72" s="32"/>
      <c r="D72" s="31"/>
      <c r="E72" s="31"/>
      <c r="F72" s="73"/>
      <c r="G72" s="415"/>
      <c r="H72" s="340" t="str">
        <f>IF(ISERROR(VLOOKUP(G72,'商品データ+集計'!$A$2:$C$5021,2,0)),"",VLOOKUP(G72,'商品データ+集計'!$A$2:$C$5021,2,0))</f>
        <v/>
      </c>
      <c r="I72" s="341" t="str">
        <f>IF(ISERROR(VLOOKUP(G72,'商品データ+集計'!$A$2:$C$5021,3,0)),"",VLOOKUP(G72,'商品データ+集計'!$A$2:$C$5021,3,0))</f>
        <v/>
      </c>
      <c r="J72" s="272"/>
      <c r="K72" s="368"/>
      <c r="L72" s="368"/>
      <c r="M72" s="340"/>
      <c r="N72" s="31"/>
      <c r="O72" s="31"/>
      <c r="P72" s="21"/>
      <c r="R72" s="209"/>
      <c r="S72" s="210"/>
      <c r="U72" s="76" t="str">
        <f t="shared" si="1"/>
        <v/>
      </c>
    </row>
    <row r="73" spans="1:24" ht="35.1" customHeight="1">
      <c r="A73" s="34">
        <v>69</v>
      </c>
      <c r="B73" s="74"/>
      <c r="C73" s="32"/>
      <c r="D73" s="31"/>
      <c r="E73" s="31"/>
      <c r="F73" s="73"/>
      <c r="G73" s="415"/>
      <c r="H73" s="340" t="str">
        <f>IF(ISERROR(VLOOKUP(G73,'商品データ+集計'!$A$2:$C$5021,2,0)),"",VLOOKUP(G73,'商品データ+集計'!$A$2:$C$5021,2,0))</f>
        <v/>
      </c>
      <c r="I73" s="341" t="str">
        <f>IF(ISERROR(VLOOKUP(G73,'商品データ+集計'!$A$2:$C$5021,3,0)),"",VLOOKUP(G73,'商品データ+集計'!$A$2:$C$5021,3,0))</f>
        <v/>
      </c>
      <c r="J73" s="272"/>
      <c r="K73" s="368"/>
      <c r="L73" s="368"/>
      <c r="M73" s="340"/>
      <c r="N73" s="31"/>
      <c r="O73" s="31"/>
      <c r="P73" s="21"/>
      <c r="R73" s="209"/>
      <c r="S73" s="210"/>
      <c r="U73" s="76" t="str">
        <f t="shared" si="1"/>
        <v/>
      </c>
    </row>
    <row r="74" spans="1:24" ht="35.1" customHeight="1">
      <c r="A74" s="34">
        <v>70</v>
      </c>
      <c r="B74" s="74"/>
      <c r="C74" s="32"/>
      <c r="D74" s="31"/>
      <c r="E74" s="31"/>
      <c r="F74" s="73"/>
      <c r="G74" s="415"/>
      <c r="H74" s="340" t="str">
        <f>IF(ISERROR(VLOOKUP(G74,'商品データ+集計'!$A$2:$C$5021,2,0)),"",VLOOKUP(G74,'商品データ+集計'!$A$2:$C$5021,2,0))</f>
        <v/>
      </c>
      <c r="I74" s="341" t="str">
        <f>IF(ISERROR(VLOOKUP(G74,'商品データ+集計'!$A$2:$C$5021,3,0)),"",VLOOKUP(G74,'商品データ+集計'!$A$2:$C$5021,3,0))</f>
        <v/>
      </c>
      <c r="J74" s="272"/>
      <c r="K74" s="368"/>
      <c r="L74" s="368"/>
      <c r="M74" s="340"/>
      <c r="N74" s="31"/>
      <c r="O74" s="31"/>
      <c r="P74" s="21"/>
      <c r="R74" s="209"/>
      <c r="S74" s="210"/>
      <c r="U74" s="76" t="str">
        <f t="shared" si="1"/>
        <v/>
      </c>
    </row>
    <row r="75" spans="1:24" ht="35.1" customHeight="1">
      <c r="A75" s="34">
        <v>71</v>
      </c>
      <c r="B75" s="74"/>
      <c r="C75" s="32"/>
      <c r="D75" s="31"/>
      <c r="E75" s="31"/>
      <c r="F75" s="73"/>
      <c r="G75" s="415"/>
      <c r="H75" s="340" t="str">
        <f>IF(ISERROR(VLOOKUP(G75,'商品データ+集計'!$A$2:$C$5021,2,0)),"",VLOOKUP(G75,'商品データ+集計'!$A$2:$C$5021,2,0))</f>
        <v/>
      </c>
      <c r="I75" s="341" t="str">
        <f>IF(ISERROR(VLOOKUP(G75,'商品データ+集計'!$A$2:$C$5021,3,0)),"",VLOOKUP(G75,'商品データ+集計'!$A$2:$C$5021,3,0))</f>
        <v/>
      </c>
      <c r="J75" s="272"/>
      <c r="K75" s="368"/>
      <c r="L75" s="368"/>
      <c r="M75" s="340"/>
      <c r="N75" s="31"/>
      <c r="O75" s="31"/>
      <c r="P75" s="21"/>
      <c r="R75" s="209"/>
      <c r="S75" s="210"/>
      <c r="U75" s="76" t="str">
        <f t="shared" si="1"/>
        <v/>
      </c>
    </row>
    <row r="76" spans="1:24" ht="35.1" customHeight="1">
      <c r="A76" s="34">
        <v>72</v>
      </c>
      <c r="B76" s="74"/>
      <c r="C76" s="32"/>
      <c r="D76" s="31"/>
      <c r="E76" s="31"/>
      <c r="F76" s="73"/>
      <c r="G76" s="415"/>
      <c r="H76" s="340" t="str">
        <f>IF(ISERROR(VLOOKUP(G76,'商品データ+集計'!$A$2:$C$5021,2,0)),"",VLOOKUP(G76,'商品データ+集計'!$A$2:$C$5021,2,0))</f>
        <v/>
      </c>
      <c r="I76" s="341" t="str">
        <f>IF(ISERROR(VLOOKUP(G76,'商品データ+集計'!$A$2:$C$5021,3,0)),"",VLOOKUP(G76,'商品データ+集計'!$A$2:$C$5021,3,0))</f>
        <v/>
      </c>
      <c r="J76" s="272"/>
      <c r="K76" s="368"/>
      <c r="L76" s="368"/>
      <c r="M76" s="340"/>
      <c r="N76" s="31"/>
      <c r="O76" s="31"/>
      <c r="P76" s="21"/>
      <c r="R76" s="209"/>
      <c r="S76" s="210"/>
      <c r="U76" s="76" t="str">
        <f t="shared" si="1"/>
        <v/>
      </c>
    </row>
    <row r="77" spans="1:24" ht="35.1" customHeight="1">
      <c r="A77" s="34">
        <v>73</v>
      </c>
      <c r="B77" s="74"/>
      <c r="C77" s="32"/>
      <c r="D77" s="31"/>
      <c r="E77" s="31"/>
      <c r="F77" s="73"/>
      <c r="G77" s="415"/>
      <c r="H77" s="340" t="str">
        <f>IF(ISERROR(VLOOKUP(G77,'商品データ+集計'!$A$2:$C$5021,2,0)),"",VLOOKUP(G77,'商品データ+集計'!$A$2:$C$5021,2,0))</f>
        <v/>
      </c>
      <c r="I77" s="341" t="str">
        <f>IF(ISERROR(VLOOKUP(G77,'商品データ+集計'!$A$2:$C$5021,3,0)),"",VLOOKUP(G77,'商品データ+集計'!$A$2:$C$5021,3,0))</f>
        <v/>
      </c>
      <c r="J77" s="272"/>
      <c r="K77" s="368"/>
      <c r="L77" s="368"/>
      <c r="M77" s="340"/>
      <c r="N77" s="31"/>
      <c r="O77" s="31"/>
      <c r="P77" s="21"/>
      <c r="R77" s="209"/>
      <c r="S77" s="210"/>
      <c r="U77" s="76" t="str">
        <f t="shared" si="1"/>
        <v/>
      </c>
    </row>
    <row r="78" spans="1:24" ht="35.1" customHeight="1">
      <c r="A78" s="34">
        <v>74</v>
      </c>
      <c r="B78" s="74"/>
      <c r="C78" s="32"/>
      <c r="D78" s="31"/>
      <c r="E78" s="31"/>
      <c r="F78" s="73"/>
      <c r="G78" s="415"/>
      <c r="H78" s="340" t="str">
        <f>IF(ISERROR(VLOOKUP(G78,'商品データ+集計'!$A$2:$C$5021,2,0)),"",VLOOKUP(G78,'商品データ+集計'!$A$2:$C$5021,2,0))</f>
        <v/>
      </c>
      <c r="I78" s="341" t="str">
        <f>IF(ISERROR(VLOOKUP(G78,'商品データ+集計'!$A$2:$C$5021,3,0)),"",VLOOKUP(G78,'商品データ+集計'!$A$2:$C$5021,3,0))</f>
        <v/>
      </c>
      <c r="J78" s="272"/>
      <c r="K78" s="368"/>
      <c r="L78" s="368"/>
      <c r="M78" s="340"/>
      <c r="N78" s="31"/>
      <c r="O78" s="31"/>
      <c r="P78" s="21"/>
      <c r="R78" s="209"/>
      <c r="S78" s="210"/>
      <c r="U78" s="76" t="str">
        <f t="shared" si="1"/>
        <v/>
      </c>
    </row>
    <row r="79" spans="1:24" ht="35.1" customHeight="1">
      <c r="A79" s="34">
        <v>75</v>
      </c>
      <c r="B79" s="74"/>
      <c r="C79" s="32"/>
      <c r="D79" s="31"/>
      <c r="E79" s="31"/>
      <c r="F79" s="73"/>
      <c r="G79" s="415"/>
      <c r="H79" s="340" t="str">
        <f>IF(ISERROR(VLOOKUP(G79,'商品データ+集計'!$A$2:$C$5021,2,0)),"",VLOOKUP(G79,'商品データ+集計'!$A$2:$C$5021,2,0))</f>
        <v/>
      </c>
      <c r="I79" s="341" t="str">
        <f>IF(ISERROR(VLOOKUP(G79,'商品データ+集計'!$A$2:$C$5021,3,0)),"",VLOOKUP(G79,'商品データ+集計'!$A$2:$C$5021,3,0))</f>
        <v/>
      </c>
      <c r="J79" s="272"/>
      <c r="K79" s="368"/>
      <c r="L79" s="368"/>
      <c r="M79" s="340"/>
      <c r="N79" s="31"/>
      <c r="O79" s="31"/>
      <c r="P79" s="21"/>
      <c r="R79" s="209"/>
      <c r="S79" s="210"/>
      <c r="U79" s="76" t="str">
        <f t="shared" si="1"/>
        <v/>
      </c>
    </row>
    <row r="80" spans="1:24" ht="35.1" customHeight="1">
      <c r="A80" s="34">
        <v>76</v>
      </c>
      <c r="B80" s="74"/>
      <c r="C80" s="32"/>
      <c r="D80" s="31"/>
      <c r="E80" s="31"/>
      <c r="F80" s="73"/>
      <c r="G80" s="415"/>
      <c r="H80" s="340" t="str">
        <f>IF(ISERROR(VLOOKUP(G80,'商品データ+集計'!$A$2:$C$5021,2,0)),"",VLOOKUP(G80,'商品データ+集計'!$A$2:$C$5021,2,0))</f>
        <v/>
      </c>
      <c r="I80" s="341" t="str">
        <f>IF(ISERROR(VLOOKUP(G80,'商品データ+集計'!$A$2:$C$5021,3,0)),"",VLOOKUP(G80,'商品データ+集計'!$A$2:$C$5021,3,0))</f>
        <v/>
      </c>
      <c r="J80" s="272"/>
      <c r="K80" s="368"/>
      <c r="L80" s="368"/>
      <c r="M80" s="340"/>
      <c r="N80" s="31"/>
      <c r="O80" s="31"/>
      <c r="P80" s="21"/>
      <c r="R80" s="209"/>
      <c r="S80" s="210"/>
      <c r="U80" s="76" t="str">
        <f t="shared" si="1"/>
        <v/>
      </c>
    </row>
    <row r="81" spans="1:21" ht="35.1" customHeight="1">
      <c r="A81" s="34">
        <v>77</v>
      </c>
      <c r="B81" s="74"/>
      <c r="C81" s="32"/>
      <c r="D81" s="31"/>
      <c r="E81" s="31"/>
      <c r="F81" s="73"/>
      <c r="G81" s="415"/>
      <c r="H81" s="340" t="str">
        <f>IF(ISERROR(VLOOKUP(G81,'商品データ+集計'!$A$2:$C$5021,2,0)),"",VLOOKUP(G81,'商品データ+集計'!$A$2:$C$5021,2,0))</f>
        <v/>
      </c>
      <c r="I81" s="341" t="str">
        <f>IF(ISERROR(VLOOKUP(G81,'商品データ+集計'!$A$2:$C$5021,3,0)),"",VLOOKUP(G81,'商品データ+集計'!$A$2:$C$5021,3,0))</f>
        <v/>
      </c>
      <c r="J81" s="272"/>
      <c r="K81" s="368"/>
      <c r="L81" s="368"/>
      <c r="M81" s="340"/>
      <c r="N81" s="31"/>
      <c r="O81" s="31"/>
      <c r="P81" s="21"/>
      <c r="R81" s="209"/>
      <c r="S81" s="210"/>
      <c r="U81" s="76" t="str">
        <f t="shared" si="1"/>
        <v/>
      </c>
    </row>
    <row r="82" spans="1:21" ht="35.1" customHeight="1">
      <c r="A82" s="34">
        <v>78</v>
      </c>
      <c r="B82" s="74"/>
      <c r="C82" s="32"/>
      <c r="D82" s="31"/>
      <c r="E82" s="31"/>
      <c r="F82" s="73"/>
      <c r="G82" s="415"/>
      <c r="H82" s="340" t="str">
        <f>IF(ISERROR(VLOOKUP(G82,'商品データ+集計'!$A$2:$C$5021,2,0)),"",VLOOKUP(G82,'商品データ+集計'!$A$2:$C$5021,2,0))</f>
        <v/>
      </c>
      <c r="I82" s="341" t="str">
        <f>IF(ISERROR(VLOOKUP(G82,'商品データ+集計'!$A$2:$C$5021,3,0)),"",VLOOKUP(G82,'商品データ+集計'!$A$2:$C$5021,3,0))</f>
        <v/>
      </c>
      <c r="J82" s="272"/>
      <c r="K82" s="368"/>
      <c r="L82" s="368"/>
      <c r="M82" s="340"/>
      <c r="N82" s="31"/>
      <c r="O82" s="31"/>
      <c r="P82" s="21"/>
      <c r="R82" s="209"/>
      <c r="S82" s="210"/>
      <c r="U82" s="76" t="str">
        <f t="shared" si="1"/>
        <v/>
      </c>
    </row>
    <row r="83" spans="1:21" ht="35.1" customHeight="1">
      <c r="A83" s="34">
        <v>79</v>
      </c>
      <c r="B83" s="74"/>
      <c r="C83" s="32"/>
      <c r="D83" s="31"/>
      <c r="E83" s="31"/>
      <c r="F83" s="73"/>
      <c r="G83" s="415"/>
      <c r="H83" s="340" t="str">
        <f>IF(ISERROR(VLOOKUP(G83,'商品データ+集計'!$A$2:$C$5021,2,0)),"",VLOOKUP(G83,'商品データ+集計'!$A$2:$C$5021,2,0))</f>
        <v/>
      </c>
      <c r="I83" s="341" t="str">
        <f>IF(ISERROR(VLOOKUP(G83,'商品データ+集計'!$A$2:$C$5021,3,0)),"",VLOOKUP(G83,'商品データ+集計'!$A$2:$C$5021,3,0))</f>
        <v/>
      </c>
      <c r="J83" s="272"/>
      <c r="K83" s="368"/>
      <c r="L83" s="368"/>
      <c r="M83" s="340"/>
      <c r="N83" s="31"/>
      <c r="O83" s="31"/>
      <c r="P83" s="21"/>
      <c r="R83" s="209"/>
      <c r="S83" s="210"/>
      <c r="U83" s="76" t="str">
        <f t="shared" si="1"/>
        <v/>
      </c>
    </row>
    <row r="84" spans="1:21" ht="35.1" customHeight="1">
      <c r="A84" s="34">
        <v>80</v>
      </c>
      <c r="B84" s="74"/>
      <c r="C84" s="32"/>
      <c r="D84" s="31"/>
      <c r="E84" s="31"/>
      <c r="F84" s="73"/>
      <c r="G84" s="415"/>
      <c r="H84" s="340" t="str">
        <f>IF(ISERROR(VLOOKUP(G84,'商品データ+集計'!$A$2:$C$5021,2,0)),"",VLOOKUP(G84,'商品データ+集計'!$A$2:$C$5021,2,0))</f>
        <v/>
      </c>
      <c r="I84" s="341" t="str">
        <f>IF(ISERROR(VLOOKUP(G84,'商品データ+集計'!$A$2:$C$5021,3,0)),"",VLOOKUP(G84,'商品データ+集計'!$A$2:$C$5021,3,0))</f>
        <v/>
      </c>
      <c r="J84" s="272"/>
      <c r="K84" s="368"/>
      <c r="L84" s="368"/>
      <c r="M84" s="340"/>
      <c r="N84" s="31"/>
      <c r="O84" s="31"/>
      <c r="P84" s="21"/>
      <c r="R84" s="209"/>
      <c r="S84" s="210"/>
      <c r="U84" s="76" t="str">
        <f t="shared" si="1"/>
        <v/>
      </c>
    </row>
    <row r="85" spans="1:21" ht="35.1" customHeight="1">
      <c r="A85" s="34">
        <v>81</v>
      </c>
      <c r="B85" s="74"/>
      <c r="C85" s="32"/>
      <c r="D85" s="31"/>
      <c r="E85" s="31"/>
      <c r="F85" s="73"/>
      <c r="G85" s="415"/>
      <c r="H85" s="340" t="str">
        <f>IF(ISERROR(VLOOKUP(G85,'商品データ+集計'!$A$2:$C$5021,2,0)),"",VLOOKUP(G85,'商品データ+集計'!$A$2:$C$5021,2,0))</f>
        <v/>
      </c>
      <c r="I85" s="341" t="str">
        <f>IF(ISERROR(VLOOKUP(G85,'商品データ+集計'!$A$2:$C$5021,3,0)),"",VLOOKUP(G85,'商品データ+集計'!$A$2:$C$5021,3,0))</f>
        <v/>
      </c>
      <c r="J85" s="272"/>
      <c r="K85" s="368"/>
      <c r="L85" s="368"/>
      <c r="M85" s="340"/>
      <c r="N85" s="31"/>
      <c r="O85" s="31"/>
      <c r="P85" s="21"/>
      <c r="R85" s="209"/>
      <c r="S85" s="210"/>
      <c r="U85" s="76" t="str">
        <f t="shared" si="1"/>
        <v/>
      </c>
    </row>
    <row r="86" spans="1:21" ht="35.1" customHeight="1">
      <c r="A86" s="34">
        <v>82</v>
      </c>
      <c r="B86" s="74"/>
      <c r="C86" s="32"/>
      <c r="D86" s="31"/>
      <c r="E86" s="31"/>
      <c r="F86" s="73"/>
      <c r="G86" s="415"/>
      <c r="H86" s="340" t="str">
        <f>IF(ISERROR(VLOOKUP(G86,'商品データ+集計'!$A$2:$C$5021,2,0)),"",VLOOKUP(G86,'商品データ+集計'!$A$2:$C$5021,2,0))</f>
        <v/>
      </c>
      <c r="I86" s="341" t="str">
        <f>IF(ISERROR(VLOOKUP(G86,'商品データ+集計'!$A$2:$C$5021,3,0)),"",VLOOKUP(G86,'商品データ+集計'!$A$2:$C$5021,3,0))</f>
        <v/>
      </c>
      <c r="J86" s="272"/>
      <c r="K86" s="368"/>
      <c r="L86" s="368"/>
      <c r="M86" s="340"/>
      <c r="N86" s="31"/>
      <c r="O86" s="31"/>
      <c r="P86" s="21"/>
      <c r="R86" s="209"/>
      <c r="S86" s="210"/>
      <c r="U86" s="76" t="str">
        <f t="shared" si="1"/>
        <v/>
      </c>
    </row>
    <row r="87" spans="1:21" ht="35.1" customHeight="1">
      <c r="A87" s="34">
        <v>83</v>
      </c>
      <c r="B87" s="74"/>
      <c r="C87" s="32"/>
      <c r="D87" s="31"/>
      <c r="E87" s="31"/>
      <c r="F87" s="73"/>
      <c r="G87" s="415"/>
      <c r="H87" s="340" t="str">
        <f>IF(ISERROR(VLOOKUP(G87,'商品データ+集計'!$A$2:$C$5021,2,0)),"",VLOOKUP(G87,'商品データ+集計'!$A$2:$C$5021,2,0))</f>
        <v/>
      </c>
      <c r="I87" s="341" t="str">
        <f>IF(ISERROR(VLOOKUP(G87,'商品データ+集計'!$A$2:$C$5021,3,0)),"",VLOOKUP(G87,'商品データ+集計'!$A$2:$C$5021,3,0))</f>
        <v/>
      </c>
      <c r="J87" s="272"/>
      <c r="K87" s="368"/>
      <c r="L87" s="368"/>
      <c r="M87" s="340"/>
      <c r="N87" s="31"/>
      <c r="O87" s="31"/>
      <c r="P87" s="21"/>
      <c r="R87" s="209"/>
      <c r="S87" s="210"/>
      <c r="U87" s="76" t="str">
        <f t="shared" si="1"/>
        <v/>
      </c>
    </row>
    <row r="88" spans="1:21" ht="35.1" customHeight="1">
      <c r="A88" s="34">
        <v>84</v>
      </c>
      <c r="B88" s="74"/>
      <c r="C88" s="32"/>
      <c r="D88" s="31"/>
      <c r="E88" s="31"/>
      <c r="F88" s="73"/>
      <c r="G88" s="415"/>
      <c r="H88" s="340" t="str">
        <f>IF(ISERROR(VLOOKUP(G88,'商品データ+集計'!$A$2:$C$5021,2,0)),"",VLOOKUP(G88,'商品データ+集計'!$A$2:$C$5021,2,0))</f>
        <v/>
      </c>
      <c r="I88" s="341" t="str">
        <f>IF(ISERROR(VLOOKUP(G88,'商品データ+集計'!$A$2:$C$5021,3,0)),"",VLOOKUP(G88,'商品データ+集計'!$A$2:$C$5021,3,0))</f>
        <v/>
      </c>
      <c r="J88" s="272"/>
      <c r="K88" s="368"/>
      <c r="L88" s="368"/>
      <c r="M88" s="340"/>
      <c r="N88" s="31"/>
      <c r="O88" s="31"/>
      <c r="P88" s="21"/>
      <c r="R88" s="209"/>
      <c r="S88" s="210"/>
      <c r="U88" s="76" t="str">
        <f t="shared" si="1"/>
        <v/>
      </c>
    </row>
    <row r="89" spans="1:21" ht="35.1" customHeight="1">
      <c r="A89" s="34">
        <v>85</v>
      </c>
      <c r="B89" s="74"/>
      <c r="C89" s="32"/>
      <c r="D89" s="31"/>
      <c r="E89" s="31"/>
      <c r="F89" s="73"/>
      <c r="G89" s="415"/>
      <c r="H89" s="340" t="str">
        <f>IF(ISERROR(VLOOKUP(G89,'商品データ+集計'!$A$2:$C$5021,2,0)),"",VLOOKUP(G89,'商品データ+集計'!$A$2:$C$5021,2,0))</f>
        <v/>
      </c>
      <c r="I89" s="341" t="str">
        <f>IF(ISERROR(VLOOKUP(G89,'商品データ+集計'!$A$2:$C$5021,3,0)),"",VLOOKUP(G89,'商品データ+集計'!$A$2:$C$5021,3,0))</f>
        <v/>
      </c>
      <c r="J89" s="272"/>
      <c r="K89" s="368"/>
      <c r="L89" s="368"/>
      <c r="M89" s="340"/>
      <c r="N89" s="31"/>
      <c r="O89" s="31"/>
      <c r="P89" s="21"/>
      <c r="R89" s="209"/>
      <c r="S89" s="210"/>
      <c r="U89" s="76" t="str">
        <f t="shared" si="1"/>
        <v/>
      </c>
    </row>
    <row r="90" spans="1:21" ht="35.1" customHeight="1">
      <c r="A90" s="34">
        <v>86</v>
      </c>
      <c r="B90" s="74"/>
      <c r="C90" s="32"/>
      <c r="D90" s="31"/>
      <c r="E90" s="31"/>
      <c r="F90" s="73"/>
      <c r="G90" s="415"/>
      <c r="H90" s="340" t="str">
        <f>IF(ISERROR(VLOOKUP(G90,'商品データ+集計'!$A$2:$C$5021,2,0)),"",VLOOKUP(G90,'商品データ+集計'!$A$2:$C$5021,2,0))</f>
        <v/>
      </c>
      <c r="I90" s="341" t="str">
        <f>IF(ISERROR(VLOOKUP(G90,'商品データ+集計'!$A$2:$C$5021,3,0)),"",VLOOKUP(G90,'商品データ+集計'!$A$2:$C$5021,3,0))</f>
        <v/>
      </c>
      <c r="J90" s="272"/>
      <c r="K90" s="368"/>
      <c r="L90" s="368"/>
      <c r="M90" s="340"/>
      <c r="N90" s="31"/>
      <c r="O90" s="31"/>
      <c r="P90" s="21"/>
      <c r="R90" s="209"/>
      <c r="S90" s="210"/>
      <c r="U90" s="76" t="str">
        <f t="shared" si="1"/>
        <v/>
      </c>
    </row>
    <row r="91" spans="1:21" ht="35.1" customHeight="1">
      <c r="A91" s="34">
        <v>87</v>
      </c>
      <c r="B91" s="74"/>
      <c r="C91" s="32"/>
      <c r="D91" s="31"/>
      <c r="E91" s="31"/>
      <c r="F91" s="73"/>
      <c r="G91" s="415"/>
      <c r="H91" s="340" t="str">
        <f>IF(ISERROR(VLOOKUP(G91,'商品データ+集計'!$A$2:$C$5021,2,0)),"",VLOOKUP(G91,'商品データ+集計'!$A$2:$C$5021,2,0))</f>
        <v/>
      </c>
      <c r="I91" s="341" t="str">
        <f>IF(ISERROR(VLOOKUP(G91,'商品データ+集計'!$A$2:$C$5021,3,0)),"",VLOOKUP(G91,'商品データ+集計'!$A$2:$C$5021,3,0))</f>
        <v/>
      </c>
      <c r="J91" s="272"/>
      <c r="K91" s="368"/>
      <c r="L91" s="368"/>
      <c r="M91" s="340"/>
      <c r="N91" s="31"/>
      <c r="O91" s="31"/>
      <c r="P91" s="21"/>
      <c r="R91" s="209"/>
      <c r="S91" s="210"/>
      <c r="U91" s="76" t="str">
        <f t="shared" si="1"/>
        <v/>
      </c>
    </row>
    <row r="92" spans="1:21" ht="35.1" customHeight="1">
      <c r="A92" s="34">
        <v>88</v>
      </c>
      <c r="B92" s="74"/>
      <c r="C92" s="32"/>
      <c r="D92" s="31"/>
      <c r="E92" s="31"/>
      <c r="F92" s="73"/>
      <c r="G92" s="415"/>
      <c r="H92" s="340" t="str">
        <f>IF(ISERROR(VLOOKUP(G92,'商品データ+集計'!$A$2:$C$5021,2,0)),"",VLOOKUP(G92,'商品データ+集計'!$A$2:$C$5021,2,0))</f>
        <v/>
      </c>
      <c r="I92" s="341" t="str">
        <f>IF(ISERROR(VLOOKUP(G92,'商品データ+集計'!$A$2:$C$5021,3,0)),"",VLOOKUP(G92,'商品データ+集計'!$A$2:$C$5021,3,0))</f>
        <v/>
      </c>
      <c r="J92" s="272"/>
      <c r="K92" s="368"/>
      <c r="L92" s="368"/>
      <c r="M92" s="340"/>
      <c r="N92" s="31"/>
      <c r="O92" s="31"/>
      <c r="P92" s="21"/>
      <c r="R92" s="209"/>
      <c r="S92" s="210"/>
      <c r="U92" s="76" t="str">
        <f t="shared" si="1"/>
        <v/>
      </c>
    </row>
    <row r="93" spans="1:21" ht="35.1" customHeight="1">
      <c r="A93" s="34">
        <v>89</v>
      </c>
      <c r="B93" s="74"/>
      <c r="C93" s="32"/>
      <c r="D93" s="31"/>
      <c r="E93" s="31"/>
      <c r="F93" s="73"/>
      <c r="G93" s="415"/>
      <c r="H93" s="340" t="str">
        <f>IF(ISERROR(VLOOKUP(G93,'商品データ+集計'!$A$2:$C$5021,2,0)),"",VLOOKUP(G93,'商品データ+集計'!$A$2:$C$5021,2,0))</f>
        <v/>
      </c>
      <c r="I93" s="341" t="str">
        <f>IF(ISERROR(VLOOKUP(G93,'商品データ+集計'!$A$2:$C$5021,3,0)),"",VLOOKUP(G93,'商品データ+集計'!$A$2:$C$5021,3,0))</f>
        <v/>
      </c>
      <c r="J93" s="272"/>
      <c r="K93" s="368"/>
      <c r="L93" s="368"/>
      <c r="M93" s="340"/>
      <c r="N93" s="31"/>
      <c r="O93" s="31"/>
      <c r="P93" s="21"/>
      <c r="R93" s="209"/>
      <c r="S93" s="210"/>
      <c r="U93" s="76" t="str">
        <f t="shared" si="1"/>
        <v/>
      </c>
    </row>
    <row r="94" spans="1:21" ht="35.1" customHeight="1">
      <c r="A94" s="34">
        <v>90</v>
      </c>
      <c r="B94" s="74"/>
      <c r="C94" s="32"/>
      <c r="D94" s="31"/>
      <c r="E94" s="31"/>
      <c r="F94" s="73"/>
      <c r="G94" s="415"/>
      <c r="H94" s="340" t="str">
        <f>IF(ISERROR(VLOOKUP(G94,'商品データ+集計'!$A$2:$C$5021,2,0)),"",VLOOKUP(G94,'商品データ+集計'!$A$2:$C$5021,2,0))</f>
        <v/>
      </c>
      <c r="I94" s="341" t="str">
        <f>IF(ISERROR(VLOOKUP(G94,'商品データ+集計'!$A$2:$C$5021,3,0)),"",VLOOKUP(G94,'商品データ+集計'!$A$2:$C$5021,3,0))</f>
        <v/>
      </c>
      <c r="J94" s="272"/>
      <c r="K94" s="368"/>
      <c r="L94" s="368"/>
      <c r="M94" s="340"/>
      <c r="N94" s="31"/>
      <c r="O94" s="31"/>
      <c r="P94" s="21"/>
      <c r="R94" s="209"/>
      <c r="S94" s="210"/>
      <c r="U94" s="76" t="str">
        <f t="shared" si="1"/>
        <v/>
      </c>
    </row>
    <row r="95" spans="1:21" ht="35.1" customHeight="1">
      <c r="A95" s="34">
        <v>91</v>
      </c>
      <c r="B95" s="74"/>
      <c r="C95" s="32"/>
      <c r="D95" s="31"/>
      <c r="E95" s="31"/>
      <c r="F95" s="73"/>
      <c r="G95" s="415"/>
      <c r="H95" s="340" t="str">
        <f>IF(ISERROR(VLOOKUP(G95,'商品データ+集計'!$A$2:$C$5021,2,0)),"",VLOOKUP(G95,'商品データ+集計'!$A$2:$C$5021,2,0))</f>
        <v/>
      </c>
      <c r="I95" s="341" t="str">
        <f>IF(ISERROR(VLOOKUP(G95,'商品データ+集計'!$A$2:$C$5021,3,0)),"",VLOOKUP(G95,'商品データ+集計'!$A$2:$C$5021,3,0))</f>
        <v/>
      </c>
      <c r="J95" s="272"/>
      <c r="K95" s="368"/>
      <c r="L95" s="368"/>
      <c r="M95" s="340"/>
      <c r="N95" s="31"/>
      <c r="O95" s="31"/>
      <c r="P95" s="21"/>
      <c r="R95" s="209"/>
      <c r="S95" s="210"/>
      <c r="U95" s="76" t="str">
        <f t="shared" si="1"/>
        <v/>
      </c>
    </row>
    <row r="96" spans="1:21" ht="35.1" customHeight="1">
      <c r="A96" s="34">
        <v>92</v>
      </c>
      <c r="B96" s="74"/>
      <c r="C96" s="32"/>
      <c r="D96" s="31"/>
      <c r="E96" s="31"/>
      <c r="F96" s="73"/>
      <c r="G96" s="415"/>
      <c r="H96" s="340" t="str">
        <f>IF(ISERROR(VLOOKUP(G96,'商品データ+集計'!$A$2:$C$5021,2,0)),"",VLOOKUP(G96,'商品データ+集計'!$A$2:$C$5021,2,0))</f>
        <v/>
      </c>
      <c r="I96" s="341" t="str">
        <f>IF(ISERROR(VLOOKUP(G96,'商品データ+集計'!$A$2:$C$5021,3,0)),"",VLOOKUP(G96,'商品データ+集計'!$A$2:$C$5021,3,0))</f>
        <v/>
      </c>
      <c r="J96" s="272"/>
      <c r="K96" s="368"/>
      <c r="L96" s="368"/>
      <c r="M96" s="340"/>
      <c r="N96" s="31"/>
      <c r="O96" s="31"/>
      <c r="P96" s="21"/>
      <c r="R96" s="209"/>
      <c r="S96" s="210"/>
      <c r="U96" s="76" t="str">
        <f t="shared" si="1"/>
        <v/>
      </c>
    </row>
    <row r="97" spans="1:21" ht="35.1" customHeight="1">
      <c r="A97" s="34">
        <v>93</v>
      </c>
      <c r="B97" s="74"/>
      <c r="C97" s="32"/>
      <c r="D97" s="31"/>
      <c r="E97" s="31"/>
      <c r="F97" s="73"/>
      <c r="G97" s="415"/>
      <c r="H97" s="340" t="str">
        <f>IF(ISERROR(VLOOKUP(G97,'商品データ+集計'!$A$2:$C$5021,2,0)),"",VLOOKUP(G97,'商品データ+集計'!$A$2:$C$5021,2,0))</f>
        <v/>
      </c>
      <c r="I97" s="341" t="str">
        <f>IF(ISERROR(VLOOKUP(G97,'商品データ+集計'!$A$2:$C$5021,3,0)),"",VLOOKUP(G97,'商品データ+集計'!$A$2:$C$5021,3,0))</f>
        <v/>
      </c>
      <c r="J97" s="272"/>
      <c r="K97" s="368"/>
      <c r="L97" s="368"/>
      <c r="M97" s="340"/>
      <c r="N97" s="31"/>
      <c r="O97" s="31"/>
      <c r="P97" s="21"/>
      <c r="R97" s="209"/>
      <c r="S97" s="210"/>
      <c r="U97" s="76" t="str">
        <f t="shared" si="1"/>
        <v/>
      </c>
    </row>
    <row r="98" spans="1:21" ht="35.1" customHeight="1">
      <c r="A98" s="34">
        <v>94</v>
      </c>
      <c r="B98" s="74"/>
      <c r="C98" s="32"/>
      <c r="D98" s="31"/>
      <c r="E98" s="31"/>
      <c r="F98" s="73"/>
      <c r="G98" s="415"/>
      <c r="H98" s="340" t="str">
        <f>IF(ISERROR(VLOOKUP(G98,'商品データ+集計'!$A$2:$C$5021,2,0)),"",VLOOKUP(G98,'商品データ+集計'!$A$2:$C$5021,2,0))</f>
        <v/>
      </c>
      <c r="I98" s="341" t="str">
        <f>IF(ISERROR(VLOOKUP(G98,'商品データ+集計'!$A$2:$C$5021,3,0)),"",VLOOKUP(G98,'商品データ+集計'!$A$2:$C$5021,3,0))</f>
        <v/>
      </c>
      <c r="J98" s="272"/>
      <c r="K98" s="368"/>
      <c r="L98" s="368"/>
      <c r="M98" s="340"/>
      <c r="N98" s="31"/>
      <c r="O98" s="31"/>
      <c r="P98" s="21"/>
      <c r="R98" s="209"/>
      <c r="S98" s="210"/>
      <c r="U98" s="76" t="str">
        <f t="shared" si="1"/>
        <v/>
      </c>
    </row>
    <row r="99" spans="1:21" ht="35.1" customHeight="1">
      <c r="A99" s="34">
        <v>95</v>
      </c>
      <c r="B99" s="74"/>
      <c r="C99" s="32"/>
      <c r="D99" s="31"/>
      <c r="E99" s="31"/>
      <c r="F99" s="73"/>
      <c r="G99" s="415"/>
      <c r="H99" s="340" t="str">
        <f>IF(ISERROR(VLOOKUP(G99,'商品データ+集計'!$A$2:$C$5021,2,0)),"",VLOOKUP(G99,'商品データ+集計'!$A$2:$C$5021,2,0))</f>
        <v/>
      </c>
      <c r="I99" s="341" t="str">
        <f>IF(ISERROR(VLOOKUP(G99,'商品データ+集計'!$A$2:$C$5021,3,0)),"",VLOOKUP(G99,'商品データ+集計'!$A$2:$C$5021,3,0))</f>
        <v/>
      </c>
      <c r="J99" s="272"/>
      <c r="K99" s="368"/>
      <c r="L99" s="368"/>
      <c r="M99" s="340"/>
      <c r="N99" s="31"/>
      <c r="O99" s="31"/>
      <c r="P99" s="21"/>
      <c r="R99" s="209"/>
      <c r="S99" s="210"/>
      <c r="U99" s="76" t="str">
        <f t="shared" si="1"/>
        <v/>
      </c>
    </row>
    <row r="100" spans="1:21" ht="35.1" customHeight="1">
      <c r="A100" s="34">
        <v>96</v>
      </c>
      <c r="B100" s="74"/>
      <c r="C100" s="32"/>
      <c r="D100" s="31"/>
      <c r="E100" s="31"/>
      <c r="F100" s="73"/>
      <c r="G100" s="415"/>
      <c r="H100" s="340" t="str">
        <f>IF(ISERROR(VLOOKUP(G100,'商品データ+集計'!$A$2:$C$5021,2,0)),"",VLOOKUP(G100,'商品データ+集計'!$A$2:$C$5021,2,0))</f>
        <v/>
      </c>
      <c r="I100" s="341" t="str">
        <f>IF(ISERROR(VLOOKUP(G100,'商品データ+集計'!$A$2:$C$5021,3,0)),"",VLOOKUP(G100,'商品データ+集計'!$A$2:$C$5021,3,0))</f>
        <v/>
      </c>
      <c r="J100" s="272"/>
      <c r="K100" s="368"/>
      <c r="L100" s="368"/>
      <c r="M100" s="340"/>
      <c r="N100" s="31"/>
      <c r="O100" s="31"/>
      <c r="P100" s="21"/>
      <c r="R100" s="209"/>
      <c r="S100" s="210"/>
      <c r="U100" s="76" t="str">
        <f t="shared" si="1"/>
        <v/>
      </c>
    </row>
    <row r="101" spans="1:21" ht="35.1" customHeight="1">
      <c r="A101" s="34">
        <v>97</v>
      </c>
      <c r="B101" s="74"/>
      <c r="C101" s="32"/>
      <c r="D101" s="31"/>
      <c r="E101" s="31"/>
      <c r="F101" s="73"/>
      <c r="G101" s="415"/>
      <c r="H101" s="340" t="str">
        <f>IF(ISERROR(VLOOKUP(G101,'商品データ+集計'!$A$2:$C$5021,2,0)),"",VLOOKUP(G101,'商品データ+集計'!$A$2:$C$5021,2,0))</f>
        <v/>
      </c>
      <c r="I101" s="341" t="str">
        <f>IF(ISERROR(VLOOKUP(G101,'商品データ+集計'!$A$2:$C$5021,3,0)),"",VLOOKUP(G101,'商品データ+集計'!$A$2:$C$5021,3,0))</f>
        <v/>
      </c>
      <c r="J101" s="272"/>
      <c r="K101" s="368"/>
      <c r="L101" s="368"/>
      <c r="M101" s="340"/>
      <c r="N101" s="31"/>
      <c r="O101" s="31"/>
      <c r="P101" s="21"/>
      <c r="R101" s="209"/>
      <c r="S101" s="210"/>
      <c r="U101" s="76" t="str">
        <f t="shared" si="1"/>
        <v/>
      </c>
    </row>
    <row r="102" spans="1:21" ht="35.1" customHeight="1">
      <c r="A102" s="34">
        <v>98</v>
      </c>
      <c r="B102" s="74"/>
      <c r="C102" s="32"/>
      <c r="D102" s="31"/>
      <c r="E102" s="31"/>
      <c r="F102" s="73"/>
      <c r="G102" s="415"/>
      <c r="H102" s="340" t="str">
        <f>IF(ISERROR(VLOOKUP(G102,'商品データ+集計'!$A$2:$C$5021,2,0)),"",VLOOKUP(G102,'商品データ+集計'!$A$2:$C$5021,2,0))</f>
        <v/>
      </c>
      <c r="I102" s="341" t="str">
        <f>IF(ISERROR(VLOOKUP(G102,'商品データ+集計'!$A$2:$C$5021,3,0)),"",VLOOKUP(G102,'商品データ+集計'!$A$2:$C$5021,3,0))</f>
        <v/>
      </c>
      <c r="J102" s="272"/>
      <c r="K102" s="368"/>
      <c r="L102" s="368"/>
      <c r="M102" s="340"/>
      <c r="N102" s="31"/>
      <c r="O102" s="31"/>
      <c r="P102" s="21"/>
      <c r="R102" s="209"/>
      <c r="S102" s="210"/>
      <c r="U102" s="76" t="str">
        <f t="shared" si="1"/>
        <v/>
      </c>
    </row>
    <row r="103" spans="1:21" ht="35.1" customHeight="1">
      <c r="A103" s="34">
        <v>99</v>
      </c>
      <c r="B103" s="74"/>
      <c r="C103" s="32"/>
      <c r="D103" s="31"/>
      <c r="E103" s="31"/>
      <c r="F103" s="73"/>
      <c r="G103" s="415"/>
      <c r="H103" s="340" t="str">
        <f>IF(ISERROR(VLOOKUP(G103,'商品データ+集計'!$A$2:$C$5021,2,0)),"",VLOOKUP(G103,'商品データ+集計'!$A$2:$C$5021,2,0))</f>
        <v/>
      </c>
      <c r="I103" s="341" t="str">
        <f>IF(ISERROR(VLOOKUP(G103,'商品データ+集計'!$A$2:$C$5021,3,0)),"",VLOOKUP(G103,'商品データ+集計'!$A$2:$C$5021,3,0))</f>
        <v/>
      </c>
      <c r="J103" s="272"/>
      <c r="K103" s="368"/>
      <c r="L103" s="368"/>
      <c r="M103" s="340"/>
      <c r="N103" s="31"/>
      <c r="O103" s="31"/>
      <c r="P103" s="21"/>
      <c r="R103" s="210"/>
      <c r="S103" s="210"/>
      <c r="U103" s="76" t="str">
        <f t="shared" si="1"/>
        <v/>
      </c>
    </row>
    <row r="104" spans="1:21" ht="35.1" customHeight="1">
      <c r="A104" s="34">
        <v>100</v>
      </c>
      <c r="B104" s="74"/>
      <c r="C104" s="32"/>
      <c r="D104" s="31"/>
      <c r="E104" s="31"/>
      <c r="F104" s="73"/>
      <c r="G104" s="415"/>
      <c r="H104" s="340" t="str">
        <f>IF(ISERROR(VLOOKUP(G104,'商品データ+集計'!$A$2:$C$5021,2,0)),"",VLOOKUP(G104,'商品データ+集計'!$A$2:$C$5021,2,0))</f>
        <v/>
      </c>
      <c r="I104" s="341" t="str">
        <f>IF(ISERROR(VLOOKUP(G104,'商品データ+集計'!$A$2:$C$5021,3,0)),"",VLOOKUP(G104,'商品データ+集計'!$A$2:$C$5021,3,0))</f>
        <v/>
      </c>
      <c r="J104" s="272"/>
      <c r="K104" s="368"/>
      <c r="L104" s="368"/>
      <c r="M104" s="340"/>
      <c r="N104" s="31"/>
      <c r="O104" s="31"/>
      <c r="P104" s="21"/>
      <c r="R104" s="210"/>
      <c r="S104" s="210"/>
      <c r="U104" s="76" t="str">
        <f t="shared" si="1"/>
        <v/>
      </c>
    </row>
    <row r="105" spans="1:21" ht="35.1" customHeight="1">
      <c r="A105" s="34">
        <v>101</v>
      </c>
      <c r="B105" s="74"/>
      <c r="C105" s="32"/>
      <c r="D105" s="31"/>
      <c r="E105" s="31"/>
      <c r="F105" s="73"/>
      <c r="G105" s="415"/>
      <c r="H105" s="340" t="str">
        <f>IF(ISERROR(VLOOKUP(G105,'商品データ+集計'!$A$2:$C$5021,2,0)),"",VLOOKUP(G105,'商品データ+集計'!$A$2:$C$5021,2,0))</f>
        <v/>
      </c>
      <c r="I105" s="341" t="str">
        <f>IF(ISERROR(VLOOKUP(G105,'商品データ+集計'!$A$2:$C$5021,3,0)),"",VLOOKUP(G105,'商品データ+集計'!$A$2:$C$5021,3,0))</f>
        <v/>
      </c>
      <c r="J105" s="272"/>
      <c r="K105" s="368"/>
      <c r="L105" s="368"/>
      <c r="M105" s="340"/>
      <c r="N105" s="31"/>
      <c r="O105" s="31"/>
      <c r="P105" s="21"/>
      <c r="R105" s="210"/>
      <c r="S105" s="210"/>
      <c r="U105" s="76" t="str">
        <f t="shared" si="1"/>
        <v/>
      </c>
    </row>
    <row r="106" spans="1:21" ht="35.1" customHeight="1">
      <c r="A106" s="34">
        <v>102</v>
      </c>
      <c r="B106" s="74"/>
      <c r="C106" s="32"/>
      <c r="D106" s="31"/>
      <c r="E106" s="31"/>
      <c r="F106" s="73"/>
      <c r="G106" s="415"/>
      <c r="H106" s="340" t="str">
        <f>IF(ISERROR(VLOOKUP(G106,'商品データ+集計'!$A$2:$C$5021,2,0)),"",VLOOKUP(G106,'商品データ+集計'!$A$2:$C$5021,2,0))</f>
        <v/>
      </c>
      <c r="I106" s="341" t="str">
        <f>IF(ISERROR(VLOOKUP(G106,'商品データ+集計'!$A$2:$C$5021,3,0)),"",VLOOKUP(G106,'商品データ+集計'!$A$2:$C$5021,3,0))</f>
        <v/>
      </c>
      <c r="J106" s="272"/>
      <c r="K106" s="368"/>
      <c r="L106" s="368"/>
      <c r="M106" s="340"/>
      <c r="N106" s="31"/>
      <c r="O106" s="31"/>
      <c r="P106" s="21"/>
      <c r="R106" s="210"/>
      <c r="S106" s="210"/>
      <c r="U106" s="76" t="str">
        <f t="shared" si="1"/>
        <v/>
      </c>
    </row>
    <row r="107" spans="1:21" ht="35.1" customHeight="1">
      <c r="A107" s="34">
        <v>103</v>
      </c>
      <c r="B107" s="74"/>
      <c r="C107" s="32"/>
      <c r="D107" s="31"/>
      <c r="E107" s="31"/>
      <c r="F107" s="73"/>
      <c r="G107" s="415"/>
      <c r="H107" s="340" t="str">
        <f>IF(ISERROR(VLOOKUP(G107,'商品データ+集計'!$A$2:$C$5021,2,0)),"",VLOOKUP(G107,'商品データ+集計'!$A$2:$C$5021,2,0))</f>
        <v/>
      </c>
      <c r="I107" s="341" t="str">
        <f>IF(ISERROR(VLOOKUP(G107,'商品データ+集計'!$A$2:$C$5021,3,0)),"",VLOOKUP(G107,'商品データ+集計'!$A$2:$C$5021,3,0))</f>
        <v/>
      </c>
      <c r="J107" s="272"/>
      <c r="K107" s="368"/>
      <c r="L107" s="368"/>
      <c r="M107" s="340"/>
      <c r="N107" s="31"/>
      <c r="O107" s="31"/>
      <c r="P107" s="21"/>
      <c r="R107" s="210"/>
      <c r="S107" s="210"/>
      <c r="U107" s="76" t="str">
        <f t="shared" si="1"/>
        <v/>
      </c>
    </row>
    <row r="108" spans="1:21" ht="35.1" customHeight="1">
      <c r="A108" s="34">
        <v>104</v>
      </c>
      <c r="B108" s="74"/>
      <c r="C108" s="32"/>
      <c r="D108" s="31"/>
      <c r="E108" s="31"/>
      <c r="F108" s="73"/>
      <c r="G108" s="415"/>
      <c r="H108" s="340" t="str">
        <f>IF(ISERROR(VLOOKUP(G108,'商品データ+集計'!$A$2:$C$5021,2,0)),"",VLOOKUP(G108,'商品データ+集計'!$A$2:$C$5021,2,0))</f>
        <v/>
      </c>
      <c r="I108" s="341" t="str">
        <f>IF(ISERROR(VLOOKUP(G108,'商品データ+集計'!$A$2:$C$5021,3,0)),"",VLOOKUP(G108,'商品データ+集計'!$A$2:$C$5021,3,0))</f>
        <v/>
      </c>
      <c r="J108" s="272"/>
      <c r="K108" s="368"/>
      <c r="L108" s="368"/>
      <c r="M108" s="340"/>
      <c r="N108" s="31"/>
      <c r="O108" s="31"/>
      <c r="P108" s="21"/>
      <c r="R108" s="210"/>
      <c r="S108" s="210"/>
      <c r="U108" s="76" t="str">
        <f t="shared" si="1"/>
        <v/>
      </c>
    </row>
    <row r="109" spans="1:21" ht="35.1" customHeight="1">
      <c r="A109" s="34">
        <v>105</v>
      </c>
      <c r="B109" s="74"/>
      <c r="C109" s="32"/>
      <c r="D109" s="31"/>
      <c r="E109" s="31"/>
      <c r="F109" s="73"/>
      <c r="G109" s="415"/>
      <c r="H109" s="340" t="str">
        <f>IF(ISERROR(VLOOKUP(G109,'商品データ+集計'!$A$2:$C$5021,2,0)),"",VLOOKUP(G109,'商品データ+集計'!$A$2:$C$5021,2,0))</f>
        <v/>
      </c>
      <c r="I109" s="341" t="str">
        <f>IF(ISERROR(VLOOKUP(G109,'商品データ+集計'!$A$2:$C$5021,3,0)),"",VLOOKUP(G109,'商品データ+集計'!$A$2:$C$5021,3,0))</f>
        <v/>
      </c>
      <c r="J109" s="272"/>
      <c r="K109" s="368"/>
      <c r="L109" s="368"/>
      <c r="M109" s="340"/>
      <c r="N109" s="31"/>
      <c r="O109" s="31"/>
      <c r="P109" s="21"/>
      <c r="R109" s="210"/>
      <c r="S109" s="210"/>
      <c r="U109" s="76" t="str">
        <f t="shared" si="1"/>
        <v/>
      </c>
    </row>
    <row r="110" spans="1:21" ht="35.1" customHeight="1">
      <c r="A110" s="34">
        <v>106</v>
      </c>
      <c r="B110" s="74"/>
      <c r="C110" s="32"/>
      <c r="D110" s="31"/>
      <c r="E110" s="31"/>
      <c r="F110" s="73"/>
      <c r="G110" s="415"/>
      <c r="H110" s="340" t="str">
        <f>IF(ISERROR(VLOOKUP(G110,'商品データ+集計'!$A$2:$C$5021,2,0)),"",VLOOKUP(G110,'商品データ+集計'!$A$2:$C$5021,2,0))</f>
        <v/>
      </c>
      <c r="I110" s="341" t="str">
        <f>IF(ISERROR(VLOOKUP(G110,'商品データ+集計'!$A$2:$C$5021,3,0)),"",VLOOKUP(G110,'商品データ+集計'!$A$2:$C$5021,3,0))</f>
        <v/>
      </c>
      <c r="J110" s="272"/>
      <c r="K110" s="368"/>
      <c r="L110" s="368"/>
      <c r="M110" s="340"/>
      <c r="N110" s="31"/>
      <c r="O110" s="31"/>
      <c r="P110" s="21"/>
      <c r="R110" s="210"/>
      <c r="S110" s="210"/>
      <c r="U110" s="76" t="str">
        <f t="shared" si="1"/>
        <v/>
      </c>
    </row>
    <row r="111" spans="1:21" ht="35.1" customHeight="1">
      <c r="A111" s="34">
        <v>107</v>
      </c>
      <c r="B111" s="74"/>
      <c r="C111" s="32"/>
      <c r="D111" s="31"/>
      <c r="E111" s="31"/>
      <c r="F111" s="73"/>
      <c r="G111" s="415"/>
      <c r="H111" s="340" t="str">
        <f>IF(ISERROR(VLOOKUP(G111,'商品データ+集計'!$A$2:$C$5021,2,0)),"",VLOOKUP(G111,'商品データ+集計'!$A$2:$C$5021,2,0))</f>
        <v/>
      </c>
      <c r="I111" s="341" t="str">
        <f>IF(ISERROR(VLOOKUP(G111,'商品データ+集計'!$A$2:$C$5021,3,0)),"",VLOOKUP(G111,'商品データ+集計'!$A$2:$C$5021,3,0))</f>
        <v/>
      </c>
      <c r="J111" s="272"/>
      <c r="K111" s="368"/>
      <c r="L111" s="368"/>
      <c r="M111" s="340"/>
      <c r="N111" s="31"/>
      <c r="O111" s="31"/>
      <c r="P111" s="21"/>
      <c r="R111" s="210"/>
      <c r="S111" s="210"/>
      <c r="U111" s="76" t="str">
        <f t="shared" si="1"/>
        <v/>
      </c>
    </row>
    <row r="112" spans="1:21" ht="35.1" customHeight="1">
      <c r="A112" s="34">
        <v>108</v>
      </c>
      <c r="B112" s="74"/>
      <c r="C112" s="32"/>
      <c r="D112" s="31"/>
      <c r="E112" s="31"/>
      <c r="F112" s="73"/>
      <c r="G112" s="415"/>
      <c r="H112" s="340" t="str">
        <f>IF(ISERROR(VLOOKUP(G112,'商品データ+集計'!$A$2:$C$5021,2,0)),"",VLOOKUP(G112,'商品データ+集計'!$A$2:$C$5021,2,0))</f>
        <v/>
      </c>
      <c r="I112" s="341" t="str">
        <f>IF(ISERROR(VLOOKUP(G112,'商品データ+集計'!$A$2:$C$5021,3,0)),"",VLOOKUP(G112,'商品データ+集計'!$A$2:$C$5021,3,0))</f>
        <v/>
      </c>
      <c r="J112" s="272"/>
      <c r="K112" s="368"/>
      <c r="L112" s="368"/>
      <c r="M112" s="340"/>
      <c r="N112" s="31"/>
      <c r="O112" s="31"/>
      <c r="P112" s="21"/>
      <c r="R112" s="210"/>
      <c r="S112" s="210"/>
      <c r="U112" s="76" t="str">
        <f t="shared" si="1"/>
        <v/>
      </c>
    </row>
    <row r="113" spans="1:21" ht="35.1" customHeight="1">
      <c r="A113" s="34">
        <v>109</v>
      </c>
      <c r="B113" s="74"/>
      <c r="C113" s="32"/>
      <c r="D113" s="31"/>
      <c r="E113" s="31"/>
      <c r="F113" s="73"/>
      <c r="G113" s="415"/>
      <c r="H113" s="340" t="str">
        <f>IF(ISERROR(VLOOKUP(G113,'商品データ+集計'!$A$2:$C$5021,2,0)),"",VLOOKUP(G113,'商品データ+集計'!$A$2:$C$5021,2,0))</f>
        <v/>
      </c>
      <c r="I113" s="341" t="str">
        <f>IF(ISERROR(VLOOKUP(G113,'商品データ+集計'!$A$2:$C$5021,3,0)),"",VLOOKUP(G113,'商品データ+集計'!$A$2:$C$5021,3,0))</f>
        <v/>
      </c>
      <c r="J113" s="272"/>
      <c r="K113" s="368"/>
      <c r="L113" s="368"/>
      <c r="M113" s="340"/>
      <c r="N113" s="31"/>
      <c r="O113" s="31"/>
      <c r="P113" s="21"/>
      <c r="R113" s="210"/>
      <c r="S113" s="210"/>
      <c r="U113" s="76" t="str">
        <f t="shared" si="1"/>
        <v/>
      </c>
    </row>
    <row r="114" spans="1:21" ht="35.1" customHeight="1">
      <c r="A114" s="34">
        <v>110</v>
      </c>
      <c r="B114" s="74"/>
      <c r="C114" s="32"/>
      <c r="D114" s="31"/>
      <c r="E114" s="31"/>
      <c r="F114" s="73"/>
      <c r="G114" s="415"/>
      <c r="H114" s="340" t="str">
        <f>IF(ISERROR(VLOOKUP(G114,'商品データ+集計'!$A$2:$C$5021,2,0)),"",VLOOKUP(G114,'商品データ+集計'!$A$2:$C$5021,2,0))</f>
        <v/>
      </c>
      <c r="I114" s="341" t="str">
        <f>IF(ISERROR(VLOOKUP(G114,'商品データ+集計'!$A$2:$C$5021,3,0)),"",VLOOKUP(G114,'商品データ+集計'!$A$2:$C$5021,3,0))</f>
        <v/>
      </c>
      <c r="J114" s="272"/>
      <c r="K114" s="368"/>
      <c r="L114" s="368"/>
      <c r="M114" s="340"/>
      <c r="N114" s="31"/>
      <c r="O114" s="31"/>
      <c r="P114" s="21"/>
      <c r="R114" s="210"/>
      <c r="S114" s="210"/>
      <c r="U114" s="76" t="str">
        <f t="shared" si="1"/>
        <v/>
      </c>
    </row>
    <row r="115" spans="1:21" ht="35.1" customHeight="1">
      <c r="A115" s="34">
        <v>111</v>
      </c>
      <c r="B115" s="74"/>
      <c r="C115" s="32"/>
      <c r="D115" s="31"/>
      <c r="E115" s="31"/>
      <c r="F115" s="73"/>
      <c r="G115" s="415"/>
      <c r="H115" s="340" t="str">
        <f>IF(ISERROR(VLOOKUP(G115,'商品データ+集計'!$A$2:$C$5021,2,0)),"",VLOOKUP(G115,'商品データ+集計'!$A$2:$C$5021,2,0))</f>
        <v/>
      </c>
      <c r="I115" s="341" t="str">
        <f>IF(ISERROR(VLOOKUP(G115,'商品データ+集計'!$A$2:$C$5021,3,0)),"",VLOOKUP(G115,'商品データ+集計'!$A$2:$C$5021,3,0))</f>
        <v/>
      </c>
      <c r="J115" s="272"/>
      <c r="K115" s="368"/>
      <c r="L115" s="368"/>
      <c r="M115" s="340"/>
      <c r="N115" s="31"/>
      <c r="O115" s="31"/>
      <c r="P115" s="21"/>
      <c r="U115" s="76" t="str">
        <f t="shared" si="1"/>
        <v/>
      </c>
    </row>
    <row r="116" spans="1:21" ht="35.1" customHeight="1">
      <c r="A116" s="34">
        <v>112</v>
      </c>
      <c r="B116" s="74"/>
      <c r="C116" s="32"/>
      <c r="D116" s="31"/>
      <c r="E116" s="31"/>
      <c r="F116" s="73"/>
      <c r="G116" s="415"/>
      <c r="H116" s="340" t="str">
        <f>IF(ISERROR(VLOOKUP(G116,'商品データ+集計'!$A$2:$C$5021,2,0)),"",VLOOKUP(G116,'商品データ+集計'!$A$2:$C$5021,2,0))</f>
        <v/>
      </c>
      <c r="I116" s="341" t="str">
        <f>IF(ISERROR(VLOOKUP(G116,'商品データ+集計'!$A$2:$C$5021,3,0)),"",VLOOKUP(G116,'商品データ+集計'!$A$2:$C$5021,3,0))</f>
        <v/>
      </c>
      <c r="J116" s="272"/>
      <c r="K116" s="368"/>
      <c r="L116" s="368"/>
      <c r="M116" s="340"/>
      <c r="N116" s="31"/>
      <c r="O116" s="31"/>
      <c r="P116" s="21"/>
      <c r="U116" s="76" t="str">
        <f t="shared" si="1"/>
        <v/>
      </c>
    </row>
    <row r="117" spans="1:21" ht="35.1" customHeight="1">
      <c r="A117" s="34">
        <v>113</v>
      </c>
      <c r="B117" s="74"/>
      <c r="C117" s="32"/>
      <c r="D117" s="31"/>
      <c r="E117" s="31"/>
      <c r="F117" s="73"/>
      <c r="G117" s="415"/>
      <c r="H117" s="340" t="str">
        <f>IF(ISERROR(VLOOKUP(G117,'商品データ+集計'!$A$2:$C$5021,2,0)),"",VLOOKUP(G117,'商品データ+集計'!$A$2:$C$5021,2,0))</f>
        <v/>
      </c>
      <c r="I117" s="341" t="str">
        <f>IF(ISERROR(VLOOKUP(G117,'商品データ+集計'!$A$2:$C$5021,3,0)),"",VLOOKUP(G117,'商品データ+集計'!$A$2:$C$5021,3,0))</f>
        <v/>
      </c>
      <c r="J117" s="272"/>
      <c r="K117" s="368"/>
      <c r="L117" s="368"/>
      <c r="M117" s="340"/>
      <c r="N117" s="31"/>
      <c r="O117" s="31"/>
      <c r="P117" s="21"/>
      <c r="U117" s="76" t="str">
        <f t="shared" si="1"/>
        <v/>
      </c>
    </row>
    <row r="118" spans="1:21" ht="35.1" customHeight="1">
      <c r="A118" s="34">
        <v>114</v>
      </c>
      <c r="B118" s="74"/>
      <c r="C118" s="32"/>
      <c r="D118" s="31"/>
      <c r="E118" s="31"/>
      <c r="F118" s="73"/>
      <c r="G118" s="415"/>
      <c r="H118" s="340" t="str">
        <f>IF(ISERROR(VLOOKUP(G118,'商品データ+集計'!$A$2:$C$5021,2,0)),"",VLOOKUP(G118,'商品データ+集計'!$A$2:$C$5021,2,0))</f>
        <v/>
      </c>
      <c r="I118" s="341" t="str">
        <f>IF(ISERROR(VLOOKUP(G118,'商品データ+集計'!$A$2:$C$5021,3,0)),"",VLOOKUP(G118,'商品データ+集計'!$A$2:$C$5021,3,0))</f>
        <v/>
      </c>
      <c r="J118" s="272"/>
      <c r="K118" s="368"/>
      <c r="L118" s="368"/>
      <c r="M118" s="340"/>
      <c r="N118" s="31"/>
      <c r="O118" s="31"/>
      <c r="P118" s="21"/>
      <c r="U118" s="76" t="str">
        <f t="shared" si="1"/>
        <v/>
      </c>
    </row>
    <row r="119" spans="1:21" ht="35.1" customHeight="1">
      <c r="A119" s="34">
        <v>115</v>
      </c>
      <c r="B119" s="74"/>
      <c r="C119" s="32"/>
      <c r="D119" s="31"/>
      <c r="E119" s="31"/>
      <c r="F119" s="73"/>
      <c r="G119" s="415"/>
      <c r="H119" s="340" t="str">
        <f>IF(ISERROR(VLOOKUP(G119,'商品データ+集計'!$A$2:$C$5021,2,0)),"",VLOOKUP(G119,'商品データ+集計'!$A$2:$C$5021,2,0))</f>
        <v/>
      </c>
      <c r="I119" s="341" t="str">
        <f>IF(ISERROR(VLOOKUP(G119,'商品データ+集計'!$A$2:$C$5021,3,0)),"",VLOOKUP(G119,'商品データ+集計'!$A$2:$C$5021,3,0))</f>
        <v/>
      </c>
      <c r="J119" s="272"/>
      <c r="K119" s="368"/>
      <c r="L119" s="368"/>
      <c r="M119" s="340"/>
      <c r="N119" s="31"/>
      <c r="O119" s="31"/>
      <c r="P119" s="21"/>
      <c r="U119" s="76" t="str">
        <f t="shared" si="1"/>
        <v/>
      </c>
    </row>
    <row r="120" spans="1:21" ht="35.1" customHeight="1">
      <c r="A120" s="34">
        <v>116</v>
      </c>
      <c r="B120" s="74"/>
      <c r="C120" s="32"/>
      <c r="D120" s="31"/>
      <c r="E120" s="31"/>
      <c r="F120" s="73"/>
      <c r="G120" s="415"/>
      <c r="H120" s="340" t="str">
        <f>IF(ISERROR(VLOOKUP(G120,'商品データ+集計'!$A$2:$C$5021,2,0)),"",VLOOKUP(G120,'商品データ+集計'!$A$2:$C$5021,2,0))</f>
        <v/>
      </c>
      <c r="I120" s="341" t="str">
        <f>IF(ISERROR(VLOOKUP(G120,'商品データ+集計'!$A$2:$C$5021,3,0)),"",VLOOKUP(G120,'商品データ+集計'!$A$2:$C$5021,3,0))</f>
        <v/>
      </c>
      <c r="J120" s="272"/>
      <c r="K120" s="368"/>
      <c r="L120" s="368"/>
      <c r="M120" s="340"/>
      <c r="N120" s="31"/>
      <c r="O120" s="31"/>
      <c r="P120" s="21"/>
      <c r="U120" s="76" t="str">
        <f t="shared" si="1"/>
        <v/>
      </c>
    </row>
    <row r="121" spans="1:21" ht="35.1" customHeight="1">
      <c r="A121" s="34">
        <v>117</v>
      </c>
      <c r="B121" s="74"/>
      <c r="C121" s="32"/>
      <c r="D121" s="31"/>
      <c r="E121" s="31"/>
      <c r="F121" s="73"/>
      <c r="G121" s="415"/>
      <c r="H121" s="340" t="str">
        <f>IF(ISERROR(VLOOKUP(G121,'商品データ+集計'!$A$2:$C$5021,2,0)),"",VLOOKUP(G121,'商品データ+集計'!$A$2:$C$5021,2,0))</f>
        <v/>
      </c>
      <c r="I121" s="341" t="str">
        <f>IF(ISERROR(VLOOKUP(G121,'商品データ+集計'!$A$2:$C$5021,3,0)),"",VLOOKUP(G121,'商品データ+集計'!$A$2:$C$5021,3,0))</f>
        <v/>
      </c>
      <c r="J121" s="272"/>
      <c r="K121" s="368"/>
      <c r="L121" s="368"/>
      <c r="M121" s="340"/>
      <c r="N121" s="31"/>
      <c r="O121" s="31"/>
      <c r="P121" s="21"/>
      <c r="U121" s="76" t="str">
        <f t="shared" si="1"/>
        <v/>
      </c>
    </row>
    <row r="122" spans="1:21" ht="35.1" customHeight="1">
      <c r="A122" s="34">
        <v>118</v>
      </c>
      <c r="B122" s="74"/>
      <c r="C122" s="32"/>
      <c r="D122" s="31"/>
      <c r="E122" s="31"/>
      <c r="F122" s="73"/>
      <c r="G122" s="415"/>
      <c r="H122" s="340" t="str">
        <f>IF(ISERROR(VLOOKUP(G122,'商品データ+集計'!$A$2:$C$5021,2,0)),"",VLOOKUP(G122,'商品データ+集計'!$A$2:$C$5021,2,0))</f>
        <v/>
      </c>
      <c r="I122" s="341" t="str">
        <f>IF(ISERROR(VLOOKUP(G122,'商品データ+集計'!$A$2:$C$5021,3,0)),"",VLOOKUP(G122,'商品データ+集計'!$A$2:$C$5021,3,0))</f>
        <v/>
      </c>
      <c r="J122" s="272"/>
      <c r="K122" s="368"/>
      <c r="L122" s="368"/>
      <c r="M122" s="340"/>
      <c r="N122" s="31"/>
      <c r="O122" s="31"/>
      <c r="P122" s="21"/>
      <c r="U122" s="76" t="str">
        <f t="shared" si="1"/>
        <v/>
      </c>
    </row>
    <row r="123" spans="1:21" ht="35.1" customHeight="1">
      <c r="A123" s="34">
        <v>119</v>
      </c>
      <c r="B123" s="74"/>
      <c r="C123" s="32"/>
      <c r="D123" s="31"/>
      <c r="E123" s="31"/>
      <c r="F123" s="73"/>
      <c r="G123" s="415"/>
      <c r="H123" s="340" t="str">
        <f>IF(ISERROR(VLOOKUP(G123,'商品データ+集計'!$A$2:$C$5021,2,0)),"",VLOOKUP(G123,'商品データ+集計'!$A$2:$C$5021,2,0))</f>
        <v/>
      </c>
      <c r="I123" s="341" t="str">
        <f>IF(ISERROR(VLOOKUP(G123,'商品データ+集計'!$A$2:$C$5021,3,0)),"",VLOOKUP(G123,'商品データ+集計'!$A$2:$C$5021,3,0))</f>
        <v/>
      </c>
      <c r="J123" s="272"/>
      <c r="K123" s="368"/>
      <c r="L123" s="368"/>
      <c r="M123" s="340"/>
      <c r="N123" s="31"/>
      <c r="O123" s="31"/>
      <c r="P123" s="21"/>
      <c r="U123" s="76" t="str">
        <f t="shared" si="1"/>
        <v/>
      </c>
    </row>
    <row r="124" spans="1:21" ht="35.1" customHeight="1">
      <c r="A124" s="34">
        <v>120</v>
      </c>
      <c r="B124" s="74"/>
      <c r="C124" s="32"/>
      <c r="D124" s="31"/>
      <c r="E124" s="31"/>
      <c r="F124" s="73"/>
      <c r="G124" s="415"/>
      <c r="H124" s="340" t="str">
        <f>IF(ISERROR(VLOOKUP(G124,'商品データ+集計'!$A$2:$C$5021,2,0)),"",VLOOKUP(G124,'商品データ+集計'!$A$2:$C$5021,2,0))</f>
        <v/>
      </c>
      <c r="I124" s="341" t="str">
        <f>IF(ISERROR(VLOOKUP(G124,'商品データ+集計'!$A$2:$C$5021,3,0)),"",VLOOKUP(G124,'商品データ+集計'!$A$2:$C$5021,3,0))</f>
        <v/>
      </c>
      <c r="J124" s="272"/>
      <c r="K124" s="368"/>
      <c r="L124" s="368"/>
      <c r="M124" s="340"/>
      <c r="N124" s="31"/>
      <c r="O124" s="31"/>
      <c r="P124" s="21"/>
      <c r="U124" s="76" t="str">
        <f t="shared" si="1"/>
        <v/>
      </c>
    </row>
    <row r="125" spans="1:21" ht="35.1" customHeight="1">
      <c r="A125" s="34">
        <v>121</v>
      </c>
      <c r="B125" s="74"/>
      <c r="C125" s="32"/>
      <c r="D125" s="31"/>
      <c r="E125" s="31"/>
      <c r="F125" s="73"/>
      <c r="G125" s="415"/>
      <c r="H125" s="340" t="str">
        <f>IF(ISERROR(VLOOKUP(G125,'商品データ+集計'!$A$2:$C$5021,2,0)),"",VLOOKUP(G125,'商品データ+集計'!$A$2:$C$5021,2,0))</f>
        <v/>
      </c>
      <c r="I125" s="341" t="str">
        <f>IF(ISERROR(VLOOKUP(G125,'商品データ+集計'!$A$2:$C$5021,3,0)),"",VLOOKUP(G125,'商品データ+集計'!$A$2:$C$5021,3,0))</f>
        <v/>
      </c>
      <c r="J125" s="272"/>
      <c r="K125" s="368"/>
      <c r="L125" s="368"/>
      <c r="M125" s="340"/>
      <c r="N125" s="31"/>
      <c r="O125" s="31"/>
      <c r="P125" s="21"/>
      <c r="U125" s="76" t="str">
        <f t="shared" si="1"/>
        <v/>
      </c>
    </row>
    <row r="126" spans="1:21" ht="35.1" customHeight="1">
      <c r="A126" s="34">
        <v>122</v>
      </c>
      <c r="B126" s="74"/>
      <c r="C126" s="32"/>
      <c r="D126" s="31"/>
      <c r="E126" s="31"/>
      <c r="F126" s="73"/>
      <c r="G126" s="415"/>
      <c r="H126" s="340" t="str">
        <f>IF(ISERROR(VLOOKUP(G126,'商品データ+集計'!$A$2:$C$5021,2,0)),"",VLOOKUP(G126,'商品データ+集計'!$A$2:$C$5021,2,0))</f>
        <v/>
      </c>
      <c r="I126" s="341" t="str">
        <f>IF(ISERROR(VLOOKUP(G126,'商品データ+集計'!$A$2:$C$5021,3,0)),"",VLOOKUP(G126,'商品データ+集計'!$A$2:$C$5021,3,0))</f>
        <v/>
      </c>
      <c r="J126" s="272"/>
      <c r="K126" s="368"/>
      <c r="L126" s="368"/>
      <c r="M126" s="340"/>
      <c r="N126" s="31"/>
      <c r="O126" s="31"/>
      <c r="P126" s="21"/>
      <c r="U126" s="76" t="str">
        <f t="shared" si="1"/>
        <v/>
      </c>
    </row>
    <row r="127" spans="1:21" ht="35.1" customHeight="1">
      <c r="A127" s="34">
        <v>123</v>
      </c>
      <c r="B127" s="74"/>
      <c r="C127" s="32"/>
      <c r="D127" s="31"/>
      <c r="E127" s="31"/>
      <c r="F127" s="73"/>
      <c r="G127" s="415"/>
      <c r="H127" s="340" t="str">
        <f>IF(ISERROR(VLOOKUP(G127,'商品データ+集計'!$A$2:$C$5021,2,0)),"",VLOOKUP(G127,'商品データ+集計'!$A$2:$C$5021,2,0))</f>
        <v/>
      </c>
      <c r="I127" s="341" t="str">
        <f>IF(ISERROR(VLOOKUP(G127,'商品データ+集計'!$A$2:$C$5021,3,0)),"",VLOOKUP(G127,'商品データ+集計'!$A$2:$C$5021,3,0))</f>
        <v/>
      </c>
      <c r="J127" s="272"/>
      <c r="K127" s="368"/>
      <c r="L127" s="368"/>
      <c r="M127" s="340"/>
      <c r="N127" s="31"/>
      <c r="O127" s="31"/>
      <c r="P127" s="21"/>
      <c r="U127" s="76" t="str">
        <f t="shared" si="1"/>
        <v/>
      </c>
    </row>
    <row r="128" spans="1:21" ht="35.1" customHeight="1">
      <c r="A128" s="34">
        <v>124</v>
      </c>
      <c r="B128" s="74"/>
      <c r="C128" s="32"/>
      <c r="D128" s="31"/>
      <c r="E128" s="31"/>
      <c r="F128" s="73"/>
      <c r="G128" s="415"/>
      <c r="H128" s="340" t="str">
        <f>IF(ISERROR(VLOOKUP(G128,'商品データ+集計'!$A$2:$C$5021,2,0)),"",VLOOKUP(G128,'商品データ+集計'!$A$2:$C$5021,2,0))</f>
        <v/>
      </c>
      <c r="I128" s="341" t="str">
        <f>IF(ISERROR(VLOOKUP(G128,'商品データ+集計'!$A$2:$C$5021,3,0)),"",VLOOKUP(G128,'商品データ+集計'!$A$2:$C$5021,3,0))</f>
        <v/>
      </c>
      <c r="J128" s="272"/>
      <c r="K128" s="368"/>
      <c r="L128" s="368"/>
      <c r="M128" s="340"/>
      <c r="N128" s="31"/>
      <c r="O128" s="31"/>
      <c r="P128" s="21"/>
      <c r="U128" s="76" t="str">
        <f t="shared" si="1"/>
        <v/>
      </c>
    </row>
    <row r="129" spans="1:21" ht="35.1" customHeight="1">
      <c r="A129" s="34">
        <v>125</v>
      </c>
      <c r="B129" s="74"/>
      <c r="C129" s="32"/>
      <c r="D129" s="31"/>
      <c r="E129" s="31"/>
      <c r="F129" s="73"/>
      <c r="G129" s="415"/>
      <c r="H129" s="340" t="str">
        <f>IF(ISERROR(VLOOKUP(G129,'商品データ+集計'!$A$2:$C$5021,2,0)),"",VLOOKUP(G129,'商品データ+集計'!$A$2:$C$5021,2,0))</f>
        <v/>
      </c>
      <c r="I129" s="341" t="str">
        <f>IF(ISERROR(VLOOKUP(G129,'商品データ+集計'!$A$2:$C$5021,3,0)),"",VLOOKUP(G129,'商品データ+集計'!$A$2:$C$5021,3,0))</f>
        <v/>
      </c>
      <c r="J129" s="272"/>
      <c r="K129" s="368"/>
      <c r="L129" s="368"/>
      <c r="M129" s="340"/>
      <c r="N129" s="31"/>
      <c r="O129" s="31"/>
      <c r="P129" s="21"/>
      <c r="U129" s="76" t="str">
        <f t="shared" si="1"/>
        <v/>
      </c>
    </row>
    <row r="130" spans="1:21" ht="35.1" customHeight="1">
      <c r="A130" s="34">
        <v>126</v>
      </c>
      <c r="B130" s="74"/>
      <c r="C130" s="32"/>
      <c r="D130" s="31"/>
      <c r="E130" s="31"/>
      <c r="F130" s="73"/>
      <c r="G130" s="415"/>
      <c r="H130" s="340" t="str">
        <f>IF(ISERROR(VLOOKUP(G130,'商品データ+集計'!$A$2:$C$5021,2,0)),"",VLOOKUP(G130,'商品データ+集計'!$A$2:$C$5021,2,0))</f>
        <v/>
      </c>
      <c r="I130" s="341" t="str">
        <f>IF(ISERROR(VLOOKUP(G130,'商品データ+集計'!$A$2:$C$5021,3,0)),"",VLOOKUP(G130,'商品データ+集計'!$A$2:$C$5021,3,0))</f>
        <v/>
      </c>
      <c r="J130" s="272"/>
      <c r="K130" s="368"/>
      <c r="L130" s="368"/>
      <c r="M130" s="340"/>
      <c r="N130" s="31"/>
      <c r="O130" s="31"/>
      <c r="P130" s="21"/>
      <c r="U130" s="76" t="str">
        <f t="shared" si="1"/>
        <v/>
      </c>
    </row>
    <row r="131" spans="1:21" ht="35.1" customHeight="1">
      <c r="A131" s="34">
        <v>127</v>
      </c>
      <c r="B131" s="74"/>
      <c r="C131" s="32"/>
      <c r="D131" s="31"/>
      <c r="E131" s="31"/>
      <c r="F131" s="73"/>
      <c r="G131" s="415"/>
      <c r="H131" s="340" t="str">
        <f>IF(ISERROR(VLOOKUP(G131,'商品データ+集計'!$A$2:$C$5021,2,0)),"",VLOOKUP(G131,'商品データ+集計'!$A$2:$C$5021,2,0))</f>
        <v/>
      </c>
      <c r="I131" s="341" t="str">
        <f>IF(ISERROR(VLOOKUP(G131,'商品データ+集計'!$A$2:$C$5021,3,0)),"",VLOOKUP(G131,'商品データ+集計'!$A$2:$C$5021,3,0))</f>
        <v/>
      </c>
      <c r="J131" s="272"/>
      <c r="K131" s="368"/>
      <c r="L131" s="368"/>
      <c r="M131" s="340"/>
      <c r="N131" s="31"/>
      <c r="O131" s="31"/>
      <c r="P131" s="21"/>
      <c r="U131" s="76" t="str">
        <f t="shared" si="1"/>
        <v/>
      </c>
    </row>
    <row r="132" spans="1:21" ht="35.1" customHeight="1">
      <c r="A132" s="34">
        <v>128</v>
      </c>
      <c r="B132" s="74"/>
      <c r="C132" s="32"/>
      <c r="D132" s="31"/>
      <c r="E132" s="31"/>
      <c r="F132" s="73"/>
      <c r="G132" s="415"/>
      <c r="H132" s="340" t="str">
        <f>IF(ISERROR(VLOOKUP(G132,'商品データ+集計'!$A$2:$C$5021,2,0)),"",VLOOKUP(G132,'商品データ+集計'!$A$2:$C$5021,2,0))</f>
        <v/>
      </c>
      <c r="I132" s="341" t="str">
        <f>IF(ISERROR(VLOOKUP(G132,'商品データ+集計'!$A$2:$C$5021,3,0)),"",VLOOKUP(G132,'商品データ+集計'!$A$2:$C$5021,3,0))</f>
        <v/>
      </c>
      <c r="J132" s="272"/>
      <c r="K132" s="368"/>
      <c r="L132" s="368"/>
      <c r="M132" s="340"/>
      <c r="N132" s="31"/>
      <c r="O132" s="31"/>
      <c r="P132" s="21"/>
      <c r="U132" s="76" t="str">
        <f t="shared" si="1"/>
        <v/>
      </c>
    </row>
    <row r="133" spans="1:21" ht="35.1" customHeight="1">
      <c r="A133" s="34">
        <v>129</v>
      </c>
      <c r="B133" s="74"/>
      <c r="C133" s="32"/>
      <c r="D133" s="31"/>
      <c r="E133" s="31"/>
      <c r="F133" s="73"/>
      <c r="G133" s="415"/>
      <c r="H133" s="340" t="str">
        <f>IF(ISERROR(VLOOKUP(G133,'商品データ+集計'!$A$2:$C$5021,2,0)),"",VLOOKUP(G133,'商品データ+集計'!$A$2:$C$5021,2,0))</f>
        <v/>
      </c>
      <c r="I133" s="341" t="str">
        <f>IF(ISERROR(VLOOKUP(G133,'商品データ+集計'!$A$2:$C$5021,3,0)),"",VLOOKUP(G133,'商品データ+集計'!$A$2:$C$5021,3,0))</f>
        <v/>
      </c>
      <c r="J133" s="272"/>
      <c r="K133" s="368"/>
      <c r="L133" s="368"/>
      <c r="M133" s="340"/>
      <c r="N133" s="31"/>
      <c r="O133" s="31"/>
      <c r="P133" s="21"/>
      <c r="U133" s="76" t="str">
        <f t="shared" ref="U133:U196" si="2">CONCATENATE(G133,K133)</f>
        <v/>
      </c>
    </row>
    <row r="134" spans="1:21" ht="35.1" customHeight="1">
      <c r="A134" s="34">
        <v>130</v>
      </c>
      <c r="B134" s="74"/>
      <c r="C134" s="32"/>
      <c r="D134" s="31"/>
      <c r="E134" s="31"/>
      <c r="F134" s="73"/>
      <c r="G134" s="415"/>
      <c r="H134" s="340" t="str">
        <f>IF(ISERROR(VLOOKUP(G134,'商品データ+集計'!$A$2:$C$5021,2,0)),"",VLOOKUP(G134,'商品データ+集計'!$A$2:$C$5021,2,0))</f>
        <v/>
      </c>
      <c r="I134" s="341" t="str">
        <f>IF(ISERROR(VLOOKUP(G134,'商品データ+集計'!$A$2:$C$5021,3,0)),"",VLOOKUP(G134,'商品データ+集計'!$A$2:$C$5021,3,0))</f>
        <v/>
      </c>
      <c r="J134" s="272"/>
      <c r="K134" s="368"/>
      <c r="L134" s="368"/>
      <c r="M134" s="340"/>
      <c r="N134" s="31"/>
      <c r="O134" s="31"/>
      <c r="P134" s="21"/>
      <c r="U134" s="76" t="str">
        <f t="shared" si="2"/>
        <v/>
      </c>
    </row>
    <row r="135" spans="1:21" ht="35.1" customHeight="1">
      <c r="A135" s="34">
        <v>131</v>
      </c>
      <c r="B135" s="74"/>
      <c r="C135" s="32"/>
      <c r="D135" s="31"/>
      <c r="E135" s="31"/>
      <c r="F135" s="73"/>
      <c r="G135" s="415"/>
      <c r="H135" s="340" t="str">
        <f>IF(ISERROR(VLOOKUP(G135,'商品データ+集計'!$A$2:$C$5021,2,0)),"",VLOOKUP(G135,'商品データ+集計'!$A$2:$C$5021,2,0))</f>
        <v/>
      </c>
      <c r="I135" s="341" t="str">
        <f>IF(ISERROR(VLOOKUP(G135,'商品データ+集計'!$A$2:$C$5021,3,0)),"",VLOOKUP(G135,'商品データ+集計'!$A$2:$C$5021,3,0))</f>
        <v/>
      </c>
      <c r="J135" s="272"/>
      <c r="K135" s="368"/>
      <c r="L135" s="368"/>
      <c r="M135" s="340"/>
      <c r="N135" s="31"/>
      <c r="O135" s="31"/>
      <c r="P135" s="21"/>
      <c r="U135" s="76" t="str">
        <f t="shared" si="2"/>
        <v/>
      </c>
    </row>
    <row r="136" spans="1:21" ht="35.1" customHeight="1">
      <c r="A136" s="34">
        <v>132</v>
      </c>
      <c r="B136" s="74"/>
      <c r="C136" s="32"/>
      <c r="D136" s="31"/>
      <c r="E136" s="31"/>
      <c r="F136" s="73"/>
      <c r="G136" s="415"/>
      <c r="H136" s="340" t="str">
        <f>IF(ISERROR(VLOOKUP(G136,'商品データ+集計'!$A$2:$C$5021,2,0)),"",VLOOKUP(G136,'商品データ+集計'!$A$2:$C$5021,2,0))</f>
        <v/>
      </c>
      <c r="I136" s="341" t="str">
        <f>IF(ISERROR(VLOOKUP(G136,'商品データ+集計'!$A$2:$C$5021,3,0)),"",VLOOKUP(G136,'商品データ+集計'!$A$2:$C$5021,3,0))</f>
        <v/>
      </c>
      <c r="J136" s="272"/>
      <c r="K136" s="368"/>
      <c r="L136" s="368"/>
      <c r="M136" s="340"/>
      <c r="N136" s="31"/>
      <c r="O136" s="31"/>
      <c r="P136" s="21"/>
      <c r="U136" s="76" t="str">
        <f t="shared" si="2"/>
        <v/>
      </c>
    </row>
    <row r="137" spans="1:21" ht="35.1" customHeight="1">
      <c r="A137" s="34">
        <v>133</v>
      </c>
      <c r="B137" s="74"/>
      <c r="C137" s="32"/>
      <c r="D137" s="31"/>
      <c r="E137" s="31"/>
      <c r="F137" s="73"/>
      <c r="G137" s="415"/>
      <c r="H137" s="340" t="str">
        <f>IF(ISERROR(VLOOKUP(G137,'商品データ+集計'!$A$2:$C$5021,2,0)),"",VLOOKUP(G137,'商品データ+集計'!$A$2:$C$5021,2,0))</f>
        <v/>
      </c>
      <c r="I137" s="341" t="str">
        <f>IF(ISERROR(VLOOKUP(G137,'商品データ+集計'!$A$2:$C$5021,3,0)),"",VLOOKUP(G137,'商品データ+集計'!$A$2:$C$5021,3,0))</f>
        <v/>
      </c>
      <c r="J137" s="272"/>
      <c r="K137" s="368"/>
      <c r="L137" s="368"/>
      <c r="M137" s="340"/>
      <c r="N137" s="31"/>
      <c r="O137" s="31"/>
      <c r="P137" s="21"/>
      <c r="U137" s="76" t="str">
        <f t="shared" si="2"/>
        <v/>
      </c>
    </row>
    <row r="138" spans="1:21" ht="35.1" customHeight="1">
      <c r="A138" s="34">
        <v>134</v>
      </c>
      <c r="B138" s="74"/>
      <c r="C138" s="32"/>
      <c r="D138" s="31"/>
      <c r="E138" s="31"/>
      <c r="F138" s="73"/>
      <c r="G138" s="415"/>
      <c r="H138" s="340" t="str">
        <f>IF(ISERROR(VLOOKUP(G138,'商品データ+集計'!$A$2:$C$5021,2,0)),"",VLOOKUP(G138,'商品データ+集計'!$A$2:$C$5021,2,0))</f>
        <v/>
      </c>
      <c r="I138" s="341" t="str">
        <f>IF(ISERROR(VLOOKUP(G138,'商品データ+集計'!$A$2:$C$5021,3,0)),"",VLOOKUP(G138,'商品データ+集計'!$A$2:$C$5021,3,0))</f>
        <v/>
      </c>
      <c r="J138" s="272"/>
      <c r="K138" s="368"/>
      <c r="L138" s="368"/>
      <c r="M138" s="340"/>
      <c r="N138" s="31"/>
      <c r="O138" s="31"/>
      <c r="P138" s="21"/>
      <c r="U138" s="76" t="str">
        <f t="shared" si="2"/>
        <v/>
      </c>
    </row>
    <row r="139" spans="1:21" ht="35.1" customHeight="1">
      <c r="A139" s="34">
        <v>135</v>
      </c>
      <c r="B139" s="74"/>
      <c r="C139" s="32"/>
      <c r="D139" s="31"/>
      <c r="E139" s="31"/>
      <c r="F139" s="73"/>
      <c r="G139" s="415"/>
      <c r="H139" s="340" t="str">
        <f>IF(ISERROR(VLOOKUP(G139,'商品データ+集計'!$A$2:$C$5021,2,0)),"",VLOOKUP(G139,'商品データ+集計'!$A$2:$C$5021,2,0))</f>
        <v/>
      </c>
      <c r="I139" s="341" t="str">
        <f>IF(ISERROR(VLOOKUP(G139,'商品データ+集計'!$A$2:$C$5021,3,0)),"",VLOOKUP(G139,'商品データ+集計'!$A$2:$C$5021,3,0))</f>
        <v/>
      </c>
      <c r="J139" s="272"/>
      <c r="K139" s="368"/>
      <c r="L139" s="368"/>
      <c r="M139" s="340"/>
      <c r="N139" s="31"/>
      <c r="O139" s="31"/>
      <c r="P139" s="21"/>
      <c r="U139" s="76" t="str">
        <f t="shared" si="2"/>
        <v/>
      </c>
    </row>
    <row r="140" spans="1:21" ht="35.1" customHeight="1">
      <c r="A140" s="34">
        <v>136</v>
      </c>
      <c r="B140" s="74"/>
      <c r="C140" s="32"/>
      <c r="D140" s="31"/>
      <c r="E140" s="31"/>
      <c r="F140" s="73"/>
      <c r="G140" s="415"/>
      <c r="H140" s="340" t="str">
        <f>IF(ISERROR(VLOOKUP(G140,'商品データ+集計'!$A$2:$C$5021,2,0)),"",VLOOKUP(G140,'商品データ+集計'!$A$2:$C$5021,2,0))</f>
        <v/>
      </c>
      <c r="I140" s="341" t="str">
        <f>IF(ISERROR(VLOOKUP(G140,'商品データ+集計'!$A$2:$C$5021,3,0)),"",VLOOKUP(G140,'商品データ+集計'!$A$2:$C$5021,3,0))</f>
        <v/>
      </c>
      <c r="J140" s="272"/>
      <c r="K140" s="368"/>
      <c r="L140" s="368"/>
      <c r="M140" s="340"/>
      <c r="N140" s="31"/>
      <c r="O140" s="31"/>
      <c r="P140" s="21"/>
      <c r="U140" s="76" t="str">
        <f t="shared" si="2"/>
        <v/>
      </c>
    </row>
    <row r="141" spans="1:21" ht="35.1" customHeight="1">
      <c r="A141" s="34">
        <v>137</v>
      </c>
      <c r="B141" s="74"/>
      <c r="C141" s="32"/>
      <c r="D141" s="31"/>
      <c r="E141" s="31"/>
      <c r="F141" s="73"/>
      <c r="G141" s="415"/>
      <c r="H141" s="340" t="str">
        <f>IF(ISERROR(VLOOKUP(G141,'商品データ+集計'!$A$2:$C$5021,2,0)),"",VLOOKUP(G141,'商品データ+集計'!$A$2:$C$5021,2,0))</f>
        <v/>
      </c>
      <c r="I141" s="341" t="str">
        <f>IF(ISERROR(VLOOKUP(G141,'商品データ+集計'!$A$2:$C$5021,3,0)),"",VLOOKUP(G141,'商品データ+集計'!$A$2:$C$5021,3,0))</f>
        <v/>
      </c>
      <c r="J141" s="272"/>
      <c r="K141" s="368"/>
      <c r="L141" s="368"/>
      <c r="M141" s="340"/>
      <c r="N141" s="31"/>
      <c r="O141" s="31"/>
      <c r="P141" s="21"/>
      <c r="U141" s="76" t="str">
        <f t="shared" si="2"/>
        <v/>
      </c>
    </row>
    <row r="142" spans="1:21" ht="35.1" customHeight="1">
      <c r="A142" s="34">
        <v>138</v>
      </c>
      <c r="B142" s="74"/>
      <c r="C142" s="32"/>
      <c r="D142" s="31"/>
      <c r="E142" s="31"/>
      <c r="F142" s="73"/>
      <c r="G142" s="415"/>
      <c r="H142" s="340" t="str">
        <f>IF(ISERROR(VLOOKUP(G142,'商品データ+集計'!$A$2:$C$5021,2,0)),"",VLOOKUP(G142,'商品データ+集計'!$A$2:$C$5021,2,0))</f>
        <v/>
      </c>
      <c r="I142" s="341" t="str">
        <f>IF(ISERROR(VLOOKUP(G142,'商品データ+集計'!$A$2:$C$5021,3,0)),"",VLOOKUP(G142,'商品データ+集計'!$A$2:$C$5021,3,0))</f>
        <v/>
      </c>
      <c r="J142" s="272"/>
      <c r="K142" s="368"/>
      <c r="L142" s="368"/>
      <c r="M142" s="340"/>
      <c r="N142" s="31"/>
      <c r="O142" s="31"/>
      <c r="P142" s="21"/>
      <c r="U142" s="76" t="str">
        <f t="shared" si="2"/>
        <v/>
      </c>
    </row>
    <row r="143" spans="1:21" ht="35.1" customHeight="1">
      <c r="A143" s="34">
        <v>139</v>
      </c>
      <c r="B143" s="74"/>
      <c r="C143" s="32"/>
      <c r="D143" s="31"/>
      <c r="E143" s="31"/>
      <c r="F143" s="73"/>
      <c r="G143" s="415"/>
      <c r="H143" s="340" t="str">
        <f>IF(ISERROR(VLOOKUP(G143,'商品データ+集計'!$A$2:$C$5021,2,0)),"",VLOOKUP(G143,'商品データ+集計'!$A$2:$C$5021,2,0))</f>
        <v/>
      </c>
      <c r="I143" s="341" t="str">
        <f>IF(ISERROR(VLOOKUP(G143,'商品データ+集計'!$A$2:$C$5021,3,0)),"",VLOOKUP(G143,'商品データ+集計'!$A$2:$C$5021,3,0))</f>
        <v/>
      </c>
      <c r="J143" s="272"/>
      <c r="K143" s="368"/>
      <c r="L143" s="368"/>
      <c r="M143" s="340"/>
      <c r="N143" s="31"/>
      <c r="O143" s="31"/>
      <c r="P143" s="21"/>
      <c r="U143" s="76" t="str">
        <f t="shared" si="2"/>
        <v/>
      </c>
    </row>
    <row r="144" spans="1:21" ht="35.1" customHeight="1">
      <c r="A144" s="34">
        <v>140</v>
      </c>
      <c r="B144" s="74"/>
      <c r="C144" s="32"/>
      <c r="D144" s="31"/>
      <c r="E144" s="31"/>
      <c r="F144" s="73"/>
      <c r="G144" s="415"/>
      <c r="H144" s="340" t="str">
        <f>IF(ISERROR(VLOOKUP(G144,'商品データ+集計'!$A$2:$C$5021,2,0)),"",VLOOKUP(G144,'商品データ+集計'!$A$2:$C$5021,2,0))</f>
        <v/>
      </c>
      <c r="I144" s="341" t="str">
        <f>IF(ISERROR(VLOOKUP(G144,'商品データ+集計'!$A$2:$C$5021,3,0)),"",VLOOKUP(G144,'商品データ+集計'!$A$2:$C$5021,3,0))</f>
        <v/>
      </c>
      <c r="J144" s="272"/>
      <c r="K144" s="368"/>
      <c r="L144" s="368"/>
      <c r="M144" s="340"/>
      <c r="N144" s="31"/>
      <c r="O144" s="31"/>
      <c r="P144" s="21"/>
      <c r="U144" s="76" t="str">
        <f t="shared" si="2"/>
        <v/>
      </c>
    </row>
    <row r="145" spans="1:21" ht="35.1" customHeight="1">
      <c r="A145" s="34">
        <v>141</v>
      </c>
      <c r="B145" s="74"/>
      <c r="C145" s="32"/>
      <c r="D145" s="31"/>
      <c r="E145" s="31"/>
      <c r="F145" s="73"/>
      <c r="G145" s="415"/>
      <c r="H145" s="340" t="str">
        <f>IF(ISERROR(VLOOKUP(G145,'商品データ+集計'!$A$2:$C$5021,2,0)),"",VLOOKUP(G145,'商品データ+集計'!$A$2:$C$5021,2,0))</f>
        <v/>
      </c>
      <c r="I145" s="341" t="str">
        <f>IF(ISERROR(VLOOKUP(G145,'商品データ+集計'!$A$2:$C$5021,3,0)),"",VLOOKUP(G145,'商品データ+集計'!$A$2:$C$5021,3,0))</f>
        <v/>
      </c>
      <c r="J145" s="272"/>
      <c r="K145" s="368"/>
      <c r="L145" s="368"/>
      <c r="M145" s="340"/>
      <c r="N145" s="31"/>
      <c r="O145" s="31"/>
      <c r="P145" s="21"/>
      <c r="U145" s="76" t="str">
        <f t="shared" si="2"/>
        <v/>
      </c>
    </row>
    <row r="146" spans="1:21" ht="35.1" customHeight="1">
      <c r="A146" s="34">
        <v>142</v>
      </c>
      <c r="B146" s="74"/>
      <c r="C146" s="32"/>
      <c r="D146" s="31"/>
      <c r="E146" s="31"/>
      <c r="F146" s="73"/>
      <c r="G146" s="415"/>
      <c r="H146" s="340" t="str">
        <f>IF(ISERROR(VLOOKUP(G146,'商品データ+集計'!$A$2:$C$5021,2,0)),"",VLOOKUP(G146,'商品データ+集計'!$A$2:$C$5021,2,0))</f>
        <v/>
      </c>
      <c r="I146" s="341" t="str">
        <f>IF(ISERROR(VLOOKUP(G146,'商品データ+集計'!$A$2:$C$5021,3,0)),"",VLOOKUP(G146,'商品データ+集計'!$A$2:$C$5021,3,0))</f>
        <v/>
      </c>
      <c r="J146" s="272"/>
      <c r="K146" s="368"/>
      <c r="L146" s="368"/>
      <c r="M146" s="340"/>
      <c r="N146" s="31"/>
      <c r="O146" s="31"/>
      <c r="P146" s="21"/>
      <c r="U146" s="76" t="str">
        <f t="shared" si="2"/>
        <v/>
      </c>
    </row>
    <row r="147" spans="1:21" ht="35.1" customHeight="1">
      <c r="A147" s="34">
        <v>143</v>
      </c>
      <c r="B147" s="74"/>
      <c r="C147" s="32"/>
      <c r="D147" s="31"/>
      <c r="E147" s="31"/>
      <c r="F147" s="73"/>
      <c r="G147" s="415"/>
      <c r="H147" s="340" t="str">
        <f>IF(ISERROR(VLOOKUP(G147,'商品データ+集計'!$A$2:$C$5021,2,0)),"",VLOOKUP(G147,'商品データ+集計'!$A$2:$C$5021,2,0))</f>
        <v/>
      </c>
      <c r="I147" s="341" t="str">
        <f>IF(ISERROR(VLOOKUP(G147,'商品データ+集計'!$A$2:$C$5021,3,0)),"",VLOOKUP(G147,'商品データ+集計'!$A$2:$C$5021,3,0))</f>
        <v/>
      </c>
      <c r="J147" s="272"/>
      <c r="K147" s="368"/>
      <c r="L147" s="368"/>
      <c r="M147" s="340"/>
      <c r="N147" s="31"/>
      <c r="O147" s="31"/>
      <c r="P147" s="21"/>
      <c r="U147" s="76" t="str">
        <f t="shared" si="2"/>
        <v/>
      </c>
    </row>
    <row r="148" spans="1:21" ht="35.1" customHeight="1">
      <c r="A148" s="34">
        <v>144</v>
      </c>
      <c r="B148" s="74"/>
      <c r="C148" s="32"/>
      <c r="D148" s="31"/>
      <c r="E148" s="31"/>
      <c r="F148" s="73"/>
      <c r="G148" s="415"/>
      <c r="H148" s="340" t="str">
        <f>IF(ISERROR(VLOOKUP(G148,'商品データ+集計'!$A$2:$C$5021,2,0)),"",VLOOKUP(G148,'商品データ+集計'!$A$2:$C$5021,2,0))</f>
        <v/>
      </c>
      <c r="I148" s="341" t="str">
        <f>IF(ISERROR(VLOOKUP(G148,'商品データ+集計'!$A$2:$C$5021,3,0)),"",VLOOKUP(G148,'商品データ+集計'!$A$2:$C$5021,3,0))</f>
        <v/>
      </c>
      <c r="J148" s="272"/>
      <c r="K148" s="368"/>
      <c r="L148" s="368"/>
      <c r="M148" s="340"/>
      <c r="N148" s="31"/>
      <c r="O148" s="31"/>
      <c r="P148" s="21"/>
      <c r="U148" s="76" t="str">
        <f t="shared" si="2"/>
        <v/>
      </c>
    </row>
    <row r="149" spans="1:21" ht="35.1" customHeight="1">
      <c r="A149" s="34">
        <v>145</v>
      </c>
      <c r="B149" s="74"/>
      <c r="C149" s="32"/>
      <c r="D149" s="31"/>
      <c r="E149" s="31"/>
      <c r="F149" s="73"/>
      <c r="G149" s="415"/>
      <c r="H149" s="340" t="str">
        <f>IF(ISERROR(VLOOKUP(G149,'商品データ+集計'!$A$2:$C$5021,2,0)),"",VLOOKUP(G149,'商品データ+集計'!$A$2:$C$5021,2,0))</f>
        <v/>
      </c>
      <c r="I149" s="341" t="str">
        <f>IF(ISERROR(VLOOKUP(G149,'商品データ+集計'!$A$2:$C$5021,3,0)),"",VLOOKUP(G149,'商品データ+集計'!$A$2:$C$5021,3,0))</f>
        <v/>
      </c>
      <c r="J149" s="272"/>
      <c r="K149" s="368"/>
      <c r="L149" s="368"/>
      <c r="M149" s="340"/>
      <c r="N149" s="31"/>
      <c r="O149" s="31"/>
      <c r="P149" s="21"/>
      <c r="U149" s="76" t="str">
        <f t="shared" si="2"/>
        <v/>
      </c>
    </row>
    <row r="150" spans="1:21" ht="35.1" customHeight="1">
      <c r="A150" s="34">
        <v>146</v>
      </c>
      <c r="B150" s="74"/>
      <c r="C150" s="32"/>
      <c r="D150" s="31"/>
      <c r="E150" s="31"/>
      <c r="F150" s="73"/>
      <c r="G150" s="415"/>
      <c r="H150" s="340" t="str">
        <f>IF(ISERROR(VLOOKUP(G150,'商品データ+集計'!$A$2:$C$5021,2,0)),"",VLOOKUP(G150,'商品データ+集計'!$A$2:$C$5021,2,0))</f>
        <v/>
      </c>
      <c r="I150" s="341" t="str">
        <f>IF(ISERROR(VLOOKUP(G150,'商品データ+集計'!$A$2:$C$5021,3,0)),"",VLOOKUP(G150,'商品データ+集計'!$A$2:$C$5021,3,0))</f>
        <v/>
      </c>
      <c r="J150" s="272"/>
      <c r="K150" s="368"/>
      <c r="L150" s="368"/>
      <c r="M150" s="340"/>
      <c r="N150" s="31"/>
      <c r="O150" s="31"/>
      <c r="P150" s="21"/>
      <c r="U150" s="76" t="str">
        <f t="shared" si="2"/>
        <v/>
      </c>
    </row>
    <row r="151" spans="1:21" ht="35.1" customHeight="1">
      <c r="A151" s="34">
        <v>147</v>
      </c>
      <c r="B151" s="74"/>
      <c r="C151" s="32"/>
      <c r="D151" s="31"/>
      <c r="E151" s="31"/>
      <c r="F151" s="73"/>
      <c r="G151" s="415"/>
      <c r="H151" s="340" t="str">
        <f>IF(ISERROR(VLOOKUP(G151,'商品データ+集計'!$A$2:$C$5021,2,0)),"",VLOOKUP(G151,'商品データ+集計'!$A$2:$C$5021,2,0))</f>
        <v/>
      </c>
      <c r="I151" s="341" t="str">
        <f>IF(ISERROR(VLOOKUP(G151,'商品データ+集計'!$A$2:$C$5021,3,0)),"",VLOOKUP(G151,'商品データ+集計'!$A$2:$C$5021,3,0))</f>
        <v/>
      </c>
      <c r="J151" s="272"/>
      <c r="K151" s="368"/>
      <c r="L151" s="368"/>
      <c r="M151" s="340"/>
      <c r="N151" s="31"/>
      <c r="O151" s="31"/>
      <c r="P151" s="21"/>
      <c r="U151" s="76" t="str">
        <f t="shared" si="2"/>
        <v/>
      </c>
    </row>
    <row r="152" spans="1:21" ht="35.1" customHeight="1">
      <c r="A152" s="34">
        <v>148</v>
      </c>
      <c r="B152" s="74"/>
      <c r="C152" s="32"/>
      <c r="D152" s="31"/>
      <c r="E152" s="31"/>
      <c r="F152" s="73"/>
      <c r="G152" s="415"/>
      <c r="H152" s="340" t="str">
        <f>IF(ISERROR(VLOOKUP(G152,'商品データ+集計'!$A$2:$C$5021,2,0)),"",VLOOKUP(G152,'商品データ+集計'!$A$2:$C$5021,2,0))</f>
        <v/>
      </c>
      <c r="I152" s="341" t="str">
        <f>IF(ISERROR(VLOOKUP(G152,'商品データ+集計'!$A$2:$C$5021,3,0)),"",VLOOKUP(G152,'商品データ+集計'!$A$2:$C$5021,3,0))</f>
        <v/>
      </c>
      <c r="J152" s="272"/>
      <c r="K152" s="368"/>
      <c r="L152" s="368"/>
      <c r="M152" s="340"/>
      <c r="N152" s="31"/>
      <c r="O152" s="31"/>
      <c r="P152" s="21"/>
      <c r="U152" s="76" t="str">
        <f t="shared" si="2"/>
        <v/>
      </c>
    </row>
    <row r="153" spans="1:21" ht="35.1" customHeight="1">
      <c r="A153" s="34">
        <v>149</v>
      </c>
      <c r="B153" s="74"/>
      <c r="C153" s="32"/>
      <c r="D153" s="31"/>
      <c r="E153" s="31"/>
      <c r="F153" s="73"/>
      <c r="G153" s="415"/>
      <c r="H153" s="340" t="str">
        <f>IF(ISERROR(VLOOKUP(G153,'商品データ+集計'!$A$2:$C$5021,2,0)),"",VLOOKUP(G153,'商品データ+集計'!$A$2:$C$5021,2,0))</f>
        <v/>
      </c>
      <c r="I153" s="341" t="str">
        <f>IF(ISERROR(VLOOKUP(G153,'商品データ+集計'!$A$2:$C$5021,3,0)),"",VLOOKUP(G153,'商品データ+集計'!$A$2:$C$5021,3,0))</f>
        <v/>
      </c>
      <c r="J153" s="272"/>
      <c r="K153" s="368"/>
      <c r="L153" s="368"/>
      <c r="M153" s="340"/>
      <c r="N153" s="31"/>
      <c r="O153" s="31"/>
      <c r="P153" s="21"/>
      <c r="U153" s="76" t="str">
        <f t="shared" si="2"/>
        <v/>
      </c>
    </row>
    <row r="154" spans="1:21" ht="35.1" customHeight="1">
      <c r="A154" s="34">
        <v>150</v>
      </c>
      <c r="B154" s="74"/>
      <c r="C154" s="32"/>
      <c r="D154" s="31"/>
      <c r="E154" s="31"/>
      <c r="F154" s="73"/>
      <c r="G154" s="415"/>
      <c r="H154" s="340" t="str">
        <f>IF(ISERROR(VLOOKUP(G154,'商品データ+集計'!$A$2:$C$5021,2,0)),"",VLOOKUP(G154,'商品データ+集計'!$A$2:$C$5021,2,0))</f>
        <v/>
      </c>
      <c r="I154" s="341" t="str">
        <f>IF(ISERROR(VLOOKUP(G154,'商品データ+集計'!$A$2:$C$5021,3,0)),"",VLOOKUP(G154,'商品データ+集計'!$A$2:$C$5021,3,0))</f>
        <v/>
      </c>
      <c r="J154" s="272"/>
      <c r="K154" s="368"/>
      <c r="L154" s="368"/>
      <c r="M154" s="340"/>
      <c r="N154" s="31"/>
      <c r="O154" s="31"/>
      <c r="P154" s="21"/>
      <c r="U154" s="76" t="str">
        <f t="shared" si="2"/>
        <v/>
      </c>
    </row>
    <row r="155" spans="1:21" ht="35.1" customHeight="1">
      <c r="A155" s="34">
        <v>151</v>
      </c>
      <c r="B155" s="74"/>
      <c r="C155" s="32"/>
      <c r="D155" s="31"/>
      <c r="E155" s="31"/>
      <c r="F155" s="73"/>
      <c r="G155" s="416"/>
      <c r="H155" s="340" t="str">
        <f>IF(ISERROR(VLOOKUP(G155,'商品データ+集計'!$A$2:$C$5021,2,0)),"",VLOOKUP(G155,'商品データ+集計'!$A$2:$C$5021,2,0))</f>
        <v/>
      </c>
      <c r="I155" s="341" t="str">
        <f>IF(ISERROR(VLOOKUP(G155,'商品データ+集計'!$A$2:$C$5021,3,0)),"",VLOOKUP(G155,'商品データ+集計'!$A$2:$C$5021,3,0))</f>
        <v/>
      </c>
      <c r="J155" s="272"/>
      <c r="K155" s="355"/>
      <c r="L155" s="355"/>
      <c r="M155" s="340"/>
      <c r="N155" s="31"/>
      <c r="O155" s="31"/>
      <c r="P155" s="21"/>
      <c r="U155" s="76" t="str">
        <f t="shared" si="2"/>
        <v/>
      </c>
    </row>
    <row r="156" spans="1:21" ht="35.1" customHeight="1">
      <c r="A156" s="34">
        <v>152</v>
      </c>
      <c r="B156" s="74"/>
      <c r="C156" s="32"/>
      <c r="D156" s="31"/>
      <c r="E156" s="31"/>
      <c r="F156" s="73"/>
      <c r="G156" s="416"/>
      <c r="H156" s="340" t="str">
        <f>IF(ISERROR(VLOOKUP(G156,'商品データ+集計'!$A$2:$C$5021,2,0)),"",VLOOKUP(G156,'商品データ+集計'!$A$2:$C$5021,2,0))</f>
        <v/>
      </c>
      <c r="I156" s="341" t="str">
        <f>IF(ISERROR(VLOOKUP(G156,'商品データ+集計'!$A$2:$C$5021,3,0)),"",VLOOKUP(G156,'商品データ+集計'!$A$2:$C$5021,3,0))</f>
        <v/>
      </c>
      <c r="J156" s="272"/>
      <c r="K156" s="355"/>
      <c r="L156" s="355"/>
      <c r="M156" s="340"/>
      <c r="N156" s="31"/>
      <c r="O156" s="31"/>
      <c r="P156" s="21"/>
      <c r="U156" s="76" t="str">
        <f t="shared" si="2"/>
        <v/>
      </c>
    </row>
    <row r="157" spans="1:21" ht="35.1" customHeight="1">
      <c r="A157" s="34">
        <v>153</v>
      </c>
      <c r="B157" s="74"/>
      <c r="C157" s="32"/>
      <c r="D157" s="31"/>
      <c r="E157" s="31"/>
      <c r="F157" s="73"/>
      <c r="G157" s="416"/>
      <c r="H157" s="340" t="str">
        <f>IF(ISERROR(VLOOKUP(G157,'商品データ+集計'!$A$2:$C$5021,2,0)),"",VLOOKUP(G157,'商品データ+集計'!$A$2:$C$5021,2,0))</f>
        <v/>
      </c>
      <c r="I157" s="341" t="str">
        <f>IF(ISERROR(VLOOKUP(G157,'商品データ+集計'!$A$2:$C$5021,3,0)),"",VLOOKUP(G157,'商品データ+集計'!$A$2:$C$5021,3,0))</f>
        <v/>
      </c>
      <c r="J157" s="272"/>
      <c r="K157" s="355"/>
      <c r="L157" s="355"/>
      <c r="M157" s="340"/>
      <c r="N157" s="31"/>
      <c r="O157" s="31"/>
      <c r="P157" s="21"/>
      <c r="U157" s="76" t="str">
        <f t="shared" si="2"/>
        <v/>
      </c>
    </row>
    <row r="158" spans="1:21" ht="35.1" customHeight="1">
      <c r="A158" s="34">
        <v>154</v>
      </c>
      <c r="B158" s="74"/>
      <c r="C158" s="32"/>
      <c r="D158" s="31"/>
      <c r="E158" s="31"/>
      <c r="F158" s="73"/>
      <c r="G158" s="416"/>
      <c r="H158" s="340" t="str">
        <f>IF(ISERROR(VLOOKUP(G158,'商品データ+集計'!$A$2:$C$5021,2,0)),"",VLOOKUP(G158,'商品データ+集計'!$A$2:$C$5021,2,0))</f>
        <v/>
      </c>
      <c r="I158" s="341" t="str">
        <f>IF(ISERROR(VLOOKUP(G158,'商品データ+集計'!$A$2:$C$5021,3,0)),"",VLOOKUP(G158,'商品データ+集計'!$A$2:$C$5021,3,0))</f>
        <v/>
      </c>
      <c r="J158" s="272"/>
      <c r="K158" s="355"/>
      <c r="L158" s="355"/>
      <c r="M158" s="340"/>
      <c r="N158" s="31"/>
      <c r="O158" s="31"/>
      <c r="P158" s="21"/>
      <c r="U158" s="76" t="str">
        <f t="shared" si="2"/>
        <v/>
      </c>
    </row>
    <row r="159" spans="1:21" ht="35.1" customHeight="1">
      <c r="A159" s="34">
        <v>155</v>
      </c>
      <c r="B159" s="74"/>
      <c r="C159" s="32"/>
      <c r="D159" s="31"/>
      <c r="E159" s="31"/>
      <c r="F159" s="73"/>
      <c r="G159" s="416"/>
      <c r="H159" s="340" t="str">
        <f>IF(ISERROR(VLOOKUP(G159,'商品データ+集計'!$A$2:$C$5021,2,0)),"",VLOOKUP(G159,'商品データ+集計'!$A$2:$C$5021,2,0))</f>
        <v/>
      </c>
      <c r="I159" s="341" t="str">
        <f>IF(ISERROR(VLOOKUP(G159,'商品データ+集計'!$A$2:$C$5021,3,0)),"",VLOOKUP(G159,'商品データ+集計'!$A$2:$C$5021,3,0))</f>
        <v/>
      </c>
      <c r="J159" s="272"/>
      <c r="K159" s="355"/>
      <c r="L159" s="355"/>
      <c r="M159" s="340"/>
      <c r="N159" s="31"/>
      <c r="O159" s="31"/>
      <c r="P159" s="21"/>
      <c r="U159" s="76" t="str">
        <f t="shared" si="2"/>
        <v/>
      </c>
    </row>
    <row r="160" spans="1:21" ht="35.1" customHeight="1">
      <c r="A160" s="34">
        <v>156</v>
      </c>
      <c r="B160" s="74"/>
      <c r="C160" s="32"/>
      <c r="D160" s="31"/>
      <c r="E160" s="31"/>
      <c r="F160" s="73"/>
      <c r="G160" s="416"/>
      <c r="H160" s="340" t="str">
        <f>IF(ISERROR(VLOOKUP(G160,'商品データ+集計'!$A$2:$C$5021,2,0)),"",VLOOKUP(G160,'商品データ+集計'!$A$2:$C$5021,2,0))</f>
        <v/>
      </c>
      <c r="I160" s="341" t="str">
        <f>IF(ISERROR(VLOOKUP(G160,'商品データ+集計'!$A$2:$C$5021,3,0)),"",VLOOKUP(G160,'商品データ+集計'!$A$2:$C$5021,3,0))</f>
        <v/>
      </c>
      <c r="J160" s="272"/>
      <c r="K160" s="355"/>
      <c r="L160" s="355"/>
      <c r="M160" s="340"/>
      <c r="N160" s="31"/>
      <c r="O160" s="31"/>
      <c r="P160" s="21"/>
      <c r="U160" s="76" t="str">
        <f t="shared" si="2"/>
        <v/>
      </c>
    </row>
    <row r="161" spans="1:21" ht="35.1" customHeight="1">
      <c r="A161" s="34">
        <v>157</v>
      </c>
      <c r="B161" s="74"/>
      <c r="C161" s="32"/>
      <c r="D161" s="31"/>
      <c r="E161" s="31"/>
      <c r="F161" s="73"/>
      <c r="G161" s="416"/>
      <c r="H161" s="340" t="str">
        <f>IF(ISERROR(VLOOKUP(G161,'商品データ+集計'!$A$2:$C$5021,2,0)),"",VLOOKUP(G161,'商品データ+集計'!$A$2:$C$5021,2,0))</f>
        <v/>
      </c>
      <c r="I161" s="341" t="str">
        <f>IF(ISERROR(VLOOKUP(G161,'商品データ+集計'!$A$2:$C$5021,3,0)),"",VLOOKUP(G161,'商品データ+集計'!$A$2:$C$5021,3,0))</f>
        <v/>
      </c>
      <c r="J161" s="272"/>
      <c r="K161" s="355"/>
      <c r="L161" s="355"/>
      <c r="M161" s="340"/>
      <c r="N161" s="31"/>
      <c r="O161" s="31"/>
      <c r="P161" s="21"/>
      <c r="U161" s="76" t="str">
        <f t="shared" si="2"/>
        <v/>
      </c>
    </row>
    <row r="162" spans="1:21" ht="35.1" customHeight="1">
      <c r="A162" s="34">
        <v>158</v>
      </c>
      <c r="B162" s="74"/>
      <c r="C162" s="32"/>
      <c r="D162" s="31"/>
      <c r="E162" s="31"/>
      <c r="F162" s="73"/>
      <c r="G162" s="416"/>
      <c r="H162" s="340" t="str">
        <f>IF(ISERROR(VLOOKUP(G162,'商品データ+集計'!$A$2:$C$5021,2,0)),"",VLOOKUP(G162,'商品データ+集計'!$A$2:$C$5021,2,0))</f>
        <v/>
      </c>
      <c r="I162" s="341" t="str">
        <f>IF(ISERROR(VLOOKUP(G162,'商品データ+集計'!$A$2:$C$5021,3,0)),"",VLOOKUP(G162,'商品データ+集計'!$A$2:$C$5021,3,0))</f>
        <v/>
      </c>
      <c r="J162" s="272"/>
      <c r="K162" s="355"/>
      <c r="L162" s="355"/>
      <c r="M162" s="340"/>
      <c r="N162" s="31"/>
      <c r="O162" s="31"/>
      <c r="P162" s="21"/>
      <c r="U162" s="76" t="str">
        <f t="shared" si="2"/>
        <v/>
      </c>
    </row>
    <row r="163" spans="1:21" ht="35.1" customHeight="1">
      <c r="A163" s="34">
        <v>159</v>
      </c>
      <c r="B163" s="74"/>
      <c r="C163" s="32"/>
      <c r="D163" s="31"/>
      <c r="E163" s="31"/>
      <c r="F163" s="73"/>
      <c r="G163" s="416"/>
      <c r="H163" s="340" t="str">
        <f>IF(ISERROR(VLOOKUP(G163,'商品データ+集計'!$A$2:$C$5021,2,0)),"",VLOOKUP(G163,'商品データ+集計'!$A$2:$C$5021,2,0))</f>
        <v/>
      </c>
      <c r="I163" s="341" t="str">
        <f>IF(ISERROR(VLOOKUP(G163,'商品データ+集計'!$A$2:$C$5021,3,0)),"",VLOOKUP(G163,'商品データ+集計'!$A$2:$C$5021,3,0))</f>
        <v/>
      </c>
      <c r="J163" s="272"/>
      <c r="K163" s="355"/>
      <c r="L163" s="355"/>
      <c r="M163" s="340"/>
      <c r="N163" s="31"/>
      <c r="O163" s="31"/>
      <c r="P163" s="21"/>
      <c r="U163" s="76" t="str">
        <f t="shared" si="2"/>
        <v/>
      </c>
    </row>
    <row r="164" spans="1:21" ht="35.1" customHeight="1">
      <c r="A164" s="34">
        <v>160</v>
      </c>
      <c r="B164" s="74"/>
      <c r="C164" s="32"/>
      <c r="D164" s="31"/>
      <c r="E164" s="31"/>
      <c r="F164" s="73"/>
      <c r="G164" s="416"/>
      <c r="H164" s="340" t="str">
        <f>IF(ISERROR(VLOOKUP(G164,'商品データ+集計'!$A$2:$C$5021,2,0)),"",VLOOKUP(G164,'商品データ+集計'!$A$2:$C$5021,2,0))</f>
        <v/>
      </c>
      <c r="I164" s="341" t="str">
        <f>IF(ISERROR(VLOOKUP(G164,'商品データ+集計'!$A$2:$C$5021,3,0)),"",VLOOKUP(G164,'商品データ+集計'!$A$2:$C$5021,3,0))</f>
        <v/>
      </c>
      <c r="J164" s="272"/>
      <c r="K164" s="355"/>
      <c r="L164" s="355"/>
      <c r="M164" s="340"/>
      <c r="N164" s="31"/>
      <c r="O164" s="31"/>
      <c r="P164" s="21"/>
      <c r="U164" s="76" t="str">
        <f t="shared" si="2"/>
        <v/>
      </c>
    </row>
    <row r="165" spans="1:21" ht="35.1" customHeight="1">
      <c r="A165" s="34">
        <v>161</v>
      </c>
      <c r="B165" s="74"/>
      <c r="C165" s="32"/>
      <c r="D165" s="31"/>
      <c r="E165" s="31"/>
      <c r="F165" s="73"/>
      <c r="G165" s="416"/>
      <c r="H165" s="340" t="str">
        <f>IF(ISERROR(VLOOKUP(G165,'商品データ+集計'!$A$2:$C$5021,2,0)),"",VLOOKUP(G165,'商品データ+集計'!$A$2:$C$5021,2,0))</f>
        <v/>
      </c>
      <c r="I165" s="341" t="str">
        <f>IF(ISERROR(VLOOKUP(G165,'商品データ+集計'!$A$2:$C$5021,3,0)),"",VLOOKUP(G165,'商品データ+集計'!$A$2:$C$5021,3,0))</f>
        <v/>
      </c>
      <c r="J165" s="272"/>
      <c r="K165" s="355"/>
      <c r="L165" s="355"/>
      <c r="M165" s="340"/>
      <c r="N165" s="31"/>
      <c r="O165" s="31"/>
      <c r="P165" s="21"/>
      <c r="U165" s="76" t="str">
        <f t="shared" si="2"/>
        <v/>
      </c>
    </row>
    <row r="166" spans="1:21" ht="35.1" customHeight="1">
      <c r="A166" s="34">
        <v>162</v>
      </c>
      <c r="B166" s="74"/>
      <c r="C166" s="32"/>
      <c r="D166" s="31"/>
      <c r="E166" s="31"/>
      <c r="F166" s="73"/>
      <c r="G166" s="416"/>
      <c r="H166" s="340" t="str">
        <f>IF(ISERROR(VLOOKUP(G166,'商品データ+集計'!$A$2:$C$5021,2,0)),"",VLOOKUP(G166,'商品データ+集計'!$A$2:$C$5021,2,0))</f>
        <v/>
      </c>
      <c r="I166" s="341" t="str">
        <f>IF(ISERROR(VLOOKUP(G166,'商品データ+集計'!$A$2:$C$5021,3,0)),"",VLOOKUP(G166,'商品データ+集計'!$A$2:$C$5021,3,0))</f>
        <v/>
      </c>
      <c r="J166" s="272"/>
      <c r="K166" s="355"/>
      <c r="L166" s="355"/>
      <c r="M166" s="340"/>
      <c r="N166" s="31"/>
      <c r="O166" s="31"/>
      <c r="P166" s="21"/>
      <c r="U166" s="76" t="str">
        <f t="shared" si="2"/>
        <v/>
      </c>
    </row>
    <row r="167" spans="1:21" ht="35.1" customHeight="1">
      <c r="A167" s="34">
        <v>163</v>
      </c>
      <c r="B167" s="74"/>
      <c r="C167" s="32"/>
      <c r="D167" s="31"/>
      <c r="E167" s="31"/>
      <c r="F167" s="73"/>
      <c r="G167" s="416"/>
      <c r="H167" s="340" t="str">
        <f>IF(ISERROR(VLOOKUP(G167,'商品データ+集計'!$A$2:$C$5021,2,0)),"",VLOOKUP(G167,'商品データ+集計'!$A$2:$C$5021,2,0))</f>
        <v/>
      </c>
      <c r="I167" s="341" t="str">
        <f>IF(ISERROR(VLOOKUP(G167,'商品データ+集計'!$A$2:$C$5021,3,0)),"",VLOOKUP(G167,'商品データ+集計'!$A$2:$C$5021,3,0))</f>
        <v/>
      </c>
      <c r="J167" s="272"/>
      <c r="K167" s="355"/>
      <c r="L167" s="355"/>
      <c r="M167" s="340"/>
      <c r="N167" s="31"/>
      <c r="O167" s="31"/>
      <c r="P167" s="21"/>
      <c r="U167" s="76" t="str">
        <f t="shared" si="2"/>
        <v/>
      </c>
    </row>
    <row r="168" spans="1:21" ht="35.1" customHeight="1">
      <c r="A168" s="34">
        <v>164</v>
      </c>
      <c r="B168" s="74"/>
      <c r="C168" s="32"/>
      <c r="D168" s="31"/>
      <c r="E168" s="31"/>
      <c r="F168" s="73"/>
      <c r="G168" s="416"/>
      <c r="H168" s="340" t="str">
        <f>IF(ISERROR(VLOOKUP(G168,'商品データ+集計'!$A$2:$C$5021,2,0)),"",VLOOKUP(G168,'商品データ+集計'!$A$2:$C$5021,2,0))</f>
        <v/>
      </c>
      <c r="I168" s="341" t="str">
        <f>IF(ISERROR(VLOOKUP(G168,'商品データ+集計'!$A$2:$C$5021,3,0)),"",VLOOKUP(G168,'商品データ+集計'!$A$2:$C$5021,3,0))</f>
        <v/>
      </c>
      <c r="J168" s="272"/>
      <c r="K168" s="355"/>
      <c r="L168" s="355"/>
      <c r="M168" s="340"/>
      <c r="N168" s="31"/>
      <c r="O168" s="31"/>
      <c r="P168" s="21"/>
      <c r="U168" s="76" t="str">
        <f t="shared" si="2"/>
        <v/>
      </c>
    </row>
    <row r="169" spans="1:21" ht="35.1" customHeight="1">
      <c r="A169" s="34">
        <v>165</v>
      </c>
      <c r="B169" s="74"/>
      <c r="C169" s="32"/>
      <c r="D169" s="31"/>
      <c r="E169" s="31"/>
      <c r="F169" s="73"/>
      <c r="G169" s="416"/>
      <c r="H169" s="340" t="str">
        <f>IF(ISERROR(VLOOKUP(G169,'商品データ+集計'!$A$2:$C$5021,2,0)),"",VLOOKUP(G169,'商品データ+集計'!$A$2:$C$5021,2,0))</f>
        <v/>
      </c>
      <c r="I169" s="341" t="str">
        <f>IF(ISERROR(VLOOKUP(G169,'商品データ+集計'!$A$2:$C$5021,3,0)),"",VLOOKUP(G169,'商品データ+集計'!$A$2:$C$5021,3,0))</f>
        <v/>
      </c>
      <c r="J169" s="272"/>
      <c r="K169" s="355"/>
      <c r="L169" s="355"/>
      <c r="M169" s="340"/>
      <c r="N169" s="31"/>
      <c r="O169" s="31"/>
      <c r="P169" s="21"/>
      <c r="U169" s="76" t="str">
        <f t="shared" si="2"/>
        <v/>
      </c>
    </row>
    <row r="170" spans="1:21" ht="35.1" customHeight="1">
      <c r="A170" s="34">
        <v>166</v>
      </c>
      <c r="B170" s="74"/>
      <c r="C170" s="32"/>
      <c r="D170" s="31"/>
      <c r="E170" s="31"/>
      <c r="F170" s="73"/>
      <c r="G170" s="416"/>
      <c r="H170" s="340" t="str">
        <f>IF(ISERROR(VLOOKUP(G170,'商品データ+集計'!$A$2:$C$5021,2,0)),"",VLOOKUP(G170,'商品データ+集計'!$A$2:$C$5021,2,0))</f>
        <v/>
      </c>
      <c r="I170" s="341" t="str">
        <f>IF(ISERROR(VLOOKUP(G170,'商品データ+集計'!$A$2:$C$5021,3,0)),"",VLOOKUP(G170,'商品データ+集計'!$A$2:$C$5021,3,0))</f>
        <v/>
      </c>
      <c r="J170" s="272"/>
      <c r="K170" s="355"/>
      <c r="L170" s="355"/>
      <c r="M170" s="340"/>
      <c r="N170" s="31"/>
      <c r="O170" s="31"/>
      <c r="P170" s="21"/>
      <c r="U170" s="76" t="str">
        <f t="shared" si="2"/>
        <v/>
      </c>
    </row>
    <row r="171" spans="1:21" ht="35.1" customHeight="1">
      <c r="A171" s="34">
        <v>167</v>
      </c>
      <c r="B171" s="74"/>
      <c r="C171" s="32"/>
      <c r="D171" s="31"/>
      <c r="E171" s="31"/>
      <c r="F171" s="73"/>
      <c r="G171" s="416"/>
      <c r="H171" s="340" t="str">
        <f>IF(ISERROR(VLOOKUP(G171,'商品データ+集計'!$A$2:$C$5021,2,0)),"",VLOOKUP(G171,'商品データ+集計'!$A$2:$C$5021,2,0))</f>
        <v/>
      </c>
      <c r="I171" s="341" t="str">
        <f>IF(ISERROR(VLOOKUP(G171,'商品データ+集計'!$A$2:$C$5021,3,0)),"",VLOOKUP(G171,'商品データ+集計'!$A$2:$C$5021,3,0))</f>
        <v/>
      </c>
      <c r="J171" s="272"/>
      <c r="K171" s="355"/>
      <c r="L171" s="355"/>
      <c r="M171" s="340"/>
      <c r="N171" s="31"/>
      <c r="O171" s="31"/>
      <c r="P171" s="21"/>
      <c r="U171" s="76" t="str">
        <f t="shared" si="2"/>
        <v/>
      </c>
    </row>
    <row r="172" spans="1:21" ht="35.1" customHeight="1">
      <c r="A172" s="34">
        <v>168</v>
      </c>
      <c r="B172" s="74"/>
      <c r="C172" s="32"/>
      <c r="D172" s="31"/>
      <c r="E172" s="31"/>
      <c r="F172" s="73"/>
      <c r="G172" s="416"/>
      <c r="H172" s="340" t="str">
        <f>IF(ISERROR(VLOOKUP(G172,'商品データ+集計'!$A$2:$C$5021,2,0)),"",VLOOKUP(G172,'商品データ+集計'!$A$2:$C$5021,2,0))</f>
        <v/>
      </c>
      <c r="I172" s="341" t="str">
        <f>IF(ISERROR(VLOOKUP(G172,'商品データ+集計'!$A$2:$C$5021,3,0)),"",VLOOKUP(G172,'商品データ+集計'!$A$2:$C$5021,3,0))</f>
        <v/>
      </c>
      <c r="J172" s="272"/>
      <c r="K172" s="355"/>
      <c r="L172" s="355"/>
      <c r="M172" s="340"/>
      <c r="N172" s="31"/>
      <c r="O172" s="31"/>
      <c r="P172" s="21"/>
      <c r="U172" s="76" t="str">
        <f t="shared" si="2"/>
        <v/>
      </c>
    </row>
    <row r="173" spans="1:21" ht="35.1" customHeight="1">
      <c r="A173" s="34">
        <v>169</v>
      </c>
      <c r="B173" s="74"/>
      <c r="C173" s="32"/>
      <c r="D173" s="31"/>
      <c r="E173" s="31"/>
      <c r="F173" s="73"/>
      <c r="G173" s="416"/>
      <c r="H173" s="340" t="str">
        <f>IF(ISERROR(VLOOKUP(G173,'商品データ+集計'!$A$2:$C$5021,2,0)),"",VLOOKUP(G173,'商品データ+集計'!$A$2:$C$5021,2,0))</f>
        <v/>
      </c>
      <c r="I173" s="341" t="str">
        <f>IF(ISERROR(VLOOKUP(G173,'商品データ+集計'!$A$2:$C$5021,3,0)),"",VLOOKUP(G173,'商品データ+集計'!$A$2:$C$5021,3,0))</f>
        <v/>
      </c>
      <c r="J173" s="272"/>
      <c r="K173" s="355"/>
      <c r="L173" s="355"/>
      <c r="M173" s="340"/>
      <c r="N173" s="31"/>
      <c r="O173" s="31"/>
      <c r="P173" s="21"/>
      <c r="U173" s="76" t="str">
        <f t="shared" si="2"/>
        <v/>
      </c>
    </row>
    <row r="174" spans="1:21" ht="35.1" customHeight="1">
      <c r="A174" s="34">
        <v>170</v>
      </c>
      <c r="B174" s="74"/>
      <c r="C174" s="32"/>
      <c r="D174" s="31"/>
      <c r="E174" s="31"/>
      <c r="F174" s="73"/>
      <c r="G174" s="416"/>
      <c r="H174" s="340" t="str">
        <f>IF(ISERROR(VLOOKUP(G174,'商品データ+集計'!$A$2:$C$5021,2,0)),"",VLOOKUP(G174,'商品データ+集計'!$A$2:$C$5021,2,0))</f>
        <v/>
      </c>
      <c r="I174" s="341" t="str">
        <f>IF(ISERROR(VLOOKUP(G174,'商品データ+集計'!$A$2:$C$5021,3,0)),"",VLOOKUP(G174,'商品データ+集計'!$A$2:$C$5021,3,0))</f>
        <v/>
      </c>
      <c r="J174" s="272"/>
      <c r="K174" s="355"/>
      <c r="L174" s="355"/>
      <c r="M174" s="340"/>
      <c r="N174" s="31"/>
      <c r="O174" s="31"/>
      <c r="P174" s="21"/>
      <c r="U174" s="76" t="str">
        <f t="shared" si="2"/>
        <v/>
      </c>
    </row>
    <row r="175" spans="1:21" ht="35.1" customHeight="1">
      <c r="A175" s="34">
        <v>171</v>
      </c>
      <c r="B175" s="74"/>
      <c r="C175" s="32"/>
      <c r="D175" s="31"/>
      <c r="E175" s="31"/>
      <c r="F175" s="73"/>
      <c r="G175" s="416"/>
      <c r="H175" s="340" t="str">
        <f>IF(ISERROR(VLOOKUP(G175,'商品データ+集計'!$A$2:$C$5021,2,0)),"",VLOOKUP(G175,'商品データ+集計'!$A$2:$C$5021,2,0))</f>
        <v/>
      </c>
      <c r="I175" s="341" t="str">
        <f>IF(ISERROR(VLOOKUP(G175,'商品データ+集計'!$A$2:$C$5021,3,0)),"",VLOOKUP(G175,'商品データ+集計'!$A$2:$C$5021,3,0))</f>
        <v/>
      </c>
      <c r="J175" s="272"/>
      <c r="K175" s="355"/>
      <c r="L175" s="355"/>
      <c r="M175" s="340"/>
      <c r="N175" s="31"/>
      <c r="O175" s="31"/>
      <c r="P175" s="21"/>
      <c r="U175" s="76" t="str">
        <f t="shared" si="2"/>
        <v/>
      </c>
    </row>
    <row r="176" spans="1:21" ht="35.1" customHeight="1">
      <c r="A176" s="34">
        <v>172</v>
      </c>
      <c r="B176" s="74"/>
      <c r="C176" s="32"/>
      <c r="D176" s="31"/>
      <c r="E176" s="31"/>
      <c r="F176" s="73"/>
      <c r="G176" s="416"/>
      <c r="H176" s="340" t="str">
        <f>IF(ISERROR(VLOOKUP(G176,'商品データ+集計'!$A$2:$C$5021,2,0)),"",VLOOKUP(G176,'商品データ+集計'!$A$2:$C$5021,2,0))</f>
        <v/>
      </c>
      <c r="I176" s="341" t="str">
        <f>IF(ISERROR(VLOOKUP(G176,'商品データ+集計'!$A$2:$C$5021,3,0)),"",VLOOKUP(G176,'商品データ+集計'!$A$2:$C$5021,3,0))</f>
        <v/>
      </c>
      <c r="J176" s="272"/>
      <c r="K176" s="355"/>
      <c r="L176" s="355"/>
      <c r="M176" s="340"/>
      <c r="N176" s="31"/>
      <c r="O176" s="31"/>
      <c r="P176" s="21"/>
      <c r="U176" s="76" t="str">
        <f t="shared" si="2"/>
        <v/>
      </c>
    </row>
    <row r="177" spans="1:21" ht="35.1" customHeight="1">
      <c r="A177" s="34">
        <v>173</v>
      </c>
      <c r="B177" s="74"/>
      <c r="C177" s="32"/>
      <c r="D177" s="31"/>
      <c r="E177" s="31"/>
      <c r="F177" s="73"/>
      <c r="G177" s="416"/>
      <c r="H177" s="340" t="str">
        <f>IF(ISERROR(VLOOKUP(G177,'商品データ+集計'!$A$2:$C$5021,2,0)),"",VLOOKUP(G177,'商品データ+集計'!$A$2:$C$5021,2,0))</f>
        <v/>
      </c>
      <c r="I177" s="341" t="str">
        <f>IF(ISERROR(VLOOKUP(G177,'商品データ+集計'!$A$2:$C$5021,3,0)),"",VLOOKUP(G177,'商品データ+集計'!$A$2:$C$5021,3,0))</f>
        <v/>
      </c>
      <c r="J177" s="272"/>
      <c r="K177" s="355"/>
      <c r="L177" s="355"/>
      <c r="M177" s="340"/>
      <c r="N177" s="31"/>
      <c r="O177" s="31"/>
      <c r="P177" s="21"/>
      <c r="U177" s="76" t="str">
        <f t="shared" si="2"/>
        <v/>
      </c>
    </row>
    <row r="178" spans="1:21" ht="35.1" customHeight="1">
      <c r="A178" s="34">
        <v>174</v>
      </c>
      <c r="B178" s="74"/>
      <c r="C178" s="32"/>
      <c r="D178" s="31"/>
      <c r="E178" s="31"/>
      <c r="F178" s="73"/>
      <c r="G178" s="416"/>
      <c r="H178" s="340" t="str">
        <f>IF(ISERROR(VLOOKUP(G178,'商品データ+集計'!$A$2:$C$5021,2,0)),"",VLOOKUP(G178,'商品データ+集計'!$A$2:$C$5021,2,0))</f>
        <v/>
      </c>
      <c r="I178" s="341" t="str">
        <f>IF(ISERROR(VLOOKUP(G178,'商品データ+集計'!$A$2:$C$5021,3,0)),"",VLOOKUP(G178,'商品データ+集計'!$A$2:$C$5021,3,0))</f>
        <v/>
      </c>
      <c r="J178" s="272"/>
      <c r="K178" s="355"/>
      <c r="L178" s="355"/>
      <c r="M178" s="340"/>
      <c r="N178" s="31"/>
      <c r="O178" s="31"/>
      <c r="P178" s="21"/>
      <c r="U178" s="76" t="str">
        <f t="shared" si="2"/>
        <v/>
      </c>
    </row>
    <row r="179" spans="1:21" ht="35.1" customHeight="1">
      <c r="A179" s="34">
        <v>175</v>
      </c>
      <c r="B179" s="74"/>
      <c r="C179" s="32"/>
      <c r="D179" s="31"/>
      <c r="E179" s="31"/>
      <c r="F179" s="73"/>
      <c r="G179" s="416"/>
      <c r="H179" s="340" t="str">
        <f>IF(ISERROR(VLOOKUP(G179,'商品データ+集計'!$A$2:$C$5021,2,0)),"",VLOOKUP(G179,'商品データ+集計'!$A$2:$C$5021,2,0))</f>
        <v/>
      </c>
      <c r="I179" s="341" t="str">
        <f>IF(ISERROR(VLOOKUP(G179,'商品データ+集計'!$A$2:$C$5021,3,0)),"",VLOOKUP(G179,'商品データ+集計'!$A$2:$C$5021,3,0))</f>
        <v/>
      </c>
      <c r="J179" s="272"/>
      <c r="K179" s="355"/>
      <c r="L179" s="355"/>
      <c r="M179" s="340"/>
      <c r="N179" s="31"/>
      <c r="O179" s="31"/>
      <c r="P179" s="21"/>
      <c r="U179" s="76" t="str">
        <f t="shared" si="2"/>
        <v/>
      </c>
    </row>
    <row r="180" spans="1:21" ht="35.1" customHeight="1">
      <c r="A180" s="34">
        <v>176</v>
      </c>
      <c r="B180" s="74"/>
      <c r="C180" s="32"/>
      <c r="D180" s="31"/>
      <c r="E180" s="31"/>
      <c r="F180" s="73"/>
      <c r="G180" s="416"/>
      <c r="H180" s="340" t="str">
        <f>IF(ISERROR(VLOOKUP(G180,'商品データ+集計'!$A$2:$C$5021,2,0)),"",VLOOKUP(G180,'商品データ+集計'!$A$2:$C$5021,2,0))</f>
        <v/>
      </c>
      <c r="I180" s="341" t="str">
        <f>IF(ISERROR(VLOOKUP(G180,'商品データ+集計'!$A$2:$C$5021,3,0)),"",VLOOKUP(G180,'商品データ+集計'!$A$2:$C$5021,3,0))</f>
        <v/>
      </c>
      <c r="J180" s="272"/>
      <c r="K180" s="355"/>
      <c r="L180" s="355"/>
      <c r="M180" s="340"/>
      <c r="N180" s="31"/>
      <c r="O180" s="31"/>
      <c r="P180" s="21"/>
      <c r="U180" s="76" t="str">
        <f t="shared" si="2"/>
        <v/>
      </c>
    </row>
    <row r="181" spans="1:21" ht="35.1" customHeight="1">
      <c r="A181" s="34">
        <v>177</v>
      </c>
      <c r="B181" s="74"/>
      <c r="C181" s="32"/>
      <c r="D181" s="31"/>
      <c r="E181" s="31"/>
      <c r="F181" s="73"/>
      <c r="G181" s="416"/>
      <c r="H181" s="340" t="str">
        <f>IF(ISERROR(VLOOKUP(G181,'商品データ+集計'!$A$2:$C$5021,2,0)),"",VLOOKUP(G181,'商品データ+集計'!$A$2:$C$5021,2,0))</f>
        <v/>
      </c>
      <c r="I181" s="341" t="str">
        <f>IF(ISERROR(VLOOKUP(G181,'商品データ+集計'!$A$2:$C$5021,3,0)),"",VLOOKUP(G181,'商品データ+集計'!$A$2:$C$5021,3,0))</f>
        <v/>
      </c>
      <c r="J181" s="272"/>
      <c r="K181" s="355"/>
      <c r="L181" s="355"/>
      <c r="M181" s="340"/>
      <c r="N181" s="31"/>
      <c r="O181" s="31"/>
      <c r="P181" s="21"/>
      <c r="U181" s="76" t="str">
        <f t="shared" si="2"/>
        <v/>
      </c>
    </row>
    <row r="182" spans="1:21" ht="35.1" customHeight="1">
      <c r="A182" s="34">
        <v>178</v>
      </c>
      <c r="B182" s="74"/>
      <c r="C182" s="32"/>
      <c r="D182" s="31"/>
      <c r="E182" s="31"/>
      <c r="F182" s="73"/>
      <c r="G182" s="416"/>
      <c r="H182" s="340" t="str">
        <f>IF(ISERROR(VLOOKUP(G182,'商品データ+集計'!$A$2:$C$5021,2,0)),"",VLOOKUP(G182,'商品データ+集計'!$A$2:$C$5021,2,0))</f>
        <v/>
      </c>
      <c r="I182" s="341" t="str">
        <f>IF(ISERROR(VLOOKUP(G182,'商品データ+集計'!$A$2:$C$5021,3,0)),"",VLOOKUP(G182,'商品データ+集計'!$A$2:$C$5021,3,0))</f>
        <v/>
      </c>
      <c r="J182" s="272"/>
      <c r="K182" s="355"/>
      <c r="L182" s="355"/>
      <c r="M182" s="340"/>
      <c r="N182" s="31"/>
      <c r="O182" s="31"/>
      <c r="P182" s="21"/>
      <c r="U182" s="76" t="str">
        <f t="shared" si="2"/>
        <v/>
      </c>
    </row>
    <row r="183" spans="1:21" ht="35.1" customHeight="1">
      <c r="A183" s="34">
        <v>179</v>
      </c>
      <c r="B183" s="74"/>
      <c r="C183" s="32"/>
      <c r="D183" s="31"/>
      <c r="E183" s="31"/>
      <c r="F183" s="73"/>
      <c r="G183" s="416"/>
      <c r="H183" s="340" t="str">
        <f>IF(ISERROR(VLOOKUP(G183,'商品データ+集計'!$A$2:$C$5021,2,0)),"",VLOOKUP(G183,'商品データ+集計'!$A$2:$C$5021,2,0))</f>
        <v/>
      </c>
      <c r="I183" s="341" t="str">
        <f>IF(ISERROR(VLOOKUP(G183,'商品データ+集計'!$A$2:$C$5021,3,0)),"",VLOOKUP(G183,'商品データ+集計'!$A$2:$C$5021,3,0))</f>
        <v/>
      </c>
      <c r="J183" s="272"/>
      <c r="K183" s="355"/>
      <c r="L183" s="355"/>
      <c r="M183" s="340"/>
      <c r="N183" s="31"/>
      <c r="O183" s="31"/>
      <c r="P183" s="21"/>
      <c r="U183" s="76" t="str">
        <f t="shared" si="2"/>
        <v/>
      </c>
    </row>
    <row r="184" spans="1:21" ht="35.1" customHeight="1">
      <c r="A184" s="34">
        <v>180</v>
      </c>
      <c r="B184" s="74"/>
      <c r="C184" s="32"/>
      <c r="D184" s="31"/>
      <c r="E184" s="31"/>
      <c r="F184" s="73"/>
      <c r="G184" s="416"/>
      <c r="H184" s="340" t="str">
        <f>IF(ISERROR(VLOOKUP(G184,'商品データ+集計'!$A$2:$C$5021,2,0)),"",VLOOKUP(G184,'商品データ+集計'!$A$2:$C$5021,2,0))</f>
        <v/>
      </c>
      <c r="I184" s="341" t="str">
        <f>IF(ISERROR(VLOOKUP(G184,'商品データ+集計'!$A$2:$C$5021,3,0)),"",VLOOKUP(G184,'商品データ+集計'!$A$2:$C$5021,3,0))</f>
        <v/>
      </c>
      <c r="J184" s="272"/>
      <c r="K184" s="355"/>
      <c r="L184" s="355"/>
      <c r="M184" s="340"/>
      <c r="N184" s="31"/>
      <c r="O184" s="31"/>
      <c r="P184" s="21"/>
      <c r="U184" s="76" t="str">
        <f t="shared" si="2"/>
        <v/>
      </c>
    </row>
    <row r="185" spans="1:21" ht="35.1" customHeight="1">
      <c r="A185" s="34">
        <v>181</v>
      </c>
      <c r="B185" s="74"/>
      <c r="C185" s="32"/>
      <c r="D185" s="31"/>
      <c r="E185" s="31"/>
      <c r="F185" s="73"/>
      <c r="G185" s="416"/>
      <c r="H185" s="340" t="str">
        <f>IF(ISERROR(VLOOKUP(G185,'商品データ+集計'!$A$2:$C$5021,2,0)),"",VLOOKUP(G185,'商品データ+集計'!$A$2:$C$5021,2,0))</f>
        <v/>
      </c>
      <c r="I185" s="341" t="str">
        <f>IF(ISERROR(VLOOKUP(G185,'商品データ+集計'!$A$2:$C$5021,3,0)),"",VLOOKUP(G185,'商品データ+集計'!$A$2:$C$5021,3,0))</f>
        <v/>
      </c>
      <c r="J185" s="272"/>
      <c r="K185" s="355"/>
      <c r="L185" s="355"/>
      <c r="M185" s="340"/>
      <c r="N185" s="31"/>
      <c r="O185" s="31"/>
      <c r="P185" s="21"/>
      <c r="U185" s="76" t="str">
        <f t="shared" si="2"/>
        <v/>
      </c>
    </row>
    <row r="186" spans="1:21" ht="35.1" customHeight="1">
      <c r="A186" s="34">
        <v>182</v>
      </c>
      <c r="B186" s="74"/>
      <c r="C186" s="32"/>
      <c r="D186" s="31"/>
      <c r="E186" s="31"/>
      <c r="F186" s="73"/>
      <c r="G186" s="416"/>
      <c r="H186" s="340" t="str">
        <f>IF(ISERROR(VLOOKUP(G186,'商品データ+集計'!$A$2:$C$5021,2,0)),"",VLOOKUP(G186,'商品データ+集計'!$A$2:$C$5021,2,0))</f>
        <v/>
      </c>
      <c r="I186" s="341" t="str">
        <f>IF(ISERROR(VLOOKUP(G186,'商品データ+集計'!$A$2:$C$5021,3,0)),"",VLOOKUP(G186,'商品データ+集計'!$A$2:$C$5021,3,0))</f>
        <v/>
      </c>
      <c r="J186" s="272"/>
      <c r="K186" s="355"/>
      <c r="L186" s="355"/>
      <c r="M186" s="340"/>
      <c r="N186" s="31"/>
      <c r="O186" s="31"/>
      <c r="P186" s="21"/>
      <c r="U186" s="76" t="str">
        <f t="shared" si="2"/>
        <v/>
      </c>
    </row>
    <row r="187" spans="1:21" ht="35.1" customHeight="1">
      <c r="A187" s="34">
        <v>183</v>
      </c>
      <c r="B187" s="74"/>
      <c r="C187" s="32"/>
      <c r="D187" s="31"/>
      <c r="E187" s="31"/>
      <c r="F187" s="73"/>
      <c r="G187" s="416"/>
      <c r="H187" s="340" t="str">
        <f>IF(ISERROR(VLOOKUP(G187,'商品データ+集計'!$A$2:$C$5021,2,0)),"",VLOOKUP(G187,'商品データ+集計'!$A$2:$C$5021,2,0))</f>
        <v/>
      </c>
      <c r="I187" s="341" t="str">
        <f>IF(ISERROR(VLOOKUP(G187,'商品データ+集計'!$A$2:$C$5021,3,0)),"",VLOOKUP(G187,'商品データ+集計'!$A$2:$C$5021,3,0))</f>
        <v/>
      </c>
      <c r="J187" s="272"/>
      <c r="K187" s="355"/>
      <c r="L187" s="355"/>
      <c r="M187" s="340"/>
      <c r="N187" s="31"/>
      <c r="O187" s="31"/>
      <c r="P187" s="21"/>
      <c r="U187" s="76" t="str">
        <f t="shared" si="2"/>
        <v/>
      </c>
    </row>
    <row r="188" spans="1:21" ht="35.1" customHeight="1">
      <c r="A188" s="34">
        <v>184</v>
      </c>
      <c r="B188" s="74"/>
      <c r="C188" s="32"/>
      <c r="D188" s="31"/>
      <c r="E188" s="31"/>
      <c r="F188" s="73"/>
      <c r="G188" s="416"/>
      <c r="H188" s="340" t="str">
        <f>IF(ISERROR(VLOOKUP(G188,'商品データ+集計'!$A$2:$C$5021,2,0)),"",VLOOKUP(G188,'商品データ+集計'!$A$2:$C$5021,2,0))</f>
        <v/>
      </c>
      <c r="I188" s="341" t="str">
        <f>IF(ISERROR(VLOOKUP(G188,'商品データ+集計'!$A$2:$C$5021,3,0)),"",VLOOKUP(G188,'商品データ+集計'!$A$2:$C$5021,3,0))</f>
        <v/>
      </c>
      <c r="J188" s="272"/>
      <c r="K188" s="355"/>
      <c r="L188" s="355"/>
      <c r="M188" s="340"/>
      <c r="N188" s="31"/>
      <c r="O188" s="31"/>
      <c r="P188" s="21"/>
      <c r="U188" s="76" t="str">
        <f t="shared" si="2"/>
        <v/>
      </c>
    </row>
    <row r="189" spans="1:21" ht="35.1" customHeight="1">
      <c r="A189" s="34">
        <v>185</v>
      </c>
      <c r="B189" s="74"/>
      <c r="C189" s="32"/>
      <c r="D189" s="31"/>
      <c r="E189" s="31"/>
      <c r="F189" s="73"/>
      <c r="G189" s="416"/>
      <c r="H189" s="340" t="str">
        <f>IF(ISERROR(VLOOKUP(G189,'商品データ+集計'!$A$2:$C$5021,2,0)),"",VLOOKUP(G189,'商品データ+集計'!$A$2:$C$5021,2,0))</f>
        <v/>
      </c>
      <c r="I189" s="341" t="str">
        <f>IF(ISERROR(VLOOKUP(G189,'商品データ+集計'!$A$2:$C$5021,3,0)),"",VLOOKUP(G189,'商品データ+集計'!$A$2:$C$5021,3,0))</f>
        <v/>
      </c>
      <c r="J189" s="272"/>
      <c r="K189" s="355"/>
      <c r="L189" s="355"/>
      <c r="M189" s="340"/>
      <c r="N189" s="31"/>
      <c r="O189" s="31"/>
      <c r="P189" s="21"/>
      <c r="U189" s="76" t="str">
        <f t="shared" si="2"/>
        <v/>
      </c>
    </row>
    <row r="190" spans="1:21" ht="35.1" customHeight="1">
      <c r="A190" s="34">
        <v>186</v>
      </c>
      <c r="B190" s="74"/>
      <c r="C190" s="32"/>
      <c r="D190" s="31"/>
      <c r="E190" s="31"/>
      <c r="F190" s="73"/>
      <c r="G190" s="416"/>
      <c r="H190" s="340" t="str">
        <f>IF(ISERROR(VLOOKUP(G190,'商品データ+集計'!$A$2:$C$5021,2,0)),"",VLOOKUP(G190,'商品データ+集計'!$A$2:$C$5021,2,0))</f>
        <v/>
      </c>
      <c r="I190" s="341" t="str">
        <f>IF(ISERROR(VLOOKUP(G190,'商品データ+集計'!$A$2:$C$5021,3,0)),"",VLOOKUP(G190,'商品データ+集計'!$A$2:$C$5021,3,0))</f>
        <v/>
      </c>
      <c r="J190" s="272"/>
      <c r="K190" s="355"/>
      <c r="L190" s="355"/>
      <c r="M190" s="340"/>
      <c r="N190" s="31"/>
      <c r="O190" s="31"/>
      <c r="P190" s="21"/>
      <c r="U190" s="76" t="str">
        <f t="shared" si="2"/>
        <v/>
      </c>
    </row>
    <row r="191" spans="1:21" ht="35.1" customHeight="1">
      <c r="A191" s="34">
        <v>187</v>
      </c>
      <c r="B191" s="74"/>
      <c r="C191" s="32"/>
      <c r="D191" s="31"/>
      <c r="E191" s="31"/>
      <c r="F191" s="73"/>
      <c r="G191" s="416"/>
      <c r="H191" s="340" t="str">
        <f>IF(ISERROR(VLOOKUP(G191,'商品データ+集計'!$A$2:$C$5021,2,0)),"",VLOOKUP(G191,'商品データ+集計'!$A$2:$C$5021,2,0))</f>
        <v/>
      </c>
      <c r="I191" s="341" t="str">
        <f>IF(ISERROR(VLOOKUP(G191,'商品データ+集計'!$A$2:$C$5021,3,0)),"",VLOOKUP(G191,'商品データ+集計'!$A$2:$C$5021,3,0))</f>
        <v/>
      </c>
      <c r="J191" s="272"/>
      <c r="K191" s="355"/>
      <c r="L191" s="355"/>
      <c r="M191" s="340"/>
      <c r="N191" s="31"/>
      <c r="O191" s="31"/>
      <c r="P191" s="21"/>
      <c r="U191" s="76" t="str">
        <f t="shared" si="2"/>
        <v/>
      </c>
    </row>
    <row r="192" spans="1:21" ht="35.1" customHeight="1">
      <c r="A192" s="34">
        <v>188</v>
      </c>
      <c r="B192" s="74"/>
      <c r="C192" s="32"/>
      <c r="D192" s="31"/>
      <c r="E192" s="31"/>
      <c r="F192" s="73"/>
      <c r="G192" s="416"/>
      <c r="H192" s="340" t="str">
        <f>IF(ISERROR(VLOOKUP(G192,'商品データ+集計'!$A$2:$C$5021,2,0)),"",VLOOKUP(G192,'商品データ+集計'!$A$2:$C$5021,2,0))</f>
        <v/>
      </c>
      <c r="I192" s="341" t="str">
        <f>IF(ISERROR(VLOOKUP(G192,'商品データ+集計'!$A$2:$C$5021,3,0)),"",VLOOKUP(G192,'商品データ+集計'!$A$2:$C$5021,3,0))</f>
        <v/>
      </c>
      <c r="J192" s="272"/>
      <c r="K192" s="355"/>
      <c r="L192" s="355"/>
      <c r="M192" s="340"/>
      <c r="N192" s="31"/>
      <c r="O192" s="31"/>
      <c r="P192" s="21"/>
      <c r="U192" s="76" t="str">
        <f t="shared" si="2"/>
        <v/>
      </c>
    </row>
    <row r="193" spans="1:21" ht="35.1" customHeight="1">
      <c r="A193" s="34">
        <v>189</v>
      </c>
      <c r="B193" s="74"/>
      <c r="C193" s="32"/>
      <c r="D193" s="31"/>
      <c r="E193" s="31"/>
      <c r="F193" s="73"/>
      <c r="G193" s="416"/>
      <c r="H193" s="340" t="str">
        <f>IF(ISERROR(VLOOKUP(G193,'商品データ+集計'!$A$2:$C$5021,2,0)),"",VLOOKUP(G193,'商品データ+集計'!$A$2:$C$5021,2,0))</f>
        <v/>
      </c>
      <c r="I193" s="341" t="str">
        <f>IF(ISERROR(VLOOKUP(G193,'商品データ+集計'!$A$2:$C$5021,3,0)),"",VLOOKUP(G193,'商品データ+集計'!$A$2:$C$5021,3,0))</f>
        <v/>
      </c>
      <c r="J193" s="272"/>
      <c r="K193" s="355"/>
      <c r="L193" s="355"/>
      <c r="M193" s="340"/>
      <c r="N193" s="31"/>
      <c r="O193" s="31"/>
      <c r="P193" s="21"/>
      <c r="U193" s="76" t="str">
        <f t="shared" si="2"/>
        <v/>
      </c>
    </row>
    <row r="194" spans="1:21" ht="35.1" customHeight="1">
      <c r="A194" s="34">
        <v>190</v>
      </c>
      <c r="B194" s="74"/>
      <c r="C194" s="32"/>
      <c r="D194" s="31"/>
      <c r="E194" s="31"/>
      <c r="F194" s="73"/>
      <c r="G194" s="416"/>
      <c r="H194" s="340" t="str">
        <f>IF(ISERROR(VLOOKUP(G194,'商品データ+集計'!$A$2:$C$5021,2,0)),"",VLOOKUP(G194,'商品データ+集計'!$A$2:$C$5021,2,0))</f>
        <v/>
      </c>
      <c r="I194" s="341" t="str">
        <f>IF(ISERROR(VLOOKUP(G194,'商品データ+集計'!$A$2:$C$5021,3,0)),"",VLOOKUP(G194,'商品データ+集計'!$A$2:$C$5021,3,0))</f>
        <v/>
      </c>
      <c r="J194" s="272"/>
      <c r="K194" s="355"/>
      <c r="L194" s="355"/>
      <c r="M194" s="340"/>
      <c r="N194" s="31"/>
      <c r="O194" s="31"/>
      <c r="P194" s="21"/>
      <c r="U194" s="76" t="str">
        <f t="shared" si="2"/>
        <v/>
      </c>
    </row>
    <row r="195" spans="1:21" ht="35.1" customHeight="1">
      <c r="A195" s="34">
        <v>191</v>
      </c>
      <c r="B195" s="74"/>
      <c r="C195" s="32"/>
      <c r="D195" s="31"/>
      <c r="E195" s="31"/>
      <c r="F195" s="73"/>
      <c r="G195" s="416"/>
      <c r="H195" s="340" t="str">
        <f>IF(ISERROR(VLOOKUP(G195,'商品データ+集計'!$A$2:$C$5021,2,0)),"",VLOOKUP(G195,'商品データ+集計'!$A$2:$C$5021,2,0))</f>
        <v/>
      </c>
      <c r="I195" s="341" t="str">
        <f>IF(ISERROR(VLOOKUP(G195,'商品データ+集計'!$A$2:$C$5021,3,0)),"",VLOOKUP(G195,'商品データ+集計'!$A$2:$C$5021,3,0))</f>
        <v/>
      </c>
      <c r="J195" s="272"/>
      <c r="K195" s="355"/>
      <c r="L195" s="355"/>
      <c r="M195" s="340"/>
      <c r="N195" s="31"/>
      <c r="O195" s="31"/>
      <c r="P195" s="21"/>
      <c r="U195" s="76" t="str">
        <f t="shared" si="2"/>
        <v/>
      </c>
    </row>
    <row r="196" spans="1:21" ht="35.1" customHeight="1">
      <c r="A196" s="34">
        <v>192</v>
      </c>
      <c r="B196" s="74"/>
      <c r="C196" s="32"/>
      <c r="D196" s="31"/>
      <c r="E196" s="31"/>
      <c r="F196" s="73"/>
      <c r="G196" s="416"/>
      <c r="H196" s="340" t="str">
        <f>IF(ISERROR(VLOOKUP(G196,'商品データ+集計'!$A$2:$C$5021,2,0)),"",VLOOKUP(G196,'商品データ+集計'!$A$2:$C$5021,2,0))</f>
        <v/>
      </c>
      <c r="I196" s="341" t="str">
        <f>IF(ISERROR(VLOOKUP(G196,'商品データ+集計'!$A$2:$C$5021,3,0)),"",VLOOKUP(G196,'商品データ+集計'!$A$2:$C$5021,3,0))</f>
        <v/>
      </c>
      <c r="J196" s="272"/>
      <c r="K196" s="355"/>
      <c r="L196" s="355"/>
      <c r="M196" s="340"/>
      <c r="N196" s="31"/>
      <c r="O196" s="31"/>
      <c r="P196" s="21"/>
      <c r="U196" s="76" t="str">
        <f t="shared" si="2"/>
        <v/>
      </c>
    </row>
    <row r="197" spans="1:21" ht="35.1" customHeight="1">
      <c r="A197" s="34">
        <v>193</v>
      </c>
      <c r="B197" s="74"/>
      <c r="C197" s="32"/>
      <c r="D197" s="31"/>
      <c r="E197" s="31"/>
      <c r="F197" s="73"/>
      <c r="G197" s="416"/>
      <c r="H197" s="340" t="str">
        <f>IF(ISERROR(VLOOKUP(G197,'商品データ+集計'!$A$2:$C$5021,2,0)),"",VLOOKUP(G197,'商品データ+集計'!$A$2:$C$5021,2,0))</f>
        <v/>
      </c>
      <c r="I197" s="341" t="str">
        <f>IF(ISERROR(VLOOKUP(G197,'商品データ+集計'!$A$2:$C$5021,3,0)),"",VLOOKUP(G197,'商品データ+集計'!$A$2:$C$5021,3,0))</f>
        <v/>
      </c>
      <c r="J197" s="272"/>
      <c r="K197" s="355"/>
      <c r="L197" s="355"/>
      <c r="M197" s="340"/>
      <c r="N197" s="31"/>
      <c r="O197" s="31"/>
      <c r="P197" s="21"/>
      <c r="U197" s="76" t="str">
        <f t="shared" ref="U197:U260" si="3">CONCATENATE(G197,K197)</f>
        <v/>
      </c>
    </row>
    <row r="198" spans="1:21" ht="35.1" customHeight="1">
      <c r="A198" s="34">
        <v>194</v>
      </c>
      <c r="B198" s="74"/>
      <c r="C198" s="32"/>
      <c r="D198" s="31"/>
      <c r="E198" s="31"/>
      <c r="F198" s="73"/>
      <c r="G198" s="416"/>
      <c r="H198" s="340" t="str">
        <f>IF(ISERROR(VLOOKUP(G198,'商品データ+集計'!$A$2:$C$5021,2,0)),"",VLOOKUP(G198,'商品データ+集計'!$A$2:$C$5021,2,0))</f>
        <v/>
      </c>
      <c r="I198" s="341" t="str">
        <f>IF(ISERROR(VLOOKUP(G198,'商品データ+集計'!$A$2:$C$5021,3,0)),"",VLOOKUP(G198,'商品データ+集計'!$A$2:$C$5021,3,0))</f>
        <v/>
      </c>
      <c r="J198" s="272"/>
      <c r="K198" s="355"/>
      <c r="L198" s="355"/>
      <c r="M198" s="340"/>
      <c r="N198" s="31"/>
      <c r="O198" s="31"/>
      <c r="P198" s="21"/>
      <c r="U198" s="76" t="str">
        <f t="shared" si="3"/>
        <v/>
      </c>
    </row>
    <row r="199" spans="1:21" ht="35.1" customHeight="1">
      <c r="A199" s="34">
        <v>195</v>
      </c>
      <c r="B199" s="74"/>
      <c r="C199" s="32"/>
      <c r="D199" s="31"/>
      <c r="E199" s="31"/>
      <c r="F199" s="73"/>
      <c r="G199" s="416"/>
      <c r="H199" s="340" t="str">
        <f>IF(ISERROR(VLOOKUP(G199,'商品データ+集計'!$A$2:$C$5021,2,0)),"",VLOOKUP(G199,'商品データ+集計'!$A$2:$C$5021,2,0))</f>
        <v/>
      </c>
      <c r="I199" s="341" t="str">
        <f>IF(ISERROR(VLOOKUP(G199,'商品データ+集計'!$A$2:$C$5021,3,0)),"",VLOOKUP(G199,'商品データ+集計'!$A$2:$C$5021,3,0))</f>
        <v/>
      </c>
      <c r="J199" s="272"/>
      <c r="K199" s="355"/>
      <c r="L199" s="355"/>
      <c r="M199" s="340"/>
      <c r="N199" s="31"/>
      <c r="O199" s="31"/>
      <c r="P199" s="21"/>
      <c r="U199" s="76" t="str">
        <f t="shared" si="3"/>
        <v/>
      </c>
    </row>
    <row r="200" spans="1:21" ht="35.1" customHeight="1">
      <c r="A200" s="34">
        <v>196</v>
      </c>
      <c r="B200" s="74"/>
      <c r="C200" s="32"/>
      <c r="D200" s="31"/>
      <c r="E200" s="31"/>
      <c r="F200" s="73"/>
      <c r="G200" s="416"/>
      <c r="H200" s="340" t="str">
        <f>IF(ISERROR(VLOOKUP(G200,'商品データ+集計'!$A$2:$C$5021,2,0)),"",VLOOKUP(G200,'商品データ+集計'!$A$2:$C$5021,2,0))</f>
        <v/>
      </c>
      <c r="I200" s="341" t="str">
        <f>IF(ISERROR(VLOOKUP(G200,'商品データ+集計'!$A$2:$C$5021,3,0)),"",VLOOKUP(G200,'商品データ+集計'!$A$2:$C$5021,3,0))</f>
        <v/>
      </c>
      <c r="J200" s="272"/>
      <c r="K200" s="355"/>
      <c r="L200" s="355"/>
      <c r="M200" s="340"/>
      <c r="N200" s="31"/>
      <c r="O200" s="31"/>
      <c r="P200" s="21"/>
      <c r="U200" s="76" t="str">
        <f t="shared" si="3"/>
        <v/>
      </c>
    </row>
    <row r="201" spans="1:21" ht="35.1" customHeight="1">
      <c r="A201" s="34">
        <v>197</v>
      </c>
      <c r="B201" s="74"/>
      <c r="C201" s="32"/>
      <c r="D201" s="31"/>
      <c r="E201" s="31"/>
      <c r="F201" s="73"/>
      <c r="G201" s="416"/>
      <c r="H201" s="340" t="str">
        <f>IF(ISERROR(VLOOKUP(G201,'商品データ+集計'!$A$2:$C$5021,2,0)),"",VLOOKUP(G201,'商品データ+集計'!$A$2:$C$5021,2,0))</f>
        <v/>
      </c>
      <c r="I201" s="341" t="str">
        <f>IF(ISERROR(VLOOKUP(G201,'商品データ+集計'!$A$2:$C$5021,3,0)),"",VLOOKUP(G201,'商品データ+集計'!$A$2:$C$5021,3,0))</f>
        <v/>
      </c>
      <c r="J201" s="272"/>
      <c r="K201" s="355"/>
      <c r="L201" s="355"/>
      <c r="M201" s="340"/>
      <c r="N201" s="31"/>
      <c r="O201" s="31"/>
      <c r="P201" s="21"/>
      <c r="U201" s="76" t="str">
        <f t="shared" si="3"/>
        <v/>
      </c>
    </row>
    <row r="202" spans="1:21" ht="35.1" customHeight="1">
      <c r="A202" s="34">
        <v>198</v>
      </c>
      <c r="B202" s="74"/>
      <c r="C202" s="32"/>
      <c r="D202" s="31"/>
      <c r="E202" s="31"/>
      <c r="F202" s="73"/>
      <c r="G202" s="416"/>
      <c r="H202" s="340" t="str">
        <f>IF(ISERROR(VLOOKUP(G202,'商品データ+集計'!$A$2:$C$5021,2,0)),"",VLOOKUP(G202,'商品データ+集計'!$A$2:$C$5021,2,0))</f>
        <v/>
      </c>
      <c r="I202" s="341" t="str">
        <f>IF(ISERROR(VLOOKUP(G202,'商品データ+集計'!$A$2:$C$5021,3,0)),"",VLOOKUP(G202,'商品データ+集計'!$A$2:$C$5021,3,0))</f>
        <v/>
      </c>
      <c r="J202" s="272"/>
      <c r="K202" s="355"/>
      <c r="L202" s="355"/>
      <c r="M202" s="340"/>
      <c r="N202" s="31"/>
      <c r="O202" s="31"/>
      <c r="P202" s="21"/>
      <c r="U202" s="76" t="str">
        <f t="shared" si="3"/>
        <v/>
      </c>
    </row>
    <row r="203" spans="1:21" ht="35.1" customHeight="1">
      <c r="A203" s="34">
        <v>199</v>
      </c>
      <c r="B203" s="74"/>
      <c r="C203" s="32"/>
      <c r="D203" s="31"/>
      <c r="E203" s="31"/>
      <c r="F203" s="73"/>
      <c r="G203" s="416"/>
      <c r="H203" s="340" t="str">
        <f>IF(ISERROR(VLOOKUP(G203,'商品データ+集計'!$A$2:$C$5021,2,0)),"",VLOOKUP(G203,'商品データ+集計'!$A$2:$C$5021,2,0))</f>
        <v/>
      </c>
      <c r="I203" s="341" t="str">
        <f>IF(ISERROR(VLOOKUP(G203,'商品データ+集計'!$A$2:$C$5021,3,0)),"",VLOOKUP(G203,'商品データ+集計'!$A$2:$C$5021,3,0))</f>
        <v/>
      </c>
      <c r="J203" s="272"/>
      <c r="K203" s="355"/>
      <c r="L203" s="355"/>
      <c r="M203" s="340"/>
      <c r="N203" s="31"/>
      <c r="O203" s="31"/>
      <c r="P203" s="21"/>
      <c r="U203" s="76" t="str">
        <f t="shared" si="3"/>
        <v/>
      </c>
    </row>
    <row r="204" spans="1:21" ht="35.1" customHeight="1">
      <c r="A204" s="34">
        <v>200</v>
      </c>
      <c r="B204" s="74"/>
      <c r="C204" s="32"/>
      <c r="D204" s="31"/>
      <c r="E204" s="31"/>
      <c r="F204" s="73"/>
      <c r="G204" s="416"/>
      <c r="H204" s="340" t="str">
        <f>IF(ISERROR(VLOOKUP(G204,'商品データ+集計'!$A$2:$C$5021,2,0)),"",VLOOKUP(G204,'商品データ+集計'!$A$2:$C$5021,2,0))</f>
        <v/>
      </c>
      <c r="I204" s="341" t="str">
        <f>IF(ISERROR(VLOOKUP(G204,'商品データ+集計'!$A$2:$C$5021,3,0)),"",VLOOKUP(G204,'商品データ+集計'!$A$2:$C$5021,3,0))</f>
        <v/>
      </c>
      <c r="J204" s="272"/>
      <c r="K204" s="355"/>
      <c r="L204" s="355"/>
      <c r="M204" s="340"/>
      <c r="N204" s="31"/>
      <c r="O204" s="31"/>
      <c r="P204" s="21"/>
      <c r="U204" s="76" t="str">
        <f t="shared" si="3"/>
        <v/>
      </c>
    </row>
    <row r="205" spans="1:21" ht="35.1" customHeight="1">
      <c r="A205" s="34">
        <v>201</v>
      </c>
      <c r="B205" s="74"/>
      <c r="C205" s="32"/>
      <c r="D205" s="31"/>
      <c r="E205" s="31"/>
      <c r="F205" s="73"/>
      <c r="G205" s="416"/>
      <c r="H205" s="340" t="str">
        <f>IF(ISERROR(VLOOKUP(G205,'商品データ+集計'!$A$2:$C$5021,2,0)),"",VLOOKUP(G205,'商品データ+集計'!$A$2:$C$5021,2,0))</f>
        <v/>
      </c>
      <c r="I205" s="341" t="str">
        <f>IF(ISERROR(VLOOKUP(G205,'商品データ+集計'!$A$2:$C$5021,3,0)),"",VLOOKUP(G205,'商品データ+集計'!$A$2:$C$5021,3,0))</f>
        <v/>
      </c>
      <c r="J205" s="272"/>
      <c r="K205" s="355"/>
      <c r="L205" s="355"/>
      <c r="M205" s="340"/>
      <c r="N205" s="31"/>
      <c r="O205" s="31"/>
      <c r="P205" s="21"/>
      <c r="U205" s="76" t="str">
        <f t="shared" si="3"/>
        <v/>
      </c>
    </row>
    <row r="206" spans="1:21" ht="35.1" customHeight="1">
      <c r="A206" s="34">
        <v>202</v>
      </c>
      <c r="B206" s="74"/>
      <c r="C206" s="32"/>
      <c r="D206" s="31"/>
      <c r="E206" s="31"/>
      <c r="F206" s="73"/>
      <c r="G206" s="416"/>
      <c r="H206" s="340" t="str">
        <f>IF(ISERROR(VLOOKUP(G206,'商品データ+集計'!$A$2:$C$5021,2,0)),"",VLOOKUP(G206,'商品データ+集計'!$A$2:$C$5021,2,0))</f>
        <v/>
      </c>
      <c r="I206" s="341" t="str">
        <f>IF(ISERROR(VLOOKUP(G206,'商品データ+集計'!$A$2:$C$5021,3,0)),"",VLOOKUP(G206,'商品データ+集計'!$A$2:$C$5021,3,0))</f>
        <v/>
      </c>
      <c r="J206" s="272"/>
      <c r="K206" s="355"/>
      <c r="L206" s="355"/>
      <c r="M206" s="340"/>
      <c r="N206" s="31"/>
      <c r="O206" s="31"/>
      <c r="P206" s="21"/>
      <c r="U206" s="76" t="str">
        <f t="shared" si="3"/>
        <v/>
      </c>
    </row>
    <row r="207" spans="1:21" ht="35.1" customHeight="1">
      <c r="A207" s="34">
        <v>203</v>
      </c>
      <c r="B207" s="74"/>
      <c r="C207" s="32"/>
      <c r="D207" s="31"/>
      <c r="E207" s="31"/>
      <c r="F207" s="73"/>
      <c r="G207" s="416"/>
      <c r="H207" s="340" t="str">
        <f>IF(ISERROR(VLOOKUP(G207,'商品データ+集計'!$A$2:$C$5021,2,0)),"",VLOOKUP(G207,'商品データ+集計'!$A$2:$C$5021,2,0))</f>
        <v/>
      </c>
      <c r="I207" s="341" t="str">
        <f>IF(ISERROR(VLOOKUP(G207,'商品データ+集計'!$A$2:$C$5021,3,0)),"",VLOOKUP(G207,'商品データ+集計'!$A$2:$C$5021,3,0))</f>
        <v/>
      </c>
      <c r="J207" s="272"/>
      <c r="K207" s="355"/>
      <c r="L207" s="355"/>
      <c r="M207" s="340"/>
      <c r="N207" s="31"/>
      <c r="O207" s="31"/>
      <c r="P207" s="21"/>
      <c r="U207" s="76" t="str">
        <f t="shared" si="3"/>
        <v/>
      </c>
    </row>
    <row r="208" spans="1:21" ht="35.1" customHeight="1">
      <c r="A208" s="34">
        <v>204</v>
      </c>
      <c r="B208" s="74"/>
      <c r="C208" s="32"/>
      <c r="D208" s="31"/>
      <c r="E208" s="31"/>
      <c r="F208" s="73"/>
      <c r="G208" s="416"/>
      <c r="H208" s="340" t="str">
        <f>IF(ISERROR(VLOOKUP(G208,'商品データ+集計'!$A$2:$C$5021,2,0)),"",VLOOKUP(G208,'商品データ+集計'!$A$2:$C$5021,2,0))</f>
        <v/>
      </c>
      <c r="I208" s="341" t="str">
        <f>IF(ISERROR(VLOOKUP(G208,'商品データ+集計'!$A$2:$C$5021,3,0)),"",VLOOKUP(G208,'商品データ+集計'!$A$2:$C$5021,3,0))</f>
        <v/>
      </c>
      <c r="J208" s="272"/>
      <c r="K208" s="355"/>
      <c r="L208" s="355"/>
      <c r="M208" s="340"/>
      <c r="N208" s="31"/>
      <c r="O208" s="31"/>
      <c r="P208" s="21"/>
      <c r="U208" s="76" t="str">
        <f t="shared" si="3"/>
        <v/>
      </c>
    </row>
    <row r="209" spans="1:21" ht="35.1" customHeight="1">
      <c r="A209" s="34">
        <v>205</v>
      </c>
      <c r="B209" s="74"/>
      <c r="C209" s="32"/>
      <c r="D209" s="31"/>
      <c r="E209" s="31"/>
      <c r="F209" s="73"/>
      <c r="G209" s="416"/>
      <c r="H209" s="340" t="str">
        <f>IF(ISERROR(VLOOKUP(G209,'商品データ+集計'!$A$2:$C$5021,2,0)),"",VLOOKUP(G209,'商品データ+集計'!$A$2:$C$5021,2,0))</f>
        <v/>
      </c>
      <c r="I209" s="341" t="str">
        <f>IF(ISERROR(VLOOKUP(G209,'商品データ+集計'!$A$2:$C$5021,3,0)),"",VLOOKUP(G209,'商品データ+集計'!$A$2:$C$5021,3,0))</f>
        <v/>
      </c>
      <c r="J209" s="272"/>
      <c r="K209" s="355"/>
      <c r="L209" s="355"/>
      <c r="M209" s="340"/>
      <c r="N209" s="31"/>
      <c r="O209" s="31"/>
      <c r="P209" s="21"/>
      <c r="U209" s="76" t="str">
        <f t="shared" si="3"/>
        <v/>
      </c>
    </row>
    <row r="210" spans="1:21" ht="35.1" customHeight="1">
      <c r="A210" s="34">
        <v>206</v>
      </c>
      <c r="B210" s="74"/>
      <c r="C210" s="32"/>
      <c r="D210" s="31"/>
      <c r="E210" s="31"/>
      <c r="F210" s="73"/>
      <c r="G210" s="416"/>
      <c r="H210" s="340" t="str">
        <f>IF(ISERROR(VLOOKUP(G210,'商品データ+集計'!$A$2:$C$5021,2,0)),"",VLOOKUP(G210,'商品データ+集計'!$A$2:$C$5021,2,0))</f>
        <v/>
      </c>
      <c r="I210" s="341" t="str">
        <f>IF(ISERROR(VLOOKUP(G210,'商品データ+集計'!$A$2:$C$5021,3,0)),"",VLOOKUP(G210,'商品データ+集計'!$A$2:$C$5021,3,0))</f>
        <v/>
      </c>
      <c r="J210" s="272"/>
      <c r="K210" s="355"/>
      <c r="L210" s="355"/>
      <c r="M210" s="340"/>
      <c r="N210" s="31"/>
      <c r="O210" s="31"/>
      <c r="P210" s="21"/>
      <c r="U210" s="76" t="str">
        <f t="shared" si="3"/>
        <v/>
      </c>
    </row>
    <row r="211" spans="1:21" ht="35.1" customHeight="1">
      <c r="A211" s="34">
        <v>207</v>
      </c>
      <c r="B211" s="74"/>
      <c r="C211" s="32"/>
      <c r="D211" s="31"/>
      <c r="E211" s="31"/>
      <c r="F211" s="73"/>
      <c r="G211" s="416"/>
      <c r="H211" s="340" t="str">
        <f>IF(ISERROR(VLOOKUP(G211,'商品データ+集計'!$A$2:$C$5021,2,0)),"",VLOOKUP(G211,'商品データ+集計'!$A$2:$C$5021,2,0))</f>
        <v/>
      </c>
      <c r="I211" s="341" t="str">
        <f>IF(ISERROR(VLOOKUP(G211,'商品データ+集計'!$A$2:$C$5021,3,0)),"",VLOOKUP(G211,'商品データ+集計'!$A$2:$C$5021,3,0))</f>
        <v/>
      </c>
      <c r="J211" s="272"/>
      <c r="K211" s="355"/>
      <c r="L211" s="355"/>
      <c r="M211" s="340"/>
      <c r="N211" s="31"/>
      <c r="O211" s="31"/>
      <c r="P211" s="21"/>
      <c r="U211" s="76" t="str">
        <f t="shared" si="3"/>
        <v/>
      </c>
    </row>
    <row r="212" spans="1:21" ht="35.1" customHeight="1">
      <c r="A212" s="34">
        <v>208</v>
      </c>
      <c r="B212" s="74"/>
      <c r="C212" s="32"/>
      <c r="D212" s="31"/>
      <c r="E212" s="31"/>
      <c r="F212" s="73"/>
      <c r="G212" s="416"/>
      <c r="H212" s="340" t="str">
        <f>IF(ISERROR(VLOOKUP(G212,'商品データ+集計'!$A$2:$C$5021,2,0)),"",VLOOKUP(G212,'商品データ+集計'!$A$2:$C$5021,2,0))</f>
        <v/>
      </c>
      <c r="I212" s="341" t="str">
        <f>IF(ISERROR(VLOOKUP(G212,'商品データ+集計'!$A$2:$C$5021,3,0)),"",VLOOKUP(G212,'商品データ+集計'!$A$2:$C$5021,3,0))</f>
        <v/>
      </c>
      <c r="J212" s="272"/>
      <c r="K212" s="355"/>
      <c r="L212" s="355"/>
      <c r="M212" s="340"/>
      <c r="N212" s="31"/>
      <c r="O212" s="31"/>
      <c r="P212" s="21"/>
      <c r="U212" s="76" t="str">
        <f t="shared" si="3"/>
        <v/>
      </c>
    </row>
    <row r="213" spans="1:21" ht="35.1" customHeight="1">
      <c r="A213" s="34">
        <v>209</v>
      </c>
      <c r="B213" s="74"/>
      <c r="C213" s="32"/>
      <c r="D213" s="31"/>
      <c r="E213" s="31"/>
      <c r="F213" s="73"/>
      <c r="G213" s="416"/>
      <c r="H213" s="340" t="str">
        <f>IF(ISERROR(VLOOKUP(G213,'商品データ+集計'!$A$2:$C$5021,2,0)),"",VLOOKUP(G213,'商品データ+集計'!$A$2:$C$5021,2,0))</f>
        <v/>
      </c>
      <c r="I213" s="341" t="str">
        <f>IF(ISERROR(VLOOKUP(G213,'商品データ+集計'!$A$2:$C$5021,3,0)),"",VLOOKUP(G213,'商品データ+集計'!$A$2:$C$5021,3,0))</f>
        <v/>
      </c>
      <c r="J213" s="272"/>
      <c r="K213" s="355"/>
      <c r="L213" s="355"/>
      <c r="M213" s="340"/>
      <c r="N213" s="31"/>
      <c r="O213" s="31"/>
      <c r="P213" s="21"/>
      <c r="U213" s="76" t="str">
        <f t="shared" si="3"/>
        <v/>
      </c>
    </row>
    <row r="214" spans="1:21" ht="35.1" customHeight="1">
      <c r="A214" s="34">
        <v>210</v>
      </c>
      <c r="B214" s="74"/>
      <c r="C214" s="32"/>
      <c r="D214" s="31"/>
      <c r="E214" s="31"/>
      <c r="F214" s="73"/>
      <c r="G214" s="416"/>
      <c r="H214" s="340" t="str">
        <f>IF(ISERROR(VLOOKUP(G214,'商品データ+集計'!$A$2:$C$5021,2,0)),"",VLOOKUP(G214,'商品データ+集計'!$A$2:$C$5021,2,0))</f>
        <v/>
      </c>
      <c r="I214" s="341" t="str">
        <f>IF(ISERROR(VLOOKUP(G214,'商品データ+集計'!$A$2:$C$5021,3,0)),"",VLOOKUP(G214,'商品データ+集計'!$A$2:$C$5021,3,0))</f>
        <v/>
      </c>
      <c r="J214" s="272"/>
      <c r="K214" s="355"/>
      <c r="L214" s="355"/>
      <c r="M214" s="340"/>
      <c r="N214" s="31"/>
      <c r="O214" s="31"/>
      <c r="P214" s="21"/>
      <c r="U214" s="76" t="str">
        <f t="shared" si="3"/>
        <v/>
      </c>
    </row>
    <row r="215" spans="1:21" ht="35.1" customHeight="1">
      <c r="A215" s="34">
        <v>211</v>
      </c>
      <c r="B215" s="74"/>
      <c r="C215" s="32"/>
      <c r="D215" s="31"/>
      <c r="E215" s="31"/>
      <c r="F215" s="73"/>
      <c r="G215" s="416"/>
      <c r="H215" s="340" t="str">
        <f>IF(ISERROR(VLOOKUP(G215,'商品データ+集計'!$A$2:$C$5021,2,0)),"",VLOOKUP(G215,'商品データ+集計'!$A$2:$C$5021,2,0))</f>
        <v/>
      </c>
      <c r="I215" s="341" t="str">
        <f>IF(ISERROR(VLOOKUP(G215,'商品データ+集計'!$A$2:$C$5021,3,0)),"",VLOOKUP(G215,'商品データ+集計'!$A$2:$C$5021,3,0))</f>
        <v/>
      </c>
      <c r="J215" s="272"/>
      <c r="K215" s="355"/>
      <c r="L215" s="355"/>
      <c r="M215" s="340"/>
      <c r="N215" s="31"/>
      <c r="O215" s="31"/>
      <c r="P215" s="21"/>
      <c r="U215" s="76" t="str">
        <f t="shared" si="3"/>
        <v/>
      </c>
    </row>
    <row r="216" spans="1:21" ht="35.1" customHeight="1">
      <c r="A216" s="34">
        <v>212</v>
      </c>
      <c r="B216" s="74"/>
      <c r="C216" s="32"/>
      <c r="D216" s="31"/>
      <c r="E216" s="31"/>
      <c r="F216" s="73"/>
      <c r="G216" s="416"/>
      <c r="H216" s="340" t="str">
        <f>IF(ISERROR(VLOOKUP(G216,'商品データ+集計'!$A$2:$C$5021,2,0)),"",VLOOKUP(G216,'商品データ+集計'!$A$2:$C$5021,2,0))</f>
        <v/>
      </c>
      <c r="I216" s="341" t="str">
        <f>IF(ISERROR(VLOOKUP(G216,'商品データ+集計'!$A$2:$C$5021,3,0)),"",VLOOKUP(G216,'商品データ+集計'!$A$2:$C$5021,3,0))</f>
        <v/>
      </c>
      <c r="J216" s="272"/>
      <c r="K216" s="355"/>
      <c r="L216" s="355"/>
      <c r="M216" s="340"/>
      <c r="N216" s="31"/>
      <c r="O216" s="31"/>
      <c r="P216" s="21"/>
      <c r="U216" s="76" t="str">
        <f t="shared" si="3"/>
        <v/>
      </c>
    </row>
    <row r="217" spans="1:21" ht="35.1" customHeight="1">
      <c r="A217" s="34">
        <v>213</v>
      </c>
      <c r="B217" s="74"/>
      <c r="C217" s="32"/>
      <c r="D217" s="31"/>
      <c r="E217" s="31"/>
      <c r="F217" s="73"/>
      <c r="G217" s="416"/>
      <c r="H217" s="340" t="str">
        <f>IF(ISERROR(VLOOKUP(G217,'商品データ+集計'!$A$2:$C$5021,2,0)),"",VLOOKUP(G217,'商品データ+集計'!$A$2:$C$5021,2,0))</f>
        <v/>
      </c>
      <c r="I217" s="341" t="str">
        <f>IF(ISERROR(VLOOKUP(G217,'商品データ+集計'!$A$2:$C$5021,3,0)),"",VLOOKUP(G217,'商品データ+集計'!$A$2:$C$5021,3,0))</f>
        <v/>
      </c>
      <c r="J217" s="272"/>
      <c r="K217" s="355"/>
      <c r="L217" s="355"/>
      <c r="M217" s="340"/>
      <c r="N217" s="31"/>
      <c r="O217" s="31"/>
      <c r="P217" s="21"/>
      <c r="U217" s="76" t="str">
        <f t="shared" si="3"/>
        <v/>
      </c>
    </row>
    <row r="218" spans="1:21" ht="35.1" customHeight="1">
      <c r="A218" s="34">
        <v>214</v>
      </c>
      <c r="B218" s="74"/>
      <c r="C218" s="32"/>
      <c r="D218" s="31"/>
      <c r="E218" s="31"/>
      <c r="F218" s="73"/>
      <c r="G218" s="416"/>
      <c r="H218" s="340" t="str">
        <f>IF(ISERROR(VLOOKUP(G218,'商品データ+集計'!$A$2:$C$5021,2,0)),"",VLOOKUP(G218,'商品データ+集計'!$A$2:$C$5021,2,0))</f>
        <v/>
      </c>
      <c r="I218" s="341" t="str">
        <f>IF(ISERROR(VLOOKUP(G218,'商品データ+集計'!$A$2:$C$5021,3,0)),"",VLOOKUP(G218,'商品データ+集計'!$A$2:$C$5021,3,0))</f>
        <v/>
      </c>
      <c r="J218" s="272"/>
      <c r="K218" s="355"/>
      <c r="L218" s="355"/>
      <c r="M218" s="340"/>
      <c r="N218" s="31"/>
      <c r="O218" s="31"/>
      <c r="P218" s="21"/>
      <c r="U218" s="76" t="str">
        <f t="shared" si="3"/>
        <v/>
      </c>
    </row>
    <row r="219" spans="1:21" ht="35.1" customHeight="1">
      <c r="A219" s="34">
        <v>215</v>
      </c>
      <c r="B219" s="74"/>
      <c r="C219" s="32"/>
      <c r="D219" s="31"/>
      <c r="E219" s="31"/>
      <c r="F219" s="73"/>
      <c r="G219" s="416"/>
      <c r="H219" s="340" t="str">
        <f>IF(ISERROR(VLOOKUP(G219,'商品データ+集計'!$A$2:$C$5021,2,0)),"",VLOOKUP(G219,'商品データ+集計'!$A$2:$C$5021,2,0))</f>
        <v/>
      </c>
      <c r="I219" s="341" t="str">
        <f>IF(ISERROR(VLOOKUP(G219,'商品データ+集計'!$A$2:$C$5021,3,0)),"",VLOOKUP(G219,'商品データ+集計'!$A$2:$C$5021,3,0))</f>
        <v/>
      </c>
      <c r="J219" s="272"/>
      <c r="K219" s="355"/>
      <c r="L219" s="355"/>
      <c r="M219" s="340"/>
      <c r="N219" s="31"/>
      <c r="O219" s="31"/>
      <c r="P219" s="21"/>
      <c r="U219" s="76" t="str">
        <f t="shared" si="3"/>
        <v/>
      </c>
    </row>
    <row r="220" spans="1:21" ht="35.1" customHeight="1">
      <c r="A220" s="34">
        <v>216</v>
      </c>
      <c r="B220" s="74"/>
      <c r="C220" s="32"/>
      <c r="D220" s="31"/>
      <c r="E220" s="31"/>
      <c r="F220" s="73"/>
      <c r="G220" s="416"/>
      <c r="H220" s="340" t="str">
        <f>IF(ISERROR(VLOOKUP(G220,'商品データ+集計'!$A$2:$C$5021,2,0)),"",VLOOKUP(G220,'商品データ+集計'!$A$2:$C$5021,2,0))</f>
        <v/>
      </c>
      <c r="I220" s="341" t="str">
        <f>IF(ISERROR(VLOOKUP(G220,'商品データ+集計'!$A$2:$C$5021,3,0)),"",VLOOKUP(G220,'商品データ+集計'!$A$2:$C$5021,3,0))</f>
        <v/>
      </c>
      <c r="J220" s="272"/>
      <c r="K220" s="355"/>
      <c r="L220" s="355"/>
      <c r="M220" s="340"/>
      <c r="N220" s="31"/>
      <c r="O220" s="31"/>
      <c r="P220" s="21"/>
      <c r="U220" s="76" t="str">
        <f t="shared" si="3"/>
        <v/>
      </c>
    </row>
    <row r="221" spans="1:21" ht="35.1" customHeight="1">
      <c r="A221" s="34">
        <v>217</v>
      </c>
      <c r="B221" s="74"/>
      <c r="C221" s="32"/>
      <c r="D221" s="31"/>
      <c r="E221" s="31"/>
      <c r="F221" s="73"/>
      <c r="G221" s="416"/>
      <c r="H221" s="340" t="str">
        <f>IF(ISERROR(VLOOKUP(G221,'商品データ+集計'!$A$2:$C$5021,2,0)),"",VLOOKUP(G221,'商品データ+集計'!$A$2:$C$5021,2,0))</f>
        <v/>
      </c>
      <c r="I221" s="341" t="str">
        <f>IF(ISERROR(VLOOKUP(G221,'商品データ+集計'!$A$2:$C$5021,3,0)),"",VLOOKUP(G221,'商品データ+集計'!$A$2:$C$5021,3,0))</f>
        <v/>
      </c>
      <c r="J221" s="272"/>
      <c r="K221" s="355"/>
      <c r="L221" s="355"/>
      <c r="M221" s="340"/>
      <c r="N221" s="31"/>
      <c r="O221" s="31"/>
      <c r="P221" s="21"/>
      <c r="U221" s="76" t="str">
        <f t="shared" si="3"/>
        <v/>
      </c>
    </row>
    <row r="222" spans="1:21" ht="35.1" customHeight="1">
      <c r="A222" s="34">
        <v>218</v>
      </c>
      <c r="B222" s="74"/>
      <c r="C222" s="32"/>
      <c r="D222" s="31"/>
      <c r="E222" s="31"/>
      <c r="F222" s="73"/>
      <c r="G222" s="416"/>
      <c r="H222" s="340" t="str">
        <f>IF(ISERROR(VLOOKUP(G222,'商品データ+集計'!$A$2:$C$5021,2,0)),"",VLOOKUP(G222,'商品データ+集計'!$A$2:$C$5021,2,0))</f>
        <v/>
      </c>
      <c r="I222" s="341" t="str">
        <f>IF(ISERROR(VLOOKUP(G222,'商品データ+集計'!$A$2:$C$5021,3,0)),"",VLOOKUP(G222,'商品データ+集計'!$A$2:$C$5021,3,0))</f>
        <v/>
      </c>
      <c r="J222" s="272"/>
      <c r="K222" s="355"/>
      <c r="L222" s="355"/>
      <c r="M222" s="340"/>
      <c r="N222" s="31"/>
      <c r="O222" s="31"/>
      <c r="P222" s="21"/>
      <c r="U222" s="76" t="str">
        <f t="shared" si="3"/>
        <v/>
      </c>
    </row>
    <row r="223" spans="1:21" ht="35.1" customHeight="1">
      <c r="A223" s="34">
        <v>219</v>
      </c>
      <c r="B223" s="74"/>
      <c r="C223" s="32"/>
      <c r="D223" s="31"/>
      <c r="E223" s="31"/>
      <c r="F223" s="73"/>
      <c r="G223" s="416"/>
      <c r="H223" s="340" t="str">
        <f>IF(ISERROR(VLOOKUP(G223,'商品データ+集計'!$A$2:$C$5021,2,0)),"",VLOOKUP(G223,'商品データ+集計'!$A$2:$C$5021,2,0))</f>
        <v/>
      </c>
      <c r="I223" s="341" t="str">
        <f>IF(ISERROR(VLOOKUP(G223,'商品データ+集計'!$A$2:$C$5021,3,0)),"",VLOOKUP(G223,'商品データ+集計'!$A$2:$C$5021,3,0))</f>
        <v/>
      </c>
      <c r="J223" s="272"/>
      <c r="K223" s="355"/>
      <c r="L223" s="355"/>
      <c r="M223" s="340"/>
      <c r="N223" s="31"/>
      <c r="O223" s="31"/>
      <c r="P223" s="21"/>
      <c r="U223" s="76" t="str">
        <f t="shared" si="3"/>
        <v/>
      </c>
    </row>
    <row r="224" spans="1:21" ht="35.1" customHeight="1">
      <c r="A224" s="34">
        <v>220</v>
      </c>
      <c r="B224" s="74"/>
      <c r="C224" s="32"/>
      <c r="D224" s="31"/>
      <c r="E224" s="31"/>
      <c r="F224" s="73"/>
      <c r="G224" s="416"/>
      <c r="H224" s="340" t="str">
        <f>IF(ISERROR(VLOOKUP(G224,'商品データ+集計'!$A$2:$C$5021,2,0)),"",VLOOKUP(G224,'商品データ+集計'!$A$2:$C$5021,2,0))</f>
        <v/>
      </c>
      <c r="I224" s="341" t="str">
        <f>IF(ISERROR(VLOOKUP(G224,'商品データ+集計'!$A$2:$C$5021,3,0)),"",VLOOKUP(G224,'商品データ+集計'!$A$2:$C$5021,3,0))</f>
        <v/>
      </c>
      <c r="J224" s="272"/>
      <c r="K224" s="355"/>
      <c r="L224" s="355"/>
      <c r="M224" s="340"/>
      <c r="N224" s="31"/>
      <c r="O224" s="31"/>
      <c r="P224" s="21"/>
      <c r="U224" s="76" t="str">
        <f t="shared" si="3"/>
        <v/>
      </c>
    </row>
    <row r="225" spans="1:21" ht="35.1" customHeight="1">
      <c r="A225" s="34">
        <v>221</v>
      </c>
      <c r="B225" s="74"/>
      <c r="C225" s="32"/>
      <c r="D225" s="31"/>
      <c r="E225" s="31"/>
      <c r="F225" s="73"/>
      <c r="G225" s="416"/>
      <c r="H225" s="340" t="str">
        <f>IF(ISERROR(VLOOKUP(G225,'商品データ+集計'!$A$2:$C$5021,2,0)),"",VLOOKUP(G225,'商品データ+集計'!$A$2:$C$5021,2,0))</f>
        <v/>
      </c>
      <c r="I225" s="341" t="str">
        <f>IF(ISERROR(VLOOKUP(G225,'商品データ+集計'!$A$2:$C$5021,3,0)),"",VLOOKUP(G225,'商品データ+集計'!$A$2:$C$5021,3,0))</f>
        <v/>
      </c>
      <c r="J225" s="272"/>
      <c r="K225" s="355"/>
      <c r="L225" s="355"/>
      <c r="M225" s="340"/>
      <c r="N225" s="31"/>
      <c r="O225" s="31"/>
      <c r="P225" s="21"/>
      <c r="U225" s="76" t="str">
        <f t="shared" si="3"/>
        <v/>
      </c>
    </row>
    <row r="226" spans="1:21" ht="35.1" customHeight="1">
      <c r="A226" s="34">
        <v>222</v>
      </c>
      <c r="B226" s="74"/>
      <c r="C226" s="32"/>
      <c r="D226" s="31"/>
      <c r="E226" s="31"/>
      <c r="F226" s="73"/>
      <c r="G226" s="416"/>
      <c r="H226" s="340" t="str">
        <f>IF(ISERROR(VLOOKUP(G226,'商品データ+集計'!$A$2:$C$5021,2,0)),"",VLOOKUP(G226,'商品データ+集計'!$A$2:$C$5021,2,0))</f>
        <v/>
      </c>
      <c r="I226" s="341" t="str">
        <f>IF(ISERROR(VLOOKUP(G226,'商品データ+集計'!$A$2:$C$5021,3,0)),"",VLOOKUP(G226,'商品データ+集計'!$A$2:$C$5021,3,0))</f>
        <v/>
      </c>
      <c r="J226" s="272"/>
      <c r="K226" s="355"/>
      <c r="L226" s="355"/>
      <c r="M226" s="340"/>
      <c r="N226" s="31"/>
      <c r="O226" s="31"/>
      <c r="P226" s="21"/>
      <c r="U226" s="76" t="str">
        <f t="shared" si="3"/>
        <v/>
      </c>
    </row>
    <row r="227" spans="1:21" ht="35.1" customHeight="1">
      <c r="A227" s="34">
        <v>223</v>
      </c>
      <c r="B227" s="74"/>
      <c r="C227" s="32"/>
      <c r="D227" s="31"/>
      <c r="E227" s="31"/>
      <c r="F227" s="73"/>
      <c r="G227" s="416"/>
      <c r="H227" s="340" t="str">
        <f>IF(ISERROR(VLOOKUP(G227,'商品データ+集計'!$A$2:$C$5021,2,0)),"",VLOOKUP(G227,'商品データ+集計'!$A$2:$C$5021,2,0))</f>
        <v/>
      </c>
      <c r="I227" s="341" t="str">
        <f>IF(ISERROR(VLOOKUP(G227,'商品データ+集計'!$A$2:$C$5021,3,0)),"",VLOOKUP(G227,'商品データ+集計'!$A$2:$C$5021,3,0))</f>
        <v/>
      </c>
      <c r="J227" s="272"/>
      <c r="K227" s="355"/>
      <c r="L227" s="355"/>
      <c r="M227" s="340"/>
      <c r="N227" s="31"/>
      <c r="O227" s="31"/>
      <c r="P227" s="21"/>
      <c r="U227" s="76" t="str">
        <f t="shared" si="3"/>
        <v/>
      </c>
    </row>
    <row r="228" spans="1:21" ht="35.1" customHeight="1">
      <c r="A228" s="34">
        <v>224</v>
      </c>
      <c r="B228" s="74"/>
      <c r="C228" s="32"/>
      <c r="D228" s="31"/>
      <c r="E228" s="31"/>
      <c r="F228" s="73"/>
      <c r="G228" s="416"/>
      <c r="H228" s="340" t="str">
        <f>IF(ISERROR(VLOOKUP(G228,'商品データ+集計'!$A$2:$C$5021,2,0)),"",VLOOKUP(G228,'商品データ+集計'!$A$2:$C$5021,2,0))</f>
        <v/>
      </c>
      <c r="I228" s="341" t="str">
        <f>IF(ISERROR(VLOOKUP(G228,'商品データ+集計'!$A$2:$C$5021,3,0)),"",VLOOKUP(G228,'商品データ+集計'!$A$2:$C$5021,3,0))</f>
        <v/>
      </c>
      <c r="J228" s="272"/>
      <c r="K228" s="355"/>
      <c r="L228" s="355"/>
      <c r="M228" s="340"/>
      <c r="N228" s="31"/>
      <c r="O228" s="31"/>
      <c r="P228" s="21"/>
      <c r="U228" s="76" t="str">
        <f t="shared" si="3"/>
        <v/>
      </c>
    </row>
    <row r="229" spans="1:21" ht="35.1" customHeight="1">
      <c r="A229" s="34">
        <v>225</v>
      </c>
      <c r="B229" s="74"/>
      <c r="C229" s="32"/>
      <c r="D229" s="31"/>
      <c r="E229" s="31"/>
      <c r="F229" s="73"/>
      <c r="G229" s="416"/>
      <c r="H229" s="340" t="str">
        <f>IF(ISERROR(VLOOKUP(G229,'商品データ+集計'!$A$2:$C$5021,2,0)),"",VLOOKUP(G229,'商品データ+集計'!$A$2:$C$5021,2,0))</f>
        <v/>
      </c>
      <c r="I229" s="341" t="str">
        <f>IF(ISERROR(VLOOKUP(G229,'商品データ+集計'!$A$2:$C$5021,3,0)),"",VLOOKUP(G229,'商品データ+集計'!$A$2:$C$5021,3,0))</f>
        <v/>
      </c>
      <c r="J229" s="272"/>
      <c r="K229" s="355"/>
      <c r="L229" s="355"/>
      <c r="M229" s="340"/>
      <c r="N229" s="31"/>
      <c r="O229" s="31"/>
      <c r="P229" s="21"/>
      <c r="U229" s="76" t="str">
        <f t="shared" si="3"/>
        <v/>
      </c>
    </row>
    <row r="230" spans="1:21" ht="35.1" customHeight="1">
      <c r="A230" s="34">
        <v>226</v>
      </c>
      <c r="B230" s="74"/>
      <c r="C230" s="32"/>
      <c r="D230" s="31"/>
      <c r="E230" s="31"/>
      <c r="F230" s="73"/>
      <c r="G230" s="416"/>
      <c r="H230" s="340" t="str">
        <f>IF(ISERROR(VLOOKUP(G230,'商品データ+集計'!$A$2:$C$5021,2,0)),"",VLOOKUP(G230,'商品データ+集計'!$A$2:$C$5021,2,0))</f>
        <v/>
      </c>
      <c r="I230" s="341" t="str">
        <f>IF(ISERROR(VLOOKUP(G230,'商品データ+集計'!$A$2:$C$5021,3,0)),"",VLOOKUP(G230,'商品データ+集計'!$A$2:$C$5021,3,0))</f>
        <v/>
      </c>
      <c r="J230" s="272"/>
      <c r="K230" s="355"/>
      <c r="L230" s="355"/>
      <c r="M230" s="340"/>
      <c r="N230" s="31"/>
      <c r="O230" s="31"/>
      <c r="P230" s="21"/>
      <c r="U230" s="76" t="str">
        <f t="shared" si="3"/>
        <v/>
      </c>
    </row>
    <row r="231" spans="1:21" ht="35.1" customHeight="1">
      <c r="A231" s="34">
        <v>227</v>
      </c>
      <c r="B231" s="74"/>
      <c r="C231" s="32"/>
      <c r="D231" s="31"/>
      <c r="E231" s="31"/>
      <c r="F231" s="73"/>
      <c r="G231" s="416"/>
      <c r="H231" s="340" t="str">
        <f>IF(ISERROR(VLOOKUP(G231,'商品データ+集計'!$A$2:$C$5021,2,0)),"",VLOOKUP(G231,'商品データ+集計'!$A$2:$C$5021,2,0))</f>
        <v/>
      </c>
      <c r="I231" s="341" t="str">
        <f>IF(ISERROR(VLOOKUP(G231,'商品データ+集計'!$A$2:$C$5021,3,0)),"",VLOOKUP(G231,'商品データ+集計'!$A$2:$C$5021,3,0))</f>
        <v/>
      </c>
      <c r="J231" s="272"/>
      <c r="K231" s="355"/>
      <c r="L231" s="355"/>
      <c r="M231" s="340"/>
      <c r="N231" s="31"/>
      <c r="O231" s="31"/>
      <c r="P231" s="21"/>
      <c r="U231" s="76" t="str">
        <f t="shared" si="3"/>
        <v/>
      </c>
    </row>
    <row r="232" spans="1:21" ht="35.1" customHeight="1">
      <c r="A232" s="34">
        <v>228</v>
      </c>
      <c r="B232" s="74"/>
      <c r="C232" s="32"/>
      <c r="D232" s="31"/>
      <c r="E232" s="31"/>
      <c r="F232" s="73"/>
      <c r="G232" s="416"/>
      <c r="H232" s="340" t="str">
        <f>IF(ISERROR(VLOOKUP(G232,'商品データ+集計'!$A$2:$C$5021,2,0)),"",VLOOKUP(G232,'商品データ+集計'!$A$2:$C$5021,2,0))</f>
        <v/>
      </c>
      <c r="I232" s="341" t="str">
        <f>IF(ISERROR(VLOOKUP(G232,'商品データ+集計'!$A$2:$C$5021,3,0)),"",VLOOKUP(G232,'商品データ+集計'!$A$2:$C$5021,3,0))</f>
        <v/>
      </c>
      <c r="J232" s="272"/>
      <c r="K232" s="355"/>
      <c r="L232" s="355"/>
      <c r="M232" s="340"/>
      <c r="N232" s="31"/>
      <c r="O232" s="31"/>
      <c r="P232" s="21"/>
      <c r="U232" s="76" t="str">
        <f t="shared" si="3"/>
        <v/>
      </c>
    </row>
    <row r="233" spans="1:21" ht="35.1" customHeight="1">
      <c r="A233" s="34">
        <v>229</v>
      </c>
      <c r="B233" s="74"/>
      <c r="C233" s="32"/>
      <c r="D233" s="31"/>
      <c r="E233" s="31"/>
      <c r="F233" s="73"/>
      <c r="G233" s="416"/>
      <c r="H233" s="340" t="str">
        <f>IF(ISERROR(VLOOKUP(G233,'商品データ+集計'!$A$2:$C$5021,2,0)),"",VLOOKUP(G233,'商品データ+集計'!$A$2:$C$5021,2,0))</f>
        <v/>
      </c>
      <c r="I233" s="341" t="str">
        <f>IF(ISERROR(VLOOKUP(G233,'商品データ+集計'!$A$2:$C$5021,3,0)),"",VLOOKUP(G233,'商品データ+集計'!$A$2:$C$5021,3,0))</f>
        <v/>
      </c>
      <c r="J233" s="272"/>
      <c r="K233" s="355"/>
      <c r="L233" s="355"/>
      <c r="M233" s="340"/>
      <c r="N233" s="31"/>
      <c r="O233" s="31"/>
      <c r="P233" s="21"/>
      <c r="U233" s="76" t="str">
        <f t="shared" si="3"/>
        <v/>
      </c>
    </row>
    <row r="234" spans="1:21" ht="35.1" customHeight="1">
      <c r="A234" s="34">
        <v>230</v>
      </c>
      <c r="B234" s="74"/>
      <c r="C234" s="32"/>
      <c r="D234" s="31"/>
      <c r="E234" s="31"/>
      <c r="F234" s="73"/>
      <c r="G234" s="416"/>
      <c r="H234" s="340" t="str">
        <f>IF(ISERROR(VLOOKUP(G234,'商品データ+集計'!$A$2:$C$5021,2,0)),"",VLOOKUP(G234,'商品データ+集計'!$A$2:$C$5021,2,0))</f>
        <v/>
      </c>
      <c r="I234" s="341" t="str">
        <f>IF(ISERROR(VLOOKUP(G234,'商品データ+集計'!$A$2:$C$5021,3,0)),"",VLOOKUP(G234,'商品データ+集計'!$A$2:$C$5021,3,0))</f>
        <v/>
      </c>
      <c r="J234" s="272"/>
      <c r="K234" s="355"/>
      <c r="L234" s="355"/>
      <c r="M234" s="340"/>
      <c r="N234" s="31"/>
      <c r="O234" s="31"/>
      <c r="P234" s="21"/>
      <c r="U234" s="76" t="str">
        <f t="shared" si="3"/>
        <v/>
      </c>
    </row>
    <row r="235" spans="1:21" ht="35.1" customHeight="1">
      <c r="A235" s="34">
        <v>231</v>
      </c>
      <c r="B235" s="74"/>
      <c r="C235" s="32"/>
      <c r="D235" s="31"/>
      <c r="E235" s="31"/>
      <c r="F235" s="73"/>
      <c r="G235" s="416"/>
      <c r="H235" s="340" t="str">
        <f>IF(ISERROR(VLOOKUP(G235,'商品データ+集計'!$A$2:$C$5021,2,0)),"",VLOOKUP(G235,'商品データ+集計'!$A$2:$C$5021,2,0))</f>
        <v/>
      </c>
      <c r="I235" s="341" t="str">
        <f>IF(ISERROR(VLOOKUP(G235,'商品データ+集計'!$A$2:$C$5021,3,0)),"",VLOOKUP(G235,'商品データ+集計'!$A$2:$C$5021,3,0))</f>
        <v/>
      </c>
      <c r="J235" s="272"/>
      <c r="K235" s="355"/>
      <c r="L235" s="355"/>
      <c r="M235" s="340"/>
      <c r="N235" s="31"/>
      <c r="O235" s="31"/>
      <c r="P235" s="21"/>
      <c r="U235" s="76" t="str">
        <f t="shared" si="3"/>
        <v/>
      </c>
    </row>
    <row r="236" spans="1:21" ht="35.1" customHeight="1">
      <c r="A236" s="34">
        <v>232</v>
      </c>
      <c r="B236" s="74"/>
      <c r="C236" s="32"/>
      <c r="D236" s="31"/>
      <c r="E236" s="31"/>
      <c r="F236" s="73"/>
      <c r="G236" s="416"/>
      <c r="H236" s="340" t="str">
        <f>IF(ISERROR(VLOOKUP(G236,'商品データ+集計'!$A$2:$C$5021,2,0)),"",VLOOKUP(G236,'商品データ+集計'!$A$2:$C$5021,2,0))</f>
        <v/>
      </c>
      <c r="I236" s="341" t="str">
        <f>IF(ISERROR(VLOOKUP(G236,'商品データ+集計'!$A$2:$C$5021,3,0)),"",VLOOKUP(G236,'商品データ+集計'!$A$2:$C$5021,3,0))</f>
        <v/>
      </c>
      <c r="J236" s="272"/>
      <c r="K236" s="355"/>
      <c r="L236" s="355"/>
      <c r="M236" s="340"/>
      <c r="N236" s="31"/>
      <c r="O236" s="31"/>
      <c r="P236" s="21"/>
      <c r="U236" s="76" t="str">
        <f t="shared" si="3"/>
        <v/>
      </c>
    </row>
    <row r="237" spans="1:21" ht="35.1" customHeight="1">
      <c r="A237" s="34">
        <v>233</v>
      </c>
      <c r="B237" s="74"/>
      <c r="C237" s="32"/>
      <c r="D237" s="31"/>
      <c r="E237" s="31"/>
      <c r="F237" s="73"/>
      <c r="G237" s="416"/>
      <c r="H237" s="340" t="str">
        <f>IF(ISERROR(VLOOKUP(G237,'商品データ+集計'!$A$2:$C$5021,2,0)),"",VLOOKUP(G237,'商品データ+集計'!$A$2:$C$5021,2,0))</f>
        <v/>
      </c>
      <c r="I237" s="341" t="str">
        <f>IF(ISERROR(VLOOKUP(G237,'商品データ+集計'!$A$2:$C$5021,3,0)),"",VLOOKUP(G237,'商品データ+集計'!$A$2:$C$5021,3,0))</f>
        <v/>
      </c>
      <c r="J237" s="272"/>
      <c r="K237" s="355"/>
      <c r="L237" s="355"/>
      <c r="M237" s="340"/>
      <c r="N237" s="31"/>
      <c r="O237" s="31"/>
      <c r="P237" s="21"/>
      <c r="U237" s="76" t="str">
        <f t="shared" si="3"/>
        <v/>
      </c>
    </row>
    <row r="238" spans="1:21" ht="35.1" customHeight="1">
      <c r="A238" s="34">
        <v>234</v>
      </c>
      <c r="B238" s="74"/>
      <c r="C238" s="32"/>
      <c r="D238" s="31"/>
      <c r="E238" s="31"/>
      <c r="F238" s="73"/>
      <c r="G238" s="416"/>
      <c r="H238" s="340" t="str">
        <f>IF(ISERROR(VLOOKUP(G238,'商品データ+集計'!$A$2:$C$5021,2,0)),"",VLOOKUP(G238,'商品データ+集計'!$A$2:$C$5021,2,0))</f>
        <v/>
      </c>
      <c r="I238" s="341" t="str">
        <f>IF(ISERROR(VLOOKUP(G238,'商品データ+集計'!$A$2:$C$5021,3,0)),"",VLOOKUP(G238,'商品データ+集計'!$A$2:$C$5021,3,0))</f>
        <v/>
      </c>
      <c r="J238" s="272"/>
      <c r="K238" s="355"/>
      <c r="L238" s="355"/>
      <c r="M238" s="340"/>
      <c r="N238" s="31"/>
      <c r="O238" s="31"/>
      <c r="P238" s="21"/>
      <c r="U238" s="76" t="str">
        <f t="shared" si="3"/>
        <v/>
      </c>
    </row>
    <row r="239" spans="1:21" ht="35.1" customHeight="1">
      <c r="A239" s="34">
        <v>235</v>
      </c>
      <c r="B239" s="74"/>
      <c r="C239" s="32"/>
      <c r="D239" s="31"/>
      <c r="E239" s="31"/>
      <c r="F239" s="73"/>
      <c r="G239" s="416"/>
      <c r="H239" s="340" t="str">
        <f>IF(ISERROR(VLOOKUP(G239,'商品データ+集計'!$A$2:$C$5021,2,0)),"",VLOOKUP(G239,'商品データ+集計'!$A$2:$C$5021,2,0))</f>
        <v/>
      </c>
      <c r="I239" s="341" t="str">
        <f>IF(ISERROR(VLOOKUP(G239,'商品データ+集計'!$A$2:$C$5021,3,0)),"",VLOOKUP(G239,'商品データ+集計'!$A$2:$C$5021,3,0))</f>
        <v/>
      </c>
      <c r="J239" s="272"/>
      <c r="K239" s="355"/>
      <c r="L239" s="355"/>
      <c r="M239" s="340"/>
      <c r="N239" s="31"/>
      <c r="O239" s="31"/>
      <c r="P239" s="21"/>
      <c r="U239" s="76" t="str">
        <f t="shared" si="3"/>
        <v/>
      </c>
    </row>
    <row r="240" spans="1:21" ht="35.1" customHeight="1">
      <c r="A240" s="34">
        <v>236</v>
      </c>
      <c r="B240" s="74"/>
      <c r="C240" s="32"/>
      <c r="D240" s="31"/>
      <c r="E240" s="31"/>
      <c r="F240" s="73"/>
      <c r="G240" s="416"/>
      <c r="H240" s="340" t="str">
        <f>IF(ISERROR(VLOOKUP(G240,'商品データ+集計'!$A$2:$C$5021,2,0)),"",VLOOKUP(G240,'商品データ+集計'!$A$2:$C$5021,2,0))</f>
        <v/>
      </c>
      <c r="I240" s="341" t="str">
        <f>IF(ISERROR(VLOOKUP(G240,'商品データ+集計'!$A$2:$C$5021,3,0)),"",VLOOKUP(G240,'商品データ+集計'!$A$2:$C$5021,3,0))</f>
        <v/>
      </c>
      <c r="J240" s="272"/>
      <c r="K240" s="355"/>
      <c r="L240" s="355"/>
      <c r="M240" s="340"/>
      <c r="N240" s="31"/>
      <c r="O240" s="31"/>
      <c r="P240" s="21"/>
      <c r="U240" s="76" t="str">
        <f t="shared" si="3"/>
        <v/>
      </c>
    </row>
    <row r="241" spans="1:21" ht="35.1" customHeight="1">
      <c r="A241" s="34">
        <v>237</v>
      </c>
      <c r="B241" s="74"/>
      <c r="C241" s="32"/>
      <c r="D241" s="31"/>
      <c r="E241" s="31"/>
      <c r="F241" s="73"/>
      <c r="G241" s="416"/>
      <c r="H241" s="340" t="str">
        <f>IF(ISERROR(VLOOKUP(G241,'商品データ+集計'!$A$2:$C$5021,2,0)),"",VLOOKUP(G241,'商品データ+集計'!$A$2:$C$5021,2,0))</f>
        <v/>
      </c>
      <c r="I241" s="341" t="str">
        <f>IF(ISERROR(VLOOKUP(G241,'商品データ+集計'!$A$2:$C$5021,3,0)),"",VLOOKUP(G241,'商品データ+集計'!$A$2:$C$5021,3,0))</f>
        <v/>
      </c>
      <c r="J241" s="272"/>
      <c r="K241" s="355"/>
      <c r="L241" s="355"/>
      <c r="M241" s="340"/>
      <c r="N241" s="31"/>
      <c r="O241" s="31"/>
      <c r="P241" s="21"/>
      <c r="U241" s="76" t="str">
        <f t="shared" si="3"/>
        <v/>
      </c>
    </row>
    <row r="242" spans="1:21" ht="35.1" customHeight="1">
      <c r="A242" s="34">
        <v>238</v>
      </c>
      <c r="B242" s="74"/>
      <c r="C242" s="32"/>
      <c r="D242" s="31"/>
      <c r="E242" s="31"/>
      <c r="F242" s="73"/>
      <c r="G242" s="416"/>
      <c r="H242" s="340" t="str">
        <f>IF(ISERROR(VLOOKUP(G242,'商品データ+集計'!$A$2:$C$5021,2,0)),"",VLOOKUP(G242,'商品データ+集計'!$A$2:$C$5021,2,0))</f>
        <v/>
      </c>
      <c r="I242" s="341" t="str">
        <f>IF(ISERROR(VLOOKUP(G242,'商品データ+集計'!$A$2:$C$5021,3,0)),"",VLOOKUP(G242,'商品データ+集計'!$A$2:$C$5021,3,0))</f>
        <v/>
      </c>
      <c r="J242" s="272"/>
      <c r="K242" s="355"/>
      <c r="L242" s="355"/>
      <c r="M242" s="340"/>
      <c r="N242" s="31"/>
      <c r="O242" s="31"/>
      <c r="P242" s="21"/>
      <c r="U242" s="76" t="str">
        <f t="shared" si="3"/>
        <v/>
      </c>
    </row>
    <row r="243" spans="1:21" ht="35.1" customHeight="1">
      <c r="A243" s="34">
        <v>239</v>
      </c>
      <c r="B243" s="74"/>
      <c r="C243" s="32"/>
      <c r="D243" s="31"/>
      <c r="E243" s="31"/>
      <c r="F243" s="73"/>
      <c r="G243" s="416"/>
      <c r="H243" s="340" t="str">
        <f>IF(ISERROR(VLOOKUP(G243,'商品データ+集計'!$A$2:$C$5021,2,0)),"",VLOOKUP(G243,'商品データ+集計'!$A$2:$C$5021,2,0))</f>
        <v/>
      </c>
      <c r="I243" s="341" t="str">
        <f>IF(ISERROR(VLOOKUP(G243,'商品データ+集計'!$A$2:$C$5021,3,0)),"",VLOOKUP(G243,'商品データ+集計'!$A$2:$C$5021,3,0))</f>
        <v/>
      </c>
      <c r="J243" s="272"/>
      <c r="K243" s="355"/>
      <c r="L243" s="355"/>
      <c r="M243" s="340"/>
      <c r="N243" s="31"/>
      <c r="O243" s="31"/>
      <c r="P243" s="21"/>
      <c r="U243" s="76" t="str">
        <f t="shared" si="3"/>
        <v/>
      </c>
    </row>
    <row r="244" spans="1:21" ht="35.1" customHeight="1">
      <c r="A244" s="34">
        <v>240</v>
      </c>
      <c r="B244" s="74"/>
      <c r="C244" s="32"/>
      <c r="D244" s="31"/>
      <c r="E244" s="31"/>
      <c r="F244" s="73"/>
      <c r="G244" s="416"/>
      <c r="H244" s="340" t="str">
        <f>IF(ISERROR(VLOOKUP(G244,'商品データ+集計'!$A$2:$C$5021,2,0)),"",VLOOKUP(G244,'商品データ+集計'!$A$2:$C$5021,2,0))</f>
        <v/>
      </c>
      <c r="I244" s="341" t="str">
        <f>IF(ISERROR(VLOOKUP(G244,'商品データ+集計'!$A$2:$C$5021,3,0)),"",VLOOKUP(G244,'商品データ+集計'!$A$2:$C$5021,3,0))</f>
        <v/>
      </c>
      <c r="J244" s="272"/>
      <c r="K244" s="355"/>
      <c r="L244" s="355"/>
      <c r="M244" s="340"/>
      <c r="N244" s="31"/>
      <c r="O244" s="31"/>
      <c r="P244" s="21"/>
      <c r="U244" s="76" t="str">
        <f t="shared" si="3"/>
        <v/>
      </c>
    </row>
    <row r="245" spans="1:21" ht="35.1" customHeight="1">
      <c r="A245" s="34">
        <v>241</v>
      </c>
      <c r="B245" s="74"/>
      <c r="C245" s="32"/>
      <c r="D245" s="31"/>
      <c r="E245" s="31"/>
      <c r="F245" s="73"/>
      <c r="G245" s="416"/>
      <c r="H245" s="340" t="str">
        <f>IF(ISERROR(VLOOKUP(G245,'商品データ+集計'!$A$2:$C$5021,2,0)),"",VLOOKUP(G245,'商品データ+集計'!$A$2:$C$5021,2,0))</f>
        <v/>
      </c>
      <c r="I245" s="341" t="str">
        <f>IF(ISERROR(VLOOKUP(G245,'商品データ+集計'!$A$2:$C$5021,3,0)),"",VLOOKUP(G245,'商品データ+集計'!$A$2:$C$5021,3,0))</f>
        <v/>
      </c>
      <c r="J245" s="272"/>
      <c r="K245" s="355"/>
      <c r="L245" s="355"/>
      <c r="M245" s="340"/>
      <c r="N245" s="31"/>
      <c r="O245" s="31"/>
      <c r="P245" s="21"/>
      <c r="U245" s="76" t="str">
        <f t="shared" si="3"/>
        <v/>
      </c>
    </row>
    <row r="246" spans="1:21" ht="35.1" customHeight="1">
      <c r="A246" s="34">
        <v>242</v>
      </c>
      <c r="B246" s="74"/>
      <c r="C246" s="32"/>
      <c r="D246" s="31"/>
      <c r="E246" s="31"/>
      <c r="F246" s="73"/>
      <c r="G246" s="416"/>
      <c r="H246" s="340" t="str">
        <f>IF(ISERROR(VLOOKUP(G246,'商品データ+集計'!$A$2:$C$5021,2,0)),"",VLOOKUP(G246,'商品データ+集計'!$A$2:$C$5021,2,0))</f>
        <v/>
      </c>
      <c r="I246" s="341" t="str">
        <f>IF(ISERROR(VLOOKUP(G246,'商品データ+集計'!$A$2:$C$5021,3,0)),"",VLOOKUP(G246,'商品データ+集計'!$A$2:$C$5021,3,0))</f>
        <v/>
      </c>
      <c r="J246" s="272"/>
      <c r="K246" s="355"/>
      <c r="L246" s="355"/>
      <c r="M246" s="340"/>
      <c r="N246" s="31"/>
      <c r="O246" s="31"/>
      <c r="P246" s="21"/>
      <c r="U246" s="76" t="str">
        <f t="shared" si="3"/>
        <v/>
      </c>
    </row>
    <row r="247" spans="1:21" ht="35.1" customHeight="1">
      <c r="A247" s="34">
        <v>243</v>
      </c>
      <c r="B247" s="74"/>
      <c r="C247" s="32"/>
      <c r="D247" s="31"/>
      <c r="E247" s="31"/>
      <c r="F247" s="73"/>
      <c r="G247" s="416"/>
      <c r="H247" s="340" t="str">
        <f>IF(ISERROR(VLOOKUP(G247,'商品データ+集計'!$A$2:$C$5021,2,0)),"",VLOOKUP(G247,'商品データ+集計'!$A$2:$C$5021,2,0))</f>
        <v/>
      </c>
      <c r="I247" s="341" t="str">
        <f>IF(ISERROR(VLOOKUP(G247,'商品データ+集計'!$A$2:$C$5021,3,0)),"",VLOOKUP(G247,'商品データ+集計'!$A$2:$C$5021,3,0))</f>
        <v/>
      </c>
      <c r="J247" s="272"/>
      <c r="K247" s="355"/>
      <c r="L247" s="355"/>
      <c r="M247" s="340"/>
      <c r="N247" s="31"/>
      <c r="O247" s="31"/>
      <c r="P247" s="21"/>
      <c r="U247" s="76" t="str">
        <f t="shared" si="3"/>
        <v/>
      </c>
    </row>
    <row r="248" spans="1:21" ht="35.1" customHeight="1">
      <c r="A248" s="34">
        <v>244</v>
      </c>
      <c r="B248" s="74"/>
      <c r="C248" s="32"/>
      <c r="D248" s="31"/>
      <c r="E248" s="31"/>
      <c r="F248" s="73"/>
      <c r="G248" s="416"/>
      <c r="H248" s="340" t="str">
        <f>IF(ISERROR(VLOOKUP(G248,'商品データ+集計'!$A$2:$C$5021,2,0)),"",VLOOKUP(G248,'商品データ+集計'!$A$2:$C$5021,2,0))</f>
        <v/>
      </c>
      <c r="I248" s="341" t="str">
        <f>IF(ISERROR(VLOOKUP(G248,'商品データ+集計'!$A$2:$C$5021,3,0)),"",VLOOKUP(G248,'商品データ+集計'!$A$2:$C$5021,3,0))</f>
        <v/>
      </c>
      <c r="J248" s="272"/>
      <c r="K248" s="355"/>
      <c r="L248" s="355"/>
      <c r="M248" s="340"/>
      <c r="N248" s="31"/>
      <c r="O248" s="31"/>
      <c r="P248" s="21"/>
      <c r="U248" s="76" t="str">
        <f t="shared" si="3"/>
        <v/>
      </c>
    </row>
    <row r="249" spans="1:21" ht="35.1" customHeight="1">
      <c r="A249" s="34">
        <v>245</v>
      </c>
      <c r="B249" s="74"/>
      <c r="C249" s="32"/>
      <c r="D249" s="31"/>
      <c r="E249" s="31"/>
      <c r="F249" s="73"/>
      <c r="G249" s="416"/>
      <c r="H249" s="340" t="str">
        <f>IF(ISERROR(VLOOKUP(G249,'商品データ+集計'!$A$2:$C$5021,2,0)),"",VLOOKUP(G249,'商品データ+集計'!$A$2:$C$5021,2,0))</f>
        <v/>
      </c>
      <c r="I249" s="341" t="str">
        <f>IF(ISERROR(VLOOKUP(G249,'商品データ+集計'!$A$2:$C$5021,3,0)),"",VLOOKUP(G249,'商品データ+集計'!$A$2:$C$5021,3,0))</f>
        <v/>
      </c>
      <c r="J249" s="272"/>
      <c r="K249" s="355"/>
      <c r="L249" s="355"/>
      <c r="M249" s="340"/>
      <c r="N249" s="31"/>
      <c r="O249" s="31"/>
      <c r="P249" s="21"/>
      <c r="U249" s="76" t="str">
        <f t="shared" si="3"/>
        <v/>
      </c>
    </row>
    <row r="250" spans="1:21" ht="35.1" customHeight="1">
      <c r="A250" s="34">
        <v>246</v>
      </c>
      <c r="B250" s="74"/>
      <c r="C250" s="32"/>
      <c r="D250" s="31"/>
      <c r="E250" s="31"/>
      <c r="F250" s="73"/>
      <c r="G250" s="416"/>
      <c r="H250" s="340" t="str">
        <f>IF(ISERROR(VLOOKUP(G250,'商品データ+集計'!$A$2:$C$5021,2,0)),"",VLOOKUP(G250,'商品データ+集計'!$A$2:$C$5021,2,0))</f>
        <v/>
      </c>
      <c r="I250" s="341" t="str">
        <f>IF(ISERROR(VLOOKUP(G250,'商品データ+集計'!$A$2:$C$5021,3,0)),"",VLOOKUP(G250,'商品データ+集計'!$A$2:$C$5021,3,0))</f>
        <v/>
      </c>
      <c r="J250" s="272"/>
      <c r="K250" s="355"/>
      <c r="L250" s="355"/>
      <c r="M250" s="340"/>
      <c r="N250" s="31"/>
      <c r="O250" s="31"/>
      <c r="P250" s="21"/>
      <c r="U250" s="76" t="str">
        <f t="shared" si="3"/>
        <v/>
      </c>
    </row>
    <row r="251" spans="1:21" ht="35.1" customHeight="1">
      <c r="A251" s="34">
        <v>247</v>
      </c>
      <c r="B251" s="74"/>
      <c r="C251" s="32"/>
      <c r="D251" s="31"/>
      <c r="E251" s="31"/>
      <c r="F251" s="73"/>
      <c r="G251" s="416"/>
      <c r="H251" s="340" t="str">
        <f>IF(ISERROR(VLOOKUP(G251,'商品データ+集計'!$A$2:$C$5021,2,0)),"",VLOOKUP(G251,'商品データ+集計'!$A$2:$C$5021,2,0))</f>
        <v/>
      </c>
      <c r="I251" s="341" t="str">
        <f>IF(ISERROR(VLOOKUP(G251,'商品データ+集計'!$A$2:$C$5021,3,0)),"",VLOOKUP(G251,'商品データ+集計'!$A$2:$C$5021,3,0))</f>
        <v/>
      </c>
      <c r="J251" s="272"/>
      <c r="K251" s="355"/>
      <c r="L251" s="355"/>
      <c r="M251" s="340"/>
      <c r="N251" s="31"/>
      <c r="O251" s="31"/>
      <c r="P251" s="21"/>
      <c r="U251" s="76" t="str">
        <f t="shared" si="3"/>
        <v/>
      </c>
    </row>
    <row r="252" spans="1:21" ht="35.1" customHeight="1">
      <c r="A252" s="34">
        <v>248</v>
      </c>
      <c r="B252" s="74"/>
      <c r="C252" s="32"/>
      <c r="D252" s="31"/>
      <c r="E252" s="31"/>
      <c r="F252" s="73"/>
      <c r="G252" s="416"/>
      <c r="H252" s="340" t="str">
        <f>IF(ISERROR(VLOOKUP(G252,'商品データ+集計'!$A$2:$C$5021,2,0)),"",VLOOKUP(G252,'商品データ+集計'!$A$2:$C$5021,2,0))</f>
        <v/>
      </c>
      <c r="I252" s="341" t="str">
        <f>IF(ISERROR(VLOOKUP(G252,'商品データ+集計'!$A$2:$C$5021,3,0)),"",VLOOKUP(G252,'商品データ+集計'!$A$2:$C$5021,3,0))</f>
        <v/>
      </c>
      <c r="J252" s="272"/>
      <c r="K252" s="355"/>
      <c r="L252" s="355"/>
      <c r="M252" s="340"/>
      <c r="N252" s="31"/>
      <c r="O252" s="31"/>
      <c r="P252" s="21"/>
      <c r="U252" s="76" t="str">
        <f t="shared" si="3"/>
        <v/>
      </c>
    </row>
    <row r="253" spans="1:21" ht="35.1" customHeight="1">
      <c r="A253" s="34">
        <v>249</v>
      </c>
      <c r="B253" s="74"/>
      <c r="C253" s="32"/>
      <c r="D253" s="31"/>
      <c r="E253" s="31"/>
      <c r="F253" s="73"/>
      <c r="G253" s="416"/>
      <c r="H253" s="340" t="str">
        <f>IF(ISERROR(VLOOKUP(G253,'商品データ+集計'!$A$2:$C$5021,2,0)),"",VLOOKUP(G253,'商品データ+集計'!$A$2:$C$5021,2,0))</f>
        <v/>
      </c>
      <c r="I253" s="341" t="str">
        <f>IF(ISERROR(VLOOKUP(G253,'商品データ+集計'!$A$2:$C$5021,3,0)),"",VLOOKUP(G253,'商品データ+集計'!$A$2:$C$5021,3,0))</f>
        <v/>
      </c>
      <c r="J253" s="272"/>
      <c r="K253" s="355"/>
      <c r="L253" s="355"/>
      <c r="M253" s="340"/>
      <c r="N253" s="31"/>
      <c r="O253" s="31"/>
      <c r="P253" s="21"/>
      <c r="U253" s="76" t="str">
        <f t="shared" si="3"/>
        <v/>
      </c>
    </row>
    <row r="254" spans="1:21" ht="35.1" customHeight="1">
      <c r="A254" s="34">
        <v>250</v>
      </c>
      <c r="B254" s="74"/>
      <c r="C254" s="32"/>
      <c r="D254" s="31"/>
      <c r="E254" s="31"/>
      <c r="F254" s="73"/>
      <c r="G254" s="416"/>
      <c r="H254" s="340" t="str">
        <f>IF(ISERROR(VLOOKUP(G254,'商品データ+集計'!$A$2:$C$5021,2,0)),"",VLOOKUP(G254,'商品データ+集計'!$A$2:$C$5021,2,0))</f>
        <v/>
      </c>
      <c r="I254" s="341" t="str">
        <f>IF(ISERROR(VLOOKUP(G254,'商品データ+集計'!$A$2:$C$5021,3,0)),"",VLOOKUP(G254,'商品データ+集計'!$A$2:$C$5021,3,0))</f>
        <v/>
      </c>
      <c r="J254" s="272"/>
      <c r="K254" s="355"/>
      <c r="L254" s="355"/>
      <c r="M254" s="340"/>
      <c r="N254" s="31"/>
      <c r="O254" s="31"/>
      <c r="P254" s="21"/>
      <c r="U254" s="76" t="str">
        <f t="shared" si="3"/>
        <v/>
      </c>
    </row>
    <row r="255" spans="1:21" ht="35.1" customHeight="1">
      <c r="A255" s="34">
        <v>251</v>
      </c>
      <c r="B255" s="74"/>
      <c r="C255" s="32"/>
      <c r="D255" s="31"/>
      <c r="E255" s="31"/>
      <c r="F255" s="73"/>
      <c r="G255" s="416"/>
      <c r="H255" s="340" t="str">
        <f>IF(ISERROR(VLOOKUP(G255,'商品データ+集計'!$A$2:$C$5021,2,0)),"",VLOOKUP(G255,'商品データ+集計'!$A$2:$C$5021,2,0))</f>
        <v/>
      </c>
      <c r="I255" s="341" t="str">
        <f>IF(ISERROR(VLOOKUP(G255,'商品データ+集計'!$A$2:$C$5021,3,0)),"",VLOOKUP(G255,'商品データ+集計'!$A$2:$C$5021,3,0))</f>
        <v/>
      </c>
      <c r="J255" s="272"/>
      <c r="K255" s="355"/>
      <c r="L255" s="355"/>
      <c r="M255" s="40"/>
      <c r="N255" s="31"/>
      <c r="O255" s="31"/>
      <c r="P255" s="21"/>
      <c r="U255" s="76" t="str">
        <f t="shared" si="3"/>
        <v/>
      </c>
    </row>
    <row r="256" spans="1:21" ht="35.1" customHeight="1">
      <c r="A256" s="34">
        <v>252</v>
      </c>
      <c r="B256" s="74"/>
      <c r="C256" s="32"/>
      <c r="D256" s="31"/>
      <c r="E256" s="31"/>
      <c r="F256" s="73"/>
      <c r="G256" s="416"/>
      <c r="H256" s="340" t="str">
        <f>IF(ISERROR(VLOOKUP(G256,'商品データ+集計'!$A$2:$C$5021,2,0)),"",VLOOKUP(G256,'商品データ+集計'!$A$2:$C$5021,2,0))</f>
        <v/>
      </c>
      <c r="I256" s="341" t="str">
        <f>IF(ISERROR(VLOOKUP(G256,'商品データ+集計'!$A$2:$C$5021,3,0)),"",VLOOKUP(G256,'商品データ+集計'!$A$2:$C$5021,3,0))</f>
        <v/>
      </c>
      <c r="J256" s="272"/>
      <c r="K256" s="355"/>
      <c r="L256" s="355"/>
      <c r="M256" s="40"/>
      <c r="N256" s="31"/>
      <c r="O256" s="31"/>
      <c r="P256" s="21"/>
      <c r="U256" s="76" t="str">
        <f t="shared" si="3"/>
        <v/>
      </c>
    </row>
    <row r="257" spans="1:21" ht="35.1" customHeight="1">
      <c r="A257" s="34">
        <v>253</v>
      </c>
      <c r="B257" s="74"/>
      <c r="C257" s="32"/>
      <c r="D257" s="31"/>
      <c r="E257" s="31"/>
      <c r="F257" s="73"/>
      <c r="G257" s="416"/>
      <c r="H257" s="340" t="str">
        <f>IF(ISERROR(VLOOKUP(G257,'商品データ+集計'!$A$2:$C$5021,2,0)),"",VLOOKUP(G257,'商品データ+集計'!$A$2:$C$5021,2,0))</f>
        <v/>
      </c>
      <c r="I257" s="341" t="str">
        <f>IF(ISERROR(VLOOKUP(G257,'商品データ+集計'!$A$2:$C$5021,3,0)),"",VLOOKUP(G257,'商品データ+集計'!$A$2:$C$5021,3,0))</f>
        <v/>
      </c>
      <c r="J257" s="272"/>
      <c r="K257" s="355"/>
      <c r="L257" s="355"/>
      <c r="M257" s="40"/>
      <c r="N257" s="31"/>
      <c r="O257" s="31"/>
      <c r="P257" s="21"/>
      <c r="U257" s="76" t="str">
        <f t="shared" si="3"/>
        <v/>
      </c>
    </row>
    <row r="258" spans="1:21" ht="35.1" customHeight="1">
      <c r="A258" s="34">
        <v>254</v>
      </c>
      <c r="B258" s="74"/>
      <c r="C258" s="32"/>
      <c r="D258" s="31"/>
      <c r="E258" s="31"/>
      <c r="F258" s="73"/>
      <c r="G258" s="416"/>
      <c r="H258" s="340" t="str">
        <f>IF(ISERROR(VLOOKUP(G258,'商品データ+集計'!$A$2:$C$5021,2,0)),"",VLOOKUP(G258,'商品データ+集計'!$A$2:$C$5021,2,0))</f>
        <v/>
      </c>
      <c r="I258" s="341" t="str">
        <f>IF(ISERROR(VLOOKUP(G258,'商品データ+集計'!$A$2:$C$5021,3,0)),"",VLOOKUP(G258,'商品データ+集計'!$A$2:$C$5021,3,0))</f>
        <v/>
      </c>
      <c r="J258" s="272"/>
      <c r="K258" s="355"/>
      <c r="L258" s="355"/>
      <c r="M258" s="40"/>
      <c r="N258" s="31"/>
      <c r="O258" s="31"/>
      <c r="P258" s="21"/>
      <c r="U258" s="76" t="str">
        <f t="shared" si="3"/>
        <v/>
      </c>
    </row>
    <row r="259" spans="1:21" ht="35.1" customHeight="1">
      <c r="A259" s="34">
        <v>255</v>
      </c>
      <c r="B259" s="74"/>
      <c r="C259" s="32"/>
      <c r="D259" s="31"/>
      <c r="E259" s="31"/>
      <c r="F259" s="73"/>
      <c r="G259" s="416"/>
      <c r="H259" s="340" t="str">
        <f>IF(ISERROR(VLOOKUP(G259,'商品データ+集計'!$A$2:$C$5021,2,0)),"",VLOOKUP(G259,'商品データ+集計'!$A$2:$C$5021,2,0))</f>
        <v/>
      </c>
      <c r="I259" s="341" t="str">
        <f>IF(ISERROR(VLOOKUP(G259,'商品データ+集計'!$A$2:$C$5021,3,0)),"",VLOOKUP(G259,'商品データ+集計'!$A$2:$C$5021,3,0))</f>
        <v/>
      </c>
      <c r="J259" s="272"/>
      <c r="K259" s="355"/>
      <c r="L259" s="355"/>
      <c r="M259" s="40"/>
      <c r="N259" s="31"/>
      <c r="O259" s="31"/>
      <c r="P259" s="21"/>
      <c r="U259" s="76" t="str">
        <f t="shared" si="3"/>
        <v/>
      </c>
    </row>
    <row r="260" spans="1:21" ht="35.1" customHeight="1">
      <c r="A260" s="34">
        <v>256</v>
      </c>
      <c r="B260" s="74"/>
      <c r="C260" s="32"/>
      <c r="D260" s="31"/>
      <c r="E260" s="31"/>
      <c r="F260" s="73"/>
      <c r="G260" s="416"/>
      <c r="H260" s="340" t="str">
        <f>IF(ISERROR(VLOOKUP(G260,'商品データ+集計'!$A$2:$C$5021,2,0)),"",VLOOKUP(G260,'商品データ+集計'!$A$2:$C$5021,2,0))</f>
        <v/>
      </c>
      <c r="I260" s="341" t="str">
        <f>IF(ISERROR(VLOOKUP(G260,'商品データ+集計'!$A$2:$C$5021,3,0)),"",VLOOKUP(G260,'商品データ+集計'!$A$2:$C$5021,3,0))</f>
        <v/>
      </c>
      <c r="J260" s="272"/>
      <c r="K260" s="355"/>
      <c r="L260" s="355"/>
      <c r="M260" s="40"/>
      <c r="N260" s="31"/>
      <c r="O260" s="31"/>
      <c r="P260" s="21"/>
      <c r="U260" s="76" t="str">
        <f t="shared" si="3"/>
        <v/>
      </c>
    </row>
    <row r="261" spans="1:21" ht="35.1" customHeight="1">
      <c r="A261" s="34">
        <v>257</v>
      </c>
      <c r="B261" s="74"/>
      <c r="C261" s="32"/>
      <c r="D261" s="31"/>
      <c r="E261" s="31"/>
      <c r="F261" s="73"/>
      <c r="G261" s="416"/>
      <c r="H261" s="340" t="str">
        <f>IF(ISERROR(VLOOKUP(G261,'商品データ+集計'!$A$2:$C$5021,2,0)),"",VLOOKUP(G261,'商品データ+集計'!$A$2:$C$5021,2,0))</f>
        <v/>
      </c>
      <c r="I261" s="341" t="str">
        <f>IF(ISERROR(VLOOKUP(G261,'商品データ+集計'!$A$2:$C$5021,3,0)),"",VLOOKUP(G261,'商品データ+集計'!$A$2:$C$5021,3,0))</f>
        <v/>
      </c>
      <c r="J261" s="272"/>
      <c r="K261" s="355"/>
      <c r="L261" s="355"/>
      <c r="M261" s="40"/>
      <c r="N261" s="31"/>
      <c r="O261" s="31"/>
      <c r="P261" s="21"/>
      <c r="U261" s="76" t="str">
        <f t="shared" ref="U261:U324" si="4">CONCATENATE(G261,K261)</f>
        <v/>
      </c>
    </row>
    <row r="262" spans="1:21" ht="35.1" customHeight="1">
      <c r="A262" s="34">
        <v>258</v>
      </c>
      <c r="B262" s="74"/>
      <c r="C262" s="32"/>
      <c r="D262" s="31"/>
      <c r="E262" s="31"/>
      <c r="F262" s="73"/>
      <c r="G262" s="416"/>
      <c r="H262" s="340" t="str">
        <f>IF(ISERROR(VLOOKUP(G262,'商品データ+集計'!$A$2:$C$5021,2,0)),"",VLOOKUP(G262,'商品データ+集計'!$A$2:$C$5021,2,0))</f>
        <v/>
      </c>
      <c r="I262" s="341" t="str">
        <f>IF(ISERROR(VLOOKUP(G262,'商品データ+集計'!$A$2:$C$5021,3,0)),"",VLOOKUP(G262,'商品データ+集計'!$A$2:$C$5021,3,0))</f>
        <v/>
      </c>
      <c r="J262" s="272"/>
      <c r="K262" s="355"/>
      <c r="L262" s="355"/>
      <c r="M262" s="40"/>
      <c r="N262" s="31"/>
      <c r="O262" s="31"/>
      <c r="P262" s="21"/>
      <c r="U262" s="76" t="str">
        <f t="shared" si="4"/>
        <v/>
      </c>
    </row>
    <row r="263" spans="1:21" ht="35.1" customHeight="1">
      <c r="A263" s="34">
        <v>259</v>
      </c>
      <c r="B263" s="74"/>
      <c r="C263" s="32"/>
      <c r="D263" s="31"/>
      <c r="E263" s="31"/>
      <c r="F263" s="73"/>
      <c r="G263" s="416"/>
      <c r="H263" s="340" t="str">
        <f>IF(ISERROR(VLOOKUP(G263,'商品データ+集計'!$A$2:$C$5021,2,0)),"",VLOOKUP(G263,'商品データ+集計'!$A$2:$C$5021,2,0))</f>
        <v/>
      </c>
      <c r="I263" s="341" t="str">
        <f>IF(ISERROR(VLOOKUP(G263,'商品データ+集計'!$A$2:$C$5021,3,0)),"",VLOOKUP(G263,'商品データ+集計'!$A$2:$C$5021,3,0))</f>
        <v/>
      </c>
      <c r="J263" s="272"/>
      <c r="K263" s="355"/>
      <c r="L263" s="355"/>
      <c r="M263" s="40"/>
      <c r="N263" s="31"/>
      <c r="O263" s="31"/>
      <c r="P263" s="21"/>
      <c r="U263" s="76" t="str">
        <f t="shared" si="4"/>
        <v/>
      </c>
    </row>
    <row r="264" spans="1:21" ht="35.1" customHeight="1">
      <c r="A264" s="34">
        <v>260</v>
      </c>
      <c r="B264" s="74"/>
      <c r="C264" s="32"/>
      <c r="D264" s="31"/>
      <c r="E264" s="31"/>
      <c r="F264" s="73"/>
      <c r="G264" s="416"/>
      <c r="H264" s="340" t="str">
        <f>IF(ISERROR(VLOOKUP(G264,'商品データ+集計'!$A$2:$C$5021,2,0)),"",VLOOKUP(G264,'商品データ+集計'!$A$2:$C$5021,2,0))</f>
        <v/>
      </c>
      <c r="I264" s="341" t="str">
        <f>IF(ISERROR(VLOOKUP(G264,'商品データ+集計'!$A$2:$C$5021,3,0)),"",VLOOKUP(G264,'商品データ+集計'!$A$2:$C$5021,3,0))</f>
        <v/>
      </c>
      <c r="J264" s="272"/>
      <c r="K264" s="355"/>
      <c r="L264" s="355"/>
      <c r="M264" s="40"/>
      <c r="N264" s="31"/>
      <c r="O264" s="31"/>
      <c r="P264" s="21"/>
      <c r="U264" s="76" t="str">
        <f t="shared" si="4"/>
        <v/>
      </c>
    </row>
    <row r="265" spans="1:21" ht="35.1" customHeight="1">
      <c r="A265" s="34">
        <v>261</v>
      </c>
      <c r="B265" s="74"/>
      <c r="C265" s="32"/>
      <c r="D265" s="31"/>
      <c r="E265" s="31"/>
      <c r="F265" s="73"/>
      <c r="G265" s="416"/>
      <c r="H265" s="340" t="str">
        <f>IF(ISERROR(VLOOKUP(G265,'商品データ+集計'!$A$2:$C$5021,2,0)),"",VLOOKUP(G265,'商品データ+集計'!$A$2:$C$5021,2,0))</f>
        <v/>
      </c>
      <c r="I265" s="341" t="str">
        <f>IF(ISERROR(VLOOKUP(G265,'商品データ+集計'!$A$2:$C$5021,3,0)),"",VLOOKUP(G265,'商品データ+集計'!$A$2:$C$5021,3,0))</f>
        <v/>
      </c>
      <c r="J265" s="272"/>
      <c r="K265" s="355"/>
      <c r="L265" s="355"/>
      <c r="M265" s="40"/>
      <c r="N265" s="31"/>
      <c r="O265" s="31"/>
      <c r="P265" s="21"/>
      <c r="U265" s="76" t="str">
        <f t="shared" si="4"/>
        <v/>
      </c>
    </row>
    <row r="266" spans="1:21" ht="35.1" customHeight="1">
      <c r="A266" s="34">
        <v>262</v>
      </c>
      <c r="B266" s="74"/>
      <c r="C266" s="32"/>
      <c r="D266" s="31"/>
      <c r="E266" s="31"/>
      <c r="F266" s="73"/>
      <c r="G266" s="416"/>
      <c r="H266" s="340" t="str">
        <f>IF(ISERROR(VLOOKUP(G266,'商品データ+集計'!$A$2:$C$5021,2,0)),"",VLOOKUP(G266,'商品データ+集計'!$A$2:$C$5021,2,0))</f>
        <v/>
      </c>
      <c r="I266" s="341" t="str">
        <f>IF(ISERROR(VLOOKUP(G266,'商品データ+集計'!$A$2:$C$5021,3,0)),"",VLOOKUP(G266,'商品データ+集計'!$A$2:$C$5021,3,0))</f>
        <v/>
      </c>
      <c r="J266" s="272"/>
      <c r="K266" s="355"/>
      <c r="L266" s="355"/>
      <c r="M266" s="40"/>
      <c r="N266" s="31"/>
      <c r="O266" s="31"/>
      <c r="P266" s="21"/>
      <c r="U266" s="76" t="str">
        <f t="shared" si="4"/>
        <v/>
      </c>
    </row>
    <row r="267" spans="1:21" ht="35.1" customHeight="1">
      <c r="A267" s="34">
        <v>263</v>
      </c>
      <c r="B267" s="74"/>
      <c r="C267" s="32"/>
      <c r="D267" s="31"/>
      <c r="E267" s="31"/>
      <c r="F267" s="73"/>
      <c r="G267" s="416"/>
      <c r="H267" s="340" t="str">
        <f>IF(ISERROR(VLOOKUP(G267,'商品データ+集計'!$A$2:$C$5021,2,0)),"",VLOOKUP(G267,'商品データ+集計'!$A$2:$C$5021,2,0))</f>
        <v/>
      </c>
      <c r="I267" s="341" t="str">
        <f>IF(ISERROR(VLOOKUP(G267,'商品データ+集計'!$A$2:$C$5021,3,0)),"",VLOOKUP(G267,'商品データ+集計'!$A$2:$C$5021,3,0))</f>
        <v/>
      </c>
      <c r="J267" s="272"/>
      <c r="K267" s="355"/>
      <c r="L267" s="355"/>
      <c r="M267" s="40"/>
      <c r="N267" s="31"/>
      <c r="O267" s="31"/>
      <c r="P267" s="21"/>
      <c r="U267" s="76" t="str">
        <f t="shared" si="4"/>
        <v/>
      </c>
    </row>
    <row r="268" spans="1:21" ht="35.1" customHeight="1">
      <c r="A268" s="34">
        <v>264</v>
      </c>
      <c r="B268" s="74"/>
      <c r="C268" s="32"/>
      <c r="D268" s="31"/>
      <c r="E268" s="31"/>
      <c r="F268" s="73"/>
      <c r="G268" s="416"/>
      <c r="H268" s="340" t="str">
        <f>IF(ISERROR(VLOOKUP(G268,'商品データ+集計'!$A$2:$C$5021,2,0)),"",VLOOKUP(G268,'商品データ+集計'!$A$2:$C$5021,2,0))</f>
        <v/>
      </c>
      <c r="I268" s="341" t="str">
        <f>IF(ISERROR(VLOOKUP(G268,'商品データ+集計'!$A$2:$C$5021,3,0)),"",VLOOKUP(G268,'商品データ+集計'!$A$2:$C$5021,3,0))</f>
        <v/>
      </c>
      <c r="J268" s="272"/>
      <c r="K268" s="355"/>
      <c r="L268" s="355"/>
      <c r="M268" s="40"/>
      <c r="N268" s="31"/>
      <c r="O268" s="31"/>
      <c r="P268" s="21"/>
      <c r="U268" s="76" t="str">
        <f t="shared" si="4"/>
        <v/>
      </c>
    </row>
    <row r="269" spans="1:21" ht="35.1" customHeight="1">
      <c r="A269" s="34">
        <v>265</v>
      </c>
      <c r="B269" s="74"/>
      <c r="C269" s="32"/>
      <c r="D269" s="31"/>
      <c r="E269" s="31"/>
      <c r="F269" s="73"/>
      <c r="G269" s="416"/>
      <c r="H269" s="340" t="str">
        <f>IF(ISERROR(VLOOKUP(G269,'商品データ+集計'!$A$2:$C$5021,2,0)),"",VLOOKUP(G269,'商品データ+集計'!$A$2:$C$5021,2,0))</f>
        <v/>
      </c>
      <c r="I269" s="341" t="str">
        <f>IF(ISERROR(VLOOKUP(G269,'商品データ+集計'!$A$2:$C$5021,3,0)),"",VLOOKUP(G269,'商品データ+集計'!$A$2:$C$5021,3,0))</f>
        <v/>
      </c>
      <c r="J269" s="272"/>
      <c r="K269" s="355"/>
      <c r="L269" s="355"/>
      <c r="M269" s="40"/>
      <c r="N269" s="31"/>
      <c r="O269" s="31"/>
      <c r="P269" s="21"/>
      <c r="U269" s="76" t="str">
        <f t="shared" si="4"/>
        <v/>
      </c>
    </row>
    <row r="270" spans="1:21" ht="35.1" customHeight="1">
      <c r="A270" s="34">
        <v>266</v>
      </c>
      <c r="B270" s="74"/>
      <c r="C270" s="32"/>
      <c r="D270" s="31"/>
      <c r="E270" s="31"/>
      <c r="F270" s="73"/>
      <c r="G270" s="416"/>
      <c r="H270" s="340" t="str">
        <f>IF(ISERROR(VLOOKUP(G270,'商品データ+集計'!$A$2:$C$5021,2,0)),"",VLOOKUP(G270,'商品データ+集計'!$A$2:$C$5021,2,0))</f>
        <v/>
      </c>
      <c r="I270" s="341" t="str">
        <f>IF(ISERROR(VLOOKUP(G270,'商品データ+集計'!$A$2:$C$5021,3,0)),"",VLOOKUP(G270,'商品データ+集計'!$A$2:$C$5021,3,0))</f>
        <v/>
      </c>
      <c r="J270" s="272"/>
      <c r="K270" s="355"/>
      <c r="L270" s="355"/>
      <c r="M270" s="40"/>
      <c r="N270" s="31"/>
      <c r="O270" s="31"/>
      <c r="P270" s="21"/>
      <c r="U270" s="76" t="str">
        <f t="shared" si="4"/>
        <v/>
      </c>
    </row>
    <row r="271" spans="1:21" ht="35.1" customHeight="1">
      <c r="A271" s="34">
        <v>267</v>
      </c>
      <c r="B271" s="74"/>
      <c r="C271" s="32"/>
      <c r="D271" s="31"/>
      <c r="E271" s="31"/>
      <c r="F271" s="73"/>
      <c r="G271" s="416"/>
      <c r="H271" s="340" t="str">
        <f>IF(ISERROR(VLOOKUP(G271,'商品データ+集計'!$A$2:$C$5021,2,0)),"",VLOOKUP(G271,'商品データ+集計'!$A$2:$C$5021,2,0))</f>
        <v/>
      </c>
      <c r="I271" s="341" t="str">
        <f>IF(ISERROR(VLOOKUP(G271,'商品データ+集計'!$A$2:$C$5021,3,0)),"",VLOOKUP(G271,'商品データ+集計'!$A$2:$C$5021,3,0))</f>
        <v/>
      </c>
      <c r="J271" s="272"/>
      <c r="K271" s="355"/>
      <c r="L271" s="355"/>
      <c r="M271" s="40"/>
      <c r="N271" s="31"/>
      <c r="O271" s="31"/>
      <c r="P271" s="21"/>
      <c r="U271" s="76" t="str">
        <f t="shared" si="4"/>
        <v/>
      </c>
    </row>
    <row r="272" spans="1:21" ht="35.1" customHeight="1">
      <c r="A272" s="34">
        <v>268</v>
      </c>
      <c r="B272" s="74"/>
      <c r="C272" s="32"/>
      <c r="D272" s="31"/>
      <c r="E272" s="31"/>
      <c r="F272" s="73"/>
      <c r="G272" s="416"/>
      <c r="H272" s="340" t="str">
        <f>IF(ISERROR(VLOOKUP(G272,'商品データ+集計'!$A$2:$C$5021,2,0)),"",VLOOKUP(G272,'商品データ+集計'!$A$2:$C$5021,2,0))</f>
        <v/>
      </c>
      <c r="I272" s="341" t="str">
        <f>IF(ISERROR(VLOOKUP(G272,'商品データ+集計'!$A$2:$C$5021,3,0)),"",VLOOKUP(G272,'商品データ+集計'!$A$2:$C$5021,3,0))</f>
        <v/>
      </c>
      <c r="J272" s="272"/>
      <c r="K272" s="355"/>
      <c r="L272" s="355"/>
      <c r="M272" s="40"/>
      <c r="N272" s="31"/>
      <c r="O272" s="31"/>
      <c r="P272" s="21"/>
      <c r="U272" s="76" t="str">
        <f t="shared" si="4"/>
        <v/>
      </c>
    </row>
    <row r="273" spans="1:21" ht="35.1" customHeight="1">
      <c r="A273" s="34">
        <v>269</v>
      </c>
      <c r="B273" s="74"/>
      <c r="C273" s="32"/>
      <c r="D273" s="31"/>
      <c r="E273" s="31"/>
      <c r="F273" s="73"/>
      <c r="G273" s="416"/>
      <c r="H273" s="340" t="str">
        <f>IF(ISERROR(VLOOKUP(G273,'商品データ+集計'!$A$2:$C$5021,2,0)),"",VLOOKUP(G273,'商品データ+集計'!$A$2:$C$5021,2,0))</f>
        <v/>
      </c>
      <c r="I273" s="341" t="str">
        <f>IF(ISERROR(VLOOKUP(G273,'商品データ+集計'!$A$2:$C$5021,3,0)),"",VLOOKUP(G273,'商品データ+集計'!$A$2:$C$5021,3,0))</f>
        <v/>
      </c>
      <c r="J273" s="272"/>
      <c r="K273" s="355"/>
      <c r="L273" s="355"/>
      <c r="M273" s="40"/>
      <c r="N273" s="31"/>
      <c r="O273" s="31"/>
      <c r="P273" s="21"/>
      <c r="U273" s="76" t="str">
        <f t="shared" si="4"/>
        <v/>
      </c>
    </row>
    <row r="274" spans="1:21" ht="35.1" customHeight="1">
      <c r="A274" s="34">
        <v>270</v>
      </c>
      <c r="B274" s="74"/>
      <c r="C274" s="32"/>
      <c r="D274" s="31"/>
      <c r="E274" s="31"/>
      <c r="F274" s="73"/>
      <c r="G274" s="416"/>
      <c r="H274" s="340" t="str">
        <f>IF(ISERROR(VLOOKUP(G274,'商品データ+集計'!$A$2:$C$5021,2,0)),"",VLOOKUP(G274,'商品データ+集計'!$A$2:$C$5021,2,0))</f>
        <v/>
      </c>
      <c r="I274" s="341" t="str">
        <f>IF(ISERROR(VLOOKUP(G274,'商品データ+集計'!$A$2:$C$5021,3,0)),"",VLOOKUP(G274,'商品データ+集計'!$A$2:$C$5021,3,0))</f>
        <v/>
      </c>
      <c r="J274" s="272"/>
      <c r="K274" s="355"/>
      <c r="L274" s="355"/>
      <c r="M274" s="40"/>
      <c r="N274" s="31"/>
      <c r="O274" s="31"/>
      <c r="P274" s="21"/>
      <c r="U274" s="76" t="str">
        <f t="shared" si="4"/>
        <v/>
      </c>
    </row>
    <row r="275" spans="1:21" ht="35.1" customHeight="1">
      <c r="A275" s="34">
        <v>271</v>
      </c>
      <c r="B275" s="74"/>
      <c r="C275" s="32"/>
      <c r="D275" s="31"/>
      <c r="E275" s="31"/>
      <c r="F275" s="73"/>
      <c r="G275" s="416"/>
      <c r="H275" s="340" t="str">
        <f>IF(ISERROR(VLOOKUP(G275,'商品データ+集計'!$A$2:$C$5021,2,0)),"",VLOOKUP(G275,'商品データ+集計'!$A$2:$C$5021,2,0))</f>
        <v/>
      </c>
      <c r="I275" s="341" t="str">
        <f>IF(ISERROR(VLOOKUP(G275,'商品データ+集計'!$A$2:$C$5021,3,0)),"",VLOOKUP(G275,'商品データ+集計'!$A$2:$C$5021,3,0))</f>
        <v/>
      </c>
      <c r="J275" s="272"/>
      <c r="K275" s="355"/>
      <c r="L275" s="355"/>
      <c r="M275" s="40"/>
      <c r="N275" s="31"/>
      <c r="O275" s="31"/>
      <c r="P275" s="21"/>
      <c r="U275" s="76" t="str">
        <f t="shared" si="4"/>
        <v/>
      </c>
    </row>
    <row r="276" spans="1:21" ht="35.1" customHeight="1">
      <c r="A276" s="34">
        <v>272</v>
      </c>
      <c r="B276" s="74"/>
      <c r="C276" s="32"/>
      <c r="D276" s="31"/>
      <c r="E276" s="31"/>
      <c r="F276" s="73"/>
      <c r="G276" s="416"/>
      <c r="H276" s="340" t="str">
        <f>IF(ISERROR(VLOOKUP(G276,'商品データ+集計'!$A$2:$C$5021,2,0)),"",VLOOKUP(G276,'商品データ+集計'!$A$2:$C$5021,2,0))</f>
        <v/>
      </c>
      <c r="I276" s="341" t="str">
        <f>IF(ISERROR(VLOOKUP(G276,'商品データ+集計'!$A$2:$C$5021,3,0)),"",VLOOKUP(G276,'商品データ+集計'!$A$2:$C$5021,3,0))</f>
        <v/>
      </c>
      <c r="J276" s="272"/>
      <c r="K276" s="355"/>
      <c r="L276" s="355"/>
      <c r="M276" s="40"/>
      <c r="N276" s="31"/>
      <c r="O276" s="31"/>
      <c r="P276" s="21"/>
      <c r="U276" s="76" t="str">
        <f t="shared" si="4"/>
        <v/>
      </c>
    </row>
    <row r="277" spans="1:21" ht="35.1" customHeight="1">
      <c r="A277" s="34">
        <v>273</v>
      </c>
      <c r="B277" s="74"/>
      <c r="C277" s="32"/>
      <c r="D277" s="31"/>
      <c r="E277" s="31"/>
      <c r="F277" s="73"/>
      <c r="G277" s="416"/>
      <c r="H277" s="340" t="str">
        <f>IF(ISERROR(VLOOKUP(G277,'商品データ+集計'!$A$2:$C$5021,2,0)),"",VLOOKUP(G277,'商品データ+集計'!$A$2:$C$5021,2,0))</f>
        <v/>
      </c>
      <c r="I277" s="341" t="str">
        <f>IF(ISERROR(VLOOKUP(G277,'商品データ+集計'!$A$2:$C$5021,3,0)),"",VLOOKUP(G277,'商品データ+集計'!$A$2:$C$5021,3,0))</f>
        <v/>
      </c>
      <c r="J277" s="272"/>
      <c r="K277" s="355"/>
      <c r="L277" s="355"/>
      <c r="M277" s="40"/>
      <c r="N277" s="31"/>
      <c r="O277" s="31"/>
      <c r="P277" s="21"/>
      <c r="U277" s="76" t="str">
        <f t="shared" si="4"/>
        <v/>
      </c>
    </row>
    <row r="278" spans="1:21" ht="35.1" customHeight="1">
      <c r="A278" s="34">
        <v>274</v>
      </c>
      <c r="B278" s="74"/>
      <c r="C278" s="32"/>
      <c r="D278" s="31"/>
      <c r="E278" s="31"/>
      <c r="F278" s="73"/>
      <c r="G278" s="416"/>
      <c r="H278" s="340" t="str">
        <f>IF(ISERROR(VLOOKUP(G278,'商品データ+集計'!$A$2:$C$5021,2,0)),"",VLOOKUP(G278,'商品データ+集計'!$A$2:$C$5021,2,0))</f>
        <v/>
      </c>
      <c r="I278" s="341" t="str">
        <f>IF(ISERROR(VLOOKUP(G278,'商品データ+集計'!$A$2:$C$5021,3,0)),"",VLOOKUP(G278,'商品データ+集計'!$A$2:$C$5021,3,0))</f>
        <v/>
      </c>
      <c r="J278" s="272"/>
      <c r="K278" s="355"/>
      <c r="L278" s="355"/>
      <c r="M278" s="40"/>
      <c r="N278" s="31"/>
      <c r="O278" s="31"/>
      <c r="P278" s="21"/>
      <c r="U278" s="76" t="str">
        <f t="shared" si="4"/>
        <v/>
      </c>
    </row>
    <row r="279" spans="1:21" ht="35.1" customHeight="1">
      <c r="A279" s="34">
        <v>275</v>
      </c>
      <c r="B279" s="74"/>
      <c r="C279" s="32"/>
      <c r="D279" s="31"/>
      <c r="E279" s="31"/>
      <c r="F279" s="73"/>
      <c r="G279" s="416"/>
      <c r="H279" s="340" t="str">
        <f>IF(ISERROR(VLOOKUP(G279,'商品データ+集計'!$A$2:$C$5021,2,0)),"",VLOOKUP(G279,'商品データ+集計'!$A$2:$C$5021,2,0))</f>
        <v/>
      </c>
      <c r="I279" s="341" t="str">
        <f>IF(ISERROR(VLOOKUP(G279,'商品データ+集計'!$A$2:$C$5021,3,0)),"",VLOOKUP(G279,'商品データ+集計'!$A$2:$C$5021,3,0))</f>
        <v/>
      </c>
      <c r="J279" s="272"/>
      <c r="K279" s="355"/>
      <c r="L279" s="355"/>
      <c r="M279" s="40"/>
      <c r="N279" s="31"/>
      <c r="O279" s="31"/>
      <c r="P279" s="21"/>
      <c r="U279" s="76" t="str">
        <f t="shared" si="4"/>
        <v/>
      </c>
    </row>
    <row r="280" spans="1:21" ht="35.1" customHeight="1">
      <c r="A280" s="34">
        <v>276</v>
      </c>
      <c r="B280" s="74"/>
      <c r="C280" s="32"/>
      <c r="D280" s="31"/>
      <c r="E280" s="31"/>
      <c r="F280" s="73"/>
      <c r="G280" s="416"/>
      <c r="H280" s="340" t="str">
        <f>IF(ISERROR(VLOOKUP(G280,'商品データ+集計'!$A$2:$C$5021,2,0)),"",VLOOKUP(G280,'商品データ+集計'!$A$2:$C$5021,2,0))</f>
        <v/>
      </c>
      <c r="I280" s="341" t="str">
        <f>IF(ISERROR(VLOOKUP(G280,'商品データ+集計'!$A$2:$C$5021,3,0)),"",VLOOKUP(G280,'商品データ+集計'!$A$2:$C$5021,3,0))</f>
        <v/>
      </c>
      <c r="J280" s="272"/>
      <c r="K280" s="355"/>
      <c r="L280" s="355"/>
      <c r="M280" s="40"/>
      <c r="N280" s="31"/>
      <c r="O280" s="31"/>
      <c r="P280" s="21"/>
      <c r="U280" s="76" t="str">
        <f t="shared" si="4"/>
        <v/>
      </c>
    </row>
    <row r="281" spans="1:21" ht="35.1" customHeight="1">
      <c r="A281" s="34">
        <v>277</v>
      </c>
      <c r="B281" s="74"/>
      <c r="C281" s="32"/>
      <c r="D281" s="31"/>
      <c r="E281" s="31"/>
      <c r="F281" s="73"/>
      <c r="G281" s="416"/>
      <c r="H281" s="340" t="str">
        <f>IF(ISERROR(VLOOKUP(G281,'商品データ+集計'!$A$2:$C$5021,2,0)),"",VLOOKUP(G281,'商品データ+集計'!$A$2:$C$5021,2,0))</f>
        <v/>
      </c>
      <c r="I281" s="341" t="str">
        <f>IF(ISERROR(VLOOKUP(G281,'商品データ+集計'!$A$2:$C$5021,3,0)),"",VLOOKUP(G281,'商品データ+集計'!$A$2:$C$5021,3,0))</f>
        <v/>
      </c>
      <c r="J281" s="272"/>
      <c r="K281" s="355"/>
      <c r="L281" s="355"/>
      <c r="M281" s="40"/>
      <c r="N281" s="31"/>
      <c r="O281" s="31"/>
      <c r="P281" s="21"/>
      <c r="U281" s="76" t="str">
        <f t="shared" si="4"/>
        <v/>
      </c>
    </row>
    <row r="282" spans="1:21" ht="35.1" customHeight="1">
      <c r="A282" s="34">
        <v>278</v>
      </c>
      <c r="B282" s="74"/>
      <c r="C282" s="32"/>
      <c r="D282" s="31"/>
      <c r="E282" s="31"/>
      <c r="F282" s="73"/>
      <c r="G282" s="416"/>
      <c r="H282" s="340" t="str">
        <f>IF(ISERROR(VLOOKUP(G282,'商品データ+集計'!$A$2:$C$5021,2,0)),"",VLOOKUP(G282,'商品データ+集計'!$A$2:$C$5021,2,0))</f>
        <v/>
      </c>
      <c r="I282" s="341" t="str">
        <f>IF(ISERROR(VLOOKUP(G282,'商品データ+集計'!$A$2:$C$5021,3,0)),"",VLOOKUP(G282,'商品データ+集計'!$A$2:$C$5021,3,0))</f>
        <v/>
      </c>
      <c r="J282" s="272"/>
      <c r="K282" s="355"/>
      <c r="L282" s="355"/>
      <c r="M282" s="40"/>
      <c r="N282" s="31"/>
      <c r="O282" s="31"/>
      <c r="P282" s="21"/>
      <c r="U282" s="76" t="str">
        <f t="shared" si="4"/>
        <v/>
      </c>
    </row>
    <row r="283" spans="1:21" ht="35.1" customHeight="1">
      <c r="A283" s="34">
        <v>279</v>
      </c>
      <c r="B283" s="74"/>
      <c r="C283" s="32"/>
      <c r="D283" s="31"/>
      <c r="E283" s="31"/>
      <c r="F283" s="73"/>
      <c r="G283" s="416"/>
      <c r="H283" s="340" t="str">
        <f>IF(ISERROR(VLOOKUP(G283,'商品データ+集計'!$A$2:$C$5021,2,0)),"",VLOOKUP(G283,'商品データ+集計'!$A$2:$C$5021,2,0))</f>
        <v/>
      </c>
      <c r="I283" s="341" t="str">
        <f>IF(ISERROR(VLOOKUP(G283,'商品データ+集計'!$A$2:$C$5021,3,0)),"",VLOOKUP(G283,'商品データ+集計'!$A$2:$C$5021,3,0))</f>
        <v/>
      </c>
      <c r="J283" s="272"/>
      <c r="K283" s="355"/>
      <c r="L283" s="355"/>
      <c r="M283" s="40"/>
      <c r="N283" s="31"/>
      <c r="O283" s="31"/>
      <c r="P283" s="21"/>
      <c r="U283" s="76" t="str">
        <f t="shared" si="4"/>
        <v/>
      </c>
    </row>
    <row r="284" spans="1:21" ht="35.1" customHeight="1">
      <c r="A284" s="34">
        <v>280</v>
      </c>
      <c r="B284" s="74"/>
      <c r="C284" s="32"/>
      <c r="D284" s="31"/>
      <c r="E284" s="31"/>
      <c r="F284" s="73"/>
      <c r="G284" s="416"/>
      <c r="H284" s="340" t="str">
        <f>IF(ISERROR(VLOOKUP(G284,'商品データ+集計'!$A$2:$C$5021,2,0)),"",VLOOKUP(G284,'商品データ+集計'!$A$2:$C$5021,2,0))</f>
        <v/>
      </c>
      <c r="I284" s="341" t="str">
        <f>IF(ISERROR(VLOOKUP(G284,'商品データ+集計'!$A$2:$C$5021,3,0)),"",VLOOKUP(G284,'商品データ+集計'!$A$2:$C$5021,3,0))</f>
        <v/>
      </c>
      <c r="J284" s="272"/>
      <c r="K284" s="355"/>
      <c r="L284" s="355"/>
      <c r="M284" s="40"/>
      <c r="N284" s="31"/>
      <c r="O284" s="31"/>
      <c r="P284" s="21"/>
      <c r="U284" s="76" t="str">
        <f t="shared" si="4"/>
        <v/>
      </c>
    </row>
    <row r="285" spans="1:21" ht="35.1" customHeight="1">
      <c r="A285" s="34">
        <v>281</v>
      </c>
      <c r="B285" s="74"/>
      <c r="C285" s="32"/>
      <c r="D285" s="31"/>
      <c r="E285" s="31"/>
      <c r="F285" s="73"/>
      <c r="G285" s="416"/>
      <c r="H285" s="340" t="str">
        <f>IF(ISERROR(VLOOKUP(G285,'商品データ+集計'!$A$2:$C$5021,2,0)),"",VLOOKUP(G285,'商品データ+集計'!$A$2:$C$5021,2,0))</f>
        <v/>
      </c>
      <c r="I285" s="341" t="str">
        <f>IF(ISERROR(VLOOKUP(G285,'商品データ+集計'!$A$2:$C$5021,3,0)),"",VLOOKUP(G285,'商品データ+集計'!$A$2:$C$5021,3,0))</f>
        <v/>
      </c>
      <c r="J285" s="272"/>
      <c r="K285" s="355"/>
      <c r="L285" s="355"/>
      <c r="M285" s="40"/>
      <c r="N285" s="31"/>
      <c r="O285" s="31"/>
      <c r="P285" s="21"/>
      <c r="U285" s="76" t="str">
        <f t="shared" si="4"/>
        <v/>
      </c>
    </row>
    <row r="286" spans="1:21" ht="35.1" customHeight="1">
      <c r="A286" s="34">
        <v>282</v>
      </c>
      <c r="B286" s="74"/>
      <c r="C286" s="32"/>
      <c r="D286" s="31"/>
      <c r="E286" s="31"/>
      <c r="F286" s="73"/>
      <c r="G286" s="416"/>
      <c r="H286" s="340" t="str">
        <f>IF(ISERROR(VLOOKUP(G286,'商品データ+集計'!$A$2:$C$5021,2,0)),"",VLOOKUP(G286,'商品データ+集計'!$A$2:$C$5021,2,0))</f>
        <v/>
      </c>
      <c r="I286" s="341" t="str">
        <f>IF(ISERROR(VLOOKUP(G286,'商品データ+集計'!$A$2:$C$5021,3,0)),"",VLOOKUP(G286,'商品データ+集計'!$A$2:$C$5021,3,0))</f>
        <v/>
      </c>
      <c r="J286" s="272"/>
      <c r="K286" s="355"/>
      <c r="L286" s="355"/>
      <c r="M286" s="40"/>
      <c r="N286" s="31"/>
      <c r="O286" s="31"/>
      <c r="P286" s="21"/>
      <c r="U286" s="76" t="str">
        <f t="shared" si="4"/>
        <v/>
      </c>
    </row>
    <row r="287" spans="1:21" ht="35.1" customHeight="1">
      <c r="A287" s="34">
        <v>283</v>
      </c>
      <c r="B287" s="74"/>
      <c r="C287" s="32"/>
      <c r="D287" s="31"/>
      <c r="E287" s="31"/>
      <c r="F287" s="73"/>
      <c r="G287" s="416"/>
      <c r="H287" s="340" t="str">
        <f>IF(ISERROR(VLOOKUP(G287,'商品データ+集計'!$A$2:$C$5021,2,0)),"",VLOOKUP(G287,'商品データ+集計'!$A$2:$C$5021,2,0))</f>
        <v/>
      </c>
      <c r="I287" s="341" t="str">
        <f>IF(ISERROR(VLOOKUP(G287,'商品データ+集計'!$A$2:$C$5021,3,0)),"",VLOOKUP(G287,'商品データ+集計'!$A$2:$C$5021,3,0))</f>
        <v/>
      </c>
      <c r="J287" s="272"/>
      <c r="K287" s="355"/>
      <c r="L287" s="355"/>
      <c r="M287" s="40"/>
      <c r="N287" s="31"/>
      <c r="O287" s="31"/>
      <c r="P287" s="21"/>
      <c r="U287" s="76" t="str">
        <f t="shared" si="4"/>
        <v/>
      </c>
    </row>
    <row r="288" spans="1:21" ht="35.1" customHeight="1">
      <c r="A288" s="34">
        <v>284</v>
      </c>
      <c r="B288" s="74"/>
      <c r="C288" s="32"/>
      <c r="D288" s="31"/>
      <c r="E288" s="31"/>
      <c r="F288" s="73"/>
      <c r="G288" s="416"/>
      <c r="H288" s="340" t="str">
        <f>IF(ISERROR(VLOOKUP(G288,'商品データ+集計'!$A$2:$C$5021,2,0)),"",VLOOKUP(G288,'商品データ+集計'!$A$2:$C$5021,2,0))</f>
        <v/>
      </c>
      <c r="I288" s="341" t="str">
        <f>IF(ISERROR(VLOOKUP(G288,'商品データ+集計'!$A$2:$C$5021,3,0)),"",VLOOKUP(G288,'商品データ+集計'!$A$2:$C$5021,3,0))</f>
        <v/>
      </c>
      <c r="J288" s="272"/>
      <c r="K288" s="355"/>
      <c r="L288" s="355"/>
      <c r="M288" s="40"/>
      <c r="N288" s="31"/>
      <c r="O288" s="31"/>
      <c r="P288" s="21"/>
      <c r="U288" s="76" t="str">
        <f t="shared" si="4"/>
        <v/>
      </c>
    </row>
    <row r="289" spans="1:21" ht="35.1" customHeight="1">
      <c r="A289" s="34">
        <v>285</v>
      </c>
      <c r="B289" s="74"/>
      <c r="C289" s="32"/>
      <c r="D289" s="31"/>
      <c r="E289" s="31"/>
      <c r="F289" s="73"/>
      <c r="G289" s="416"/>
      <c r="H289" s="340" t="str">
        <f>IF(ISERROR(VLOOKUP(G289,'商品データ+集計'!$A$2:$C$5021,2,0)),"",VLOOKUP(G289,'商品データ+集計'!$A$2:$C$5021,2,0))</f>
        <v/>
      </c>
      <c r="I289" s="341" t="str">
        <f>IF(ISERROR(VLOOKUP(G289,'商品データ+集計'!$A$2:$C$5021,3,0)),"",VLOOKUP(G289,'商品データ+集計'!$A$2:$C$5021,3,0))</f>
        <v/>
      </c>
      <c r="J289" s="272"/>
      <c r="K289" s="355"/>
      <c r="L289" s="355"/>
      <c r="M289" s="40"/>
      <c r="N289" s="31"/>
      <c r="O289" s="31"/>
      <c r="P289" s="21"/>
      <c r="U289" s="76" t="str">
        <f t="shared" si="4"/>
        <v/>
      </c>
    </row>
    <row r="290" spans="1:21" ht="35.1" customHeight="1">
      <c r="A290" s="34">
        <v>286</v>
      </c>
      <c r="B290" s="74"/>
      <c r="C290" s="32"/>
      <c r="D290" s="31"/>
      <c r="E290" s="31"/>
      <c r="F290" s="73"/>
      <c r="G290" s="416"/>
      <c r="H290" s="340" t="str">
        <f>IF(ISERROR(VLOOKUP(G290,'商品データ+集計'!$A$2:$C$5021,2,0)),"",VLOOKUP(G290,'商品データ+集計'!$A$2:$C$5021,2,0))</f>
        <v/>
      </c>
      <c r="I290" s="341" t="str">
        <f>IF(ISERROR(VLOOKUP(G290,'商品データ+集計'!$A$2:$C$5021,3,0)),"",VLOOKUP(G290,'商品データ+集計'!$A$2:$C$5021,3,0))</f>
        <v/>
      </c>
      <c r="J290" s="272"/>
      <c r="K290" s="355"/>
      <c r="L290" s="355"/>
      <c r="M290" s="40"/>
      <c r="N290" s="31"/>
      <c r="O290" s="31"/>
      <c r="P290" s="21"/>
      <c r="U290" s="76" t="str">
        <f t="shared" si="4"/>
        <v/>
      </c>
    </row>
    <row r="291" spans="1:21" ht="35.1" customHeight="1">
      <c r="A291" s="34">
        <v>287</v>
      </c>
      <c r="B291" s="74"/>
      <c r="C291" s="32"/>
      <c r="D291" s="31"/>
      <c r="E291" s="31"/>
      <c r="F291" s="73"/>
      <c r="G291" s="416"/>
      <c r="H291" s="340" t="str">
        <f>IF(ISERROR(VLOOKUP(G291,'商品データ+集計'!$A$2:$C$5021,2,0)),"",VLOOKUP(G291,'商品データ+集計'!$A$2:$C$5021,2,0))</f>
        <v/>
      </c>
      <c r="I291" s="341" t="str">
        <f>IF(ISERROR(VLOOKUP(G291,'商品データ+集計'!$A$2:$C$5021,3,0)),"",VLOOKUP(G291,'商品データ+集計'!$A$2:$C$5021,3,0))</f>
        <v/>
      </c>
      <c r="J291" s="272"/>
      <c r="K291" s="355"/>
      <c r="L291" s="355"/>
      <c r="M291" s="40"/>
      <c r="N291" s="31"/>
      <c r="O291" s="31"/>
      <c r="P291" s="21"/>
      <c r="U291" s="76" t="str">
        <f t="shared" si="4"/>
        <v/>
      </c>
    </row>
    <row r="292" spans="1:21" ht="35.1" customHeight="1">
      <c r="A292" s="34">
        <v>288</v>
      </c>
      <c r="B292" s="74"/>
      <c r="C292" s="32"/>
      <c r="D292" s="31"/>
      <c r="E292" s="31"/>
      <c r="F292" s="73"/>
      <c r="G292" s="416"/>
      <c r="H292" s="340" t="str">
        <f>IF(ISERROR(VLOOKUP(G292,'商品データ+集計'!$A$2:$C$5021,2,0)),"",VLOOKUP(G292,'商品データ+集計'!$A$2:$C$5021,2,0))</f>
        <v/>
      </c>
      <c r="I292" s="341" t="str">
        <f>IF(ISERROR(VLOOKUP(G292,'商品データ+集計'!$A$2:$C$5021,3,0)),"",VLOOKUP(G292,'商品データ+集計'!$A$2:$C$5021,3,0))</f>
        <v/>
      </c>
      <c r="J292" s="272"/>
      <c r="K292" s="355"/>
      <c r="L292" s="355"/>
      <c r="M292" s="40"/>
      <c r="N292" s="31"/>
      <c r="O292" s="31"/>
      <c r="P292" s="21"/>
      <c r="U292" s="76" t="str">
        <f t="shared" si="4"/>
        <v/>
      </c>
    </row>
    <row r="293" spans="1:21" ht="35.1" customHeight="1">
      <c r="A293" s="34">
        <v>289</v>
      </c>
      <c r="B293" s="74"/>
      <c r="C293" s="32"/>
      <c r="D293" s="31"/>
      <c r="E293" s="31"/>
      <c r="F293" s="73"/>
      <c r="G293" s="416"/>
      <c r="H293" s="340" t="str">
        <f>IF(ISERROR(VLOOKUP(G293,'商品データ+集計'!$A$2:$C$5021,2,0)),"",VLOOKUP(G293,'商品データ+集計'!$A$2:$C$5021,2,0))</f>
        <v/>
      </c>
      <c r="I293" s="341" t="str">
        <f>IF(ISERROR(VLOOKUP(G293,'商品データ+集計'!$A$2:$C$5021,3,0)),"",VLOOKUP(G293,'商品データ+集計'!$A$2:$C$5021,3,0))</f>
        <v/>
      </c>
      <c r="J293" s="272"/>
      <c r="K293" s="355"/>
      <c r="L293" s="355"/>
      <c r="M293" s="40"/>
      <c r="N293" s="31"/>
      <c r="O293" s="31"/>
      <c r="P293" s="21"/>
      <c r="U293" s="76" t="str">
        <f t="shared" si="4"/>
        <v/>
      </c>
    </row>
    <row r="294" spans="1:21" ht="35.1" customHeight="1">
      <c r="A294" s="34">
        <v>290</v>
      </c>
      <c r="B294" s="74"/>
      <c r="C294" s="32"/>
      <c r="D294" s="31"/>
      <c r="E294" s="31"/>
      <c r="F294" s="73"/>
      <c r="G294" s="416"/>
      <c r="H294" s="340" t="str">
        <f>IF(ISERROR(VLOOKUP(G294,'商品データ+集計'!$A$2:$C$5021,2,0)),"",VLOOKUP(G294,'商品データ+集計'!$A$2:$C$5021,2,0))</f>
        <v/>
      </c>
      <c r="I294" s="341" t="str">
        <f>IF(ISERROR(VLOOKUP(G294,'商品データ+集計'!$A$2:$C$5021,3,0)),"",VLOOKUP(G294,'商品データ+集計'!$A$2:$C$5021,3,0))</f>
        <v/>
      </c>
      <c r="J294" s="272"/>
      <c r="K294" s="355"/>
      <c r="L294" s="355"/>
      <c r="M294" s="40"/>
      <c r="N294" s="31"/>
      <c r="O294" s="31"/>
      <c r="P294" s="21"/>
      <c r="U294" s="76" t="str">
        <f t="shared" si="4"/>
        <v/>
      </c>
    </row>
    <row r="295" spans="1:21" ht="35.1" customHeight="1">
      <c r="A295" s="34">
        <v>291</v>
      </c>
      <c r="B295" s="74"/>
      <c r="C295" s="32"/>
      <c r="D295" s="31"/>
      <c r="E295" s="31"/>
      <c r="F295" s="73"/>
      <c r="G295" s="416"/>
      <c r="H295" s="340" t="str">
        <f>IF(ISERROR(VLOOKUP(G295,'商品データ+集計'!$A$2:$C$5021,2,0)),"",VLOOKUP(G295,'商品データ+集計'!$A$2:$C$5021,2,0))</f>
        <v/>
      </c>
      <c r="I295" s="341" t="str">
        <f>IF(ISERROR(VLOOKUP(G295,'商品データ+集計'!$A$2:$C$5021,3,0)),"",VLOOKUP(G295,'商品データ+集計'!$A$2:$C$5021,3,0))</f>
        <v/>
      </c>
      <c r="J295" s="272"/>
      <c r="K295" s="355"/>
      <c r="L295" s="355"/>
      <c r="M295" s="40"/>
      <c r="N295" s="31"/>
      <c r="O295" s="31"/>
      <c r="P295" s="21"/>
      <c r="U295" s="76" t="str">
        <f t="shared" si="4"/>
        <v/>
      </c>
    </row>
    <row r="296" spans="1:21" ht="35.1" customHeight="1">
      <c r="A296" s="34">
        <v>292</v>
      </c>
      <c r="B296" s="74"/>
      <c r="C296" s="32"/>
      <c r="D296" s="31"/>
      <c r="E296" s="31"/>
      <c r="F296" s="73"/>
      <c r="G296" s="416"/>
      <c r="H296" s="340" t="str">
        <f>IF(ISERROR(VLOOKUP(G296,'商品データ+集計'!$A$2:$C$5021,2,0)),"",VLOOKUP(G296,'商品データ+集計'!$A$2:$C$5021,2,0))</f>
        <v/>
      </c>
      <c r="I296" s="341" t="str">
        <f>IF(ISERROR(VLOOKUP(G296,'商品データ+集計'!$A$2:$C$5021,3,0)),"",VLOOKUP(G296,'商品データ+集計'!$A$2:$C$5021,3,0))</f>
        <v/>
      </c>
      <c r="J296" s="272"/>
      <c r="K296" s="355"/>
      <c r="L296" s="355"/>
      <c r="M296" s="40"/>
      <c r="N296" s="31"/>
      <c r="O296" s="31"/>
      <c r="P296" s="21"/>
      <c r="U296" s="76" t="str">
        <f t="shared" si="4"/>
        <v/>
      </c>
    </row>
    <row r="297" spans="1:21" ht="35.1" customHeight="1">
      <c r="A297" s="34">
        <v>293</v>
      </c>
      <c r="B297" s="74"/>
      <c r="C297" s="32"/>
      <c r="D297" s="31"/>
      <c r="E297" s="31"/>
      <c r="F297" s="73"/>
      <c r="G297" s="416"/>
      <c r="H297" s="340" t="str">
        <f>IF(ISERROR(VLOOKUP(G297,'商品データ+集計'!$A$2:$C$5021,2,0)),"",VLOOKUP(G297,'商品データ+集計'!$A$2:$C$5021,2,0))</f>
        <v/>
      </c>
      <c r="I297" s="341" t="str">
        <f>IF(ISERROR(VLOOKUP(G297,'商品データ+集計'!$A$2:$C$5021,3,0)),"",VLOOKUP(G297,'商品データ+集計'!$A$2:$C$5021,3,0))</f>
        <v/>
      </c>
      <c r="J297" s="272"/>
      <c r="K297" s="355"/>
      <c r="L297" s="355"/>
      <c r="M297" s="40"/>
      <c r="N297" s="31"/>
      <c r="O297" s="31"/>
      <c r="P297" s="21"/>
      <c r="U297" s="76" t="str">
        <f t="shared" si="4"/>
        <v/>
      </c>
    </row>
    <row r="298" spans="1:21" ht="35.1" customHeight="1">
      <c r="A298" s="34">
        <v>294</v>
      </c>
      <c r="B298" s="74"/>
      <c r="C298" s="32"/>
      <c r="D298" s="31"/>
      <c r="E298" s="31"/>
      <c r="F298" s="73"/>
      <c r="G298" s="416"/>
      <c r="H298" s="340" t="str">
        <f>IF(ISERROR(VLOOKUP(G298,'商品データ+集計'!$A$2:$C$5021,2,0)),"",VLOOKUP(G298,'商品データ+集計'!$A$2:$C$5021,2,0))</f>
        <v/>
      </c>
      <c r="I298" s="341" t="str">
        <f>IF(ISERROR(VLOOKUP(G298,'商品データ+集計'!$A$2:$C$5021,3,0)),"",VLOOKUP(G298,'商品データ+集計'!$A$2:$C$5021,3,0))</f>
        <v/>
      </c>
      <c r="J298" s="272"/>
      <c r="K298" s="355"/>
      <c r="L298" s="355"/>
      <c r="M298" s="40"/>
      <c r="N298" s="31"/>
      <c r="O298" s="31"/>
      <c r="P298" s="21"/>
      <c r="U298" s="76" t="str">
        <f t="shared" si="4"/>
        <v/>
      </c>
    </row>
    <row r="299" spans="1:21" ht="35.1" customHeight="1">
      <c r="A299" s="34">
        <v>295</v>
      </c>
      <c r="B299" s="74"/>
      <c r="C299" s="32"/>
      <c r="D299" s="31"/>
      <c r="E299" s="31"/>
      <c r="F299" s="73"/>
      <c r="G299" s="416"/>
      <c r="H299" s="340" t="str">
        <f>IF(ISERROR(VLOOKUP(G299,'商品データ+集計'!$A$2:$C$5021,2,0)),"",VLOOKUP(G299,'商品データ+集計'!$A$2:$C$5021,2,0))</f>
        <v/>
      </c>
      <c r="I299" s="341" t="str">
        <f>IF(ISERROR(VLOOKUP(G299,'商品データ+集計'!$A$2:$C$5021,3,0)),"",VLOOKUP(G299,'商品データ+集計'!$A$2:$C$5021,3,0))</f>
        <v/>
      </c>
      <c r="J299" s="272"/>
      <c r="K299" s="355"/>
      <c r="L299" s="355"/>
      <c r="M299" s="40"/>
      <c r="N299" s="31"/>
      <c r="O299" s="31"/>
      <c r="P299" s="21"/>
      <c r="U299" s="76" t="str">
        <f t="shared" si="4"/>
        <v/>
      </c>
    </row>
    <row r="300" spans="1:21" ht="35.1" customHeight="1">
      <c r="A300" s="34">
        <v>296</v>
      </c>
      <c r="B300" s="74"/>
      <c r="C300" s="32"/>
      <c r="D300" s="31"/>
      <c r="E300" s="31"/>
      <c r="F300" s="73"/>
      <c r="G300" s="416"/>
      <c r="H300" s="340" t="str">
        <f>IF(ISERROR(VLOOKUP(G300,'商品データ+集計'!$A$2:$C$5021,2,0)),"",VLOOKUP(G300,'商品データ+集計'!$A$2:$C$5021,2,0))</f>
        <v/>
      </c>
      <c r="I300" s="341" t="str">
        <f>IF(ISERROR(VLOOKUP(G300,'商品データ+集計'!$A$2:$C$5021,3,0)),"",VLOOKUP(G300,'商品データ+集計'!$A$2:$C$5021,3,0))</f>
        <v/>
      </c>
      <c r="J300" s="272"/>
      <c r="K300" s="355"/>
      <c r="L300" s="355"/>
      <c r="M300" s="40"/>
      <c r="N300" s="31"/>
      <c r="O300" s="31"/>
      <c r="P300" s="21"/>
      <c r="U300" s="76" t="str">
        <f t="shared" si="4"/>
        <v/>
      </c>
    </row>
    <row r="301" spans="1:21" ht="35.1" customHeight="1">
      <c r="A301" s="34">
        <v>297</v>
      </c>
      <c r="B301" s="74"/>
      <c r="C301" s="32"/>
      <c r="D301" s="31"/>
      <c r="E301" s="31"/>
      <c r="F301" s="73"/>
      <c r="G301" s="416"/>
      <c r="H301" s="340" t="str">
        <f>IF(ISERROR(VLOOKUP(G301,'商品データ+集計'!$A$2:$C$5021,2,0)),"",VLOOKUP(G301,'商品データ+集計'!$A$2:$C$5021,2,0))</f>
        <v/>
      </c>
      <c r="I301" s="341" t="str">
        <f>IF(ISERROR(VLOOKUP(G301,'商品データ+集計'!$A$2:$C$5021,3,0)),"",VLOOKUP(G301,'商品データ+集計'!$A$2:$C$5021,3,0))</f>
        <v/>
      </c>
      <c r="J301" s="272"/>
      <c r="K301" s="355"/>
      <c r="L301" s="355"/>
      <c r="M301" s="40"/>
      <c r="N301" s="31"/>
      <c r="O301" s="31"/>
      <c r="P301" s="21"/>
      <c r="U301" s="76" t="str">
        <f t="shared" si="4"/>
        <v/>
      </c>
    </row>
    <row r="302" spans="1:21" ht="35.1" customHeight="1">
      <c r="A302" s="34">
        <v>298</v>
      </c>
      <c r="B302" s="74"/>
      <c r="C302" s="32"/>
      <c r="D302" s="31"/>
      <c r="E302" s="31"/>
      <c r="F302" s="73"/>
      <c r="G302" s="416"/>
      <c r="H302" s="340" t="str">
        <f>IF(ISERROR(VLOOKUP(G302,'商品データ+集計'!$A$2:$C$5021,2,0)),"",VLOOKUP(G302,'商品データ+集計'!$A$2:$C$5021,2,0))</f>
        <v/>
      </c>
      <c r="I302" s="341" t="str">
        <f>IF(ISERROR(VLOOKUP(G302,'商品データ+集計'!$A$2:$C$5021,3,0)),"",VLOOKUP(G302,'商品データ+集計'!$A$2:$C$5021,3,0))</f>
        <v/>
      </c>
      <c r="J302" s="272"/>
      <c r="K302" s="355"/>
      <c r="L302" s="355"/>
      <c r="M302" s="40"/>
      <c r="N302" s="31"/>
      <c r="O302" s="31"/>
      <c r="P302" s="21"/>
      <c r="U302" s="76" t="str">
        <f t="shared" si="4"/>
        <v/>
      </c>
    </row>
    <row r="303" spans="1:21" ht="35.1" customHeight="1">
      <c r="A303" s="34">
        <v>299</v>
      </c>
      <c r="B303" s="74"/>
      <c r="C303" s="32"/>
      <c r="D303" s="31"/>
      <c r="E303" s="31"/>
      <c r="F303" s="73"/>
      <c r="G303" s="416"/>
      <c r="H303" s="340" t="str">
        <f>IF(ISERROR(VLOOKUP(G303,'商品データ+集計'!$A$2:$C$5021,2,0)),"",VLOOKUP(G303,'商品データ+集計'!$A$2:$C$5021,2,0))</f>
        <v/>
      </c>
      <c r="I303" s="341" t="str">
        <f>IF(ISERROR(VLOOKUP(G303,'商品データ+集計'!$A$2:$C$5021,3,0)),"",VLOOKUP(G303,'商品データ+集計'!$A$2:$C$5021,3,0))</f>
        <v/>
      </c>
      <c r="J303" s="272"/>
      <c r="K303" s="355"/>
      <c r="L303" s="355"/>
      <c r="M303" s="40"/>
      <c r="N303" s="31"/>
      <c r="O303" s="31"/>
      <c r="P303" s="21"/>
      <c r="U303" s="76" t="str">
        <f t="shared" si="4"/>
        <v/>
      </c>
    </row>
    <row r="304" spans="1:21" ht="35.1" customHeight="1">
      <c r="A304" s="34">
        <v>300</v>
      </c>
      <c r="B304" s="74"/>
      <c r="C304" s="32"/>
      <c r="D304" s="31"/>
      <c r="E304" s="31"/>
      <c r="F304" s="73"/>
      <c r="G304" s="416"/>
      <c r="H304" s="340" t="str">
        <f>IF(ISERROR(VLOOKUP(G304,'商品データ+集計'!$A$2:$C$5021,2,0)),"",VLOOKUP(G304,'商品データ+集計'!$A$2:$C$5021,2,0))</f>
        <v/>
      </c>
      <c r="I304" s="341" t="str">
        <f>IF(ISERROR(VLOOKUP(G304,'商品データ+集計'!$A$2:$C$5021,3,0)),"",VLOOKUP(G304,'商品データ+集計'!$A$2:$C$5021,3,0))</f>
        <v/>
      </c>
      <c r="J304" s="272"/>
      <c r="K304" s="355"/>
      <c r="L304" s="355"/>
      <c r="M304" s="40"/>
      <c r="N304" s="31"/>
      <c r="O304" s="31"/>
      <c r="P304" s="21"/>
      <c r="U304" s="76" t="str">
        <f t="shared" si="4"/>
        <v/>
      </c>
    </row>
    <row r="305" spans="1:21" ht="35.1" customHeight="1">
      <c r="A305" s="34">
        <v>301</v>
      </c>
      <c r="B305" s="74"/>
      <c r="C305" s="32"/>
      <c r="D305" s="31"/>
      <c r="E305" s="31"/>
      <c r="F305" s="73"/>
      <c r="G305" s="416"/>
      <c r="H305" s="340" t="str">
        <f>IF(ISERROR(VLOOKUP(G305,'商品データ+集計'!$A$2:$C$5021,2,0)),"",VLOOKUP(G305,'商品データ+集計'!$A$2:$C$5021,2,0))</f>
        <v/>
      </c>
      <c r="I305" s="341" t="str">
        <f>IF(ISERROR(VLOOKUP(G305,'商品データ+集計'!$A$2:$C$5021,3,0)),"",VLOOKUP(G305,'商品データ+集計'!$A$2:$C$5021,3,0))</f>
        <v/>
      </c>
      <c r="J305" s="272"/>
      <c r="K305" s="355"/>
      <c r="L305" s="355"/>
      <c r="M305" s="40"/>
      <c r="N305" s="31"/>
      <c r="O305" s="31"/>
      <c r="P305" s="21"/>
      <c r="U305" s="76" t="str">
        <f t="shared" si="4"/>
        <v/>
      </c>
    </row>
    <row r="306" spans="1:21" ht="35.1" customHeight="1">
      <c r="A306" s="34">
        <v>302</v>
      </c>
      <c r="B306" s="74"/>
      <c r="C306" s="32"/>
      <c r="D306" s="31"/>
      <c r="E306" s="31"/>
      <c r="F306" s="73"/>
      <c r="G306" s="416"/>
      <c r="H306" s="340" t="str">
        <f>IF(ISERROR(VLOOKUP(G306,'商品データ+集計'!$A$2:$C$5021,2,0)),"",VLOOKUP(G306,'商品データ+集計'!$A$2:$C$5021,2,0))</f>
        <v/>
      </c>
      <c r="I306" s="341" t="str">
        <f>IF(ISERROR(VLOOKUP(G306,'商品データ+集計'!$A$2:$C$5021,3,0)),"",VLOOKUP(G306,'商品データ+集計'!$A$2:$C$5021,3,0))</f>
        <v/>
      </c>
      <c r="J306" s="272"/>
      <c r="K306" s="355"/>
      <c r="L306" s="355"/>
      <c r="M306" s="40"/>
      <c r="N306" s="31"/>
      <c r="O306" s="31"/>
      <c r="P306" s="21"/>
      <c r="U306" s="76" t="str">
        <f t="shared" si="4"/>
        <v/>
      </c>
    </row>
    <row r="307" spans="1:21" ht="35.1" customHeight="1">
      <c r="A307" s="34">
        <v>303</v>
      </c>
      <c r="B307" s="74"/>
      <c r="C307" s="32"/>
      <c r="D307" s="31"/>
      <c r="E307" s="31"/>
      <c r="F307" s="73"/>
      <c r="G307" s="416"/>
      <c r="H307" s="340" t="str">
        <f>IF(ISERROR(VLOOKUP(G307,'商品データ+集計'!$A$2:$C$5021,2,0)),"",VLOOKUP(G307,'商品データ+集計'!$A$2:$C$5021,2,0))</f>
        <v/>
      </c>
      <c r="I307" s="341" t="str">
        <f>IF(ISERROR(VLOOKUP(G307,'商品データ+集計'!$A$2:$C$5021,3,0)),"",VLOOKUP(G307,'商品データ+集計'!$A$2:$C$5021,3,0))</f>
        <v/>
      </c>
      <c r="J307" s="272"/>
      <c r="K307" s="355"/>
      <c r="L307" s="355"/>
      <c r="M307" s="40"/>
      <c r="N307" s="31"/>
      <c r="O307" s="31"/>
      <c r="P307" s="21"/>
      <c r="U307" s="76" t="str">
        <f t="shared" si="4"/>
        <v/>
      </c>
    </row>
    <row r="308" spans="1:21" ht="35.1" customHeight="1">
      <c r="A308" s="34">
        <v>304</v>
      </c>
      <c r="B308" s="74"/>
      <c r="C308" s="32"/>
      <c r="D308" s="31"/>
      <c r="E308" s="31"/>
      <c r="F308" s="73"/>
      <c r="G308" s="416"/>
      <c r="H308" s="340" t="str">
        <f>IF(ISERROR(VLOOKUP(G308,'商品データ+集計'!$A$2:$C$5021,2,0)),"",VLOOKUP(G308,'商品データ+集計'!$A$2:$C$5021,2,0))</f>
        <v/>
      </c>
      <c r="I308" s="341" t="str">
        <f>IF(ISERROR(VLOOKUP(G308,'商品データ+集計'!$A$2:$C$5021,3,0)),"",VLOOKUP(G308,'商品データ+集計'!$A$2:$C$5021,3,0))</f>
        <v/>
      </c>
      <c r="J308" s="272"/>
      <c r="K308" s="355"/>
      <c r="L308" s="355"/>
      <c r="M308" s="40"/>
      <c r="N308" s="31"/>
      <c r="O308" s="31"/>
      <c r="P308" s="21"/>
      <c r="U308" s="76" t="str">
        <f t="shared" si="4"/>
        <v/>
      </c>
    </row>
    <row r="309" spans="1:21" ht="35.1" customHeight="1">
      <c r="A309" s="34">
        <v>305</v>
      </c>
      <c r="B309" s="74"/>
      <c r="C309" s="32"/>
      <c r="D309" s="31"/>
      <c r="E309" s="31"/>
      <c r="F309" s="73"/>
      <c r="G309" s="416"/>
      <c r="H309" s="340" t="str">
        <f>IF(ISERROR(VLOOKUP(G309,'商品データ+集計'!$A$2:$C$5021,2,0)),"",VLOOKUP(G309,'商品データ+集計'!$A$2:$C$5021,2,0))</f>
        <v/>
      </c>
      <c r="I309" s="341" t="str">
        <f>IF(ISERROR(VLOOKUP(G309,'商品データ+集計'!$A$2:$C$5021,3,0)),"",VLOOKUP(G309,'商品データ+集計'!$A$2:$C$5021,3,0))</f>
        <v/>
      </c>
      <c r="J309" s="272"/>
      <c r="K309" s="355"/>
      <c r="L309" s="355"/>
      <c r="M309" s="40"/>
      <c r="N309" s="31"/>
      <c r="O309" s="31"/>
      <c r="P309" s="21"/>
      <c r="U309" s="76" t="str">
        <f t="shared" si="4"/>
        <v/>
      </c>
    </row>
    <row r="310" spans="1:21" ht="35.1" customHeight="1">
      <c r="A310" s="34">
        <v>306</v>
      </c>
      <c r="B310" s="74"/>
      <c r="C310" s="32"/>
      <c r="D310" s="31"/>
      <c r="E310" s="31"/>
      <c r="F310" s="73"/>
      <c r="G310" s="416"/>
      <c r="H310" s="340" t="str">
        <f>IF(ISERROR(VLOOKUP(G310,'商品データ+集計'!$A$2:$C$5021,2,0)),"",VLOOKUP(G310,'商品データ+集計'!$A$2:$C$5021,2,0))</f>
        <v/>
      </c>
      <c r="I310" s="341" t="str">
        <f>IF(ISERROR(VLOOKUP(G310,'商品データ+集計'!$A$2:$C$5021,3,0)),"",VLOOKUP(G310,'商品データ+集計'!$A$2:$C$5021,3,0))</f>
        <v/>
      </c>
      <c r="J310" s="272"/>
      <c r="K310" s="355"/>
      <c r="L310" s="355"/>
      <c r="M310" s="40"/>
      <c r="N310" s="31"/>
      <c r="O310" s="31"/>
      <c r="P310" s="21"/>
      <c r="U310" s="76" t="str">
        <f t="shared" si="4"/>
        <v/>
      </c>
    </row>
    <row r="311" spans="1:21" ht="35.1" customHeight="1">
      <c r="A311" s="34">
        <v>307</v>
      </c>
      <c r="B311" s="74"/>
      <c r="C311" s="32"/>
      <c r="D311" s="31"/>
      <c r="E311" s="31"/>
      <c r="F311" s="73"/>
      <c r="G311" s="416"/>
      <c r="H311" s="340" t="str">
        <f>IF(ISERROR(VLOOKUP(G311,'商品データ+集計'!$A$2:$C$5021,2,0)),"",VLOOKUP(G311,'商品データ+集計'!$A$2:$C$5021,2,0))</f>
        <v/>
      </c>
      <c r="I311" s="341" t="str">
        <f>IF(ISERROR(VLOOKUP(G311,'商品データ+集計'!$A$2:$C$5021,3,0)),"",VLOOKUP(G311,'商品データ+集計'!$A$2:$C$5021,3,0))</f>
        <v/>
      </c>
      <c r="J311" s="272"/>
      <c r="K311" s="355"/>
      <c r="L311" s="355"/>
      <c r="M311" s="40"/>
      <c r="N311" s="31"/>
      <c r="O311" s="31"/>
      <c r="P311" s="21"/>
      <c r="U311" s="76" t="str">
        <f t="shared" si="4"/>
        <v/>
      </c>
    </row>
    <row r="312" spans="1:21" ht="35.1" customHeight="1">
      <c r="A312" s="34">
        <v>308</v>
      </c>
      <c r="B312" s="74"/>
      <c r="C312" s="32"/>
      <c r="D312" s="31"/>
      <c r="E312" s="31"/>
      <c r="F312" s="73"/>
      <c r="G312" s="416"/>
      <c r="H312" s="340" t="str">
        <f>IF(ISERROR(VLOOKUP(G312,'商品データ+集計'!$A$2:$C$5021,2,0)),"",VLOOKUP(G312,'商品データ+集計'!$A$2:$C$5021,2,0))</f>
        <v/>
      </c>
      <c r="I312" s="341" t="str">
        <f>IF(ISERROR(VLOOKUP(G312,'商品データ+集計'!$A$2:$C$5021,3,0)),"",VLOOKUP(G312,'商品データ+集計'!$A$2:$C$5021,3,0))</f>
        <v/>
      </c>
      <c r="J312" s="272"/>
      <c r="K312" s="355"/>
      <c r="L312" s="355"/>
      <c r="M312" s="40"/>
      <c r="N312" s="31"/>
      <c r="O312" s="31"/>
      <c r="P312" s="21"/>
      <c r="U312" s="76" t="str">
        <f t="shared" si="4"/>
        <v/>
      </c>
    </row>
    <row r="313" spans="1:21" ht="35.1" customHeight="1">
      <c r="A313" s="34">
        <v>309</v>
      </c>
      <c r="B313" s="74"/>
      <c r="C313" s="32"/>
      <c r="D313" s="31"/>
      <c r="E313" s="31"/>
      <c r="F313" s="73"/>
      <c r="G313" s="416"/>
      <c r="H313" s="340" t="str">
        <f>IF(ISERROR(VLOOKUP(G313,'商品データ+集計'!$A$2:$C$5021,2,0)),"",VLOOKUP(G313,'商品データ+集計'!$A$2:$C$5021,2,0))</f>
        <v/>
      </c>
      <c r="I313" s="341" t="str">
        <f>IF(ISERROR(VLOOKUP(G313,'商品データ+集計'!$A$2:$C$5021,3,0)),"",VLOOKUP(G313,'商品データ+集計'!$A$2:$C$5021,3,0))</f>
        <v/>
      </c>
      <c r="J313" s="272"/>
      <c r="K313" s="355"/>
      <c r="L313" s="355"/>
      <c r="M313" s="40"/>
      <c r="N313" s="31"/>
      <c r="O313" s="31"/>
      <c r="P313" s="21"/>
      <c r="U313" s="76" t="str">
        <f t="shared" si="4"/>
        <v/>
      </c>
    </row>
    <row r="314" spans="1:21" ht="35.1" customHeight="1">
      <c r="A314" s="34">
        <v>310</v>
      </c>
      <c r="B314" s="74"/>
      <c r="C314" s="32"/>
      <c r="D314" s="31"/>
      <c r="E314" s="31"/>
      <c r="F314" s="73"/>
      <c r="G314" s="416"/>
      <c r="H314" s="340" t="str">
        <f>IF(ISERROR(VLOOKUP(G314,'商品データ+集計'!$A$2:$C$5021,2,0)),"",VLOOKUP(G314,'商品データ+集計'!$A$2:$C$5021,2,0))</f>
        <v/>
      </c>
      <c r="I314" s="341" t="str">
        <f>IF(ISERROR(VLOOKUP(G314,'商品データ+集計'!$A$2:$C$5021,3,0)),"",VLOOKUP(G314,'商品データ+集計'!$A$2:$C$5021,3,0))</f>
        <v/>
      </c>
      <c r="J314" s="272"/>
      <c r="K314" s="355"/>
      <c r="L314" s="355"/>
      <c r="M314" s="40"/>
      <c r="N314" s="31"/>
      <c r="O314" s="31"/>
      <c r="P314" s="21"/>
      <c r="U314" s="76" t="str">
        <f t="shared" si="4"/>
        <v/>
      </c>
    </row>
    <row r="315" spans="1:21" ht="35.1" customHeight="1">
      <c r="A315" s="34">
        <v>311</v>
      </c>
      <c r="B315" s="74"/>
      <c r="C315" s="32"/>
      <c r="D315" s="31"/>
      <c r="E315" s="31"/>
      <c r="F315" s="73"/>
      <c r="G315" s="416"/>
      <c r="H315" s="340" t="str">
        <f>IF(ISERROR(VLOOKUP(G315,'商品データ+集計'!$A$2:$C$5021,2,0)),"",VLOOKUP(G315,'商品データ+集計'!$A$2:$C$5021,2,0))</f>
        <v/>
      </c>
      <c r="I315" s="341" t="str">
        <f>IF(ISERROR(VLOOKUP(G315,'商品データ+集計'!$A$2:$C$5021,3,0)),"",VLOOKUP(G315,'商品データ+集計'!$A$2:$C$5021,3,0))</f>
        <v/>
      </c>
      <c r="J315" s="272"/>
      <c r="K315" s="355"/>
      <c r="L315" s="355"/>
      <c r="M315" s="40"/>
      <c r="N315" s="31"/>
      <c r="O315" s="31"/>
      <c r="P315" s="21"/>
      <c r="U315" s="76" t="str">
        <f t="shared" si="4"/>
        <v/>
      </c>
    </row>
    <row r="316" spans="1:21" ht="35.1" customHeight="1">
      <c r="A316" s="34">
        <v>312</v>
      </c>
      <c r="B316" s="74"/>
      <c r="C316" s="32"/>
      <c r="D316" s="31"/>
      <c r="E316" s="31"/>
      <c r="F316" s="73"/>
      <c r="G316" s="416"/>
      <c r="H316" s="340" t="str">
        <f>IF(ISERROR(VLOOKUP(G316,'商品データ+集計'!$A$2:$C$5021,2,0)),"",VLOOKUP(G316,'商品データ+集計'!$A$2:$C$5021,2,0))</f>
        <v/>
      </c>
      <c r="I316" s="341" t="str">
        <f>IF(ISERROR(VLOOKUP(G316,'商品データ+集計'!$A$2:$C$5021,3,0)),"",VLOOKUP(G316,'商品データ+集計'!$A$2:$C$5021,3,0))</f>
        <v/>
      </c>
      <c r="J316" s="272"/>
      <c r="K316" s="355"/>
      <c r="L316" s="355"/>
      <c r="M316" s="40"/>
      <c r="N316" s="31"/>
      <c r="O316" s="31"/>
      <c r="P316" s="21"/>
      <c r="U316" s="76" t="str">
        <f t="shared" si="4"/>
        <v/>
      </c>
    </row>
    <row r="317" spans="1:21" ht="35.1" customHeight="1">
      <c r="A317" s="34">
        <v>313</v>
      </c>
      <c r="B317" s="74"/>
      <c r="C317" s="32"/>
      <c r="D317" s="31"/>
      <c r="E317" s="31"/>
      <c r="F317" s="73"/>
      <c r="G317" s="416"/>
      <c r="H317" s="340" t="str">
        <f>IF(ISERROR(VLOOKUP(G317,'商品データ+集計'!$A$2:$C$5021,2,0)),"",VLOOKUP(G317,'商品データ+集計'!$A$2:$C$5021,2,0))</f>
        <v/>
      </c>
      <c r="I317" s="341" t="str">
        <f>IF(ISERROR(VLOOKUP(G317,'商品データ+集計'!$A$2:$C$5021,3,0)),"",VLOOKUP(G317,'商品データ+集計'!$A$2:$C$5021,3,0))</f>
        <v/>
      </c>
      <c r="J317" s="272"/>
      <c r="K317" s="355"/>
      <c r="L317" s="355"/>
      <c r="M317" s="40"/>
      <c r="N317" s="31"/>
      <c r="O317" s="31"/>
      <c r="P317" s="21"/>
      <c r="U317" s="76" t="str">
        <f t="shared" si="4"/>
        <v/>
      </c>
    </row>
    <row r="318" spans="1:21" ht="35.1" customHeight="1">
      <c r="A318" s="34">
        <v>314</v>
      </c>
      <c r="B318" s="74"/>
      <c r="C318" s="32"/>
      <c r="D318" s="31"/>
      <c r="E318" s="31"/>
      <c r="F318" s="73"/>
      <c r="G318" s="416"/>
      <c r="H318" s="340" t="str">
        <f>IF(ISERROR(VLOOKUP(G318,'商品データ+集計'!$A$2:$C$5021,2,0)),"",VLOOKUP(G318,'商品データ+集計'!$A$2:$C$5021,2,0))</f>
        <v/>
      </c>
      <c r="I318" s="341" t="str">
        <f>IF(ISERROR(VLOOKUP(G318,'商品データ+集計'!$A$2:$C$5021,3,0)),"",VLOOKUP(G318,'商品データ+集計'!$A$2:$C$5021,3,0))</f>
        <v/>
      </c>
      <c r="J318" s="272"/>
      <c r="K318" s="355"/>
      <c r="L318" s="355"/>
      <c r="M318" s="40"/>
      <c r="N318" s="31"/>
      <c r="O318" s="31"/>
      <c r="P318" s="21"/>
      <c r="U318" s="76" t="str">
        <f t="shared" si="4"/>
        <v/>
      </c>
    </row>
    <row r="319" spans="1:21" ht="35.1" customHeight="1">
      <c r="A319" s="34">
        <v>315</v>
      </c>
      <c r="B319" s="74"/>
      <c r="C319" s="32"/>
      <c r="D319" s="31"/>
      <c r="E319" s="31"/>
      <c r="F319" s="73"/>
      <c r="G319" s="416"/>
      <c r="H319" s="340" t="str">
        <f>IF(ISERROR(VLOOKUP(G319,'商品データ+集計'!$A$2:$C$5021,2,0)),"",VLOOKUP(G319,'商品データ+集計'!$A$2:$C$5021,2,0))</f>
        <v/>
      </c>
      <c r="I319" s="341" t="str">
        <f>IF(ISERROR(VLOOKUP(G319,'商品データ+集計'!$A$2:$C$5021,3,0)),"",VLOOKUP(G319,'商品データ+集計'!$A$2:$C$5021,3,0))</f>
        <v/>
      </c>
      <c r="J319" s="272"/>
      <c r="K319" s="355"/>
      <c r="L319" s="355"/>
      <c r="M319" s="40"/>
      <c r="N319" s="31"/>
      <c r="O319" s="31"/>
      <c r="P319" s="21"/>
      <c r="U319" s="76" t="str">
        <f t="shared" si="4"/>
        <v/>
      </c>
    </row>
    <row r="320" spans="1:21" ht="35.1" customHeight="1">
      <c r="A320" s="34">
        <v>316</v>
      </c>
      <c r="B320" s="74"/>
      <c r="C320" s="32"/>
      <c r="D320" s="31"/>
      <c r="E320" s="31"/>
      <c r="F320" s="73"/>
      <c r="G320" s="416"/>
      <c r="H320" s="340" t="str">
        <f>IF(ISERROR(VLOOKUP(G320,'商品データ+集計'!$A$2:$C$5021,2,0)),"",VLOOKUP(G320,'商品データ+集計'!$A$2:$C$5021,2,0))</f>
        <v/>
      </c>
      <c r="I320" s="341" t="str">
        <f>IF(ISERROR(VLOOKUP(G320,'商品データ+集計'!$A$2:$C$5021,3,0)),"",VLOOKUP(G320,'商品データ+集計'!$A$2:$C$5021,3,0))</f>
        <v/>
      </c>
      <c r="J320" s="272"/>
      <c r="K320" s="355"/>
      <c r="L320" s="355"/>
      <c r="M320" s="40"/>
      <c r="N320" s="31"/>
      <c r="O320" s="31"/>
      <c r="P320" s="21"/>
      <c r="U320" s="76" t="str">
        <f t="shared" si="4"/>
        <v/>
      </c>
    </row>
    <row r="321" spans="1:21" ht="35.1" customHeight="1">
      <c r="A321" s="34">
        <v>317</v>
      </c>
      <c r="B321" s="74"/>
      <c r="C321" s="32"/>
      <c r="D321" s="31"/>
      <c r="E321" s="31"/>
      <c r="F321" s="73"/>
      <c r="G321" s="416"/>
      <c r="H321" s="340" t="str">
        <f>IF(ISERROR(VLOOKUP(G321,'商品データ+集計'!$A$2:$C$5021,2,0)),"",VLOOKUP(G321,'商品データ+集計'!$A$2:$C$5021,2,0))</f>
        <v/>
      </c>
      <c r="I321" s="341" t="str">
        <f>IF(ISERROR(VLOOKUP(G321,'商品データ+集計'!$A$2:$C$5021,3,0)),"",VLOOKUP(G321,'商品データ+集計'!$A$2:$C$5021,3,0))</f>
        <v/>
      </c>
      <c r="J321" s="272"/>
      <c r="K321" s="355"/>
      <c r="L321" s="355"/>
      <c r="M321" s="40"/>
      <c r="N321" s="31"/>
      <c r="O321" s="31"/>
      <c r="P321" s="21"/>
      <c r="U321" s="76" t="str">
        <f t="shared" si="4"/>
        <v/>
      </c>
    </row>
    <row r="322" spans="1:21" ht="35.1" customHeight="1">
      <c r="A322" s="34">
        <v>318</v>
      </c>
      <c r="B322" s="74"/>
      <c r="C322" s="32"/>
      <c r="D322" s="31"/>
      <c r="E322" s="31"/>
      <c r="F322" s="73"/>
      <c r="G322" s="416"/>
      <c r="H322" s="340" t="str">
        <f>IF(ISERROR(VLOOKUP(G322,'商品データ+集計'!$A$2:$C$5021,2,0)),"",VLOOKUP(G322,'商品データ+集計'!$A$2:$C$5021,2,0))</f>
        <v/>
      </c>
      <c r="I322" s="341" t="str">
        <f>IF(ISERROR(VLOOKUP(G322,'商品データ+集計'!$A$2:$C$5021,3,0)),"",VLOOKUP(G322,'商品データ+集計'!$A$2:$C$5021,3,0))</f>
        <v/>
      </c>
      <c r="J322" s="272"/>
      <c r="K322" s="355"/>
      <c r="L322" s="355"/>
      <c r="M322" s="40"/>
      <c r="N322" s="31"/>
      <c r="O322" s="31"/>
      <c r="P322" s="21"/>
      <c r="U322" s="76" t="str">
        <f t="shared" si="4"/>
        <v/>
      </c>
    </row>
    <row r="323" spans="1:21" ht="35.1" customHeight="1">
      <c r="A323" s="34">
        <v>319</v>
      </c>
      <c r="B323" s="74"/>
      <c r="C323" s="32"/>
      <c r="D323" s="31"/>
      <c r="E323" s="31"/>
      <c r="F323" s="73"/>
      <c r="G323" s="416"/>
      <c r="H323" s="340" t="str">
        <f>IF(ISERROR(VLOOKUP(G323,'商品データ+集計'!$A$2:$C$5021,2,0)),"",VLOOKUP(G323,'商品データ+集計'!$A$2:$C$5021,2,0))</f>
        <v/>
      </c>
      <c r="I323" s="341" t="str">
        <f>IF(ISERROR(VLOOKUP(G323,'商品データ+集計'!$A$2:$C$5021,3,0)),"",VLOOKUP(G323,'商品データ+集計'!$A$2:$C$5021,3,0))</f>
        <v/>
      </c>
      <c r="J323" s="272"/>
      <c r="K323" s="355"/>
      <c r="L323" s="355"/>
      <c r="M323" s="40"/>
      <c r="N323" s="31"/>
      <c r="O323" s="31"/>
      <c r="P323" s="21"/>
      <c r="U323" s="76" t="str">
        <f t="shared" si="4"/>
        <v/>
      </c>
    </row>
    <row r="324" spans="1:21" ht="35.1" customHeight="1">
      <c r="A324" s="34">
        <v>320</v>
      </c>
      <c r="B324" s="74"/>
      <c r="C324" s="32"/>
      <c r="D324" s="31"/>
      <c r="E324" s="31"/>
      <c r="F324" s="73"/>
      <c r="G324" s="416"/>
      <c r="H324" s="340" t="str">
        <f>IF(ISERROR(VLOOKUP(G324,'商品データ+集計'!$A$2:$C$5021,2,0)),"",VLOOKUP(G324,'商品データ+集計'!$A$2:$C$5021,2,0))</f>
        <v/>
      </c>
      <c r="I324" s="341" t="str">
        <f>IF(ISERROR(VLOOKUP(G324,'商品データ+集計'!$A$2:$C$5021,3,0)),"",VLOOKUP(G324,'商品データ+集計'!$A$2:$C$5021,3,0))</f>
        <v/>
      </c>
      <c r="J324" s="272"/>
      <c r="K324" s="355"/>
      <c r="L324" s="355"/>
      <c r="M324" s="40"/>
      <c r="N324" s="31"/>
      <c r="O324" s="31"/>
      <c r="P324" s="21"/>
      <c r="U324" s="76" t="str">
        <f t="shared" si="4"/>
        <v/>
      </c>
    </row>
    <row r="325" spans="1:21" ht="35.1" customHeight="1">
      <c r="A325" s="34">
        <v>321</v>
      </c>
      <c r="B325" s="74"/>
      <c r="C325" s="32"/>
      <c r="D325" s="31"/>
      <c r="E325" s="31"/>
      <c r="F325" s="73"/>
      <c r="G325" s="416"/>
      <c r="H325" s="340" t="str">
        <f>IF(ISERROR(VLOOKUP(G325,'商品データ+集計'!$A$2:$C$5021,2,0)),"",VLOOKUP(G325,'商品データ+集計'!$A$2:$C$5021,2,0))</f>
        <v/>
      </c>
      <c r="I325" s="341" t="str">
        <f>IF(ISERROR(VLOOKUP(G325,'商品データ+集計'!$A$2:$C$5021,3,0)),"",VLOOKUP(G325,'商品データ+集計'!$A$2:$C$5021,3,0))</f>
        <v/>
      </c>
      <c r="J325" s="272"/>
      <c r="K325" s="355"/>
      <c r="L325" s="355"/>
      <c r="M325" s="40"/>
      <c r="N325" s="31"/>
      <c r="O325" s="31"/>
      <c r="P325" s="21"/>
      <c r="U325" s="76" t="str">
        <f t="shared" ref="U325:U388" si="5">CONCATENATE(G325,K325)</f>
        <v/>
      </c>
    </row>
    <row r="326" spans="1:21" ht="35.1" customHeight="1">
      <c r="A326" s="34">
        <v>322</v>
      </c>
      <c r="B326" s="74"/>
      <c r="C326" s="32"/>
      <c r="D326" s="31"/>
      <c r="E326" s="31"/>
      <c r="F326" s="73"/>
      <c r="G326" s="416"/>
      <c r="H326" s="340" t="str">
        <f>IF(ISERROR(VLOOKUP(G326,'商品データ+集計'!$A$2:$C$5021,2,0)),"",VLOOKUP(G326,'商品データ+集計'!$A$2:$C$5021,2,0))</f>
        <v/>
      </c>
      <c r="I326" s="341" t="str">
        <f>IF(ISERROR(VLOOKUP(G326,'商品データ+集計'!$A$2:$C$5021,3,0)),"",VLOOKUP(G326,'商品データ+集計'!$A$2:$C$5021,3,0))</f>
        <v/>
      </c>
      <c r="J326" s="272"/>
      <c r="K326" s="355"/>
      <c r="L326" s="355"/>
      <c r="M326" s="40"/>
      <c r="N326" s="31"/>
      <c r="O326" s="31"/>
      <c r="P326" s="21"/>
      <c r="U326" s="76" t="str">
        <f t="shared" si="5"/>
        <v/>
      </c>
    </row>
    <row r="327" spans="1:21" ht="35.1" customHeight="1">
      <c r="A327" s="34">
        <v>323</v>
      </c>
      <c r="B327" s="74"/>
      <c r="C327" s="32"/>
      <c r="D327" s="31"/>
      <c r="E327" s="31"/>
      <c r="F327" s="73"/>
      <c r="G327" s="416"/>
      <c r="H327" s="340" t="str">
        <f>IF(ISERROR(VLOOKUP(G327,'商品データ+集計'!$A$2:$C$5021,2,0)),"",VLOOKUP(G327,'商品データ+集計'!$A$2:$C$5021,2,0))</f>
        <v/>
      </c>
      <c r="I327" s="341" t="str">
        <f>IF(ISERROR(VLOOKUP(G327,'商品データ+集計'!$A$2:$C$5021,3,0)),"",VLOOKUP(G327,'商品データ+集計'!$A$2:$C$5021,3,0))</f>
        <v/>
      </c>
      <c r="J327" s="272"/>
      <c r="K327" s="355"/>
      <c r="L327" s="355"/>
      <c r="M327" s="40"/>
      <c r="N327" s="31"/>
      <c r="O327" s="31"/>
      <c r="P327" s="21"/>
      <c r="U327" s="76" t="str">
        <f t="shared" si="5"/>
        <v/>
      </c>
    </row>
    <row r="328" spans="1:21" ht="35.1" customHeight="1">
      <c r="A328" s="34">
        <v>324</v>
      </c>
      <c r="B328" s="74"/>
      <c r="C328" s="32"/>
      <c r="D328" s="31"/>
      <c r="E328" s="31"/>
      <c r="F328" s="73"/>
      <c r="G328" s="416"/>
      <c r="H328" s="340" t="str">
        <f>IF(ISERROR(VLOOKUP(G328,'商品データ+集計'!$A$2:$C$5021,2,0)),"",VLOOKUP(G328,'商品データ+集計'!$A$2:$C$5021,2,0))</f>
        <v/>
      </c>
      <c r="I328" s="341" t="str">
        <f>IF(ISERROR(VLOOKUP(G328,'商品データ+集計'!$A$2:$C$5021,3,0)),"",VLOOKUP(G328,'商品データ+集計'!$A$2:$C$5021,3,0))</f>
        <v/>
      </c>
      <c r="J328" s="272"/>
      <c r="K328" s="355"/>
      <c r="L328" s="355"/>
      <c r="M328" s="40"/>
      <c r="N328" s="31"/>
      <c r="O328" s="31"/>
      <c r="P328" s="21"/>
      <c r="U328" s="76" t="str">
        <f t="shared" si="5"/>
        <v/>
      </c>
    </row>
    <row r="329" spans="1:21" ht="35.1" customHeight="1">
      <c r="A329" s="34">
        <v>325</v>
      </c>
      <c r="B329" s="74"/>
      <c r="C329" s="32"/>
      <c r="D329" s="31"/>
      <c r="E329" s="31"/>
      <c r="F329" s="73"/>
      <c r="G329" s="416"/>
      <c r="H329" s="340" t="str">
        <f>IF(ISERROR(VLOOKUP(G329,'商品データ+集計'!$A$2:$C$5021,2,0)),"",VLOOKUP(G329,'商品データ+集計'!$A$2:$C$5021,2,0))</f>
        <v/>
      </c>
      <c r="I329" s="341" t="str">
        <f>IF(ISERROR(VLOOKUP(G329,'商品データ+集計'!$A$2:$C$5021,3,0)),"",VLOOKUP(G329,'商品データ+集計'!$A$2:$C$5021,3,0))</f>
        <v/>
      </c>
      <c r="J329" s="272"/>
      <c r="K329" s="355"/>
      <c r="L329" s="355"/>
      <c r="M329" s="40"/>
      <c r="N329" s="31"/>
      <c r="O329" s="31"/>
      <c r="P329" s="21"/>
      <c r="U329" s="76" t="str">
        <f t="shared" si="5"/>
        <v/>
      </c>
    </row>
    <row r="330" spans="1:21" ht="35.1" customHeight="1">
      <c r="A330" s="34">
        <v>326</v>
      </c>
      <c r="B330" s="74"/>
      <c r="C330" s="32"/>
      <c r="D330" s="31"/>
      <c r="E330" s="31"/>
      <c r="F330" s="73"/>
      <c r="G330" s="416"/>
      <c r="H330" s="340" t="str">
        <f>IF(ISERROR(VLOOKUP(G330,'商品データ+集計'!$A$2:$C$5021,2,0)),"",VLOOKUP(G330,'商品データ+集計'!$A$2:$C$5021,2,0))</f>
        <v/>
      </c>
      <c r="I330" s="341" t="str">
        <f>IF(ISERROR(VLOOKUP(G330,'商品データ+集計'!$A$2:$C$5021,3,0)),"",VLOOKUP(G330,'商品データ+集計'!$A$2:$C$5021,3,0))</f>
        <v/>
      </c>
      <c r="J330" s="272"/>
      <c r="K330" s="355"/>
      <c r="L330" s="355"/>
      <c r="M330" s="40"/>
      <c r="N330" s="31"/>
      <c r="O330" s="31"/>
      <c r="P330" s="21"/>
      <c r="U330" s="76" t="str">
        <f t="shared" si="5"/>
        <v/>
      </c>
    </row>
    <row r="331" spans="1:21" ht="35.1" customHeight="1">
      <c r="A331" s="34">
        <v>327</v>
      </c>
      <c r="B331" s="74"/>
      <c r="C331" s="32"/>
      <c r="D331" s="31"/>
      <c r="E331" s="31"/>
      <c r="F331" s="73"/>
      <c r="G331" s="416"/>
      <c r="H331" s="340" t="str">
        <f>IF(ISERROR(VLOOKUP(G331,'商品データ+集計'!$A$2:$C$5021,2,0)),"",VLOOKUP(G331,'商品データ+集計'!$A$2:$C$5021,2,0))</f>
        <v/>
      </c>
      <c r="I331" s="341" t="str">
        <f>IF(ISERROR(VLOOKUP(G331,'商品データ+集計'!$A$2:$C$5021,3,0)),"",VLOOKUP(G331,'商品データ+集計'!$A$2:$C$5021,3,0))</f>
        <v/>
      </c>
      <c r="J331" s="272"/>
      <c r="K331" s="355"/>
      <c r="L331" s="355"/>
      <c r="M331" s="40"/>
      <c r="N331" s="31"/>
      <c r="O331" s="31"/>
      <c r="P331" s="21"/>
      <c r="U331" s="76" t="str">
        <f t="shared" si="5"/>
        <v/>
      </c>
    </row>
    <row r="332" spans="1:21" ht="35.1" customHeight="1">
      <c r="A332" s="34">
        <v>328</v>
      </c>
      <c r="B332" s="74"/>
      <c r="C332" s="32"/>
      <c r="D332" s="31"/>
      <c r="E332" s="31"/>
      <c r="F332" s="73"/>
      <c r="G332" s="416"/>
      <c r="H332" s="340" t="str">
        <f>IF(ISERROR(VLOOKUP(G332,'商品データ+集計'!$A$2:$C$5021,2,0)),"",VLOOKUP(G332,'商品データ+集計'!$A$2:$C$5021,2,0))</f>
        <v/>
      </c>
      <c r="I332" s="341" t="str">
        <f>IF(ISERROR(VLOOKUP(G332,'商品データ+集計'!$A$2:$C$5021,3,0)),"",VLOOKUP(G332,'商品データ+集計'!$A$2:$C$5021,3,0))</f>
        <v/>
      </c>
      <c r="J332" s="272"/>
      <c r="K332" s="355"/>
      <c r="L332" s="355"/>
      <c r="M332" s="40"/>
      <c r="N332" s="31"/>
      <c r="O332" s="31"/>
      <c r="P332" s="21"/>
      <c r="U332" s="76" t="str">
        <f t="shared" si="5"/>
        <v/>
      </c>
    </row>
    <row r="333" spans="1:21" ht="35.1" customHeight="1">
      <c r="A333" s="34">
        <v>329</v>
      </c>
      <c r="B333" s="74"/>
      <c r="C333" s="32"/>
      <c r="D333" s="31"/>
      <c r="E333" s="31"/>
      <c r="F333" s="73"/>
      <c r="G333" s="416"/>
      <c r="H333" s="340" t="str">
        <f>IF(ISERROR(VLOOKUP(G333,'商品データ+集計'!$A$2:$C$5021,2,0)),"",VLOOKUP(G333,'商品データ+集計'!$A$2:$C$5021,2,0))</f>
        <v/>
      </c>
      <c r="I333" s="341" t="str">
        <f>IF(ISERROR(VLOOKUP(G333,'商品データ+集計'!$A$2:$C$5021,3,0)),"",VLOOKUP(G333,'商品データ+集計'!$A$2:$C$5021,3,0))</f>
        <v/>
      </c>
      <c r="J333" s="272"/>
      <c r="K333" s="355"/>
      <c r="L333" s="355"/>
      <c r="M333" s="40"/>
      <c r="N333" s="31"/>
      <c r="O333" s="31"/>
      <c r="P333" s="21"/>
      <c r="U333" s="76" t="str">
        <f t="shared" si="5"/>
        <v/>
      </c>
    </row>
    <row r="334" spans="1:21" ht="35.1" customHeight="1">
      <c r="A334" s="34">
        <v>330</v>
      </c>
      <c r="B334" s="74"/>
      <c r="C334" s="32"/>
      <c r="D334" s="31"/>
      <c r="E334" s="31"/>
      <c r="F334" s="73"/>
      <c r="G334" s="416"/>
      <c r="H334" s="340" t="str">
        <f>IF(ISERROR(VLOOKUP(G334,'商品データ+集計'!$A$2:$C$5021,2,0)),"",VLOOKUP(G334,'商品データ+集計'!$A$2:$C$5021,2,0))</f>
        <v/>
      </c>
      <c r="I334" s="341" t="str">
        <f>IF(ISERROR(VLOOKUP(G334,'商品データ+集計'!$A$2:$C$5021,3,0)),"",VLOOKUP(G334,'商品データ+集計'!$A$2:$C$5021,3,0))</f>
        <v/>
      </c>
      <c r="J334" s="272"/>
      <c r="K334" s="355"/>
      <c r="L334" s="355"/>
      <c r="M334" s="40"/>
      <c r="N334" s="31"/>
      <c r="O334" s="31"/>
      <c r="P334" s="21"/>
      <c r="U334" s="76" t="str">
        <f t="shared" si="5"/>
        <v/>
      </c>
    </row>
    <row r="335" spans="1:21" ht="35.1" customHeight="1">
      <c r="A335" s="34">
        <v>331</v>
      </c>
      <c r="B335" s="74"/>
      <c r="C335" s="32"/>
      <c r="D335" s="31"/>
      <c r="E335" s="31"/>
      <c r="F335" s="73"/>
      <c r="G335" s="416"/>
      <c r="H335" s="340" t="str">
        <f>IF(ISERROR(VLOOKUP(G335,'商品データ+集計'!$A$2:$C$5021,2,0)),"",VLOOKUP(G335,'商品データ+集計'!$A$2:$C$5021,2,0))</f>
        <v/>
      </c>
      <c r="I335" s="341" t="str">
        <f>IF(ISERROR(VLOOKUP(G335,'商品データ+集計'!$A$2:$C$5021,3,0)),"",VLOOKUP(G335,'商品データ+集計'!$A$2:$C$5021,3,0))</f>
        <v/>
      </c>
      <c r="J335" s="272"/>
      <c r="K335" s="355"/>
      <c r="L335" s="355"/>
      <c r="M335" s="40"/>
      <c r="N335" s="31"/>
      <c r="O335" s="31"/>
      <c r="P335" s="21"/>
      <c r="U335" s="76" t="str">
        <f t="shared" si="5"/>
        <v/>
      </c>
    </row>
    <row r="336" spans="1:21" ht="35.1" customHeight="1">
      <c r="A336" s="34">
        <v>332</v>
      </c>
      <c r="B336" s="74"/>
      <c r="C336" s="32"/>
      <c r="D336" s="31"/>
      <c r="E336" s="31"/>
      <c r="F336" s="73"/>
      <c r="G336" s="416"/>
      <c r="H336" s="340" t="str">
        <f>IF(ISERROR(VLOOKUP(G336,'商品データ+集計'!$A$2:$C$5021,2,0)),"",VLOOKUP(G336,'商品データ+集計'!$A$2:$C$5021,2,0))</f>
        <v/>
      </c>
      <c r="I336" s="341" t="str">
        <f>IF(ISERROR(VLOOKUP(G336,'商品データ+集計'!$A$2:$C$5021,3,0)),"",VLOOKUP(G336,'商品データ+集計'!$A$2:$C$5021,3,0))</f>
        <v/>
      </c>
      <c r="J336" s="272"/>
      <c r="K336" s="355"/>
      <c r="L336" s="355"/>
      <c r="M336" s="40"/>
      <c r="N336" s="31"/>
      <c r="O336" s="31"/>
      <c r="P336" s="21"/>
      <c r="U336" s="76" t="str">
        <f t="shared" si="5"/>
        <v/>
      </c>
    </row>
    <row r="337" spans="1:21" ht="35.1" customHeight="1">
      <c r="A337" s="34">
        <v>333</v>
      </c>
      <c r="B337" s="74"/>
      <c r="C337" s="32"/>
      <c r="D337" s="31"/>
      <c r="E337" s="31"/>
      <c r="F337" s="73"/>
      <c r="G337" s="416"/>
      <c r="H337" s="340" t="str">
        <f>IF(ISERROR(VLOOKUP(G337,'商品データ+集計'!$A$2:$C$5021,2,0)),"",VLOOKUP(G337,'商品データ+集計'!$A$2:$C$5021,2,0))</f>
        <v/>
      </c>
      <c r="I337" s="341" t="str">
        <f>IF(ISERROR(VLOOKUP(G337,'商品データ+集計'!$A$2:$C$5021,3,0)),"",VLOOKUP(G337,'商品データ+集計'!$A$2:$C$5021,3,0))</f>
        <v/>
      </c>
      <c r="J337" s="272"/>
      <c r="K337" s="355"/>
      <c r="L337" s="355"/>
      <c r="M337" s="40"/>
      <c r="N337" s="31"/>
      <c r="O337" s="31"/>
      <c r="P337" s="21"/>
      <c r="U337" s="76" t="str">
        <f t="shared" si="5"/>
        <v/>
      </c>
    </row>
    <row r="338" spans="1:21" ht="35.1" customHeight="1">
      <c r="A338" s="34">
        <v>334</v>
      </c>
      <c r="B338" s="74"/>
      <c r="C338" s="32"/>
      <c r="D338" s="31"/>
      <c r="E338" s="31"/>
      <c r="F338" s="73"/>
      <c r="G338" s="416"/>
      <c r="H338" s="340" t="str">
        <f>IF(ISERROR(VLOOKUP(G338,'商品データ+集計'!$A$2:$C$5021,2,0)),"",VLOOKUP(G338,'商品データ+集計'!$A$2:$C$5021,2,0))</f>
        <v/>
      </c>
      <c r="I338" s="341" t="str">
        <f>IF(ISERROR(VLOOKUP(G338,'商品データ+集計'!$A$2:$C$5021,3,0)),"",VLOOKUP(G338,'商品データ+集計'!$A$2:$C$5021,3,0))</f>
        <v/>
      </c>
      <c r="J338" s="272"/>
      <c r="K338" s="355"/>
      <c r="L338" s="355"/>
      <c r="M338" s="40"/>
      <c r="N338" s="31"/>
      <c r="O338" s="31"/>
      <c r="P338" s="21"/>
      <c r="U338" s="76" t="str">
        <f t="shared" si="5"/>
        <v/>
      </c>
    </row>
    <row r="339" spans="1:21" ht="35.1" customHeight="1">
      <c r="A339" s="34">
        <v>335</v>
      </c>
      <c r="B339" s="74"/>
      <c r="C339" s="32"/>
      <c r="D339" s="31"/>
      <c r="E339" s="31"/>
      <c r="F339" s="73"/>
      <c r="G339" s="416"/>
      <c r="H339" s="340" t="str">
        <f>IF(ISERROR(VLOOKUP(G339,'商品データ+集計'!$A$2:$C$5021,2,0)),"",VLOOKUP(G339,'商品データ+集計'!$A$2:$C$5021,2,0))</f>
        <v/>
      </c>
      <c r="I339" s="341" t="str">
        <f>IF(ISERROR(VLOOKUP(G339,'商品データ+集計'!$A$2:$C$5021,3,0)),"",VLOOKUP(G339,'商品データ+集計'!$A$2:$C$5021,3,0))</f>
        <v/>
      </c>
      <c r="J339" s="272"/>
      <c r="K339" s="355"/>
      <c r="L339" s="355"/>
      <c r="M339" s="40"/>
      <c r="N339" s="31"/>
      <c r="O339" s="31"/>
      <c r="P339" s="21"/>
      <c r="U339" s="76" t="str">
        <f t="shared" si="5"/>
        <v/>
      </c>
    </row>
    <row r="340" spans="1:21" ht="35.1" customHeight="1">
      <c r="A340" s="34">
        <v>336</v>
      </c>
      <c r="B340" s="74"/>
      <c r="C340" s="32"/>
      <c r="D340" s="31"/>
      <c r="E340" s="31"/>
      <c r="F340" s="73"/>
      <c r="G340" s="416"/>
      <c r="H340" s="340" t="str">
        <f>IF(ISERROR(VLOOKUP(G340,'商品データ+集計'!$A$2:$C$5021,2,0)),"",VLOOKUP(G340,'商品データ+集計'!$A$2:$C$5021,2,0))</f>
        <v/>
      </c>
      <c r="I340" s="341" t="str">
        <f>IF(ISERROR(VLOOKUP(G340,'商品データ+集計'!$A$2:$C$5021,3,0)),"",VLOOKUP(G340,'商品データ+集計'!$A$2:$C$5021,3,0))</f>
        <v/>
      </c>
      <c r="J340" s="272"/>
      <c r="K340" s="355"/>
      <c r="L340" s="355"/>
      <c r="M340" s="40"/>
      <c r="N340" s="31"/>
      <c r="O340" s="31"/>
      <c r="P340" s="21"/>
      <c r="U340" s="76" t="str">
        <f t="shared" si="5"/>
        <v/>
      </c>
    </row>
    <row r="341" spans="1:21" ht="35.1" customHeight="1">
      <c r="A341" s="34">
        <v>337</v>
      </c>
      <c r="B341" s="74"/>
      <c r="C341" s="32"/>
      <c r="D341" s="31"/>
      <c r="E341" s="31"/>
      <c r="F341" s="73"/>
      <c r="G341" s="416"/>
      <c r="H341" s="340" t="str">
        <f>IF(ISERROR(VLOOKUP(G341,'商品データ+集計'!$A$2:$C$5021,2,0)),"",VLOOKUP(G341,'商品データ+集計'!$A$2:$C$5021,2,0))</f>
        <v/>
      </c>
      <c r="I341" s="341" t="str">
        <f>IF(ISERROR(VLOOKUP(G341,'商品データ+集計'!$A$2:$C$5021,3,0)),"",VLOOKUP(G341,'商品データ+集計'!$A$2:$C$5021,3,0))</f>
        <v/>
      </c>
      <c r="J341" s="272"/>
      <c r="K341" s="355"/>
      <c r="L341" s="355"/>
      <c r="M341" s="40"/>
      <c r="N341" s="31"/>
      <c r="O341" s="31"/>
      <c r="P341" s="21"/>
      <c r="U341" s="76" t="str">
        <f t="shared" si="5"/>
        <v/>
      </c>
    </row>
    <row r="342" spans="1:21" ht="35.1" customHeight="1">
      <c r="A342" s="34">
        <v>338</v>
      </c>
      <c r="B342" s="74"/>
      <c r="C342" s="32"/>
      <c r="D342" s="31"/>
      <c r="E342" s="31"/>
      <c r="F342" s="73"/>
      <c r="G342" s="416"/>
      <c r="H342" s="340" t="str">
        <f>IF(ISERROR(VLOOKUP(G342,'商品データ+集計'!$A$2:$C$5021,2,0)),"",VLOOKUP(G342,'商品データ+集計'!$A$2:$C$5021,2,0))</f>
        <v/>
      </c>
      <c r="I342" s="341" t="str">
        <f>IF(ISERROR(VLOOKUP(G342,'商品データ+集計'!$A$2:$C$5021,3,0)),"",VLOOKUP(G342,'商品データ+集計'!$A$2:$C$5021,3,0))</f>
        <v/>
      </c>
      <c r="J342" s="272"/>
      <c r="K342" s="355"/>
      <c r="L342" s="355"/>
      <c r="M342" s="40"/>
      <c r="N342" s="31"/>
      <c r="O342" s="31"/>
      <c r="P342" s="21"/>
      <c r="U342" s="76" t="str">
        <f t="shared" si="5"/>
        <v/>
      </c>
    </row>
    <row r="343" spans="1:21" ht="35.1" customHeight="1">
      <c r="A343" s="34">
        <v>339</v>
      </c>
      <c r="B343" s="74"/>
      <c r="C343" s="32"/>
      <c r="D343" s="31"/>
      <c r="E343" s="31"/>
      <c r="F343" s="73"/>
      <c r="G343" s="416"/>
      <c r="H343" s="340" t="str">
        <f>IF(ISERROR(VLOOKUP(G343,'商品データ+集計'!$A$2:$C$5021,2,0)),"",VLOOKUP(G343,'商品データ+集計'!$A$2:$C$5021,2,0))</f>
        <v/>
      </c>
      <c r="I343" s="341" t="str">
        <f>IF(ISERROR(VLOOKUP(G343,'商品データ+集計'!$A$2:$C$5021,3,0)),"",VLOOKUP(G343,'商品データ+集計'!$A$2:$C$5021,3,0))</f>
        <v/>
      </c>
      <c r="J343" s="272"/>
      <c r="K343" s="355"/>
      <c r="L343" s="355"/>
      <c r="M343" s="40"/>
      <c r="N343" s="31"/>
      <c r="O343" s="31"/>
      <c r="P343" s="21"/>
      <c r="U343" s="76" t="str">
        <f t="shared" si="5"/>
        <v/>
      </c>
    </row>
    <row r="344" spans="1:21" ht="35.1" customHeight="1">
      <c r="A344" s="34">
        <v>340</v>
      </c>
      <c r="B344" s="74"/>
      <c r="C344" s="32"/>
      <c r="D344" s="31"/>
      <c r="E344" s="31"/>
      <c r="F344" s="73"/>
      <c r="G344" s="416"/>
      <c r="H344" s="340" t="str">
        <f>IF(ISERROR(VLOOKUP(G344,'商品データ+集計'!$A$2:$C$5021,2,0)),"",VLOOKUP(G344,'商品データ+集計'!$A$2:$C$5021,2,0))</f>
        <v/>
      </c>
      <c r="I344" s="341" t="str">
        <f>IF(ISERROR(VLOOKUP(G344,'商品データ+集計'!$A$2:$C$5021,3,0)),"",VLOOKUP(G344,'商品データ+集計'!$A$2:$C$5021,3,0))</f>
        <v/>
      </c>
      <c r="J344" s="272"/>
      <c r="K344" s="355"/>
      <c r="L344" s="355"/>
      <c r="M344" s="40"/>
      <c r="N344" s="31"/>
      <c r="O344" s="31"/>
      <c r="P344" s="21"/>
      <c r="U344" s="76" t="str">
        <f t="shared" si="5"/>
        <v/>
      </c>
    </row>
    <row r="345" spans="1:21" ht="35.1" customHeight="1">
      <c r="A345" s="34">
        <v>341</v>
      </c>
      <c r="B345" s="74"/>
      <c r="C345" s="32"/>
      <c r="D345" s="31"/>
      <c r="E345" s="31"/>
      <c r="F345" s="73"/>
      <c r="G345" s="416"/>
      <c r="H345" s="340" t="str">
        <f>IF(ISERROR(VLOOKUP(G345,'商品データ+集計'!$A$2:$C$5021,2,0)),"",VLOOKUP(G345,'商品データ+集計'!$A$2:$C$5021,2,0))</f>
        <v/>
      </c>
      <c r="I345" s="341" t="str">
        <f>IF(ISERROR(VLOOKUP(G345,'商品データ+集計'!$A$2:$C$5021,3,0)),"",VLOOKUP(G345,'商品データ+集計'!$A$2:$C$5021,3,0))</f>
        <v/>
      </c>
      <c r="J345" s="272"/>
      <c r="K345" s="355"/>
      <c r="L345" s="355"/>
      <c r="M345" s="40"/>
      <c r="N345" s="31"/>
      <c r="O345" s="31"/>
      <c r="P345" s="21"/>
      <c r="U345" s="76" t="str">
        <f t="shared" si="5"/>
        <v/>
      </c>
    </row>
    <row r="346" spans="1:21" ht="35.1" customHeight="1">
      <c r="A346" s="34">
        <v>342</v>
      </c>
      <c r="B346" s="74"/>
      <c r="C346" s="32"/>
      <c r="D346" s="31"/>
      <c r="E346" s="31"/>
      <c r="F346" s="73"/>
      <c r="G346" s="416"/>
      <c r="H346" s="340" t="str">
        <f>IF(ISERROR(VLOOKUP(G346,'商品データ+集計'!$A$2:$C$5021,2,0)),"",VLOOKUP(G346,'商品データ+集計'!$A$2:$C$5021,2,0))</f>
        <v/>
      </c>
      <c r="I346" s="341" t="str">
        <f>IF(ISERROR(VLOOKUP(G346,'商品データ+集計'!$A$2:$C$5021,3,0)),"",VLOOKUP(G346,'商品データ+集計'!$A$2:$C$5021,3,0))</f>
        <v/>
      </c>
      <c r="J346" s="272"/>
      <c r="K346" s="355"/>
      <c r="L346" s="355"/>
      <c r="M346" s="40"/>
      <c r="N346" s="31"/>
      <c r="O346" s="31"/>
      <c r="P346" s="21"/>
      <c r="U346" s="76" t="str">
        <f t="shared" si="5"/>
        <v/>
      </c>
    </row>
    <row r="347" spans="1:21" ht="35.1" customHeight="1">
      <c r="A347" s="34">
        <v>343</v>
      </c>
      <c r="B347" s="74"/>
      <c r="C347" s="32"/>
      <c r="D347" s="31"/>
      <c r="E347" s="31"/>
      <c r="F347" s="73"/>
      <c r="G347" s="416"/>
      <c r="H347" s="340" t="str">
        <f>IF(ISERROR(VLOOKUP(G347,'商品データ+集計'!$A$2:$C$5021,2,0)),"",VLOOKUP(G347,'商品データ+集計'!$A$2:$C$5021,2,0))</f>
        <v/>
      </c>
      <c r="I347" s="341" t="str">
        <f>IF(ISERROR(VLOOKUP(G347,'商品データ+集計'!$A$2:$C$5021,3,0)),"",VLOOKUP(G347,'商品データ+集計'!$A$2:$C$5021,3,0))</f>
        <v/>
      </c>
      <c r="J347" s="272"/>
      <c r="K347" s="355"/>
      <c r="L347" s="355"/>
      <c r="M347" s="40"/>
      <c r="N347" s="31"/>
      <c r="O347" s="31"/>
      <c r="P347" s="21"/>
      <c r="U347" s="76" t="str">
        <f t="shared" si="5"/>
        <v/>
      </c>
    </row>
    <row r="348" spans="1:21" ht="35.1" customHeight="1">
      <c r="A348" s="34">
        <v>344</v>
      </c>
      <c r="B348" s="74"/>
      <c r="C348" s="32"/>
      <c r="D348" s="31"/>
      <c r="E348" s="31"/>
      <c r="F348" s="73"/>
      <c r="G348" s="416"/>
      <c r="H348" s="340" t="str">
        <f>IF(ISERROR(VLOOKUP(G348,'商品データ+集計'!$A$2:$C$5021,2,0)),"",VLOOKUP(G348,'商品データ+集計'!$A$2:$C$5021,2,0))</f>
        <v/>
      </c>
      <c r="I348" s="341" t="str">
        <f>IF(ISERROR(VLOOKUP(G348,'商品データ+集計'!$A$2:$C$5021,3,0)),"",VLOOKUP(G348,'商品データ+集計'!$A$2:$C$5021,3,0))</f>
        <v/>
      </c>
      <c r="J348" s="272"/>
      <c r="K348" s="355"/>
      <c r="L348" s="355"/>
      <c r="M348" s="40"/>
      <c r="N348" s="31"/>
      <c r="O348" s="31"/>
      <c r="P348" s="21"/>
      <c r="U348" s="76" t="str">
        <f t="shared" si="5"/>
        <v/>
      </c>
    </row>
    <row r="349" spans="1:21" ht="35.1" customHeight="1">
      <c r="A349" s="34">
        <v>345</v>
      </c>
      <c r="B349" s="74"/>
      <c r="C349" s="32"/>
      <c r="D349" s="31"/>
      <c r="E349" s="31"/>
      <c r="F349" s="73"/>
      <c r="G349" s="416"/>
      <c r="H349" s="340" t="str">
        <f>IF(ISERROR(VLOOKUP(G349,'商品データ+集計'!$A$2:$C$5021,2,0)),"",VLOOKUP(G349,'商品データ+集計'!$A$2:$C$5021,2,0))</f>
        <v/>
      </c>
      <c r="I349" s="341" t="str">
        <f>IF(ISERROR(VLOOKUP(G349,'商品データ+集計'!$A$2:$C$5021,3,0)),"",VLOOKUP(G349,'商品データ+集計'!$A$2:$C$5021,3,0))</f>
        <v/>
      </c>
      <c r="J349" s="272"/>
      <c r="K349" s="355"/>
      <c r="L349" s="355"/>
      <c r="M349" s="40"/>
      <c r="N349" s="31"/>
      <c r="O349" s="31"/>
      <c r="P349" s="21"/>
      <c r="U349" s="76" t="str">
        <f t="shared" si="5"/>
        <v/>
      </c>
    </row>
    <row r="350" spans="1:21" ht="35.1" customHeight="1">
      <c r="A350" s="34">
        <v>346</v>
      </c>
      <c r="B350" s="74"/>
      <c r="C350" s="32"/>
      <c r="D350" s="31"/>
      <c r="E350" s="31"/>
      <c r="F350" s="73"/>
      <c r="G350" s="416"/>
      <c r="H350" s="340" t="str">
        <f>IF(ISERROR(VLOOKUP(G350,'商品データ+集計'!$A$2:$C$5021,2,0)),"",VLOOKUP(G350,'商品データ+集計'!$A$2:$C$5021,2,0))</f>
        <v/>
      </c>
      <c r="I350" s="341" t="str">
        <f>IF(ISERROR(VLOOKUP(G350,'商品データ+集計'!$A$2:$C$5021,3,0)),"",VLOOKUP(G350,'商品データ+集計'!$A$2:$C$5021,3,0))</f>
        <v/>
      </c>
      <c r="J350" s="272"/>
      <c r="K350" s="355"/>
      <c r="L350" s="355"/>
      <c r="M350" s="40"/>
      <c r="N350" s="31"/>
      <c r="O350" s="31"/>
      <c r="P350" s="21"/>
      <c r="U350" s="76" t="str">
        <f t="shared" si="5"/>
        <v/>
      </c>
    </row>
    <row r="351" spans="1:21" ht="35.1" customHeight="1">
      <c r="A351" s="34">
        <v>347</v>
      </c>
      <c r="B351" s="74"/>
      <c r="C351" s="32"/>
      <c r="D351" s="31"/>
      <c r="E351" s="31"/>
      <c r="F351" s="73"/>
      <c r="G351" s="416"/>
      <c r="H351" s="340" t="str">
        <f>IF(ISERROR(VLOOKUP(G351,'商品データ+集計'!$A$2:$C$5021,2,0)),"",VLOOKUP(G351,'商品データ+集計'!$A$2:$C$5021,2,0))</f>
        <v/>
      </c>
      <c r="I351" s="341" t="str">
        <f>IF(ISERROR(VLOOKUP(G351,'商品データ+集計'!$A$2:$C$5021,3,0)),"",VLOOKUP(G351,'商品データ+集計'!$A$2:$C$5021,3,0))</f>
        <v/>
      </c>
      <c r="J351" s="272"/>
      <c r="K351" s="355"/>
      <c r="L351" s="355"/>
      <c r="M351" s="40"/>
      <c r="N351" s="31"/>
      <c r="O351" s="31"/>
      <c r="P351" s="21"/>
      <c r="U351" s="76" t="str">
        <f t="shared" si="5"/>
        <v/>
      </c>
    </row>
    <row r="352" spans="1:21" ht="35.1" customHeight="1">
      <c r="A352" s="34">
        <v>348</v>
      </c>
      <c r="B352" s="74"/>
      <c r="C352" s="32"/>
      <c r="D352" s="31"/>
      <c r="E352" s="31"/>
      <c r="F352" s="73"/>
      <c r="G352" s="416"/>
      <c r="H352" s="340" t="str">
        <f>IF(ISERROR(VLOOKUP(G352,'商品データ+集計'!$A$2:$C$5021,2,0)),"",VLOOKUP(G352,'商品データ+集計'!$A$2:$C$5021,2,0))</f>
        <v/>
      </c>
      <c r="I352" s="341" t="str">
        <f>IF(ISERROR(VLOOKUP(G352,'商品データ+集計'!$A$2:$C$5021,3,0)),"",VLOOKUP(G352,'商品データ+集計'!$A$2:$C$5021,3,0))</f>
        <v/>
      </c>
      <c r="J352" s="272"/>
      <c r="K352" s="355"/>
      <c r="L352" s="355"/>
      <c r="M352" s="40"/>
      <c r="N352" s="31"/>
      <c r="O352" s="31"/>
      <c r="P352" s="21"/>
      <c r="U352" s="76" t="str">
        <f t="shared" si="5"/>
        <v/>
      </c>
    </row>
    <row r="353" spans="1:21" ht="35.1" customHeight="1">
      <c r="A353" s="34">
        <v>349</v>
      </c>
      <c r="B353" s="74"/>
      <c r="C353" s="32"/>
      <c r="D353" s="31"/>
      <c r="E353" s="31"/>
      <c r="F353" s="73"/>
      <c r="G353" s="416"/>
      <c r="H353" s="340" t="str">
        <f>IF(ISERROR(VLOOKUP(G353,'商品データ+集計'!$A$2:$C$5021,2,0)),"",VLOOKUP(G353,'商品データ+集計'!$A$2:$C$5021,2,0))</f>
        <v/>
      </c>
      <c r="I353" s="341" t="str">
        <f>IF(ISERROR(VLOOKUP(G353,'商品データ+集計'!$A$2:$C$5021,3,0)),"",VLOOKUP(G353,'商品データ+集計'!$A$2:$C$5021,3,0))</f>
        <v/>
      </c>
      <c r="J353" s="272"/>
      <c r="K353" s="355"/>
      <c r="L353" s="355"/>
      <c r="M353" s="40"/>
      <c r="N353" s="31"/>
      <c r="O353" s="31"/>
      <c r="P353" s="21"/>
      <c r="U353" s="76" t="str">
        <f t="shared" si="5"/>
        <v/>
      </c>
    </row>
    <row r="354" spans="1:21" ht="35.1" customHeight="1">
      <c r="A354" s="34">
        <v>350</v>
      </c>
      <c r="B354" s="74"/>
      <c r="C354" s="32"/>
      <c r="D354" s="31"/>
      <c r="E354" s="31"/>
      <c r="F354" s="73"/>
      <c r="G354" s="416"/>
      <c r="H354" s="340" t="str">
        <f>IF(ISERROR(VLOOKUP(G354,'商品データ+集計'!$A$2:$C$5021,2,0)),"",VLOOKUP(G354,'商品データ+集計'!$A$2:$C$5021,2,0))</f>
        <v/>
      </c>
      <c r="I354" s="341" t="str">
        <f>IF(ISERROR(VLOOKUP(G354,'商品データ+集計'!$A$2:$C$5021,3,0)),"",VLOOKUP(G354,'商品データ+集計'!$A$2:$C$5021,3,0))</f>
        <v/>
      </c>
      <c r="J354" s="272"/>
      <c r="K354" s="355"/>
      <c r="L354" s="355"/>
      <c r="M354" s="40"/>
      <c r="N354" s="31"/>
      <c r="O354" s="31"/>
      <c r="P354" s="21"/>
      <c r="U354" s="76" t="str">
        <f t="shared" si="5"/>
        <v/>
      </c>
    </row>
    <row r="355" spans="1:21" ht="35.1" customHeight="1">
      <c r="A355" s="34">
        <v>351</v>
      </c>
      <c r="B355" s="74"/>
      <c r="C355" s="32"/>
      <c r="D355" s="31"/>
      <c r="E355" s="31"/>
      <c r="F355" s="73"/>
      <c r="G355" s="416"/>
      <c r="H355" s="340" t="str">
        <f>IF(ISERROR(VLOOKUP(G355,'商品データ+集計'!$A$2:$C$5021,2,0)),"",VLOOKUP(G355,'商品データ+集計'!$A$2:$C$5021,2,0))</f>
        <v/>
      </c>
      <c r="I355" s="341" t="str">
        <f>IF(ISERROR(VLOOKUP(G355,'商品データ+集計'!$A$2:$C$5021,3,0)),"",VLOOKUP(G355,'商品データ+集計'!$A$2:$C$5021,3,0))</f>
        <v/>
      </c>
      <c r="J355" s="272"/>
      <c r="K355" s="355"/>
      <c r="L355" s="355"/>
      <c r="M355" s="40"/>
      <c r="N355" s="31"/>
      <c r="O355" s="31"/>
      <c r="P355" s="21"/>
      <c r="U355" s="76" t="str">
        <f t="shared" si="5"/>
        <v/>
      </c>
    </row>
    <row r="356" spans="1:21" ht="35.1" customHeight="1">
      <c r="A356" s="34">
        <v>352</v>
      </c>
      <c r="B356" s="74"/>
      <c r="C356" s="32"/>
      <c r="D356" s="31"/>
      <c r="E356" s="31"/>
      <c r="F356" s="73"/>
      <c r="G356" s="416"/>
      <c r="H356" s="340" t="str">
        <f>IF(ISERROR(VLOOKUP(G356,'商品データ+集計'!$A$2:$C$5021,2,0)),"",VLOOKUP(G356,'商品データ+集計'!$A$2:$C$5021,2,0))</f>
        <v/>
      </c>
      <c r="I356" s="341" t="str">
        <f>IF(ISERROR(VLOOKUP(G356,'商品データ+集計'!$A$2:$C$5021,3,0)),"",VLOOKUP(G356,'商品データ+集計'!$A$2:$C$5021,3,0))</f>
        <v/>
      </c>
      <c r="J356" s="272"/>
      <c r="K356" s="355"/>
      <c r="L356" s="355"/>
      <c r="M356" s="40"/>
      <c r="N356" s="31"/>
      <c r="O356" s="31"/>
      <c r="P356" s="21"/>
      <c r="U356" s="76" t="str">
        <f t="shared" si="5"/>
        <v/>
      </c>
    </row>
    <row r="357" spans="1:21" ht="35.1" customHeight="1">
      <c r="A357" s="34">
        <v>353</v>
      </c>
      <c r="B357" s="74"/>
      <c r="C357" s="32"/>
      <c r="D357" s="31"/>
      <c r="E357" s="31"/>
      <c r="F357" s="73"/>
      <c r="G357" s="416"/>
      <c r="H357" s="340" t="str">
        <f>IF(ISERROR(VLOOKUP(G357,'商品データ+集計'!$A$2:$C$5021,2,0)),"",VLOOKUP(G357,'商品データ+集計'!$A$2:$C$5021,2,0))</f>
        <v/>
      </c>
      <c r="I357" s="341" t="str">
        <f>IF(ISERROR(VLOOKUP(G357,'商品データ+集計'!$A$2:$C$5021,3,0)),"",VLOOKUP(G357,'商品データ+集計'!$A$2:$C$5021,3,0))</f>
        <v/>
      </c>
      <c r="J357" s="272"/>
      <c r="K357" s="355"/>
      <c r="L357" s="355"/>
      <c r="M357" s="40"/>
      <c r="N357" s="31"/>
      <c r="O357" s="31"/>
      <c r="P357" s="21"/>
      <c r="U357" s="76" t="str">
        <f t="shared" si="5"/>
        <v/>
      </c>
    </row>
    <row r="358" spans="1:21" ht="35.1" customHeight="1">
      <c r="A358" s="34">
        <v>354</v>
      </c>
      <c r="B358" s="74"/>
      <c r="C358" s="32"/>
      <c r="D358" s="31"/>
      <c r="E358" s="31"/>
      <c r="F358" s="73"/>
      <c r="G358" s="416"/>
      <c r="H358" s="340" t="str">
        <f>IF(ISERROR(VLOOKUP(G358,'商品データ+集計'!$A$2:$C$5021,2,0)),"",VLOOKUP(G358,'商品データ+集計'!$A$2:$C$5021,2,0))</f>
        <v/>
      </c>
      <c r="I358" s="341" t="str">
        <f>IF(ISERROR(VLOOKUP(G358,'商品データ+集計'!$A$2:$C$5021,3,0)),"",VLOOKUP(G358,'商品データ+集計'!$A$2:$C$5021,3,0))</f>
        <v/>
      </c>
      <c r="J358" s="272"/>
      <c r="K358" s="355"/>
      <c r="L358" s="355"/>
      <c r="M358" s="40"/>
      <c r="N358" s="31"/>
      <c r="O358" s="31"/>
      <c r="P358" s="21"/>
      <c r="U358" s="76" t="str">
        <f t="shared" si="5"/>
        <v/>
      </c>
    </row>
    <row r="359" spans="1:21" ht="35.1" customHeight="1">
      <c r="A359" s="34">
        <v>355</v>
      </c>
      <c r="B359" s="74"/>
      <c r="C359" s="32"/>
      <c r="D359" s="31"/>
      <c r="E359" s="31"/>
      <c r="F359" s="73"/>
      <c r="G359" s="416"/>
      <c r="H359" s="340" t="str">
        <f>IF(ISERROR(VLOOKUP(G359,'商品データ+集計'!$A$2:$C$5021,2,0)),"",VLOOKUP(G359,'商品データ+集計'!$A$2:$C$5021,2,0))</f>
        <v/>
      </c>
      <c r="I359" s="341" t="str">
        <f>IF(ISERROR(VLOOKUP(G359,'商品データ+集計'!$A$2:$C$5021,3,0)),"",VLOOKUP(G359,'商品データ+集計'!$A$2:$C$5021,3,0))</f>
        <v/>
      </c>
      <c r="J359" s="272"/>
      <c r="K359" s="355"/>
      <c r="L359" s="355"/>
      <c r="M359" s="40"/>
      <c r="N359" s="31"/>
      <c r="O359" s="31"/>
      <c r="P359" s="21"/>
      <c r="U359" s="76" t="str">
        <f t="shared" si="5"/>
        <v/>
      </c>
    </row>
    <row r="360" spans="1:21" ht="35.1" customHeight="1">
      <c r="A360" s="34">
        <v>356</v>
      </c>
      <c r="B360" s="74"/>
      <c r="C360" s="32"/>
      <c r="D360" s="31"/>
      <c r="E360" s="31"/>
      <c r="F360" s="73"/>
      <c r="G360" s="416"/>
      <c r="H360" s="340" t="str">
        <f>IF(ISERROR(VLOOKUP(G360,'商品データ+集計'!$A$2:$C$5021,2,0)),"",VLOOKUP(G360,'商品データ+集計'!$A$2:$C$5021,2,0))</f>
        <v/>
      </c>
      <c r="I360" s="341" t="str">
        <f>IF(ISERROR(VLOOKUP(G360,'商品データ+集計'!$A$2:$C$5021,3,0)),"",VLOOKUP(G360,'商品データ+集計'!$A$2:$C$5021,3,0))</f>
        <v/>
      </c>
      <c r="J360" s="272"/>
      <c r="K360" s="355"/>
      <c r="L360" s="355"/>
      <c r="M360" s="40"/>
      <c r="N360" s="31"/>
      <c r="O360" s="31"/>
      <c r="P360" s="21"/>
      <c r="U360" s="76" t="str">
        <f t="shared" si="5"/>
        <v/>
      </c>
    </row>
    <row r="361" spans="1:21" ht="35.1" customHeight="1">
      <c r="A361" s="34">
        <v>357</v>
      </c>
      <c r="B361" s="74"/>
      <c r="C361" s="32"/>
      <c r="D361" s="31"/>
      <c r="E361" s="31"/>
      <c r="F361" s="73"/>
      <c r="G361" s="416"/>
      <c r="H361" s="340" t="str">
        <f>IF(ISERROR(VLOOKUP(G361,'商品データ+集計'!$A$2:$C$5021,2,0)),"",VLOOKUP(G361,'商品データ+集計'!$A$2:$C$5021,2,0))</f>
        <v/>
      </c>
      <c r="I361" s="341" t="str">
        <f>IF(ISERROR(VLOOKUP(G361,'商品データ+集計'!$A$2:$C$5021,3,0)),"",VLOOKUP(G361,'商品データ+集計'!$A$2:$C$5021,3,0))</f>
        <v/>
      </c>
      <c r="J361" s="272"/>
      <c r="K361" s="355"/>
      <c r="L361" s="355"/>
      <c r="M361" s="40"/>
      <c r="N361" s="31"/>
      <c r="O361" s="31"/>
      <c r="P361" s="21"/>
      <c r="U361" s="76" t="str">
        <f t="shared" si="5"/>
        <v/>
      </c>
    </row>
    <row r="362" spans="1:21" ht="35.1" customHeight="1">
      <c r="A362" s="34">
        <v>358</v>
      </c>
      <c r="B362" s="74"/>
      <c r="C362" s="32"/>
      <c r="D362" s="31"/>
      <c r="E362" s="31"/>
      <c r="F362" s="73"/>
      <c r="G362" s="416"/>
      <c r="H362" s="340" t="str">
        <f>IF(ISERROR(VLOOKUP(G362,'商品データ+集計'!$A$2:$C$5021,2,0)),"",VLOOKUP(G362,'商品データ+集計'!$A$2:$C$5021,2,0))</f>
        <v/>
      </c>
      <c r="I362" s="341" t="str">
        <f>IF(ISERROR(VLOOKUP(G362,'商品データ+集計'!$A$2:$C$5021,3,0)),"",VLOOKUP(G362,'商品データ+集計'!$A$2:$C$5021,3,0))</f>
        <v/>
      </c>
      <c r="J362" s="272"/>
      <c r="K362" s="355"/>
      <c r="L362" s="355"/>
      <c r="M362" s="40"/>
      <c r="N362" s="31"/>
      <c r="O362" s="31"/>
      <c r="P362" s="21"/>
      <c r="U362" s="76" t="str">
        <f t="shared" si="5"/>
        <v/>
      </c>
    </row>
    <row r="363" spans="1:21" ht="35.1" customHeight="1">
      <c r="A363" s="34">
        <v>359</v>
      </c>
      <c r="B363" s="74"/>
      <c r="C363" s="32"/>
      <c r="D363" s="31"/>
      <c r="E363" s="31"/>
      <c r="F363" s="73"/>
      <c r="G363" s="416"/>
      <c r="H363" s="340" t="str">
        <f>IF(ISERROR(VLOOKUP(G363,'商品データ+集計'!$A$2:$C$5021,2,0)),"",VLOOKUP(G363,'商品データ+集計'!$A$2:$C$5021,2,0))</f>
        <v/>
      </c>
      <c r="I363" s="341" t="str">
        <f>IF(ISERROR(VLOOKUP(G363,'商品データ+集計'!$A$2:$C$5021,3,0)),"",VLOOKUP(G363,'商品データ+集計'!$A$2:$C$5021,3,0))</f>
        <v/>
      </c>
      <c r="J363" s="272"/>
      <c r="K363" s="355"/>
      <c r="L363" s="355"/>
      <c r="M363" s="40"/>
      <c r="N363" s="31"/>
      <c r="O363" s="31"/>
      <c r="P363" s="21"/>
      <c r="U363" s="76" t="str">
        <f t="shared" si="5"/>
        <v/>
      </c>
    </row>
    <row r="364" spans="1:21" ht="35.1" customHeight="1">
      <c r="A364" s="34">
        <v>360</v>
      </c>
      <c r="B364" s="74"/>
      <c r="C364" s="32"/>
      <c r="D364" s="31"/>
      <c r="E364" s="31"/>
      <c r="F364" s="73"/>
      <c r="G364" s="416"/>
      <c r="H364" s="340" t="str">
        <f>IF(ISERROR(VLOOKUP(G364,'商品データ+集計'!$A$2:$C$5021,2,0)),"",VLOOKUP(G364,'商品データ+集計'!$A$2:$C$5021,2,0))</f>
        <v/>
      </c>
      <c r="I364" s="341" t="str">
        <f>IF(ISERROR(VLOOKUP(G364,'商品データ+集計'!$A$2:$C$5021,3,0)),"",VLOOKUP(G364,'商品データ+集計'!$A$2:$C$5021,3,0))</f>
        <v/>
      </c>
      <c r="J364" s="272"/>
      <c r="K364" s="355"/>
      <c r="L364" s="355"/>
      <c r="M364" s="40"/>
      <c r="N364" s="31"/>
      <c r="O364" s="31"/>
      <c r="P364" s="21"/>
      <c r="U364" s="76" t="str">
        <f t="shared" si="5"/>
        <v/>
      </c>
    </row>
    <row r="365" spans="1:21" ht="35.1" customHeight="1">
      <c r="A365" s="34">
        <v>361</v>
      </c>
      <c r="B365" s="74"/>
      <c r="C365" s="32"/>
      <c r="D365" s="31"/>
      <c r="E365" s="31"/>
      <c r="F365" s="73"/>
      <c r="G365" s="416"/>
      <c r="H365" s="340" t="str">
        <f>IF(ISERROR(VLOOKUP(G365,'商品データ+集計'!$A$2:$C$5021,2,0)),"",VLOOKUP(G365,'商品データ+集計'!$A$2:$C$5021,2,0))</f>
        <v/>
      </c>
      <c r="I365" s="341" t="str">
        <f>IF(ISERROR(VLOOKUP(G365,'商品データ+集計'!$A$2:$C$5021,3,0)),"",VLOOKUP(G365,'商品データ+集計'!$A$2:$C$5021,3,0))</f>
        <v/>
      </c>
      <c r="J365" s="272"/>
      <c r="K365" s="355"/>
      <c r="L365" s="355"/>
      <c r="M365" s="40"/>
      <c r="N365" s="31"/>
      <c r="O365" s="31"/>
      <c r="P365" s="21"/>
      <c r="U365" s="76" t="str">
        <f t="shared" si="5"/>
        <v/>
      </c>
    </row>
    <row r="366" spans="1:21" ht="35.1" customHeight="1">
      <c r="A366" s="34">
        <v>362</v>
      </c>
      <c r="B366" s="74"/>
      <c r="C366" s="32"/>
      <c r="D366" s="31"/>
      <c r="E366" s="31"/>
      <c r="F366" s="73"/>
      <c r="G366" s="416"/>
      <c r="H366" s="340" t="str">
        <f>IF(ISERROR(VLOOKUP(G366,'商品データ+集計'!$A$2:$C$5021,2,0)),"",VLOOKUP(G366,'商品データ+集計'!$A$2:$C$5021,2,0))</f>
        <v/>
      </c>
      <c r="I366" s="341" t="str">
        <f>IF(ISERROR(VLOOKUP(G366,'商品データ+集計'!$A$2:$C$5021,3,0)),"",VLOOKUP(G366,'商品データ+集計'!$A$2:$C$5021,3,0))</f>
        <v/>
      </c>
      <c r="J366" s="272"/>
      <c r="K366" s="355"/>
      <c r="L366" s="355"/>
      <c r="M366" s="40"/>
      <c r="N366" s="31"/>
      <c r="O366" s="31"/>
      <c r="P366" s="21"/>
      <c r="U366" s="76" t="str">
        <f t="shared" si="5"/>
        <v/>
      </c>
    </row>
    <row r="367" spans="1:21" ht="35.1" customHeight="1">
      <c r="A367" s="34">
        <v>363</v>
      </c>
      <c r="B367" s="74"/>
      <c r="C367" s="32"/>
      <c r="D367" s="31"/>
      <c r="E367" s="31"/>
      <c r="F367" s="73"/>
      <c r="G367" s="416"/>
      <c r="H367" s="340" t="str">
        <f>IF(ISERROR(VLOOKUP(G367,'商品データ+集計'!$A$2:$C$5021,2,0)),"",VLOOKUP(G367,'商品データ+集計'!$A$2:$C$5021,2,0))</f>
        <v/>
      </c>
      <c r="I367" s="341" t="str">
        <f>IF(ISERROR(VLOOKUP(G367,'商品データ+集計'!$A$2:$C$5021,3,0)),"",VLOOKUP(G367,'商品データ+集計'!$A$2:$C$5021,3,0))</f>
        <v/>
      </c>
      <c r="J367" s="272"/>
      <c r="K367" s="355"/>
      <c r="L367" s="355"/>
      <c r="M367" s="40"/>
      <c r="N367" s="31"/>
      <c r="O367" s="31"/>
      <c r="P367" s="21"/>
      <c r="U367" s="76" t="str">
        <f t="shared" si="5"/>
        <v/>
      </c>
    </row>
    <row r="368" spans="1:21" ht="35.1" customHeight="1">
      <c r="A368" s="34">
        <v>364</v>
      </c>
      <c r="B368" s="74"/>
      <c r="C368" s="32"/>
      <c r="D368" s="31"/>
      <c r="E368" s="31"/>
      <c r="F368" s="73"/>
      <c r="G368" s="416"/>
      <c r="H368" s="340" t="str">
        <f>IF(ISERROR(VLOOKUP(G368,'商品データ+集計'!$A$2:$C$5021,2,0)),"",VLOOKUP(G368,'商品データ+集計'!$A$2:$C$5021,2,0))</f>
        <v/>
      </c>
      <c r="I368" s="341" t="str">
        <f>IF(ISERROR(VLOOKUP(G368,'商品データ+集計'!$A$2:$C$5021,3,0)),"",VLOOKUP(G368,'商品データ+集計'!$A$2:$C$5021,3,0))</f>
        <v/>
      </c>
      <c r="J368" s="272"/>
      <c r="K368" s="355"/>
      <c r="L368" s="355"/>
      <c r="M368" s="40"/>
      <c r="N368" s="31"/>
      <c r="O368" s="31"/>
      <c r="P368" s="21"/>
      <c r="U368" s="76" t="str">
        <f t="shared" si="5"/>
        <v/>
      </c>
    </row>
    <row r="369" spans="1:21" ht="35.1" customHeight="1">
      <c r="A369" s="34">
        <v>365</v>
      </c>
      <c r="B369" s="74"/>
      <c r="C369" s="32"/>
      <c r="D369" s="31"/>
      <c r="E369" s="31"/>
      <c r="F369" s="73"/>
      <c r="G369" s="416"/>
      <c r="H369" s="340" t="str">
        <f>IF(ISERROR(VLOOKUP(G369,'商品データ+集計'!$A$2:$C$5021,2,0)),"",VLOOKUP(G369,'商品データ+集計'!$A$2:$C$5021,2,0))</f>
        <v/>
      </c>
      <c r="I369" s="341" t="str">
        <f>IF(ISERROR(VLOOKUP(G369,'商品データ+集計'!$A$2:$C$5021,3,0)),"",VLOOKUP(G369,'商品データ+集計'!$A$2:$C$5021,3,0))</f>
        <v/>
      </c>
      <c r="J369" s="272"/>
      <c r="K369" s="355"/>
      <c r="L369" s="355"/>
      <c r="M369" s="40"/>
      <c r="N369" s="31"/>
      <c r="O369" s="31"/>
      <c r="P369" s="21"/>
      <c r="U369" s="76" t="str">
        <f t="shared" si="5"/>
        <v/>
      </c>
    </row>
    <row r="370" spans="1:21" ht="35.1" customHeight="1">
      <c r="A370" s="34">
        <v>366</v>
      </c>
      <c r="B370" s="74"/>
      <c r="C370" s="32"/>
      <c r="D370" s="31"/>
      <c r="E370" s="31"/>
      <c r="F370" s="73"/>
      <c r="G370" s="416"/>
      <c r="H370" s="340" t="str">
        <f>IF(ISERROR(VLOOKUP(G370,'商品データ+集計'!$A$2:$C$5021,2,0)),"",VLOOKUP(G370,'商品データ+集計'!$A$2:$C$5021,2,0))</f>
        <v/>
      </c>
      <c r="I370" s="341" t="str">
        <f>IF(ISERROR(VLOOKUP(G370,'商品データ+集計'!$A$2:$C$5021,3,0)),"",VLOOKUP(G370,'商品データ+集計'!$A$2:$C$5021,3,0))</f>
        <v/>
      </c>
      <c r="J370" s="272"/>
      <c r="K370" s="355"/>
      <c r="L370" s="355"/>
      <c r="M370" s="40"/>
      <c r="N370" s="31"/>
      <c r="O370" s="31"/>
      <c r="P370" s="21"/>
      <c r="U370" s="76" t="str">
        <f t="shared" si="5"/>
        <v/>
      </c>
    </row>
    <row r="371" spans="1:21" ht="35.1" customHeight="1">
      <c r="A371" s="34">
        <v>367</v>
      </c>
      <c r="B371" s="74"/>
      <c r="C371" s="32"/>
      <c r="D371" s="31"/>
      <c r="E371" s="31"/>
      <c r="F371" s="73"/>
      <c r="G371" s="416"/>
      <c r="H371" s="340" t="str">
        <f>IF(ISERROR(VLOOKUP(G371,'商品データ+集計'!$A$2:$C$5021,2,0)),"",VLOOKUP(G371,'商品データ+集計'!$A$2:$C$5021,2,0))</f>
        <v/>
      </c>
      <c r="I371" s="341" t="str">
        <f>IF(ISERROR(VLOOKUP(G371,'商品データ+集計'!$A$2:$C$5021,3,0)),"",VLOOKUP(G371,'商品データ+集計'!$A$2:$C$5021,3,0))</f>
        <v/>
      </c>
      <c r="J371" s="272"/>
      <c r="K371" s="355"/>
      <c r="L371" s="355"/>
      <c r="M371" s="40"/>
      <c r="N371" s="31"/>
      <c r="O371" s="31"/>
      <c r="P371" s="21"/>
      <c r="U371" s="76" t="str">
        <f t="shared" si="5"/>
        <v/>
      </c>
    </row>
    <row r="372" spans="1:21" ht="35.1" customHeight="1">
      <c r="A372" s="34">
        <v>368</v>
      </c>
      <c r="B372" s="74"/>
      <c r="C372" s="32"/>
      <c r="D372" s="31"/>
      <c r="E372" s="31"/>
      <c r="F372" s="73"/>
      <c r="G372" s="416"/>
      <c r="H372" s="340" t="str">
        <f>IF(ISERROR(VLOOKUP(G372,'商品データ+集計'!$A$2:$C$5021,2,0)),"",VLOOKUP(G372,'商品データ+集計'!$A$2:$C$5021,2,0))</f>
        <v/>
      </c>
      <c r="I372" s="341" t="str">
        <f>IF(ISERROR(VLOOKUP(G372,'商品データ+集計'!$A$2:$C$5021,3,0)),"",VLOOKUP(G372,'商品データ+集計'!$A$2:$C$5021,3,0))</f>
        <v/>
      </c>
      <c r="J372" s="272"/>
      <c r="K372" s="355"/>
      <c r="L372" s="355"/>
      <c r="M372" s="40"/>
      <c r="N372" s="31"/>
      <c r="O372" s="31"/>
      <c r="P372" s="21"/>
      <c r="U372" s="76" t="str">
        <f t="shared" si="5"/>
        <v/>
      </c>
    </row>
    <row r="373" spans="1:21" ht="35.1" customHeight="1">
      <c r="A373" s="34">
        <v>369</v>
      </c>
      <c r="B373" s="74"/>
      <c r="C373" s="32"/>
      <c r="D373" s="31"/>
      <c r="E373" s="31"/>
      <c r="F373" s="73"/>
      <c r="G373" s="416"/>
      <c r="H373" s="340" t="str">
        <f>IF(ISERROR(VLOOKUP(G373,'商品データ+集計'!$A$2:$C$5021,2,0)),"",VLOOKUP(G373,'商品データ+集計'!$A$2:$C$5021,2,0))</f>
        <v/>
      </c>
      <c r="I373" s="341" t="str">
        <f>IF(ISERROR(VLOOKUP(G373,'商品データ+集計'!$A$2:$C$5021,3,0)),"",VLOOKUP(G373,'商品データ+集計'!$A$2:$C$5021,3,0))</f>
        <v/>
      </c>
      <c r="J373" s="272"/>
      <c r="K373" s="355"/>
      <c r="L373" s="355"/>
      <c r="M373" s="40"/>
      <c r="N373" s="31"/>
      <c r="O373" s="31"/>
      <c r="P373" s="21"/>
      <c r="U373" s="76" t="str">
        <f t="shared" si="5"/>
        <v/>
      </c>
    </row>
    <row r="374" spans="1:21" ht="35.1" customHeight="1">
      <c r="A374" s="34">
        <v>370</v>
      </c>
      <c r="B374" s="74"/>
      <c r="C374" s="32"/>
      <c r="D374" s="31"/>
      <c r="E374" s="31"/>
      <c r="F374" s="73"/>
      <c r="G374" s="416"/>
      <c r="H374" s="340" t="str">
        <f>IF(ISERROR(VLOOKUP(G374,'商品データ+集計'!$A$2:$C$5021,2,0)),"",VLOOKUP(G374,'商品データ+集計'!$A$2:$C$5021,2,0))</f>
        <v/>
      </c>
      <c r="I374" s="341" t="str">
        <f>IF(ISERROR(VLOOKUP(G374,'商品データ+集計'!$A$2:$C$5021,3,0)),"",VLOOKUP(G374,'商品データ+集計'!$A$2:$C$5021,3,0))</f>
        <v/>
      </c>
      <c r="J374" s="272"/>
      <c r="K374" s="355"/>
      <c r="L374" s="355"/>
      <c r="M374" s="40"/>
      <c r="N374" s="31"/>
      <c r="O374" s="31"/>
      <c r="P374" s="21"/>
      <c r="U374" s="76" t="str">
        <f t="shared" si="5"/>
        <v/>
      </c>
    </row>
    <row r="375" spans="1:21" ht="35.1" customHeight="1">
      <c r="A375" s="34">
        <v>371</v>
      </c>
      <c r="B375" s="74"/>
      <c r="C375" s="32"/>
      <c r="D375" s="31"/>
      <c r="E375" s="31"/>
      <c r="F375" s="73"/>
      <c r="G375" s="416"/>
      <c r="H375" s="340" t="str">
        <f>IF(ISERROR(VLOOKUP(G375,'商品データ+集計'!$A$2:$C$5021,2,0)),"",VLOOKUP(G375,'商品データ+集計'!$A$2:$C$5021,2,0))</f>
        <v/>
      </c>
      <c r="I375" s="341" t="str">
        <f>IF(ISERROR(VLOOKUP(G375,'商品データ+集計'!$A$2:$C$5021,3,0)),"",VLOOKUP(G375,'商品データ+集計'!$A$2:$C$5021,3,0))</f>
        <v/>
      </c>
      <c r="J375" s="272"/>
      <c r="K375" s="355"/>
      <c r="L375" s="355"/>
      <c r="M375" s="40"/>
      <c r="N375" s="31"/>
      <c r="O375" s="31"/>
      <c r="P375" s="21"/>
      <c r="U375" s="76" t="str">
        <f t="shared" si="5"/>
        <v/>
      </c>
    </row>
    <row r="376" spans="1:21" ht="35.1" customHeight="1">
      <c r="A376" s="34">
        <v>372</v>
      </c>
      <c r="B376" s="74"/>
      <c r="C376" s="32"/>
      <c r="D376" s="31"/>
      <c r="E376" s="31"/>
      <c r="F376" s="73"/>
      <c r="G376" s="416"/>
      <c r="H376" s="340" t="str">
        <f>IF(ISERROR(VLOOKUP(G376,'商品データ+集計'!$A$2:$C$5021,2,0)),"",VLOOKUP(G376,'商品データ+集計'!$A$2:$C$5021,2,0))</f>
        <v/>
      </c>
      <c r="I376" s="341" t="str">
        <f>IF(ISERROR(VLOOKUP(G376,'商品データ+集計'!$A$2:$C$5021,3,0)),"",VLOOKUP(G376,'商品データ+集計'!$A$2:$C$5021,3,0))</f>
        <v/>
      </c>
      <c r="J376" s="272"/>
      <c r="K376" s="355"/>
      <c r="L376" s="355"/>
      <c r="M376" s="40"/>
      <c r="N376" s="31"/>
      <c r="O376" s="31"/>
      <c r="P376" s="21"/>
      <c r="U376" s="76" t="str">
        <f t="shared" si="5"/>
        <v/>
      </c>
    </row>
    <row r="377" spans="1:21" ht="35.1" customHeight="1">
      <c r="A377" s="34">
        <v>373</v>
      </c>
      <c r="B377" s="74"/>
      <c r="C377" s="32"/>
      <c r="D377" s="31"/>
      <c r="E377" s="31"/>
      <c r="F377" s="73"/>
      <c r="G377" s="416"/>
      <c r="H377" s="340" t="str">
        <f>IF(ISERROR(VLOOKUP(G377,'商品データ+集計'!$A$2:$C$5021,2,0)),"",VLOOKUP(G377,'商品データ+集計'!$A$2:$C$5021,2,0))</f>
        <v/>
      </c>
      <c r="I377" s="341" t="str">
        <f>IF(ISERROR(VLOOKUP(G377,'商品データ+集計'!$A$2:$C$5021,3,0)),"",VLOOKUP(G377,'商品データ+集計'!$A$2:$C$5021,3,0))</f>
        <v/>
      </c>
      <c r="J377" s="272"/>
      <c r="K377" s="355"/>
      <c r="L377" s="355"/>
      <c r="M377" s="40"/>
      <c r="N377" s="31"/>
      <c r="O377" s="31"/>
      <c r="P377" s="21"/>
      <c r="U377" s="76" t="str">
        <f t="shared" si="5"/>
        <v/>
      </c>
    </row>
    <row r="378" spans="1:21" ht="35.1" customHeight="1">
      <c r="A378" s="34">
        <v>374</v>
      </c>
      <c r="B378" s="74"/>
      <c r="C378" s="32"/>
      <c r="D378" s="31"/>
      <c r="E378" s="31"/>
      <c r="F378" s="73"/>
      <c r="G378" s="416"/>
      <c r="H378" s="340" t="str">
        <f>IF(ISERROR(VLOOKUP(G378,'商品データ+集計'!$A$2:$C$5021,2,0)),"",VLOOKUP(G378,'商品データ+集計'!$A$2:$C$5021,2,0))</f>
        <v/>
      </c>
      <c r="I378" s="341" t="str">
        <f>IF(ISERROR(VLOOKUP(G378,'商品データ+集計'!$A$2:$C$5021,3,0)),"",VLOOKUP(G378,'商品データ+集計'!$A$2:$C$5021,3,0))</f>
        <v/>
      </c>
      <c r="J378" s="272"/>
      <c r="K378" s="355"/>
      <c r="L378" s="355"/>
      <c r="M378" s="40"/>
      <c r="N378" s="31"/>
      <c r="O378" s="31"/>
      <c r="P378" s="21"/>
      <c r="U378" s="76" t="str">
        <f t="shared" si="5"/>
        <v/>
      </c>
    </row>
    <row r="379" spans="1:21" ht="35.1" customHeight="1">
      <c r="A379" s="34">
        <v>375</v>
      </c>
      <c r="B379" s="74"/>
      <c r="C379" s="32"/>
      <c r="D379" s="31"/>
      <c r="E379" s="31"/>
      <c r="F379" s="73"/>
      <c r="G379" s="416"/>
      <c r="H379" s="340" t="str">
        <f>IF(ISERROR(VLOOKUP(G379,'商品データ+集計'!$A$2:$C$5021,2,0)),"",VLOOKUP(G379,'商品データ+集計'!$A$2:$C$5021,2,0))</f>
        <v/>
      </c>
      <c r="I379" s="341" t="str">
        <f>IF(ISERROR(VLOOKUP(G379,'商品データ+集計'!$A$2:$C$5021,3,0)),"",VLOOKUP(G379,'商品データ+集計'!$A$2:$C$5021,3,0))</f>
        <v/>
      </c>
      <c r="J379" s="272"/>
      <c r="K379" s="355"/>
      <c r="L379" s="355"/>
      <c r="M379" s="40"/>
      <c r="N379" s="31"/>
      <c r="O379" s="31"/>
      <c r="P379" s="21"/>
      <c r="U379" s="76" t="str">
        <f t="shared" si="5"/>
        <v/>
      </c>
    </row>
    <row r="380" spans="1:21" ht="35.1" customHeight="1">
      <c r="A380" s="34">
        <v>376</v>
      </c>
      <c r="B380" s="74"/>
      <c r="C380" s="32"/>
      <c r="D380" s="31"/>
      <c r="E380" s="31"/>
      <c r="F380" s="73"/>
      <c r="G380" s="416"/>
      <c r="H380" s="340" t="str">
        <f>IF(ISERROR(VLOOKUP(G380,'商品データ+集計'!$A$2:$C$5021,2,0)),"",VLOOKUP(G380,'商品データ+集計'!$A$2:$C$5021,2,0))</f>
        <v/>
      </c>
      <c r="I380" s="341" t="str">
        <f>IF(ISERROR(VLOOKUP(G380,'商品データ+集計'!$A$2:$C$5021,3,0)),"",VLOOKUP(G380,'商品データ+集計'!$A$2:$C$5021,3,0))</f>
        <v/>
      </c>
      <c r="J380" s="272"/>
      <c r="K380" s="355"/>
      <c r="L380" s="355"/>
      <c r="M380" s="40"/>
      <c r="N380" s="31"/>
      <c r="O380" s="31"/>
      <c r="P380" s="21"/>
      <c r="U380" s="76" t="str">
        <f t="shared" si="5"/>
        <v/>
      </c>
    </row>
    <row r="381" spans="1:21" ht="35.1" customHeight="1">
      <c r="A381" s="34">
        <v>377</v>
      </c>
      <c r="B381" s="74"/>
      <c r="C381" s="32"/>
      <c r="D381" s="31"/>
      <c r="E381" s="31"/>
      <c r="F381" s="73"/>
      <c r="G381" s="416"/>
      <c r="H381" s="340" t="str">
        <f>IF(ISERROR(VLOOKUP(G381,'商品データ+集計'!$A$2:$C$5021,2,0)),"",VLOOKUP(G381,'商品データ+集計'!$A$2:$C$5021,2,0))</f>
        <v/>
      </c>
      <c r="I381" s="341" t="str">
        <f>IF(ISERROR(VLOOKUP(G381,'商品データ+集計'!$A$2:$C$5021,3,0)),"",VLOOKUP(G381,'商品データ+集計'!$A$2:$C$5021,3,0))</f>
        <v/>
      </c>
      <c r="J381" s="272"/>
      <c r="K381" s="355"/>
      <c r="L381" s="355"/>
      <c r="M381" s="40"/>
      <c r="N381" s="31"/>
      <c r="O381" s="31"/>
      <c r="P381" s="21"/>
      <c r="U381" s="76" t="str">
        <f t="shared" si="5"/>
        <v/>
      </c>
    </row>
    <row r="382" spans="1:21" ht="35.1" customHeight="1">
      <c r="A382" s="34">
        <v>378</v>
      </c>
      <c r="B382" s="74"/>
      <c r="C382" s="32"/>
      <c r="D382" s="31"/>
      <c r="E382" s="31"/>
      <c r="F382" s="73"/>
      <c r="G382" s="416"/>
      <c r="H382" s="340" t="str">
        <f>IF(ISERROR(VLOOKUP(G382,'商品データ+集計'!$A$2:$C$5021,2,0)),"",VLOOKUP(G382,'商品データ+集計'!$A$2:$C$5021,2,0))</f>
        <v/>
      </c>
      <c r="I382" s="341" t="str">
        <f>IF(ISERROR(VLOOKUP(G382,'商品データ+集計'!$A$2:$C$5021,3,0)),"",VLOOKUP(G382,'商品データ+集計'!$A$2:$C$5021,3,0))</f>
        <v/>
      </c>
      <c r="J382" s="272"/>
      <c r="K382" s="355"/>
      <c r="L382" s="355"/>
      <c r="M382" s="40"/>
      <c r="N382" s="31"/>
      <c r="O382" s="31"/>
      <c r="P382" s="21"/>
      <c r="U382" s="76" t="str">
        <f t="shared" si="5"/>
        <v/>
      </c>
    </row>
    <row r="383" spans="1:21" ht="35.1" customHeight="1">
      <c r="A383" s="34">
        <v>379</v>
      </c>
      <c r="B383" s="74"/>
      <c r="C383" s="32"/>
      <c r="D383" s="31"/>
      <c r="E383" s="31"/>
      <c r="F383" s="73"/>
      <c r="G383" s="416"/>
      <c r="H383" s="340" t="str">
        <f>IF(ISERROR(VLOOKUP(G383,'商品データ+集計'!$A$2:$C$5021,2,0)),"",VLOOKUP(G383,'商品データ+集計'!$A$2:$C$5021,2,0))</f>
        <v/>
      </c>
      <c r="I383" s="341" t="str">
        <f>IF(ISERROR(VLOOKUP(G383,'商品データ+集計'!$A$2:$C$5021,3,0)),"",VLOOKUP(G383,'商品データ+集計'!$A$2:$C$5021,3,0))</f>
        <v/>
      </c>
      <c r="J383" s="272"/>
      <c r="K383" s="355"/>
      <c r="L383" s="355"/>
      <c r="M383" s="40"/>
      <c r="N383" s="31"/>
      <c r="O383" s="31"/>
      <c r="P383" s="21"/>
      <c r="U383" s="76" t="str">
        <f t="shared" si="5"/>
        <v/>
      </c>
    </row>
    <row r="384" spans="1:21" ht="35.1" customHeight="1">
      <c r="A384" s="34">
        <v>380</v>
      </c>
      <c r="B384" s="74"/>
      <c r="C384" s="32"/>
      <c r="D384" s="31"/>
      <c r="E384" s="31"/>
      <c r="F384" s="73"/>
      <c r="G384" s="416"/>
      <c r="H384" s="340" t="str">
        <f>IF(ISERROR(VLOOKUP(G384,'商品データ+集計'!$A$2:$C$5021,2,0)),"",VLOOKUP(G384,'商品データ+集計'!$A$2:$C$5021,2,0))</f>
        <v/>
      </c>
      <c r="I384" s="341" t="str">
        <f>IF(ISERROR(VLOOKUP(G384,'商品データ+集計'!$A$2:$C$5021,3,0)),"",VLOOKUP(G384,'商品データ+集計'!$A$2:$C$5021,3,0))</f>
        <v/>
      </c>
      <c r="J384" s="272"/>
      <c r="K384" s="355"/>
      <c r="L384" s="355"/>
      <c r="M384" s="40"/>
      <c r="N384" s="31"/>
      <c r="O384" s="31"/>
      <c r="P384" s="21"/>
      <c r="U384" s="76" t="str">
        <f t="shared" si="5"/>
        <v/>
      </c>
    </row>
    <row r="385" spans="1:21" ht="35.1" customHeight="1">
      <c r="A385" s="34">
        <v>381</v>
      </c>
      <c r="B385" s="74"/>
      <c r="C385" s="32"/>
      <c r="D385" s="31"/>
      <c r="E385" s="31"/>
      <c r="F385" s="73"/>
      <c r="G385" s="416"/>
      <c r="H385" s="340" t="str">
        <f>IF(ISERROR(VLOOKUP(G385,'商品データ+集計'!$A$2:$C$5021,2,0)),"",VLOOKUP(G385,'商品データ+集計'!$A$2:$C$5021,2,0))</f>
        <v/>
      </c>
      <c r="I385" s="341" t="str">
        <f>IF(ISERROR(VLOOKUP(G385,'商品データ+集計'!$A$2:$C$5021,3,0)),"",VLOOKUP(G385,'商品データ+集計'!$A$2:$C$5021,3,0))</f>
        <v/>
      </c>
      <c r="J385" s="272"/>
      <c r="K385" s="355"/>
      <c r="L385" s="355"/>
      <c r="M385" s="40"/>
      <c r="N385" s="31"/>
      <c r="O385" s="31"/>
      <c r="P385" s="21"/>
      <c r="U385" s="76" t="str">
        <f t="shared" si="5"/>
        <v/>
      </c>
    </row>
    <row r="386" spans="1:21" ht="35.1" customHeight="1">
      <c r="A386" s="34">
        <v>382</v>
      </c>
      <c r="B386" s="74"/>
      <c r="C386" s="32"/>
      <c r="D386" s="31"/>
      <c r="E386" s="31"/>
      <c r="F386" s="73"/>
      <c r="G386" s="416"/>
      <c r="H386" s="340" t="str">
        <f>IF(ISERROR(VLOOKUP(G386,'商品データ+集計'!$A$2:$C$5021,2,0)),"",VLOOKUP(G386,'商品データ+集計'!$A$2:$C$5021,2,0))</f>
        <v/>
      </c>
      <c r="I386" s="341" t="str">
        <f>IF(ISERROR(VLOOKUP(G386,'商品データ+集計'!$A$2:$C$5021,3,0)),"",VLOOKUP(G386,'商品データ+集計'!$A$2:$C$5021,3,0))</f>
        <v/>
      </c>
      <c r="J386" s="272"/>
      <c r="K386" s="355"/>
      <c r="L386" s="355"/>
      <c r="M386" s="40"/>
      <c r="N386" s="31"/>
      <c r="O386" s="31"/>
      <c r="P386" s="21"/>
      <c r="U386" s="76" t="str">
        <f t="shared" si="5"/>
        <v/>
      </c>
    </row>
    <row r="387" spans="1:21" ht="35.1" customHeight="1">
      <c r="A387" s="34">
        <v>383</v>
      </c>
      <c r="B387" s="74"/>
      <c r="C387" s="32"/>
      <c r="D387" s="31"/>
      <c r="E387" s="31"/>
      <c r="F387" s="73"/>
      <c r="G387" s="416"/>
      <c r="H387" s="340" t="str">
        <f>IF(ISERROR(VLOOKUP(G387,'商品データ+集計'!$A$2:$C$5021,2,0)),"",VLOOKUP(G387,'商品データ+集計'!$A$2:$C$5021,2,0))</f>
        <v/>
      </c>
      <c r="I387" s="341" t="str">
        <f>IF(ISERROR(VLOOKUP(G387,'商品データ+集計'!$A$2:$C$5021,3,0)),"",VLOOKUP(G387,'商品データ+集計'!$A$2:$C$5021,3,0))</f>
        <v/>
      </c>
      <c r="J387" s="272"/>
      <c r="K387" s="355"/>
      <c r="L387" s="355"/>
      <c r="M387" s="40"/>
      <c r="N387" s="31"/>
      <c r="O387" s="31"/>
      <c r="P387" s="21"/>
      <c r="U387" s="76" t="str">
        <f t="shared" si="5"/>
        <v/>
      </c>
    </row>
    <row r="388" spans="1:21" ht="35.1" customHeight="1">
      <c r="A388" s="34">
        <v>384</v>
      </c>
      <c r="B388" s="74"/>
      <c r="C388" s="32"/>
      <c r="D388" s="31"/>
      <c r="E388" s="31"/>
      <c r="F388" s="73"/>
      <c r="G388" s="416"/>
      <c r="H388" s="340" t="str">
        <f>IF(ISERROR(VLOOKUP(G388,'商品データ+集計'!$A$2:$C$5021,2,0)),"",VLOOKUP(G388,'商品データ+集計'!$A$2:$C$5021,2,0))</f>
        <v/>
      </c>
      <c r="I388" s="341" t="str">
        <f>IF(ISERROR(VLOOKUP(G388,'商品データ+集計'!$A$2:$C$5021,3,0)),"",VLOOKUP(G388,'商品データ+集計'!$A$2:$C$5021,3,0))</f>
        <v/>
      </c>
      <c r="J388" s="272"/>
      <c r="K388" s="355"/>
      <c r="L388" s="355"/>
      <c r="M388" s="40"/>
      <c r="N388" s="31"/>
      <c r="O388" s="31"/>
      <c r="P388" s="21"/>
      <c r="U388" s="76" t="str">
        <f t="shared" si="5"/>
        <v/>
      </c>
    </row>
    <row r="389" spans="1:21" ht="35.1" customHeight="1">
      <c r="A389" s="34">
        <v>385</v>
      </c>
      <c r="B389" s="74"/>
      <c r="C389" s="32"/>
      <c r="D389" s="31"/>
      <c r="E389" s="31"/>
      <c r="F389" s="73"/>
      <c r="G389" s="416"/>
      <c r="H389" s="340" t="str">
        <f>IF(ISERROR(VLOOKUP(G389,'商品データ+集計'!$A$2:$C$5021,2,0)),"",VLOOKUP(G389,'商品データ+集計'!$A$2:$C$5021,2,0))</f>
        <v/>
      </c>
      <c r="I389" s="341" t="str">
        <f>IF(ISERROR(VLOOKUP(G389,'商品データ+集計'!$A$2:$C$5021,3,0)),"",VLOOKUP(G389,'商品データ+集計'!$A$2:$C$5021,3,0))</f>
        <v/>
      </c>
      <c r="J389" s="272"/>
      <c r="K389" s="355"/>
      <c r="L389" s="355"/>
      <c r="M389" s="40"/>
      <c r="N389" s="31"/>
      <c r="O389" s="31"/>
      <c r="P389" s="21"/>
      <c r="U389" s="76" t="str">
        <f t="shared" ref="U389:U452" si="6">CONCATENATE(G389,K389)</f>
        <v/>
      </c>
    </row>
    <row r="390" spans="1:21" ht="35.1" customHeight="1">
      <c r="A390" s="34">
        <v>386</v>
      </c>
      <c r="B390" s="74"/>
      <c r="C390" s="32"/>
      <c r="D390" s="31"/>
      <c r="E390" s="31"/>
      <c r="F390" s="73"/>
      <c r="G390" s="416"/>
      <c r="H390" s="340" t="str">
        <f>IF(ISERROR(VLOOKUP(G390,'商品データ+集計'!$A$2:$C$5021,2,0)),"",VLOOKUP(G390,'商品データ+集計'!$A$2:$C$5021,2,0))</f>
        <v/>
      </c>
      <c r="I390" s="341" t="str">
        <f>IF(ISERROR(VLOOKUP(G390,'商品データ+集計'!$A$2:$C$5021,3,0)),"",VLOOKUP(G390,'商品データ+集計'!$A$2:$C$5021,3,0))</f>
        <v/>
      </c>
      <c r="J390" s="272"/>
      <c r="K390" s="355"/>
      <c r="L390" s="355"/>
      <c r="M390" s="40"/>
      <c r="N390" s="31"/>
      <c r="O390" s="31"/>
      <c r="P390" s="21"/>
      <c r="U390" s="76" t="str">
        <f t="shared" si="6"/>
        <v/>
      </c>
    </row>
    <row r="391" spans="1:21" ht="35.1" customHeight="1">
      <c r="A391" s="34">
        <v>387</v>
      </c>
      <c r="B391" s="74"/>
      <c r="C391" s="32"/>
      <c r="D391" s="31"/>
      <c r="E391" s="31"/>
      <c r="F391" s="73"/>
      <c r="G391" s="416"/>
      <c r="H391" s="340" t="str">
        <f>IF(ISERROR(VLOOKUP(G391,'商品データ+集計'!$A$2:$C$5021,2,0)),"",VLOOKUP(G391,'商品データ+集計'!$A$2:$C$5021,2,0))</f>
        <v/>
      </c>
      <c r="I391" s="341" t="str">
        <f>IF(ISERROR(VLOOKUP(G391,'商品データ+集計'!$A$2:$C$5021,3,0)),"",VLOOKUP(G391,'商品データ+集計'!$A$2:$C$5021,3,0))</f>
        <v/>
      </c>
      <c r="J391" s="272"/>
      <c r="K391" s="355"/>
      <c r="L391" s="355"/>
      <c r="M391" s="40"/>
      <c r="N391" s="31"/>
      <c r="O391" s="31"/>
      <c r="P391" s="21"/>
      <c r="U391" s="76" t="str">
        <f t="shared" si="6"/>
        <v/>
      </c>
    </row>
    <row r="392" spans="1:21" ht="35.1" customHeight="1">
      <c r="A392" s="34">
        <v>388</v>
      </c>
      <c r="B392" s="74"/>
      <c r="C392" s="32"/>
      <c r="D392" s="31"/>
      <c r="E392" s="31"/>
      <c r="F392" s="73"/>
      <c r="G392" s="416"/>
      <c r="H392" s="340" t="str">
        <f>IF(ISERROR(VLOOKUP(G392,'商品データ+集計'!$A$2:$C$5021,2,0)),"",VLOOKUP(G392,'商品データ+集計'!$A$2:$C$5021,2,0))</f>
        <v/>
      </c>
      <c r="I392" s="341" t="str">
        <f>IF(ISERROR(VLOOKUP(G392,'商品データ+集計'!$A$2:$C$5021,3,0)),"",VLOOKUP(G392,'商品データ+集計'!$A$2:$C$5021,3,0))</f>
        <v/>
      </c>
      <c r="J392" s="272"/>
      <c r="K392" s="355"/>
      <c r="L392" s="355"/>
      <c r="M392" s="40"/>
      <c r="N392" s="31"/>
      <c r="O392" s="31"/>
      <c r="P392" s="21"/>
      <c r="U392" s="76" t="str">
        <f t="shared" si="6"/>
        <v/>
      </c>
    </row>
    <row r="393" spans="1:21" ht="35.1" customHeight="1">
      <c r="A393" s="34">
        <v>389</v>
      </c>
      <c r="B393" s="74"/>
      <c r="C393" s="32"/>
      <c r="D393" s="31"/>
      <c r="E393" s="31"/>
      <c r="F393" s="73"/>
      <c r="G393" s="416"/>
      <c r="H393" s="340" t="str">
        <f>IF(ISERROR(VLOOKUP(G393,'商品データ+集計'!$A$2:$C$5021,2,0)),"",VLOOKUP(G393,'商品データ+集計'!$A$2:$C$5021,2,0))</f>
        <v/>
      </c>
      <c r="I393" s="341" t="str">
        <f>IF(ISERROR(VLOOKUP(G393,'商品データ+集計'!$A$2:$C$5021,3,0)),"",VLOOKUP(G393,'商品データ+集計'!$A$2:$C$5021,3,0))</f>
        <v/>
      </c>
      <c r="J393" s="272"/>
      <c r="K393" s="355"/>
      <c r="L393" s="355"/>
      <c r="M393" s="40"/>
      <c r="N393" s="31"/>
      <c r="O393" s="31"/>
      <c r="P393" s="21"/>
      <c r="U393" s="76" t="str">
        <f t="shared" si="6"/>
        <v/>
      </c>
    </row>
    <row r="394" spans="1:21" ht="35.1" customHeight="1">
      <c r="A394" s="34">
        <v>390</v>
      </c>
      <c r="B394" s="74"/>
      <c r="C394" s="32"/>
      <c r="D394" s="31"/>
      <c r="E394" s="31"/>
      <c r="F394" s="73"/>
      <c r="G394" s="416"/>
      <c r="H394" s="340" t="str">
        <f>IF(ISERROR(VLOOKUP(G394,'商品データ+集計'!$A$2:$C$5021,2,0)),"",VLOOKUP(G394,'商品データ+集計'!$A$2:$C$5021,2,0))</f>
        <v/>
      </c>
      <c r="I394" s="341" t="str">
        <f>IF(ISERROR(VLOOKUP(G394,'商品データ+集計'!$A$2:$C$5021,3,0)),"",VLOOKUP(G394,'商品データ+集計'!$A$2:$C$5021,3,0))</f>
        <v/>
      </c>
      <c r="J394" s="272"/>
      <c r="K394" s="355"/>
      <c r="L394" s="355"/>
      <c r="M394" s="40"/>
      <c r="N394" s="31"/>
      <c r="O394" s="31"/>
      <c r="P394" s="21"/>
      <c r="U394" s="76" t="str">
        <f t="shared" si="6"/>
        <v/>
      </c>
    </row>
    <row r="395" spans="1:21" ht="35.1" customHeight="1">
      <c r="A395" s="34">
        <v>391</v>
      </c>
      <c r="B395" s="74"/>
      <c r="C395" s="32"/>
      <c r="D395" s="31"/>
      <c r="E395" s="31"/>
      <c r="F395" s="73"/>
      <c r="G395" s="416"/>
      <c r="H395" s="340" t="str">
        <f>IF(ISERROR(VLOOKUP(G395,'商品データ+集計'!$A$2:$C$5021,2,0)),"",VLOOKUP(G395,'商品データ+集計'!$A$2:$C$5021,2,0))</f>
        <v/>
      </c>
      <c r="I395" s="341" t="str">
        <f>IF(ISERROR(VLOOKUP(G395,'商品データ+集計'!$A$2:$C$5021,3,0)),"",VLOOKUP(G395,'商品データ+集計'!$A$2:$C$5021,3,0))</f>
        <v/>
      </c>
      <c r="J395" s="272"/>
      <c r="K395" s="355"/>
      <c r="L395" s="355"/>
      <c r="M395" s="40"/>
      <c r="N395" s="31"/>
      <c r="O395" s="31"/>
      <c r="P395" s="21"/>
      <c r="U395" s="76" t="str">
        <f t="shared" si="6"/>
        <v/>
      </c>
    </row>
    <row r="396" spans="1:21" ht="35.1" customHeight="1">
      <c r="A396" s="34">
        <v>392</v>
      </c>
      <c r="B396" s="74"/>
      <c r="C396" s="32"/>
      <c r="D396" s="31"/>
      <c r="E396" s="31"/>
      <c r="F396" s="73"/>
      <c r="G396" s="416"/>
      <c r="H396" s="340" t="str">
        <f>IF(ISERROR(VLOOKUP(G396,'商品データ+集計'!$A$2:$C$5021,2,0)),"",VLOOKUP(G396,'商品データ+集計'!$A$2:$C$5021,2,0))</f>
        <v/>
      </c>
      <c r="I396" s="341" t="str">
        <f>IF(ISERROR(VLOOKUP(G396,'商品データ+集計'!$A$2:$C$5021,3,0)),"",VLOOKUP(G396,'商品データ+集計'!$A$2:$C$5021,3,0))</f>
        <v/>
      </c>
      <c r="J396" s="272"/>
      <c r="K396" s="355"/>
      <c r="L396" s="355"/>
      <c r="M396" s="40"/>
      <c r="N396" s="31"/>
      <c r="O396" s="31"/>
      <c r="P396" s="21"/>
      <c r="U396" s="76" t="str">
        <f t="shared" si="6"/>
        <v/>
      </c>
    </row>
    <row r="397" spans="1:21" ht="35.1" customHeight="1">
      <c r="A397" s="34">
        <v>393</v>
      </c>
      <c r="B397" s="74"/>
      <c r="C397" s="32"/>
      <c r="D397" s="31"/>
      <c r="E397" s="31"/>
      <c r="F397" s="73"/>
      <c r="G397" s="416"/>
      <c r="H397" s="340" t="str">
        <f>IF(ISERROR(VLOOKUP(G397,'商品データ+集計'!$A$2:$C$5021,2,0)),"",VLOOKUP(G397,'商品データ+集計'!$A$2:$C$5021,2,0))</f>
        <v/>
      </c>
      <c r="I397" s="341" t="str">
        <f>IF(ISERROR(VLOOKUP(G397,'商品データ+集計'!$A$2:$C$5021,3,0)),"",VLOOKUP(G397,'商品データ+集計'!$A$2:$C$5021,3,0))</f>
        <v/>
      </c>
      <c r="J397" s="272"/>
      <c r="K397" s="355"/>
      <c r="L397" s="355"/>
      <c r="M397" s="40"/>
      <c r="N397" s="31"/>
      <c r="O397" s="31"/>
      <c r="P397" s="21"/>
      <c r="U397" s="76" t="str">
        <f t="shared" si="6"/>
        <v/>
      </c>
    </row>
    <row r="398" spans="1:21" ht="35.1" customHeight="1">
      <c r="A398" s="34">
        <v>394</v>
      </c>
      <c r="B398" s="74"/>
      <c r="C398" s="32"/>
      <c r="D398" s="31"/>
      <c r="E398" s="31"/>
      <c r="F398" s="73"/>
      <c r="G398" s="416"/>
      <c r="H398" s="340" t="str">
        <f>IF(ISERROR(VLOOKUP(G398,'商品データ+集計'!$A$2:$C$5021,2,0)),"",VLOOKUP(G398,'商品データ+集計'!$A$2:$C$5021,2,0))</f>
        <v/>
      </c>
      <c r="I398" s="341" t="str">
        <f>IF(ISERROR(VLOOKUP(G398,'商品データ+集計'!$A$2:$C$5021,3,0)),"",VLOOKUP(G398,'商品データ+集計'!$A$2:$C$5021,3,0))</f>
        <v/>
      </c>
      <c r="J398" s="272"/>
      <c r="K398" s="355"/>
      <c r="L398" s="355"/>
      <c r="M398" s="40"/>
      <c r="N398" s="31"/>
      <c r="O398" s="31"/>
      <c r="P398" s="21"/>
      <c r="U398" s="76" t="str">
        <f t="shared" si="6"/>
        <v/>
      </c>
    </row>
    <row r="399" spans="1:21" ht="35.1" customHeight="1">
      <c r="A399" s="34">
        <v>395</v>
      </c>
      <c r="B399" s="74"/>
      <c r="C399" s="32"/>
      <c r="D399" s="31"/>
      <c r="E399" s="31"/>
      <c r="F399" s="73"/>
      <c r="G399" s="416"/>
      <c r="H399" s="340" t="str">
        <f>IF(ISERROR(VLOOKUP(G399,'商品データ+集計'!$A$2:$C$5021,2,0)),"",VLOOKUP(G399,'商品データ+集計'!$A$2:$C$5021,2,0))</f>
        <v/>
      </c>
      <c r="I399" s="341" t="str">
        <f>IF(ISERROR(VLOOKUP(G399,'商品データ+集計'!$A$2:$C$5021,3,0)),"",VLOOKUP(G399,'商品データ+集計'!$A$2:$C$5021,3,0))</f>
        <v/>
      </c>
      <c r="J399" s="272"/>
      <c r="K399" s="355"/>
      <c r="L399" s="355"/>
      <c r="M399" s="40"/>
      <c r="N399" s="31"/>
      <c r="O399" s="31"/>
      <c r="P399" s="21"/>
      <c r="U399" s="76" t="str">
        <f t="shared" si="6"/>
        <v/>
      </c>
    </row>
    <row r="400" spans="1:21" ht="35.1" customHeight="1">
      <c r="A400" s="34">
        <v>396</v>
      </c>
      <c r="B400" s="74"/>
      <c r="C400" s="32"/>
      <c r="D400" s="31"/>
      <c r="E400" s="31"/>
      <c r="F400" s="73"/>
      <c r="G400" s="416"/>
      <c r="H400" s="340" t="str">
        <f>IF(ISERROR(VLOOKUP(G400,'商品データ+集計'!$A$2:$C$5021,2,0)),"",VLOOKUP(G400,'商品データ+集計'!$A$2:$C$5021,2,0))</f>
        <v/>
      </c>
      <c r="I400" s="341" t="str">
        <f>IF(ISERROR(VLOOKUP(G400,'商品データ+集計'!$A$2:$C$5021,3,0)),"",VLOOKUP(G400,'商品データ+集計'!$A$2:$C$5021,3,0))</f>
        <v/>
      </c>
      <c r="J400" s="272"/>
      <c r="K400" s="355"/>
      <c r="L400" s="355"/>
      <c r="M400" s="40"/>
      <c r="N400" s="31"/>
      <c r="O400" s="31"/>
      <c r="P400" s="21"/>
      <c r="U400" s="76" t="str">
        <f t="shared" si="6"/>
        <v/>
      </c>
    </row>
    <row r="401" spans="1:21" ht="35.1" customHeight="1">
      <c r="A401" s="34">
        <v>397</v>
      </c>
      <c r="B401" s="74"/>
      <c r="C401" s="32"/>
      <c r="D401" s="31"/>
      <c r="E401" s="31"/>
      <c r="F401" s="73"/>
      <c r="G401" s="416"/>
      <c r="H401" s="340" t="str">
        <f>IF(ISERROR(VLOOKUP(G401,'商品データ+集計'!$A$2:$C$5021,2,0)),"",VLOOKUP(G401,'商品データ+集計'!$A$2:$C$5021,2,0))</f>
        <v/>
      </c>
      <c r="I401" s="341" t="str">
        <f>IF(ISERROR(VLOOKUP(G401,'商品データ+集計'!$A$2:$C$5021,3,0)),"",VLOOKUP(G401,'商品データ+集計'!$A$2:$C$5021,3,0))</f>
        <v/>
      </c>
      <c r="J401" s="272"/>
      <c r="K401" s="355"/>
      <c r="L401" s="355"/>
      <c r="M401" s="40"/>
      <c r="N401" s="31"/>
      <c r="O401" s="31"/>
      <c r="P401" s="21"/>
      <c r="U401" s="76" t="str">
        <f t="shared" si="6"/>
        <v/>
      </c>
    </row>
    <row r="402" spans="1:21" ht="35.1" customHeight="1">
      <c r="A402" s="34">
        <v>398</v>
      </c>
      <c r="B402" s="74"/>
      <c r="C402" s="32"/>
      <c r="D402" s="31"/>
      <c r="E402" s="31"/>
      <c r="F402" s="73"/>
      <c r="G402" s="416"/>
      <c r="H402" s="340" t="str">
        <f>IF(ISERROR(VLOOKUP(G402,'商品データ+集計'!$A$2:$C$5021,2,0)),"",VLOOKUP(G402,'商品データ+集計'!$A$2:$C$5021,2,0))</f>
        <v/>
      </c>
      <c r="I402" s="341" t="str">
        <f>IF(ISERROR(VLOOKUP(G402,'商品データ+集計'!$A$2:$C$5021,3,0)),"",VLOOKUP(G402,'商品データ+集計'!$A$2:$C$5021,3,0))</f>
        <v/>
      </c>
      <c r="J402" s="272"/>
      <c r="K402" s="355"/>
      <c r="L402" s="355"/>
      <c r="M402" s="40"/>
      <c r="N402" s="31"/>
      <c r="O402" s="31"/>
      <c r="P402" s="21"/>
      <c r="U402" s="76" t="str">
        <f t="shared" si="6"/>
        <v/>
      </c>
    </row>
    <row r="403" spans="1:21" ht="35.1" customHeight="1">
      <c r="A403" s="34">
        <v>399</v>
      </c>
      <c r="B403" s="74"/>
      <c r="C403" s="32"/>
      <c r="D403" s="31"/>
      <c r="E403" s="31"/>
      <c r="F403" s="73"/>
      <c r="G403" s="416"/>
      <c r="H403" s="340" t="str">
        <f>IF(ISERROR(VLOOKUP(G403,'商品データ+集計'!$A$2:$C$5021,2,0)),"",VLOOKUP(G403,'商品データ+集計'!$A$2:$C$5021,2,0))</f>
        <v/>
      </c>
      <c r="I403" s="341" t="str">
        <f>IF(ISERROR(VLOOKUP(G403,'商品データ+集計'!$A$2:$C$5021,3,0)),"",VLOOKUP(G403,'商品データ+集計'!$A$2:$C$5021,3,0))</f>
        <v/>
      </c>
      <c r="J403" s="272"/>
      <c r="K403" s="355"/>
      <c r="L403" s="355"/>
      <c r="M403" s="40"/>
      <c r="N403" s="31"/>
      <c r="O403" s="31"/>
      <c r="P403" s="21"/>
      <c r="U403" s="76" t="str">
        <f t="shared" si="6"/>
        <v/>
      </c>
    </row>
    <row r="404" spans="1:21" ht="35.1" customHeight="1">
      <c r="A404" s="34">
        <v>400</v>
      </c>
      <c r="B404" s="74"/>
      <c r="C404" s="32"/>
      <c r="D404" s="31"/>
      <c r="E404" s="31"/>
      <c r="F404" s="73"/>
      <c r="G404" s="416"/>
      <c r="H404" s="340" t="str">
        <f>IF(ISERROR(VLOOKUP(G404,'商品データ+集計'!$A$2:$C$5021,2,0)),"",VLOOKUP(G404,'商品データ+集計'!$A$2:$C$5021,2,0))</f>
        <v/>
      </c>
      <c r="I404" s="341" t="str">
        <f>IF(ISERROR(VLOOKUP(G404,'商品データ+集計'!$A$2:$C$5021,3,0)),"",VLOOKUP(G404,'商品データ+集計'!$A$2:$C$5021,3,0))</f>
        <v/>
      </c>
      <c r="J404" s="272"/>
      <c r="K404" s="355"/>
      <c r="L404" s="355"/>
      <c r="M404" s="40"/>
      <c r="N404" s="31"/>
      <c r="O404" s="31"/>
      <c r="P404" s="21"/>
      <c r="U404" s="76" t="str">
        <f t="shared" si="6"/>
        <v/>
      </c>
    </row>
    <row r="405" spans="1:21" ht="35.1" customHeight="1">
      <c r="A405" s="34">
        <v>401</v>
      </c>
      <c r="B405" s="74"/>
      <c r="C405" s="32"/>
      <c r="D405" s="31"/>
      <c r="E405" s="31"/>
      <c r="F405" s="73"/>
      <c r="G405" s="416"/>
      <c r="H405" s="340" t="str">
        <f>IF(ISERROR(VLOOKUP(G405,'商品データ+集計'!$A$2:$C$5021,2,0)),"",VLOOKUP(G405,'商品データ+集計'!$A$2:$C$5021,2,0))</f>
        <v/>
      </c>
      <c r="I405" s="341" t="str">
        <f>IF(ISERROR(VLOOKUP(G405,'商品データ+集計'!$A$2:$C$5021,3,0)),"",VLOOKUP(G405,'商品データ+集計'!$A$2:$C$5021,3,0))</f>
        <v/>
      </c>
      <c r="J405" s="272"/>
      <c r="K405" s="355"/>
      <c r="L405" s="355"/>
      <c r="M405" s="40"/>
      <c r="N405" s="31"/>
      <c r="O405" s="31"/>
      <c r="P405" s="21"/>
      <c r="U405" s="76" t="str">
        <f t="shared" si="6"/>
        <v/>
      </c>
    </row>
    <row r="406" spans="1:21" ht="35.1" customHeight="1">
      <c r="A406" s="34">
        <v>402</v>
      </c>
      <c r="B406" s="74"/>
      <c r="C406" s="32"/>
      <c r="D406" s="31"/>
      <c r="E406" s="31"/>
      <c r="F406" s="73"/>
      <c r="G406" s="416"/>
      <c r="H406" s="340" t="str">
        <f>IF(ISERROR(VLOOKUP(G406,'商品データ+集計'!$A$2:$C$5021,2,0)),"",VLOOKUP(G406,'商品データ+集計'!$A$2:$C$5021,2,0))</f>
        <v/>
      </c>
      <c r="I406" s="341" t="str">
        <f>IF(ISERROR(VLOOKUP(G406,'商品データ+集計'!$A$2:$C$5021,3,0)),"",VLOOKUP(G406,'商品データ+集計'!$A$2:$C$5021,3,0))</f>
        <v/>
      </c>
      <c r="J406" s="272"/>
      <c r="K406" s="355"/>
      <c r="L406" s="355"/>
      <c r="M406" s="40"/>
      <c r="N406" s="31"/>
      <c r="O406" s="31"/>
      <c r="P406" s="21"/>
      <c r="U406" s="76" t="str">
        <f t="shared" si="6"/>
        <v/>
      </c>
    </row>
    <row r="407" spans="1:21" ht="35.1" customHeight="1">
      <c r="A407" s="34">
        <v>403</v>
      </c>
      <c r="B407" s="74"/>
      <c r="C407" s="32"/>
      <c r="D407" s="31"/>
      <c r="E407" s="31"/>
      <c r="F407" s="73"/>
      <c r="G407" s="416"/>
      <c r="H407" s="340" t="str">
        <f>IF(ISERROR(VLOOKUP(G407,'商品データ+集計'!$A$2:$C$5021,2,0)),"",VLOOKUP(G407,'商品データ+集計'!$A$2:$C$5021,2,0))</f>
        <v/>
      </c>
      <c r="I407" s="341" t="str">
        <f>IF(ISERROR(VLOOKUP(G407,'商品データ+集計'!$A$2:$C$5021,3,0)),"",VLOOKUP(G407,'商品データ+集計'!$A$2:$C$5021,3,0))</f>
        <v/>
      </c>
      <c r="J407" s="272"/>
      <c r="K407" s="355"/>
      <c r="L407" s="355"/>
      <c r="M407" s="40"/>
      <c r="N407" s="31"/>
      <c r="O407" s="31"/>
      <c r="P407" s="21"/>
      <c r="U407" s="76" t="str">
        <f t="shared" si="6"/>
        <v/>
      </c>
    </row>
    <row r="408" spans="1:21" ht="35.1" customHeight="1">
      <c r="A408" s="34">
        <v>404</v>
      </c>
      <c r="B408" s="74"/>
      <c r="C408" s="32"/>
      <c r="D408" s="31"/>
      <c r="E408" s="31"/>
      <c r="F408" s="73"/>
      <c r="G408" s="416"/>
      <c r="H408" s="340" t="str">
        <f>IF(ISERROR(VLOOKUP(G408,'商品データ+集計'!$A$2:$C$5021,2,0)),"",VLOOKUP(G408,'商品データ+集計'!$A$2:$C$5021,2,0))</f>
        <v/>
      </c>
      <c r="I408" s="341" t="str">
        <f>IF(ISERROR(VLOOKUP(G408,'商品データ+集計'!$A$2:$C$5021,3,0)),"",VLOOKUP(G408,'商品データ+集計'!$A$2:$C$5021,3,0))</f>
        <v/>
      </c>
      <c r="J408" s="272"/>
      <c r="K408" s="355"/>
      <c r="L408" s="355"/>
      <c r="M408" s="40"/>
      <c r="N408" s="31"/>
      <c r="O408" s="31"/>
      <c r="P408" s="21"/>
      <c r="U408" s="76" t="str">
        <f t="shared" si="6"/>
        <v/>
      </c>
    </row>
    <row r="409" spans="1:21" ht="35.1" customHeight="1">
      <c r="A409" s="34">
        <v>405</v>
      </c>
      <c r="B409" s="74"/>
      <c r="C409" s="32"/>
      <c r="D409" s="31"/>
      <c r="E409" s="31"/>
      <c r="F409" s="73"/>
      <c r="G409" s="416"/>
      <c r="H409" s="340" t="str">
        <f>IF(ISERROR(VLOOKUP(G409,'商品データ+集計'!$A$2:$C$5021,2,0)),"",VLOOKUP(G409,'商品データ+集計'!$A$2:$C$5021,2,0))</f>
        <v/>
      </c>
      <c r="I409" s="341" t="str">
        <f>IF(ISERROR(VLOOKUP(G409,'商品データ+集計'!$A$2:$C$5021,3,0)),"",VLOOKUP(G409,'商品データ+集計'!$A$2:$C$5021,3,0))</f>
        <v/>
      </c>
      <c r="J409" s="272"/>
      <c r="K409" s="355"/>
      <c r="L409" s="355"/>
      <c r="M409" s="40"/>
      <c r="N409" s="31"/>
      <c r="O409" s="31"/>
      <c r="P409" s="21"/>
      <c r="U409" s="76" t="str">
        <f t="shared" si="6"/>
        <v/>
      </c>
    </row>
    <row r="410" spans="1:21" ht="35.1" customHeight="1">
      <c r="A410" s="34">
        <v>406</v>
      </c>
      <c r="B410" s="74"/>
      <c r="C410" s="32"/>
      <c r="D410" s="31"/>
      <c r="E410" s="31"/>
      <c r="F410" s="73"/>
      <c r="G410" s="416"/>
      <c r="H410" s="340" t="str">
        <f>IF(ISERROR(VLOOKUP(G410,'商品データ+集計'!$A$2:$C$5021,2,0)),"",VLOOKUP(G410,'商品データ+集計'!$A$2:$C$5021,2,0))</f>
        <v/>
      </c>
      <c r="I410" s="341" t="str">
        <f>IF(ISERROR(VLOOKUP(G410,'商品データ+集計'!$A$2:$C$5021,3,0)),"",VLOOKUP(G410,'商品データ+集計'!$A$2:$C$5021,3,0))</f>
        <v/>
      </c>
      <c r="J410" s="272"/>
      <c r="K410" s="355"/>
      <c r="L410" s="355"/>
      <c r="M410" s="40"/>
      <c r="N410" s="31"/>
      <c r="O410" s="31"/>
      <c r="P410" s="21"/>
      <c r="U410" s="76" t="str">
        <f t="shared" si="6"/>
        <v/>
      </c>
    </row>
    <row r="411" spans="1:21" ht="35.1" customHeight="1">
      <c r="A411" s="34">
        <v>407</v>
      </c>
      <c r="B411" s="74"/>
      <c r="C411" s="32"/>
      <c r="D411" s="31"/>
      <c r="E411" s="31"/>
      <c r="F411" s="73"/>
      <c r="G411" s="416"/>
      <c r="H411" s="340" t="str">
        <f>IF(ISERROR(VLOOKUP(G411,'商品データ+集計'!$A$2:$C$5021,2,0)),"",VLOOKUP(G411,'商品データ+集計'!$A$2:$C$5021,2,0))</f>
        <v/>
      </c>
      <c r="I411" s="341" t="str">
        <f>IF(ISERROR(VLOOKUP(G411,'商品データ+集計'!$A$2:$C$5021,3,0)),"",VLOOKUP(G411,'商品データ+集計'!$A$2:$C$5021,3,0))</f>
        <v/>
      </c>
      <c r="J411" s="272"/>
      <c r="K411" s="355"/>
      <c r="L411" s="355"/>
      <c r="M411" s="40"/>
      <c r="N411" s="31"/>
      <c r="O411" s="31"/>
      <c r="P411" s="21"/>
      <c r="U411" s="76" t="str">
        <f t="shared" si="6"/>
        <v/>
      </c>
    </row>
    <row r="412" spans="1:21" ht="35.1" customHeight="1">
      <c r="A412" s="34">
        <v>408</v>
      </c>
      <c r="B412" s="74"/>
      <c r="C412" s="32"/>
      <c r="D412" s="31"/>
      <c r="E412" s="31"/>
      <c r="F412" s="73"/>
      <c r="G412" s="416"/>
      <c r="H412" s="340" t="str">
        <f>IF(ISERROR(VLOOKUP(G412,'商品データ+集計'!$A$2:$C$5021,2,0)),"",VLOOKUP(G412,'商品データ+集計'!$A$2:$C$5021,2,0))</f>
        <v/>
      </c>
      <c r="I412" s="341" t="str">
        <f>IF(ISERROR(VLOOKUP(G412,'商品データ+集計'!$A$2:$C$5021,3,0)),"",VLOOKUP(G412,'商品データ+集計'!$A$2:$C$5021,3,0))</f>
        <v/>
      </c>
      <c r="J412" s="272"/>
      <c r="K412" s="355"/>
      <c r="L412" s="355"/>
      <c r="M412" s="40"/>
      <c r="N412" s="31"/>
      <c r="O412" s="31"/>
      <c r="P412" s="21"/>
      <c r="U412" s="76" t="str">
        <f t="shared" si="6"/>
        <v/>
      </c>
    </row>
    <row r="413" spans="1:21" ht="35.1" customHeight="1">
      <c r="A413" s="34">
        <v>409</v>
      </c>
      <c r="B413" s="74"/>
      <c r="C413" s="32"/>
      <c r="D413" s="31"/>
      <c r="E413" s="31"/>
      <c r="F413" s="73"/>
      <c r="G413" s="416"/>
      <c r="H413" s="340" t="str">
        <f>IF(ISERROR(VLOOKUP(G413,'商品データ+集計'!$A$2:$C$5021,2,0)),"",VLOOKUP(G413,'商品データ+集計'!$A$2:$C$5021,2,0))</f>
        <v/>
      </c>
      <c r="I413" s="341" t="str">
        <f>IF(ISERROR(VLOOKUP(G413,'商品データ+集計'!$A$2:$C$5021,3,0)),"",VLOOKUP(G413,'商品データ+集計'!$A$2:$C$5021,3,0))</f>
        <v/>
      </c>
      <c r="J413" s="272"/>
      <c r="K413" s="355"/>
      <c r="L413" s="355"/>
      <c r="M413" s="40"/>
      <c r="N413" s="31"/>
      <c r="O413" s="31"/>
      <c r="P413" s="21"/>
      <c r="U413" s="76" t="str">
        <f t="shared" si="6"/>
        <v/>
      </c>
    </row>
    <row r="414" spans="1:21" ht="35.1" customHeight="1">
      <c r="A414" s="34">
        <v>410</v>
      </c>
      <c r="B414" s="74"/>
      <c r="C414" s="32"/>
      <c r="D414" s="31"/>
      <c r="E414" s="31"/>
      <c r="F414" s="73"/>
      <c r="G414" s="416"/>
      <c r="H414" s="340" t="str">
        <f>IF(ISERROR(VLOOKUP(G414,'商品データ+集計'!$A$2:$C$5021,2,0)),"",VLOOKUP(G414,'商品データ+集計'!$A$2:$C$5021,2,0))</f>
        <v/>
      </c>
      <c r="I414" s="341" t="str">
        <f>IF(ISERROR(VLOOKUP(G414,'商品データ+集計'!$A$2:$C$5021,3,0)),"",VLOOKUP(G414,'商品データ+集計'!$A$2:$C$5021,3,0))</f>
        <v/>
      </c>
      <c r="J414" s="272"/>
      <c r="K414" s="355"/>
      <c r="L414" s="355"/>
      <c r="M414" s="40"/>
      <c r="N414" s="31"/>
      <c r="O414" s="31"/>
      <c r="P414" s="21"/>
      <c r="U414" s="76" t="str">
        <f t="shared" si="6"/>
        <v/>
      </c>
    </row>
    <row r="415" spans="1:21" ht="35.1" customHeight="1">
      <c r="A415" s="34">
        <v>411</v>
      </c>
      <c r="B415" s="74"/>
      <c r="C415" s="32"/>
      <c r="D415" s="31"/>
      <c r="E415" s="31"/>
      <c r="F415" s="73"/>
      <c r="G415" s="416"/>
      <c r="H415" s="340" t="str">
        <f>IF(ISERROR(VLOOKUP(G415,'商品データ+集計'!$A$2:$C$5021,2,0)),"",VLOOKUP(G415,'商品データ+集計'!$A$2:$C$5021,2,0))</f>
        <v/>
      </c>
      <c r="I415" s="341" t="str">
        <f>IF(ISERROR(VLOOKUP(G415,'商品データ+集計'!$A$2:$C$5021,3,0)),"",VLOOKUP(G415,'商品データ+集計'!$A$2:$C$5021,3,0))</f>
        <v/>
      </c>
      <c r="J415" s="272"/>
      <c r="K415" s="355"/>
      <c r="L415" s="355"/>
      <c r="M415" s="40"/>
      <c r="N415" s="31"/>
      <c r="O415" s="31"/>
      <c r="P415" s="21"/>
      <c r="U415" s="76" t="str">
        <f t="shared" si="6"/>
        <v/>
      </c>
    </row>
    <row r="416" spans="1:21" ht="35.1" customHeight="1">
      <c r="A416" s="34">
        <v>412</v>
      </c>
      <c r="B416" s="74"/>
      <c r="C416" s="32"/>
      <c r="D416" s="31"/>
      <c r="E416" s="31"/>
      <c r="F416" s="73"/>
      <c r="G416" s="416"/>
      <c r="H416" s="340" t="str">
        <f>IF(ISERROR(VLOOKUP(G416,'商品データ+集計'!$A$2:$C$5021,2,0)),"",VLOOKUP(G416,'商品データ+集計'!$A$2:$C$5021,2,0))</f>
        <v/>
      </c>
      <c r="I416" s="341" t="str">
        <f>IF(ISERROR(VLOOKUP(G416,'商品データ+集計'!$A$2:$C$5021,3,0)),"",VLOOKUP(G416,'商品データ+集計'!$A$2:$C$5021,3,0))</f>
        <v/>
      </c>
      <c r="J416" s="272"/>
      <c r="K416" s="355"/>
      <c r="L416" s="355"/>
      <c r="M416" s="40"/>
      <c r="N416" s="31"/>
      <c r="O416" s="31"/>
      <c r="P416" s="21"/>
      <c r="U416" s="76" t="str">
        <f t="shared" si="6"/>
        <v/>
      </c>
    </row>
    <row r="417" spans="1:21" ht="35.1" customHeight="1">
      <c r="A417" s="34">
        <v>413</v>
      </c>
      <c r="B417" s="74"/>
      <c r="C417" s="32"/>
      <c r="D417" s="31"/>
      <c r="E417" s="31"/>
      <c r="F417" s="73"/>
      <c r="G417" s="416"/>
      <c r="H417" s="340" t="str">
        <f>IF(ISERROR(VLOOKUP(G417,'商品データ+集計'!$A$2:$C$5021,2,0)),"",VLOOKUP(G417,'商品データ+集計'!$A$2:$C$5021,2,0))</f>
        <v/>
      </c>
      <c r="I417" s="341" t="str">
        <f>IF(ISERROR(VLOOKUP(G417,'商品データ+集計'!$A$2:$C$5021,3,0)),"",VLOOKUP(G417,'商品データ+集計'!$A$2:$C$5021,3,0))</f>
        <v/>
      </c>
      <c r="J417" s="272"/>
      <c r="K417" s="355"/>
      <c r="L417" s="355"/>
      <c r="M417" s="40"/>
      <c r="N417" s="31"/>
      <c r="O417" s="31"/>
      <c r="P417" s="21"/>
      <c r="U417" s="76" t="str">
        <f t="shared" si="6"/>
        <v/>
      </c>
    </row>
    <row r="418" spans="1:21" ht="35.1" customHeight="1">
      <c r="A418" s="34">
        <v>414</v>
      </c>
      <c r="B418" s="74"/>
      <c r="C418" s="32"/>
      <c r="D418" s="31"/>
      <c r="E418" s="31"/>
      <c r="F418" s="73"/>
      <c r="G418" s="416"/>
      <c r="H418" s="340" t="str">
        <f>IF(ISERROR(VLOOKUP(G418,'商品データ+集計'!$A$2:$C$5021,2,0)),"",VLOOKUP(G418,'商品データ+集計'!$A$2:$C$5021,2,0))</f>
        <v/>
      </c>
      <c r="I418" s="341" t="str">
        <f>IF(ISERROR(VLOOKUP(G418,'商品データ+集計'!$A$2:$C$5021,3,0)),"",VLOOKUP(G418,'商品データ+集計'!$A$2:$C$5021,3,0))</f>
        <v/>
      </c>
      <c r="J418" s="272"/>
      <c r="K418" s="355"/>
      <c r="L418" s="355"/>
      <c r="M418" s="40"/>
      <c r="N418" s="31"/>
      <c r="O418" s="31"/>
      <c r="P418" s="21"/>
      <c r="U418" s="76" t="str">
        <f t="shared" si="6"/>
        <v/>
      </c>
    </row>
    <row r="419" spans="1:21" ht="35.1" customHeight="1">
      <c r="A419" s="34">
        <v>415</v>
      </c>
      <c r="B419" s="74"/>
      <c r="C419" s="32"/>
      <c r="D419" s="31"/>
      <c r="E419" s="31"/>
      <c r="F419" s="73"/>
      <c r="G419" s="416"/>
      <c r="H419" s="340" t="str">
        <f>IF(ISERROR(VLOOKUP(G419,'商品データ+集計'!$A$2:$C$5021,2,0)),"",VLOOKUP(G419,'商品データ+集計'!$A$2:$C$5021,2,0))</f>
        <v/>
      </c>
      <c r="I419" s="341" t="str">
        <f>IF(ISERROR(VLOOKUP(G419,'商品データ+集計'!$A$2:$C$5021,3,0)),"",VLOOKUP(G419,'商品データ+集計'!$A$2:$C$5021,3,0))</f>
        <v/>
      </c>
      <c r="J419" s="272"/>
      <c r="K419" s="355"/>
      <c r="L419" s="355"/>
      <c r="M419" s="40"/>
      <c r="N419" s="31"/>
      <c r="O419" s="31"/>
      <c r="P419" s="21"/>
      <c r="U419" s="76" t="str">
        <f t="shared" si="6"/>
        <v/>
      </c>
    </row>
    <row r="420" spans="1:21" ht="35.1" customHeight="1">
      <c r="A420" s="34">
        <v>416</v>
      </c>
      <c r="B420" s="74"/>
      <c r="C420" s="32"/>
      <c r="D420" s="31"/>
      <c r="E420" s="31"/>
      <c r="F420" s="73"/>
      <c r="G420" s="416"/>
      <c r="H420" s="340" t="str">
        <f>IF(ISERROR(VLOOKUP(G420,'商品データ+集計'!$A$2:$C$5021,2,0)),"",VLOOKUP(G420,'商品データ+集計'!$A$2:$C$5021,2,0))</f>
        <v/>
      </c>
      <c r="I420" s="341" t="str">
        <f>IF(ISERROR(VLOOKUP(G420,'商品データ+集計'!$A$2:$C$5021,3,0)),"",VLOOKUP(G420,'商品データ+集計'!$A$2:$C$5021,3,0))</f>
        <v/>
      </c>
      <c r="J420" s="272"/>
      <c r="K420" s="355"/>
      <c r="L420" s="355"/>
      <c r="M420" s="40"/>
      <c r="N420" s="31"/>
      <c r="O420" s="31"/>
      <c r="P420" s="21"/>
      <c r="U420" s="76" t="str">
        <f t="shared" si="6"/>
        <v/>
      </c>
    </row>
    <row r="421" spans="1:21" ht="35.1" customHeight="1">
      <c r="A421" s="34">
        <v>417</v>
      </c>
      <c r="B421" s="74"/>
      <c r="C421" s="32"/>
      <c r="D421" s="31"/>
      <c r="E421" s="31"/>
      <c r="F421" s="73"/>
      <c r="G421" s="416"/>
      <c r="H421" s="340" t="str">
        <f>IF(ISERROR(VLOOKUP(G421,'商品データ+集計'!$A$2:$C$5021,2,0)),"",VLOOKUP(G421,'商品データ+集計'!$A$2:$C$5021,2,0))</f>
        <v/>
      </c>
      <c r="I421" s="341" t="str">
        <f>IF(ISERROR(VLOOKUP(G421,'商品データ+集計'!$A$2:$C$5021,3,0)),"",VLOOKUP(G421,'商品データ+集計'!$A$2:$C$5021,3,0))</f>
        <v/>
      </c>
      <c r="J421" s="272"/>
      <c r="K421" s="355"/>
      <c r="L421" s="355"/>
      <c r="M421" s="40"/>
      <c r="N421" s="31"/>
      <c r="O421" s="31"/>
      <c r="P421" s="21"/>
      <c r="U421" s="76" t="str">
        <f t="shared" si="6"/>
        <v/>
      </c>
    </row>
    <row r="422" spans="1:21" ht="35.1" customHeight="1">
      <c r="A422" s="34">
        <v>418</v>
      </c>
      <c r="B422" s="74"/>
      <c r="C422" s="32"/>
      <c r="D422" s="31"/>
      <c r="E422" s="31"/>
      <c r="F422" s="73"/>
      <c r="G422" s="416"/>
      <c r="H422" s="340" t="str">
        <f>IF(ISERROR(VLOOKUP(G422,'商品データ+集計'!$A$2:$C$5021,2,0)),"",VLOOKUP(G422,'商品データ+集計'!$A$2:$C$5021,2,0))</f>
        <v/>
      </c>
      <c r="I422" s="341" t="str">
        <f>IF(ISERROR(VLOOKUP(G422,'商品データ+集計'!$A$2:$C$5021,3,0)),"",VLOOKUP(G422,'商品データ+集計'!$A$2:$C$5021,3,0))</f>
        <v/>
      </c>
      <c r="J422" s="272"/>
      <c r="K422" s="355"/>
      <c r="L422" s="355"/>
      <c r="M422" s="40"/>
      <c r="N422" s="31"/>
      <c r="O422" s="31"/>
      <c r="P422" s="21"/>
      <c r="U422" s="76" t="str">
        <f t="shared" si="6"/>
        <v/>
      </c>
    </row>
    <row r="423" spans="1:21" ht="35.1" customHeight="1">
      <c r="A423" s="34">
        <v>419</v>
      </c>
      <c r="B423" s="74"/>
      <c r="C423" s="32"/>
      <c r="D423" s="31"/>
      <c r="E423" s="31"/>
      <c r="F423" s="73"/>
      <c r="G423" s="416"/>
      <c r="H423" s="340" t="str">
        <f>IF(ISERROR(VLOOKUP(G423,'商品データ+集計'!$A$2:$C$5021,2,0)),"",VLOOKUP(G423,'商品データ+集計'!$A$2:$C$5021,2,0))</f>
        <v/>
      </c>
      <c r="I423" s="341" t="str">
        <f>IF(ISERROR(VLOOKUP(G423,'商品データ+集計'!$A$2:$C$5021,3,0)),"",VLOOKUP(G423,'商品データ+集計'!$A$2:$C$5021,3,0))</f>
        <v/>
      </c>
      <c r="J423" s="272"/>
      <c r="K423" s="355"/>
      <c r="L423" s="355"/>
      <c r="M423" s="40"/>
      <c r="N423" s="31"/>
      <c r="O423" s="31"/>
      <c r="P423" s="21"/>
      <c r="U423" s="76" t="str">
        <f t="shared" si="6"/>
        <v/>
      </c>
    </row>
    <row r="424" spans="1:21" ht="35.1" customHeight="1">
      <c r="A424" s="34">
        <v>420</v>
      </c>
      <c r="B424" s="74"/>
      <c r="C424" s="32"/>
      <c r="D424" s="31"/>
      <c r="E424" s="31"/>
      <c r="F424" s="73"/>
      <c r="G424" s="416"/>
      <c r="H424" s="340" t="str">
        <f>IF(ISERROR(VLOOKUP(G424,'商品データ+集計'!$A$2:$C$5021,2,0)),"",VLOOKUP(G424,'商品データ+集計'!$A$2:$C$5021,2,0))</f>
        <v/>
      </c>
      <c r="I424" s="341" t="str">
        <f>IF(ISERROR(VLOOKUP(G424,'商品データ+集計'!$A$2:$C$5021,3,0)),"",VLOOKUP(G424,'商品データ+集計'!$A$2:$C$5021,3,0))</f>
        <v/>
      </c>
      <c r="J424" s="272"/>
      <c r="K424" s="355"/>
      <c r="L424" s="355"/>
      <c r="M424" s="40"/>
      <c r="N424" s="31"/>
      <c r="O424" s="31"/>
      <c r="P424" s="21"/>
      <c r="U424" s="76" t="str">
        <f t="shared" si="6"/>
        <v/>
      </c>
    </row>
    <row r="425" spans="1:21" ht="35.1" customHeight="1">
      <c r="A425" s="34">
        <v>421</v>
      </c>
      <c r="B425" s="74"/>
      <c r="C425" s="32"/>
      <c r="D425" s="31"/>
      <c r="E425" s="31"/>
      <c r="F425" s="73"/>
      <c r="G425" s="416"/>
      <c r="H425" s="340" t="str">
        <f>IF(ISERROR(VLOOKUP(G425,'商品データ+集計'!$A$2:$C$5021,2,0)),"",VLOOKUP(G425,'商品データ+集計'!$A$2:$C$5021,2,0))</f>
        <v/>
      </c>
      <c r="I425" s="341" t="str">
        <f>IF(ISERROR(VLOOKUP(G425,'商品データ+集計'!$A$2:$C$5021,3,0)),"",VLOOKUP(G425,'商品データ+集計'!$A$2:$C$5021,3,0))</f>
        <v/>
      </c>
      <c r="J425" s="272"/>
      <c r="K425" s="355"/>
      <c r="L425" s="355"/>
      <c r="M425" s="40"/>
      <c r="N425" s="31"/>
      <c r="O425" s="31"/>
      <c r="P425" s="21"/>
      <c r="U425" s="76" t="str">
        <f t="shared" si="6"/>
        <v/>
      </c>
    </row>
    <row r="426" spans="1:21" ht="35.1" customHeight="1">
      <c r="A426" s="34">
        <v>422</v>
      </c>
      <c r="B426" s="74"/>
      <c r="C426" s="32"/>
      <c r="D426" s="31"/>
      <c r="E426" s="31"/>
      <c r="F426" s="73"/>
      <c r="G426" s="416"/>
      <c r="H426" s="340" t="str">
        <f>IF(ISERROR(VLOOKUP(G426,'商品データ+集計'!$A$2:$C$5021,2,0)),"",VLOOKUP(G426,'商品データ+集計'!$A$2:$C$5021,2,0))</f>
        <v/>
      </c>
      <c r="I426" s="341" t="str">
        <f>IF(ISERROR(VLOOKUP(G426,'商品データ+集計'!$A$2:$C$5021,3,0)),"",VLOOKUP(G426,'商品データ+集計'!$A$2:$C$5021,3,0))</f>
        <v/>
      </c>
      <c r="J426" s="272"/>
      <c r="K426" s="355"/>
      <c r="L426" s="355"/>
      <c r="M426" s="40"/>
      <c r="N426" s="31"/>
      <c r="O426" s="31"/>
      <c r="P426" s="21"/>
      <c r="U426" s="76" t="str">
        <f t="shared" si="6"/>
        <v/>
      </c>
    </row>
    <row r="427" spans="1:21" ht="35.1" customHeight="1">
      <c r="A427" s="34">
        <v>423</v>
      </c>
      <c r="B427" s="74"/>
      <c r="C427" s="32"/>
      <c r="D427" s="31"/>
      <c r="E427" s="31"/>
      <c r="F427" s="73"/>
      <c r="G427" s="416"/>
      <c r="H427" s="340" t="str">
        <f>IF(ISERROR(VLOOKUP(G427,'商品データ+集計'!$A$2:$C$5021,2,0)),"",VLOOKUP(G427,'商品データ+集計'!$A$2:$C$5021,2,0))</f>
        <v/>
      </c>
      <c r="I427" s="341" t="str">
        <f>IF(ISERROR(VLOOKUP(G427,'商品データ+集計'!$A$2:$C$5021,3,0)),"",VLOOKUP(G427,'商品データ+集計'!$A$2:$C$5021,3,0))</f>
        <v/>
      </c>
      <c r="J427" s="272"/>
      <c r="K427" s="355"/>
      <c r="L427" s="355"/>
      <c r="M427" s="40"/>
      <c r="N427" s="31"/>
      <c r="O427" s="31"/>
      <c r="P427" s="21"/>
      <c r="U427" s="76" t="str">
        <f t="shared" si="6"/>
        <v/>
      </c>
    </row>
    <row r="428" spans="1:21" ht="35.1" customHeight="1">
      <c r="A428" s="34">
        <v>424</v>
      </c>
      <c r="B428" s="74"/>
      <c r="C428" s="32"/>
      <c r="D428" s="31"/>
      <c r="E428" s="31"/>
      <c r="F428" s="73"/>
      <c r="G428" s="416"/>
      <c r="H428" s="340" t="str">
        <f>IF(ISERROR(VLOOKUP(G428,'商品データ+集計'!$A$2:$C$5021,2,0)),"",VLOOKUP(G428,'商品データ+集計'!$A$2:$C$5021,2,0))</f>
        <v/>
      </c>
      <c r="I428" s="341" t="str">
        <f>IF(ISERROR(VLOOKUP(G428,'商品データ+集計'!$A$2:$C$5021,3,0)),"",VLOOKUP(G428,'商品データ+集計'!$A$2:$C$5021,3,0))</f>
        <v/>
      </c>
      <c r="J428" s="272"/>
      <c r="K428" s="355"/>
      <c r="L428" s="355"/>
      <c r="M428" s="40"/>
      <c r="N428" s="31"/>
      <c r="O428" s="31"/>
      <c r="P428" s="21"/>
      <c r="U428" s="76" t="str">
        <f t="shared" si="6"/>
        <v/>
      </c>
    </row>
    <row r="429" spans="1:21" ht="35.1" customHeight="1">
      <c r="A429" s="34">
        <v>425</v>
      </c>
      <c r="B429" s="74"/>
      <c r="C429" s="32"/>
      <c r="D429" s="31"/>
      <c r="E429" s="31"/>
      <c r="F429" s="73"/>
      <c r="G429" s="416"/>
      <c r="H429" s="340" t="str">
        <f>IF(ISERROR(VLOOKUP(G429,'商品データ+集計'!$A$2:$C$5021,2,0)),"",VLOOKUP(G429,'商品データ+集計'!$A$2:$C$5021,2,0))</f>
        <v/>
      </c>
      <c r="I429" s="341" t="str">
        <f>IF(ISERROR(VLOOKUP(G429,'商品データ+集計'!$A$2:$C$5021,3,0)),"",VLOOKUP(G429,'商品データ+集計'!$A$2:$C$5021,3,0))</f>
        <v/>
      </c>
      <c r="J429" s="272"/>
      <c r="K429" s="355"/>
      <c r="L429" s="355"/>
      <c r="M429" s="40"/>
      <c r="N429" s="31"/>
      <c r="O429" s="31"/>
      <c r="P429" s="21"/>
      <c r="U429" s="76" t="str">
        <f t="shared" si="6"/>
        <v/>
      </c>
    </row>
    <row r="430" spans="1:21" ht="35.1" customHeight="1">
      <c r="A430" s="34">
        <v>426</v>
      </c>
      <c r="B430" s="74"/>
      <c r="C430" s="32"/>
      <c r="D430" s="31"/>
      <c r="E430" s="31"/>
      <c r="F430" s="73"/>
      <c r="G430" s="416"/>
      <c r="H430" s="340" t="str">
        <f>IF(ISERROR(VLOOKUP(G430,'商品データ+集計'!$A$2:$C$5021,2,0)),"",VLOOKUP(G430,'商品データ+集計'!$A$2:$C$5021,2,0))</f>
        <v/>
      </c>
      <c r="I430" s="341" t="str">
        <f>IF(ISERROR(VLOOKUP(G430,'商品データ+集計'!$A$2:$C$5021,3,0)),"",VLOOKUP(G430,'商品データ+集計'!$A$2:$C$5021,3,0))</f>
        <v/>
      </c>
      <c r="J430" s="272"/>
      <c r="K430" s="355"/>
      <c r="L430" s="355"/>
      <c r="M430" s="40"/>
      <c r="N430" s="31"/>
      <c r="O430" s="31"/>
      <c r="P430" s="21"/>
      <c r="U430" s="76" t="str">
        <f t="shared" si="6"/>
        <v/>
      </c>
    </row>
    <row r="431" spans="1:21" ht="35.1" customHeight="1">
      <c r="A431" s="34">
        <v>427</v>
      </c>
      <c r="B431" s="74"/>
      <c r="C431" s="32"/>
      <c r="D431" s="31"/>
      <c r="E431" s="31"/>
      <c r="F431" s="73"/>
      <c r="G431" s="416"/>
      <c r="H431" s="340" t="str">
        <f>IF(ISERROR(VLOOKUP(G431,'商品データ+集計'!$A$2:$C$5021,2,0)),"",VLOOKUP(G431,'商品データ+集計'!$A$2:$C$5021,2,0))</f>
        <v/>
      </c>
      <c r="I431" s="341" t="str">
        <f>IF(ISERROR(VLOOKUP(G431,'商品データ+集計'!$A$2:$C$5021,3,0)),"",VLOOKUP(G431,'商品データ+集計'!$A$2:$C$5021,3,0))</f>
        <v/>
      </c>
      <c r="J431" s="272"/>
      <c r="K431" s="355"/>
      <c r="L431" s="355"/>
      <c r="M431" s="40"/>
      <c r="N431" s="31"/>
      <c r="O431" s="31"/>
      <c r="P431" s="21"/>
      <c r="U431" s="76" t="str">
        <f t="shared" si="6"/>
        <v/>
      </c>
    </row>
    <row r="432" spans="1:21" ht="35.1" customHeight="1">
      <c r="A432" s="34">
        <v>428</v>
      </c>
      <c r="B432" s="74"/>
      <c r="C432" s="32"/>
      <c r="D432" s="31"/>
      <c r="E432" s="31"/>
      <c r="F432" s="73"/>
      <c r="G432" s="416"/>
      <c r="H432" s="340" t="str">
        <f>IF(ISERROR(VLOOKUP(G432,'商品データ+集計'!$A$2:$C$5021,2,0)),"",VLOOKUP(G432,'商品データ+集計'!$A$2:$C$5021,2,0))</f>
        <v/>
      </c>
      <c r="I432" s="341" t="str">
        <f>IF(ISERROR(VLOOKUP(G432,'商品データ+集計'!$A$2:$C$5021,3,0)),"",VLOOKUP(G432,'商品データ+集計'!$A$2:$C$5021,3,0))</f>
        <v/>
      </c>
      <c r="J432" s="272"/>
      <c r="K432" s="355"/>
      <c r="L432" s="355"/>
      <c r="M432" s="40"/>
      <c r="N432" s="31"/>
      <c r="O432" s="31"/>
      <c r="P432" s="21"/>
      <c r="U432" s="76" t="str">
        <f t="shared" si="6"/>
        <v/>
      </c>
    </row>
    <row r="433" spans="1:21" ht="35.1" customHeight="1">
      <c r="A433" s="34">
        <v>429</v>
      </c>
      <c r="B433" s="74"/>
      <c r="C433" s="32"/>
      <c r="D433" s="31"/>
      <c r="E433" s="31"/>
      <c r="F433" s="73"/>
      <c r="G433" s="416"/>
      <c r="H433" s="340" t="str">
        <f>IF(ISERROR(VLOOKUP(G433,'商品データ+集計'!$A$2:$C$5021,2,0)),"",VLOOKUP(G433,'商品データ+集計'!$A$2:$C$5021,2,0))</f>
        <v/>
      </c>
      <c r="I433" s="341" t="str">
        <f>IF(ISERROR(VLOOKUP(G433,'商品データ+集計'!$A$2:$C$5021,3,0)),"",VLOOKUP(G433,'商品データ+集計'!$A$2:$C$5021,3,0))</f>
        <v/>
      </c>
      <c r="J433" s="272"/>
      <c r="K433" s="355"/>
      <c r="L433" s="355"/>
      <c r="M433" s="40"/>
      <c r="N433" s="31"/>
      <c r="O433" s="31"/>
      <c r="P433" s="21"/>
      <c r="U433" s="76" t="str">
        <f t="shared" si="6"/>
        <v/>
      </c>
    </row>
    <row r="434" spans="1:21" ht="35.1" customHeight="1">
      <c r="A434" s="34">
        <v>430</v>
      </c>
      <c r="B434" s="74"/>
      <c r="C434" s="32"/>
      <c r="D434" s="31"/>
      <c r="E434" s="31"/>
      <c r="F434" s="73"/>
      <c r="G434" s="416"/>
      <c r="H434" s="340" t="str">
        <f>IF(ISERROR(VLOOKUP(G434,'商品データ+集計'!$A$2:$C$5021,2,0)),"",VLOOKUP(G434,'商品データ+集計'!$A$2:$C$5021,2,0))</f>
        <v/>
      </c>
      <c r="I434" s="341" t="str">
        <f>IF(ISERROR(VLOOKUP(G434,'商品データ+集計'!$A$2:$C$5021,3,0)),"",VLOOKUP(G434,'商品データ+集計'!$A$2:$C$5021,3,0))</f>
        <v/>
      </c>
      <c r="J434" s="272"/>
      <c r="K434" s="355"/>
      <c r="L434" s="355"/>
      <c r="M434" s="40"/>
      <c r="N434" s="31"/>
      <c r="O434" s="31"/>
      <c r="P434" s="21"/>
      <c r="U434" s="76" t="str">
        <f t="shared" si="6"/>
        <v/>
      </c>
    </row>
    <row r="435" spans="1:21" ht="35.1" customHeight="1">
      <c r="A435" s="34">
        <v>431</v>
      </c>
      <c r="B435" s="74"/>
      <c r="C435" s="32"/>
      <c r="D435" s="31"/>
      <c r="E435" s="31"/>
      <c r="F435" s="73"/>
      <c r="G435" s="416"/>
      <c r="H435" s="340" t="str">
        <f>IF(ISERROR(VLOOKUP(G435,'商品データ+集計'!$A$2:$C$5021,2,0)),"",VLOOKUP(G435,'商品データ+集計'!$A$2:$C$5021,2,0))</f>
        <v/>
      </c>
      <c r="I435" s="341" t="str">
        <f>IF(ISERROR(VLOOKUP(G435,'商品データ+集計'!$A$2:$C$5021,3,0)),"",VLOOKUP(G435,'商品データ+集計'!$A$2:$C$5021,3,0))</f>
        <v/>
      </c>
      <c r="J435" s="272"/>
      <c r="K435" s="355"/>
      <c r="L435" s="355"/>
      <c r="M435" s="40"/>
      <c r="N435" s="31"/>
      <c r="O435" s="31"/>
      <c r="P435" s="21"/>
      <c r="U435" s="76" t="str">
        <f t="shared" si="6"/>
        <v/>
      </c>
    </row>
    <row r="436" spans="1:21" ht="35.1" customHeight="1">
      <c r="A436" s="34">
        <v>432</v>
      </c>
      <c r="B436" s="74"/>
      <c r="C436" s="32"/>
      <c r="D436" s="31"/>
      <c r="E436" s="31"/>
      <c r="F436" s="73"/>
      <c r="G436" s="416"/>
      <c r="H436" s="340" t="str">
        <f>IF(ISERROR(VLOOKUP(G436,'商品データ+集計'!$A$2:$C$5021,2,0)),"",VLOOKUP(G436,'商品データ+集計'!$A$2:$C$5021,2,0))</f>
        <v/>
      </c>
      <c r="I436" s="341" t="str">
        <f>IF(ISERROR(VLOOKUP(G436,'商品データ+集計'!$A$2:$C$5021,3,0)),"",VLOOKUP(G436,'商品データ+集計'!$A$2:$C$5021,3,0))</f>
        <v/>
      </c>
      <c r="J436" s="272"/>
      <c r="K436" s="355"/>
      <c r="L436" s="355"/>
      <c r="M436" s="40"/>
      <c r="N436" s="31"/>
      <c r="O436" s="31"/>
      <c r="P436" s="21"/>
      <c r="U436" s="76" t="str">
        <f t="shared" si="6"/>
        <v/>
      </c>
    </row>
    <row r="437" spans="1:21" ht="35.1" customHeight="1">
      <c r="A437" s="34">
        <v>433</v>
      </c>
      <c r="B437" s="74"/>
      <c r="C437" s="32"/>
      <c r="D437" s="31"/>
      <c r="E437" s="31"/>
      <c r="F437" s="73"/>
      <c r="G437" s="416"/>
      <c r="H437" s="340" t="str">
        <f>IF(ISERROR(VLOOKUP(G437,'商品データ+集計'!$A$2:$C$5021,2,0)),"",VLOOKUP(G437,'商品データ+集計'!$A$2:$C$5021,2,0))</f>
        <v/>
      </c>
      <c r="I437" s="341" t="str">
        <f>IF(ISERROR(VLOOKUP(G437,'商品データ+集計'!$A$2:$C$5021,3,0)),"",VLOOKUP(G437,'商品データ+集計'!$A$2:$C$5021,3,0))</f>
        <v/>
      </c>
      <c r="J437" s="272"/>
      <c r="K437" s="355"/>
      <c r="L437" s="355"/>
      <c r="M437" s="40"/>
      <c r="N437" s="31"/>
      <c r="O437" s="31"/>
      <c r="P437" s="21"/>
      <c r="U437" s="76" t="str">
        <f t="shared" si="6"/>
        <v/>
      </c>
    </row>
    <row r="438" spans="1:21" ht="35.1" customHeight="1">
      <c r="A438" s="34">
        <v>434</v>
      </c>
      <c r="B438" s="74"/>
      <c r="C438" s="32"/>
      <c r="D438" s="31"/>
      <c r="E438" s="31"/>
      <c r="F438" s="73"/>
      <c r="G438" s="416"/>
      <c r="H438" s="340" t="str">
        <f>IF(ISERROR(VLOOKUP(G438,'商品データ+集計'!$A$2:$C$5021,2,0)),"",VLOOKUP(G438,'商品データ+集計'!$A$2:$C$5021,2,0))</f>
        <v/>
      </c>
      <c r="I438" s="341" t="str">
        <f>IF(ISERROR(VLOOKUP(G438,'商品データ+集計'!$A$2:$C$5021,3,0)),"",VLOOKUP(G438,'商品データ+集計'!$A$2:$C$5021,3,0))</f>
        <v/>
      </c>
      <c r="J438" s="272"/>
      <c r="K438" s="355"/>
      <c r="L438" s="355"/>
      <c r="M438" s="40"/>
      <c r="N438" s="31"/>
      <c r="O438" s="31"/>
      <c r="P438" s="21"/>
      <c r="U438" s="76" t="str">
        <f t="shared" si="6"/>
        <v/>
      </c>
    </row>
    <row r="439" spans="1:21" ht="35.1" customHeight="1">
      <c r="A439" s="34">
        <v>435</v>
      </c>
      <c r="B439" s="74"/>
      <c r="C439" s="32"/>
      <c r="D439" s="31"/>
      <c r="E439" s="31"/>
      <c r="F439" s="73"/>
      <c r="G439" s="416"/>
      <c r="H439" s="340" t="str">
        <f>IF(ISERROR(VLOOKUP(G439,'商品データ+集計'!$A$2:$C$5021,2,0)),"",VLOOKUP(G439,'商品データ+集計'!$A$2:$C$5021,2,0))</f>
        <v/>
      </c>
      <c r="I439" s="341" t="str">
        <f>IF(ISERROR(VLOOKUP(G439,'商品データ+集計'!$A$2:$C$5021,3,0)),"",VLOOKUP(G439,'商品データ+集計'!$A$2:$C$5021,3,0))</f>
        <v/>
      </c>
      <c r="J439" s="272"/>
      <c r="K439" s="355"/>
      <c r="L439" s="355"/>
      <c r="M439" s="40"/>
      <c r="N439" s="31"/>
      <c r="O439" s="31"/>
      <c r="P439" s="21"/>
      <c r="U439" s="76" t="str">
        <f t="shared" si="6"/>
        <v/>
      </c>
    </row>
    <row r="440" spans="1:21" ht="35.1" customHeight="1">
      <c r="A440" s="34">
        <v>436</v>
      </c>
      <c r="B440" s="74"/>
      <c r="C440" s="32"/>
      <c r="D440" s="31"/>
      <c r="E440" s="31"/>
      <c r="F440" s="73"/>
      <c r="G440" s="416"/>
      <c r="H440" s="340" t="str">
        <f>IF(ISERROR(VLOOKUP(G440,'商品データ+集計'!$A$2:$C$5021,2,0)),"",VLOOKUP(G440,'商品データ+集計'!$A$2:$C$5021,2,0))</f>
        <v/>
      </c>
      <c r="I440" s="341" t="str">
        <f>IF(ISERROR(VLOOKUP(G440,'商品データ+集計'!$A$2:$C$5021,3,0)),"",VLOOKUP(G440,'商品データ+集計'!$A$2:$C$5021,3,0))</f>
        <v/>
      </c>
      <c r="J440" s="272"/>
      <c r="K440" s="355"/>
      <c r="L440" s="355"/>
      <c r="M440" s="40"/>
      <c r="N440" s="31"/>
      <c r="O440" s="31"/>
      <c r="P440" s="21"/>
      <c r="U440" s="76" t="str">
        <f t="shared" si="6"/>
        <v/>
      </c>
    </row>
    <row r="441" spans="1:21" ht="35.1" customHeight="1">
      <c r="A441" s="34">
        <v>437</v>
      </c>
      <c r="B441" s="74"/>
      <c r="C441" s="32"/>
      <c r="D441" s="31"/>
      <c r="E441" s="31"/>
      <c r="F441" s="73"/>
      <c r="G441" s="416"/>
      <c r="H441" s="340" t="str">
        <f>IF(ISERROR(VLOOKUP(G441,'商品データ+集計'!$A$2:$C$5021,2,0)),"",VLOOKUP(G441,'商品データ+集計'!$A$2:$C$5021,2,0))</f>
        <v/>
      </c>
      <c r="I441" s="341" t="str">
        <f>IF(ISERROR(VLOOKUP(G441,'商品データ+集計'!$A$2:$C$5021,3,0)),"",VLOOKUP(G441,'商品データ+集計'!$A$2:$C$5021,3,0))</f>
        <v/>
      </c>
      <c r="J441" s="272"/>
      <c r="K441" s="355"/>
      <c r="L441" s="355"/>
      <c r="M441" s="40"/>
      <c r="N441" s="31"/>
      <c r="O441" s="31"/>
      <c r="P441" s="21"/>
      <c r="U441" s="76" t="str">
        <f t="shared" si="6"/>
        <v/>
      </c>
    </row>
    <row r="442" spans="1:21" ht="35.1" customHeight="1">
      <c r="A442" s="34">
        <v>438</v>
      </c>
      <c r="B442" s="74"/>
      <c r="C442" s="32"/>
      <c r="D442" s="31"/>
      <c r="E442" s="31"/>
      <c r="F442" s="73"/>
      <c r="G442" s="416"/>
      <c r="H442" s="340" t="str">
        <f>IF(ISERROR(VLOOKUP(G442,'商品データ+集計'!$A$2:$C$5021,2,0)),"",VLOOKUP(G442,'商品データ+集計'!$A$2:$C$5021,2,0))</f>
        <v/>
      </c>
      <c r="I442" s="341" t="str">
        <f>IF(ISERROR(VLOOKUP(G442,'商品データ+集計'!$A$2:$C$5021,3,0)),"",VLOOKUP(G442,'商品データ+集計'!$A$2:$C$5021,3,0))</f>
        <v/>
      </c>
      <c r="J442" s="272"/>
      <c r="K442" s="355"/>
      <c r="L442" s="355"/>
      <c r="M442" s="40"/>
      <c r="N442" s="31"/>
      <c r="O442" s="31"/>
      <c r="P442" s="21"/>
      <c r="U442" s="76" t="str">
        <f t="shared" si="6"/>
        <v/>
      </c>
    </row>
    <row r="443" spans="1:21" ht="35.1" customHeight="1">
      <c r="A443" s="34">
        <v>439</v>
      </c>
      <c r="B443" s="74"/>
      <c r="C443" s="32"/>
      <c r="D443" s="31"/>
      <c r="E443" s="31"/>
      <c r="F443" s="73"/>
      <c r="G443" s="416"/>
      <c r="H443" s="340" t="str">
        <f>IF(ISERROR(VLOOKUP(G443,'商品データ+集計'!$A$2:$C$5021,2,0)),"",VLOOKUP(G443,'商品データ+集計'!$A$2:$C$5021,2,0))</f>
        <v/>
      </c>
      <c r="I443" s="341" t="str">
        <f>IF(ISERROR(VLOOKUP(G443,'商品データ+集計'!$A$2:$C$5021,3,0)),"",VLOOKUP(G443,'商品データ+集計'!$A$2:$C$5021,3,0))</f>
        <v/>
      </c>
      <c r="J443" s="272"/>
      <c r="K443" s="355"/>
      <c r="L443" s="355"/>
      <c r="M443" s="40"/>
      <c r="N443" s="31"/>
      <c r="O443" s="31"/>
      <c r="P443" s="21"/>
      <c r="U443" s="76" t="str">
        <f t="shared" si="6"/>
        <v/>
      </c>
    </row>
    <row r="444" spans="1:21" ht="35.1" customHeight="1">
      <c r="A444" s="34">
        <v>440</v>
      </c>
      <c r="B444" s="74"/>
      <c r="C444" s="32"/>
      <c r="D444" s="31"/>
      <c r="E444" s="31"/>
      <c r="F444" s="73"/>
      <c r="G444" s="416"/>
      <c r="H444" s="340" t="str">
        <f>IF(ISERROR(VLOOKUP(G444,'商品データ+集計'!$A$2:$C$5021,2,0)),"",VLOOKUP(G444,'商品データ+集計'!$A$2:$C$5021,2,0))</f>
        <v/>
      </c>
      <c r="I444" s="341" t="str">
        <f>IF(ISERROR(VLOOKUP(G444,'商品データ+集計'!$A$2:$C$5021,3,0)),"",VLOOKUP(G444,'商品データ+集計'!$A$2:$C$5021,3,0))</f>
        <v/>
      </c>
      <c r="J444" s="272"/>
      <c r="K444" s="355"/>
      <c r="L444" s="355"/>
      <c r="M444" s="40"/>
      <c r="N444" s="31"/>
      <c r="O444" s="31"/>
      <c r="P444" s="21"/>
      <c r="U444" s="76" t="str">
        <f t="shared" si="6"/>
        <v/>
      </c>
    </row>
    <row r="445" spans="1:21" ht="35.1" customHeight="1">
      <c r="A445" s="34">
        <v>441</v>
      </c>
      <c r="B445" s="74"/>
      <c r="C445" s="32"/>
      <c r="D445" s="31"/>
      <c r="E445" s="31"/>
      <c r="F445" s="73"/>
      <c r="G445" s="416"/>
      <c r="H445" s="340" t="str">
        <f>IF(ISERROR(VLOOKUP(G445,'商品データ+集計'!$A$2:$C$5021,2,0)),"",VLOOKUP(G445,'商品データ+集計'!$A$2:$C$5021,2,0))</f>
        <v/>
      </c>
      <c r="I445" s="341" t="str">
        <f>IF(ISERROR(VLOOKUP(G445,'商品データ+集計'!$A$2:$C$5021,3,0)),"",VLOOKUP(G445,'商品データ+集計'!$A$2:$C$5021,3,0))</f>
        <v/>
      </c>
      <c r="J445" s="272"/>
      <c r="K445" s="355"/>
      <c r="L445" s="355"/>
      <c r="M445" s="40"/>
      <c r="N445" s="31"/>
      <c r="O445" s="31"/>
      <c r="P445" s="21"/>
      <c r="U445" s="76" t="str">
        <f t="shared" si="6"/>
        <v/>
      </c>
    </row>
    <row r="446" spans="1:21" ht="35.1" customHeight="1">
      <c r="A446" s="34">
        <v>442</v>
      </c>
      <c r="B446" s="74"/>
      <c r="C446" s="32"/>
      <c r="D446" s="31"/>
      <c r="E446" s="31"/>
      <c r="F446" s="73"/>
      <c r="G446" s="416"/>
      <c r="H446" s="340" t="str">
        <f>IF(ISERROR(VLOOKUP(G446,'商品データ+集計'!$A$2:$C$5021,2,0)),"",VLOOKUP(G446,'商品データ+集計'!$A$2:$C$5021,2,0))</f>
        <v/>
      </c>
      <c r="I446" s="341" t="str">
        <f>IF(ISERROR(VLOOKUP(G446,'商品データ+集計'!$A$2:$C$5021,3,0)),"",VLOOKUP(G446,'商品データ+集計'!$A$2:$C$5021,3,0))</f>
        <v/>
      </c>
      <c r="J446" s="272"/>
      <c r="K446" s="355"/>
      <c r="L446" s="355"/>
      <c r="M446" s="40"/>
      <c r="N446" s="31"/>
      <c r="O446" s="31"/>
      <c r="P446" s="21"/>
      <c r="U446" s="76" t="str">
        <f t="shared" si="6"/>
        <v/>
      </c>
    </row>
    <row r="447" spans="1:21" ht="35.1" customHeight="1">
      <c r="A447" s="34">
        <v>443</v>
      </c>
      <c r="B447" s="74"/>
      <c r="C447" s="32"/>
      <c r="D447" s="31"/>
      <c r="E447" s="31"/>
      <c r="F447" s="73"/>
      <c r="G447" s="416"/>
      <c r="H447" s="340" t="str">
        <f>IF(ISERROR(VLOOKUP(G447,'商品データ+集計'!$A$2:$C$5021,2,0)),"",VLOOKUP(G447,'商品データ+集計'!$A$2:$C$5021,2,0))</f>
        <v/>
      </c>
      <c r="I447" s="341" t="str">
        <f>IF(ISERROR(VLOOKUP(G447,'商品データ+集計'!$A$2:$C$5021,3,0)),"",VLOOKUP(G447,'商品データ+集計'!$A$2:$C$5021,3,0))</f>
        <v/>
      </c>
      <c r="J447" s="272"/>
      <c r="K447" s="355"/>
      <c r="L447" s="355"/>
      <c r="M447" s="40"/>
      <c r="N447" s="31"/>
      <c r="O447" s="31"/>
      <c r="P447" s="21"/>
      <c r="U447" s="76" t="str">
        <f t="shared" si="6"/>
        <v/>
      </c>
    </row>
    <row r="448" spans="1:21" ht="35.1" customHeight="1">
      <c r="A448" s="34">
        <v>444</v>
      </c>
      <c r="B448" s="74"/>
      <c r="C448" s="32"/>
      <c r="D448" s="31"/>
      <c r="E448" s="31"/>
      <c r="F448" s="73"/>
      <c r="G448" s="416"/>
      <c r="H448" s="340" t="str">
        <f>IF(ISERROR(VLOOKUP(G448,'商品データ+集計'!$A$2:$C$5021,2,0)),"",VLOOKUP(G448,'商品データ+集計'!$A$2:$C$5021,2,0))</f>
        <v/>
      </c>
      <c r="I448" s="341" t="str">
        <f>IF(ISERROR(VLOOKUP(G448,'商品データ+集計'!$A$2:$C$5021,3,0)),"",VLOOKUP(G448,'商品データ+集計'!$A$2:$C$5021,3,0))</f>
        <v/>
      </c>
      <c r="J448" s="272"/>
      <c r="K448" s="355"/>
      <c r="L448" s="355"/>
      <c r="M448" s="40"/>
      <c r="N448" s="31"/>
      <c r="O448" s="31"/>
      <c r="P448" s="21"/>
      <c r="U448" s="76" t="str">
        <f t="shared" si="6"/>
        <v/>
      </c>
    </row>
    <row r="449" spans="1:21" ht="35.1" customHeight="1">
      <c r="A449" s="34">
        <v>445</v>
      </c>
      <c r="B449" s="74"/>
      <c r="C449" s="32"/>
      <c r="D449" s="31"/>
      <c r="E449" s="31"/>
      <c r="F449" s="73"/>
      <c r="G449" s="416"/>
      <c r="H449" s="340" t="str">
        <f>IF(ISERROR(VLOOKUP(G449,'商品データ+集計'!$A$2:$C$5021,2,0)),"",VLOOKUP(G449,'商品データ+集計'!$A$2:$C$5021,2,0))</f>
        <v/>
      </c>
      <c r="I449" s="341" t="str">
        <f>IF(ISERROR(VLOOKUP(G449,'商品データ+集計'!$A$2:$C$5021,3,0)),"",VLOOKUP(G449,'商品データ+集計'!$A$2:$C$5021,3,0))</f>
        <v/>
      </c>
      <c r="J449" s="272"/>
      <c r="K449" s="355"/>
      <c r="L449" s="355"/>
      <c r="M449" s="40"/>
      <c r="N449" s="31"/>
      <c r="O449" s="31"/>
      <c r="P449" s="21"/>
      <c r="U449" s="76" t="str">
        <f t="shared" si="6"/>
        <v/>
      </c>
    </row>
    <row r="450" spans="1:21" ht="35.1" customHeight="1">
      <c r="A450" s="34">
        <v>446</v>
      </c>
      <c r="B450" s="74"/>
      <c r="C450" s="32"/>
      <c r="D450" s="31"/>
      <c r="E450" s="31"/>
      <c r="F450" s="73"/>
      <c r="G450" s="416"/>
      <c r="H450" s="340" t="str">
        <f>IF(ISERROR(VLOOKUP(G450,'商品データ+集計'!$A$2:$C$5021,2,0)),"",VLOOKUP(G450,'商品データ+集計'!$A$2:$C$5021,2,0))</f>
        <v/>
      </c>
      <c r="I450" s="341" t="str">
        <f>IF(ISERROR(VLOOKUP(G450,'商品データ+集計'!$A$2:$C$5021,3,0)),"",VLOOKUP(G450,'商品データ+集計'!$A$2:$C$5021,3,0))</f>
        <v/>
      </c>
      <c r="J450" s="272"/>
      <c r="K450" s="355"/>
      <c r="L450" s="355"/>
      <c r="M450" s="40"/>
      <c r="N450" s="31"/>
      <c r="O450" s="31"/>
      <c r="P450" s="21"/>
      <c r="U450" s="76" t="str">
        <f t="shared" si="6"/>
        <v/>
      </c>
    </row>
    <row r="451" spans="1:21" ht="35.1" customHeight="1">
      <c r="A451" s="34">
        <v>447</v>
      </c>
      <c r="B451" s="74"/>
      <c r="C451" s="32"/>
      <c r="D451" s="31"/>
      <c r="E451" s="31"/>
      <c r="F451" s="73"/>
      <c r="G451" s="416"/>
      <c r="H451" s="340" t="str">
        <f>IF(ISERROR(VLOOKUP(G451,'商品データ+集計'!$A$2:$C$5021,2,0)),"",VLOOKUP(G451,'商品データ+集計'!$A$2:$C$5021,2,0))</f>
        <v/>
      </c>
      <c r="I451" s="341" t="str">
        <f>IF(ISERROR(VLOOKUP(G451,'商品データ+集計'!$A$2:$C$5021,3,0)),"",VLOOKUP(G451,'商品データ+集計'!$A$2:$C$5021,3,0))</f>
        <v/>
      </c>
      <c r="J451" s="272"/>
      <c r="K451" s="355"/>
      <c r="L451" s="355"/>
      <c r="M451" s="40"/>
      <c r="N451" s="31"/>
      <c r="O451" s="31"/>
      <c r="P451" s="21"/>
      <c r="U451" s="76" t="str">
        <f t="shared" si="6"/>
        <v/>
      </c>
    </row>
    <row r="452" spans="1:21" ht="35.1" customHeight="1">
      <c r="A452" s="34">
        <v>448</v>
      </c>
      <c r="B452" s="74"/>
      <c r="C452" s="32"/>
      <c r="D452" s="31"/>
      <c r="E452" s="31"/>
      <c r="F452" s="73"/>
      <c r="G452" s="416"/>
      <c r="H452" s="340" t="str">
        <f>IF(ISERROR(VLOOKUP(G452,'商品データ+集計'!$A$2:$C$5021,2,0)),"",VLOOKUP(G452,'商品データ+集計'!$A$2:$C$5021,2,0))</f>
        <v/>
      </c>
      <c r="I452" s="341" t="str">
        <f>IF(ISERROR(VLOOKUP(G452,'商品データ+集計'!$A$2:$C$5021,3,0)),"",VLOOKUP(G452,'商品データ+集計'!$A$2:$C$5021,3,0))</f>
        <v/>
      </c>
      <c r="J452" s="272"/>
      <c r="K452" s="355"/>
      <c r="L452" s="355"/>
      <c r="M452" s="40"/>
      <c r="N452" s="31"/>
      <c r="O452" s="31"/>
      <c r="P452" s="21"/>
      <c r="U452" s="76" t="str">
        <f t="shared" si="6"/>
        <v/>
      </c>
    </row>
    <row r="453" spans="1:21" ht="35.1" customHeight="1">
      <c r="A453" s="34">
        <v>449</v>
      </c>
      <c r="B453" s="74"/>
      <c r="C453" s="32"/>
      <c r="D453" s="31"/>
      <c r="E453" s="31"/>
      <c r="F453" s="73"/>
      <c r="G453" s="416"/>
      <c r="H453" s="340" t="str">
        <f>IF(ISERROR(VLOOKUP(G453,'商品データ+集計'!$A$2:$C$5021,2,0)),"",VLOOKUP(G453,'商品データ+集計'!$A$2:$C$5021,2,0))</f>
        <v/>
      </c>
      <c r="I453" s="341" t="str">
        <f>IF(ISERROR(VLOOKUP(G453,'商品データ+集計'!$A$2:$C$5021,3,0)),"",VLOOKUP(G453,'商品データ+集計'!$A$2:$C$5021,3,0))</f>
        <v/>
      </c>
      <c r="J453" s="272"/>
      <c r="K453" s="355"/>
      <c r="L453" s="355"/>
      <c r="M453" s="40"/>
      <c r="N453" s="31"/>
      <c r="O453" s="31"/>
      <c r="P453" s="21"/>
      <c r="U453" s="76" t="str">
        <f t="shared" ref="U453:U514" si="7">CONCATENATE(G453,K453)</f>
        <v/>
      </c>
    </row>
    <row r="454" spans="1:21" ht="35.1" customHeight="1">
      <c r="A454" s="34">
        <v>450</v>
      </c>
      <c r="B454" s="74"/>
      <c r="C454" s="32"/>
      <c r="D454" s="31"/>
      <c r="E454" s="31"/>
      <c r="F454" s="73"/>
      <c r="G454" s="416"/>
      <c r="H454" s="340" t="str">
        <f>IF(ISERROR(VLOOKUP(G454,'商品データ+集計'!$A$2:$C$5021,2,0)),"",VLOOKUP(G454,'商品データ+集計'!$A$2:$C$5021,2,0))</f>
        <v/>
      </c>
      <c r="I454" s="341" t="str">
        <f>IF(ISERROR(VLOOKUP(G454,'商品データ+集計'!$A$2:$C$5021,3,0)),"",VLOOKUP(G454,'商品データ+集計'!$A$2:$C$5021,3,0))</f>
        <v/>
      </c>
      <c r="J454" s="272"/>
      <c r="K454" s="355"/>
      <c r="L454" s="355"/>
      <c r="M454" s="40"/>
      <c r="N454" s="31"/>
      <c r="O454" s="31"/>
      <c r="P454" s="21"/>
      <c r="U454" s="76" t="str">
        <f t="shared" si="7"/>
        <v/>
      </c>
    </row>
    <row r="455" spans="1:21" ht="35.1" customHeight="1">
      <c r="A455" s="34">
        <v>451</v>
      </c>
      <c r="B455" s="74"/>
      <c r="C455" s="32"/>
      <c r="D455" s="31"/>
      <c r="E455" s="31"/>
      <c r="F455" s="73"/>
      <c r="G455" s="416"/>
      <c r="H455" s="340" t="str">
        <f>IF(ISERROR(VLOOKUP(G455,'商品データ+集計'!$A$2:$C$5021,2,0)),"",VLOOKUP(G455,'商品データ+集計'!$A$2:$C$5021,2,0))</f>
        <v/>
      </c>
      <c r="I455" s="341" t="str">
        <f>IF(ISERROR(VLOOKUP(G455,'商品データ+集計'!$A$2:$C$5021,3,0)),"",VLOOKUP(G455,'商品データ+集計'!$A$2:$C$5021,3,0))</f>
        <v/>
      </c>
      <c r="J455" s="272"/>
      <c r="K455" s="355"/>
      <c r="L455" s="355"/>
      <c r="M455" s="40"/>
      <c r="N455" s="31"/>
      <c r="O455" s="31"/>
      <c r="P455" s="21"/>
      <c r="U455" s="76" t="str">
        <f t="shared" si="7"/>
        <v/>
      </c>
    </row>
    <row r="456" spans="1:21" ht="35.1" customHeight="1">
      <c r="A456" s="34">
        <v>452</v>
      </c>
      <c r="B456" s="74"/>
      <c r="C456" s="32"/>
      <c r="D456" s="31"/>
      <c r="E456" s="31"/>
      <c r="F456" s="73"/>
      <c r="G456" s="416"/>
      <c r="H456" s="340" t="str">
        <f>IF(ISERROR(VLOOKUP(G456,'商品データ+集計'!$A$2:$C$5021,2,0)),"",VLOOKUP(G456,'商品データ+集計'!$A$2:$C$5021,2,0))</f>
        <v/>
      </c>
      <c r="I456" s="341" t="str">
        <f>IF(ISERROR(VLOOKUP(G456,'商品データ+集計'!$A$2:$C$5021,3,0)),"",VLOOKUP(G456,'商品データ+集計'!$A$2:$C$5021,3,0))</f>
        <v/>
      </c>
      <c r="J456" s="272"/>
      <c r="K456" s="355"/>
      <c r="L456" s="355"/>
      <c r="M456" s="40"/>
      <c r="N456" s="31"/>
      <c r="O456" s="31"/>
      <c r="P456" s="21"/>
      <c r="U456" s="76" t="str">
        <f t="shared" si="7"/>
        <v/>
      </c>
    </row>
    <row r="457" spans="1:21" ht="35.1" customHeight="1">
      <c r="A457" s="34">
        <v>453</v>
      </c>
      <c r="B457" s="74"/>
      <c r="C457" s="32"/>
      <c r="D457" s="31"/>
      <c r="E457" s="31"/>
      <c r="F457" s="73"/>
      <c r="G457" s="416"/>
      <c r="H457" s="340" t="str">
        <f>IF(ISERROR(VLOOKUP(G457,'商品データ+集計'!$A$2:$C$5021,2,0)),"",VLOOKUP(G457,'商品データ+集計'!$A$2:$C$5021,2,0))</f>
        <v/>
      </c>
      <c r="I457" s="341" t="str">
        <f>IF(ISERROR(VLOOKUP(G457,'商品データ+集計'!$A$2:$C$5021,3,0)),"",VLOOKUP(G457,'商品データ+集計'!$A$2:$C$5021,3,0))</f>
        <v/>
      </c>
      <c r="J457" s="272"/>
      <c r="K457" s="355"/>
      <c r="L457" s="355"/>
      <c r="M457" s="40"/>
      <c r="N457" s="31"/>
      <c r="O457" s="31"/>
      <c r="P457" s="21"/>
      <c r="U457" s="76" t="str">
        <f t="shared" si="7"/>
        <v/>
      </c>
    </row>
    <row r="458" spans="1:21" ht="35.1" customHeight="1">
      <c r="A458" s="34">
        <v>454</v>
      </c>
      <c r="B458" s="74"/>
      <c r="C458" s="32"/>
      <c r="D458" s="31"/>
      <c r="E458" s="31"/>
      <c r="F458" s="73"/>
      <c r="G458" s="416"/>
      <c r="H458" s="340" t="str">
        <f>IF(ISERROR(VLOOKUP(G458,'商品データ+集計'!$A$2:$C$5021,2,0)),"",VLOOKUP(G458,'商品データ+集計'!$A$2:$C$5021,2,0))</f>
        <v/>
      </c>
      <c r="I458" s="341" t="str">
        <f>IF(ISERROR(VLOOKUP(G458,'商品データ+集計'!$A$2:$C$5021,3,0)),"",VLOOKUP(G458,'商品データ+集計'!$A$2:$C$5021,3,0))</f>
        <v/>
      </c>
      <c r="J458" s="272"/>
      <c r="K458" s="355"/>
      <c r="L458" s="355"/>
      <c r="M458" s="40"/>
      <c r="N458" s="31"/>
      <c r="O458" s="31"/>
      <c r="P458" s="21"/>
      <c r="U458" s="76" t="str">
        <f t="shared" si="7"/>
        <v/>
      </c>
    </row>
    <row r="459" spans="1:21" ht="35.1" customHeight="1">
      <c r="A459" s="34">
        <v>455</v>
      </c>
      <c r="B459" s="74"/>
      <c r="C459" s="32"/>
      <c r="D459" s="31"/>
      <c r="E459" s="31"/>
      <c r="F459" s="73"/>
      <c r="G459" s="416"/>
      <c r="H459" s="340" t="str">
        <f>IF(ISERROR(VLOOKUP(G459,'商品データ+集計'!$A$2:$C$5021,2,0)),"",VLOOKUP(G459,'商品データ+集計'!$A$2:$C$5021,2,0))</f>
        <v/>
      </c>
      <c r="I459" s="341" t="str">
        <f>IF(ISERROR(VLOOKUP(G459,'商品データ+集計'!$A$2:$C$5021,3,0)),"",VLOOKUP(G459,'商品データ+集計'!$A$2:$C$5021,3,0))</f>
        <v/>
      </c>
      <c r="J459" s="272"/>
      <c r="K459" s="355"/>
      <c r="L459" s="355"/>
      <c r="M459" s="40"/>
      <c r="N459" s="31"/>
      <c r="O459" s="31"/>
      <c r="P459" s="21"/>
      <c r="U459" s="76" t="str">
        <f t="shared" si="7"/>
        <v/>
      </c>
    </row>
    <row r="460" spans="1:21" ht="35.1" customHeight="1">
      <c r="A460" s="34">
        <v>456</v>
      </c>
      <c r="B460" s="74"/>
      <c r="C460" s="32"/>
      <c r="D460" s="31"/>
      <c r="E460" s="31"/>
      <c r="F460" s="73"/>
      <c r="G460" s="416"/>
      <c r="H460" s="340" t="str">
        <f>IF(ISERROR(VLOOKUP(G460,'商品データ+集計'!$A$2:$C$5021,2,0)),"",VLOOKUP(G460,'商品データ+集計'!$A$2:$C$5021,2,0))</f>
        <v/>
      </c>
      <c r="I460" s="341" t="str">
        <f>IF(ISERROR(VLOOKUP(G460,'商品データ+集計'!$A$2:$C$5021,3,0)),"",VLOOKUP(G460,'商品データ+集計'!$A$2:$C$5021,3,0))</f>
        <v/>
      </c>
      <c r="J460" s="272"/>
      <c r="K460" s="355"/>
      <c r="L460" s="355"/>
      <c r="M460" s="40"/>
      <c r="N460" s="31"/>
      <c r="O460" s="31"/>
      <c r="P460" s="21"/>
      <c r="U460" s="76" t="str">
        <f t="shared" si="7"/>
        <v/>
      </c>
    </row>
    <row r="461" spans="1:21" ht="35.1" customHeight="1">
      <c r="A461" s="34">
        <v>457</v>
      </c>
      <c r="B461" s="74"/>
      <c r="C461" s="32"/>
      <c r="D461" s="31"/>
      <c r="E461" s="31"/>
      <c r="F461" s="73"/>
      <c r="G461" s="416"/>
      <c r="H461" s="340" t="str">
        <f>IF(ISERROR(VLOOKUP(G461,'商品データ+集計'!$A$2:$C$5021,2,0)),"",VLOOKUP(G461,'商品データ+集計'!$A$2:$C$5021,2,0))</f>
        <v/>
      </c>
      <c r="I461" s="341" t="str">
        <f>IF(ISERROR(VLOOKUP(G461,'商品データ+集計'!$A$2:$C$5021,3,0)),"",VLOOKUP(G461,'商品データ+集計'!$A$2:$C$5021,3,0))</f>
        <v/>
      </c>
      <c r="J461" s="272"/>
      <c r="K461" s="355"/>
      <c r="L461" s="355"/>
      <c r="M461" s="40"/>
      <c r="N461" s="31"/>
      <c r="O461" s="31"/>
      <c r="P461" s="21"/>
      <c r="U461" s="76" t="str">
        <f t="shared" si="7"/>
        <v/>
      </c>
    </row>
    <row r="462" spans="1:21" ht="35.1" customHeight="1">
      <c r="A462" s="34">
        <v>458</v>
      </c>
      <c r="B462" s="74"/>
      <c r="C462" s="32"/>
      <c r="D462" s="31"/>
      <c r="E462" s="31"/>
      <c r="F462" s="73"/>
      <c r="G462" s="416"/>
      <c r="H462" s="340" t="str">
        <f>IF(ISERROR(VLOOKUP(G462,'商品データ+集計'!$A$2:$C$5021,2,0)),"",VLOOKUP(G462,'商品データ+集計'!$A$2:$C$5021,2,0))</f>
        <v/>
      </c>
      <c r="I462" s="341" t="str">
        <f>IF(ISERROR(VLOOKUP(G462,'商品データ+集計'!$A$2:$C$5021,3,0)),"",VLOOKUP(G462,'商品データ+集計'!$A$2:$C$5021,3,0))</f>
        <v/>
      </c>
      <c r="J462" s="272"/>
      <c r="K462" s="355"/>
      <c r="L462" s="355"/>
      <c r="M462" s="40"/>
      <c r="N462" s="31"/>
      <c r="O462" s="31"/>
      <c r="P462" s="21"/>
      <c r="U462" s="76" t="str">
        <f t="shared" si="7"/>
        <v/>
      </c>
    </row>
    <row r="463" spans="1:21" ht="35.1" customHeight="1">
      <c r="A463" s="34">
        <v>459</v>
      </c>
      <c r="B463" s="74"/>
      <c r="C463" s="32"/>
      <c r="D463" s="31"/>
      <c r="E463" s="31"/>
      <c r="F463" s="73"/>
      <c r="G463" s="416"/>
      <c r="H463" s="340" t="str">
        <f>IF(ISERROR(VLOOKUP(G463,'商品データ+集計'!$A$2:$C$5021,2,0)),"",VLOOKUP(G463,'商品データ+集計'!$A$2:$C$5021,2,0))</f>
        <v/>
      </c>
      <c r="I463" s="341" t="str">
        <f>IF(ISERROR(VLOOKUP(G463,'商品データ+集計'!$A$2:$C$5021,3,0)),"",VLOOKUP(G463,'商品データ+集計'!$A$2:$C$5021,3,0))</f>
        <v/>
      </c>
      <c r="J463" s="272"/>
      <c r="K463" s="355"/>
      <c r="L463" s="355"/>
      <c r="M463" s="40"/>
      <c r="N463" s="31"/>
      <c r="O463" s="31"/>
      <c r="P463" s="21"/>
      <c r="U463" s="76" t="str">
        <f t="shared" si="7"/>
        <v/>
      </c>
    </row>
    <row r="464" spans="1:21" ht="35.1" customHeight="1">
      <c r="A464" s="34">
        <v>460</v>
      </c>
      <c r="B464" s="74"/>
      <c r="C464" s="32"/>
      <c r="D464" s="31"/>
      <c r="E464" s="31"/>
      <c r="F464" s="73"/>
      <c r="G464" s="416"/>
      <c r="H464" s="340" t="str">
        <f>IF(ISERROR(VLOOKUP(G464,'商品データ+集計'!$A$2:$C$5021,2,0)),"",VLOOKUP(G464,'商品データ+集計'!$A$2:$C$5021,2,0))</f>
        <v/>
      </c>
      <c r="I464" s="341" t="str">
        <f>IF(ISERROR(VLOOKUP(G464,'商品データ+集計'!$A$2:$C$5021,3,0)),"",VLOOKUP(G464,'商品データ+集計'!$A$2:$C$5021,3,0))</f>
        <v/>
      </c>
      <c r="J464" s="272"/>
      <c r="K464" s="355"/>
      <c r="L464" s="355"/>
      <c r="M464" s="40"/>
      <c r="N464" s="31"/>
      <c r="O464" s="31"/>
      <c r="P464" s="21"/>
      <c r="U464" s="76" t="str">
        <f t="shared" si="7"/>
        <v/>
      </c>
    </row>
    <row r="465" spans="1:21" ht="35.1" customHeight="1">
      <c r="A465" s="34">
        <v>461</v>
      </c>
      <c r="B465" s="74"/>
      <c r="C465" s="32"/>
      <c r="D465" s="31"/>
      <c r="E465" s="31"/>
      <c r="F465" s="73"/>
      <c r="G465" s="416"/>
      <c r="H465" s="340" t="str">
        <f>IF(ISERROR(VLOOKUP(G465,'商品データ+集計'!$A$2:$C$5021,2,0)),"",VLOOKUP(G465,'商品データ+集計'!$A$2:$C$5021,2,0))</f>
        <v/>
      </c>
      <c r="I465" s="341" t="str">
        <f>IF(ISERROR(VLOOKUP(G465,'商品データ+集計'!$A$2:$C$5021,3,0)),"",VLOOKUP(G465,'商品データ+集計'!$A$2:$C$5021,3,0))</f>
        <v/>
      </c>
      <c r="J465" s="272"/>
      <c r="K465" s="355"/>
      <c r="L465" s="355"/>
      <c r="M465" s="40"/>
      <c r="N465" s="31"/>
      <c r="O465" s="31"/>
      <c r="P465" s="21"/>
      <c r="U465" s="76" t="str">
        <f t="shared" si="7"/>
        <v/>
      </c>
    </row>
    <row r="466" spans="1:21" ht="35.1" customHeight="1">
      <c r="A466" s="34">
        <v>462</v>
      </c>
      <c r="B466" s="74"/>
      <c r="C466" s="32"/>
      <c r="D466" s="31"/>
      <c r="E466" s="31"/>
      <c r="F466" s="73"/>
      <c r="G466" s="416"/>
      <c r="H466" s="340" t="str">
        <f>IF(ISERROR(VLOOKUP(G466,'商品データ+集計'!$A$2:$C$5021,2,0)),"",VLOOKUP(G466,'商品データ+集計'!$A$2:$C$5021,2,0))</f>
        <v/>
      </c>
      <c r="I466" s="341" t="str">
        <f>IF(ISERROR(VLOOKUP(G466,'商品データ+集計'!$A$2:$C$5021,3,0)),"",VLOOKUP(G466,'商品データ+集計'!$A$2:$C$5021,3,0))</f>
        <v/>
      </c>
      <c r="J466" s="272"/>
      <c r="K466" s="355"/>
      <c r="L466" s="355"/>
      <c r="M466" s="40"/>
      <c r="N466" s="31"/>
      <c r="O466" s="31"/>
      <c r="P466" s="21"/>
      <c r="U466" s="76" t="str">
        <f t="shared" si="7"/>
        <v/>
      </c>
    </row>
    <row r="467" spans="1:21" ht="35.1" customHeight="1">
      <c r="A467" s="34">
        <v>463</v>
      </c>
      <c r="B467" s="74"/>
      <c r="C467" s="32"/>
      <c r="D467" s="31"/>
      <c r="E467" s="31"/>
      <c r="F467" s="73"/>
      <c r="G467" s="416"/>
      <c r="H467" s="340" t="str">
        <f>IF(ISERROR(VLOOKUP(G467,'商品データ+集計'!$A$2:$C$5021,2,0)),"",VLOOKUP(G467,'商品データ+集計'!$A$2:$C$5021,2,0))</f>
        <v/>
      </c>
      <c r="I467" s="341" t="str">
        <f>IF(ISERROR(VLOOKUP(G467,'商品データ+集計'!$A$2:$C$5021,3,0)),"",VLOOKUP(G467,'商品データ+集計'!$A$2:$C$5021,3,0))</f>
        <v/>
      </c>
      <c r="J467" s="272"/>
      <c r="K467" s="355"/>
      <c r="L467" s="355"/>
      <c r="M467" s="40"/>
      <c r="N467" s="31"/>
      <c r="O467" s="31"/>
      <c r="P467" s="21"/>
      <c r="U467" s="76" t="str">
        <f t="shared" si="7"/>
        <v/>
      </c>
    </row>
    <row r="468" spans="1:21" ht="35.1" customHeight="1">
      <c r="A468" s="34">
        <v>464</v>
      </c>
      <c r="B468" s="74"/>
      <c r="C468" s="32"/>
      <c r="D468" s="31"/>
      <c r="E468" s="31"/>
      <c r="F468" s="73"/>
      <c r="G468" s="416"/>
      <c r="H468" s="340" t="str">
        <f>IF(ISERROR(VLOOKUP(G468,'商品データ+集計'!$A$2:$C$5021,2,0)),"",VLOOKUP(G468,'商品データ+集計'!$A$2:$C$5021,2,0))</f>
        <v/>
      </c>
      <c r="I468" s="341" t="str">
        <f>IF(ISERROR(VLOOKUP(G468,'商品データ+集計'!$A$2:$C$5021,3,0)),"",VLOOKUP(G468,'商品データ+集計'!$A$2:$C$5021,3,0))</f>
        <v/>
      </c>
      <c r="J468" s="272"/>
      <c r="K468" s="355"/>
      <c r="L468" s="355"/>
      <c r="M468" s="40"/>
      <c r="N468" s="31"/>
      <c r="O468" s="31"/>
      <c r="P468" s="21"/>
      <c r="U468" s="76" t="str">
        <f t="shared" si="7"/>
        <v/>
      </c>
    </row>
    <row r="469" spans="1:21" ht="35.1" customHeight="1">
      <c r="A469" s="34">
        <v>465</v>
      </c>
      <c r="B469" s="74"/>
      <c r="C469" s="32"/>
      <c r="D469" s="31"/>
      <c r="E469" s="31"/>
      <c r="F469" s="73"/>
      <c r="G469" s="416"/>
      <c r="H469" s="340" t="str">
        <f>IF(ISERROR(VLOOKUP(G469,'商品データ+集計'!$A$2:$C$5021,2,0)),"",VLOOKUP(G469,'商品データ+集計'!$A$2:$C$5021,2,0))</f>
        <v/>
      </c>
      <c r="I469" s="341" t="str">
        <f>IF(ISERROR(VLOOKUP(G469,'商品データ+集計'!$A$2:$C$5021,3,0)),"",VLOOKUP(G469,'商品データ+集計'!$A$2:$C$5021,3,0))</f>
        <v/>
      </c>
      <c r="J469" s="272"/>
      <c r="K469" s="355"/>
      <c r="L469" s="355"/>
      <c r="M469" s="40"/>
      <c r="N469" s="31"/>
      <c r="O469" s="31"/>
      <c r="P469" s="21"/>
      <c r="U469" s="76" t="str">
        <f t="shared" si="7"/>
        <v/>
      </c>
    </row>
    <row r="470" spans="1:21" ht="35.1" customHeight="1">
      <c r="A470" s="34">
        <v>466</v>
      </c>
      <c r="B470" s="74"/>
      <c r="C470" s="32"/>
      <c r="D470" s="31"/>
      <c r="E470" s="31"/>
      <c r="F470" s="73"/>
      <c r="G470" s="416"/>
      <c r="H470" s="340" t="str">
        <f>IF(ISERROR(VLOOKUP(G470,'商品データ+集計'!$A$2:$C$5021,2,0)),"",VLOOKUP(G470,'商品データ+集計'!$A$2:$C$5021,2,0))</f>
        <v/>
      </c>
      <c r="I470" s="341" t="str">
        <f>IF(ISERROR(VLOOKUP(G470,'商品データ+集計'!$A$2:$C$5021,3,0)),"",VLOOKUP(G470,'商品データ+集計'!$A$2:$C$5021,3,0))</f>
        <v/>
      </c>
      <c r="J470" s="272"/>
      <c r="K470" s="355"/>
      <c r="L470" s="355"/>
      <c r="M470" s="40"/>
      <c r="N470" s="31"/>
      <c r="O470" s="31"/>
      <c r="P470" s="21"/>
      <c r="U470" s="76" t="str">
        <f t="shared" si="7"/>
        <v/>
      </c>
    </row>
    <row r="471" spans="1:21" ht="35.1" customHeight="1">
      <c r="A471" s="34">
        <v>467</v>
      </c>
      <c r="B471" s="74"/>
      <c r="C471" s="32"/>
      <c r="D471" s="31"/>
      <c r="E471" s="31"/>
      <c r="F471" s="73"/>
      <c r="G471" s="416"/>
      <c r="H471" s="340" t="str">
        <f>IF(ISERROR(VLOOKUP(G471,'商品データ+集計'!$A$2:$C$5021,2,0)),"",VLOOKUP(G471,'商品データ+集計'!$A$2:$C$5021,2,0))</f>
        <v/>
      </c>
      <c r="I471" s="341" t="str">
        <f>IF(ISERROR(VLOOKUP(G471,'商品データ+集計'!$A$2:$C$5021,3,0)),"",VLOOKUP(G471,'商品データ+集計'!$A$2:$C$5021,3,0))</f>
        <v/>
      </c>
      <c r="J471" s="272"/>
      <c r="K471" s="355"/>
      <c r="L471" s="355"/>
      <c r="M471" s="40"/>
      <c r="N471" s="31"/>
      <c r="O471" s="31"/>
      <c r="P471" s="21"/>
      <c r="U471" s="76" t="str">
        <f t="shared" si="7"/>
        <v/>
      </c>
    </row>
    <row r="472" spans="1:21" ht="35.1" customHeight="1">
      <c r="A472" s="34">
        <v>468</v>
      </c>
      <c r="B472" s="74"/>
      <c r="C472" s="32"/>
      <c r="D472" s="31"/>
      <c r="E472" s="31"/>
      <c r="F472" s="73"/>
      <c r="G472" s="416"/>
      <c r="H472" s="340" t="str">
        <f>IF(ISERROR(VLOOKUP(G472,'商品データ+集計'!$A$2:$C$5021,2,0)),"",VLOOKUP(G472,'商品データ+集計'!$A$2:$C$5021,2,0))</f>
        <v/>
      </c>
      <c r="I472" s="341" t="str">
        <f>IF(ISERROR(VLOOKUP(G472,'商品データ+集計'!$A$2:$C$5021,3,0)),"",VLOOKUP(G472,'商品データ+集計'!$A$2:$C$5021,3,0))</f>
        <v/>
      </c>
      <c r="J472" s="272"/>
      <c r="K472" s="355"/>
      <c r="L472" s="355"/>
      <c r="M472" s="40"/>
      <c r="N472" s="31"/>
      <c r="O472" s="31"/>
      <c r="P472" s="21"/>
      <c r="U472" s="76" t="str">
        <f t="shared" si="7"/>
        <v/>
      </c>
    </row>
    <row r="473" spans="1:21" ht="35.1" customHeight="1">
      <c r="A473" s="34">
        <v>469</v>
      </c>
      <c r="B473" s="74"/>
      <c r="C473" s="32"/>
      <c r="D473" s="31"/>
      <c r="E473" s="31"/>
      <c r="F473" s="73"/>
      <c r="G473" s="416"/>
      <c r="H473" s="340" t="str">
        <f>IF(ISERROR(VLOOKUP(G473,'商品データ+集計'!$A$2:$C$5021,2,0)),"",VLOOKUP(G473,'商品データ+集計'!$A$2:$C$5021,2,0))</f>
        <v/>
      </c>
      <c r="I473" s="341" t="str">
        <f>IF(ISERROR(VLOOKUP(G473,'商品データ+集計'!$A$2:$C$5021,3,0)),"",VLOOKUP(G473,'商品データ+集計'!$A$2:$C$5021,3,0))</f>
        <v/>
      </c>
      <c r="J473" s="272"/>
      <c r="K473" s="355"/>
      <c r="L473" s="355"/>
      <c r="M473" s="40"/>
      <c r="N473" s="31"/>
      <c r="O473" s="31"/>
      <c r="P473" s="21"/>
      <c r="U473" s="76" t="str">
        <f t="shared" si="7"/>
        <v/>
      </c>
    </row>
    <row r="474" spans="1:21" ht="35.1" customHeight="1">
      <c r="A474" s="34">
        <v>470</v>
      </c>
      <c r="B474" s="74"/>
      <c r="C474" s="32"/>
      <c r="D474" s="31"/>
      <c r="E474" s="31"/>
      <c r="F474" s="73"/>
      <c r="G474" s="416"/>
      <c r="H474" s="340" t="str">
        <f>IF(ISERROR(VLOOKUP(G474,'商品データ+集計'!$A$2:$C$5021,2,0)),"",VLOOKUP(G474,'商品データ+集計'!$A$2:$C$5021,2,0))</f>
        <v/>
      </c>
      <c r="I474" s="341" t="str">
        <f>IF(ISERROR(VLOOKUP(G474,'商品データ+集計'!$A$2:$C$5021,3,0)),"",VLOOKUP(G474,'商品データ+集計'!$A$2:$C$5021,3,0))</f>
        <v/>
      </c>
      <c r="J474" s="272"/>
      <c r="K474" s="355"/>
      <c r="L474" s="355"/>
      <c r="M474" s="40"/>
      <c r="N474" s="31"/>
      <c r="O474" s="31"/>
      <c r="P474" s="21"/>
      <c r="U474" s="76" t="str">
        <f t="shared" si="7"/>
        <v/>
      </c>
    </row>
    <row r="475" spans="1:21" ht="35.1" customHeight="1">
      <c r="A475" s="34">
        <v>471</v>
      </c>
      <c r="B475" s="74"/>
      <c r="C475" s="32"/>
      <c r="D475" s="31"/>
      <c r="E475" s="31"/>
      <c r="F475" s="73"/>
      <c r="G475" s="416"/>
      <c r="H475" s="340" t="str">
        <f>IF(ISERROR(VLOOKUP(G475,'商品データ+集計'!$A$2:$C$5021,2,0)),"",VLOOKUP(G475,'商品データ+集計'!$A$2:$C$5021,2,0))</f>
        <v/>
      </c>
      <c r="I475" s="341" t="str">
        <f>IF(ISERROR(VLOOKUP(G475,'商品データ+集計'!$A$2:$C$5021,3,0)),"",VLOOKUP(G475,'商品データ+集計'!$A$2:$C$5021,3,0))</f>
        <v/>
      </c>
      <c r="J475" s="272"/>
      <c r="K475" s="355"/>
      <c r="L475" s="355"/>
      <c r="M475" s="40"/>
      <c r="N475" s="31"/>
      <c r="O475" s="31"/>
      <c r="P475" s="21"/>
      <c r="U475" s="76" t="str">
        <f t="shared" si="7"/>
        <v/>
      </c>
    </row>
    <row r="476" spans="1:21" ht="35.1" customHeight="1">
      <c r="A476" s="34">
        <v>472</v>
      </c>
      <c r="B476" s="74"/>
      <c r="C476" s="32"/>
      <c r="D476" s="31"/>
      <c r="E476" s="31"/>
      <c r="F476" s="73"/>
      <c r="G476" s="416"/>
      <c r="H476" s="340" t="str">
        <f>IF(ISERROR(VLOOKUP(G476,'商品データ+集計'!$A$2:$C$5021,2,0)),"",VLOOKUP(G476,'商品データ+集計'!$A$2:$C$5021,2,0))</f>
        <v/>
      </c>
      <c r="I476" s="341" t="str">
        <f>IF(ISERROR(VLOOKUP(G476,'商品データ+集計'!$A$2:$C$5021,3,0)),"",VLOOKUP(G476,'商品データ+集計'!$A$2:$C$5021,3,0))</f>
        <v/>
      </c>
      <c r="J476" s="272"/>
      <c r="K476" s="355"/>
      <c r="L476" s="355"/>
      <c r="M476" s="40"/>
      <c r="N476" s="31"/>
      <c r="O476" s="31"/>
      <c r="P476" s="21"/>
      <c r="U476" s="76" t="str">
        <f t="shared" si="7"/>
        <v/>
      </c>
    </row>
    <row r="477" spans="1:21" ht="35.1" customHeight="1">
      <c r="A477" s="34">
        <v>473</v>
      </c>
      <c r="B477" s="74"/>
      <c r="C477" s="32"/>
      <c r="D477" s="31"/>
      <c r="E477" s="31"/>
      <c r="F477" s="73"/>
      <c r="G477" s="416"/>
      <c r="H477" s="340" t="str">
        <f>IF(ISERROR(VLOOKUP(G477,'商品データ+集計'!$A$2:$C$5021,2,0)),"",VLOOKUP(G477,'商品データ+集計'!$A$2:$C$5021,2,0))</f>
        <v/>
      </c>
      <c r="I477" s="341" t="str">
        <f>IF(ISERROR(VLOOKUP(G477,'商品データ+集計'!$A$2:$C$5021,3,0)),"",VLOOKUP(G477,'商品データ+集計'!$A$2:$C$5021,3,0))</f>
        <v/>
      </c>
      <c r="J477" s="272"/>
      <c r="K477" s="355"/>
      <c r="L477" s="355"/>
      <c r="M477" s="40"/>
      <c r="N477" s="31"/>
      <c r="O477" s="31"/>
      <c r="P477" s="21"/>
      <c r="U477" s="76" t="str">
        <f t="shared" si="7"/>
        <v/>
      </c>
    </row>
    <row r="478" spans="1:21" ht="35.1" customHeight="1">
      <c r="A478" s="34">
        <v>474</v>
      </c>
      <c r="B478" s="74"/>
      <c r="C478" s="32"/>
      <c r="D478" s="31"/>
      <c r="E478" s="31"/>
      <c r="F478" s="73"/>
      <c r="G478" s="416"/>
      <c r="H478" s="340" t="str">
        <f>IF(ISERROR(VLOOKUP(G478,'商品データ+集計'!$A$2:$C$5021,2,0)),"",VLOOKUP(G478,'商品データ+集計'!$A$2:$C$5021,2,0))</f>
        <v/>
      </c>
      <c r="I478" s="341" t="str">
        <f>IF(ISERROR(VLOOKUP(G478,'商品データ+集計'!$A$2:$C$5021,3,0)),"",VLOOKUP(G478,'商品データ+集計'!$A$2:$C$5021,3,0))</f>
        <v/>
      </c>
      <c r="J478" s="272"/>
      <c r="K478" s="355"/>
      <c r="L478" s="355"/>
      <c r="M478" s="40"/>
      <c r="N478" s="31"/>
      <c r="O478" s="31"/>
      <c r="P478" s="21"/>
      <c r="U478" s="76" t="str">
        <f t="shared" si="7"/>
        <v/>
      </c>
    </row>
    <row r="479" spans="1:21" ht="35.1" customHeight="1">
      <c r="A479" s="34">
        <v>475</v>
      </c>
      <c r="B479" s="74"/>
      <c r="C479" s="32"/>
      <c r="D479" s="31"/>
      <c r="E479" s="31"/>
      <c r="F479" s="73"/>
      <c r="G479" s="416"/>
      <c r="H479" s="340" t="str">
        <f>IF(ISERROR(VLOOKUP(G479,'商品データ+集計'!$A$2:$C$5021,2,0)),"",VLOOKUP(G479,'商品データ+集計'!$A$2:$C$5021,2,0))</f>
        <v/>
      </c>
      <c r="I479" s="341" t="str">
        <f>IF(ISERROR(VLOOKUP(G479,'商品データ+集計'!$A$2:$C$5021,3,0)),"",VLOOKUP(G479,'商品データ+集計'!$A$2:$C$5021,3,0))</f>
        <v/>
      </c>
      <c r="J479" s="272"/>
      <c r="K479" s="355"/>
      <c r="L479" s="355"/>
      <c r="M479" s="40"/>
      <c r="N479" s="31"/>
      <c r="O479" s="31"/>
      <c r="P479" s="21"/>
      <c r="U479" s="76" t="str">
        <f t="shared" si="7"/>
        <v/>
      </c>
    </row>
    <row r="480" spans="1:21" ht="35.1" customHeight="1">
      <c r="A480" s="34">
        <v>476</v>
      </c>
      <c r="B480" s="74"/>
      <c r="C480" s="32"/>
      <c r="D480" s="31"/>
      <c r="E480" s="31"/>
      <c r="F480" s="73"/>
      <c r="G480" s="416"/>
      <c r="H480" s="340" t="str">
        <f>IF(ISERROR(VLOOKUP(G480,'商品データ+集計'!$A$2:$C$5021,2,0)),"",VLOOKUP(G480,'商品データ+集計'!$A$2:$C$5021,2,0))</f>
        <v/>
      </c>
      <c r="I480" s="341" t="str">
        <f>IF(ISERROR(VLOOKUP(G480,'商品データ+集計'!$A$2:$C$5021,3,0)),"",VLOOKUP(G480,'商品データ+集計'!$A$2:$C$5021,3,0))</f>
        <v/>
      </c>
      <c r="J480" s="272"/>
      <c r="K480" s="355"/>
      <c r="L480" s="355"/>
      <c r="M480" s="40"/>
      <c r="N480" s="31"/>
      <c r="O480" s="31"/>
      <c r="P480" s="21"/>
      <c r="U480" s="76" t="str">
        <f t="shared" si="7"/>
        <v/>
      </c>
    </row>
    <row r="481" spans="1:21" ht="35.1" customHeight="1">
      <c r="A481" s="34">
        <v>477</v>
      </c>
      <c r="B481" s="74"/>
      <c r="C481" s="32"/>
      <c r="D481" s="31"/>
      <c r="E481" s="31"/>
      <c r="F481" s="73"/>
      <c r="G481" s="416"/>
      <c r="H481" s="340" t="str">
        <f>IF(ISERROR(VLOOKUP(G481,'商品データ+集計'!$A$2:$C$5021,2,0)),"",VLOOKUP(G481,'商品データ+集計'!$A$2:$C$5021,2,0))</f>
        <v/>
      </c>
      <c r="I481" s="341" t="str">
        <f>IF(ISERROR(VLOOKUP(G481,'商品データ+集計'!$A$2:$C$5021,3,0)),"",VLOOKUP(G481,'商品データ+集計'!$A$2:$C$5021,3,0))</f>
        <v/>
      </c>
      <c r="J481" s="272"/>
      <c r="K481" s="355"/>
      <c r="L481" s="355"/>
      <c r="M481" s="40"/>
      <c r="N481" s="31"/>
      <c r="O481" s="31"/>
      <c r="P481" s="21"/>
      <c r="U481" s="76" t="str">
        <f t="shared" si="7"/>
        <v/>
      </c>
    </row>
    <row r="482" spans="1:21" ht="35.1" customHeight="1">
      <c r="A482" s="34">
        <v>478</v>
      </c>
      <c r="B482" s="74"/>
      <c r="C482" s="32"/>
      <c r="D482" s="31"/>
      <c r="E482" s="31"/>
      <c r="F482" s="73"/>
      <c r="G482" s="416"/>
      <c r="H482" s="340" t="str">
        <f>IF(ISERROR(VLOOKUP(G482,'商品データ+集計'!$A$2:$C$5021,2,0)),"",VLOOKUP(G482,'商品データ+集計'!$A$2:$C$5021,2,0))</f>
        <v/>
      </c>
      <c r="I482" s="341" t="str">
        <f>IF(ISERROR(VLOOKUP(G482,'商品データ+集計'!$A$2:$C$5021,3,0)),"",VLOOKUP(G482,'商品データ+集計'!$A$2:$C$5021,3,0))</f>
        <v/>
      </c>
      <c r="J482" s="272"/>
      <c r="K482" s="355"/>
      <c r="L482" s="355"/>
      <c r="M482" s="40"/>
      <c r="N482" s="31"/>
      <c r="O482" s="31"/>
      <c r="P482" s="21"/>
      <c r="U482" s="76" t="str">
        <f t="shared" si="7"/>
        <v/>
      </c>
    </row>
    <row r="483" spans="1:21" ht="35.1" customHeight="1">
      <c r="A483" s="34">
        <v>479</v>
      </c>
      <c r="B483" s="74"/>
      <c r="C483" s="32"/>
      <c r="D483" s="31"/>
      <c r="E483" s="31"/>
      <c r="F483" s="73"/>
      <c r="G483" s="416"/>
      <c r="H483" s="340" t="str">
        <f>IF(ISERROR(VLOOKUP(G483,'商品データ+集計'!$A$2:$C$5021,2,0)),"",VLOOKUP(G483,'商品データ+集計'!$A$2:$C$5021,2,0))</f>
        <v/>
      </c>
      <c r="I483" s="341" t="str">
        <f>IF(ISERROR(VLOOKUP(G483,'商品データ+集計'!$A$2:$C$5021,3,0)),"",VLOOKUP(G483,'商品データ+集計'!$A$2:$C$5021,3,0))</f>
        <v/>
      </c>
      <c r="J483" s="272"/>
      <c r="K483" s="355"/>
      <c r="L483" s="355"/>
      <c r="M483" s="40"/>
      <c r="N483" s="31"/>
      <c r="O483" s="31"/>
      <c r="P483" s="21"/>
      <c r="U483" s="76" t="str">
        <f t="shared" si="7"/>
        <v/>
      </c>
    </row>
    <row r="484" spans="1:21" ht="35.1" customHeight="1">
      <c r="A484" s="34">
        <v>480</v>
      </c>
      <c r="B484" s="74"/>
      <c r="C484" s="32"/>
      <c r="D484" s="31"/>
      <c r="E484" s="31"/>
      <c r="F484" s="73"/>
      <c r="G484" s="416"/>
      <c r="H484" s="340" t="str">
        <f>IF(ISERROR(VLOOKUP(G484,'商品データ+集計'!$A$2:$C$5021,2,0)),"",VLOOKUP(G484,'商品データ+集計'!$A$2:$C$5021,2,0))</f>
        <v/>
      </c>
      <c r="I484" s="341" t="str">
        <f>IF(ISERROR(VLOOKUP(G484,'商品データ+集計'!$A$2:$C$5021,3,0)),"",VLOOKUP(G484,'商品データ+集計'!$A$2:$C$5021,3,0))</f>
        <v/>
      </c>
      <c r="J484" s="272"/>
      <c r="K484" s="355"/>
      <c r="L484" s="355"/>
      <c r="M484" s="40"/>
      <c r="N484" s="31"/>
      <c r="O484" s="31"/>
      <c r="P484" s="21"/>
      <c r="U484" s="76" t="str">
        <f t="shared" si="7"/>
        <v/>
      </c>
    </row>
    <row r="485" spans="1:21" ht="35.1" customHeight="1">
      <c r="A485" s="34">
        <v>481</v>
      </c>
      <c r="B485" s="74"/>
      <c r="C485" s="32"/>
      <c r="D485" s="31"/>
      <c r="E485" s="31"/>
      <c r="F485" s="73"/>
      <c r="G485" s="416"/>
      <c r="H485" s="340" t="str">
        <f>IF(ISERROR(VLOOKUP(G485,'商品データ+集計'!$A$2:$C$5021,2,0)),"",VLOOKUP(G485,'商品データ+集計'!$A$2:$C$5021,2,0))</f>
        <v/>
      </c>
      <c r="I485" s="341" t="str">
        <f>IF(ISERROR(VLOOKUP(G485,'商品データ+集計'!$A$2:$C$5021,3,0)),"",VLOOKUP(G485,'商品データ+集計'!$A$2:$C$5021,3,0))</f>
        <v/>
      </c>
      <c r="J485" s="272"/>
      <c r="K485" s="355"/>
      <c r="L485" s="355"/>
      <c r="M485" s="40"/>
      <c r="N485" s="31"/>
      <c r="O485" s="31"/>
      <c r="P485" s="21"/>
      <c r="U485" s="76" t="str">
        <f t="shared" si="7"/>
        <v/>
      </c>
    </row>
    <row r="486" spans="1:21" ht="35.1" customHeight="1">
      <c r="A486" s="34">
        <v>482</v>
      </c>
      <c r="B486" s="74"/>
      <c r="C486" s="32"/>
      <c r="D486" s="31"/>
      <c r="E486" s="31"/>
      <c r="F486" s="73"/>
      <c r="G486" s="416"/>
      <c r="H486" s="340" t="str">
        <f>IF(ISERROR(VLOOKUP(G486,'商品データ+集計'!$A$2:$C$5021,2,0)),"",VLOOKUP(G486,'商品データ+集計'!$A$2:$C$5021,2,0))</f>
        <v/>
      </c>
      <c r="I486" s="341" t="str">
        <f>IF(ISERROR(VLOOKUP(G486,'商品データ+集計'!$A$2:$C$5021,3,0)),"",VLOOKUP(G486,'商品データ+集計'!$A$2:$C$5021,3,0))</f>
        <v/>
      </c>
      <c r="J486" s="272"/>
      <c r="K486" s="355"/>
      <c r="L486" s="355"/>
      <c r="M486" s="40"/>
      <c r="N486" s="31"/>
      <c r="O486" s="31"/>
      <c r="P486" s="21"/>
      <c r="U486" s="76" t="str">
        <f t="shared" si="7"/>
        <v/>
      </c>
    </row>
    <row r="487" spans="1:21" ht="35.1" customHeight="1">
      <c r="A487" s="34">
        <v>483</v>
      </c>
      <c r="B487" s="74"/>
      <c r="C487" s="32"/>
      <c r="D487" s="31"/>
      <c r="E487" s="31"/>
      <c r="F487" s="73"/>
      <c r="G487" s="416"/>
      <c r="H487" s="340" t="str">
        <f>IF(ISERROR(VLOOKUP(G487,'商品データ+集計'!$A$2:$C$5021,2,0)),"",VLOOKUP(G487,'商品データ+集計'!$A$2:$C$5021,2,0))</f>
        <v/>
      </c>
      <c r="I487" s="341" t="str">
        <f>IF(ISERROR(VLOOKUP(G487,'商品データ+集計'!$A$2:$C$5021,3,0)),"",VLOOKUP(G487,'商品データ+集計'!$A$2:$C$5021,3,0))</f>
        <v/>
      </c>
      <c r="J487" s="272"/>
      <c r="K487" s="355"/>
      <c r="L487" s="355"/>
      <c r="M487" s="40"/>
      <c r="N487" s="31"/>
      <c r="O487" s="31"/>
      <c r="P487" s="21"/>
      <c r="U487" s="76" t="str">
        <f t="shared" si="7"/>
        <v/>
      </c>
    </row>
    <row r="488" spans="1:21" ht="35.1" customHeight="1">
      <c r="A488" s="34">
        <v>484</v>
      </c>
      <c r="B488" s="74"/>
      <c r="C488" s="32"/>
      <c r="D488" s="31"/>
      <c r="E488" s="31"/>
      <c r="F488" s="73"/>
      <c r="G488" s="416"/>
      <c r="H488" s="340" t="str">
        <f>IF(ISERROR(VLOOKUP(G488,'商品データ+集計'!$A$2:$C$5021,2,0)),"",VLOOKUP(G488,'商品データ+集計'!$A$2:$C$5021,2,0))</f>
        <v/>
      </c>
      <c r="I488" s="341" t="str">
        <f>IF(ISERROR(VLOOKUP(G488,'商品データ+集計'!$A$2:$C$5021,3,0)),"",VLOOKUP(G488,'商品データ+集計'!$A$2:$C$5021,3,0))</f>
        <v/>
      </c>
      <c r="J488" s="272"/>
      <c r="K488" s="355"/>
      <c r="L488" s="355"/>
      <c r="M488" s="40"/>
      <c r="N488" s="31"/>
      <c r="O488" s="31"/>
      <c r="P488" s="21"/>
      <c r="U488" s="76" t="str">
        <f t="shared" si="7"/>
        <v/>
      </c>
    </row>
    <row r="489" spans="1:21" ht="35.1" customHeight="1">
      <c r="A489" s="34">
        <v>485</v>
      </c>
      <c r="B489" s="74"/>
      <c r="C489" s="32"/>
      <c r="D489" s="31"/>
      <c r="E489" s="31"/>
      <c r="F489" s="73"/>
      <c r="G489" s="416"/>
      <c r="H489" s="340" t="str">
        <f>IF(ISERROR(VLOOKUP(G489,'商品データ+集計'!$A$2:$C$5021,2,0)),"",VLOOKUP(G489,'商品データ+集計'!$A$2:$C$5021,2,0))</f>
        <v/>
      </c>
      <c r="I489" s="341" t="str">
        <f>IF(ISERROR(VLOOKUP(G489,'商品データ+集計'!$A$2:$C$5021,3,0)),"",VLOOKUP(G489,'商品データ+集計'!$A$2:$C$5021,3,0))</f>
        <v/>
      </c>
      <c r="J489" s="272"/>
      <c r="K489" s="355"/>
      <c r="L489" s="355"/>
      <c r="M489" s="40"/>
      <c r="N489" s="31"/>
      <c r="O489" s="31"/>
      <c r="P489" s="21"/>
      <c r="U489" s="76" t="str">
        <f t="shared" si="7"/>
        <v/>
      </c>
    </row>
    <row r="490" spans="1:21" ht="35.1" customHeight="1">
      <c r="A490" s="34">
        <v>486</v>
      </c>
      <c r="B490" s="74"/>
      <c r="C490" s="32"/>
      <c r="D490" s="31"/>
      <c r="E490" s="31"/>
      <c r="F490" s="73"/>
      <c r="G490" s="416"/>
      <c r="H490" s="340" t="str">
        <f>IF(ISERROR(VLOOKUP(G490,'商品データ+集計'!$A$2:$C$5021,2,0)),"",VLOOKUP(G490,'商品データ+集計'!$A$2:$C$5021,2,0))</f>
        <v/>
      </c>
      <c r="I490" s="341" t="str">
        <f>IF(ISERROR(VLOOKUP(G490,'商品データ+集計'!$A$2:$C$5021,3,0)),"",VLOOKUP(G490,'商品データ+集計'!$A$2:$C$5021,3,0))</f>
        <v/>
      </c>
      <c r="J490" s="272"/>
      <c r="K490" s="355"/>
      <c r="L490" s="355"/>
      <c r="M490" s="40"/>
      <c r="N490" s="31"/>
      <c r="O490" s="31"/>
      <c r="P490" s="21"/>
      <c r="U490" s="76" t="str">
        <f t="shared" si="7"/>
        <v/>
      </c>
    </row>
    <row r="491" spans="1:21" ht="35.1" customHeight="1">
      <c r="A491" s="34">
        <v>487</v>
      </c>
      <c r="B491" s="74"/>
      <c r="C491" s="32"/>
      <c r="D491" s="31"/>
      <c r="E491" s="31"/>
      <c r="F491" s="73"/>
      <c r="G491" s="416"/>
      <c r="H491" s="340" t="str">
        <f>IF(ISERROR(VLOOKUP(G491,'商品データ+集計'!$A$2:$C$5021,2,0)),"",VLOOKUP(G491,'商品データ+集計'!$A$2:$C$5021,2,0))</f>
        <v/>
      </c>
      <c r="I491" s="341" t="str">
        <f>IF(ISERROR(VLOOKUP(G491,'商品データ+集計'!$A$2:$C$5021,3,0)),"",VLOOKUP(G491,'商品データ+集計'!$A$2:$C$5021,3,0))</f>
        <v/>
      </c>
      <c r="J491" s="272"/>
      <c r="K491" s="355"/>
      <c r="L491" s="355"/>
      <c r="M491" s="40"/>
      <c r="N491" s="31"/>
      <c r="O491" s="31"/>
      <c r="P491" s="21"/>
      <c r="U491" s="76" t="str">
        <f t="shared" si="7"/>
        <v/>
      </c>
    </row>
    <row r="492" spans="1:21" ht="35.1" customHeight="1">
      <c r="A492" s="34">
        <v>488</v>
      </c>
      <c r="B492" s="74"/>
      <c r="C492" s="32"/>
      <c r="D492" s="31"/>
      <c r="E492" s="31"/>
      <c r="F492" s="73"/>
      <c r="G492" s="416"/>
      <c r="H492" s="340" t="str">
        <f>IF(ISERROR(VLOOKUP(G492,'商品データ+集計'!$A$2:$C$5021,2,0)),"",VLOOKUP(G492,'商品データ+集計'!$A$2:$C$5021,2,0))</f>
        <v/>
      </c>
      <c r="I492" s="341" t="str">
        <f>IF(ISERROR(VLOOKUP(G492,'商品データ+集計'!$A$2:$C$5021,3,0)),"",VLOOKUP(G492,'商品データ+集計'!$A$2:$C$5021,3,0))</f>
        <v/>
      </c>
      <c r="J492" s="272"/>
      <c r="K492" s="355"/>
      <c r="L492" s="355"/>
      <c r="M492" s="40"/>
      <c r="N492" s="31"/>
      <c r="O492" s="31"/>
      <c r="P492" s="21"/>
      <c r="U492" s="76" t="str">
        <f t="shared" si="7"/>
        <v/>
      </c>
    </row>
    <row r="493" spans="1:21" ht="35.1" customHeight="1">
      <c r="A493" s="34">
        <v>489</v>
      </c>
      <c r="B493" s="74"/>
      <c r="C493" s="32"/>
      <c r="D493" s="31"/>
      <c r="E493" s="31"/>
      <c r="F493" s="73"/>
      <c r="G493" s="416"/>
      <c r="H493" s="340" t="str">
        <f>IF(ISERROR(VLOOKUP(G493,'商品データ+集計'!$A$2:$C$5021,2,0)),"",VLOOKUP(G493,'商品データ+集計'!$A$2:$C$5021,2,0))</f>
        <v/>
      </c>
      <c r="I493" s="341" t="str">
        <f>IF(ISERROR(VLOOKUP(G493,'商品データ+集計'!$A$2:$C$5021,3,0)),"",VLOOKUP(G493,'商品データ+集計'!$A$2:$C$5021,3,0))</f>
        <v/>
      </c>
      <c r="J493" s="272"/>
      <c r="K493" s="355"/>
      <c r="L493" s="355"/>
      <c r="M493" s="40"/>
      <c r="N493" s="31"/>
      <c r="O493" s="31"/>
      <c r="P493" s="21"/>
      <c r="U493" s="76" t="str">
        <f t="shared" si="7"/>
        <v/>
      </c>
    </row>
    <row r="494" spans="1:21" ht="35.1" customHeight="1">
      <c r="A494" s="34">
        <v>490</v>
      </c>
      <c r="B494" s="74"/>
      <c r="C494" s="32"/>
      <c r="D494" s="31"/>
      <c r="E494" s="31"/>
      <c r="F494" s="73"/>
      <c r="G494" s="416"/>
      <c r="H494" s="340" t="str">
        <f>IF(ISERROR(VLOOKUP(G494,'商品データ+集計'!$A$2:$C$5021,2,0)),"",VLOOKUP(G494,'商品データ+集計'!$A$2:$C$5021,2,0))</f>
        <v/>
      </c>
      <c r="I494" s="341" t="str">
        <f>IF(ISERROR(VLOOKUP(G494,'商品データ+集計'!$A$2:$C$5021,3,0)),"",VLOOKUP(G494,'商品データ+集計'!$A$2:$C$5021,3,0))</f>
        <v/>
      </c>
      <c r="J494" s="272"/>
      <c r="K494" s="355"/>
      <c r="L494" s="355"/>
      <c r="M494" s="40"/>
      <c r="N494" s="31"/>
      <c r="O494" s="31"/>
      <c r="P494" s="21"/>
      <c r="U494" s="76" t="str">
        <f t="shared" si="7"/>
        <v/>
      </c>
    </row>
    <row r="495" spans="1:21" ht="35.1" customHeight="1">
      <c r="A495" s="34">
        <v>491</v>
      </c>
      <c r="B495" s="74"/>
      <c r="C495" s="32"/>
      <c r="D495" s="31"/>
      <c r="E495" s="31"/>
      <c r="F495" s="73"/>
      <c r="G495" s="416"/>
      <c r="H495" s="340" t="str">
        <f>IF(ISERROR(VLOOKUP(G495,'商品データ+集計'!$A$2:$C$5021,2,0)),"",VLOOKUP(G495,'商品データ+集計'!$A$2:$C$5021,2,0))</f>
        <v/>
      </c>
      <c r="I495" s="341" t="str">
        <f>IF(ISERROR(VLOOKUP(G495,'商品データ+集計'!$A$2:$C$5021,3,0)),"",VLOOKUP(G495,'商品データ+集計'!$A$2:$C$5021,3,0))</f>
        <v/>
      </c>
      <c r="J495" s="272"/>
      <c r="K495" s="355"/>
      <c r="L495" s="355"/>
      <c r="M495" s="40"/>
      <c r="N495" s="31"/>
      <c r="O495" s="31"/>
      <c r="P495" s="21"/>
      <c r="U495" s="76" t="str">
        <f t="shared" si="7"/>
        <v/>
      </c>
    </row>
    <row r="496" spans="1:21" ht="35.1" customHeight="1">
      <c r="A496" s="34">
        <v>492</v>
      </c>
      <c r="B496" s="74"/>
      <c r="C496" s="32"/>
      <c r="D496" s="31"/>
      <c r="E496" s="31"/>
      <c r="F496" s="73"/>
      <c r="G496" s="416"/>
      <c r="H496" s="340" t="str">
        <f>IF(ISERROR(VLOOKUP(G496,'商品データ+集計'!$A$2:$C$5021,2,0)),"",VLOOKUP(G496,'商品データ+集計'!$A$2:$C$5021,2,0))</f>
        <v/>
      </c>
      <c r="I496" s="341" t="str">
        <f>IF(ISERROR(VLOOKUP(G496,'商品データ+集計'!$A$2:$C$5021,3,0)),"",VLOOKUP(G496,'商品データ+集計'!$A$2:$C$5021,3,0))</f>
        <v/>
      </c>
      <c r="J496" s="272"/>
      <c r="K496" s="355"/>
      <c r="L496" s="355"/>
      <c r="M496" s="40"/>
      <c r="N496" s="31"/>
      <c r="O496" s="31"/>
      <c r="P496" s="21"/>
      <c r="U496" s="76" t="str">
        <f t="shared" si="7"/>
        <v/>
      </c>
    </row>
    <row r="497" spans="1:21" ht="35.1" customHeight="1">
      <c r="A497" s="34">
        <v>493</v>
      </c>
      <c r="B497" s="74"/>
      <c r="C497" s="32"/>
      <c r="D497" s="31"/>
      <c r="E497" s="31"/>
      <c r="F497" s="73"/>
      <c r="G497" s="416"/>
      <c r="H497" s="340" t="str">
        <f>IF(ISERROR(VLOOKUP(G497,'商品データ+集計'!$A$2:$C$5021,2,0)),"",VLOOKUP(G497,'商品データ+集計'!$A$2:$C$5021,2,0))</f>
        <v/>
      </c>
      <c r="I497" s="341" t="str">
        <f>IF(ISERROR(VLOOKUP(G497,'商品データ+集計'!$A$2:$C$5021,3,0)),"",VLOOKUP(G497,'商品データ+集計'!$A$2:$C$5021,3,0))</f>
        <v/>
      </c>
      <c r="J497" s="272"/>
      <c r="K497" s="355"/>
      <c r="L497" s="355"/>
      <c r="M497" s="40"/>
      <c r="N497" s="31"/>
      <c r="O497" s="31"/>
      <c r="P497" s="21"/>
      <c r="U497" s="76" t="str">
        <f t="shared" si="7"/>
        <v/>
      </c>
    </row>
    <row r="498" spans="1:21" ht="35.1" customHeight="1">
      <c r="A498" s="34">
        <v>494</v>
      </c>
      <c r="B498" s="74"/>
      <c r="C498" s="32"/>
      <c r="D498" s="31"/>
      <c r="E498" s="31"/>
      <c r="F498" s="73"/>
      <c r="G498" s="416"/>
      <c r="H498" s="340" t="str">
        <f>IF(ISERROR(VLOOKUP(G498,'商品データ+集計'!$A$2:$C$5021,2,0)),"",VLOOKUP(G498,'商品データ+集計'!$A$2:$C$5021,2,0))</f>
        <v/>
      </c>
      <c r="I498" s="341" t="str">
        <f>IF(ISERROR(VLOOKUP(G498,'商品データ+集計'!$A$2:$C$5021,3,0)),"",VLOOKUP(G498,'商品データ+集計'!$A$2:$C$5021,3,0))</f>
        <v/>
      </c>
      <c r="J498" s="272"/>
      <c r="K498" s="355"/>
      <c r="L498" s="355"/>
      <c r="M498" s="40"/>
      <c r="N498" s="31"/>
      <c r="O498" s="31"/>
      <c r="P498" s="21"/>
      <c r="U498" s="76" t="str">
        <f t="shared" si="7"/>
        <v/>
      </c>
    </row>
    <row r="499" spans="1:21" ht="35.1" customHeight="1">
      <c r="A499" s="34">
        <v>495</v>
      </c>
      <c r="B499" s="74"/>
      <c r="C499" s="32"/>
      <c r="D499" s="31"/>
      <c r="E499" s="31"/>
      <c r="F499" s="73"/>
      <c r="G499" s="416"/>
      <c r="H499" s="340" t="str">
        <f>IF(ISERROR(VLOOKUP(G499,'商品データ+集計'!$A$2:$C$5021,2,0)),"",VLOOKUP(G499,'商品データ+集計'!$A$2:$C$5021,2,0))</f>
        <v/>
      </c>
      <c r="I499" s="341" t="str">
        <f>IF(ISERROR(VLOOKUP(G499,'商品データ+集計'!$A$2:$C$5021,3,0)),"",VLOOKUP(G499,'商品データ+集計'!$A$2:$C$5021,3,0))</f>
        <v/>
      </c>
      <c r="J499" s="272"/>
      <c r="K499" s="355"/>
      <c r="L499" s="355"/>
      <c r="M499" s="40"/>
      <c r="N499" s="31"/>
      <c r="O499" s="31"/>
      <c r="P499" s="21"/>
      <c r="U499" s="76" t="str">
        <f t="shared" si="7"/>
        <v/>
      </c>
    </row>
    <row r="500" spans="1:21" ht="35.1" customHeight="1">
      <c r="A500" s="34">
        <v>496</v>
      </c>
      <c r="B500" s="74"/>
      <c r="C500" s="32"/>
      <c r="D500" s="31"/>
      <c r="E500" s="31"/>
      <c r="F500" s="73"/>
      <c r="G500" s="416"/>
      <c r="H500" s="340" t="str">
        <f>IF(ISERROR(VLOOKUP(G500,'商品データ+集計'!$A$2:$C$5021,2,0)),"",VLOOKUP(G500,'商品データ+集計'!$A$2:$C$5021,2,0))</f>
        <v/>
      </c>
      <c r="I500" s="341" t="str">
        <f>IF(ISERROR(VLOOKUP(G500,'商品データ+集計'!$A$2:$C$5021,3,0)),"",VLOOKUP(G500,'商品データ+集計'!$A$2:$C$5021,3,0))</f>
        <v/>
      </c>
      <c r="J500" s="272"/>
      <c r="K500" s="355"/>
      <c r="L500" s="355"/>
      <c r="M500" s="40"/>
      <c r="N500" s="31"/>
      <c r="O500" s="31"/>
      <c r="P500" s="21"/>
      <c r="U500" s="76" t="str">
        <f t="shared" si="7"/>
        <v/>
      </c>
    </row>
    <row r="501" spans="1:21" ht="35.1" customHeight="1">
      <c r="A501" s="34">
        <v>497</v>
      </c>
      <c r="B501" s="74"/>
      <c r="C501" s="32"/>
      <c r="D501" s="31"/>
      <c r="E501" s="31"/>
      <c r="F501" s="73"/>
      <c r="G501" s="416"/>
      <c r="H501" s="340" t="str">
        <f>IF(ISERROR(VLOOKUP(G501,'商品データ+集計'!$A$2:$C$5021,2,0)),"",VLOOKUP(G501,'商品データ+集計'!$A$2:$C$5021,2,0))</f>
        <v/>
      </c>
      <c r="I501" s="341" t="str">
        <f>IF(ISERROR(VLOOKUP(G501,'商品データ+集計'!$A$2:$C$5021,3,0)),"",VLOOKUP(G501,'商品データ+集計'!$A$2:$C$5021,3,0))</f>
        <v/>
      </c>
      <c r="J501" s="272"/>
      <c r="K501" s="355"/>
      <c r="L501" s="355"/>
      <c r="M501" s="40"/>
      <c r="N501" s="31"/>
      <c r="O501" s="31"/>
      <c r="P501" s="21"/>
      <c r="U501" s="76" t="str">
        <f t="shared" si="7"/>
        <v/>
      </c>
    </row>
    <row r="502" spans="1:21" ht="35.1" customHeight="1">
      <c r="A502" s="36">
        <v>498</v>
      </c>
      <c r="B502" s="74"/>
      <c r="C502" s="32"/>
      <c r="D502" s="31"/>
      <c r="E502" s="31"/>
      <c r="F502" s="73"/>
      <c r="G502" s="416"/>
      <c r="H502" s="342" t="str">
        <f>IF(ISERROR(VLOOKUP(G502,'商品データ+集計'!$A$2:$C$5021,2,0)),"",VLOOKUP(G502,'商品データ+集計'!$A$2:$C$5021,2,0))</f>
        <v/>
      </c>
      <c r="I502" s="343" t="str">
        <f>IF(ISERROR(VLOOKUP(G502,'商品データ+集計'!$A$2:$C$5021,3,0)),"",VLOOKUP(G502,'商品データ+集計'!$A$2:$C$5021,3,0))</f>
        <v/>
      </c>
      <c r="J502" s="273"/>
      <c r="K502" s="356"/>
      <c r="L502" s="355"/>
      <c r="M502" s="41"/>
      <c r="N502" s="37"/>
      <c r="O502" s="31"/>
      <c r="P502" s="21"/>
      <c r="U502" s="76" t="str">
        <f t="shared" si="7"/>
        <v/>
      </c>
    </row>
    <row r="503" spans="1:21" ht="35.1" customHeight="1">
      <c r="A503" s="34">
        <v>499</v>
      </c>
      <c r="B503" s="74"/>
      <c r="C503" s="32"/>
      <c r="D503" s="31"/>
      <c r="E503" s="31"/>
      <c r="F503" s="73"/>
      <c r="G503" s="416"/>
      <c r="H503" s="340" t="str">
        <f>IF(ISERROR(VLOOKUP(G503,'商品データ+集計'!$A$2:$C$5021,2,0)),"",VLOOKUP(G503,'商品データ+集計'!$A$2:$C$5021,2,0))</f>
        <v/>
      </c>
      <c r="I503" s="341" t="str">
        <f>IF(ISERROR(VLOOKUP(G503,'商品データ+集計'!$A$2:$C$5021,3,0)),"",VLOOKUP(G503,'商品データ+集計'!$A$2:$C$5021,3,0))</f>
        <v/>
      </c>
      <c r="J503" s="272"/>
      <c r="K503" s="355"/>
      <c r="L503" s="355"/>
      <c r="M503" s="40"/>
      <c r="N503" s="31"/>
      <c r="O503" s="31"/>
      <c r="U503" s="76" t="str">
        <f t="shared" si="7"/>
        <v/>
      </c>
    </row>
    <row r="504" spans="1:21" ht="35.1" customHeight="1">
      <c r="A504" s="34">
        <v>500</v>
      </c>
      <c r="B504" s="74"/>
      <c r="C504" s="32"/>
      <c r="D504" s="31"/>
      <c r="E504" s="31"/>
      <c r="F504" s="73"/>
      <c r="G504" s="416"/>
      <c r="H504" s="340" t="str">
        <f>IF(ISERROR(VLOOKUP(G504,'商品データ+集計'!$A$2:$C$5021,2,0)),"",VLOOKUP(G504,'商品データ+集計'!$A$2:$C$5021,2,0))</f>
        <v/>
      </c>
      <c r="I504" s="341" t="str">
        <f>IF(ISERROR(VLOOKUP(G504,'商品データ+集計'!$A$2:$C$5021,3,0)),"",VLOOKUP(G504,'商品データ+集計'!$A$2:$C$5021,3,0))</f>
        <v/>
      </c>
      <c r="J504" s="272"/>
      <c r="K504" s="355"/>
      <c r="L504" s="355"/>
      <c r="M504" s="40"/>
      <c r="N504" s="31"/>
      <c r="O504" s="31"/>
      <c r="U504" s="76" t="str">
        <f t="shared" si="7"/>
        <v/>
      </c>
    </row>
    <row r="505" spans="1:21" ht="35.1" customHeight="1">
      <c r="A505" s="34">
        <v>501</v>
      </c>
      <c r="B505" s="74"/>
      <c r="C505" s="32"/>
      <c r="D505" s="31"/>
      <c r="E505" s="31"/>
      <c r="F505" s="73"/>
      <c r="G505" s="416"/>
      <c r="H505" s="340" t="str">
        <f>IF(ISERROR(VLOOKUP(G505,'商品データ+集計'!$A$2:$C$5021,2,0)),"",VLOOKUP(G505,'商品データ+集計'!$A$2:$C$5021,2,0))</f>
        <v/>
      </c>
      <c r="I505" s="341" t="str">
        <f>IF(ISERROR(VLOOKUP(G505,'商品データ+集計'!$A$2:$C$5021,3,0)),"",VLOOKUP(G505,'商品データ+集計'!$A$2:$C$5021,3,0))</f>
        <v/>
      </c>
      <c r="J505" s="272"/>
      <c r="K505" s="355"/>
      <c r="L505" s="355"/>
      <c r="M505" s="40"/>
      <c r="N505" s="31"/>
      <c r="O505" s="31"/>
      <c r="U505" s="76" t="str">
        <f t="shared" si="7"/>
        <v/>
      </c>
    </row>
    <row r="506" spans="1:21" ht="35.1" customHeight="1">
      <c r="A506" s="34">
        <v>502</v>
      </c>
      <c r="B506" s="74"/>
      <c r="C506" s="32"/>
      <c r="D506" s="31"/>
      <c r="E506" s="31"/>
      <c r="F506" s="73"/>
      <c r="G506" s="416"/>
      <c r="H506" s="340" t="str">
        <f>IF(ISERROR(VLOOKUP(G506,'商品データ+集計'!$A$2:$C$5021,2,0)),"",VLOOKUP(G506,'商品データ+集計'!$A$2:$C$5021,2,0))</f>
        <v/>
      </c>
      <c r="I506" s="341" t="str">
        <f>IF(ISERROR(VLOOKUP(G506,'商品データ+集計'!$A$2:$C$5021,3,0)),"",VLOOKUP(G506,'商品データ+集計'!$A$2:$C$5021,3,0))</f>
        <v/>
      </c>
      <c r="J506" s="272"/>
      <c r="K506" s="355"/>
      <c r="L506" s="355"/>
      <c r="M506" s="40"/>
      <c r="N506" s="31"/>
      <c r="O506" s="31"/>
      <c r="U506" s="76" t="str">
        <f t="shared" si="7"/>
        <v/>
      </c>
    </row>
    <row r="507" spans="1:21" ht="35.1" customHeight="1">
      <c r="A507" s="34">
        <v>503</v>
      </c>
      <c r="B507" s="74"/>
      <c r="C507" s="32"/>
      <c r="D507" s="31"/>
      <c r="E507" s="31"/>
      <c r="F507" s="73"/>
      <c r="G507" s="416"/>
      <c r="H507" s="340" t="str">
        <f>IF(ISERROR(VLOOKUP(G507,'商品データ+集計'!$A$2:$C$5021,2,0)),"",VLOOKUP(G507,'商品データ+集計'!$A$2:$C$5021,2,0))</f>
        <v/>
      </c>
      <c r="I507" s="341" t="str">
        <f>IF(ISERROR(VLOOKUP(G507,'商品データ+集計'!$A$2:$C$5021,3,0)),"",VLOOKUP(G507,'商品データ+集計'!$A$2:$C$5021,3,0))</f>
        <v/>
      </c>
      <c r="J507" s="272"/>
      <c r="K507" s="355"/>
      <c r="L507" s="355"/>
      <c r="M507" s="40"/>
      <c r="N507" s="31"/>
      <c r="O507" s="31"/>
      <c r="U507" s="76" t="str">
        <f t="shared" si="7"/>
        <v/>
      </c>
    </row>
    <row r="508" spans="1:21" ht="35.1" customHeight="1">
      <c r="A508" s="34">
        <v>504</v>
      </c>
      <c r="B508" s="74"/>
      <c r="C508" s="32"/>
      <c r="D508" s="31"/>
      <c r="E508" s="31"/>
      <c r="F508" s="73"/>
      <c r="G508" s="416"/>
      <c r="H508" s="340" t="str">
        <f>IF(ISERROR(VLOOKUP(G508,'商品データ+集計'!$A$2:$C$5021,2,0)),"",VLOOKUP(G508,'商品データ+集計'!$A$2:$C$5021,2,0))</f>
        <v/>
      </c>
      <c r="I508" s="341" t="str">
        <f>IF(ISERROR(VLOOKUP(G508,'商品データ+集計'!$A$2:$C$5021,3,0)),"",VLOOKUP(G508,'商品データ+集計'!$A$2:$C$5021,3,0))</f>
        <v/>
      </c>
      <c r="J508" s="272"/>
      <c r="K508" s="355"/>
      <c r="L508" s="355"/>
      <c r="M508" s="40"/>
      <c r="N508" s="31"/>
      <c r="O508" s="31"/>
      <c r="U508" s="76" t="str">
        <f t="shared" si="7"/>
        <v/>
      </c>
    </row>
    <row r="509" spans="1:21" ht="35.1" customHeight="1">
      <c r="A509" s="34">
        <v>505</v>
      </c>
      <c r="B509" s="74"/>
      <c r="C509" s="32"/>
      <c r="D509" s="31"/>
      <c r="E509" s="31"/>
      <c r="F509" s="73"/>
      <c r="G509" s="416"/>
      <c r="H509" s="340" t="str">
        <f>IF(ISERROR(VLOOKUP(G509,'商品データ+集計'!$A$2:$C$5021,2,0)),"",VLOOKUP(G509,'商品データ+集計'!$A$2:$C$5021,2,0))</f>
        <v/>
      </c>
      <c r="I509" s="341" t="str">
        <f>IF(ISERROR(VLOOKUP(G509,'商品データ+集計'!$A$2:$C$5021,3,0)),"",VLOOKUP(G509,'商品データ+集計'!$A$2:$C$5021,3,0))</f>
        <v/>
      </c>
      <c r="J509" s="272"/>
      <c r="K509" s="355"/>
      <c r="L509" s="355"/>
      <c r="M509" s="40"/>
      <c r="N509" s="31"/>
      <c r="O509" s="31"/>
      <c r="U509" s="76" t="str">
        <f t="shared" si="7"/>
        <v/>
      </c>
    </row>
    <row r="510" spans="1:21" ht="35.1" customHeight="1">
      <c r="A510" s="34">
        <v>506</v>
      </c>
      <c r="B510" s="74"/>
      <c r="C510" s="32"/>
      <c r="D510" s="31"/>
      <c r="E510" s="31"/>
      <c r="F510" s="73"/>
      <c r="G510" s="416"/>
      <c r="H510" s="340" t="str">
        <f>IF(ISERROR(VLOOKUP(G510,'商品データ+集計'!$A$2:$C$5021,2,0)),"",VLOOKUP(G510,'商品データ+集計'!$A$2:$C$5021,2,0))</f>
        <v/>
      </c>
      <c r="I510" s="341" t="str">
        <f>IF(ISERROR(VLOOKUP(G510,'商品データ+集計'!$A$2:$C$5021,3,0)),"",VLOOKUP(G510,'商品データ+集計'!$A$2:$C$5021,3,0))</f>
        <v/>
      </c>
      <c r="J510" s="272"/>
      <c r="K510" s="355"/>
      <c r="L510" s="355"/>
      <c r="M510" s="40"/>
      <c r="N510" s="31"/>
      <c r="O510" s="31"/>
      <c r="U510" s="76" t="str">
        <f t="shared" si="7"/>
        <v/>
      </c>
    </row>
    <row r="511" spans="1:21" ht="35.1" customHeight="1">
      <c r="A511" s="34">
        <v>507</v>
      </c>
      <c r="B511" s="74"/>
      <c r="C511" s="32"/>
      <c r="D511" s="31"/>
      <c r="E511" s="31"/>
      <c r="F511" s="73"/>
      <c r="G511" s="416"/>
      <c r="H511" s="340" t="str">
        <f>IF(ISERROR(VLOOKUP(G511,'商品データ+集計'!$A$2:$C$5021,2,0)),"",VLOOKUP(G511,'商品データ+集計'!$A$2:$C$5021,2,0))</f>
        <v/>
      </c>
      <c r="I511" s="341" t="str">
        <f>IF(ISERROR(VLOOKUP(G511,'商品データ+集計'!$A$2:$C$5021,3,0)),"",VLOOKUP(G511,'商品データ+集計'!$A$2:$C$5021,3,0))</f>
        <v/>
      </c>
      <c r="J511" s="272"/>
      <c r="K511" s="355"/>
      <c r="L511" s="355"/>
      <c r="M511" s="40"/>
      <c r="N511" s="31"/>
      <c r="O511" s="31"/>
      <c r="U511" s="76" t="str">
        <f t="shared" si="7"/>
        <v/>
      </c>
    </row>
    <row r="512" spans="1:21" ht="35.1" customHeight="1">
      <c r="A512" s="34">
        <v>508</v>
      </c>
      <c r="B512" s="74"/>
      <c r="C512" s="32"/>
      <c r="D512" s="31"/>
      <c r="E512" s="31"/>
      <c r="F512" s="73"/>
      <c r="G512" s="416"/>
      <c r="H512" s="340" t="str">
        <f>IF(ISERROR(VLOOKUP(G512,'商品データ+集計'!$A$2:$C$5021,2,0)),"",VLOOKUP(G512,'商品データ+集計'!$A$2:$C$5021,2,0))</f>
        <v/>
      </c>
      <c r="I512" s="341" t="str">
        <f>IF(ISERROR(VLOOKUP(G512,'商品データ+集計'!$A$2:$C$5021,3,0)),"",VLOOKUP(G512,'商品データ+集計'!$A$2:$C$5021,3,0))</f>
        <v/>
      </c>
      <c r="J512" s="272"/>
      <c r="K512" s="355"/>
      <c r="L512" s="355"/>
      <c r="M512" s="40"/>
      <c r="N512" s="31"/>
      <c r="O512" s="31"/>
      <c r="U512" s="76" t="str">
        <f t="shared" si="7"/>
        <v/>
      </c>
    </row>
    <row r="513" spans="1:21" ht="35.1" customHeight="1">
      <c r="A513" s="34">
        <v>509</v>
      </c>
      <c r="B513" s="74"/>
      <c r="C513" s="32"/>
      <c r="D513" s="31"/>
      <c r="E513" s="31"/>
      <c r="F513" s="73"/>
      <c r="G513" s="416"/>
      <c r="H513" s="340" t="str">
        <f>IF(ISERROR(VLOOKUP(G513,'商品データ+集計'!$A$2:$C$5021,2,0)),"",VLOOKUP(G513,'商品データ+集計'!$A$2:$C$5021,2,0))</f>
        <v/>
      </c>
      <c r="I513" s="341" t="str">
        <f>IF(ISERROR(VLOOKUP(G513,'商品データ+集計'!$A$2:$C$5021,3,0)),"",VLOOKUP(G513,'商品データ+集計'!$A$2:$C$5021,3,0))</f>
        <v/>
      </c>
      <c r="J513" s="272"/>
      <c r="K513" s="355"/>
      <c r="L513" s="355"/>
      <c r="M513" s="40"/>
      <c r="N513" s="31"/>
      <c r="O513" s="31"/>
      <c r="U513" s="76" t="str">
        <f t="shared" si="7"/>
        <v/>
      </c>
    </row>
    <row r="514" spans="1:21" ht="35.1" customHeight="1">
      <c r="A514" s="35">
        <v>510</v>
      </c>
      <c r="B514" s="74"/>
      <c r="C514" s="32"/>
      <c r="D514" s="31"/>
      <c r="E514" s="31"/>
      <c r="F514" s="73"/>
      <c r="G514" s="417"/>
      <c r="H514" s="344" t="str">
        <f>IF(ISERROR(VLOOKUP(G514,'商品データ+集計'!$A$2:$C$5021,2,0)),"",VLOOKUP(G514,'商品データ+集計'!$A$2:$C$5021,2,0))</f>
        <v/>
      </c>
      <c r="I514" s="345" t="str">
        <f>IF(ISERROR(VLOOKUP(G514,'商品データ+集計'!$A$2:$C$5021,3,0)),"",VLOOKUP(G514,'商品データ+集計'!$A$2:$C$5021,3,0))</f>
        <v/>
      </c>
      <c r="J514" s="274"/>
      <c r="K514" s="357"/>
      <c r="L514" s="358"/>
      <c r="M514" s="42"/>
      <c r="N514" s="33"/>
      <c r="O514" s="33"/>
      <c r="U514" s="76" t="str">
        <f t="shared" si="7"/>
        <v/>
      </c>
    </row>
  </sheetData>
  <mergeCells count="10">
    <mergeCell ref="A1:A2"/>
    <mergeCell ref="P4:T4"/>
    <mergeCell ref="G2:I2"/>
    <mergeCell ref="K2:N2"/>
    <mergeCell ref="G1:I1"/>
    <mergeCell ref="K1:N1"/>
    <mergeCell ref="M3:N3"/>
    <mergeCell ref="A3:B3"/>
    <mergeCell ref="K3:L3"/>
    <mergeCell ref="O1:O3"/>
  </mergeCells>
  <phoneticPr fontId="30"/>
  <dataValidations count="5">
    <dataValidation imeMode="halfAlpha" allowBlank="1" showInputMessage="1" showErrorMessage="1" sqref="E7:E1048576 C7:C1048576 E3:E4 C4 F3:F1048576 G1:G1048576" xr:uid="{37046E22-272F-4848-9786-4CB890C0A11D}"/>
    <dataValidation imeMode="fullAlpha" allowBlank="1" showInputMessage="1" showErrorMessage="1" sqref="C3" xr:uid="{EBFE34BA-E5BF-4F0A-9D11-69B7C2EEC2AF}"/>
    <dataValidation type="list" allowBlank="1" showInputMessage="1" showErrorMessage="1" sqref="K5:K514" xr:uid="{00000000-0002-0000-0600-000000000000}">
      <formula1>$P$5:$P$11</formula1>
    </dataValidation>
    <dataValidation type="list" allowBlank="1" showInputMessage="1" showErrorMessage="1" sqref="M5:M514" xr:uid="{00000000-0002-0000-0600-000001000000}">
      <formula1>$Q$5:$Q$12</formula1>
    </dataValidation>
    <dataValidation type="list" allowBlank="1" showInputMessage="1" showErrorMessage="1" sqref="L5:L514" xr:uid="{00000000-0002-0000-0600-000002000000}">
      <formula1>$R$5:$R$52</formula1>
    </dataValidation>
  </dataValidations>
  <printOptions horizontalCentered="1" verticalCentered="1"/>
  <pageMargins left="3.937007874015748E-2" right="3.937007874015748E-2" top="0.39370078740157483" bottom="0.39370078740157483" header="7.874015748031496E-2" footer="7.874015748031496E-2"/>
  <pageSetup paperSize="12" scale="51" fitToHeight="0" orientation="landscape" verticalDpi="360" r:id="rId1"/>
  <headerFooter>
    <oddHeader>&amp;L　　　　　　　　　　　　　　　　&amp;Rpage&amp;P&amp;N</oddHeader>
    <oddFooter>&amp;R&amp;D</oddFooter>
  </headerFooter>
  <rowBreaks count="16" manualBreakCount="16">
    <brk id="34" max="14" man="1"/>
    <brk id="64" max="14" man="1"/>
    <brk id="94" max="14" man="1"/>
    <brk id="124" max="14" man="1"/>
    <brk id="154" max="13" man="1"/>
    <brk id="184" max="13" man="1"/>
    <brk id="214" max="13" man="1"/>
    <brk id="244" max="13" man="1"/>
    <brk id="274" max="13" man="1"/>
    <brk id="304" max="13" man="1"/>
    <brk id="334" max="13" man="1"/>
    <brk id="364" max="13" man="1"/>
    <brk id="394" max="13" man="1"/>
    <brk id="424" max="13" man="1"/>
    <brk id="454" max="13" man="1"/>
    <brk id="484" max="1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74F4A-031A-4BDE-A2BE-CA46A20F2323}">
  <sheetPr>
    <tabColor rgb="FF0F55BD"/>
  </sheetPr>
  <dimension ref="A1:CZ69"/>
  <sheetViews>
    <sheetView view="pageBreakPreview" zoomScale="122" zoomScaleNormal="122" zoomScaleSheetLayoutView="122" workbookViewId="0">
      <selection activeCell="D4" sqref="D4:U5"/>
    </sheetView>
  </sheetViews>
  <sheetFormatPr defaultColWidth="9" defaultRowHeight="18" customHeight="1"/>
  <cols>
    <col min="1" max="1" width="2.53125" style="1" customWidth="1"/>
    <col min="2" max="18" width="2.46484375" style="1" customWidth="1"/>
    <col min="19" max="19" width="1.6640625" style="1" customWidth="1"/>
    <col min="20" max="25" width="2.46484375" style="1" customWidth="1"/>
    <col min="26" max="26" width="4.86328125" style="1" customWidth="1"/>
    <col min="27" max="27" width="5.1328125" style="1" customWidth="1"/>
    <col min="28" max="34" width="2.46484375" style="1" customWidth="1"/>
    <col min="35" max="35" width="3.1328125" style="1" customWidth="1"/>
    <col min="36" max="36" width="4.33203125" style="1" customWidth="1"/>
    <col min="37" max="37" width="3.46484375" style="1" bestFit="1" customWidth="1"/>
    <col min="38" max="39" width="2.46484375" style="1" customWidth="1"/>
    <col min="40" max="40" width="4.1328125" style="1" customWidth="1"/>
    <col min="41" max="42" width="9" style="1" hidden="1" customWidth="1"/>
    <col min="43" max="43" width="6" style="1" customWidth="1"/>
    <col min="44" max="60" width="9" style="1" hidden="1" customWidth="1"/>
    <col min="61" max="61" width="14.33203125" style="28" hidden="1" customWidth="1"/>
    <col min="62" max="62" width="9" style="1" hidden="1" customWidth="1"/>
    <col min="63" max="63" width="7.19921875" style="1" customWidth="1"/>
    <col min="64" max="64" width="8.6640625" style="1" hidden="1" customWidth="1"/>
    <col min="65" max="65" width="9" style="1" hidden="1" customWidth="1"/>
    <col min="66" max="66" width="7.46484375" style="1" customWidth="1"/>
    <col min="67" max="67" width="11.19921875" style="1" hidden="1" customWidth="1"/>
    <col min="68" max="69" width="0" style="1" hidden="1" customWidth="1"/>
    <col min="70" max="70" width="10.19921875" style="1" hidden="1" customWidth="1"/>
    <col min="71" max="98" width="0" style="1" hidden="1" customWidth="1"/>
    <col min="99" max="16384" width="9" style="1"/>
  </cols>
  <sheetData>
    <row r="1" spans="2:76" ht="18" customHeight="1" thickTop="1" thickBot="1">
      <c r="B1" s="468" t="s">
        <v>213</v>
      </c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  <c r="V1" s="469"/>
      <c r="W1" s="469"/>
      <c r="X1" s="469"/>
      <c r="Y1" s="346"/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346"/>
      <c r="AK1" s="346"/>
      <c r="AL1" s="346"/>
      <c r="AM1" s="346"/>
      <c r="AN1" s="346"/>
      <c r="AO1" s="58" t="e">
        <f>IF(#REF!="","",#REF!)</f>
        <v>#REF!</v>
      </c>
      <c r="AP1" s="49"/>
      <c r="AQ1" s="49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75"/>
      <c r="BJ1" s="100"/>
      <c r="BK1" s="462" t="s">
        <v>210</v>
      </c>
      <c r="BL1" s="463"/>
      <c r="BM1" s="463"/>
      <c r="BN1" s="463"/>
      <c r="BQ1" s="473" t="s">
        <v>206</v>
      </c>
      <c r="BR1" s="474"/>
      <c r="BS1" s="474"/>
      <c r="BT1" s="474"/>
      <c r="BU1" s="474"/>
      <c r="BV1" s="474"/>
      <c r="BW1" s="474"/>
      <c r="BX1" s="475"/>
    </row>
    <row r="2" spans="2:76" ht="18" customHeight="1" thickTop="1" thickBot="1">
      <c r="B2" s="470" t="s">
        <v>208</v>
      </c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  <c r="AB2" s="471"/>
      <c r="AC2" s="471"/>
      <c r="AD2" s="471"/>
      <c r="AE2" s="471"/>
      <c r="AF2" s="471"/>
      <c r="AG2" s="471"/>
      <c r="AH2" s="471"/>
      <c r="AI2" s="471"/>
      <c r="AJ2" s="471"/>
      <c r="AK2" s="471"/>
      <c r="AL2" s="471"/>
      <c r="AM2" s="471"/>
      <c r="AN2" s="471"/>
      <c r="AO2" s="471"/>
      <c r="AP2" s="471"/>
      <c r="AQ2" s="472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75"/>
      <c r="BJ2" s="100"/>
      <c r="BK2" s="483" t="s">
        <v>153</v>
      </c>
      <c r="BL2" s="485"/>
      <c r="BM2" s="464"/>
      <c r="BN2" s="482"/>
      <c r="BP2" s="1" t="s">
        <v>185</v>
      </c>
      <c r="BQ2" s="476"/>
      <c r="BR2" s="477"/>
      <c r="BS2" s="477"/>
      <c r="BT2" s="477"/>
      <c r="BU2" s="477"/>
      <c r="BV2" s="477"/>
      <c r="BW2" s="477"/>
      <c r="BX2" s="478"/>
    </row>
    <row r="3" spans="2:76" ht="31.8" customHeight="1" thickTop="1" thickBot="1">
      <c r="B3" s="502" t="s">
        <v>209</v>
      </c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3"/>
      <c r="V3" s="503"/>
      <c r="W3" s="503"/>
      <c r="X3" s="503"/>
      <c r="Y3" s="503"/>
      <c r="Z3" s="503"/>
      <c r="AA3" s="503"/>
      <c r="AB3" s="503"/>
      <c r="AC3" s="503"/>
      <c r="AD3" s="503"/>
      <c r="AE3" s="503"/>
      <c r="AF3" s="487">
        <f ca="1">TODAY()</f>
        <v>45693</v>
      </c>
      <c r="AG3" s="487"/>
      <c r="AH3" s="488"/>
      <c r="AI3" s="488"/>
      <c r="AJ3" s="488"/>
      <c r="AK3" s="488"/>
      <c r="AL3" s="488"/>
      <c r="AM3" s="488"/>
      <c r="AN3" s="276"/>
      <c r="AO3" s="489" t="s">
        <v>41</v>
      </c>
      <c r="AP3" s="489"/>
      <c r="AR3" s="490" t="s">
        <v>25</v>
      </c>
      <c r="AS3" s="490" t="s">
        <v>26</v>
      </c>
      <c r="AT3" s="14" t="s">
        <v>12</v>
      </c>
      <c r="BK3" s="484"/>
      <c r="BL3" s="486"/>
      <c r="BM3" s="465"/>
      <c r="BN3" s="460"/>
      <c r="BP3" s="1" t="s">
        <v>197</v>
      </c>
      <c r="BQ3" s="476"/>
      <c r="BR3" s="477"/>
      <c r="BS3" s="477"/>
      <c r="BT3" s="477"/>
      <c r="BU3" s="477"/>
      <c r="BV3" s="477"/>
      <c r="BW3" s="477"/>
      <c r="BX3" s="478"/>
    </row>
    <row r="4" spans="2:76" ht="18" customHeight="1" thickTop="1">
      <c r="D4" s="492">
        <f>品番配送区分記入用リスト!B2</f>
        <v>0</v>
      </c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4"/>
      <c r="V4" s="498" t="s">
        <v>37</v>
      </c>
      <c r="W4" s="498"/>
      <c r="AO4" s="28"/>
      <c r="AP4" s="28"/>
      <c r="AR4" s="491"/>
      <c r="AS4" s="491"/>
      <c r="AT4" s="17" t="s">
        <v>13</v>
      </c>
      <c r="BK4" s="500" t="s">
        <v>154</v>
      </c>
      <c r="BL4" s="485"/>
      <c r="BM4" s="464"/>
      <c r="BN4" s="459"/>
      <c r="BP4" s="1" t="s">
        <v>183</v>
      </c>
      <c r="BQ4" s="476"/>
      <c r="BR4" s="477"/>
      <c r="BS4" s="477"/>
      <c r="BT4" s="477"/>
      <c r="BU4" s="477"/>
      <c r="BV4" s="477"/>
      <c r="BW4" s="477"/>
      <c r="BX4" s="478"/>
    </row>
    <row r="5" spans="2:76" ht="18" customHeight="1" thickBot="1">
      <c r="D5" s="495"/>
      <c r="E5" s="496"/>
      <c r="F5" s="496"/>
      <c r="G5" s="496"/>
      <c r="H5" s="496"/>
      <c r="I5" s="496"/>
      <c r="J5" s="496"/>
      <c r="K5" s="496"/>
      <c r="L5" s="496"/>
      <c r="M5" s="496"/>
      <c r="N5" s="496"/>
      <c r="O5" s="496"/>
      <c r="P5" s="496"/>
      <c r="Q5" s="496"/>
      <c r="R5" s="496"/>
      <c r="S5" s="496"/>
      <c r="T5" s="496"/>
      <c r="U5" s="497"/>
      <c r="V5" s="499"/>
      <c r="W5" s="499"/>
      <c r="AO5" s="28"/>
      <c r="AP5" s="28"/>
      <c r="AR5" s="15" t="s">
        <v>27</v>
      </c>
      <c r="AS5" s="15" t="s">
        <v>28</v>
      </c>
      <c r="AT5" s="16" t="s">
        <v>15</v>
      </c>
      <c r="BK5" s="501"/>
      <c r="BL5" s="486"/>
      <c r="BM5" s="465"/>
      <c r="BN5" s="460"/>
      <c r="BP5" s="1" t="s">
        <v>184</v>
      </c>
      <c r="BQ5" s="479"/>
      <c r="BR5" s="480"/>
      <c r="BS5" s="480"/>
      <c r="BT5" s="480"/>
      <c r="BU5" s="480"/>
      <c r="BV5" s="480"/>
      <c r="BW5" s="480"/>
      <c r="BX5" s="481"/>
    </row>
    <row r="6" spans="2:76" ht="12" customHeight="1" thickTop="1">
      <c r="AB6" s="516" t="s">
        <v>196</v>
      </c>
      <c r="AC6" s="516"/>
      <c r="AD6" s="517"/>
      <c r="AE6" s="517"/>
      <c r="AF6" s="517"/>
      <c r="AG6" s="517"/>
      <c r="AH6" s="517"/>
      <c r="AI6" s="517"/>
      <c r="AJ6" s="517"/>
      <c r="AK6" s="517"/>
      <c r="AL6" s="517"/>
      <c r="AM6" s="517"/>
      <c r="AN6" s="517"/>
      <c r="AO6" s="517"/>
      <c r="AP6" s="55"/>
      <c r="AR6" s="15" t="s">
        <v>29</v>
      </c>
      <c r="AS6" s="15" t="s">
        <v>30</v>
      </c>
      <c r="AT6" s="16" t="s">
        <v>202</v>
      </c>
      <c r="BK6" s="518" t="s">
        <v>22</v>
      </c>
      <c r="BL6" s="485"/>
      <c r="BM6" s="464"/>
      <c r="BN6" s="459"/>
      <c r="BR6" s="321"/>
    </row>
    <row r="7" spans="2:76" ht="18" customHeight="1">
      <c r="B7" s="520"/>
      <c r="C7" s="521"/>
      <c r="D7" s="521"/>
      <c r="E7" s="521"/>
      <c r="F7" s="521"/>
      <c r="G7" s="521"/>
      <c r="H7" s="504"/>
      <c r="I7" s="505"/>
      <c r="J7" s="505"/>
      <c r="K7" s="505"/>
      <c r="L7" s="505"/>
      <c r="M7" s="505"/>
      <c r="N7" s="505"/>
      <c r="O7" s="505"/>
      <c r="P7" s="505"/>
      <c r="Q7" s="505"/>
      <c r="R7" s="505"/>
      <c r="S7" s="505"/>
      <c r="T7" s="505"/>
      <c r="U7" s="505"/>
      <c r="V7" s="505"/>
      <c r="W7" s="505"/>
      <c r="X7" s="46"/>
      <c r="AB7" s="517"/>
      <c r="AC7" s="517"/>
      <c r="AD7" s="517"/>
      <c r="AE7" s="517"/>
      <c r="AF7" s="517"/>
      <c r="AG7" s="517"/>
      <c r="AH7" s="517"/>
      <c r="AI7" s="517"/>
      <c r="AJ7" s="517"/>
      <c r="AK7" s="517"/>
      <c r="AL7" s="517"/>
      <c r="AM7" s="517"/>
      <c r="AN7" s="517"/>
      <c r="AO7" s="517"/>
      <c r="AP7" s="55"/>
      <c r="AQ7" s="1" ph="1"/>
      <c r="AR7" s="15" t="s">
        <v>31</v>
      </c>
      <c r="AS7" s="15" t="s">
        <v>32</v>
      </c>
      <c r="AT7" s="16" t="s">
        <v>16</v>
      </c>
      <c r="BK7" s="519"/>
      <c r="BL7" s="486"/>
      <c r="BM7" s="465"/>
      <c r="BN7" s="460"/>
      <c r="BR7" s="321"/>
    </row>
    <row r="8" spans="2:76" ht="18" customHeight="1" thickBot="1">
      <c r="D8" s="506" t="s">
        <v>81</v>
      </c>
      <c r="E8" s="507"/>
      <c r="F8" s="507"/>
      <c r="G8" s="507"/>
      <c r="H8" s="508"/>
      <c r="I8" s="508"/>
      <c r="J8" s="509"/>
      <c r="K8" s="509"/>
      <c r="L8" s="509"/>
      <c r="M8" s="509"/>
      <c r="N8" s="347"/>
      <c r="O8" s="347"/>
      <c r="P8" s="347"/>
      <c r="Q8" s="347"/>
      <c r="R8" s="347"/>
      <c r="S8" s="347"/>
      <c r="T8" s="348"/>
      <c r="U8" s="348"/>
      <c r="V8" s="347"/>
      <c r="W8" s="347"/>
      <c r="X8" s="46"/>
      <c r="AB8" s="517"/>
      <c r="AC8" s="517"/>
      <c r="AD8" s="517"/>
      <c r="AE8" s="517"/>
      <c r="AF8" s="517"/>
      <c r="AG8" s="517"/>
      <c r="AH8" s="517"/>
      <c r="AI8" s="517"/>
      <c r="AJ8" s="517"/>
      <c r="AK8" s="517"/>
      <c r="AL8" s="517"/>
      <c r="AM8" s="517"/>
      <c r="AN8" s="517"/>
      <c r="AO8" s="517"/>
      <c r="AP8" s="55"/>
      <c r="AQ8" s="1" ph="1"/>
      <c r="AR8" s="15" t="s">
        <v>0</v>
      </c>
      <c r="AS8" s="15" t="s">
        <v>1</v>
      </c>
      <c r="AT8" s="97" t="s">
        <v>23</v>
      </c>
      <c r="BK8" s="500" t="s">
        <v>160</v>
      </c>
      <c r="BL8" s="485"/>
      <c r="BM8" s="464"/>
      <c r="BN8" s="459"/>
      <c r="BR8" s="321"/>
    </row>
    <row r="9" spans="2:76" ht="18" customHeight="1" thickTop="1" thickBot="1">
      <c r="D9" s="510" t="s">
        <v>42</v>
      </c>
      <c r="E9" s="511"/>
      <c r="F9" s="511"/>
      <c r="G9" s="511"/>
      <c r="H9" s="512" t="s">
        <v>63</v>
      </c>
      <c r="I9" s="513"/>
      <c r="J9" s="514">
        <f>品番配送区分記入用リスト!C2</f>
        <v>0</v>
      </c>
      <c r="K9" s="514"/>
      <c r="L9" s="514"/>
      <c r="M9" s="514"/>
      <c r="N9" s="514"/>
      <c r="O9" s="514"/>
      <c r="P9" s="514"/>
      <c r="Q9" s="514"/>
      <c r="R9" s="514"/>
      <c r="S9" s="514"/>
      <c r="T9" s="514"/>
      <c r="U9" s="514"/>
      <c r="V9" s="514"/>
      <c r="W9" s="515"/>
      <c r="X9" s="382"/>
      <c r="AB9" s="517"/>
      <c r="AC9" s="517"/>
      <c r="AD9" s="517"/>
      <c r="AE9" s="517"/>
      <c r="AF9" s="517"/>
      <c r="AG9" s="517"/>
      <c r="AH9" s="517"/>
      <c r="AI9" s="517"/>
      <c r="AJ9" s="517"/>
      <c r="AK9" s="517"/>
      <c r="AL9" s="517"/>
      <c r="AM9" s="517"/>
      <c r="AN9" s="517"/>
      <c r="AO9" s="517"/>
      <c r="AP9" s="55"/>
      <c r="AQ9" s="1" ph="1"/>
      <c r="AR9" s="15" t="s">
        <v>2</v>
      </c>
      <c r="AS9" s="15" t="s">
        <v>3</v>
      </c>
      <c r="AT9" s="16" t="s">
        <v>203</v>
      </c>
      <c r="BK9" s="501"/>
      <c r="BL9" s="486"/>
      <c r="BM9" s="465"/>
      <c r="BN9" s="460"/>
      <c r="BR9" s="321"/>
    </row>
    <row r="10" spans="2:76" ht="18" customHeight="1" thickTop="1">
      <c r="D10" s="510"/>
      <c r="E10" s="511"/>
      <c r="F10" s="511"/>
      <c r="G10" s="511"/>
      <c r="H10" s="537">
        <f>品番配送区分記入用リスト!D2</f>
        <v>0</v>
      </c>
      <c r="I10" s="538"/>
      <c r="J10" s="538"/>
      <c r="K10" s="538"/>
      <c r="L10" s="538"/>
      <c r="M10" s="538"/>
      <c r="N10" s="538"/>
      <c r="O10" s="538"/>
      <c r="P10" s="538"/>
      <c r="Q10" s="538"/>
      <c r="R10" s="538"/>
      <c r="S10" s="538"/>
      <c r="T10" s="538"/>
      <c r="U10" s="538"/>
      <c r="V10" s="538"/>
      <c r="W10" s="538"/>
      <c r="X10" s="539"/>
      <c r="AB10" s="532"/>
      <c r="AC10" s="532"/>
      <c r="AD10" s="532"/>
      <c r="AE10" s="532"/>
      <c r="AF10" s="532"/>
      <c r="AG10" s="532"/>
      <c r="AH10" s="532"/>
      <c r="AI10" s="532"/>
      <c r="AJ10" s="532"/>
      <c r="AK10" s="532"/>
      <c r="AL10" s="532"/>
      <c r="AM10" s="532"/>
      <c r="AN10" s="532"/>
      <c r="AO10" s="532"/>
      <c r="AP10" s="56"/>
      <c r="AQ10" s="1" ph="1"/>
      <c r="AR10" s="15" t="s">
        <v>4</v>
      </c>
      <c r="AS10" s="15" t="s">
        <v>201</v>
      </c>
      <c r="AT10" s="16" t="s">
        <v>204</v>
      </c>
      <c r="BK10" s="500" t="s">
        <v>155</v>
      </c>
      <c r="BL10" s="485"/>
      <c r="BM10" s="464"/>
      <c r="BN10" s="459"/>
    </row>
    <row r="11" spans="2:76" ht="18" customHeight="1" thickBot="1">
      <c r="D11" s="510"/>
      <c r="E11" s="511"/>
      <c r="F11" s="511"/>
      <c r="G11" s="511"/>
      <c r="H11" s="540"/>
      <c r="I11" s="541"/>
      <c r="J11" s="541"/>
      <c r="K11" s="541"/>
      <c r="L11" s="541"/>
      <c r="M11" s="541"/>
      <c r="N11" s="541"/>
      <c r="O11" s="541"/>
      <c r="P11" s="541"/>
      <c r="Q11" s="541"/>
      <c r="R11" s="541"/>
      <c r="S11" s="541"/>
      <c r="T11" s="541"/>
      <c r="U11" s="541"/>
      <c r="V11" s="541"/>
      <c r="W11" s="541"/>
      <c r="X11" s="542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9"/>
      <c r="AP11" s="29"/>
      <c r="AQ11" s="1" ph="1"/>
      <c r="AR11" s="15" t="s">
        <v>5</v>
      </c>
      <c r="AS11" s="15" t="s">
        <v>6</v>
      </c>
      <c r="AT11" s="16" t="s">
        <v>205</v>
      </c>
      <c r="BK11" s="501"/>
      <c r="BL11" s="486"/>
      <c r="BM11" s="465"/>
      <c r="BN11" s="460"/>
    </row>
    <row r="12" spans="2:76" ht="18" customHeight="1" thickTop="1" thickBot="1">
      <c r="D12" s="510" t="s">
        <v>43</v>
      </c>
      <c r="E12" s="511"/>
      <c r="F12" s="511"/>
      <c r="G12" s="533"/>
      <c r="H12" s="534">
        <f>品番配送区分記入用リスト!E2</f>
        <v>0</v>
      </c>
      <c r="I12" s="534"/>
      <c r="J12" s="534"/>
      <c r="K12" s="534"/>
      <c r="L12" s="534"/>
      <c r="M12" s="534"/>
      <c r="N12" s="534"/>
      <c r="O12" s="534"/>
      <c r="P12" s="534"/>
      <c r="Q12" s="534"/>
      <c r="R12" s="534"/>
      <c r="S12" s="534"/>
      <c r="T12" s="534"/>
      <c r="U12" s="534"/>
      <c r="V12" s="534"/>
      <c r="W12" s="534"/>
      <c r="X12" s="383"/>
      <c r="AE12" s="49"/>
      <c r="AF12" s="535"/>
      <c r="AG12" s="535"/>
      <c r="AH12" s="536"/>
      <c r="AI12" s="536"/>
      <c r="AJ12" s="536"/>
      <c r="AK12" s="536"/>
      <c r="AL12" s="536"/>
      <c r="AM12" s="52"/>
      <c r="AN12" s="52"/>
      <c r="AO12" s="57"/>
      <c r="AP12" s="28"/>
      <c r="AR12" s="15" t="s">
        <v>7</v>
      </c>
      <c r="AS12" s="15" t="s">
        <v>8</v>
      </c>
      <c r="AT12" s="16" t="s">
        <v>14</v>
      </c>
      <c r="BK12" s="500" t="s">
        <v>158</v>
      </c>
      <c r="BL12" s="485"/>
      <c r="BM12" s="464"/>
      <c r="BN12" s="459"/>
    </row>
    <row r="13" spans="2:76" ht="18" customHeight="1" thickTop="1" thickBot="1">
      <c r="D13" s="522" t="s">
        <v>82</v>
      </c>
      <c r="E13" s="523"/>
      <c r="F13" s="523"/>
      <c r="G13" s="524"/>
      <c r="H13" s="525">
        <f>品番配送区分記入用リスト!F2</f>
        <v>0</v>
      </c>
      <c r="I13" s="526"/>
      <c r="J13" s="526"/>
      <c r="K13" s="526"/>
      <c r="L13" s="526"/>
      <c r="M13" s="526"/>
      <c r="N13" s="526"/>
      <c r="O13" s="527" t="s">
        <v>115</v>
      </c>
      <c r="P13" s="528"/>
      <c r="Q13" s="528"/>
      <c r="R13" s="525">
        <f>IF(H13=" "," ",H13-1)</f>
        <v>-1</v>
      </c>
      <c r="S13" s="526"/>
      <c r="T13" s="526"/>
      <c r="U13" s="526"/>
      <c r="V13" s="526"/>
      <c r="W13" s="526"/>
      <c r="X13" s="526"/>
      <c r="AB13" s="49"/>
      <c r="AC13" s="49"/>
      <c r="AD13" s="49"/>
      <c r="AE13" s="49"/>
      <c r="AF13" s="49"/>
      <c r="AG13" s="529" t="s">
        <v>39</v>
      </c>
      <c r="AH13" s="529"/>
      <c r="AI13" s="530"/>
      <c r="AJ13" s="531"/>
      <c r="AK13" s="531"/>
      <c r="AL13" s="531"/>
      <c r="AM13" s="531"/>
      <c r="AN13" s="49"/>
      <c r="AO13" s="58"/>
      <c r="AP13" s="28"/>
      <c r="AR13" s="15" t="s">
        <v>9</v>
      </c>
      <c r="AS13" s="15" t="s">
        <v>10</v>
      </c>
      <c r="AT13" s="16"/>
      <c r="BK13" s="501"/>
      <c r="BL13" s="486"/>
      <c r="BM13" s="465"/>
      <c r="BN13" s="460"/>
    </row>
    <row r="14" spans="2:76" ht="18" customHeight="1" thickTop="1" thickBot="1">
      <c r="D14" s="47"/>
      <c r="E14" s="47"/>
      <c r="F14" s="47"/>
      <c r="H14" s="2"/>
      <c r="I14" s="2"/>
      <c r="J14" s="2"/>
      <c r="K14" s="2"/>
      <c r="L14" s="2"/>
      <c r="M14" s="2"/>
      <c r="N14" s="2"/>
      <c r="O14" s="543" t="s">
        <v>120</v>
      </c>
      <c r="P14" s="544"/>
      <c r="Q14" s="544"/>
      <c r="R14" s="545">
        <f>IF(H13=" "," ",H13+1)</f>
        <v>1</v>
      </c>
      <c r="S14" s="546"/>
      <c r="T14" s="546"/>
      <c r="U14" s="546"/>
      <c r="V14" s="546"/>
      <c r="W14" s="546"/>
      <c r="X14" s="547"/>
      <c r="AD14" s="275" t="s">
        <v>51</v>
      </c>
      <c r="AE14" s="275"/>
      <c r="AF14" s="275"/>
      <c r="AG14" s="275"/>
      <c r="AH14" s="275"/>
      <c r="AI14" s="275"/>
      <c r="AJ14" s="275"/>
      <c r="AK14" s="275"/>
      <c r="AL14" s="275"/>
      <c r="AM14" s="275"/>
      <c r="AN14" s="275"/>
      <c r="AO14" s="59"/>
      <c r="AP14" s="59"/>
      <c r="AR14" s="15" t="s">
        <v>11</v>
      </c>
      <c r="AS14" s="15"/>
      <c r="AT14" s="16"/>
      <c r="BK14" s="518" t="s">
        <v>156</v>
      </c>
      <c r="BL14" s="485"/>
      <c r="BM14" s="464"/>
      <c r="BN14" s="459"/>
    </row>
    <row r="15" spans="2:76" ht="18" customHeight="1" thickTop="1">
      <c r="D15" s="548" t="s">
        <v>36</v>
      </c>
      <c r="E15" s="549"/>
      <c r="F15" s="549"/>
      <c r="G15" s="549"/>
      <c r="H15" s="549"/>
      <c r="I15" s="549"/>
      <c r="J15" s="552">
        <f>AK43</f>
        <v>0</v>
      </c>
      <c r="K15" s="553"/>
      <c r="L15" s="553"/>
      <c r="M15" s="553"/>
      <c r="N15" s="553"/>
      <c r="O15" s="553"/>
      <c r="P15" s="553"/>
      <c r="Q15" s="553"/>
      <c r="R15" s="554"/>
      <c r="S15" s="554"/>
      <c r="T15" s="554"/>
      <c r="U15" s="554"/>
      <c r="V15" s="555"/>
      <c r="W15" s="555"/>
      <c r="X15" s="556"/>
      <c r="AD15" s="275" t="s">
        <v>38</v>
      </c>
      <c r="AE15" s="275"/>
      <c r="AF15" s="275"/>
      <c r="AG15" s="275"/>
      <c r="AH15" s="275"/>
      <c r="AI15" s="275"/>
      <c r="AJ15" s="275"/>
      <c r="AK15" s="275"/>
      <c r="AL15" s="275"/>
      <c r="AM15" s="275"/>
      <c r="AN15" s="275"/>
      <c r="AO15" s="59"/>
      <c r="AP15" s="59"/>
      <c r="AR15" s="15"/>
      <c r="AS15" s="15"/>
      <c r="AT15" s="16"/>
      <c r="BK15" s="519"/>
      <c r="BL15" s="486"/>
      <c r="BM15" s="465"/>
      <c r="BN15" s="460"/>
    </row>
    <row r="16" spans="2:76" ht="18" customHeight="1" thickBot="1">
      <c r="D16" s="550"/>
      <c r="E16" s="551"/>
      <c r="F16" s="551"/>
      <c r="G16" s="551"/>
      <c r="H16" s="551"/>
      <c r="I16" s="551"/>
      <c r="J16" s="557"/>
      <c r="K16" s="558"/>
      <c r="L16" s="558"/>
      <c r="M16" s="558"/>
      <c r="N16" s="558"/>
      <c r="O16" s="558"/>
      <c r="P16" s="558"/>
      <c r="Q16" s="558"/>
      <c r="R16" s="558"/>
      <c r="S16" s="558"/>
      <c r="T16" s="558"/>
      <c r="U16" s="558"/>
      <c r="V16" s="559"/>
      <c r="W16" s="559"/>
      <c r="X16" s="560"/>
      <c r="AO16" s="28"/>
      <c r="AP16" s="28"/>
      <c r="AR16" s="15"/>
      <c r="AS16" s="15"/>
      <c r="AT16" s="16"/>
      <c r="BK16" s="561" t="s">
        <v>157</v>
      </c>
      <c r="BL16" s="485"/>
      <c r="BM16" s="464"/>
      <c r="BN16" s="459"/>
    </row>
    <row r="17" spans="1:102" ht="18" customHeight="1" thickBot="1">
      <c r="C17" s="49"/>
      <c r="D17" s="50"/>
      <c r="E17" s="50"/>
      <c r="F17" s="50"/>
      <c r="G17" s="50"/>
      <c r="H17" s="50"/>
      <c r="I17" s="50"/>
      <c r="J17" s="51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/>
      <c r="W17"/>
      <c r="X17"/>
      <c r="AO17" s="28"/>
      <c r="AP17" s="28"/>
      <c r="AR17" s="15"/>
      <c r="AS17" s="15"/>
      <c r="AT17" s="16"/>
      <c r="BK17" s="562"/>
      <c r="BL17" s="486"/>
      <c r="BM17" s="465"/>
      <c r="BN17" s="461"/>
      <c r="BO17" s="466"/>
      <c r="BP17" s="437"/>
      <c r="BQ17" s="437"/>
      <c r="BR17" s="467"/>
      <c r="BS17" s="463"/>
      <c r="BT17" s="463"/>
      <c r="BU17" s="466"/>
      <c r="BV17" s="437"/>
      <c r="BW17" s="437"/>
    </row>
    <row r="18" spans="1:102" s="2" customFormat="1" ht="18" customHeight="1" thickTop="1">
      <c r="B18" s="563" t="s">
        <v>44</v>
      </c>
      <c r="C18" s="563"/>
      <c r="D18" s="563"/>
      <c r="E18" s="563"/>
      <c r="F18" s="564" t="s">
        <v>54</v>
      </c>
      <c r="G18" s="564"/>
      <c r="H18" s="564"/>
      <c r="I18" s="564"/>
      <c r="J18" s="564"/>
      <c r="K18" s="564"/>
      <c r="L18" s="564"/>
      <c r="M18" s="564"/>
      <c r="N18" s="564"/>
      <c r="O18" s="564"/>
      <c r="P18" s="564"/>
      <c r="Q18" s="564"/>
      <c r="R18" s="564" t="s">
        <v>52</v>
      </c>
      <c r="S18" s="564"/>
      <c r="T18" s="564" t="s">
        <v>53</v>
      </c>
      <c r="U18" s="564"/>
      <c r="V18" s="563" t="s">
        <v>46</v>
      </c>
      <c r="W18" s="563"/>
      <c r="X18" s="563" t="s">
        <v>80</v>
      </c>
      <c r="Y18" s="563"/>
      <c r="Z18" s="375" t="s">
        <v>78</v>
      </c>
      <c r="AA18" s="297" t="s">
        <v>178</v>
      </c>
      <c r="AB18" s="564" t="s">
        <v>186</v>
      </c>
      <c r="AC18" s="564"/>
      <c r="AD18" s="564"/>
      <c r="AE18" s="564"/>
      <c r="AF18" s="565" t="s">
        <v>187</v>
      </c>
      <c r="AG18" s="565"/>
      <c r="AH18" s="565"/>
      <c r="AI18" s="565"/>
      <c r="AJ18" s="566" t="s">
        <v>188</v>
      </c>
      <c r="AK18" s="566"/>
      <c r="AL18" s="566"/>
      <c r="AM18" s="566"/>
      <c r="AN18" s="566"/>
      <c r="AO18" s="304"/>
      <c r="AP18" s="305"/>
      <c r="AQ18" s="311" t="s">
        <v>164</v>
      </c>
      <c r="AR18" s="306"/>
      <c r="AS18" s="306"/>
      <c r="AT18" s="16"/>
      <c r="AU18" s="312"/>
      <c r="AV18" s="312"/>
      <c r="AW18" s="312"/>
      <c r="AX18" s="312"/>
      <c r="AY18" s="312"/>
      <c r="AZ18" s="312"/>
      <c r="BA18" s="312"/>
      <c r="BB18" s="312"/>
      <c r="BC18" s="312"/>
      <c r="BD18" s="312"/>
      <c r="BE18" s="312"/>
      <c r="BF18" s="312"/>
      <c r="BG18" s="312"/>
      <c r="BH18" s="312"/>
      <c r="BI18" s="313"/>
      <c r="BJ18" s="312"/>
      <c r="BK18" s="311" t="s">
        <v>122</v>
      </c>
      <c r="BL18" s="311" t="s">
        <v>122</v>
      </c>
      <c r="BM18" s="311" t="s">
        <v>122</v>
      </c>
      <c r="BN18" s="318" t="s">
        <v>189</v>
      </c>
      <c r="BO18" s="278"/>
      <c r="BP18" s="278"/>
      <c r="BQ18" s="278"/>
      <c r="BR18" s="279"/>
      <c r="BS18" s="279"/>
      <c r="BT18" s="278"/>
      <c r="BU18" s="280"/>
      <c r="BV18" s="280"/>
      <c r="BW18" s="278"/>
    </row>
    <row r="19" spans="1:102" ht="18" customHeight="1">
      <c r="A19" s="372">
        <v>1</v>
      </c>
      <c r="B19" s="567" t="str">
        <f>IF($BI19&lt;1,"",INDEX('商品データ+集計'!A$2:A$21357,MATCH($BI19,'商品データ+集計'!$I$2:$I$21357,0)))</f>
        <v/>
      </c>
      <c r="C19" s="568"/>
      <c r="D19" s="568"/>
      <c r="E19" s="569"/>
      <c r="F19" s="570" t="str">
        <f>IF(ISERROR(VLOOKUP($B19,'商品データ+集計'!A:C,2,0)),"",VLOOKUP($B19,'商品データ+集計'!A:C,2,0))</f>
        <v/>
      </c>
      <c r="G19" s="570"/>
      <c r="H19" s="570"/>
      <c r="I19" s="570"/>
      <c r="J19" s="570"/>
      <c r="K19" s="570"/>
      <c r="L19" s="570"/>
      <c r="M19" s="570"/>
      <c r="N19" s="570"/>
      <c r="O19" s="570"/>
      <c r="P19" s="570"/>
      <c r="Q19" s="571"/>
      <c r="R19" s="572"/>
      <c r="S19" s="573"/>
      <c r="T19" s="574" t="str">
        <f t="shared" ref="T19" si="0">IF(SUM(V19:AA19)&gt;0,SUM(V19:AA19),"")</f>
        <v/>
      </c>
      <c r="U19" s="575"/>
      <c r="V19" s="576" t="str">
        <f>IF($BI19&lt;1,"",INDEX('商品データ+集計'!E$2:E$21370,MATCH($BI19,'商品データ+集計'!$I$2:$I$21370,0)))</f>
        <v/>
      </c>
      <c r="W19" s="577"/>
      <c r="X19" s="578" t="str">
        <f>IF($BI19&lt;1,"",INDEX('商品データ+集計'!F$2:F$21370,MATCH($BI19,'商品データ+集計'!$I$2:$I$21370,0)))</f>
        <v/>
      </c>
      <c r="Y19" s="579"/>
      <c r="Z19" s="377" t="str">
        <f>IF($BI19&lt;1,"",INDEX('商品データ+集計'!G$2:G$21370,MATCH($BI19,'商品データ+集計'!$I$2:$I$21370,0)))</f>
        <v/>
      </c>
      <c r="AA19" s="378" t="str">
        <f>IF($BI19&lt;1,"",INDEX('商品データ+集計'!H$2:H$21370,MATCH($BI19,'商品データ+集計'!$I$2:$I$21370,0)))</f>
        <v/>
      </c>
      <c r="AB19" s="580" t="str">
        <f>IF(ISERROR(VLOOKUP($B19,'商品データ+集計'!A:AQ,43,0)),"",VLOOKUP($B19,'商品データ+集計'!A:AQ,43,0))</f>
        <v/>
      </c>
      <c r="AC19" s="580"/>
      <c r="AD19" s="580"/>
      <c r="AE19" s="581"/>
      <c r="AF19" s="582" t="str">
        <f>IF(ISERROR(VLOOKUP($B19,'商品データ+集計'!A:AO,41,0)),"",VLOOKUP($B19,'商品データ+集計'!A:AO,41,0))</f>
        <v/>
      </c>
      <c r="AG19" s="583"/>
      <c r="AH19" s="583"/>
      <c r="AI19" s="584"/>
      <c r="AJ19" s="585" t="str">
        <f t="shared" ref="AJ19:AJ39" si="1">IF($T19="","",$T19*$AF19)</f>
        <v/>
      </c>
      <c r="AK19" s="586"/>
      <c r="AL19" s="586"/>
      <c r="AM19" s="586"/>
      <c r="AN19" s="587"/>
      <c r="AO19" s="28"/>
      <c r="AP19" s="28"/>
      <c r="AQ19" s="302" t="str">
        <f>IF(ISERROR(VLOOKUP($B19,'商品データ+集計'!A:AC,28,0)),"",VLOOKUP($B19,'商品データ+集計'!A:AC,28,0))</f>
        <v/>
      </c>
      <c r="AR19" s="303"/>
      <c r="AS19" s="303"/>
      <c r="AT19" s="16"/>
      <c r="AU19" s="260"/>
      <c r="AV19" s="260"/>
      <c r="AW19" s="260"/>
      <c r="AX19" s="260"/>
      <c r="AY19" s="260"/>
      <c r="AZ19" s="260"/>
      <c r="BA19" s="260"/>
      <c r="BB19" s="260"/>
      <c r="BC19" s="260"/>
      <c r="BD19" s="260"/>
      <c r="BE19" s="260"/>
      <c r="BF19" s="260"/>
      <c r="BG19" s="260"/>
      <c r="BH19" s="260"/>
      <c r="BI19" s="261">
        <f>LARGE('商品データ+集計'!$I$2:$I$5007,ROW(A1))</f>
        <v>0</v>
      </c>
      <c r="BJ19" s="260"/>
      <c r="BK19" s="314" t="str">
        <f>IF($T19="","",$T19*$BL19*AQ19)</f>
        <v/>
      </c>
      <c r="BL19" s="1" t="str">
        <f>IF(ISERROR(VLOOKUP($B19,'商品データ+集計'!A:N,14,0)),"",VLOOKUP($B19,'商品データ+集計'!A:N,14,0))</f>
        <v/>
      </c>
      <c r="BN19" s="384" t="str">
        <f>IF($T19="","",$T19*$BL19)</f>
        <v/>
      </c>
      <c r="BO19" s="281" t="str">
        <f>IF(ISERROR(VLOOKUP($B19,'商品データ+集計'!A:L,12,0)),"",VLOOKUP($B19,'商品データ+集計'!A:L,12,0))</f>
        <v/>
      </c>
      <c r="BP19" s="282" t="s">
        <v>174</v>
      </c>
      <c r="BQ19" s="315"/>
      <c r="BR19" s="284"/>
      <c r="BS19" s="285"/>
      <c r="BT19" s="283"/>
      <c r="BU19" s="284"/>
      <c r="BV19" s="286"/>
      <c r="BW19" s="287"/>
    </row>
    <row r="20" spans="1:102" ht="18" customHeight="1">
      <c r="A20" s="373">
        <v>2</v>
      </c>
      <c r="B20" s="567" t="str">
        <f>IF($BI20&lt;1,"",INDEX('商品データ+集計'!A$2:A$21357,MATCH($BI20,'商品データ+集計'!$I$2:$I$21357,0)))</f>
        <v/>
      </c>
      <c r="C20" s="568"/>
      <c r="D20" s="568"/>
      <c r="E20" s="569"/>
      <c r="F20" s="570" t="str">
        <f>IF(ISERROR(VLOOKUP($B20,'商品データ+集計'!A:C,2,0)),"",VLOOKUP($B20,'商品データ+集計'!A:C,2,0))</f>
        <v/>
      </c>
      <c r="G20" s="570"/>
      <c r="H20" s="570"/>
      <c r="I20" s="570"/>
      <c r="J20" s="570"/>
      <c r="K20" s="570"/>
      <c r="L20" s="570"/>
      <c r="M20" s="570"/>
      <c r="N20" s="570"/>
      <c r="O20" s="570"/>
      <c r="P20" s="570"/>
      <c r="Q20" s="571"/>
      <c r="R20" s="572"/>
      <c r="S20" s="573"/>
      <c r="T20" s="574" t="str">
        <f t="shared" ref="T20:T21" si="2">IF(SUM(V20:AA20)&gt;0,SUM(V20:AA20),"")</f>
        <v/>
      </c>
      <c r="U20" s="575"/>
      <c r="V20" s="576" t="str">
        <f>IF($BI20&lt;1,"",INDEX('商品データ+集計'!E$2:E$21370,MATCH($BI20,'商品データ+集計'!$I$2:$I$21370,0)))</f>
        <v/>
      </c>
      <c r="W20" s="577"/>
      <c r="X20" s="578" t="str">
        <f>IF($BI20&lt;1,"",INDEX('商品データ+集計'!F$2:F$21370,MATCH($BI20,'商品データ+集計'!$I$2:$I$21370,0)))</f>
        <v/>
      </c>
      <c r="Y20" s="579"/>
      <c r="Z20" s="377" t="str">
        <f>IF($BI20&lt;1,"",INDEX('商品データ+集計'!G$2:G$21370,MATCH($BI20,'商品データ+集計'!$I$2:$I$21370,0)))</f>
        <v/>
      </c>
      <c r="AA20" s="378" t="str">
        <f>IF($BI20&lt;1,"",INDEX('商品データ+集計'!H$2:H$21370,MATCH($BI20,'商品データ+集計'!$I$2:$I$21370,0)))</f>
        <v/>
      </c>
      <c r="AB20" s="580" t="str">
        <f>IF(ISERROR(VLOOKUP($B20,'商品データ+集計'!A:AQ,43,0)),"",VLOOKUP($B20,'商品データ+集計'!A:AQ,43,0))</f>
        <v/>
      </c>
      <c r="AC20" s="580"/>
      <c r="AD20" s="580"/>
      <c r="AE20" s="581"/>
      <c r="AF20" s="582" t="str">
        <f>IF(ISERROR(VLOOKUP($B20,'商品データ+集計'!A:AO,41,0)),"",VLOOKUP($B20,'商品データ+集計'!A:AO,41,0))</f>
        <v/>
      </c>
      <c r="AG20" s="583"/>
      <c r="AH20" s="583"/>
      <c r="AI20" s="584"/>
      <c r="AJ20" s="585" t="str">
        <f t="shared" si="1"/>
        <v/>
      </c>
      <c r="AK20" s="586"/>
      <c r="AL20" s="586"/>
      <c r="AM20" s="586"/>
      <c r="AN20" s="587"/>
      <c r="AO20" s="28"/>
      <c r="AP20" s="28"/>
      <c r="AQ20" s="99" t="str">
        <f>IF(ISERROR(VLOOKUP($B20,'商品データ+集計'!A:AC,28,0)),"",VLOOKUP($B20,'商品データ+集計'!A:AC,28,0))</f>
        <v/>
      </c>
      <c r="AR20" s="96"/>
      <c r="AS20" s="96"/>
      <c r="AT20" s="1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8">
        <f>LARGE('商品データ+集計'!$I$2:$I$5007,ROW(A2))</f>
        <v>0</v>
      </c>
      <c r="BJ20" s="96"/>
      <c r="BK20" s="314" t="str">
        <f t="shared" ref="BK20:BK39" si="3">IF($T20="","",$T20*$BL20*AQ20)</f>
        <v/>
      </c>
      <c r="BL20" s="1" t="str">
        <f>IF(ISERROR(VLOOKUP($B20,'商品データ+集計'!A:N,14,0)),"",VLOOKUP($B20,'商品データ+集計'!A:N,14,0))</f>
        <v/>
      </c>
      <c r="BN20" s="385" t="str">
        <f t="shared" ref="BN20:BN39" si="4">IF($T20="","",$T20*$BL20)</f>
        <v/>
      </c>
      <c r="BO20" s="281" t="str">
        <f>IF(ISERROR(VLOOKUP($B20,'商品データ+集計'!A:L,12,0)),"",VLOOKUP($B20,'商品データ+集計'!A:L,12,0))</f>
        <v/>
      </c>
      <c r="BP20" s="282" t="s">
        <v>175</v>
      </c>
      <c r="BQ20" s="315"/>
      <c r="BR20" s="284"/>
      <c r="BS20" s="285"/>
      <c r="BT20" s="283"/>
      <c r="BU20" s="284"/>
      <c r="BV20" s="286"/>
      <c r="BW20" s="287"/>
      <c r="CX20" s="371"/>
    </row>
    <row r="21" spans="1:102" ht="18" customHeight="1">
      <c r="A21" s="373">
        <v>3</v>
      </c>
      <c r="B21" s="567" t="str">
        <f>IF($BI21&lt;1,"",INDEX('商品データ+集計'!A$2:A$21357,MATCH($BI21,'商品データ+集計'!$I$2:$I$21357,0)))</f>
        <v/>
      </c>
      <c r="C21" s="568"/>
      <c r="D21" s="568"/>
      <c r="E21" s="569"/>
      <c r="F21" s="570" t="str">
        <f>IF(ISERROR(VLOOKUP($B21,'商品データ+集計'!A:C,2,0)),"",VLOOKUP($B21,'商品データ+集計'!A:C,2,0))</f>
        <v/>
      </c>
      <c r="G21" s="570"/>
      <c r="H21" s="570"/>
      <c r="I21" s="570"/>
      <c r="J21" s="570"/>
      <c r="K21" s="570"/>
      <c r="L21" s="570"/>
      <c r="M21" s="570"/>
      <c r="N21" s="570"/>
      <c r="O21" s="570"/>
      <c r="P21" s="570"/>
      <c r="Q21" s="571"/>
      <c r="R21" s="572"/>
      <c r="S21" s="573"/>
      <c r="T21" s="574" t="str">
        <f t="shared" si="2"/>
        <v/>
      </c>
      <c r="U21" s="575"/>
      <c r="V21" s="576" t="str">
        <f>IF($BI21&lt;1,"",INDEX('商品データ+集計'!E$2:E$21370,MATCH($BI21,'商品データ+集計'!$I$2:$I$21370,0)))</f>
        <v/>
      </c>
      <c r="W21" s="577"/>
      <c r="X21" s="578" t="str">
        <f>IF($BI21&lt;1,"",INDEX('商品データ+集計'!F$2:F$21370,MATCH($BI21,'商品データ+集計'!$I$2:$I$21370,0)))</f>
        <v/>
      </c>
      <c r="Y21" s="579"/>
      <c r="Z21" s="377" t="str">
        <f>IF($BI21&lt;1,"",INDEX('商品データ+集計'!G$2:G$21370,MATCH($BI21,'商品データ+集計'!$I$2:$I$21370,0)))</f>
        <v/>
      </c>
      <c r="AA21" s="378" t="str">
        <f>IF($BI21&lt;1,"",INDEX('商品データ+集計'!H$2:H$21370,MATCH($BI21,'商品データ+集計'!$I$2:$I$21370,0)))</f>
        <v/>
      </c>
      <c r="AB21" s="580" t="str">
        <f>IF(ISERROR(VLOOKUP($B21,'商品データ+集計'!A:AQ,43,0)),"",VLOOKUP($B21,'商品データ+集計'!A:AQ,43,0))</f>
        <v/>
      </c>
      <c r="AC21" s="580"/>
      <c r="AD21" s="580"/>
      <c r="AE21" s="581"/>
      <c r="AF21" s="582" t="str">
        <f>IF(ISERROR(VLOOKUP($B21,'商品データ+集計'!A:AO,41,0)),"",VLOOKUP($B21,'商品データ+集計'!A:AO,41,0))</f>
        <v/>
      </c>
      <c r="AG21" s="583"/>
      <c r="AH21" s="583"/>
      <c r="AI21" s="584"/>
      <c r="AJ21" s="585" t="str">
        <f t="shared" si="1"/>
        <v/>
      </c>
      <c r="AK21" s="586"/>
      <c r="AL21" s="586"/>
      <c r="AM21" s="586"/>
      <c r="AN21" s="587"/>
      <c r="AQ21" s="99" t="str">
        <f>IF(ISERROR(VLOOKUP($B21,'商品データ+集計'!A:AC,28,0)),"",VLOOKUP($B21,'商品データ+集計'!A:AC,28,0))</f>
        <v/>
      </c>
      <c r="AR21" s="96"/>
      <c r="AS21" s="96"/>
      <c r="AT21" s="97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8">
        <f>LARGE('商品データ+集計'!$I$2:$I$5007,ROW(A3))</f>
        <v>0</v>
      </c>
      <c r="BJ21" s="96"/>
      <c r="BK21" s="314" t="str">
        <f t="shared" si="3"/>
        <v/>
      </c>
      <c r="BL21" s="1" t="str">
        <f>IF(ISERROR(VLOOKUP($B21,'商品データ+集計'!A:N,14,0)),"",VLOOKUP($B21,'商品データ+集計'!A:N,14,0))</f>
        <v/>
      </c>
      <c r="BN21" s="385" t="str">
        <f t="shared" si="4"/>
        <v/>
      </c>
      <c r="BO21" s="281" t="str">
        <f>IF(ISERROR(VLOOKUP($B21,'商品データ+集計'!A:L,12,0)),"",VLOOKUP($B21,'商品データ+集計'!A:L,12,0))</f>
        <v/>
      </c>
      <c r="BP21" s="282"/>
      <c r="BQ21" s="315"/>
      <c r="BR21" s="284"/>
      <c r="BS21" s="285"/>
      <c r="BT21" s="283"/>
      <c r="BU21" s="284"/>
      <c r="BV21" s="286"/>
      <c r="BW21" s="287"/>
    </row>
    <row r="22" spans="1:102" ht="18" customHeight="1">
      <c r="A22" s="373">
        <v>4</v>
      </c>
      <c r="B22" s="567" t="str">
        <f>IF($BI22&lt;1,"",INDEX('商品データ+集計'!A$2:A$21357,MATCH($BI22,'商品データ+集計'!$I$2:$I$21357,0)))</f>
        <v/>
      </c>
      <c r="C22" s="568"/>
      <c r="D22" s="568"/>
      <c r="E22" s="569"/>
      <c r="F22" s="570" t="str">
        <f>IF(ISERROR(VLOOKUP($B22,'商品データ+集計'!A:C,2,0)),"",VLOOKUP($B22,'商品データ+集計'!A:C,2,0))</f>
        <v/>
      </c>
      <c r="G22" s="570"/>
      <c r="H22" s="570"/>
      <c r="I22" s="570"/>
      <c r="J22" s="570"/>
      <c r="K22" s="570"/>
      <c r="L22" s="570"/>
      <c r="M22" s="570"/>
      <c r="N22" s="570"/>
      <c r="O22" s="570"/>
      <c r="P22" s="570"/>
      <c r="Q22" s="571"/>
      <c r="R22" s="572"/>
      <c r="S22" s="573"/>
      <c r="T22" s="574" t="str">
        <f t="shared" ref="T22:T39" si="5">IF(SUM(V22:AA22)&gt;0,SUM(V22:AA22),"")</f>
        <v/>
      </c>
      <c r="U22" s="575"/>
      <c r="V22" s="576" t="str">
        <f>IF($BI22&lt;1,"",INDEX('商品データ+集計'!E$2:E$21370,MATCH($BI22,'商品データ+集計'!$I$2:$I$21370,0)))</f>
        <v/>
      </c>
      <c r="W22" s="577"/>
      <c r="X22" s="578" t="str">
        <f>IF($BI22&lt;1,"",INDEX('商品データ+集計'!F$2:F$21370,MATCH($BI22,'商品データ+集計'!$I$2:$I$21370,0)))</f>
        <v/>
      </c>
      <c r="Y22" s="579"/>
      <c r="Z22" s="377" t="str">
        <f>IF($BI22&lt;1,"",INDEX('商品データ+集計'!G$2:G$21370,MATCH($BI22,'商品データ+集計'!$I$2:$I$21370,0)))</f>
        <v/>
      </c>
      <c r="AA22" s="378" t="str">
        <f>IF($BI22&lt;1,"",INDEX('商品データ+集計'!H$2:H$21370,MATCH($BI22,'商品データ+集計'!$I$2:$I$21370,0)))</f>
        <v/>
      </c>
      <c r="AB22" s="580" t="str">
        <f>IF(ISERROR(VLOOKUP($B22,'商品データ+集計'!A:AQ,43,0)),"",VLOOKUP($B22,'商品データ+集計'!A:AQ,43,0))</f>
        <v/>
      </c>
      <c r="AC22" s="580"/>
      <c r="AD22" s="580"/>
      <c r="AE22" s="581"/>
      <c r="AF22" s="582" t="str">
        <f>IF(ISERROR(VLOOKUP($B22,'商品データ+集計'!A:AO,41,0)),"",VLOOKUP($B22,'商品データ+集計'!A:AO,41,0))</f>
        <v/>
      </c>
      <c r="AG22" s="583"/>
      <c r="AH22" s="583"/>
      <c r="AI22" s="584"/>
      <c r="AJ22" s="585" t="str">
        <f t="shared" si="1"/>
        <v/>
      </c>
      <c r="AK22" s="586"/>
      <c r="AL22" s="586"/>
      <c r="AM22" s="586"/>
      <c r="AN22" s="587"/>
      <c r="AQ22" s="99" t="str">
        <f>IF(ISERROR(VLOOKUP($B22,'商品データ+集計'!A:AC,28,0)),"",VLOOKUP($B22,'商品データ+集計'!A:AC,28,0))</f>
        <v/>
      </c>
      <c r="AR22" s="96"/>
      <c r="AS22" s="96"/>
      <c r="AT22" s="97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8">
        <f>LARGE('商品データ+集計'!$I$2:$I$5007,ROW(A4))</f>
        <v>0</v>
      </c>
      <c r="BJ22" s="96"/>
      <c r="BK22" s="314" t="str">
        <f t="shared" si="3"/>
        <v/>
      </c>
      <c r="BL22" s="1" t="str">
        <f>IF(ISERROR(VLOOKUP($B22,'商品データ+集計'!A:N,14,0)),"",VLOOKUP($B22,'商品データ+集計'!A:N,14,0))</f>
        <v/>
      </c>
      <c r="BN22" s="385" t="str">
        <f t="shared" si="4"/>
        <v/>
      </c>
      <c r="BO22" s="281" t="str">
        <f>IF(ISERROR(VLOOKUP($B22,'商品データ+集計'!A:L,12,0)),"",VLOOKUP($B22,'商品データ+集計'!A:L,12,0))</f>
        <v/>
      </c>
      <c r="BP22" s="282"/>
      <c r="BQ22" s="315"/>
      <c r="BR22" s="284"/>
      <c r="BS22" s="285"/>
      <c r="BT22" s="283"/>
      <c r="BU22" s="284"/>
      <c r="BV22" s="286"/>
      <c r="BW22" s="287"/>
    </row>
    <row r="23" spans="1:102" ht="18" customHeight="1">
      <c r="A23" s="373">
        <v>5</v>
      </c>
      <c r="B23" s="567" t="str">
        <f>IF($BI23&lt;1,"",INDEX('商品データ+集計'!A$2:A$21357,MATCH($BI23,'商品データ+集計'!$I$2:$I$21357,0)))</f>
        <v/>
      </c>
      <c r="C23" s="568"/>
      <c r="D23" s="568"/>
      <c r="E23" s="569"/>
      <c r="F23" s="570" t="str">
        <f>IF(ISERROR(VLOOKUP($B23,'商品データ+集計'!A:C,2,0)),"",VLOOKUP($B23,'商品データ+集計'!A:C,2,0))</f>
        <v/>
      </c>
      <c r="G23" s="570"/>
      <c r="H23" s="570"/>
      <c r="I23" s="570"/>
      <c r="J23" s="570"/>
      <c r="K23" s="570"/>
      <c r="L23" s="570"/>
      <c r="M23" s="570"/>
      <c r="N23" s="570"/>
      <c r="O23" s="570"/>
      <c r="P23" s="570"/>
      <c r="Q23" s="571"/>
      <c r="R23" s="572"/>
      <c r="S23" s="573"/>
      <c r="T23" s="574" t="str">
        <f t="shared" si="5"/>
        <v/>
      </c>
      <c r="U23" s="575"/>
      <c r="V23" s="576" t="str">
        <f>IF($BI23&lt;1,"",INDEX('商品データ+集計'!E$2:E$21370,MATCH($BI23,'商品データ+集計'!$I$2:$I$21370,0)))</f>
        <v/>
      </c>
      <c r="W23" s="577"/>
      <c r="X23" s="578" t="str">
        <f>IF($BI23&lt;1,"",INDEX('商品データ+集計'!F$2:F$21370,MATCH($BI23,'商品データ+集計'!$I$2:$I$21370,0)))</f>
        <v/>
      </c>
      <c r="Y23" s="579"/>
      <c r="Z23" s="377" t="str">
        <f>IF($BI23&lt;1,"",INDEX('商品データ+集計'!G$2:G$21370,MATCH($BI23,'商品データ+集計'!$I$2:$I$21370,0)))</f>
        <v/>
      </c>
      <c r="AA23" s="378" t="str">
        <f>IF($BI23&lt;1,"",INDEX('商品データ+集計'!H$2:H$21370,MATCH($BI23,'商品データ+集計'!$I$2:$I$21370,0)))</f>
        <v/>
      </c>
      <c r="AB23" s="580" t="str">
        <f>IF(ISERROR(VLOOKUP($B23,'商品データ+集計'!A:AQ,43,0)),"",VLOOKUP($B23,'商品データ+集計'!A:AQ,43,0))</f>
        <v/>
      </c>
      <c r="AC23" s="580"/>
      <c r="AD23" s="580"/>
      <c r="AE23" s="581"/>
      <c r="AF23" s="582" t="str">
        <f>IF(ISERROR(VLOOKUP($B23,'商品データ+集計'!A:AO,41,0)),"",VLOOKUP($B23,'商品データ+集計'!A:AO,41,0))</f>
        <v/>
      </c>
      <c r="AG23" s="583"/>
      <c r="AH23" s="583"/>
      <c r="AI23" s="584"/>
      <c r="AJ23" s="585" t="str">
        <f t="shared" si="1"/>
        <v/>
      </c>
      <c r="AK23" s="586"/>
      <c r="AL23" s="586"/>
      <c r="AM23" s="586"/>
      <c r="AN23" s="587"/>
      <c r="AQ23" s="99" t="str">
        <f>IF(ISERROR(VLOOKUP($B23,'商品データ+集計'!A:AC,28,0)),"",VLOOKUP($B23,'商品データ+集計'!A:AC,28,0))</f>
        <v/>
      </c>
      <c r="AR23" s="96"/>
      <c r="AS23" s="96"/>
      <c r="AT23" s="97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8">
        <f>LARGE('商品データ+集計'!$I$2:$I$5007,ROW(A5))</f>
        <v>0</v>
      </c>
      <c r="BJ23" s="96"/>
      <c r="BK23" s="314" t="str">
        <f t="shared" si="3"/>
        <v/>
      </c>
      <c r="BL23" s="1" t="str">
        <f>IF(ISERROR(VLOOKUP($B23,'商品データ+集計'!A:N,14,0)),"",VLOOKUP($B23,'商品データ+集計'!A:N,14,0))</f>
        <v/>
      </c>
      <c r="BN23" s="385" t="str">
        <f t="shared" si="4"/>
        <v/>
      </c>
      <c r="BO23" s="281" t="str">
        <f>IF(ISERROR(VLOOKUP($B23,'商品データ+集計'!A:L,12,0)),"",VLOOKUP($B23,'商品データ+集計'!A:L,12,0))</f>
        <v/>
      </c>
      <c r="BP23" s="282"/>
      <c r="BQ23" s="315"/>
      <c r="BR23" s="284"/>
      <c r="BS23" s="285"/>
      <c r="BT23" s="283"/>
      <c r="BU23" s="284"/>
      <c r="BV23" s="286"/>
      <c r="BW23" s="287"/>
    </row>
    <row r="24" spans="1:102" ht="18" customHeight="1">
      <c r="A24" s="373">
        <v>6</v>
      </c>
      <c r="B24" s="567" t="str">
        <f>IF($BI24&lt;1,"",INDEX('商品データ+集計'!A$2:A$21357,MATCH($BI24,'商品データ+集計'!$I$2:$I$21357,0)))</f>
        <v/>
      </c>
      <c r="C24" s="568"/>
      <c r="D24" s="568"/>
      <c r="E24" s="569"/>
      <c r="F24" s="570" t="str">
        <f>IF(ISERROR(VLOOKUP($B24,'商品データ+集計'!A:C,2,0)),"",VLOOKUP($B24,'商品データ+集計'!A:C,2,0))</f>
        <v/>
      </c>
      <c r="G24" s="570"/>
      <c r="H24" s="570"/>
      <c r="I24" s="570"/>
      <c r="J24" s="570"/>
      <c r="K24" s="570"/>
      <c r="L24" s="570"/>
      <c r="M24" s="570"/>
      <c r="N24" s="570"/>
      <c r="O24" s="570"/>
      <c r="P24" s="570"/>
      <c r="Q24" s="571"/>
      <c r="R24" s="572"/>
      <c r="S24" s="573"/>
      <c r="T24" s="574" t="str">
        <f t="shared" si="5"/>
        <v/>
      </c>
      <c r="U24" s="575"/>
      <c r="V24" s="576" t="str">
        <f>IF($BI24&lt;1,"",INDEX('商品データ+集計'!E$2:E$21370,MATCH($BI24,'商品データ+集計'!$I$2:$I$21370,0)))</f>
        <v/>
      </c>
      <c r="W24" s="577"/>
      <c r="X24" s="578" t="str">
        <f>IF($BI24&lt;1,"",INDEX('商品データ+集計'!F$2:F$21370,MATCH($BI24,'商品データ+集計'!$I$2:$I$21370,0)))</f>
        <v/>
      </c>
      <c r="Y24" s="579"/>
      <c r="Z24" s="377" t="str">
        <f>IF($BI24&lt;1,"",INDEX('商品データ+集計'!G$2:G$21370,MATCH($BI24,'商品データ+集計'!$I$2:$I$21370,0)))</f>
        <v/>
      </c>
      <c r="AA24" s="378" t="str">
        <f>IF($BI24&lt;1,"",INDEX('商品データ+集計'!H$2:H$21370,MATCH($BI24,'商品データ+集計'!$I$2:$I$21370,0)))</f>
        <v/>
      </c>
      <c r="AB24" s="580" t="str">
        <f>IF(ISERROR(VLOOKUP($B24,'商品データ+集計'!A:AQ,43,0)),"",VLOOKUP($B24,'商品データ+集計'!A:AQ,43,0))</f>
        <v/>
      </c>
      <c r="AC24" s="580"/>
      <c r="AD24" s="580"/>
      <c r="AE24" s="581"/>
      <c r="AF24" s="582" t="str">
        <f>IF(ISERROR(VLOOKUP($B24,'商品データ+集計'!A:AO,41,0)),"",VLOOKUP($B24,'商品データ+集計'!A:AO,41,0))</f>
        <v/>
      </c>
      <c r="AG24" s="583"/>
      <c r="AH24" s="583"/>
      <c r="AI24" s="584"/>
      <c r="AJ24" s="585" t="str">
        <f t="shared" si="1"/>
        <v/>
      </c>
      <c r="AK24" s="586"/>
      <c r="AL24" s="586"/>
      <c r="AM24" s="586"/>
      <c r="AN24" s="587"/>
      <c r="AQ24" s="99" t="str">
        <f>IF(ISERROR(VLOOKUP($B24,'商品データ+集計'!A:AC,28,0)),"",VLOOKUP($B24,'商品データ+集計'!A:AC,28,0))</f>
        <v/>
      </c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8">
        <f>LARGE('商品データ+集計'!$I$2:$I$5007,ROW(A6))</f>
        <v>0</v>
      </c>
      <c r="BJ24" s="96"/>
      <c r="BK24" s="314" t="str">
        <f t="shared" si="3"/>
        <v/>
      </c>
      <c r="BL24" s="1" t="str">
        <f>IF(ISERROR(VLOOKUP($B24,'商品データ+集計'!A:N,14,0)),"",VLOOKUP($B24,'商品データ+集計'!A:N,14,0))</f>
        <v/>
      </c>
      <c r="BN24" s="385" t="str">
        <f t="shared" si="4"/>
        <v/>
      </c>
      <c r="BO24" s="281" t="str">
        <f>IF(ISERROR(VLOOKUP($B24,'商品データ+集計'!A:L,12,0)),"",VLOOKUP($B24,'商品データ+集計'!A:L,12,0))</f>
        <v/>
      </c>
      <c r="BP24" s="282"/>
      <c r="BQ24" s="315"/>
      <c r="BR24" s="284"/>
      <c r="BS24" s="285"/>
      <c r="BT24" s="283"/>
      <c r="BU24" s="284"/>
      <c r="BV24" s="286"/>
      <c r="BW24" s="287"/>
    </row>
    <row r="25" spans="1:102" ht="18" customHeight="1">
      <c r="A25" s="373">
        <v>7</v>
      </c>
      <c r="B25" s="567" t="str">
        <f>IF($BI25&lt;1,"",INDEX('商品データ+集計'!A$2:A$21357,MATCH($BI25,'商品データ+集計'!$I$2:$I$21357,0)))</f>
        <v/>
      </c>
      <c r="C25" s="568"/>
      <c r="D25" s="568"/>
      <c r="E25" s="569"/>
      <c r="F25" s="570" t="str">
        <f>IF(ISERROR(VLOOKUP($B25,'商品データ+集計'!A:C,2,0)),"",VLOOKUP($B25,'商品データ+集計'!A:C,2,0))</f>
        <v/>
      </c>
      <c r="G25" s="570"/>
      <c r="H25" s="570"/>
      <c r="I25" s="570"/>
      <c r="J25" s="570"/>
      <c r="K25" s="570"/>
      <c r="L25" s="570"/>
      <c r="M25" s="570"/>
      <c r="N25" s="570"/>
      <c r="O25" s="570"/>
      <c r="P25" s="570"/>
      <c r="Q25" s="571"/>
      <c r="R25" s="572"/>
      <c r="S25" s="573"/>
      <c r="T25" s="574" t="str">
        <f t="shared" si="5"/>
        <v/>
      </c>
      <c r="U25" s="575"/>
      <c r="V25" s="576" t="str">
        <f>IF($BI25&lt;1,"",INDEX('商品データ+集計'!E$2:E$21370,MATCH($BI25,'商品データ+集計'!$I$2:$I$21370,0)))</f>
        <v/>
      </c>
      <c r="W25" s="577"/>
      <c r="X25" s="578" t="str">
        <f>IF($BI25&lt;1,"",INDEX('商品データ+集計'!F$2:F$21370,MATCH($BI25,'商品データ+集計'!$I$2:$I$21370,0)))</f>
        <v/>
      </c>
      <c r="Y25" s="579"/>
      <c r="Z25" s="377" t="str">
        <f>IF($BI25&lt;1,"",INDEX('商品データ+集計'!G$2:G$21370,MATCH($BI25,'商品データ+集計'!$I$2:$I$21370,0)))</f>
        <v/>
      </c>
      <c r="AA25" s="378" t="str">
        <f>IF($BI25&lt;1,"",INDEX('商品データ+集計'!H$2:H$21370,MATCH($BI25,'商品データ+集計'!$I$2:$I$21370,0)))</f>
        <v/>
      </c>
      <c r="AB25" s="580" t="str">
        <f>IF(ISERROR(VLOOKUP($B25,'商品データ+集計'!A:AQ,43,0)),"",VLOOKUP($B25,'商品データ+集計'!A:AQ,43,0))</f>
        <v/>
      </c>
      <c r="AC25" s="580"/>
      <c r="AD25" s="580"/>
      <c r="AE25" s="581"/>
      <c r="AF25" s="582" t="str">
        <f>IF(ISERROR(VLOOKUP($B25,'商品データ+集計'!A:AO,41,0)),"",VLOOKUP($B25,'商品データ+集計'!A:AO,41,0))</f>
        <v/>
      </c>
      <c r="AG25" s="583"/>
      <c r="AH25" s="583"/>
      <c r="AI25" s="584"/>
      <c r="AJ25" s="585" t="str">
        <f t="shared" si="1"/>
        <v/>
      </c>
      <c r="AK25" s="586"/>
      <c r="AL25" s="586"/>
      <c r="AM25" s="586"/>
      <c r="AN25" s="587"/>
      <c r="AQ25" s="99" t="str">
        <f>IF(ISERROR(VLOOKUP($B25,'商品データ+集計'!A:AC,28,0)),"",VLOOKUP($B25,'商品データ+集計'!A:AC,28,0))</f>
        <v/>
      </c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8">
        <f>LARGE('商品データ+集計'!$I$2:$I$5007,ROW(A7))</f>
        <v>0</v>
      </c>
      <c r="BJ25" s="96"/>
      <c r="BK25" s="314" t="str">
        <f t="shared" si="3"/>
        <v/>
      </c>
      <c r="BL25" s="1" t="str">
        <f>IF(ISERROR(VLOOKUP($B25,'商品データ+集計'!A:N,14,0)),"",VLOOKUP($B25,'商品データ+集計'!A:N,14,0))</f>
        <v/>
      </c>
      <c r="BN25" s="385" t="str">
        <f t="shared" si="4"/>
        <v/>
      </c>
      <c r="BO25" s="281" t="str">
        <f>IF(ISERROR(VLOOKUP($B25,'商品データ+集計'!A:L,12,0)),"",VLOOKUP($B25,'商品データ+集計'!A:L,12,0))</f>
        <v/>
      </c>
      <c r="BP25" s="282"/>
      <c r="BQ25" s="315"/>
      <c r="BR25" s="284"/>
      <c r="BS25" s="285"/>
      <c r="BT25" s="283"/>
      <c r="BU25" s="284"/>
      <c r="BV25" s="286"/>
      <c r="BW25" s="287"/>
    </row>
    <row r="26" spans="1:102" ht="18" customHeight="1">
      <c r="A26" s="373">
        <v>8</v>
      </c>
      <c r="B26" s="567" t="str">
        <f>IF($BI26&lt;1,"",INDEX('商品データ+集計'!A$2:A$21357,MATCH($BI26,'商品データ+集計'!$I$2:$I$21357,0)))</f>
        <v/>
      </c>
      <c r="C26" s="568"/>
      <c r="D26" s="568"/>
      <c r="E26" s="569"/>
      <c r="F26" s="570" t="str">
        <f>IF(ISERROR(VLOOKUP($B26,'商品データ+集計'!A:C,2,0)),"",VLOOKUP($B26,'商品データ+集計'!A:C,2,0))</f>
        <v/>
      </c>
      <c r="G26" s="570"/>
      <c r="H26" s="570"/>
      <c r="I26" s="570"/>
      <c r="J26" s="570"/>
      <c r="K26" s="570"/>
      <c r="L26" s="570"/>
      <c r="M26" s="570"/>
      <c r="N26" s="570"/>
      <c r="O26" s="570"/>
      <c r="P26" s="570"/>
      <c r="Q26" s="571"/>
      <c r="R26" s="572"/>
      <c r="S26" s="573"/>
      <c r="T26" s="574" t="str">
        <f t="shared" si="5"/>
        <v/>
      </c>
      <c r="U26" s="575"/>
      <c r="V26" s="576" t="str">
        <f>IF($BI26&lt;1,"",INDEX('商品データ+集計'!E$2:E$21370,MATCH($BI26,'商品データ+集計'!$I$2:$I$21370,0)))</f>
        <v/>
      </c>
      <c r="W26" s="577"/>
      <c r="X26" s="578" t="str">
        <f>IF($BI26&lt;1,"",INDEX('商品データ+集計'!F$2:F$21370,MATCH($BI26,'商品データ+集計'!$I$2:$I$21370,0)))</f>
        <v/>
      </c>
      <c r="Y26" s="579"/>
      <c r="Z26" s="377" t="str">
        <f>IF($BI26&lt;1,"",INDEX('商品データ+集計'!G$2:G$21370,MATCH($BI26,'商品データ+集計'!$I$2:$I$21370,0)))</f>
        <v/>
      </c>
      <c r="AA26" s="378" t="str">
        <f>IF($BI26&lt;1,"",INDEX('商品データ+集計'!H$2:H$21370,MATCH($BI26,'商品データ+集計'!$I$2:$I$21370,0)))</f>
        <v/>
      </c>
      <c r="AB26" s="580" t="str">
        <f>IF(ISERROR(VLOOKUP($B26,'商品データ+集計'!A:AQ,43,0)),"",VLOOKUP($B26,'商品データ+集計'!A:AQ,43,0))</f>
        <v/>
      </c>
      <c r="AC26" s="580"/>
      <c r="AD26" s="580"/>
      <c r="AE26" s="581"/>
      <c r="AF26" s="582" t="str">
        <f>IF(ISERROR(VLOOKUP($B26,'商品データ+集計'!A:AO,41,0)),"",VLOOKUP($B26,'商品データ+集計'!A:AO,41,0))</f>
        <v/>
      </c>
      <c r="AG26" s="583"/>
      <c r="AH26" s="583"/>
      <c r="AI26" s="584"/>
      <c r="AJ26" s="585" t="str">
        <f t="shared" si="1"/>
        <v/>
      </c>
      <c r="AK26" s="586"/>
      <c r="AL26" s="586"/>
      <c r="AM26" s="586"/>
      <c r="AN26" s="587"/>
      <c r="AQ26" s="99" t="str">
        <f>IF(ISERROR(VLOOKUP($B26,'商品データ+集計'!A:AC,28,0)),"",VLOOKUP($B26,'商品データ+集計'!A:AC,28,0))</f>
        <v/>
      </c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8">
        <f>LARGE('商品データ+集計'!$I$2:$I$5007,ROW(A8))</f>
        <v>0</v>
      </c>
      <c r="BJ26" s="96"/>
      <c r="BK26" s="314" t="str">
        <f t="shared" si="3"/>
        <v/>
      </c>
      <c r="BL26" s="1" t="str">
        <f>IF(ISERROR(VLOOKUP($B26,'商品データ+集計'!A:N,14,0)),"",VLOOKUP($B26,'商品データ+集計'!A:N,14,0))</f>
        <v/>
      </c>
      <c r="BN26" s="385" t="str">
        <f t="shared" si="4"/>
        <v/>
      </c>
      <c r="BO26" s="281" t="str">
        <f>IF(ISERROR(VLOOKUP($B26,'商品データ+集計'!A:L,12,0)),"",VLOOKUP($B26,'商品データ+集計'!A:L,12,0))</f>
        <v/>
      </c>
      <c r="BP26" s="282"/>
      <c r="BQ26" s="315"/>
      <c r="BR26" s="284"/>
      <c r="BS26" s="285"/>
      <c r="BT26" s="283"/>
      <c r="BU26" s="284"/>
      <c r="BV26" s="286"/>
      <c r="BW26" s="287"/>
    </row>
    <row r="27" spans="1:102" ht="18" customHeight="1">
      <c r="A27" s="373">
        <v>9</v>
      </c>
      <c r="B27" s="567" t="str">
        <f>IF($BI27&lt;1,"",INDEX('商品データ+集計'!A$2:A$21357,MATCH($BI27,'商品データ+集計'!$I$2:$I$21357,0)))</f>
        <v/>
      </c>
      <c r="C27" s="568"/>
      <c r="D27" s="568"/>
      <c r="E27" s="569"/>
      <c r="F27" s="570" t="str">
        <f>IF(ISERROR(VLOOKUP($B27,'商品データ+集計'!A:C,2,0)),"",VLOOKUP($B27,'商品データ+集計'!A:C,2,0))</f>
        <v/>
      </c>
      <c r="G27" s="570"/>
      <c r="H27" s="570"/>
      <c r="I27" s="570"/>
      <c r="J27" s="570"/>
      <c r="K27" s="570"/>
      <c r="L27" s="570"/>
      <c r="M27" s="570"/>
      <c r="N27" s="570"/>
      <c r="O27" s="570"/>
      <c r="P27" s="570"/>
      <c r="Q27" s="571"/>
      <c r="R27" s="572"/>
      <c r="S27" s="573"/>
      <c r="T27" s="574" t="str">
        <f t="shared" si="5"/>
        <v/>
      </c>
      <c r="U27" s="575"/>
      <c r="V27" s="576" t="str">
        <f>IF($BI27&lt;1,"",INDEX('商品データ+集計'!E$2:E$21370,MATCH($BI27,'商品データ+集計'!$I$2:$I$21370,0)))</f>
        <v/>
      </c>
      <c r="W27" s="577"/>
      <c r="X27" s="578" t="str">
        <f>IF($BI27&lt;1,"",INDEX('商品データ+集計'!F$2:F$21370,MATCH($BI27,'商品データ+集計'!$I$2:$I$21370,0)))</f>
        <v/>
      </c>
      <c r="Y27" s="579"/>
      <c r="Z27" s="377" t="str">
        <f>IF($BI27&lt;1,"",INDEX('商品データ+集計'!G$2:G$21370,MATCH($BI27,'商品データ+集計'!$I$2:$I$21370,0)))</f>
        <v/>
      </c>
      <c r="AA27" s="378" t="str">
        <f>IF($BI27&lt;1,"",INDEX('商品データ+集計'!H$2:H$21370,MATCH($BI27,'商品データ+集計'!$I$2:$I$21370,0)))</f>
        <v/>
      </c>
      <c r="AB27" s="580" t="str">
        <f>IF(ISERROR(VLOOKUP($B27,'商品データ+集計'!A:AQ,43,0)),"",VLOOKUP($B27,'商品データ+集計'!A:AQ,43,0))</f>
        <v/>
      </c>
      <c r="AC27" s="580"/>
      <c r="AD27" s="580"/>
      <c r="AE27" s="581"/>
      <c r="AF27" s="582" t="str">
        <f>IF(ISERROR(VLOOKUP($B27,'商品データ+集計'!A:AO,41,0)),"",VLOOKUP($B27,'商品データ+集計'!A:AO,41,0))</f>
        <v/>
      </c>
      <c r="AG27" s="583"/>
      <c r="AH27" s="583"/>
      <c r="AI27" s="584"/>
      <c r="AJ27" s="585" t="str">
        <f t="shared" si="1"/>
        <v/>
      </c>
      <c r="AK27" s="586"/>
      <c r="AL27" s="586"/>
      <c r="AM27" s="586"/>
      <c r="AN27" s="587"/>
      <c r="AQ27" s="99" t="str">
        <f>IF(ISERROR(VLOOKUP($B27,'商品データ+集計'!A:AC,28,0)),"",VLOOKUP($B27,'商品データ+集計'!A:AC,28,0))</f>
        <v/>
      </c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8">
        <f>LARGE('商品データ+集計'!$I$2:$I$5007,ROW(A9))</f>
        <v>0</v>
      </c>
      <c r="BJ27" s="96"/>
      <c r="BK27" s="314" t="str">
        <f t="shared" si="3"/>
        <v/>
      </c>
      <c r="BL27" s="1" t="str">
        <f>IF(ISERROR(VLOOKUP($B27,'商品データ+集計'!A:N,14,0)),"",VLOOKUP($B27,'商品データ+集計'!A:N,14,0))</f>
        <v/>
      </c>
      <c r="BN27" s="385" t="str">
        <f t="shared" si="4"/>
        <v/>
      </c>
      <c r="BO27" s="281" t="str">
        <f>IF(ISERROR(VLOOKUP($B27,'商品データ+集計'!A:L,12,0)),"",VLOOKUP($B27,'商品データ+集計'!A:L,12,0))</f>
        <v/>
      </c>
      <c r="BP27" s="282"/>
      <c r="BQ27" s="315"/>
      <c r="BR27" s="284"/>
      <c r="BS27" s="285"/>
      <c r="BT27" s="283"/>
      <c r="BU27" s="284"/>
      <c r="BV27" s="286"/>
      <c r="BW27" s="287"/>
    </row>
    <row r="28" spans="1:102" ht="18" customHeight="1">
      <c r="A28" s="373">
        <v>10</v>
      </c>
      <c r="B28" s="567" t="str">
        <f>IF($BI28&lt;1,"",INDEX('商品データ+集計'!A$2:A$21357,MATCH($BI28,'商品データ+集計'!$I$2:$I$21357,0)))</f>
        <v/>
      </c>
      <c r="C28" s="568"/>
      <c r="D28" s="568"/>
      <c r="E28" s="569"/>
      <c r="F28" s="570" t="str">
        <f>IF(ISERROR(VLOOKUP($B28,'商品データ+集計'!A:C,2,0)),"",VLOOKUP($B28,'商品データ+集計'!A:C,2,0))</f>
        <v/>
      </c>
      <c r="G28" s="570"/>
      <c r="H28" s="570"/>
      <c r="I28" s="570"/>
      <c r="J28" s="570"/>
      <c r="K28" s="570"/>
      <c r="L28" s="570"/>
      <c r="M28" s="570"/>
      <c r="N28" s="570"/>
      <c r="O28" s="570"/>
      <c r="P28" s="570"/>
      <c r="Q28" s="571"/>
      <c r="R28" s="572"/>
      <c r="S28" s="573"/>
      <c r="T28" s="574" t="str">
        <f t="shared" si="5"/>
        <v/>
      </c>
      <c r="U28" s="575"/>
      <c r="V28" s="576" t="str">
        <f>IF($BI28&lt;1,"",INDEX('商品データ+集計'!E$2:E$21370,MATCH($BI28,'商品データ+集計'!$I$2:$I$21370,0)))</f>
        <v/>
      </c>
      <c r="W28" s="577"/>
      <c r="X28" s="578" t="str">
        <f>IF($BI28&lt;1,"",INDEX('商品データ+集計'!F$2:F$21370,MATCH($BI28,'商品データ+集計'!$I$2:$I$21370,0)))</f>
        <v/>
      </c>
      <c r="Y28" s="579"/>
      <c r="Z28" s="377" t="str">
        <f>IF($BI28&lt;1,"",INDEX('商品データ+集計'!G$2:G$21370,MATCH($BI28,'商品データ+集計'!$I$2:$I$21370,0)))</f>
        <v/>
      </c>
      <c r="AA28" s="378" t="str">
        <f>IF($BI28&lt;1,"",INDEX('商品データ+集計'!H$2:H$21370,MATCH($BI28,'商品データ+集計'!$I$2:$I$21370,0)))</f>
        <v/>
      </c>
      <c r="AB28" s="580" t="str">
        <f>IF(ISERROR(VLOOKUP($B28,'商品データ+集計'!A:AQ,43,0)),"",VLOOKUP($B28,'商品データ+集計'!A:AQ,43,0))</f>
        <v/>
      </c>
      <c r="AC28" s="580"/>
      <c r="AD28" s="580"/>
      <c r="AE28" s="581"/>
      <c r="AF28" s="582" t="str">
        <f>IF(ISERROR(VLOOKUP($B28,'商品データ+集計'!A:AO,41,0)),"",VLOOKUP($B28,'商品データ+集計'!A:AO,41,0))</f>
        <v/>
      </c>
      <c r="AG28" s="583"/>
      <c r="AH28" s="583"/>
      <c r="AI28" s="584"/>
      <c r="AJ28" s="585" t="str">
        <f t="shared" si="1"/>
        <v/>
      </c>
      <c r="AK28" s="586"/>
      <c r="AL28" s="586"/>
      <c r="AM28" s="586"/>
      <c r="AN28" s="587"/>
      <c r="AQ28" s="99" t="str">
        <f>IF(ISERROR(VLOOKUP($B28,'商品データ+集計'!A:AC,28,0)),"",VLOOKUP($B28,'商品データ+集計'!A:AC,28,0))</f>
        <v/>
      </c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8">
        <f>LARGE('商品データ+集計'!$I$2:$I$5007,ROW(A10))</f>
        <v>0</v>
      </c>
      <c r="BJ28" s="96"/>
      <c r="BK28" s="314" t="str">
        <f t="shared" si="3"/>
        <v/>
      </c>
      <c r="BL28" s="1" t="str">
        <f>IF(ISERROR(VLOOKUP($B28,'商品データ+集計'!A:N,14,0)),"",VLOOKUP($B28,'商品データ+集計'!A:N,14,0))</f>
        <v/>
      </c>
      <c r="BN28" s="385" t="str">
        <f t="shared" si="4"/>
        <v/>
      </c>
      <c r="BO28" s="281" t="str">
        <f>IF(ISERROR(VLOOKUP($B28,'商品データ+集計'!A:L,12,0)),"",VLOOKUP($B28,'商品データ+集計'!A:L,12,0))</f>
        <v/>
      </c>
      <c r="BP28" s="282"/>
      <c r="BQ28" s="315"/>
      <c r="BR28" s="284"/>
      <c r="BS28" s="285"/>
      <c r="BT28" s="283"/>
      <c r="BU28" s="284"/>
      <c r="BV28" s="286"/>
      <c r="BW28" s="287"/>
    </row>
    <row r="29" spans="1:102" ht="18" customHeight="1">
      <c r="A29" s="373">
        <v>11</v>
      </c>
      <c r="B29" s="567" t="str">
        <f>IF($BI29&lt;1,"",INDEX('商品データ+集計'!A$2:A$21357,MATCH($BI29,'商品データ+集計'!$I$2:$I$21357,0)))</f>
        <v/>
      </c>
      <c r="C29" s="568"/>
      <c r="D29" s="568"/>
      <c r="E29" s="569"/>
      <c r="F29" s="570" t="str">
        <f>IF(ISERROR(VLOOKUP($B29,'商品データ+集計'!A:C,2,0)),"",VLOOKUP($B29,'商品データ+集計'!A:C,2,0))</f>
        <v/>
      </c>
      <c r="G29" s="570"/>
      <c r="H29" s="570"/>
      <c r="I29" s="570"/>
      <c r="J29" s="570"/>
      <c r="K29" s="570"/>
      <c r="L29" s="570"/>
      <c r="M29" s="570"/>
      <c r="N29" s="570"/>
      <c r="O29" s="570"/>
      <c r="P29" s="570"/>
      <c r="Q29" s="571"/>
      <c r="R29" s="572"/>
      <c r="S29" s="573"/>
      <c r="T29" s="574" t="str">
        <f t="shared" si="5"/>
        <v/>
      </c>
      <c r="U29" s="575"/>
      <c r="V29" s="576" t="str">
        <f>IF($BI29&lt;1,"",INDEX('商品データ+集計'!E$2:E$21370,MATCH($BI29,'商品データ+集計'!$I$2:$I$21370,0)))</f>
        <v/>
      </c>
      <c r="W29" s="577"/>
      <c r="X29" s="578" t="str">
        <f>IF($BI29&lt;1,"",INDEX('商品データ+集計'!F$2:F$21370,MATCH($BI29,'商品データ+集計'!$I$2:$I$21370,0)))</f>
        <v/>
      </c>
      <c r="Y29" s="579"/>
      <c r="Z29" s="377" t="str">
        <f>IF($BI29&lt;1,"",INDEX('商品データ+集計'!G$2:G$21370,MATCH($BI29,'商品データ+集計'!$I$2:$I$21370,0)))</f>
        <v/>
      </c>
      <c r="AA29" s="378" t="str">
        <f>IF($BI29&lt;1,"",INDEX('商品データ+集計'!H$2:H$21370,MATCH($BI29,'商品データ+集計'!$I$2:$I$21370,0)))</f>
        <v/>
      </c>
      <c r="AB29" s="580" t="str">
        <f>IF(ISERROR(VLOOKUP($B29,'商品データ+集計'!A:AQ,43,0)),"",VLOOKUP($B29,'商品データ+集計'!A:AQ,43,0))</f>
        <v/>
      </c>
      <c r="AC29" s="580"/>
      <c r="AD29" s="580"/>
      <c r="AE29" s="581"/>
      <c r="AF29" s="582" t="str">
        <f>IF(ISERROR(VLOOKUP($B29,'商品データ+集計'!A:AO,41,0)),"",VLOOKUP($B29,'商品データ+集計'!A:AO,41,0))</f>
        <v/>
      </c>
      <c r="AG29" s="583"/>
      <c r="AH29" s="583"/>
      <c r="AI29" s="584"/>
      <c r="AJ29" s="585" t="str">
        <f t="shared" si="1"/>
        <v/>
      </c>
      <c r="AK29" s="586"/>
      <c r="AL29" s="586"/>
      <c r="AM29" s="586"/>
      <c r="AN29" s="587"/>
      <c r="AQ29" s="99" t="str">
        <f>IF(ISERROR(VLOOKUP($B29,'商品データ+集計'!A:AC,28,0)),"",VLOOKUP($B29,'商品データ+集計'!A:AC,28,0))</f>
        <v/>
      </c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8">
        <f>LARGE('商品データ+集計'!$I$2:$I$5007,ROW(A11))</f>
        <v>0</v>
      </c>
      <c r="BJ29" s="96"/>
      <c r="BK29" s="314" t="str">
        <f t="shared" si="3"/>
        <v/>
      </c>
      <c r="BL29" s="1" t="str">
        <f>IF(ISERROR(VLOOKUP($B29,'商品データ+集計'!A:N,14,0)),"",VLOOKUP($B29,'商品データ+集計'!A:N,14,0))</f>
        <v/>
      </c>
      <c r="BN29" s="385" t="str">
        <f t="shared" si="4"/>
        <v/>
      </c>
      <c r="BO29" s="281" t="str">
        <f>IF(ISERROR(VLOOKUP($B29,'商品データ+集計'!A:L,12,0)),"",VLOOKUP($B29,'商品データ+集計'!A:L,12,0))</f>
        <v/>
      </c>
      <c r="BP29" s="282"/>
      <c r="BQ29" s="315"/>
      <c r="BR29" s="284"/>
      <c r="BS29" s="285"/>
      <c r="BT29" s="283"/>
      <c r="BU29" s="284"/>
      <c r="BV29" s="286"/>
      <c r="BW29" s="287"/>
    </row>
    <row r="30" spans="1:102" ht="18" customHeight="1">
      <c r="A30" s="373">
        <v>12</v>
      </c>
      <c r="B30" s="567" t="str">
        <f>IF($BI30&lt;1,"",INDEX('商品データ+集計'!A$2:A$21357,MATCH($BI30,'商品データ+集計'!$I$2:$I$21357,0)))</f>
        <v/>
      </c>
      <c r="C30" s="568"/>
      <c r="D30" s="568"/>
      <c r="E30" s="569"/>
      <c r="F30" s="570" t="str">
        <f>IF(ISERROR(VLOOKUP($B30,'商品データ+集計'!A:C,2,0)),"",VLOOKUP($B30,'商品データ+集計'!A:C,2,0))</f>
        <v/>
      </c>
      <c r="G30" s="570"/>
      <c r="H30" s="570"/>
      <c r="I30" s="570"/>
      <c r="J30" s="570"/>
      <c r="K30" s="570"/>
      <c r="L30" s="570"/>
      <c r="M30" s="570"/>
      <c r="N30" s="570"/>
      <c r="O30" s="570"/>
      <c r="P30" s="570"/>
      <c r="Q30" s="571"/>
      <c r="R30" s="572"/>
      <c r="S30" s="573"/>
      <c r="T30" s="574" t="str">
        <f t="shared" si="5"/>
        <v/>
      </c>
      <c r="U30" s="575"/>
      <c r="V30" s="576" t="str">
        <f>IF($BI30&lt;1,"",INDEX('商品データ+集計'!E$2:E$21370,MATCH($BI30,'商品データ+集計'!$I$2:$I$21370,0)))</f>
        <v/>
      </c>
      <c r="W30" s="577"/>
      <c r="X30" s="578" t="str">
        <f>IF($BI30&lt;1,"",INDEX('商品データ+集計'!F$2:F$21370,MATCH($BI30,'商品データ+集計'!$I$2:$I$21370,0)))</f>
        <v/>
      </c>
      <c r="Y30" s="579"/>
      <c r="Z30" s="377" t="str">
        <f>IF($BI30&lt;1,"",INDEX('商品データ+集計'!G$2:G$21370,MATCH($BI30,'商品データ+集計'!$I$2:$I$21370,0)))</f>
        <v/>
      </c>
      <c r="AA30" s="378" t="str">
        <f>IF($BI30&lt;1,"",INDEX('商品データ+集計'!H$2:H$21370,MATCH($BI30,'商品データ+集計'!$I$2:$I$21370,0)))</f>
        <v/>
      </c>
      <c r="AB30" s="580" t="str">
        <f>IF(ISERROR(VLOOKUP($B30,'商品データ+集計'!A:AQ,43,0)),"",VLOOKUP($B30,'商品データ+集計'!A:AQ,43,0))</f>
        <v/>
      </c>
      <c r="AC30" s="580"/>
      <c r="AD30" s="580"/>
      <c r="AE30" s="581"/>
      <c r="AF30" s="582" t="str">
        <f>IF(ISERROR(VLOOKUP($B30,'商品データ+集計'!A:AO,41,0)),"",VLOOKUP($B30,'商品データ+集計'!A:AO,41,0))</f>
        <v/>
      </c>
      <c r="AG30" s="583"/>
      <c r="AH30" s="583"/>
      <c r="AI30" s="584"/>
      <c r="AJ30" s="585" t="str">
        <f t="shared" si="1"/>
        <v/>
      </c>
      <c r="AK30" s="586"/>
      <c r="AL30" s="586"/>
      <c r="AM30" s="586"/>
      <c r="AN30" s="587"/>
      <c r="AQ30" s="99" t="str">
        <f>IF(ISERROR(VLOOKUP($B30,'商品データ+集計'!A:AC,28,0)),"",VLOOKUP($B30,'商品データ+集計'!A:AC,28,0))</f>
        <v/>
      </c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8">
        <f>LARGE('商品データ+集計'!$I$2:$I$5007,ROW(A12))</f>
        <v>0</v>
      </c>
      <c r="BJ30" s="96"/>
      <c r="BK30" s="314" t="str">
        <f t="shared" si="3"/>
        <v/>
      </c>
      <c r="BL30" s="1" t="str">
        <f>IF(ISERROR(VLOOKUP($B30,'商品データ+集計'!A:N,14,0)),"",VLOOKUP($B30,'商品データ+集計'!A:N,14,0))</f>
        <v/>
      </c>
      <c r="BN30" s="385" t="str">
        <f t="shared" si="4"/>
        <v/>
      </c>
      <c r="BO30" s="281" t="str">
        <f>IF(ISERROR(VLOOKUP($B30,'商品データ+集計'!A:L,12,0)),"",VLOOKUP($B30,'商品データ+集計'!A:L,12,0))</f>
        <v/>
      </c>
      <c r="BP30" s="282"/>
      <c r="BQ30" s="315"/>
      <c r="BR30" s="284"/>
      <c r="BS30" s="285"/>
      <c r="BT30" s="283"/>
      <c r="BU30" s="284"/>
      <c r="BV30" s="286"/>
      <c r="BW30" s="287"/>
    </row>
    <row r="31" spans="1:102" ht="18" customHeight="1">
      <c r="A31" s="373">
        <v>13</v>
      </c>
      <c r="B31" s="567" t="str">
        <f>IF($BI31&lt;1,"",INDEX('商品データ+集計'!A$2:A$21357,MATCH($BI31,'商品データ+集計'!$I$2:$I$21357,0)))</f>
        <v/>
      </c>
      <c r="C31" s="568"/>
      <c r="D31" s="568"/>
      <c r="E31" s="569"/>
      <c r="F31" s="570" t="str">
        <f>IF(ISERROR(VLOOKUP($B31,'商品データ+集計'!A:C,2,0)),"",VLOOKUP($B31,'商品データ+集計'!A:C,2,0))</f>
        <v/>
      </c>
      <c r="G31" s="570"/>
      <c r="H31" s="570"/>
      <c r="I31" s="570"/>
      <c r="J31" s="570"/>
      <c r="K31" s="570"/>
      <c r="L31" s="570"/>
      <c r="M31" s="570"/>
      <c r="N31" s="570"/>
      <c r="O31" s="570"/>
      <c r="P31" s="570"/>
      <c r="Q31" s="571"/>
      <c r="R31" s="572"/>
      <c r="S31" s="573"/>
      <c r="T31" s="574" t="str">
        <f t="shared" si="5"/>
        <v/>
      </c>
      <c r="U31" s="575"/>
      <c r="V31" s="576" t="str">
        <f>IF($BI31&lt;1,"",INDEX('商品データ+集計'!E$2:E$21370,MATCH($BI31,'商品データ+集計'!$I$2:$I$21370,0)))</f>
        <v/>
      </c>
      <c r="W31" s="577"/>
      <c r="X31" s="578" t="str">
        <f>IF($BI31&lt;1,"",INDEX('商品データ+集計'!F$2:F$21370,MATCH($BI31,'商品データ+集計'!$I$2:$I$21370,0)))</f>
        <v/>
      </c>
      <c r="Y31" s="579"/>
      <c r="Z31" s="377" t="str">
        <f>IF($BI31&lt;1,"",INDEX('商品データ+集計'!G$2:G$21370,MATCH($BI31,'商品データ+集計'!$I$2:$I$21370,0)))</f>
        <v/>
      </c>
      <c r="AA31" s="378" t="str">
        <f>IF($BI31&lt;1,"",INDEX('商品データ+集計'!H$2:H$21370,MATCH($BI31,'商品データ+集計'!$I$2:$I$21370,0)))</f>
        <v/>
      </c>
      <c r="AB31" s="580" t="str">
        <f>IF(ISERROR(VLOOKUP($B31,'商品データ+集計'!A:AQ,43,0)),"",VLOOKUP($B31,'商品データ+集計'!A:AQ,43,0))</f>
        <v/>
      </c>
      <c r="AC31" s="580"/>
      <c r="AD31" s="580"/>
      <c r="AE31" s="581"/>
      <c r="AF31" s="582" t="str">
        <f>IF(ISERROR(VLOOKUP($B31,'商品データ+集計'!A:AO,41,0)),"",VLOOKUP($B31,'商品データ+集計'!A:AO,41,0))</f>
        <v/>
      </c>
      <c r="AG31" s="583"/>
      <c r="AH31" s="583"/>
      <c r="AI31" s="584"/>
      <c r="AJ31" s="585" t="str">
        <f t="shared" si="1"/>
        <v/>
      </c>
      <c r="AK31" s="586"/>
      <c r="AL31" s="586"/>
      <c r="AM31" s="586"/>
      <c r="AN31" s="587"/>
      <c r="AQ31" s="99" t="str">
        <f>IF(ISERROR(VLOOKUP($B31,'商品データ+集計'!A:AC,28,0)),"",VLOOKUP($B31,'商品データ+集計'!A:AC,28,0))</f>
        <v/>
      </c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8">
        <f>LARGE('商品データ+集計'!$I$2:$I$5007,ROW(A13))</f>
        <v>0</v>
      </c>
      <c r="BJ31" s="96"/>
      <c r="BK31" s="314" t="str">
        <f t="shared" si="3"/>
        <v/>
      </c>
      <c r="BL31" s="1" t="str">
        <f>IF(ISERROR(VLOOKUP($B31,'商品データ+集計'!A:N,14,0)),"",VLOOKUP($B31,'商品データ+集計'!A:N,14,0))</f>
        <v/>
      </c>
      <c r="BN31" s="385" t="str">
        <f t="shared" si="4"/>
        <v/>
      </c>
      <c r="BO31" s="281" t="str">
        <f>IF(ISERROR(VLOOKUP($B31,'商品データ+集計'!A:L,12,0)),"",VLOOKUP($B31,'商品データ+集計'!A:L,12,0))</f>
        <v/>
      </c>
      <c r="BP31" s="282"/>
      <c r="BQ31" s="315"/>
      <c r="BR31" s="284"/>
      <c r="BS31" s="285"/>
      <c r="BT31" s="283"/>
      <c r="BU31" s="284"/>
      <c r="BV31" s="286"/>
      <c r="BW31" s="287"/>
    </row>
    <row r="32" spans="1:102" ht="18" customHeight="1">
      <c r="A32" s="373">
        <v>14</v>
      </c>
      <c r="B32" s="567" t="str">
        <f>IF($BI32&lt;1,"",INDEX('商品データ+集計'!A$2:A$21357,MATCH($BI32,'商品データ+集計'!$I$2:$I$21357,0)))</f>
        <v/>
      </c>
      <c r="C32" s="568"/>
      <c r="D32" s="568"/>
      <c r="E32" s="569"/>
      <c r="F32" s="570" t="str">
        <f>IF(ISERROR(VLOOKUP($B32,'商品データ+集計'!A:C,2,0)),"",VLOOKUP($B32,'商品データ+集計'!A:C,2,0))</f>
        <v/>
      </c>
      <c r="G32" s="570"/>
      <c r="H32" s="570"/>
      <c r="I32" s="570"/>
      <c r="J32" s="570"/>
      <c r="K32" s="570"/>
      <c r="L32" s="570"/>
      <c r="M32" s="570"/>
      <c r="N32" s="570"/>
      <c r="O32" s="570"/>
      <c r="P32" s="570"/>
      <c r="Q32" s="571"/>
      <c r="R32" s="572"/>
      <c r="S32" s="573"/>
      <c r="T32" s="574" t="str">
        <f t="shared" si="5"/>
        <v/>
      </c>
      <c r="U32" s="575"/>
      <c r="V32" s="576" t="str">
        <f>IF($BI32&lt;1,"",INDEX('商品データ+集計'!E$2:E$21370,MATCH($BI32,'商品データ+集計'!$I$2:$I$21370,0)))</f>
        <v/>
      </c>
      <c r="W32" s="577"/>
      <c r="X32" s="578" t="str">
        <f>IF($BI32&lt;1,"",INDEX('商品データ+集計'!F$2:F$21370,MATCH($BI32,'商品データ+集計'!$I$2:$I$21370,0)))</f>
        <v/>
      </c>
      <c r="Y32" s="579"/>
      <c r="Z32" s="377" t="str">
        <f>IF($BI32&lt;1,"",INDEX('商品データ+集計'!G$2:G$21370,MATCH($BI32,'商品データ+集計'!$I$2:$I$21370,0)))</f>
        <v/>
      </c>
      <c r="AA32" s="378" t="str">
        <f>IF($BI32&lt;1,"",INDEX('商品データ+集計'!H$2:H$21370,MATCH($BI32,'商品データ+集計'!$I$2:$I$21370,0)))</f>
        <v/>
      </c>
      <c r="AB32" s="580" t="str">
        <f>IF(ISERROR(VLOOKUP($B32,'商品データ+集計'!A:AQ,43,0)),"",VLOOKUP($B32,'商品データ+集計'!A:AQ,43,0))</f>
        <v/>
      </c>
      <c r="AC32" s="580"/>
      <c r="AD32" s="580"/>
      <c r="AE32" s="581"/>
      <c r="AF32" s="582" t="str">
        <f>IF(ISERROR(VLOOKUP($B32,'商品データ+集計'!A:AO,41,0)),"",VLOOKUP($B32,'商品データ+集計'!A:AO,41,0))</f>
        <v/>
      </c>
      <c r="AG32" s="583"/>
      <c r="AH32" s="583"/>
      <c r="AI32" s="584"/>
      <c r="AJ32" s="585" t="str">
        <f t="shared" si="1"/>
        <v/>
      </c>
      <c r="AK32" s="586"/>
      <c r="AL32" s="586"/>
      <c r="AM32" s="586"/>
      <c r="AN32" s="587"/>
      <c r="AQ32" s="99" t="str">
        <f>IF(ISERROR(VLOOKUP($B32,'商品データ+集計'!A:AC,28,0)),"",VLOOKUP($B32,'商品データ+集計'!A:AC,28,0))</f>
        <v/>
      </c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8">
        <f>LARGE('商品データ+集計'!$I$2:$I$5007,ROW(A14))</f>
        <v>0</v>
      </c>
      <c r="BJ32" s="96"/>
      <c r="BK32" s="314" t="str">
        <f t="shared" si="3"/>
        <v/>
      </c>
      <c r="BL32" s="1" t="str">
        <f>IF(ISERROR(VLOOKUP($B32,'商品データ+集計'!A:N,14,0)),"",VLOOKUP($B32,'商品データ+集計'!A:N,14,0))</f>
        <v/>
      </c>
      <c r="BN32" s="385" t="str">
        <f t="shared" si="4"/>
        <v/>
      </c>
      <c r="BO32" s="281" t="str">
        <f>IF(ISERROR(VLOOKUP($B32,'商品データ+集計'!A:L,12,0)),"",VLOOKUP($B32,'商品データ+集計'!A:L,12,0))</f>
        <v/>
      </c>
      <c r="BP32" s="282"/>
      <c r="BQ32" s="315"/>
      <c r="BR32" s="284"/>
      <c r="BS32" s="285"/>
      <c r="BT32" s="283"/>
      <c r="BU32" s="284"/>
      <c r="BV32" s="286"/>
      <c r="BW32" s="287"/>
    </row>
    <row r="33" spans="1:75" ht="18" customHeight="1">
      <c r="A33" s="373">
        <v>15</v>
      </c>
      <c r="B33" s="567" t="str">
        <f>IF($BI33&lt;1,"",INDEX('商品データ+集計'!A$2:A$21357,MATCH($BI33,'商品データ+集計'!$I$2:$I$21357,0)))</f>
        <v/>
      </c>
      <c r="C33" s="568"/>
      <c r="D33" s="568"/>
      <c r="E33" s="569"/>
      <c r="F33" s="570" t="str">
        <f>IF(ISERROR(VLOOKUP($B33,'商品データ+集計'!A:C,2,0)),"",VLOOKUP($B33,'商品データ+集計'!A:C,2,0))</f>
        <v/>
      </c>
      <c r="G33" s="570"/>
      <c r="H33" s="570"/>
      <c r="I33" s="570"/>
      <c r="J33" s="570"/>
      <c r="K33" s="570"/>
      <c r="L33" s="570"/>
      <c r="M33" s="570"/>
      <c r="N33" s="570"/>
      <c r="O33" s="570"/>
      <c r="P33" s="570"/>
      <c r="Q33" s="571"/>
      <c r="R33" s="572"/>
      <c r="S33" s="573"/>
      <c r="T33" s="574" t="str">
        <f t="shared" si="5"/>
        <v/>
      </c>
      <c r="U33" s="575"/>
      <c r="V33" s="576" t="str">
        <f>IF($BI33&lt;1,"",INDEX('商品データ+集計'!E$2:E$21370,MATCH($BI33,'商品データ+集計'!$I$2:$I$21370,0)))</f>
        <v/>
      </c>
      <c r="W33" s="577"/>
      <c r="X33" s="578" t="str">
        <f>IF($BI33&lt;1,"",INDEX('商品データ+集計'!F$2:F$21370,MATCH($BI33,'商品データ+集計'!$I$2:$I$21370,0)))</f>
        <v/>
      </c>
      <c r="Y33" s="579"/>
      <c r="Z33" s="377" t="str">
        <f>IF($BI33&lt;1,"",INDEX('商品データ+集計'!G$2:G$21370,MATCH($BI33,'商品データ+集計'!$I$2:$I$21370,0)))</f>
        <v/>
      </c>
      <c r="AA33" s="378" t="str">
        <f>IF($BI33&lt;1,"",INDEX('商品データ+集計'!H$2:H$21370,MATCH($BI33,'商品データ+集計'!$I$2:$I$21370,0)))</f>
        <v/>
      </c>
      <c r="AB33" s="580" t="str">
        <f>IF(ISERROR(VLOOKUP($B33,'商品データ+集計'!A:AQ,43,0)),"",VLOOKUP($B33,'商品データ+集計'!A:AQ,43,0))</f>
        <v/>
      </c>
      <c r="AC33" s="580"/>
      <c r="AD33" s="580"/>
      <c r="AE33" s="581"/>
      <c r="AF33" s="582" t="str">
        <f>IF(ISERROR(VLOOKUP($B33,'商品データ+集計'!A:AO,41,0)),"",VLOOKUP($B33,'商品データ+集計'!A:AO,41,0))</f>
        <v/>
      </c>
      <c r="AG33" s="583"/>
      <c r="AH33" s="583"/>
      <c r="AI33" s="584"/>
      <c r="AJ33" s="585" t="str">
        <f t="shared" si="1"/>
        <v/>
      </c>
      <c r="AK33" s="586"/>
      <c r="AL33" s="586"/>
      <c r="AM33" s="586"/>
      <c r="AN33" s="587"/>
      <c r="AQ33" s="99" t="str">
        <f>IF(ISERROR(VLOOKUP($B33,'商品データ+集計'!A:AC,28,0)),"",VLOOKUP($B33,'商品データ+集計'!A:AC,28,0))</f>
        <v/>
      </c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8">
        <f>LARGE('商品データ+集計'!$I$2:$I$5007,ROW(A15))</f>
        <v>0</v>
      </c>
      <c r="BJ33" s="96"/>
      <c r="BK33" s="314" t="str">
        <f t="shared" si="3"/>
        <v/>
      </c>
      <c r="BL33" s="1" t="str">
        <f>IF(ISERROR(VLOOKUP($B33,'商品データ+集計'!A:N,14,0)),"",VLOOKUP($B33,'商品データ+集計'!A:N,14,0))</f>
        <v/>
      </c>
      <c r="BN33" s="385" t="str">
        <f t="shared" si="4"/>
        <v/>
      </c>
      <c r="BO33" s="281" t="str">
        <f>IF(ISERROR(VLOOKUP($B33,'商品データ+集計'!A:L,12,0)),"",VLOOKUP($B33,'商品データ+集計'!A:L,12,0))</f>
        <v/>
      </c>
      <c r="BP33" s="282"/>
      <c r="BQ33" s="315"/>
      <c r="BR33" s="284"/>
      <c r="BS33" s="285"/>
      <c r="BT33" s="283"/>
      <c r="BU33" s="284"/>
      <c r="BV33" s="286"/>
      <c r="BW33" s="287"/>
    </row>
    <row r="34" spans="1:75" ht="18" customHeight="1">
      <c r="A34" s="373">
        <v>16</v>
      </c>
      <c r="B34" s="567" t="str">
        <f>IF($BI34&lt;1,"",INDEX('商品データ+集計'!A$2:A$21357,MATCH($BI34,'商品データ+集計'!$I$2:$I$21357,0)))</f>
        <v/>
      </c>
      <c r="C34" s="568"/>
      <c r="D34" s="568"/>
      <c r="E34" s="569"/>
      <c r="F34" s="570" t="str">
        <f>IF(ISERROR(VLOOKUP($B34,'商品データ+集計'!A:C,2,0)),"",VLOOKUP($B34,'商品データ+集計'!A:C,2,0))</f>
        <v/>
      </c>
      <c r="G34" s="570"/>
      <c r="H34" s="570"/>
      <c r="I34" s="570"/>
      <c r="J34" s="570"/>
      <c r="K34" s="570"/>
      <c r="L34" s="570"/>
      <c r="M34" s="570"/>
      <c r="N34" s="570"/>
      <c r="O34" s="570"/>
      <c r="P34" s="570"/>
      <c r="Q34" s="571"/>
      <c r="R34" s="572"/>
      <c r="S34" s="573"/>
      <c r="T34" s="574" t="str">
        <f t="shared" si="5"/>
        <v/>
      </c>
      <c r="U34" s="575"/>
      <c r="V34" s="576" t="str">
        <f>IF($BI34&lt;1,"",INDEX('商品データ+集計'!E$2:E$21370,MATCH($BI34,'商品データ+集計'!$I$2:$I$21370,0)))</f>
        <v/>
      </c>
      <c r="W34" s="577"/>
      <c r="X34" s="578" t="str">
        <f>IF($BI34&lt;1,"",INDEX('商品データ+集計'!F$2:F$21370,MATCH($BI34,'商品データ+集計'!$I$2:$I$21370,0)))</f>
        <v/>
      </c>
      <c r="Y34" s="579"/>
      <c r="Z34" s="377" t="str">
        <f>IF($BI34&lt;1,"",INDEX('商品データ+集計'!G$2:G$21370,MATCH($BI34,'商品データ+集計'!$I$2:$I$21370,0)))</f>
        <v/>
      </c>
      <c r="AA34" s="378" t="str">
        <f>IF($BI34&lt;1,"",INDEX('商品データ+集計'!H$2:H$21370,MATCH($BI34,'商品データ+集計'!$I$2:$I$21370,0)))</f>
        <v/>
      </c>
      <c r="AB34" s="580" t="str">
        <f>IF(ISERROR(VLOOKUP($B34,'商品データ+集計'!A:AQ,43,0)),"",VLOOKUP($B34,'商品データ+集計'!A:AQ,43,0))</f>
        <v/>
      </c>
      <c r="AC34" s="580"/>
      <c r="AD34" s="580"/>
      <c r="AE34" s="581"/>
      <c r="AF34" s="582" t="str">
        <f>IF(ISERROR(VLOOKUP($B34,'商品データ+集計'!A:AO,41,0)),"",VLOOKUP($B34,'商品データ+集計'!A:AO,41,0))</f>
        <v/>
      </c>
      <c r="AG34" s="583"/>
      <c r="AH34" s="583"/>
      <c r="AI34" s="584"/>
      <c r="AJ34" s="585" t="str">
        <f t="shared" si="1"/>
        <v/>
      </c>
      <c r="AK34" s="586"/>
      <c r="AL34" s="586"/>
      <c r="AM34" s="586"/>
      <c r="AN34" s="587"/>
      <c r="AQ34" s="99" t="str">
        <f>IF(ISERROR(VLOOKUP($B34,'商品データ+集計'!A:AC,28,0)),"",VLOOKUP($B34,'商品データ+集計'!A:AC,28,0))</f>
        <v/>
      </c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8">
        <f>LARGE('商品データ+集計'!$I$2:$I$5007,ROW(A16))</f>
        <v>0</v>
      </c>
      <c r="BJ34" s="96"/>
      <c r="BK34" s="314" t="str">
        <f t="shared" si="3"/>
        <v/>
      </c>
      <c r="BL34" s="1" t="str">
        <f>IF(ISERROR(VLOOKUP($B34,'商品データ+集計'!A:N,14,0)),"",VLOOKUP($B34,'商品データ+集計'!A:N,14,0))</f>
        <v/>
      </c>
      <c r="BN34" s="385" t="str">
        <f t="shared" si="4"/>
        <v/>
      </c>
      <c r="BO34" s="281" t="str">
        <f>IF(ISERROR(VLOOKUP($B34,'商品データ+集計'!A:L,12,0)),"",VLOOKUP($B34,'商品データ+集計'!A:L,12,0))</f>
        <v/>
      </c>
      <c r="BP34" s="282"/>
      <c r="BQ34" s="315"/>
      <c r="BR34" s="284"/>
      <c r="BS34" s="285"/>
      <c r="BT34" s="283"/>
      <c r="BU34" s="284"/>
      <c r="BV34" s="286"/>
      <c r="BW34" s="287"/>
    </row>
    <row r="35" spans="1:75" ht="18" customHeight="1">
      <c r="A35" s="373">
        <v>17</v>
      </c>
      <c r="B35" s="567" t="str">
        <f>IF($BI35&lt;1,"",INDEX('商品データ+集計'!A$2:A$21357,MATCH($BI35,'商品データ+集計'!$I$2:$I$21357,0)))</f>
        <v/>
      </c>
      <c r="C35" s="568"/>
      <c r="D35" s="568"/>
      <c r="E35" s="569"/>
      <c r="F35" s="570" t="str">
        <f>IF(ISERROR(VLOOKUP($B35,'商品データ+集計'!A:C,2,0)),"",VLOOKUP($B35,'商品データ+集計'!A:C,2,0))</f>
        <v/>
      </c>
      <c r="G35" s="570"/>
      <c r="H35" s="570"/>
      <c r="I35" s="570"/>
      <c r="J35" s="570"/>
      <c r="K35" s="570"/>
      <c r="L35" s="570"/>
      <c r="M35" s="570"/>
      <c r="N35" s="570"/>
      <c r="O35" s="570"/>
      <c r="P35" s="570"/>
      <c r="Q35" s="571"/>
      <c r="R35" s="572"/>
      <c r="S35" s="573"/>
      <c r="T35" s="574" t="str">
        <f t="shared" si="5"/>
        <v/>
      </c>
      <c r="U35" s="575"/>
      <c r="V35" s="576" t="str">
        <f>IF($BI35&lt;1,"",INDEX('商品データ+集計'!E$2:E$21370,MATCH($BI35,'商品データ+集計'!$I$2:$I$21370,0)))</f>
        <v/>
      </c>
      <c r="W35" s="577"/>
      <c r="X35" s="578" t="str">
        <f>IF($BI35&lt;1,"",INDEX('商品データ+集計'!F$2:F$21370,MATCH($BI35,'商品データ+集計'!$I$2:$I$21370,0)))</f>
        <v/>
      </c>
      <c r="Y35" s="579"/>
      <c r="Z35" s="377" t="str">
        <f>IF($BI35&lt;1,"",INDEX('商品データ+集計'!G$2:G$21370,MATCH($BI35,'商品データ+集計'!$I$2:$I$21370,0)))</f>
        <v/>
      </c>
      <c r="AA35" s="378" t="str">
        <f>IF($BI35&lt;1,"",INDEX('商品データ+集計'!H$2:H$21370,MATCH($BI35,'商品データ+集計'!$I$2:$I$21370,0)))</f>
        <v/>
      </c>
      <c r="AB35" s="580" t="str">
        <f>IF(ISERROR(VLOOKUP($B35,'商品データ+集計'!A:AQ,43,0)),"",VLOOKUP($B35,'商品データ+集計'!A:AQ,43,0))</f>
        <v/>
      </c>
      <c r="AC35" s="580"/>
      <c r="AD35" s="580"/>
      <c r="AE35" s="581"/>
      <c r="AF35" s="582" t="str">
        <f>IF(ISERROR(VLOOKUP($B35,'商品データ+集計'!A:AO,41,0)),"",VLOOKUP($B35,'商品データ+集計'!A:AO,41,0))</f>
        <v/>
      </c>
      <c r="AG35" s="583"/>
      <c r="AH35" s="583"/>
      <c r="AI35" s="584"/>
      <c r="AJ35" s="585" t="str">
        <f t="shared" si="1"/>
        <v/>
      </c>
      <c r="AK35" s="586"/>
      <c r="AL35" s="586"/>
      <c r="AM35" s="586"/>
      <c r="AN35" s="587"/>
      <c r="AQ35" s="99" t="str">
        <f>IF(ISERROR(VLOOKUP($B35,'商品データ+集計'!A:AC,28,0)),"",VLOOKUP($B35,'商品データ+集計'!A:AC,28,0))</f>
        <v/>
      </c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8">
        <f>LARGE('商品データ+集計'!$I$2:$I$5007,ROW(A17))</f>
        <v>0</v>
      </c>
      <c r="BJ35" s="96"/>
      <c r="BK35" s="314" t="str">
        <f t="shared" si="3"/>
        <v/>
      </c>
      <c r="BL35" s="1" t="str">
        <f>IF(ISERROR(VLOOKUP($B35,'商品データ+集計'!A:N,14,0)),"",VLOOKUP($B35,'商品データ+集計'!A:N,14,0))</f>
        <v/>
      </c>
      <c r="BN35" s="385" t="str">
        <f t="shared" si="4"/>
        <v/>
      </c>
      <c r="BO35" s="281" t="str">
        <f>IF(ISERROR(VLOOKUP($B35,'商品データ+集計'!A:L,12,0)),"",VLOOKUP($B35,'商品データ+集計'!A:L,12,0))</f>
        <v/>
      </c>
      <c r="BP35" s="282"/>
      <c r="BQ35" s="315"/>
      <c r="BR35" s="284"/>
      <c r="BS35" s="285"/>
      <c r="BT35" s="283"/>
      <c r="BU35" s="284"/>
      <c r="BV35" s="286"/>
      <c r="BW35" s="287"/>
    </row>
    <row r="36" spans="1:75" ht="18" customHeight="1">
      <c r="A36" s="373">
        <v>18</v>
      </c>
      <c r="B36" s="567" t="str">
        <f>IF($BI36&lt;1,"",INDEX('商品データ+集計'!A$2:A$21357,MATCH($BI36,'商品データ+集計'!$I$2:$I$21357,0)))</f>
        <v/>
      </c>
      <c r="C36" s="568"/>
      <c r="D36" s="568"/>
      <c r="E36" s="569"/>
      <c r="F36" s="570" t="str">
        <f>IF(ISERROR(VLOOKUP($B36,'商品データ+集計'!A:C,2,0)),"",VLOOKUP($B36,'商品データ+集計'!A:C,2,0))</f>
        <v/>
      </c>
      <c r="G36" s="570"/>
      <c r="H36" s="570"/>
      <c r="I36" s="570"/>
      <c r="J36" s="570"/>
      <c r="K36" s="570"/>
      <c r="L36" s="570"/>
      <c r="M36" s="570"/>
      <c r="N36" s="570"/>
      <c r="O36" s="570"/>
      <c r="P36" s="570"/>
      <c r="Q36" s="571"/>
      <c r="R36" s="572"/>
      <c r="S36" s="573"/>
      <c r="T36" s="574" t="str">
        <f t="shared" si="5"/>
        <v/>
      </c>
      <c r="U36" s="575"/>
      <c r="V36" s="576" t="str">
        <f>IF($BI36&lt;1,"",INDEX('商品データ+集計'!E$2:E$21370,MATCH($BI36,'商品データ+集計'!$I$2:$I$21370,0)))</f>
        <v/>
      </c>
      <c r="W36" s="577"/>
      <c r="X36" s="578" t="str">
        <f>IF($BI36&lt;1,"",INDEX('商品データ+集計'!F$2:F$21370,MATCH($BI36,'商品データ+集計'!$I$2:$I$21370,0)))</f>
        <v/>
      </c>
      <c r="Y36" s="579"/>
      <c r="Z36" s="377" t="str">
        <f>IF($BI36&lt;1,"",INDEX('商品データ+集計'!G$2:G$21370,MATCH($BI36,'商品データ+集計'!$I$2:$I$21370,0)))</f>
        <v/>
      </c>
      <c r="AA36" s="378" t="str">
        <f>IF($BI36&lt;1,"",INDEX('商品データ+集計'!H$2:H$21370,MATCH($BI36,'商品データ+集計'!$I$2:$I$21370,0)))</f>
        <v/>
      </c>
      <c r="AB36" s="580" t="str">
        <f>IF(ISERROR(VLOOKUP($B36,'商品データ+集計'!A:AQ,43,0)),"",VLOOKUP($B36,'商品データ+集計'!A:AQ,43,0))</f>
        <v/>
      </c>
      <c r="AC36" s="580"/>
      <c r="AD36" s="580"/>
      <c r="AE36" s="581"/>
      <c r="AF36" s="582" t="str">
        <f>IF(ISERROR(VLOOKUP($B36,'商品データ+集計'!A:AO,41,0)),"",VLOOKUP($B36,'商品データ+集計'!A:AO,41,0))</f>
        <v/>
      </c>
      <c r="AG36" s="583"/>
      <c r="AH36" s="583"/>
      <c r="AI36" s="584"/>
      <c r="AJ36" s="585" t="str">
        <f t="shared" si="1"/>
        <v/>
      </c>
      <c r="AK36" s="586"/>
      <c r="AL36" s="586"/>
      <c r="AM36" s="586"/>
      <c r="AN36" s="587"/>
      <c r="AQ36" s="99" t="str">
        <f>IF(ISERROR(VLOOKUP($B36,'商品データ+集計'!A:AC,28,0)),"",VLOOKUP($B36,'商品データ+集計'!A:AC,28,0))</f>
        <v/>
      </c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8">
        <f>LARGE('商品データ+集計'!$I$2:$I$5007,ROW(A18))</f>
        <v>0</v>
      </c>
      <c r="BJ36" s="96"/>
      <c r="BK36" s="314" t="str">
        <f t="shared" si="3"/>
        <v/>
      </c>
      <c r="BL36" s="1" t="str">
        <f>IF(ISERROR(VLOOKUP($B36,'商品データ+集計'!A:N,14,0)),"",VLOOKUP($B36,'商品データ+集計'!A:N,14,0))</f>
        <v/>
      </c>
      <c r="BN36" s="385" t="str">
        <f t="shared" si="4"/>
        <v/>
      </c>
      <c r="BO36" s="281" t="str">
        <f>IF(ISERROR(VLOOKUP($B36,'商品データ+集計'!A:L,12,0)),"",VLOOKUP($B36,'商品データ+集計'!A:L,12,0))</f>
        <v/>
      </c>
      <c r="BP36" s="282"/>
      <c r="BQ36" s="315"/>
      <c r="BR36" s="284"/>
      <c r="BS36" s="285"/>
      <c r="BT36" s="283"/>
      <c r="BU36" s="284"/>
      <c r="BV36" s="286"/>
      <c r="BW36" s="287"/>
    </row>
    <row r="37" spans="1:75" ht="18" customHeight="1">
      <c r="A37" s="373">
        <v>19</v>
      </c>
      <c r="B37" s="567" t="str">
        <f>IF($BI37&lt;1,"",INDEX('商品データ+集計'!A$2:A$21357,MATCH($BI37,'商品データ+集計'!$I$2:$I$21357,0)))</f>
        <v/>
      </c>
      <c r="C37" s="568"/>
      <c r="D37" s="568"/>
      <c r="E37" s="569"/>
      <c r="F37" s="570" t="str">
        <f>IF(ISERROR(VLOOKUP($B37,'商品データ+集計'!A:C,2,0)),"",VLOOKUP($B37,'商品データ+集計'!A:C,2,0))</f>
        <v/>
      </c>
      <c r="G37" s="570"/>
      <c r="H37" s="570"/>
      <c r="I37" s="570"/>
      <c r="J37" s="570"/>
      <c r="K37" s="570"/>
      <c r="L37" s="570"/>
      <c r="M37" s="570"/>
      <c r="N37" s="570"/>
      <c r="O37" s="570"/>
      <c r="P37" s="570"/>
      <c r="Q37" s="571"/>
      <c r="R37" s="572"/>
      <c r="S37" s="573"/>
      <c r="T37" s="574" t="str">
        <f t="shared" si="5"/>
        <v/>
      </c>
      <c r="U37" s="575"/>
      <c r="V37" s="576" t="str">
        <f>IF($BI37&lt;1,"",INDEX('商品データ+集計'!E$2:E$21370,MATCH($BI37,'商品データ+集計'!$I$2:$I$21370,0)))</f>
        <v/>
      </c>
      <c r="W37" s="577"/>
      <c r="X37" s="578" t="str">
        <f>IF($BI37&lt;1,"",INDEX('商品データ+集計'!F$2:F$21370,MATCH($BI37,'商品データ+集計'!$I$2:$I$21370,0)))</f>
        <v/>
      </c>
      <c r="Y37" s="579"/>
      <c r="Z37" s="377" t="str">
        <f>IF($BI37&lt;1,"",INDEX('商品データ+集計'!G$2:G$21370,MATCH($BI37,'商品データ+集計'!$I$2:$I$21370,0)))</f>
        <v/>
      </c>
      <c r="AA37" s="378" t="str">
        <f>IF($BI37&lt;1,"",INDEX('商品データ+集計'!H$2:H$21370,MATCH($BI37,'商品データ+集計'!$I$2:$I$21370,0)))</f>
        <v/>
      </c>
      <c r="AB37" s="580" t="str">
        <f>IF(ISERROR(VLOOKUP($B37,'商品データ+集計'!A:AQ,43,0)),"",VLOOKUP($B37,'商品データ+集計'!A:AQ,43,0))</f>
        <v/>
      </c>
      <c r="AC37" s="580"/>
      <c r="AD37" s="580"/>
      <c r="AE37" s="581"/>
      <c r="AF37" s="582" t="str">
        <f>IF(ISERROR(VLOOKUP($B37,'商品データ+集計'!A:AO,41,0)),"",VLOOKUP($B37,'商品データ+集計'!A:AO,41,0))</f>
        <v/>
      </c>
      <c r="AG37" s="583"/>
      <c r="AH37" s="583"/>
      <c r="AI37" s="584"/>
      <c r="AJ37" s="585" t="str">
        <f t="shared" si="1"/>
        <v/>
      </c>
      <c r="AK37" s="586"/>
      <c r="AL37" s="586"/>
      <c r="AM37" s="586"/>
      <c r="AN37" s="587"/>
      <c r="AQ37" s="99" t="str">
        <f>IF(ISERROR(VLOOKUP($B37,'商品データ+集計'!A:AC,28,0)),"",VLOOKUP($B37,'商品データ+集計'!A:AC,28,0))</f>
        <v/>
      </c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8">
        <f>LARGE('商品データ+集計'!$I$2:$I$5007,ROW(A19))</f>
        <v>0</v>
      </c>
      <c r="BJ37" s="96"/>
      <c r="BK37" s="314" t="str">
        <f t="shared" si="3"/>
        <v/>
      </c>
      <c r="BL37" s="1" t="str">
        <f>IF(ISERROR(VLOOKUP($B37,'商品データ+集計'!A:N,14,0)),"",VLOOKUP($B37,'商品データ+集計'!A:N,14,0))</f>
        <v/>
      </c>
      <c r="BN37" s="385" t="str">
        <f t="shared" si="4"/>
        <v/>
      </c>
      <c r="BO37" s="281" t="str">
        <f>IF(ISERROR(VLOOKUP($B37,'商品データ+集計'!A:L,12,0)),"",VLOOKUP($B37,'商品データ+集計'!A:L,12,0))</f>
        <v/>
      </c>
      <c r="BP37" s="282"/>
      <c r="BQ37" s="315"/>
      <c r="BR37" s="284"/>
      <c r="BS37" s="285"/>
      <c r="BT37" s="283"/>
      <c r="BU37" s="284"/>
      <c r="BV37" s="286"/>
      <c r="BW37" s="287"/>
    </row>
    <row r="38" spans="1:75" ht="18" customHeight="1">
      <c r="A38" s="373">
        <v>20</v>
      </c>
      <c r="B38" s="567" t="str">
        <f>IF($BI38&lt;1,"",INDEX('商品データ+集計'!A$2:A$21357,MATCH($BI38,'商品データ+集計'!$I$2:$I$21357,0)))</f>
        <v/>
      </c>
      <c r="C38" s="568"/>
      <c r="D38" s="568"/>
      <c r="E38" s="569"/>
      <c r="F38" s="570" t="str">
        <f>IF(ISERROR(VLOOKUP($B38,'商品データ+集計'!A:C,2,0)),"",VLOOKUP($B38,'商品データ+集計'!A:C,2,0))</f>
        <v/>
      </c>
      <c r="G38" s="570"/>
      <c r="H38" s="570"/>
      <c r="I38" s="570"/>
      <c r="J38" s="570"/>
      <c r="K38" s="570"/>
      <c r="L38" s="570"/>
      <c r="M38" s="570"/>
      <c r="N38" s="570"/>
      <c r="O38" s="570"/>
      <c r="P38" s="570"/>
      <c r="Q38" s="571"/>
      <c r="R38" s="572"/>
      <c r="S38" s="573"/>
      <c r="T38" s="574" t="str">
        <f t="shared" si="5"/>
        <v/>
      </c>
      <c r="U38" s="575"/>
      <c r="V38" s="576" t="str">
        <f>IF($BI38&lt;1,"",INDEX('商品データ+集計'!E$2:E$21370,MATCH($BI38,'商品データ+集計'!$I$2:$I$21370,0)))</f>
        <v/>
      </c>
      <c r="W38" s="577"/>
      <c r="X38" s="578" t="str">
        <f>IF($BI38&lt;1,"",INDEX('商品データ+集計'!F$2:F$21370,MATCH($BI38,'商品データ+集計'!$I$2:$I$21370,0)))</f>
        <v/>
      </c>
      <c r="Y38" s="579"/>
      <c r="Z38" s="377" t="str">
        <f>IF($BI38&lt;1,"",INDEX('商品データ+集計'!G$2:G$21370,MATCH($BI38,'商品データ+集計'!$I$2:$I$21370,0)))</f>
        <v/>
      </c>
      <c r="AA38" s="378" t="str">
        <f>IF($BI38&lt;1,"",INDEX('商品データ+集計'!H$2:H$21370,MATCH($BI38,'商品データ+集計'!$I$2:$I$21370,0)))</f>
        <v/>
      </c>
      <c r="AB38" s="580" t="str">
        <f>IF(ISERROR(VLOOKUP($B38,'商品データ+集計'!A:AQ,43,0)),"",VLOOKUP($B38,'商品データ+集計'!A:AQ,43,0))</f>
        <v/>
      </c>
      <c r="AC38" s="580"/>
      <c r="AD38" s="580"/>
      <c r="AE38" s="581"/>
      <c r="AF38" s="582" t="str">
        <f>IF(ISERROR(VLOOKUP($B38,'商品データ+集計'!A:AO,41,0)),"",VLOOKUP($B38,'商品データ+集計'!A:AO,41,0))</f>
        <v/>
      </c>
      <c r="AG38" s="583"/>
      <c r="AH38" s="583"/>
      <c r="AI38" s="584"/>
      <c r="AJ38" s="585" t="str">
        <f t="shared" si="1"/>
        <v/>
      </c>
      <c r="AK38" s="586"/>
      <c r="AL38" s="586"/>
      <c r="AM38" s="586"/>
      <c r="AN38" s="587"/>
      <c r="AQ38" s="99" t="str">
        <f>IF(ISERROR(VLOOKUP($B38,'商品データ+集計'!A:AC,28,0)),"",VLOOKUP($B38,'商品データ+集計'!A:AC,28,0))</f>
        <v/>
      </c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8">
        <f>LARGE('商品データ+集計'!$I$2:$I$5007,ROW(A20))</f>
        <v>0</v>
      </c>
      <c r="BJ38" s="96"/>
      <c r="BK38" s="314" t="str">
        <f t="shared" si="3"/>
        <v/>
      </c>
      <c r="BL38" s="1" t="str">
        <f>IF(ISERROR(VLOOKUP($B38,'商品データ+集計'!A:N,14,0)),"",VLOOKUP($B38,'商品データ+集計'!A:N,14,0))</f>
        <v/>
      </c>
      <c r="BN38" s="385" t="str">
        <f t="shared" si="4"/>
        <v/>
      </c>
      <c r="BO38" s="281" t="str">
        <f>IF(ISERROR(VLOOKUP($B38,'商品データ+集計'!A:L,12,0)),"",VLOOKUP($B38,'商品データ+集計'!A:L,12,0))</f>
        <v/>
      </c>
      <c r="BP38" s="282"/>
      <c r="BQ38" s="315"/>
      <c r="BR38" s="284"/>
      <c r="BS38" s="285"/>
      <c r="BT38" s="283"/>
      <c r="BU38" s="284"/>
      <c r="BV38" s="286"/>
      <c r="BW38" s="287"/>
    </row>
    <row r="39" spans="1:75" ht="18" customHeight="1">
      <c r="A39" s="374">
        <v>21</v>
      </c>
      <c r="B39" s="588" t="str">
        <f>IF($BI39&lt;1,"",INDEX('商品データ+集計'!A$2:A$21357,MATCH($BI39,'商品データ+集計'!$I$2:$I$21357,0)))</f>
        <v/>
      </c>
      <c r="C39" s="589"/>
      <c r="D39" s="589"/>
      <c r="E39" s="590"/>
      <c r="F39" s="591" t="str">
        <f>IF(ISERROR(VLOOKUP($B39,'商品データ+集計'!A:C,2,0)),"",VLOOKUP($B39,'商品データ+集計'!A:C,2,0))</f>
        <v/>
      </c>
      <c r="G39" s="591"/>
      <c r="H39" s="591"/>
      <c r="I39" s="591"/>
      <c r="J39" s="591"/>
      <c r="K39" s="591"/>
      <c r="L39" s="591"/>
      <c r="M39" s="591"/>
      <c r="N39" s="591"/>
      <c r="O39" s="591"/>
      <c r="P39" s="591"/>
      <c r="Q39" s="592"/>
      <c r="R39" s="572"/>
      <c r="S39" s="573"/>
      <c r="T39" s="574" t="str">
        <f t="shared" si="5"/>
        <v/>
      </c>
      <c r="U39" s="575"/>
      <c r="V39" s="593" t="str">
        <f>IF($BI39&lt;1,"",INDEX('商品データ+集計'!E$2:E$21370,MATCH($BI39,'商品データ+集計'!$I$2:$I$21370,0)))</f>
        <v/>
      </c>
      <c r="W39" s="594"/>
      <c r="X39" s="595" t="str">
        <f>IF($BI39&lt;1,"",INDEX('商品データ+集計'!F$2:F$21370,MATCH($BI39,'商品データ+集計'!$I$2:$I$21370,0)))</f>
        <v/>
      </c>
      <c r="Y39" s="596"/>
      <c r="Z39" s="379" t="str">
        <f>IF($BI39&lt;1,"",INDEX('商品データ+集計'!G$2:G$21370,MATCH($BI39,'商品データ+集計'!$I$2:$I$21370,0)))</f>
        <v/>
      </c>
      <c r="AA39" s="380" t="str">
        <f>IF($BI39&lt;1,"",INDEX('商品データ+集計'!H$2:H$21370,MATCH($BI39,'商品データ+集計'!$I$2:$I$21370,0)))</f>
        <v/>
      </c>
      <c r="AB39" s="580" t="str">
        <f>IF(ISERROR(VLOOKUP($B39,'商品データ+集計'!A:AQ,43,0)),"",VLOOKUP($B39,'商品データ+集計'!A:AQ,43,0))</f>
        <v/>
      </c>
      <c r="AC39" s="580"/>
      <c r="AD39" s="580"/>
      <c r="AE39" s="581"/>
      <c r="AF39" s="582" t="str">
        <f>IF(ISERROR(VLOOKUP($B39,'商品データ+集計'!A:AO,41,0)),"",VLOOKUP($B39,'商品データ+集計'!A:AO,41,0))</f>
        <v/>
      </c>
      <c r="AG39" s="583"/>
      <c r="AH39" s="583"/>
      <c r="AI39" s="584"/>
      <c r="AJ39" s="585" t="str">
        <f t="shared" si="1"/>
        <v/>
      </c>
      <c r="AK39" s="586"/>
      <c r="AL39" s="586"/>
      <c r="AM39" s="586"/>
      <c r="AN39" s="587"/>
      <c r="AO39" s="298"/>
      <c r="AP39" s="298"/>
      <c r="AQ39" s="299" t="str">
        <f>IF(ISERROR(VLOOKUP($B39,'商品データ+集計'!A:AC,28,0)),"",VLOOKUP($B39,'商品データ+集計'!A:AC,28,0))</f>
        <v/>
      </c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1">
        <f>LARGE('商品データ+集計'!$I$2:$I$5007,ROW(A21))</f>
        <v>0</v>
      </c>
      <c r="BJ39" s="300"/>
      <c r="BK39" s="317" t="str">
        <f t="shared" si="3"/>
        <v/>
      </c>
      <c r="BL39" s="1" t="str">
        <f>IF(ISERROR(VLOOKUP($B39,'商品データ+集計'!A:N,14,0)),"",VLOOKUP($B39,'商品データ+集計'!A:N,14,0))</f>
        <v/>
      </c>
      <c r="BN39" s="386" t="str">
        <f t="shared" si="4"/>
        <v/>
      </c>
      <c r="BO39" s="281" t="str">
        <f>IF(ISERROR(VLOOKUP($B39,'商品データ+集計'!A:L,12,0)),"",VLOOKUP($B39,'商品データ+集計'!A:L,12,0))</f>
        <v/>
      </c>
      <c r="BP39" s="282"/>
      <c r="BQ39" s="315"/>
      <c r="BR39" s="284"/>
      <c r="BS39" s="285"/>
      <c r="BT39" s="283"/>
      <c r="BU39" s="284"/>
      <c r="BV39" s="286"/>
      <c r="BW39" s="287"/>
    </row>
    <row r="40" spans="1:75" ht="18" customHeight="1"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618" t="s">
        <v>179</v>
      </c>
      <c r="S40" s="619"/>
      <c r="T40" s="652">
        <f>SUM(T19:U39)</f>
        <v>0</v>
      </c>
      <c r="U40" s="653"/>
      <c r="V40" s="654">
        <f>SUM(V19:W39)</f>
        <v>0</v>
      </c>
      <c r="W40" s="655"/>
      <c r="X40" s="656">
        <f>SUM(X19:Y39)</f>
        <v>0</v>
      </c>
      <c r="Y40" s="655"/>
      <c r="Z40" s="376">
        <f>SUM(Z19:Z39)</f>
        <v>0</v>
      </c>
      <c r="AA40" s="376">
        <f>SUM(AA19:AA39)</f>
        <v>0</v>
      </c>
      <c r="AB40" s="615" t="s">
        <v>169</v>
      </c>
      <c r="AC40" s="615"/>
      <c r="AD40" s="615"/>
      <c r="AE40" s="615"/>
      <c r="AF40" s="615"/>
      <c r="AG40" s="615"/>
      <c r="AH40" s="615"/>
      <c r="AI40" s="615"/>
      <c r="AJ40" s="616"/>
      <c r="AK40" s="646">
        <f>SUMIF(AQ19:AQ39,8%,AJ19:AN39)</f>
        <v>0</v>
      </c>
      <c r="AL40" s="647"/>
      <c r="AM40" s="647"/>
      <c r="AN40" s="647"/>
      <c r="AO40" s="647"/>
      <c r="AP40" s="647"/>
      <c r="AQ40" s="648"/>
      <c r="BI40" s="54" t="e">
        <f>LARGE('商品データ+集計'!$I$2:$I$5007,ROW(#REF!))</f>
        <v>#REF!</v>
      </c>
      <c r="BK40" s="322" t="s">
        <v>192</v>
      </c>
      <c r="BL40" s="323"/>
      <c r="BM40" s="324"/>
      <c r="BN40" s="325">
        <f>SUM(BN19:BN39)</f>
        <v>0</v>
      </c>
      <c r="BO40" s="288"/>
      <c r="BP40" s="289"/>
      <c r="BQ40" s="315"/>
      <c r="BR40" s="290"/>
      <c r="BS40" s="291"/>
      <c r="BT40" s="271"/>
      <c r="BU40" s="288"/>
      <c r="BV40" s="292"/>
      <c r="BW40" s="293"/>
    </row>
    <row r="41" spans="1:75" ht="18" customHeight="1">
      <c r="B41" s="3"/>
      <c r="C41" s="564" t="s">
        <v>48</v>
      </c>
      <c r="D41" s="564"/>
      <c r="E41" s="564"/>
      <c r="F41" s="564"/>
      <c r="G41" s="564"/>
      <c r="H41" s="564"/>
      <c r="I41" s="564"/>
      <c r="J41" s="564" t="s">
        <v>49</v>
      </c>
      <c r="K41" s="564"/>
      <c r="L41" s="564"/>
      <c r="M41" s="564"/>
      <c r="N41" s="564"/>
      <c r="O41" s="564" t="s">
        <v>50</v>
      </c>
      <c r="P41" s="564"/>
      <c r="Q41" s="564"/>
      <c r="R41" s="617"/>
      <c r="S41" s="617"/>
      <c r="T41" s="617" t="s">
        <v>47</v>
      </c>
      <c r="U41" s="617"/>
      <c r="V41" s="617"/>
      <c r="W41" s="617"/>
      <c r="X41" s="617"/>
      <c r="Y41" s="4"/>
      <c r="Z41" s="4"/>
      <c r="AA41" s="4"/>
      <c r="AB41" s="615" t="s">
        <v>170</v>
      </c>
      <c r="AC41" s="615"/>
      <c r="AD41" s="615"/>
      <c r="AE41" s="615"/>
      <c r="AF41" s="615"/>
      <c r="AG41" s="615"/>
      <c r="AH41" s="615"/>
      <c r="AI41" s="615"/>
      <c r="AJ41" s="616"/>
      <c r="AK41" s="649">
        <f>SUMIF(AQ19:AQ39,10%,AJ19:AN39)</f>
        <v>0</v>
      </c>
      <c r="AL41" s="650"/>
      <c r="AM41" s="650"/>
      <c r="AN41" s="650"/>
      <c r="AO41" s="650"/>
      <c r="AP41" s="650"/>
      <c r="AQ41" s="651"/>
      <c r="BI41" s="54" t="e">
        <f>LARGE('商品データ+集計'!$I$2:$I$5007,ROW(#REF!))</f>
        <v>#REF!</v>
      </c>
      <c r="BK41" s="326" t="s">
        <v>122</v>
      </c>
      <c r="BL41" s="327">
        <f>SUM(BK19:BK39)</f>
        <v>0</v>
      </c>
      <c r="BM41" s="96"/>
      <c r="BN41" s="328">
        <f>SUM(BK19:BK39)</f>
        <v>0</v>
      </c>
      <c r="BP41" s="338">
        <f>SUM(AK40:AQ41)</f>
        <v>0</v>
      </c>
      <c r="BQ41" s="315"/>
      <c r="BR41" s="316"/>
    </row>
    <row r="42" spans="1:75" ht="18" customHeight="1" thickBot="1">
      <c r="B42" s="3"/>
      <c r="C42" s="597" t="s">
        <v>17</v>
      </c>
      <c r="D42" s="598"/>
      <c r="E42" s="598"/>
      <c r="F42" s="598"/>
      <c r="G42" s="598"/>
      <c r="H42" s="598"/>
      <c r="I42" s="599"/>
      <c r="J42" s="600">
        <v>880</v>
      </c>
      <c r="K42" s="601"/>
      <c r="L42" s="601"/>
      <c r="M42" s="601"/>
      <c r="N42" s="602"/>
      <c r="O42" s="603">
        <f>X40</f>
        <v>0</v>
      </c>
      <c r="P42" s="604"/>
      <c r="Q42" s="604"/>
      <c r="R42" s="604"/>
      <c r="S42" s="605"/>
      <c r="T42" s="606">
        <f>IF($J42="","",$J42*$O42)</f>
        <v>0</v>
      </c>
      <c r="U42" s="607"/>
      <c r="V42" s="607"/>
      <c r="W42" s="607"/>
      <c r="X42" s="608"/>
      <c r="Y42" s="4"/>
      <c r="Z42" s="4"/>
      <c r="AA42" s="4"/>
      <c r="AB42" s="609" t="s">
        <v>171</v>
      </c>
      <c r="AC42" s="609"/>
      <c r="AD42" s="609"/>
      <c r="AE42" s="609"/>
      <c r="AF42" s="609"/>
      <c r="AG42" s="609"/>
      <c r="AH42" s="609"/>
      <c r="AI42" s="609"/>
      <c r="AJ42" s="610"/>
      <c r="AK42" s="657">
        <f>SUM(T44)</f>
        <v>0</v>
      </c>
      <c r="AL42" s="658"/>
      <c r="AM42" s="658"/>
      <c r="AN42" s="658"/>
      <c r="AO42" s="658"/>
      <c r="AP42" s="658"/>
      <c r="AQ42" s="659"/>
      <c r="BI42" s="54" t="e">
        <f>LARGE('商品データ+集計'!$I$2:$I$5007,ROW(#REF!))</f>
        <v>#REF!</v>
      </c>
      <c r="BK42" s="329" t="s">
        <v>190</v>
      </c>
      <c r="BL42" s="330">
        <f>SUM(AK42)</f>
        <v>0</v>
      </c>
      <c r="BM42" s="259"/>
      <c r="BN42" s="330">
        <f>SUM(AK42)</f>
        <v>0</v>
      </c>
      <c r="BQ42" s="349"/>
    </row>
    <row r="43" spans="1:75" ht="18" customHeight="1" thickTop="1" thickBot="1">
      <c r="B43" s="3"/>
      <c r="C43" s="629" t="s">
        <v>119</v>
      </c>
      <c r="D43" s="630"/>
      <c r="E43" s="630"/>
      <c r="F43" s="630"/>
      <c r="G43" s="630"/>
      <c r="H43" s="630"/>
      <c r="I43" s="631"/>
      <c r="J43" s="632">
        <v>-880</v>
      </c>
      <c r="K43" s="633"/>
      <c r="L43" s="633"/>
      <c r="M43" s="633"/>
      <c r="N43" s="634"/>
      <c r="O43" s="603"/>
      <c r="P43" s="604"/>
      <c r="Q43" s="604"/>
      <c r="R43" s="604"/>
      <c r="S43" s="605"/>
      <c r="T43" s="635">
        <f>IF($J43="","",$J43*$O43)</f>
        <v>0</v>
      </c>
      <c r="U43" s="636"/>
      <c r="V43" s="636"/>
      <c r="W43" s="636"/>
      <c r="X43" s="637"/>
      <c r="Y43" s="5"/>
      <c r="Z43" s="307"/>
      <c r="AA43" s="308"/>
      <c r="AB43" s="638" t="s">
        <v>24</v>
      </c>
      <c r="AC43" s="639"/>
      <c r="AD43" s="639"/>
      <c r="AE43" s="639"/>
      <c r="AF43" s="640"/>
      <c r="AG43" s="640"/>
      <c r="AH43" s="640"/>
      <c r="AI43" s="640"/>
      <c r="AJ43" s="641"/>
      <c r="AK43" s="662">
        <f>SUM(AK40:AQ42)</f>
        <v>0</v>
      </c>
      <c r="AL43" s="663"/>
      <c r="AM43" s="663"/>
      <c r="AN43" s="663"/>
      <c r="AO43" s="663"/>
      <c r="AP43" s="663"/>
      <c r="AQ43" s="664"/>
      <c r="BI43" s="54" t="e">
        <f>LARGE('商品データ+集計'!$I$2:$I$5007,ROW(#REF!))</f>
        <v>#REF!</v>
      </c>
      <c r="BK43" s="334" t="s">
        <v>191</v>
      </c>
      <c r="BL43" s="331">
        <f>SUM(BL40:BL42)</f>
        <v>0</v>
      </c>
      <c r="BM43" s="332"/>
      <c r="BN43" s="333">
        <f>SUM(BN40:BN42)</f>
        <v>0</v>
      </c>
    </row>
    <row r="44" spans="1:75" ht="18" customHeight="1">
      <c r="B44" s="3"/>
      <c r="C44" s="620" t="s">
        <v>123</v>
      </c>
      <c r="D44" s="621"/>
      <c r="E44" s="621"/>
      <c r="F44" s="621"/>
      <c r="G44" s="621"/>
      <c r="H44" s="621"/>
      <c r="I44" s="622"/>
      <c r="J44" s="623"/>
      <c r="K44" s="624"/>
      <c r="L44" s="624"/>
      <c r="M44" s="624"/>
      <c r="N44" s="625"/>
      <c r="O44" s="623"/>
      <c r="P44" s="624"/>
      <c r="Q44" s="624"/>
      <c r="R44" s="624"/>
      <c r="S44" s="625"/>
      <c r="T44" s="626">
        <f>SUM(T42:X43)</f>
        <v>0</v>
      </c>
      <c r="U44" s="627"/>
      <c r="V44" s="627"/>
      <c r="W44" s="627"/>
      <c r="X44" s="628"/>
      <c r="Y44" s="5"/>
      <c r="Z44" s="611" t="s">
        <v>180</v>
      </c>
      <c r="AA44" s="612"/>
      <c r="AB44" s="613">
        <f>SUM(V40:Z40)</f>
        <v>0</v>
      </c>
      <c r="AC44" s="614"/>
      <c r="AD44" s="614"/>
      <c r="AE44" s="614"/>
      <c r="AF44" s="295"/>
      <c r="AG44" s="295"/>
      <c r="AH44" s="295"/>
      <c r="AI44" s="295"/>
      <c r="AJ44" s="296"/>
      <c r="AK44" s="309"/>
      <c r="AL44" s="310"/>
      <c r="AM44" s="310"/>
      <c r="AN44" s="310"/>
      <c r="BI44" s="54" t="e">
        <f>LARGE('商品データ+集計'!$I$2:$I$5007,ROW(#REF!))</f>
        <v>#REF!</v>
      </c>
      <c r="BK44" s="335" t="s">
        <v>161</v>
      </c>
      <c r="BN44" s="335" t="s">
        <v>215</v>
      </c>
    </row>
    <row r="45" spans="1:75" ht="18" customHeight="1">
      <c r="B45" s="6"/>
      <c r="C45" s="700" t="s">
        <v>167</v>
      </c>
      <c r="D45" s="701"/>
      <c r="E45" s="701"/>
      <c r="F45" s="701"/>
      <c r="G45" s="701"/>
      <c r="H45" s="701"/>
      <c r="I45" s="701"/>
      <c r="J45" s="701"/>
      <c r="K45" s="701"/>
      <c r="L45" s="701"/>
      <c r="M45" s="701"/>
      <c r="N45" s="701"/>
      <c r="O45" s="701"/>
      <c r="P45" s="701"/>
      <c r="Q45" s="701"/>
      <c r="R45" s="701"/>
      <c r="S45" s="701"/>
      <c r="T45" s="701"/>
      <c r="U45" s="701"/>
      <c r="V45" s="701"/>
      <c r="W45" s="701"/>
      <c r="X45" s="702"/>
      <c r="Y45" s="5"/>
      <c r="Z45" s="665" t="s">
        <v>181</v>
      </c>
      <c r="AA45" s="666"/>
      <c r="AB45" s="613">
        <f>SUM(AA40)</f>
        <v>0</v>
      </c>
      <c r="AC45" s="614"/>
      <c r="AD45" s="614"/>
      <c r="AE45" s="614"/>
      <c r="AF45" s="296"/>
      <c r="AG45" s="296"/>
      <c r="AH45" s="296"/>
      <c r="AI45" s="296"/>
      <c r="AJ45" s="296"/>
      <c r="AK45" s="660"/>
      <c r="AL45" s="661"/>
      <c r="AM45" s="661"/>
      <c r="AN45" s="661"/>
      <c r="BI45" s="54" t="e">
        <f>LARGE('商品データ+集計'!$I$2:$I$5007,ROW(#REF!))</f>
        <v>#REF!</v>
      </c>
      <c r="BK45" s="691">
        <f>H48</f>
        <v>0</v>
      </c>
      <c r="BN45" s="676" t="s">
        <v>216</v>
      </c>
    </row>
    <row r="46" spans="1:75" ht="18" customHeight="1" thickBot="1">
      <c r="Z46" s="644" t="s">
        <v>182</v>
      </c>
      <c r="AA46" s="645"/>
      <c r="AB46" s="642">
        <f>SUM(AB44:AE45)</f>
        <v>0</v>
      </c>
      <c r="AC46" s="643"/>
      <c r="AD46" s="643"/>
      <c r="AE46" s="643"/>
      <c r="BI46" s="54" t="e">
        <f>LARGE('商品データ+集計'!$I$2:$I$5007,ROW(#REF!))</f>
        <v>#REF!</v>
      </c>
      <c r="BK46" s="691"/>
      <c r="BN46" s="676"/>
    </row>
    <row r="47" spans="1:75" ht="27" customHeight="1" thickTop="1" thickBot="1">
      <c r="C47" s="737" t="s">
        <v>22</v>
      </c>
      <c r="D47" s="738"/>
      <c r="E47" s="677" t="s">
        <v>194</v>
      </c>
      <c r="F47" s="678"/>
      <c r="G47" s="678"/>
      <c r="H47" s="679">
        <f>品番配送区分記入用リスト!F3</f>
        <v>0</v>
      </c>
      <c r="I47" s="678"/>
      <c r="J47" s="678"/>
      <c r="K47" s="678"/>
      <c r="L47" s="678"/>
      <c r="M47" s="678"/>
      <c r="N47" s="678"/>
      <c r="O47" s="678"/>
      <c r="P47" s="678"/>
      <c r="Q47" s="678"/>
      <c r="R47" s="678"/>
      <c r="S47" s="678"/>
      <c r="T47" s="678"/>
      <c r="U47" s="678"/>
      <c r="V47" s="739"/>
      <c r="W47" s="690" t="s">
        <v>19</v>
      </c>
      <c r="X47" s="690"/>
      <c r="Y47" s="690"/>
      <c r="Z47" s="703"/>
      <c r="AA47" s="689">
        <f>品番配送区分記入用リスト!H3</f>
        <v>0</v>
      </c>
      <c r="AB47" s="690"/>
      <c r="AC47" s="690"/>
      <c r="AD47" s="690"/>
      <c r="AE47" s="690"/>
      <c r="AF47" s="690"/>
      <c r="AG47" s="690"/>
      <c r="AH47" s="690"/>
      <c r="AI47" s="690"/>
      <c r="AJ47" s="690"/>
      <c r="AK47" s="690"/>
      <c r="AL47" s="690"/>
      <c r="AM47" s="690"/>
      <c r="BI47" s="54" t="e">
        <f>LARGE('商品データ+集計'!$I$2:$I$5007,ROW(#REF!))</f>
        <v>#REF!</v>
      </c>
      <c r="BK47" s="691"/>
      <c r="BN47" s="676"/>
    </row>
    <row r="48" spans="1:75" ht="27" customHeight="1" thickTop="1" thickBot="1">
      <c r="C48" s="735"/>
      <c r="D48" s="736"/>
      <c r="E48" s="677" t="s">
        <v>18</v>
      </c>
      <c r="F48" s="678"/>
      <c r="G48" s="678"/>
      <c r="H48" s="679">
        <f>品番配送区分記入用リスト!D3</f>
        <v>0</v>
      </c>
      <c r="I48" s="680"/>
      <c r="J48" s="680"/>
      <c r="K48" s="680"/>
      <c r="L48" s="680"/>
      <c r="M48" s="680"/>
      <c r="N48" s="680"/>
      <c r="O48" s="680"/>
      <c r="P48" s="680"/>
      <c r="Q48" s="680"/>
      <c r="R48" s="680"/>
      <c r="S48" s="680"/>
      <c r="T48" s="680"/>
      <c r="U48" s="680"/>
      <c r="V48" s="681"/>
      <c r="W48" s="690" t="s">
        <v>21</v>
      </c>
      <c r="X48" s="690"/>
      <c r="Y48" s="690"/>
      <c r="Z48" s="703"/>
      <c r="AA48" s="687">
        <f>H13</f>
        <v>0</v>
      </c>
      <c r="AB48" s="688"/>
      <c r="AC48" s="688"/>
      <c r="AD48" s="688"/>
      <c r="AE48" s="688"/>
      <c r="AF48" s="688"/>
      <c r="AG48" s="688"/>
      <c r="AH48" s="688"/>
      <c r="AI48" s="688"/>
      <c r="AJ48" s="688"/>
      <c r="AK48" s="688"/>
      <c r="AL48" s="688"/>
      <c r="AM48" s="688"/>
      <c r="BI48" s="54" t="e">
        <f>LARGE('商品データ+集計'!$I$2:$I$5007,ROW(#REF!))</f>
        <v>#REF!</v>
      </c>
      <c r="BK48" s="691"/>
      <c r="BN48" s="676"/>
    </row>
    <row r="49" spans="2:104" ht="27" customHeight="1" thickTop="1" thickBot="1">
      <c r="C49" s="735"/>
      <c r="D49" s="736"/>
      <c r="E49" s="682" t="s">
        <v>117</v>
      </c>
      <c r="F49" s="683"/>
      <c r="G49" s="684"/>
      <c r="H49" s="730" t="s">
        <v>195</v>
      </c>
      <c r="I49" s="731"/>
      <c r="J49" s="731"/>
      <c r="K49" s="731"/>
      <c r="L49" s="731"/>
      <c r="M49" s="732" t="s">
        <v>200</v>
      </c>
      <c r="N49" s="463"/>
      <c r="O49" s="709"/>
      <c r="P49" s="710"/>
      <c r="Q49" s="711"/>
      <c r="R49" s="725" t="s">
        <v>173</v>
      </c>
      <c r="S49" s="437"/>
      <c r="T49" s="710"/>
      <c r="U49" s="710"/>
      <c r="V49" s="710"/>
      <c r="W49" s="704" t="s">
        <v>20</v>
      </c>
      <c r="X49" s="705"/>
      <c r="Y49" s="705"/>
      <c r="Z49" s="706"/>
      <c r="AA49" s="685">
        <f>品番配送区分記入用リスト!K3</f>
        <v>0</v>
      </c>
      <c r="AB49" s="686"/>
      <c r="AC49" s="686"/>
      <c r="AD49" s="686"/>
      <c r="AE49" s="686"/>
      <c r="AF49" s="686"/>
      <c r="AG49" s="686"/>
      <c r="AH49" s="686"/>
      <c r="AI49" s="686"/>
      <c r="AJ49" s="686"/>
      <c r="AK49" s="686"/>
      <c r="AL49" s="686"/>
      <c r="AM49" s="686"/>
      <c r="BI49" s="54" t="e">
        <f>LARGE('商品データ+集計'!$I$2:$I$5007,ROW(#REF!))</f>
        <v>#REF!</v>
      </c>
      <c r="BK49" s="691"/>
      <c r="BN49" s="676"/>
    </row>
    <row r="50" spans="2:104" ht="18" customHeight="1">
      <c r="C50" s="733" t="s">
        <v>219</v>
      </c>
      <c r="D50" s="734"/>
      <c r="E50" s="740"/>
      <c r="F50" s="741"/>
      <c r="G50" s="741"/>
      <c r="H50" s="741"/>
      <c r="I50" s="741"/>
      <c r="J50" s="741"/>
      <c r="K50" s="741"/>
      <c r="L50" s="741"/>
      <c r="M50" s="741"/>
      <c r="N50" s="741"/>
      <c r="O50" s="741"/>
      <c r="P50" s="741"/>
      <c r="Q50" s="741"/>
      <c r="R50" s="741"/>
      <c r="S50" s="741"/>
      <c r="T50" s="741"/>
      <c r="U50" s="741"/>
      <c r="V50" s="741"/>
      <c r="W50" s="741"/>
      <c r="X50" s="741"/>
      <c r="Y50" s="741"/>
      <c r="Z50" s="741"/>
      <c r="AA50" s="741"/>
      <c r="AB50" s="741"/>
      <c r="AC50" s="741"/>
      <c r="AD50" s="741"/>
      <c r="AE50" s="741"/>
      <c r="AF50" s="741"/>
      <c r="AG50" s="741"/>
      <c r="AH50" s="741"/>
      <c r="AI50" s="741"/>
      <c r="AJ50" s="741"/>
      <c r="AK50" s="741"/>
      <c r="AL50" s="741"/>
      <c r="AM50" s="742"/>
      <c r="BI50" s="54" t="e">
        <f>LARGE('商品データ+集計'!$I$2:$I$5007,ROW(#REF!))</f>
        <v>#REF!</v>
      </c>
      <c r="BK50" s="691"/>
      <c r="BN50" s="676"/>
    </row>
    <row r="51" spans="2:104" ht="18" customHeight="1">
      <c r="C51" s="735"/>
      <c r="D51" s="736"/>
      <c r="E51" s="694"/>
      <c r="F51" s="695"/>
      <c r="G51" s="695"/>
      <c r="H51" s="695"/>
      <c r="I51" s="695"/>
      <c r="J51" s="695"/>
      <c r="K51" s="695"/>
      <c r="L51" s="695"/>
      <c r="M51" s="695"/>
      <c r="N51" s="695"/>
      <c r="O51" s="695"/>
      <c r="P51" s="695"/>
      <c r="Q51" s="695"/>
      <c r="R51" s="695"/>
      <c r="S51" s="695"/>
      <c r="T51" s="695"/>
      <c r="U51" s="695"/>
      <c r="V51" s="695"/>
      <c r="W51" s="695"/>
      <c r="X51" s="695"/>
      <c r="Y51" s="695"/>
      <c r="Z51" s="695"/>
      <c r="AA51" s="695"/>
      <c r="AB51" s="695"/>
      <c r="AC51" s="695"/>
      <c r="AD51" s="695"/>
      <c r="AE51" s="695"/>
      <c r="AF51" s="695"/>
      <c r="AG51" s="695"/>
      <c r="AH51" s="695"/>
      <c r="AI51" s="695"/>
      <c r="AJ51" s="695"/>
      <c r="AK51" s="695"/>
      <c r="AL51" s="695"/>
      <c r="AM51" s="696"/>
      <c r="BI51" s="54" t="e">
        <f>LARGE('商品データ+集計'!$I$2:$I$5007,ROW(#REF!))</f>
        <v>#REF!</v>
      </c>
      <c r="BK51" s="691"/>
      <c r="BN51" s="676"/>
    </row>
    <row r="52" spans="2:104" ht="18" customHeight="1" thickBot="1">
      <c r="C52" s="735"/>
      <c r="D52" s="736"/>
      <c r="E52" s="697"/>
      <c r="F52" s="698"/>
      <c r="G52" s="698"/>
      <c r="H52" s="698"/>
      <c r="I52" s="698"/>
      <c r="J52" s="698"/>
      <c r="K52" s="698"/>
      <c r="L52" s="698"/>
      <c r="M52" s="698"/>
      <c r="N52" s="698"/>
      <c r="O52" s="698"/>
      <c r="P52" s="698"/>
      <c r="Q52" s="698"/>
      <c r="R52" s="698"/>
      <c r="S52" s="698"/>
      <c r="T52" s="698"/>
      <c r="U52" s="698"/>
      <c r="V52" s="698"/>
      <c r="W52" s="698"/>
      <c r="X52" s="698"/>
      <c r="Y52" s="698"/>
      <c r="Z52" s="698"/>
      <c r="AA52" s="698"/>
      <c r="AB52" s="698"/>
      <c r="AC52" s="698"/>
      <c r="AD52" s="698"/>
      <c r="AE52" s="698"/>
      <c r="AF52" s="698"/>
      <c r="AG52" s="698"/>
      <c r="AH52" s="698"/>
      <c r="AI52" s="698"/>
      <c r="AJ52" s="698"/>
      <c r="AK52" s="698"/>
      <c r="AL52" s="698"/>
      <c r="AM52" s="699"/>
      <c r="BI52" s="54" t="e">
        <f>LARGE('商品データ+集計'!$I$2:$I$5007,ROW(#REF!))</f>
        <v>#REF!</v>
      </c>
      <c r="BK52" s="691"/>
      <c r="BN52" s="676"/>
    </row>
    <row r="53" spans="2:104" s="8" customFormat="1" ht="23.45" customHeight="1" thickBot="1">
      <c r="E53" s="675"/>
      <c r="F53" s="675"/>
      <c r="G53" s="675"/>
      <c r="H53" s="675"/>
      <c r="I53" s="675"/>
      <c r="J53" s="675"/>
      <c r="K53" s="675"/>
      <c r="L53" s="675"/>
      <c r="M53" s="675"/>
      <c r="N53" s="675"/>
      <c r="O53" s="675"/>
      <c r="P53" s="675"/>
      <c r="Q53" s="675"/>
      <c r="R53" s="675"/>
      <c r="S53" s="675"/>
      <c r="T53" s="675"/>
      <c r="U53" s="675"/>
      <c r="V53" s="675"/>
      <c r="W53" s="675"/>
      <c r="X53" s="675"/>
      <c r="Y53" s="675"/>
      <c r="Z53" s="675"/>
      <c r="AA53" s="675"/>
      <c r="AB53" s="675"/>
      <c r="AC53" s="675"/>
      <c r="AD53" s="675"/>
      <c r="AE53" s="675"/>
      <c r="AF53" s="675"/>
      <c r="AG53" s="675"/>
      <c r="AH53" s="675"/>
      <c r="AI53" s="675"/>
      <c r="AJ53" s="675"/>
      <c r="AK53" s="675"/>
      <c r="AL53" s="675"/>
      <c r="AM53" s="675"/>
      <c r="AO53" s="1"/>
      <c r="BI53" s="54" t="e">
        <f>LARGE('商品データ+集計'!$I$2:$I$5007,ROW(#REF!))</f>
        <v>#REF!</v>
      </c>
      <c r="BK53" s="692" t="str">
        <f>H49</f>
        <v>忌明志</v>
      </c>
      <c r="BN53" s="667" t="s">
        <v>218</v>
      </c>
    </row>
    <row r="54" spans="2:104" ht="28.25" customHeight="1">
      <c r="B54" s="726" t="s">
        <v>163</v>
      </c>
      <c r="C54" s="727"/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8"/>
      <c r="U54" s="729" t="s">
        <v>55</v>
      </c>
      <c r="V54" s="729"/>
      <c r="W54" s="729"/>
      <c r="X54" s="729"/>
      <c r="Y54" s="729"/>
      <c r="Z54" s="729"/>
      <c r="AA54" s="729"/>
      <c r="AB54" s="729"/>
      <c r="AC54" s="729"/>
      <c r="AD54" s="729"/>
      <c r="AE54" s="729"/>
      <c r="AF54" s="729"/>
      <c r="AG54" s="729"/>
      <c r="AH54" s="729"/>
      <c r="AI54" s="729"/>
      <c r="AJ54" s="729"/>
      <c r="AK54" s="729"/>
      <c r="AL54" s="729"/>
      <c r="AM54" s="729"/>
      <c r="AN54" s="729"/>
      <c r="BI54" s="54">
        <f>LARGE('商品データ+集計'!$I$2:$I$5007,ROW(A40))</f>
        <v>0</v>
      </c>
      <c r="BK54" s="693"/>
      <c r="BN54" s="667"/>
    </row>
    <row r="55" spans="2:104" s="7" customFormat="1" ht="37.25" customHeight="1" thickBot="1">
      <c r="B55" s="668" t="s">
        <v>172</v>
      </c>
      <c r="C55" s="669"/>
      <c r="D55" s="669"/>
      <c r="E55" s="669"/>
      <c r="F55" s="669"/>
      <c r="G55" s="669"/>
      <c r="H55" s="669"/>
      <c r="I55" s="669"/>
      <c r="J55" s="669"/>
      <c r="K55" s="669"/>
      <c r="L55" s="669"/>
      <c r="M55" s="669"/>
      <c r="N55" s="669"/>
      <c r="O55" s="669"/>
      <c r="P55" s="669"/>
      <c r="Q55" s="669"/>
      <c r="R55" s="670"/>
      <c r="U55" s="7" t="s">
        <v>125</v>
      </c>
      <c r="W55" s="671"/>
      <c r="X55" s="671"/>
      <c r="Y55" s="7" t="s">
        <v>56</v>
      </c>
      <c r="AB55" s="671"/>
      <c r="AC55" s="671"/>
      <c r="AD55" s="7" t="s">
        <v>57</v>
      </c>
      <c r="AE55" s="671"/>
      <c r="AF55" s="671"/>
      <c r="AG55" s="7" t="s">
        <v>58</v>
      </c>
      <c r="AO55" s="1"/>
      <c r="BI55" s="54">
        <f>LARGE('商品データ+集計'!$I$2:$I$5007,ROW(A41))</f>
        <v>0</v>
      </c>
      <c r="BK55" s="721">
        <f>AA49</f>
        <v>0</v>
      </c>
      <c r="BN55" s="723" t="s">
        <v>214</v>
      </c>
    </row>
    <row r="56" spans="2:104" ht="26" customHeight="1" thickBot="1">
      <c r="B56" s="672" t="s">
        <v>124</v>
      </c>
      <c r="C56" s="673"/>
      <c r="D56" s="673"/>
      <c r="E56" s="673"/>
      <c r="F56" s="673"/>
      <c r="G56" s="673"/>
      <c r="H56" s="673"/>
      <c r="I56" s="673"/>
      <c r="J56" s="673"/>
      <c r="K56" s="673"/>
      <c r="L56" s="673"/>
      <c r="M56" s="673"/>
      <c r="N56" s="673"/>
      <c r="O56" s="673"/>
      <c r="P56" s="673"/>
      <c r="Q56" s="673"/>
      <c r="R56" s="674"/>
      <c r="U56" s="391" t="s">
        <v>59</v>
      </c>
      <c r="V56" s="9"/>
      <c r="W56" s="9"/>
      <c r="X56" s="707"/>
      <c r="Y56" s="707"/>
      <c r="Z56" s="707"/>
      <c r="AA56" s="708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9"/>
      <c r="AM56" s="10" t="s">
        <v>60</v>
      </c>
      <c r="BI56" s="54">
        <f>LARGE('商品データ+集計'!$I$2:$I$5007,ROW(A42))</f>
        <v>0</v>
      </c>
      <c r="BK56" s="722"/>
      <c r="BN56" s="724"/>
      <c r="CW56" s="335" t="s">
        <v>161</v>
      </c>
      <c r="CZ56" s="335" t="s">
        <v>215</v>
      </c>
    </row>
    <row r="57" spans="2:104" ht="30" customHeight="1">
      <c r="U57" s="294"/>
      <c r="X57" s="671"/>
      <c r="Y57" s="671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M57" s="7"/>
      <c r="BI57" s="54"/>
      <c r="BK57" s="369"/>
      <c r="CW57" s="712">
        <f>AP62</f>
        <v>0</v>
      </c>
      <c r="CZ57" s="676" t="s">
        <v>216</v>
      </c>
    </row>
    <row r="58" spans="2:104" ht="18" customHeight="1">
      <c r="BI58" s="54">
        <f>LARGE('商品データ+集計'!$I$2:$I$5007,ROW(A44))</f>
        <v>0</v>
      </c>
      <c r="CW58" s="712"/>
      <c r="CZ58" s="676"/>
    </row>
    <row r="59" spans="2:104" ht="18" customHeight="1">
      <c r="BI59" s="54">
        <f>LARGE('商品データ+集計'!$I$2:$I$5007,ROW(A45))</f>
        <v>0</v>
      </c>
      <c r="CW59" s="712"/>
      <c r="CZ59" s="676"/>
    </row>
    <row r="60" spans="2:104" ht="18" customHeight="1">
      <c r="BI60" s="54">
        <f>LARGE('商品データ+集計'!$I$2:$I$5007,ROW(A46))</f>
        <v>0</v>
      </c>
      <c r="CW60" s="712"/>
      <c r="CZ60" s="676"/>
    </row>
    <row r="61" spans="2:104" ht="18" customHeight="1">
      <c r="BI61" s="54">
        <f>LARGE('商品データ+集計'!$I$2:$I$5007,ROW(A47))</f>
        <v>0</v>
      </c>
      <c r="CW61" s="712"/>
      <c r="CZ61" s="676"/>
    </row>
    <row r="62" spans="2:104" ht="18" customHeight="1">
      <c r="BI62" s="54">
        <f>LARGE('商品データ+集計'!$I$2:$I$5007,ROW(A48))</f>
        <v>0</v>
      </c>
      <c r="CW62" s="712"/>
      <c r="CZ62" s="676"/>
    </row>
    <row r="63" spans="2:104" ht="18" customHeight="1">
      <c r="BI63" s="54">
        <f>LARGE('商品データ+集計'!$I$2:$I$5007,ROW(A49))</f>
        <v>0</v>
      </c>
      <c r="CW63" s="712"/>
      <c r="CZ63" s="676"/>
    </row>
    <row r="64" spans="2:104" ht="18" customHeight="1">
      <c r="BI64" s="54">
        <f>LARGE('商品データ+集計'!$I$2:$I$5007,ROW(A50))</f>
        <v>0</v>
      </c>
      <c r="CW64" s="712"/>
      <c r="CZ64" s="676"/>
    </row>
    <row r="65" spans="61:104" ht="18" customHeight="1">
      <c r="BI65" s="54">
        <f>LARGE('商品データ+集計'!$I$2:$I$5007,ROW(A51))</f>
        <v>0</v>
      </c>
      <c r="CW65" s="713">
        <f>AP63</f>
        <v>0</v>
      </c>
      <c r="CZ65" s="715">
        <f>AS63</f>
        <v>0</v>
      </c>
    </row>
    <row r="66" spans="61:104" ht="18" customHeight="1">
      <c r="BI66" s="54">
        <f>LARGE('商品データ+集計'!$I$2:$I$5007,ROW(A52))</f>
        <v>0</v>
      </c>
      <c r="CW66" s="714"/>
      <c r="CX66" s="8"/>
      <c r="CY66" s="8"/>
      <c r="CZ66" s="716"/>
    </row>
    <row r="67" spans="61:104" ht="18" customHeight="1">
      <c r="BI67" s="54" t="e">
        <f>LARGE('商品データ+集計'!$I$2:$I$5007,ROW(#REF!))</f>
        <v>#REF!</v>
      </c>
      <c r="CW67" s="712">
        <f>AP64</f>
        <v>0</v>
      </c>
      <c r="CX67" s="8"/>
      <c r="CY67" s="8"/>
      <c r="CZ67" s="676" t="s">
        <v>217</v>
      </c>
    </row>
    <row r="68" spans="61:104" ht="18" customHeight="1">
      <c r="BI68" s="54" t="e">
        <f>LARGE('商品データ+集計'!$I$2:$I$5007,ROW(#REF!))</f>
        <v>#REF!</v>
      </c>
      <c r="CW68" s="717"/>
      <c r="CX68" s="8"/>
      <c r="CY68" s="8"/>
      <c r="CZ68" s="719"/>
    </row>
    <row r="69" spans="61:104" ht="18" customHeight="1" thickBot="1">
      <c r="BI69" s="54" t="e">
        <f>LARGE('商品データ+集計'!$I$2:$I$5007,ROW(#REF!))</f>
        <v>#REF!</v>
      </c>
      <c r="CW69" s="718"/>
      <c r="CZ69" s="720"/>
    </row>
  </sheetData>
  <sheetProtection formatRows="0" insertRows="0"/>
  <mergeCells count="347">
    <mergeCell ref="R49:S49"/>
    <mergeCell ref="T49:V49"/>
    <mergeCell ref="B54:R54"/>
    <mergeCell ref="U54:AN54"/>
    <mergeCell ref="H49:L49"/>
    <mergeCell ref="M49:N49"/>
    <mergeCell ref="C50:D52"/>
    <mergeCell ref="C47:D49"/>
    <mergeCell ref="E47:G47"/>
    <mergeCell ref="H47:V47"/>
    <mergeCell ref="E50:AM50"/>
    <mergeCell ref="CW57:CW64"/>
    <mergeCell ref="CZ57:CZ64"/>
    <mergeCell ref="CW65:CW66"/>
    <mergeCell ref="CZ65:CZ66"/>
    <mergeCell ref="CW67:CW69"/>
    <mergeCell ref="CZ67:CZ69"/>
    <mergeCell ref="BK55:BK56"/>
    <mergeCell ref="BN55:BN56"/>
    <mergeCell ref="X57:AK57"/>
    <mergeCell ref="BN53:BN54"/>
    <mergeCell ref="B55:R55"/>
    <mergeCell ref="W55:X55"/>
    <mergeCell ref="AB55:AC55"/>
    <mergeCell ref="AE55:AF55"/>
    <mergeCell ref="B56:R56"/>
    <mergeCell ref="E53:AM53"/>
    <mergeCell ref="BN45:BN52"/>
    <mergeCell ref="E48:G48"/>
    <mergeCell ref="H48:V48"/>
    <mergeCell ref="E49:G49"/>
    <mergeCell ref="AA49:AM49"/>
    <mergeCell ref="AA48:AM48"/>
    <mergeCell ref="AA47:AM47"/>
    <mergeCell ref="BK45:BK52"/>
    <mergeCell ref="BK53:BK54"/>
    <mergeCell ref="E51:AM51"/>
    <mergeCell ref="E52:AM52"/>
    <mergeCell ref="C45:X45"/>
    <mergeCell ref="W47:Z47"/>
    <mergeCell ref="W48:Z48"/>
    <mergeCell ref="W49:Z49"/>
    <mergeCell ref="X56:AK56"/>
    <mergeCell ref="O49:Q49"/>
    <mergeCell ref="AB46:AE46"/>
    <mergeCell ref="Z46:AA46"/>
    <mergeCell ref="AK40:AQ40"/>
    <mergeCell ref="AK41:AQ41"/>
    <mergeCell ref="T40:U40"/>
    <mergeCell ref="V40:W40"/>
    <mergeCell ref="X40:Y40"/>
    <mergeCell ref="AK42:AQ42"/>
    <mergeCell ref="AK45:AN45"/>
    <mergeCell ref="AK43:AQ43"/>
    <mergeCell ref="Z45:AA45"/>
    <mergeCell ref="AB45:AE45"/>
    <mergeCell ref="C42:I42"/>
    <mergeCell ref="J42:N42"/>
    <mergeCell ref="O42:S42"/>
    <mergeCell ref="T42:X42"/>
    <mergeCell ref="AB42:AJ42"/>
    <mergeCell ref="Z44:AA44"/>
    <mergeCell ref="AB44:AE44"/>
    <mergeCell ref="AB40:AJ40"/>
    <mergeCell ref="C41:I41"/>
    <mergeCell ref="J41:N41"/>
    <mergeCell ref="O41:S41"/>
    <mergeCell ref="T41:X41"/>
    <mergeCell ref="AB41:AJ41"/>
    <mergeCell ref="R40:S40"/>
    <mergeCell ref="C44:I44"/>
    <mergeCell ref="J44:N44"/>
    <mergeCell ref="O44:S44"/>
    <mergeCell ref="T44:X44"/>
    <mergeCell ref="C43:I43"/>
    <mergeCell ref="J43:N43"/>
    <mergeCell ref="O43:S43"/>
    <mergeCell ref="T43:X43"/>
    <mergeCell ref="AB43:AJ43"/>
    <mergeCell ref="B39:E39"/>
    <mergeCell ref="F39:Q39"/>
    <mergeCell ref="R39:S39"/>
    <mergeCell ref="T39:U39"/>
    <mergeCell ref="V39:W39"/>
    <mergeCell ref="X39:Y39"/>
    <mergeCell ref="AB39:AE39"/>
    <mergeCell ref="AF39:AI39"/>
    <mergeCell ref="AJ39:AN39"/>
    <mergeCell ref="AB37:AE37"/>
    <mergeCell ref="AF37:AI37"/>
    <mergeCell ref="AJ37:AN37"/>
    <mergeCell ref="B38:E38"/>
    <mergeCell ref="F38:Q38"/>
    <mergeCell ref="R38:S38"/>
    <mergeCell ref="T38:U38"/>
    <mergeCell ref="V38:W38"/>
    <mergeCell ref="X38:Y38"/>
    <mergeCell ref="AB38:AE38"/>
    <mergeCell ref="B37:E37"/>
    <mergeCell ref="F37:Q37"/>
    <mergeCell ref="R37:S37"/>
    <mergeCell ref="T37:U37"/>
    <mergeCell ref="V37:W37"/>
    <mergeCell ref="X37:Y37"/>
    <mergeCell ref="AF38:AI38"/>
    <mergeCell ref="AJ38:AN38"/>
    <mergeCell ref="B36:E36"/>
    <mergeCell ref="F36:Q36"/>
    <mergeCell ref="R36:S36"/>
    <mergeCell ref="T36:U36"/>
    <mergeCell ref="V36:W36"/>
    <mergeCell ref="X36:Y36"/>
    <mergeCell ref="AB36:AE36"/>
    <mergeCell ref="AF36:AI36"/>
    <mergeCell ref="AJ36:AN36"/>
    <mergeCell ref="B35:E35"/>
    <mergeCell ref="F35:Q35"/>
    <mergeCell ref="R35:S35"/>
    <mergeCell ref="T35:U35"/>
    <mergeCell ref="V35:W35"/>
    <mergeCell ref="X35:Y35"/>
    <mergeCell ref="AB35:AE35"/>
    <mergeCell ref="AF35:AI35"/>
    <mergeCell ref="AJ35:AN35"/>
    <mergeCell ref="AB33:AE33"/>
    <mergeCell ref="AF33:AI33"/>
    <mergeCell ref="AJ33:AN33"/>
    <mergeCell ref="B34:E34"/>
    <mergeCell ref="F34:Q34"/>
    <mergeCell ref="R34:S34"/>
    <mergeCell ref="T34:U34"/>
    <mergeCell ref="V34:W34"/>
    <mergeCell ref="X34:Y34"/>
    <mergeCell ref="AB34:AE34"/>
    <mergeCell ref="B33:E33"/>
    <mergeCell ref="F33:Q33"/>
    <mergeCell ref="R33:S33"/>
    <mergeCell ref="T33:U33"/>
    <mergeCell ref="V33:W33"/>
    <mergeCell ref="X33:Y33"/>
    <mergeCell ref="AF34:AI34"/>
    <mergeCell ref="AJ34:AN34"/>
    <mergeCell ref="B32:E32"/>
    <mergeCell ref="F32:Q32"/>
    <mergeCell ref="R32:S32"/>
    <mergeCell ref="T32:U32"/>
    <mergeCell ref="V32:W32"/>
    <mergeCell ref="X32:Y32"/>
    <mergeCell ref="AB32:AE32"/>
    <mergeCell ref="AF32:AI32"/>
    <mergeCell ref="AJ32:AN32"/>
    <mergeCell ref="B31:E31"/>
    <mergeCell ref="F31:Q31"/>
    <mergeCell ref="R31:S31"/>
    <mergeCell ref="T31:U31"/>
    <mergeCell ref="V31:W31"/>
    <mergeCell ref="X31:Y31"/>
    <mergeCell ref="AB31:AE31"/>
    <mergeCell ref="AF31:AI31"/>
    <mergeCell ref="AJ31:AN31"/>
    <mergeCell ref="AB29:AE29"/>
    <mergeCell ref="AF29:AI29"/>
    <mergeCell ref="AJ29:AN29"/>
    <mergeCell ref="B30:E30"/>
    <mergeCell ref="F30:Q30"/>
    <mergeCell ref="R30:S30"/>
    <mergeCell ref="T30:U30"/>
    <mergeCell ref="V30:W30"/>
    <mergeCell ref="X30:Y30"/>
    <mergeCell ref="AB30:AE30"/>
    <mergeCell ref="B29:E29"/>
    <mergeCell ref="F29:Q29"/>
    <mergeCell ref="R29:S29"/>
    <mergeCell ref="T29:U29"/>
    <mergeCell ref="V29:W29"/>
    <mergeCell ref="X29:Y29"/>
    <mergeCell ref="AF30:AI30"/>
    <mergeCell ref="AJ30:AN30"/>
    <mergeCell ref="B28:E28"/>
    <mergeCell ref="F28:Q28"/>
    <mergeCell ref="R28:S28"/>
    <mergeCell ref="T28:U28"/>
    <mergeCell ref="V28:W28"/>
    <mergeCell ref="X28:Y28"/>
    <mergeCell ref="AB28:AE28"/>
    <mergeCell ref="AF28:AI28"/>
    <mergeCell ref="AJ28:AN28"/>
    <mergeCell ref="B27:E27"/>
    <mergeCell ref="F27:Q27"/>
    <mergeCell ref="R27:S27"/>
    <mergeCell ref="T27:U27"/>
    <mergeCell ref="V27:W27"/>
    <mergeCell ref="X27:Y27"/>
    <mergeCell ref="AB27:AE27"/>
    <mergeCell ref="AF27:AI27"/>
    <mergeCell ref="AJ27:AN27"/>
    <mergeCell ref="AB25:AE25"/>
    <mergeCell ref="AF25:AI25"/>
    <mergeCell ref="AJ25:AN25"/>
    <mergeCell ref="B26:E26"/>
    <mergeCell ref="F26:Q26"/>
    <mergeCell ref="R26:S26"/>
    <mergeCell ref="T26:U26"/>
    <mergeCell ref="V26:W26"/>
    <mergeCell ref="X26:Y26"/>
    <mergeCell ref="AB26:AE26"/>
    <mergeCell ref="B25:E25"/>
    <mergeCell ref="F25:Q25"/>
    <mergeCell ref="R25:S25"/>
    <mergeCell ref="T25:U25"/>
    <mergeCell ref="V25:W25"/>
    <mergeCell ref="X25:Y25"/>
    <mergeCell ref="AF26:AI26"/>
    <mergeCell ref="AJ26:AN26"/>
    <mergeCell ref="B24:E24"/>
    <mergeCell ref="F24:Q24"/>
    <mergeCell ref="R24:S24"/>
    <mergeCell ref="T24:U24"/>
    <mergeCell ref="V24:W24"/>
    <mergeCell ref="X24:Y24"/>
    <mergeCell ref="AB24:AE24"/>
    <mergeCell ref="AF24:AI24"/>
    <mergeCell ref="AJ24:AN24"/>
    <mergeCell ref="B23:E23"/>
    <mergeCell ref="F23:Q23"/>
    <mergeCell ref="R23:S23"/>
    <mergeCell ref="T23:U23"/>
    <mergeCell ref="V23:W23"/>
    <mergeCell ref="X23:Y23"/>
    <mergeCell ref="AB23:AE23"/>
    <mergeCell ref="AF23:AI23"/>
    <mergeCell ref="AJ23:AN23"/>
    <mergeCell ref="AB21:AE21"/>
    <mergeCell ref="AF21:AI21"/>
    <mergeCell ref="AJ21:AN21"/>
    <mergeCell ref="B22:E22"/>
    <mergeCell ref="F22:Q22"/>
    <mergeCell ref="R22:S22"/>
    <mergeCell ref="T22:U22"/>
    <mergeCell ref="V22:W22"/>
    <mergeCell ref="X22:Y22"/>
    <mergeCell ref="AB22:AE22"/>
    <mergeCell ref="B21:E21"/>
    <mergeCell ref="F21:Q21"/>
    <mergeCell ref="R21:S21"/>
    <mergeCell ref="T21:U21"/>
    <mergeCell ref="V21:W21"/>
    <mergeCell ref="X21:Y21"/>
    <mergeCell ref="AF22:AI22"/>
    <mergeCell ref="AJ22:AN22"/>
    <mergeCell ref="B20:E20"/>
    <mergeCell ref="F20:Q20"/>
    <mergeCell ref="R20:S20"/>
    <mergeCell ref="T20:U20"/>
    <mergeCell ref="V20:W20"/>
    <mergeCell ref="X20:Y20"/>
    <mergeCell ref="AB20:AE20"/>
    <mergeCell ref="AF20:AI20"/>
    <mergeCell ref="AJ20:AN20"/>
    <mergeCell ref="B19:E19"/>
    <mergeCell ref="F19:Q19"/>
    <mergeCell ref="R19:S19"/>
    <mergeCell ref="T19:U19"/>
    <mergeCell ref="V19:W19"/>
    <mergeCell ref="X19:Y19"/>
    <mergeCell ref="AB19:AE19"/>
    <mergeCell ref="AF19:AI19"/>
    <mergeCell ref="AJ19:AN19"/>
    <mergeCell ref="B18:E18"/>
    <mergeCell ref="F18:Q18"/>
    <mergeCell ref="R18:S18"/>
    <mergeCell ref="T18:U18"/>
    <mergeCell ref="V18:W18"/>
    <mergeCell ref="X18:Y18"/>
    <mergeCell ref="AB18:AE18"/>
    <mergeCell ref="AF18:AI18"/>
    <mergeCell ref="AJ18:AN18"/>
    <mergeCell ref="O14:Q14"/>
    <mergeCell ref="R14:X14"/>
    <mergeCell ref="BK14:BK15"/>
    <mergeCell ref="BL14:BL15"/>
    <mergeCell ref="BM14:BM15"/>
    <mergeCell ref="D15:I16"/>
    <mergeCell ref="J15:X16"/>
    <mergeCell ref="BK16:BK17"/>
    <mergeCell ref="BL16:BL17"/>
    <mergeCell ref="BM16:BM17"/>
    <mergeCell ref="D13:G13"/>
    <mergeCell ref="H13:N13"/>
    <mergeCell ref="O13:Q13"/>
    <mergeCell ref="R13:X13"/>
    <mergeCell ref="AG13:AH13"/>
    <mergeCell ref="AI13:AM13"/>
    <mergeCell ref="AB10:AO10"/>
    <mergeCell ref="BK10:BK11"/>
    <mergeCell ref="BL10:BL11"/>
    <mergeCell ref="D12:G12"/>
    <mergeCell ref="H12:W12"/>
    <mergeCell ref="AF12:AG12"/>
    <mergeCell ref="AH12:AL12"/>
    <mergeCell ref="BK12:BK13"/>
    <mergeCell ref="BL12:BL13"/>
    <mergeCell ref="H10:X11"/>
    <mergeCell ref="V4:W5"/>
    <mergeCell ref="BK4:BK5"/>
    <mergeCell ref="BL4:BL5"/>
    <mergeCell ref="BM4:BM5"/>
    <mergeCell ref="B3:AE3"/>
    <mergeCell ref="H7:W7"/>
    <mergeCell ref="D8:G8"/>
    <mergeCell ref="H8:M8"/>
    <mergeCell ref="BK8:BK9"/>
    <mergeCell ref="BL8:BL9"/>
    <mergeCell ref="BM8:BM9"/>
    <mergeCell ref="D9:G11"/>
    <mergeCell ref="H9:I9"/>
    <mergeCell ref="J9:W9"/>
    <mergeCell ref="AB6:AO9"/>
    <mergeCell ref="BK6:BK7"/>
    <mergeCell ref="BL6:BL7"/>
    <mergeCell ref="BM6:BM7"/>
    <mergeCell ref="B7:G7"/>
    <mergeCell ref="BM10:BM11"/>
    <mergeCell ref="BN14:BN15"/>
    <mergeCell ref="BN16:BN17"/>
    <mergeCell ref="BK1:BN1"/>
    <mergeCell ref="BM12:BM13"/>
    <mergeCell ref="BO17:BQ17"/>
    <mergeCell ref="BR17:BT17"/>
    <mergeCell ref="BU17:BW17"/>
    <mergeCell ref="B1:X1"/>
    <mergeCell ref="B2:AQ2"/>
    <mergeCell ref="BQ1:BX5"/>
    <mergeCell ref="BN2:BN3"/>
    <mergeCell ref="BN4:BN5"/>
    <mergeCell ref="BN6:BN7"/>
    <mergeCell ref="BN8:BN9"/>
    <mergeCell ref="BN10:BN11"/>
    <mergeCell ref="BN12:BN13"/>
    <mergeCell ref="BK2:BK3"/>
    <mergeCell ref="BL2:BL3"/>
    <mergeCell ref="BM2:BM3"/>
    <mergeCell ref="AF3:AM3"/>
    <mergeCell ref="AO3:AP3"/>
    <mergeCell ref="AR3:AR4"/>
    <mergeCell ref="AS3:AS4"/>
    <mergeCell ref="D4:U5"/>
  </mergeCells>
  <phoneticPr fontId="68"/>
  <conditionalFormatting sqref="AI13">
    <cfRule type="containsBlanks" dxfId="1" priority="1" stopIfTrue="1">
      <formula>LEN(TRIM(AI13))=0</formula>
    </cfRule>
  </conditionalFormatting>
  <dataValidations count="9">
    <dataValidation type="list" allowBlank="1" showInputMessage="1" showErrorMessage="1" sqref="B7:G7" xr:uid="{07C9D032-D923-418B-8E68-749363894348}">
      <formula1>$BQ$7:$BQ$8</formula1>
    </dataValidation>
    <dataValidation type="list" allowBlank="1" showInputMessage="1" showErrorMessage="1" sqref="BL2:BN17" xr:uid="{8EC868C3-CEED-4109-9B20-CA3B20CEB691}">
      <formula1>$BP$8:$BP$9</formula1>
    </dataValidation>
    <dataValidation type="list" imeMode="hiragana" allowBlank="1" showInputMessage="1" showErrorMessage="1" sqref="R19:R39" xr:uid="{A17A625E-BB38-4F40-B5E2-CC3F4521CD9F}">
      <formula1>$AT$4:$AT$22</formula1>
    </dataValidation>
    <dataValidation type="list" allowBlank="1" showInputMessage="1" showErrorMessage="1" sqref="AP7:AP9" xr:uid="{4BAD3F3A-16AD-444A-B887-7327027D609B}">
      <formula1>$AX$3:$AX$7</formula1>
    </dataValidation>
    <dataValidation imeMode="off" allowBlank="1" showInputMessage="1" showErrorMessage="1" sqref="B19:B39" xr:uid="{016C913F-232B-4955-ACE4-A0BDA8045DE8}"/>
    <dataValidation imeMode="disabled" allowBlank="1" showInputMessage="1" showErrorMessage="1" sqref="J42:S44 H8:H9 H12 J9 AF3:AG3 T19:AI39" xr:uid="{C7976A09-B643-462A-A410-98B57C7A9AF1}"/>
    <dataValidation imeMode="hiragana" allowBlank="1" showInputMessage="1" showErrorMessage="1" sqref="D4 H47:H48 C45 H10 C42:I44 F19:F39" xr:uid="{99B95CF9-EE68-4357-83FB-E7DFB1295D74}"/>
    <dataValidation type="list" allowBlank="1" showInputMessage="1" showErrorMessage="1" sqref="AI13:AM13" xr:uid="{C7AF1A7C-9464-49E5-9789-3784EE7587FC}">
      <formula1>$BP$2:$BP$7</formula1>
    </dataValidation>
    <dataValidation type="list" allowBlank="1" showInputMessage="1" showErrorMessage="1" sqref="AB6:AO9" xr:uid="{9973F343-BFB9-4333-BB29-7AC983953523}">
      <formula1>$BR$7:$BR$9</formula1>
    </dataValidation>
  </dataValidations>
  <printOptions horizontalCentered="1" verticalCentered="1"/>
  <pageMargins left="0" right="0" top="0" bottom="0" header="0.31496062992125984" footer="0.31496062992125984"/>
  <pageSetup paperSize="9" scale="80" fitToWidth="2" fitToHeight="2" orientation="portrait" r:id="rId1"/>
  <headerFooter>
    <oddFooter>&amp;C&amp;P頁 / &amp;N頁</oddFooter>
  </headerFooter>
  <ignoredErrors>
    <ignoredError sqref="AF20:AI39 AF19" unlocked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75ADE-628E-4935-9D9B-3F6C7B70E5E6}">
  <sheetPr>
    <tabColor rgb="FFFF0000"/>
  </sheetPr>
  <dimension ref="A1:AT38"/>
  <sheetViews>
    <sheetView view="pageBreakPreview" topLeftCell="A3" zoomScale="46" zoomScaleNormal="46" zoomScaleSheetLayoutView="46" workbookViewId="0">
      <selection activeCell="A2" sqref="A2:A34"/>
    </sheetView>
  </sheetViews>
  <sheetFormatPr defaultColWidth="8.86328125" defaultRowHeight="22.9"/>
  <cols>
    <col min="1" max="1" width="3" style="170" customWidth="1"/>
    <col min="2" max="2" width="5.33203125" style="170" hidden="1" customWidth="1"/>
    <col min="3" max="3" width="3.796875" style="171" customWidth="1"/>
    <col min="4" max="4" width="2.86328125" style="171" customWidth="1"/>
    <col min="5" max="5" width="4.86328125" style="170" customWidth="1"/>
    <col min="6" max="6" width="4.86328125" style="171" customWidth="1"/>
    <col min="7" max="7" width="3.796875" style="171" hidden="1" customWidth="1"/>
    <col min="8" max="8" width="3.796875" style="171" customWidth="1"/>
    <col min="9" max="9" width="3.1328125" style="172" customWidth="1"/>
    <col min="10" max="10" width="3.86328125" style="172" customWidth="1"/>
    <col min="11" max="11" width="3.6640625" style="173" customWidth="1"/>
    <col min="12" max="12" width="28.33203125" style="174" customWidth="1"/>
    <col min="13" max="15" width="4.19921875" style="173" customWidth="1"/>
    <col min="16" max="16" width="4.46484375" style="173" customWidth="1"/>
    <col min="17" max="17" width="16.86328125" style="173" customWidth="1"/>
    <col min="18" max="19" width="5.796875" style="175" customWidth="1"/>
    <col min="20" max="20" width="10" style="176" customWidth="1"/>
    <col min="21" max="22" width="5.796875" style="177" customWidth="1"/>
    <col min="23" max="23" width="4.33203125" style="177" customWidth="1"/>
    <col min="24" max="24" width="6.796875" style="268" customWidth="1"/>
    <col min="25" max="25" width="5.796875" style="177" customWidth="1"/>
    <col min="26" max="30" width="5.796875" style="178" customWidth="1"/>
    <col min="31" max="31" width="10.33203125" customWidth="1"/>
  </cols>
  <sheetData>
    <row r="1" spans="1:45" ht="137.44999999999999" hidden="1" customHeight="1" thickTop="1">
      <c r="A1" s="179"/>
      <c r="B1" s="197"/>
      <c r="C1" s="198"/>
      <c r="D1" s="198"/>
      <c r="E1" s="197"/>
      <c r="F1" s="198"/>
      <c r="G1" s="198"/>
      <c r="H1" s="198"/>
      <c r="I1" s="198"/>
      <c r="J1" s="198"/>
      <c r="K1" s="197"/>
      <c r="L1" s="199"/>
      <c r="M1" s="197"/>
      <c r="N1" s="197"/>
      <c r="O1" s="197"/>
      <c r="P1" s="197"/>
      <c r="Q1" s="197"/>
      <c r="R1" s="200"/>
      <c r="S1" s="200"/>
      <c r="T1" s="201"/>
      <c r="U1" s="202"/>
      <c r="V1" s="202"/>
      <c r="W1" s="202"/>
      <c r="X1" s="265"/>
      <c r="Y1" s="202"/>
      <c r="Z1" s="202"/>
      <c r="AA1" s="202"/>
      <c r="AB1" s="202"/>
      <c r="AC1" s="202"/>
      <c r="AD1" s="202"/>
      <c r="AE1" s="258" t="s">
        <v>162</v>
      </c>
      <c r="AF1" s="744" t="s">
        <v>152</v>
      </c>
      <c r="AG1" s="745"/>
      <c r="AH1" s="745"/>
      <c r="AI1" s="745"/>
      <c r="AJ1" s="745"/>
      <c r="AK1" s="745"/>
      <c r="AL1" s="745"/>
      <c r="AM1" s="745"/>
      <c r="AN1" s="745"/>
      <c r="AO1" s="745"/>
      <c r="AP1" s="745"/>
      <c r="AQ1" s="745"/>
      <c r="AR1" s="745"/>
      <c r="AS1" s="746"/>
    </row>
    <row r="2" spans="1:45" ht="219" hidden="1" customHeight="1" thickTop="1">
      <c r="A2" s="747"/>
      <c r="B2" s="748"/>
      <c r="C2" s="748"/>
      <c r="D2" s="748"/>
      <c r="E2" s="218">
        <f>[1]入力項目!C5</f>
        <v>0</v>
      </c>
      <c r="F2" s="758">
        <f>見積書!H10</f>
        <v>0</v>
      </c>
      <c r="G2" s="759"/>
      <c r="H2" s="759"/>
      <c r="I2" s="748"/>
      <c r="J2" s="748"/>
      <c r="K2" s="748"/>
      <c r="L2" s="748"/>
      <c r="M2" s="749" t="s">
        <v>140</v>
      </c>
      <c r="N2" s="749"/>
      <c r="O2" s="749"/>
      <c r="P2" s="748"/>
      <c r="Q2" s="748"/>
      <c r="R2" s="750" t="s">
        <v>151</v>
      </c>
      <c r="S2" s="751" t="s">
        <v>149</v>
      </c>
      <c r="T2" s="204"/>
      <c r="U2" s="743" t="s">
        <v>148</v>
      </c>
      <c r="V2" s="769" t="s">
        <v>199</v>
      </c>
      <c r="W2" s="755" t="s">
        <v>198</v>
      </c>
      <c r="X2" s="266"/>
      <c r="Y2" s="756" t="s">
        <v>146</v>
      </c>
      <c r="Z2" s="757" t="s">
        <v>145</v>
      </c>
      <c r="AA2" s="757" t="s">
        <v>144</v>
      </c>
      <c r="AB2" s="319"/>
      <c r="AC2" s="757" t="s">
        <v>142</v>
      </c>
      <c r="AD2" s="777" t="s">
        <v>141</v>
      </c>
      <c r="AF2" s="319" t="s">
        <v>143</v>
      </c>
    </row>
    <row r="3" spans="1:45" ht="78.599999999999994" customHeight="1">
      <c r="A3" s="747"/>
      <c r="B3" s="748"/>
      <c r="C3" s="748"/>
      <c r="D3" s="748"/>
      <c r="E3" s="218"/>
      <c r="F3" s="759"/>
      <c r="G3" s="759"/>
      <c r="H3" s="759"/>
      <c r="I3" s="748"/>
      <c r="J3" s="748"/>
      <c r="K3" s="748"/>
      <c r="L3" s="748"/>
      <c r="M3" s="749"/>
      <c r="N3" s="749"/>
      <c r="O3" s="749"/>
      <c r="P3" s="748"/>
      <c r="Q3" s="748"/>
      <c r="R3" s="750"/>
      <c r="S3" s="751"/>
      <c r="T3" s="778">
        <f>品番配送区分記入用リスト!F2</f>
        <v>0</v>
      </c>
      <c r="U3" s="743"/>
      <c r="V3" s="769"/>
      <c r="W3" s="755"/>
      <c r="X3" s="266"/>
      <c r="Y3" s="756"/>
      <c r="Z3" s="757"/>
      <c r="AA3" s="757"/>
      <c r="AB3" s="263" t="s">
        <v>165</v>
      </c>
      <c r="AC3" s="757"/>
      <c r="AD3" s="777"/>
      <c r="AE3" s="780"/>
      <c r="AF3" s="754"/>
      <c r="AG3" s="752"/>
      <c r="AH3" s="754"/>
      <c r="AI3" s="770"/>
      <c r="AJ3" s="770"/>
      <c r="AK3" s="770"/>
      <c r="AL3" s="770"/>
      <c r="AM3" s="770"/>
      <c r="AN3" s="770"/>
    </row>
    <row r="4" spans="1:45" ht="13.25" hidden="1" customHeight="1">
      <c r="A4" s="747"/>
      <c r="B4" s="748"/>
      <c r="C4" s="748"/>
      <c r="D4" s="748"/>
      <c r="E4" s="218"/>
      <c r="F4" s="759"/>
      <c r="G4" s="759"/>
      <c r="H4" s="759"/>
      <c r="I4" s="748"/>
      <c r="J4" s="748"/>
      <c r="K4" s="748"/>
      <c r="L4" s="748"/>
      <c r="M4" s="749"/>
      <c r="N4" s="749"/>
      <c r="O4" s="749"/>
      <c r="P4" s="748"/>
      <c r="Q4" s="748"/>
      <c r="R4" s="750"/>
      <c r="S4" s="751"/>
      <c r="T4" s="779"/>
      <c r="U4" s="743"/>
      <c r="V4" s="769"/>
      <c r="W4" s="755"/>
      <c r="X4" s="266"/>
      <c r="Y4" s="756"/>
      <c r="Z4" s="757"/>
      <c r="AA4" s="757"/>
      <c r="AB4" s="263"/>
      <c r="AC4" s="757"/>
      <c r="AD4" s="777"/>
      <c r="AE4" s="780"/>
      <c r="AF4" s="754"/>
      <c r="AG4" s="753"/>
      <c r="AH4" s="754"/>
      <c r="AI4" s="770"/>
      <c r="AJ4" s="770"/>
      <c r="AK4" s="770"/>
      <c r="AL4" s="770"/>
      <c r="AM4" s="770"/>
      <c r="AN4" s="770"/>
    </row>
    <row r="5" spans="1:45" ht="15" hidden="1" customHeight="1">
      <c r="A5" s="747"/>
      <c r="B5" s="748"/>
      <c r="C5" s="748"/>
      <c r="D5" s="748"/>
      <c r="E5" s="218"/>
      <c r="F5" s="759"/>
      <c r="G5" s="759"/>
      <c r="H5" s="759"/>
      <c r="I5" s="748"/>
      <c r="J5" s="748"/>
      <c r="K5" s="748"/>
      <c r="L5" s="748"/>
      <c r="M5" s="749"/>
      <c r="N5" s="749"/>
      <c r="O5" s="749"/>
      <c r="P5" s="748"/>
      <c r="Q5" s="748"/>
      <c r="R5" s="750"/>
      <c r="S5" s="751"/>
      <c r="T5" s="779"/>
      <c r="U5" s="743"/>
      <c r="V5" s="769"/>
      <c r="W5" s="755"/>
      <c r="X5" s="771">
        <f>見積書!H48</f>
        <v>0</v>
      </c>
      <c r="Y5" s="756"/>
      <c r="Z5" s="757"/>
      <c r="AA5" s="757"/>
      <c r="AB5" s="264"/>
      <c r="AC5" s="757"/>
      <c r="AD5" s="777"/>
      <c r="AE5" s="780"/>
      <c r="AF5" s="754"/>
      <c r="AG5" s="753"/>
      <c r="AH5" s="754"/>
      <c r="AI5" s="770"/>
      <c r="AJ5" s="770"/>
      <c r="AK5" s="770"/>
      <c r="AL5" s="770"/>
      <c r="AM5" s="770"/>
      <c r="AN5" s="770"/>
    </row>
    <row r="6" spans="1:45" ht="33" customHeight="1">
      <c r="A6" s="747"/>
      <c r="B6" s="748"/>
      <c r="C6" s="748"/>
      <c r="D6" s="748"/>
      <c r="E6" s="218"/>
      <c r="F6" s="759"/>
      <c r="G6" s="759"/>
      <c r="H6" s="759"/>
      <c r="I6" s="748"/>
      <c r="J6" s="748"/>
      <c r="K6" s="748"/>
      <c r="L6" s="748"/>
      <c r="M6" s="749"/>
      <c r="N6" s="749"/>
      <c r="O6" s="749"/>
      <c r="P6" s="748"/>
      <c r="Q6" s="748"/>
      <c r="R6" s="750"/>
      <c r="S6" s="751"/>
      <c r="T6" s="779"/>
      <c r="U6" s="743"/>
      <c r="V6" s="769"/>
      <c r="W6" s="755"/>
      <c r="X6" s="772"/>
      <c r="Y6" s="756"/>
      <c r="Z6" s="757"/>
      <c r="AA6" s="757"/>
      <c r="AB6" s="320" t="s">
        <v>159</v>
      </c>
      <c r="AC6" s="757"/>
      <c r="AD6" s="777"/>
      <c r="AE6" s="780"/>
      <c r="AF6" s="754"/>
      <c r="AG6" s="753"/>
      <c r="AH6" s="754"/>
      <c r="AI6" s="770"/>
      <c r="AJ6" s="770"/>
      <c r="AK6" s="770"/>
      <c r="AL6" s="770"/>
      <c r="AM6" s="770"/>
      <c r="AN6" s="770"/>
    </row>
    <row r="7" spans="1:45" ht="18" customHeight="1">
      <c r="A7" s="747"/>
      <c r="B7" s="748"/>
      <c r="C7" s="748"/>
      <c r="D7" s="748"/>
      <c r="E7" s="218"/>
      <c r="F7" s="759"/>
      <c r="G7" s="759"/>
      <c r="H7" s="759"/>
      <c r="I7" s="748"/>
      <c r="J7" s="748"/>
      <c r="K7" s="748"/>
      <c r="L7" s="748"/>
      <c r="M7" s="749"/>
      <c r="N7" s="749"/>
      <c r="O7" s="749"/>
      <c r="P7" s="748"/>
      <c r="Q7" s="748"/>
      <c r="R7" s="750"/>
      <c r="S7" s="751"/>
      <c r="T7" s="779"/>
      <c r="U7" s="743"/>
      <c r="V7" s="769"/>
      <c r="W7" s="755"/>
      <c r="X7" s="772"/>
      <c r="Y7" s="756"/>
      <c r="Z7" s="757"/>
      <c r="AA7" s="757"/>
      <c r="AB7" s="773">
        <f>見積書!H47</f>
        <v>0</v>
      </c>
      <c r="AC7" s="757"/>
      <c r="AD7" s="777"/>
      <c r="AE7" s="780"/>
      <c r="AF7" s="754"/>
      <c r="AG7" s="753"/>
      <c r="AH7" s="754"/>
      <c r="AI7" s="770"/>
      <c r="AJ7" s="770"/>
      <c r="AK7" s="770"/>
      <c r="AL7" s="770"/>
      <c r="AM7" s="770"/>
      <c r="AN7" s="770"/>
    </row>
    <row r="8" spans="1:45" ht="11.45" customHeight="1">
      <c r="A8" s="747"/>
      <c r="B8" s="748"/>
      <c r="C8" s="748"/>
      <c r="D8" s="748"/>
      <c r="E8" s="218"/>
      <c r="F8" s="759"/>
      <c r="G8" s="759"/>
      <c r="H8" s="759"/>
      <c r="I8" s="748"/>
      <c r="J8" s="748"/>
      <c r="K8" s="748"/>
      <c r="L8" s="748"/>
      <c r="M8" s="749"/>
      <c r="N8" s="749"/>
      <c r="O8" s="749"/>
      <c r="P8" s="748"/>
      <c r="Q8" s="748"/>
      <c r="R8" s="750"/>
      <c r="S8" s="751"/>
      <c r="T8" s="204"/>
      <c r="U8" s="743"/>
      <c r="V8" s="769"/>
      <c r="W8" s="755"/>
      <c r="X8" s="772"/>
      <c r="Y8" s="756"/>
      <c r="Z8" s="757"/>
      <c r="AA8" s="757"/>
      <c r="AB8" s="774"/>
      <c r="AC8" s="757"/>
      <c r="AD8" s="777"/>
      <c r="AE8" s="780"/>
      <c r="AF8" s="754"/>
      <c r="AG8" s="753"/>
      <c r="AH8" s="754"/>
      <c r="AI8" s="770"/>
      <c r="AJ8" s="770"/>
      <c r="AK8" s="770"/>
      <c r="AL8" s="770"/>
      <c r="AM8" s="770"/>
      <c r="AN8" s="770"/>
    </row>
    <row r="9" spans="1:45" ht="18" customHeight="1">
      <c r="A9" s="747"/>
      <c r="B9" s="748"/>
      <c r="C9" s="748"/>
      <c r="D9" s="748"/>
      <c r="E9" s="218"/>
      <c r="F9" s="759"/>
      <c r="G9" s="759"/>
      <c r="H9" s="759"/>
      <c r="I9" s="748"/>
      <c r="J9" s="748"/>
      <c r="K9" s="748"/>
      <c r="L9" s="748"/>
      <c r="M9" s="749"/>
      <c r="N9" s="749"/>
      <c r="O9" s="749"/>
      <c r="P9" s="748"/>
      <c r="Q9" s="748"/>
      <c r="R9" s="750"/>
      <c r="S9" s="751"/>
      <c r="T9" s="204"/>
      <c r="U9" s="743"/>
      <c r="V9" s="769"/>
      <c r="W9" s="755"/>
      <c r="X9" s="772"/>
      <c r="Y9" s="756"/>
      <c r="Z9" s="757"/>
      <c r="AA9" s="757"/>
      <c r="AB9" s="775">
        <f>見積書!AA47</f>
        <v>0</v>
      </c>
      <c r="AC9" s="757"/>
      <c r="AD9" s="777"/>
      <c r="AE9" s="780"/>
      <c r="AF9" s="754"/>
      <c r="AG9" s="753"/>
      <c r="AH9" s="754"/>
      <c r="AI9" s="770"/>
      <c r="AJ9" s="770"/>
      <c r="AK9" s="770"/>
      <c r="AL9" s="770"/>
      <c r="AM9" s="770"/>
      <c r="AN9" s="770"/>
    </row>
    <row r="10" spans="1:45" ht="12.75">
      <c r="A10" s="747"/>
      <c r="B10" s="748"/>
      <c r="C10" s="748"/>
      <c r="D10" s="748"/>
      <c r="E10" s="218"/>
      <c r="F10" s="759"/>
      <c r="G10" s="759"/>
      <c r="H10" s="759"/>
      <c r="I10" s="748"/>
      <c r="J10" s="748"/>
      <c r="K10" s="748"/>
      <c r="L10" s="748"/>
      <c r="M10" s="749"/>
      <c r="N10" s="749"/>
      <c r="O10" s="749"/>
      <c r="P10" s="748"/>
      <c r="Q10" s="748"/>
      <c r="R10" s="750"/>
      <c r="S10" s="751"/>
      <c r="T10" s="204"/>
      <c r="U10" s="743"/>
      <c r="V10" s="769"/>
      <c r="W10" s="755"/>
      <c r="X10" s="772"/>
      <c r="Y10" s="756"/>
      <c r="Z10" s="757"/>
      <c r="AA10" s="757"/>
      <c r="AB10" s="776"/>
      <c r="AC10" s="757"/>
      <c r="AD10" s="777"/>
      <c r="AE10" s="780"/>
      <c r="AF10" s="754"/>
      <c r="AG10" s="753"/>
      <c r="AH10" s="754"/>
      <c r="AI10" s="339"/>
      <c r="AJ10" s="339"/>
      <c r="AK10" s="339"/>
      <c r="AL10" s="339"/>
      <c r="AM10" s="339"/>
      <c r="AN10" s="339"/>
    </row>
    <row r="11" spans="1:45" ht="12.75">
      <c r="A11" s="747"/>
      <c r="B11" s="748"/>
      <c r="C11" s="748"/>
      <c r="D11" s="748"/>
      <c r="E11" s="218"/>
      <c r="F11" s="759"/>
      <c r="G11" s="759"/>
      <c r="H11" s="759"/>
      <c r="I11" s="748"/>
      <c r="J11" s="748"/>
      <c r="K11" s="748"/>
      <c r="L11" s="748"/>
      <c r="M11" s="749"/>
      <c r="N11" s="749"/>
      <c r="O11" s="749"/>
      <c r="P11" s="748"/>
      <c r="Q11" s="748"/>
      <c r="R11" s="750"/>
      <c r="S11" s="751"/>
      <c r="T11" s="204"/>
      <c r="U11" s="743"/>
      <c r="V11" s="769"/>
      <c r="W11" s="755"/>
      <c r="X11" s="772"/>
      <c r="Y11" s="756"/>
      <c r="Z11" s="757"/>
      <c r="AA11" s="757"/>
      <c r="AB11" s="776"/>
      <c r="AC11" s="757"/>
      <c r="AD11" s="777"/>
      <c r="AE11" s="780"/>
      <c r="AF11" s="754"/>
      <c r="AG11" s="753"/>
      <c r="AH11" s="754"/>
      <c r="AI11" s="339"/>
      <c r="AJ11" s="339"/>
      <c r="AK11" s="339"/>
      <c r="AL11" s="339"/>
      <c r="AM11" s="339"/>
      <c r="AN11" s="339"/>
      <c r="AO11" s="760"/>
    </row>
    <row r="12" spans="1:45" ht="18.75" customHeight="1">
      <c r="A12" s="747"/>
      <c r="B12" s="748"/>
      <c r="C12" s="748"/>
      <c r="D12" s="748"/>
      <c r="E12" s="762">
        <f>見積書!D4</f>
        <v>0</v>
      </c>
      <c r="F12" s="759"/>
      <c r="G12" s="759"/>
      <c r="H12" s="759"/>
      <c r="I12" s="748"/>
      <c r="J12" s="748"/>
      <c r="K12" s="748"/>
      <c r="L12" s="748"/>
      <c r="M12" s="205" t="s">
        <v>150</v>
      </c>
      <c r="N12" s="205"/>
      <c r="O12" s="205"/>
      <c r="P12" s="748"/>
      <c r="Q12" s="748"/>
      <c r="R12" s="750"/>
      <c r="S12" s="751"/>
      <c r="T12" s="204"/>
      <c r="U12" s="743"/>
      <c r="V12" s="769"/>
      <c r="W12" s="755"/>
      <c r="X12" s="772"/>
      <c r="Y12" s="756"/>
      <c r="Z12" s="757"/>
      <c r="AA12" s="757"/>
      <c r="AB12" s="776"/>
      <c r="AC12" s="757"/>
      <c r="AD12" s="777"/>
      <c r="AE12" s="780"/>
      <c r="AF12" s="754"/>
      <c r="AG12" s="753"/>
      <c r="AH12" s="754"/>
      <c r="AI12" s="339"/>
      <c r="AJ12" s="339"/>
      <c r="AK12" s="339"/>
      <c r="AL12" s="339"/>
      <c r="AM12" s="339"/>
      <c r="AN12" s="339"/>
      <c r="AO12" s="761"/>
    </row>
    <row r="13" spans="1:45" ht="12.75">
      <c r="A13" s="747"/>
      <c r="B13" s="748"/>
      <c r="C13" s="748"/>
      <c r="D13" s="748"/>
      <c r="E13" s="763"/>
      <c r="F13" s="759"/>
      <c r="G13" s="759"/>
      <c r="H13" s="759"/>
      <c r="I13" s="748"/>
      <c r="J13" s="748"/>
      <c r="K13" s="748"/>
      <c r="L13" s="748"/>
      <c r="M13" s="205"/>
      <c r="N13" s="205"/>
      <c r="O13" s="205"/>
      <c r="P13" s="748"/>
      <c r="Q13" s="748"/>
      <c r="R13" s="750"/>
      <c r="S13" s="751"/>
      <c r="T13" s="204"/>
      <c r="U13" s="743"/>
      <c r="V13" s="769"/>
      <c r="W13" s="755"/>
      <c r="X13" s="772"/>
      <c r="Y13" s="756"/>
      <c r="Z13" s="757"/>
      <c r="AA13" s="757"/>
      <c r="AB13" s="776"/>
      <c r="AC13" s="757"/>
      <c r="AD13" s="777"/>
      <c r="AE13" s="780"/>
      <c r="AF13" s="754"/>
      <c r="AG13" s="753"/>
      <c r="AH13" s="754"/>
      <c r="AI13" s="339"/>
      <c r="AJ13" s="339"/>
      <c r="AK13" s="339"/>
      <c r="AL13" s="339"/>
      <c r="AM13" s="339"/>
      <c r="AN13" s="339"/>
      <c r="AO13" s="764"/>
    </row>
    <row r="14" spans="1:45" ht="12.75">
      <c r="A14" s="747"/>
      <c r="B14" s="748"/>
      <c r="C14" s="748"/>
      <c r="D14" s="748"/>
      <c r="E14" s="763"/>
      <c r="F14" s="759"/>
      <c r="G14" s="759"/>
      <c r="H14" s="759"/>
      <c r="I14" s="748"/>
      <c r="J14" s="748"/>
      <c r="K14" s="748"/>
      <c r="L14" s="748"/>
      <c r="M14" s="205"/>
      <c r="N14" s="205"/>
      <c r="O14" s="205"/>
      <c r="P14" s="748"/>
      <c r="Q14" s="748"/>
      <c r="R14" s="750"/>
      <c r="S14" s="751"/>
      <c r="T14" s="204"/>
      <c r="U14" s="743"/>
      <c r="V14" s="769"/>
      <c r="W14" s="755"/>
      <c r="X14" s="772"/>
      <c r="Y14" s="756"/>
      <c r="Z14" s="757"/>
      <c r="AA14" s="757"/>
      <c r="AB14" s="269"/>
      <c r="AC14" s="757"/>
      <c r="AD14" s="777"/>
      <c r="AE14" s="780"/>
      <c r="AF14" s="754"/>
      <c r="AG14" s="753"/>
      <c r="AH14" s="754"/>
      <c r="AI14" s="339"/>
      <c r="AJ14" s="339"/>
      <c r="AK14" s="339"/>
      <c r="AL14" s="339"/>
      <c r="AM14" s="339"/>
      <c r="AN14" s="339"/>
      <c r="AO14" s="764"/>
    </row>
    <row r="15" spans="1:45" ht="18.75" customHeight="1">
      <c r="A15" s="747"/>
      <c r="B15" s="748"/>
      <c r="C15" s="748"/>
      <c r="D15" s="748"/>
      <c r="E15" s="763"/>
      <c r="F15" s="759"/>
      <c r="G15" s="759"/>
      <c r="H15" s="759"/>
      <c r="I15" s="748"/>
      <c r="J15" s="748"/>
      <c r="K15" s="748"/>
      <c r="L15" s="748"/>
      <c r="M15" s="205"/>
      <c r="N15" s="205"/>
      <c r="O15" s="205"/>
      <c r="P15" s="748"/>
      <c r="Q15" s="748"/>
      <c r="R15" s="750"/>
      <c r="S15" s="751"/>
      <c r="T15" s="204"/>
      <c r="U15" s="743"/>
      <c r="V15" s="769"/>
      <c r="W15" s="755"/>
      <c r="X15" s="772"/>
      <c r="Y15" s="756"/>
      <c r="Z15" s="757"/>
      <c r="AA15" s="757"/>
      <c r="AB15" s="270" t="s">
        <v>166</v>
      </c>
      <c r="AC15" s="757"/>
      <c r="AD15" s="777"/>
      <c r="AE15" s="780"/>
      <c r="AF15" s="754"/>
      <c r="AG15" s="753"/>
      <c r="AH15" s="754"/>
      <c r="AI15" s="339"/>
      <c r="AJ15" s="339"/>
      <c r="AK15" s="339"/>
      <c r="AL15" s="339"/>
      <c r="AM15" s="339"/>
      <c r="AN15" s="339"/>
      <c r="AO15" s="760"/>
    </row>
    <row r="16" spans="1:45" ht="12.75">
      <c r="A16" s="747"/>
      <c r="B16" s="748"/>
      <c r="C16" s="748"/>
      <c r="D16" s="748"/>
      <c r="E16" s="763"/>
      <c r="F16" s="759"/>
      <c r="G16" s="759"/>
      <c r="H16" s="759"/>
      <c r="I16" s="748"/>
      <c r="J16" s="748"/>
      <c r="K16" s="748"/>
      <c r="L16" s="748"/>
      <c r="M16" s="205"/>
      <c r="N16" s="205"/>
      <c r="O16" s="205"/>
      <c r="P16" s="748"/>
      <c r="Q16" s="748"/>
      <c r="R16" s="750"/>
      <c r="S16" s="751"/>
      <c r="T16" s="204"/>
      <c r="U16" s="743"/>
      <c r="V16" s="769"/>
      <c r="W16" s="755"/>
      <c r="X16" s="772"/>
      <c r="Y16" s="756"/>
      <c r="Z16" s="757"/>
      <c r="AA16" s="757"/>
      <c r="AB16" s="319"/>
      <c r="AC16" s="757"/>
      <c r="AD16" s="777"/>
      <c r="AE16" s="780"/>
      <c r="AF16" s="754"/>
      <c r="AG16" s="753"/>
      <c r="AH16" s="754"/>
      <c r="AI16" s="339"/>
      <c r="AJ16" s="339"/>
      <c r="AK16" s="339"/>
      <c r="AL16" s="339"/>
      <c r="AM16" s="339"/>
      <c r="AN16" s="339"/>
      <c r="AO16" s="760"/>
    </row>
    <row r="17" spans="1:41" ht="12.75">
      <c r="A17" s="747"/>
      <c r="B17" s="748"/>
      <c r="C17" s="748"/>
      <c r="D17" s="748"/>
      <c r="E17" s="763"/>
      <c r="F17" s="759"/>
      <c r="G17" s="759"/>
      <c r="H17" s="759"/>
      <c r="I17" s="748"/>
      <c r="J17" s="748"/>
      <c r="K17" s="748"/>
      <c r="L17" s="748"/>
      <c r="M17" s="205"/>
      <c r="N17" s="205"/>
      <c r="O17" s="205"/>
      <c r="P17" s="748"/>
      <c r="Q17" s="748"/>
      <c r="R17" s="750"/>
      <c r="S17" s="751"/>
      <c r="T17" s="204"/>
      <c r="U17" s="743"/>
      <c r="V17" s="769"/>
      <c r="W17" s="755"/>
      <c r="X17" s="772"/>
      <c r="Y17" s="756"/>
      <c r="Z17" s="757"/>
      <c r="AA17" s="757"/>
      <c r="AB17" s="319"/>
      <c r="AC17" s="757"/>
      <c r="AD17" s="777"/>
      <c r="AE17" s="780"/>
      <c r="AF17" s="754"/>
      <c r="AG17" s="753"/>
      <c r="AH17" s="754"/>
      <c r="AI17" s="339"/>
      <c r="AJ17" s="339"/>
      <c r="AK17" s="339"/>
      <c r="AL17" s="339"/>
      <c r="AM17" s="339"/>
      <c r="AN17" s="339"/>
      <c r="AO17" s="760"/>
    </row>
    <row r="18" spans="1:41" ht="12.75">
      <c r="A18" s="747"/>
      <c r="B18" s="748"/>
      <c r="C18" s="748"/>
      <c r="D18" s="748"/>
      <c r="E18" s="763"/>
      <c r="F18" s="759"/>
      <c r="G18" s="759"/>
      <c r="H18" s="759"/>
      <c r="I18" s="748"/>
      <c r="J18" s="748"/>
      <c r="K18" s="748"/>
      <c r="L18" s="748"/>
      <c r="M18" s="205"/>
      <c r="N18" s="205"/>
      <c r="O18" s="205"/>
      <c r="P18" s="748"/>
      <c r="Q18" s="748"/>
      <c r="R18" s="750"/>
      <c r="S18" s="751"/>
      <c r="T18" s="204"/>
      <c r="U18" s="743"/>
      <c r="V18" s="769"/>
      <c r="W18" s="755"/>
      <c r="X18" s="772"/>
      <c r="Y18" s="756"/>
      <c r="Z18" s="757"/>
      <c r="AA18" s="757"/>
      <c r="AB18" s="319"/>
      <c r="AC18" s="757"/>
      <c r="AD18" s="777"/>
      <c r="AE18" s="780"/>
      <c r="AF18" s="754"/>
      <c r="AG18" s="753"/>
      <c r="AH18" s="754"/>
      <c r="AI18" s="339"/>
      <c r="AJ18" s="339"/>
      <c r="AK18" s="339"/>
      <c r="AL18" s="339"/>
      <c r="AM18" s="339"/>
      <c r="AN18" s="339"/>
    </row>
    <row r="19" spans="1:41" ht="12.75">
      <c r="A19" s="747"/>
      <c r="B19" s="748"/>
      <c r="C19" s="748"/>
      <c r="D19" s="748"/>
      <c r="E19" s="763"/>
      <c r="F19" s="759"/>
      <c r="G19" s="759"/>
      <c r="H19" s="759"/>
      <c r="I19" s="748"/>
      <c r="J19" s="748"/>
      <c r="K19" s="748"/>
      <c r="L19" s="748"/>
      <c r="M19" s="205"/>
      <c r="N19" s="205"/>
      <c r="O19" s="205"/>
      <c r="P19" s="748"/>
      <c r="Q19" s="748"/>
      <c r="R19" s="750"/>
      <c r="S19" s="751"/>
      <c r="T19" s="204"/>
      <c r="U19" s="743"/>
      <c r="V19" s="769"/>
      <c r="W19" s="755"/>
      <c r="X19" s="772"/>
      <c r="Y19" s="756"/>
      <c r="Z19" s="757"/>
      <c r="AA19" s="757"/>
      <c r="AB19" s="319"/>
      <c r="AC19" s="757"/>
      <c r="AD19" s="777"/>
      <c r="AE19" s="780"/>
      <c r="AF19" s="754"/>
      <c r="AG19" s="753"/>
      <c r="AH19" s="754"/>
      <c r="AI19" s="339"/>
      <c r="AJ19" s="339"/>
      <c r="AK19" s="339"/>
      <c r="AL19" s="339"/>
      <c r="AM19" s="339"/>
      <c r="AN19" s="339"/>
    </row>
    <row r="20" spans="1:41" ht="19.5" customHeight="1">
      <c r="A20" s="747"/>
      <c r="B20" s="748"/>
      <c r="C20" s="748"/>
      <c r="D20" s="748"/>
      <c r="E20" s="763"/>
      <c r="F20" s="759"/>
      <c r="G20" s="759"/>
      <c r="H20" s="759"/>
      <c r="I20" s="748"/>
      <c r="J20" s="748"/>
      <c r="K20" s="748"/>
      <c r="L20" s="748"/>
      <c r="M20" s="205"/>
      <c r="N20" s="205"/>
      <c r="O20" s="205"/>
      <c r="P20" s="748"/>
      <c r="Q20" s="748"/>
      <c r="R20" s="750"/>
      <c r="S20" s="751"/>
      <c r="T20" s="765">
        <f>品番配送区分記入用リスト!B2</f>
        <v>0</v>
      </c>
      <c r="U20" s="743"/>
      <c r="V20" s="769"/>
      <c r="W20" s="755"/>
      <c r="X20" s="772"/>
      <c r="Y20" s="756"/>
      <c r="Z20" s="757"/>
      <c r="AA20" s="757"/>
      <c r="AB20" s="319"/>
      <c r="AC20" s="757"/>
      <c r="AD20" s="777"/>
      <c r="AE20" s="780"/>
      <c r="AF20" s="754"/>
      <c r="AG20" s="753"/>
      <c r="AH20" s="754"/>
      <c r="AI20" s="339"/>
      <c r="AJ20" s="339"/>
      <c r="AK20" s="339"/>
      <c r="AL20" s="339"/>
      <c r="AM20" s="339"/>
      <c r="AN20" s="339"/>
    </row>
    <row r="21" spans="1:41" ht="12.75">
      <c r="A21" s="747"/>
      <c r="B21" s="748"/>
      <c r="C21" s="748"/>
      <c r="D21" s="748"/>
      <c r="E21" s="763"/>
      <c r="F21" s="759"/>
      <c r="G21" s="759"/>
      <c r="H21" s="759"/>
      <c r="I21" s="748"/>
      <c r="J21" s="748"/>
      <c r="K21" s="748"/>
      <c r="L21" s="748"/>
      <c r="M21" s="205"/>
      <c r="N21" s="205"/>
      <c r="O21" s="205"/>
      <c r="P21" s="748"/>
      <c r="Q21" s="748"/>
      <c r="R21" s="750"/>
      <c r="S21" s="751"/>
      <c r="T21" s="766"/>
      <c r="U21" s="743"/>
      <c r="V21" s="769"/>
      <c r="W21" s="755"/>
      <c r="X21" s="772"/>
      <c r="Y21" s="756"/>
      <c r="Z21" s="757"/>
      <c r="AA21" s="757"/>
      <c r="AB21" s="319"/>
      <c r="AC21" s="757"/>
      <c r="AD21" s="777"/>
      <c r="AE21" s="780"/>
      <c r="AF21" s="754"/>
      <c r="AG21" s="753"/>
      <c r="AH21" s="754"/>
      <c r="AI21" s="339"/>
      <c r="AJ21" s="339"/>
      <c r="AK21" s="339"/>
      <c r="AL21" s="339"/>
      <c r="AM21" s="339"/>
      <c r="AN21" s="339"/>
    </row>
    <row r="22" spans="1:41" ht="18.75" customHeight="1">
      <c r="A22" s="747"/>
      <c r="B22" s="748"/>
      <c r="C22" s="748"/>
      <c r="D22" s="748"/>
      <c r="E22" s="763"/>
      <c r="F22" s="759"/>
      <c r="G22" s="759"/>
      <c r="H22" s="759"/>
      <c r="I22" s="748"/>
      <c r="J22" s="748"/>
      <c r="K22" s="748"/>
      <c r="L22" s="748"/>
      <c r="M22" s="205"/>
      <c r="N22" s="205"/>
      <c r="O22" s="205"/>
      <c r="P22" s="748"/>
      <c r="Q22" s="748"/>
      <c r="R22" s="750"/>
      <c r="S22" s="751"/>
      <c r="T22" s="766"/>
      <c r="U22" s="743"/>
      <c r="V22" s="769"/>
      <c r="W22" s="755"/>
      <c r="X22" s="772"/>
      <c r="Y22" s="756"/>
      <c r="Z22" s="757"/>
      <c r="AA22" s="757"/>
      <c r="AB22" s="319"/>
      <c r="AC22" s="757"/>
      <c r="AD22" s="777"/>
      <c r="AE22" s="780"/>
      <c r="AF22" s="754"/>
      <c r="AG22" s="753"/>
      <c r="AH22" s="754"/>
      <c r="AI22" s="339"/>
      <c r="AJ22" s="339"/>
      <c r="AK22" s="339"/>
      <c r="AL22" s="339"/>
      <c r="AM22" s="339"/>
      <c r="AN22" s="339"/>
    </row>
    <row r="23" spans="1:41" ht="18.75" customHeight="1">
      <c r="A23" s="747"/>
      <c r="B23" s="748"/>
      <c r="C23" s="748"/>
      <c r="D23" s="748"/>
      <c r="E23" s="763"/>
      <c r="F23" s="759"/>
      <c r="G23" s="759"/>
      <c r="H23" s="759"/>
      <c r="I23" s="748"/>
      <c r="J23" s="748"/>
      <c r="K23" s="748"/>
      <c r="L23" s="748"/>
      <c r="M23" s="767">
        <f>見積書!AA49</f>
        <v>0</v>
      </c>
      <c r="N23" s="768"/>
      <c r="O23" s="768"/>
      <c r="P23" s="748"/>
      <c r="Q23" s="748"/>
      <c r="R23" s="750"/>
      <c r="S23" s="751"/>
      <c r="T23" s="766"/>
      <c r="U23" s="743"/>
      <c r="V23" s="769"/>
      <c r="W23" s="755"/>
      <c r="X23" s="772"/>
      <c r="Y23" s="756"/>
      <c r="Z23" s="757"/>
      <c r="AA23" s="757"/>
      <c r="AB23" s="319"/>
      <c r="AC23" s="757"/>
      <c r="AD23" s="777"/>
      <c r="AE23" s="780"/>
      <c r="AF23" s="754"/>
      <c r="AG23" s="753"/>
      <c r="AH23" s="754"/>
      <c r="AI23" s="339"/>
      <c r="AJ23" s="339"/>
      <c r="AK23" s="339"/>
      <c r="AL23" s="339"/>
      <c r="AM23" s="339"/>
      <c r="AN23" s="339"/>
    </row>
    <row r="24" spans="1:41" ht="12.75">
      <c r="A24" s="747"/>
      <c r="B24" s="748"/>
      <c r="C24" s="748"/>
      <c r="D24" s="748"/>
      <c r="E24" s="763"/>
      <c r="F24" s="759"/>
      <c r="G24" s="759"/>
      <c r="H24" s="759"/>
      <c r="I24" s="748"/>
      <c r="J24" s="748"/>
      <c r="K24" s="748"/>
      <c r="L24" s="748"/>
      <c r="M24" s="768"/>
      <c r="N24" s="768"/>
      <c r="O24" s="768"/>
      <c r="P24" s="748"/>
      <c r="Q24" s="748"/>
      <c r="R24" s="750"/>
      <c r="S24" s="751"/>
      <c r="T24" s="766"/>
      <c r="U24" s="743"/>
      <c r="V24" s="769"/>
      <c r="W24" s="755"/>
      <c r="X24" s="266"/>
      <c r="Y24" s="756"/>
      <c r="Z24" s="757"/>
      <c r="AA24" s="757"/>
      <c r="AB24" s="319"/>
      <c r="AC24" s="757"/>
      <c r="AD24" s="777"/>
      <c r="AE24" s="780"/>
      <c r="AF24" s="754"/>
      <c r="AG24" s="753"/>
      <c r="AH24" s="754"/>
      <c r="AI24" s="339"/>
      <c r="AJ24" s="339"/>
      <c r="AK24" s="339"/>
      <c r="AL24" s="339"/>
      <c r="AM24" s="339"/>
      <c r="AN24" s="339"/>
    </row>
    <row r="25" spans="1:41" ht="28.5" customHeight="1">
      <c r="A25" s="747"/>
      <c r="B25" s="748"/>
      <c r="C25" s="748"/>
      <c r="D25" s="748"/>
      <c r="E25" s="763"/>
      <c r="F25" s="759"/>
      <c r="G25" s="759"/>
      <c r="H25" s="759"/>
      <c r="I25" s="748"/>
      <c r="J25" s="748"/>
      <c r="K25" s="748"/>
      <c r="L25" s="748"/>
      <c r="M25" s="768"/>
      <c r="N25" s="768"/>
      <c r="O25" s="768"/>
      <c r="P25" s="748"/>
      <c r="Q25" s="748"/>
      <c r="R25" s="750"/>
      <c r="S25" s="751"/>
      <c r="T25" s="766"/>
      <c r="U25" s="743"/>
      <c r="V25" s="769"/>
      <c r="W25" s="755"/>
      <c r="X25" s="266"/>
      <c r="Y25" s="756"/>
      <c r="Z25" s="757"/>
      <c r="AA25" s="757"/>
      <c r="AB25" s="319"/>
      <c r="AC25" s="757"/>
      <c r="AD25" s="777"/>
      <c r="AE25" s="780"/>
      <c r="AF25" s="754"/>
      <c r="AG25" s="753"/>
      <c r="AH25" s="754"/>
      <c r="AI25" s="339"/>
      <c r="AJ25" s="339"/>
      <c r="AK25" s="339"/>
      <c r="AL25" s="339"/>
      <c r="AM25" s="339"/>
      <c r="AN25" s="339"/>
    </row>
    <row r="26" spans="1:41" ht="12.75">
      <c r="A26" s="747"/>
      <c r="B26" s="748"/>
      <c r="C26" s="748"/>
      <c r="D26" s="748"/>
      <c r="E26" s="763"/>
      <c r="F26" s="759"/>
      <c r="G26" s="759"/>
      <c r="H26" s="759"/>
      <c r="I26" s="748"/>
      <c r="J26" s="748"/>
      <c r="K26" s="748"/>
      <c r="L26" s="748"/>
      <c r="M26" s="768"/>
      <c r="N26" s="768"/>
      <c r="O26" s="768"/>
      <c r="P26" s="748"/>
      <c r="Q26" s="748"/>
      <c r="R26" s="750"/>
      <c r="S26" s="751"/>
      <c r="T26" s="766"/>
      <c r="U26" s="743"/>
      <c r="V26" s="769"/>
      <c r="W26" s="755"/>
      <c r="X26" s="266"/>
      <c r="Y26" s="756"/>
      <c r="Z26" s="757"/>
      <c r="AA26" s="757"/>
      <c r="AB26" s="319"/>
      <c r="AC26" s="757"/>
      <c r="AD26" s="777"/>
      <c r="AE26" s="780"/>
      <c r="AF26" s="754"/>
      <c r="AG26" s="753"/>
      <c r="AH26" s="754"/>
      <c r="AI26" s="339"/>
      <c r="AJ26" s="339"/>
      <c r="AK26" s="339"/>
      <c r="AL26" s="339"/>
      <c r="AM26" s="339"/>
      <c r="AN26" s="339"/>
    </row>
    <row r="27" spans="1:41" ht="31.5" customHeight="1">
      <c r="A27" s="747"/>
      <c r="B27" s="748"/>
      <c r="C27" s="748"/>
      <c r="D27" s="748"/>
      <c r="E27" s="763"/>
      <c r="F27" s="759"/>
      <c r="G27" s="759"/>
      <c r="H27" s="759"/>
      <c r="I27" s="748"/>
      <c r="J27" s="748"/>
      <c r="K27" s="748"/>
      <c r="L27" s="748"/>
      <c r="M27" s="768"/>
      <c r="N27" s="768"/>
      <c r="O27" s="768"/>
      <c r="P27" s="748"/>
      <c r="Q27" s="748"/>
      <c r="R27" s="750"/>
      <c r="S27" s="751"/>
      <c r="T27" s="766"/>
      <c r="U27" s="743"/>
      <c r="V27" s="769"/>
      <c r="W27" s="755"/>
      <c r="X27" s="266"/>
      <c r="Y27" s="756"/>
      <c r="Z27" s="757"/>
      <c r="AA27" s="757"/>
      <c r="AB27" s="319"/>
      <c r="AC27" s="757"/>
      <c r="AD27" s="777"/>
      <c r="AE27" s="780"/>
      <c r="AF27" s="754"/>
      <c r="AG27" s="753"/>
      <c r="AH27" s="754"/>
      <c r="AI27" s="339"/>
      <c r="AJ27" s="339"/>
      <c r="AK27" s="339"/>
      <c r="AL27" s="339"/>
      <c r="AM27" s="339"/>
      <c r="AN27" s="339"/>
    </row>
    <row r="28" spans="1:41" ht="27.75" hidden="1" customHeight="1">
      <c r="A28" s="747"/>
      <c r="B28" s="748"/>
      <c r="C28" s="748"/>
      <c r="D28" s="748"/>
      <c r="E28" s="763"/>
      <c r="F28" s="759"/>
      <c r="G28" s="759"/>
      <c r="H28" s="759"/>
      <c r="I28" s="748"/>
      <c r="J28" s="748"/>
      <c r="K28" s="748"/>
      <c r="L28" s="748"/>
      <c r="M28" s="768"/>
      <c r="N28" s="768"/>
      <c r="O28" s="768"/>
      <c r="P28" s="748"/>
      <c r="Q28" s="748"/>
      <c r="R28" s="750"/>
      <c r="S28" s="751"/>
      <c r="T28" s="204"/>
      <c r="U28" s="743"/>
      <c r="V28" s="769"/>
      <c r="W28" s="755"/>
      <c r="X28" s="266"/>
      <c r="Y28" s="756"/>
      <c r="Z28" s="757"/>
      <c r="AA28" s="757"/>
      <c r="AB28" s="319"/>
      <c r="AC28" s="757"/>
      <c r="AD28" s="777"/>
      <c r="AE28" s="780"/>
      <c r="AF28" s="754"/>
      <c r="AG28" s="753"/>
      <c r="AH28" s="754"/>
      <c r="AI28" s="339"/>
      <c r="AJ28" s="339"/>
      <c r="AK28" s="339"/>
      <c r="AL28" s="339"/>
      <c r="AM28" s="339"/>
      <c r="AN28" s="339"/>
    </row>
    <row r="29" spans="1:41" ht="32.25" hidden="1" customHeight="1">
      <c r="A29" s="747"/>
      <c r="B29" s="748"/>
      <c r="C29" s="748"/>
      <c r="D29" s="748"/>
      <c r="E29" s="763"/>
      <c r="F29" s="759"/>
      <c r="G29" s="759"/>
      <c r="H29" s="759"/>
      <c r="I29" s="748"/>
      <c r="J29" s="748"/>
      <c r="K29" s="748"/>
      <c r="L29" s="748"/>
      <c r="M29" s="768"/>
      <c r="N29" s="768"/>
      <c r="O29" s="768"/>
      <c r="P29" s="748"/>
      <c r="Q29" s="748"/>
      <c r="R29" s="750"/>
      <c r="S29" s="751"/>
      <c r="T29" s="204"/>
      <c r="U29" s="743"/>
      <c r="V29" s="769"/>
      <c r="W29" s="755"/>
      <c r="X29" s="266"/>
      <c r="Y29" s="756"/>
      <c r="Z29" s="757"/>
      <c r="AA29" s="757"/>
      <c r="AB29" s="319"/>
      <c r="AC29" s="757"/>
      <c r="AD29" s="777"/>
      <c r="AE29" s="780"/>
      <c r="AF29" s="754"/>
      <c r="AG29" s="753"/>
      <c r="AH29" s="754"/>
      <c r="AI29" s="339"/>
      <c r="AJ29" s="339"/>
      <c r="AK29" s="339"/>
      <c r="AL29" s="339"/>
      <c r="AM29" s="339"/>
      <c r="AN29" s="339"/>
    </row>
    <row r="30" spans="1:41" ht="12.75">
      <c r="A30" s="747"/>
      <c r="B30" s="748"/>
      <c r="C30" s="748"/>
      <c r="D30" s="748"/>
      <c r="E30" s="763"/>
      <c r="F30" s="759"/>
      <c r="G30" s="759"/>
      <c r="H30" s="759"/>
      <c r="I30" s="748"/>
      <c r="J30" s="748"/>
      <c r="K30" s="748"/>
      <c r="L30" s="748"/>
      <c r="M30" s="768"/>
      <c r="N30" s="768"/>
      <c r="O30" s="768"/>
      <c r="P30" s="748"/>
      <c r="Q30" s="748"/>
      <c r="R30" s="750"/>
      <c r="S30" s="751"/>
      <c r="T30" s="204"/>
      <c r="U30" s="743"/>
      <c r="V30" s="769"/>
      <c r="W30" s="755"/>
      <c r="X30" s="266"/>
      <c r="Y30" s="756"/>
      <c r="Z30" s="757"/>
      <c r="AA30" s="757"/>
      <c r="AB30" s="319"/>
      <c r="AC30" s="757"/>
      <c r="AD30" s="777"/>
      <c r="AE30" s="780"/>
      <c r="AF30" s="754"/>
      <c r="AG30" s="753"/>
      <c r="AH30" s="754"/>
      <c r="AI30" s="339"/>
      <c r="AJ30" s="339"/>
      <c r="AK30" s="339"/>
      <c r="AL30" s="339"/>
      <c r="AM30" s="339"/>
      <c r="AN30" s="339"/>
    </row>
    <row r="31" spans="1:41" ht="12.75">
      <c r="A31" s="747"/>
      <c r="B31" s="748"/>
      <c r="C31" s="748"/>
      <c r="D31" s="748"/>
      <c r="E31" s="218"/>
      <c r="F31" s="759"/>
      <c r="G31" s="759"/>
      <c r="H31" s="759"/>
      <c r="I31" s="748"/>
      <c r="J31" s="748"/>
      <c r="K31" s="748"/>
      <c r="L31" s="748"/>
      <c r="M31" s="205"/>
      <c r="N31" s="205"/>
      <c r="O31" s="205"/>
      <c r="P31" s="748"/>
      <c r="Q31" s="748"/>
      <c r="R31" s="750"/>
      <c r="S31" s="751"/>
      <c r="T31" s="204"/>
      <c r="U31" s="743"/>
      <c r="V31" s="769"/>
      <c r="W31" s="755"/>
      <c r="X31" s="266"/>
      <c r="Y31" s="756"/>
      <c r="Z31" s="757"/>
      <c r="AA31" s="757"/>
      <c r="AB31" s="319"/>
      <c r="AC31" s="757"/>
      <c r="AD31" s="777"/>
      <c r="AE31" s="780"/>
      <c r="AF31" s="754"/>
      <c r="AG31" s="753"/>
      <c r="AH31" s="754"/>
      <c r="AI31" s="339"/>
      <c r="AJ31" s="339"/>
      <c r="AK31" s="339"/>
      <c r="AL31" s="339"/>
      <c r="AM31" s="339"/>
      <c r="AN31" s="339"/>
    </row>
    <row r="32" spans="1:41" ht="13.25" hidden="1" customHeight="1">
      <c r="A32" s="747"/>
      <c r="B32" s="748"/>
      <c r="C32" s="748"/>
      <c r="D32" s="748"/>
      <c r="E32" s="218"/>
      <c r="F32" s="759"/>
      <c r="G32" s="759"/>
      <c r="H32" s="759"/>
      <c r="I32" s="748"/>
      <c r="J32" s="748"/>
      <c r="K32" s="748"/>
      <c r="L32" s="748"/>
      <c r="M32" s="205"/>
      <c r="N32" s="205"/>
      <c r="O32" s="205"/>
      <c r="P32" s="748"/>
      <c r="Q32" s="748"/>
      <c r="R32" s="750"/>
      <c r="S32" s="751"/>
      <c r="T32" s="204"/>
      <c r="U32" s="743"/>
      <c r="V32" s="769"/>
      <c r="W32" s="755"/>
      <c r="X32" s="266"/>
      <c r="Y32" s="756"/>
      <c r="Z32" s="757"/>
      <c r="AA32" s="757"/>
      <c r="AB32" s="319"/>
      <c r="AC32" s="757"/>
      <c r="AD32" s="777"/>
      <c r="AE32" s="780"/>
      <c r="AF32" s="754"/>
      <c r="AG32" s="753"/>
      <c r="AH32" s="754"/>
      <c r="AI32" s="339"/>
      <c r="AJ32" s="339"/>
      <c r="AK32" s="339"/>
      <c r="AL32" s="339"/>
      <c r="AM32" s="339"/>
      <c r="AN32" s="339"/>
    </row>
    <row r="33" spans="1:46" ht="13.25" hidden="1" customHeight="1" thickBot="1">
      <c r="A33" s="747"/>
      <c r="B33" s="748"/>
      <c r="C33" s="748"/>
      <c r="D33" s="748"/>
      <c r="E33" s="218"/>
      <c r="F33" s="759"/>
      <c r="G33" s="759"/>
      <c r="H33" s="759"/>
      <c r="I33" s="748"/>
      <c r="J33" s="748"/>
      <c r="K33" s="748"/>
      <c r="L33" s="748"/>
      <c r="M33" s="205"/>
      <c r="N33" s="205"/>
      <c r="O33" s="205"/>
      <c r="P33" s="748"/>
      <c r="Q33" s="748"/>
      <c r="R33" s="750"/>
      <c r="S33" s="751"/>
      <c r="T33" s="204"/>
      <c r="U33" s="743"/>
      <c r="V33" s="769"/>
      <c r="W33" s="755"/>
      <c r="X33" s="266"/>
      <c r="Y33" s="756"/>
      <c r="Z33" s="757"/>
      <c r="AA33" s="757"/>
      <c r="AB33" s="169"/>
      <c r="AC33" s="757"/>
      <c r="AD33" s="777"/>
      <c r="AE33" s="780"/>
      <c r="AF33" s="754"/>
      <c r="AG33" s="753"/>
      <c r="AH33" s="754"/>
      <c r="AI33" s="339"/>
      <c r="AJ33" s="339"/>
      <c r="AK33" s="339"/>
      <c r="AL33" s="339"/>
      <c r="AM33" s="339"/>
      <c r="AN33" s="339"/>
    </row>
    <row r="34" spans="1:46" s="13" customFormat="1" ht="19.25" hidden="1" customHeight="1" thickBot="1">
      <c r="A34" s="747"/>
      <c r="B34" s="748"/>
      <c r="C34" s="748"/>
      <c r="D34" s="748"/>
      <c r="E34" s="218"/>
      <c r="F34" s="759"/>
      <c r="G34" s="759"/>
      <c r="H34" s="759"/>
      <c r="I34" s="748"/>
      <c r="J34" s="748"/>
      <c r="K34" s="748"/>
      <c r="L34" s="748"/>
      <c r="M34" s="205"/>
      <c r="N34" s="205"/>
      <c r="O34" s="205"/>
      <c r="P34" s="748"/>
      <c r="Q34" s="748"/>
      <c r="R34" s="750"/>
      <c r="S34" s="751"/>
      <c r="T34" s="204"/>
      <c r="U34" s="743"/>
      <c r="V34" s="769"/>
      <c r="W34" s="755"/>
      <c r="X34" s="266"/>
      <c r="Y34" s="756"/>
      <c r="Z34" s="757"/>
      <c r="AA34" s="757"/>
      <c r="AB34" s="169"/>
      <c r="AC34" s="757"/>
      <c r="AD34" s="777"/>
      <c r="AE34" s="780"/>
      <c r="AF34" s="754"/>
      <c r="AG34" s="753"/>
      <c r="AH34" s="754"/>
      <c r="AI34" s="339"/>
      <c r="AJ34" s="339"/>
      <c r="AK34" s="339"/>
      <c r="AL34" s="339"/>
      <c r="AM34" s="339"/>
      <c r="AN34" s="339"/>
      <c r="AO34"/>
      <c r="AP34"/>
      <c r="AQ34"/>
      <c r="AR34"/>
      <c r="AS34"/>
      <c r="AT34"/>
    </row>
    <row r="35" spans="1:46">
      <c r="A35" s="164"/>
      <c r="B35" s="164"/>
      <c r="C35" s="165"/>
      <c r="D35" s="165"/>
      <c r="E35" s="164"/>
      <c r="F35" s="165"/>
      <c r="G35" s="165"/>
      <c r="H35" s="165"/>
      <c r="I35" s="165"/>
      <c r="J35" s="165"/>
      <c r="K35" s="164"/>
      <c r="L35" s="166"/>
      <c r="M35" s="164"/>
      <c r="N35" s="164"/>
      <c r="O35" s="164"/>
      <c r="P35" s="164"/>
      <c r="Q35" s="164"/>
      <c r="R35" s="167"/>
      <c r="S35" s="167"/>
      <c r="T35" s="168"/>
      <c r="U35" s="169"/>
      <c r="V35" s="169"/>
      <c r="W35" s="169"/>
      <c r="X35" s="267"/>
      <c r="Y35" s="169"/>
      <c r="Z35" s="169"/>
      <c r="AA35" s="169"/>
      <c r="AB35" s="169"/>
      <c r="AC35" s="169"/>
      <c r="AD35" s="169"/>
      <c r="AE35" s="780"/>
      <c r="AF35" s="754"/>
      <c r="AG35" s="753"/>
      <c r="AH35" s="754"/>
      <c r="AI35" s="339"/>
      <c r="AJ35" s="339"/>
      <c r="AK35" s="339"/>
      <c r="AL35" s="339"/>
      <c r="AM35" s="339"/>
      <c r="AN35" s="339"/>
    </row>
    <row r="36" spans="1:46">
      <c r="A36" s="164"/>
      <c r="B36" s="164"/>
      <c r="C36" s="165"/>
      <c r="D36" s="165"/>
      <c r="E36" s="164"/>
      <c r="F36" s="165"/>
      <c r="G36" s="165"/>
      <c r="H36" s="165"/>
      <c r="I36" s="165"/>
      <c r="J36" s="165"/>
      <c r="K36" s="164"/>
      <c r="L36" s="166"/>
      <c r="M36" s="164"/>
      <c r="N36" s="164"/>
      <c r="O36" s="164"/>
      <c r="P36" s="164"/>
      <c r="Q36" s="164"/>
      <c r="R36" s="167"/>
      <c r="S36" s="167"/>
      <c r="T36" s="168"/>
      <c r="U36" s="169"/>
      <c r="V36" s="169"/>
      <c r="W36" s="169"/>
      <c r="X36" s="267"/>
      <c r="Y36" s="169"/>
      <c r="Z36" s="169"/>
      <c r="AA36" s="169"/>
      <c r="AB36" s="169"/>
      <c r="AC36" s="169"/>
      <c r="AD36" s="169"/>
    </row>
    <row r="37" spans="1:46">
      <c r="A37" s="164"/>
      <c r="B37" s="164"/>
      <c r="C37" s="165"/>
      <c r="D37" s="165"/>
      <c r="E37" s="164"/>
      <c r="F37" s="165"/>
      <c r="G37" s="165"/>
      <c r="H37" s="165"/>
      <c r="I37" s="165"/>
      <c r="J37" s="165"/>
      <c r="K37" s="164"/>
      <c r="L37" s="166"/>
      <c r="M37" s="164"/>
      <c r="N37" s="164"/>
      <c r="O37" s="164"/>
      <c r="P37" s="164"/>
      <c r="Q37" s="164"/>
      <c r="R37" s="167"/>
      <c r="S37" s="167"/>
      <c r="T37" s="168"/>
      <c r="U37" s="169"/>
      <c r="V37" s="169"/>
      <c r="W37" s="169"/>
      <c r="X37" s="267"/>
      <c r="Y37" s="169"/>
      <c r="Z37" s="169"/>
      <c r="AA37" s="169"/>
      <c r="AC37" s="169"/>
      <c r="AD37" s="169"/>
    </row>
    <row r="38" spans="1:46">
      <c r="A38" s="164"/>
      <c r="B38" s="164"/>
      <c r="C38" s="165"/>
      <c r="D38" s="165"/>
      <c r="E38" s="164"/>
      <c r="F38" s="165"/>
      <c r="G38" s="165"/>
      <c r="H38" s="165"/>
      <c r="I38" s="165"/>
      <c r="J38" s="165"/>
      <c r="K38" s="164"/>
      <c r="L38" s="166"/>
      <c r="M38" s="164"/>
      <c r="N38" s="164"/>
      <c r="O38" s="164"/>
      <c r="P38" s="164"/>
      <c r="Q38" s="164"/>
      <c r="R38" s="167"/>
      <c r="S38" s="167"/>
      <c r="T38" s="168"/>
      <c r="U38" s="169"/>
      <c r="V38" s="169"/>
      <c r="W38" s="169"/>
      <c r="X38" s="267"/>
      <c r="Y38" s="169"/>
      <c r="Z38" s="169"/>
      <c r="AA38" s="169"/>
      <c r="AC38" s="169"/>
      <c r="AD38" s="169"/>
    </row>
  </sheetData>
  <mergeCells count="38">
    <mergeCell ref="F2:H34"/>
    <mergeCell ref="AO11:AO12"/>
    <mergeCell ref="E12:E30"/>
    <mergeCell ref="AO13:AO14"/>
    <mergeCell ref="AO15:AO17"/>
    <mergeCell ref="T20:T27"/>
    <mergeCell ref="M23:O30"/>
    <mergeCell ref="V2:V34"/>
    <mergeCell ref="AI3:AN9"/>
    <mergeCell ref="X5:X23"/>
    <mergeCell ref="AB7:AB8"/>
    <mergeCell ref="AB9:AB13"/>
    <mergeCell ref="AD2:AD34"/>
    <mergeCell ref="T3:T7"/>
    <mergeCell ref="AE3:AE35"/>
    <mergeCell ref="AF3:AF35"/>
    <mergeCell ref="AH3:AH35"/>
    <mergeCell ref="W2:W34"/>
    <mergeCell ref="Y2:Y34"/>
    <mergeCell ref="Z2:Z34"/>
    <mergeCell ref="AA2:AA34"/>
    <mergeCell ref="AC2:AC34"/>
    <mergeCell ref="U2:U34"/>
    <mergeCell ref="AF1:AS1"/>
    <mergeCell ref="A2:A34"/>
    <mergeCell ref="B2:B34"/>
    <mergeCell ref="C2:C34"/>
    <mergeCell ref="D2:D34"/>
    <mergeCell ref="I2:I34"/>
    <mergeCell ref="J2:J34"/>
    <mergeCell ref="K2:K34"/>
    <mergeCell ref="L2:L34"/>
    <mergeCell ref="M2:O11"/>
    <mergeCell ref="P2:P34"/>
    <mergeCell ref="Q2:Q34"/>
    <mergeCell ref="R2:R34"/>
    <mergeCell ref="S2:S34"/>
    <mergeCell ref="AG3:AG35"/>
  </mergeCells>
  <phoneticPr fontId="68"/>
  <dataValidations disablePrompts="1" count="1">
    <dataValidation imeMode="hiragana" allowBlank="1" showInputMessage="1" showErrorMessage="1" prompt="セルをダブルクリックすると数式が消えて、そのまま編集できます" sqref="AO13:AO17" xr:uid="{A95ABD67-F3CC-432F-A0D7-88129307B87D}"/>
  </dataValidations>
  <printOptions horizontalCentered="1" verticalCentered="1"/>
  <pageMargins left="0" right="0.70866141732283472" top="0.31496062992125984" bottom="0.74803149606299213" header="0.31496062992125984" footer="0.31496062992125984"/>
  <pageSetup paperSize="12" scale="9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755C0-43EE-4F9B-B447-30AAC88DA7E0}">
  <sheetPr>
    <tabColor rgb="FFFF0000"/>
  </sheetPr>
  <dimension ref="A1:AT38"/>
  <sheetViews>
    <sheetView view="pageBreakPreview" topLeftCell="A3" zoomScale="58" zoomScaleNormal="46" zoomScaleSheetLayoutView="58" workbookViewId="0">
      <selection activeCell="AI3" sqref="AI3:AN9"/>
    </sheetView>
  </sheetViews>
  <sheetFormatPr defaultColWidth="8.86328125" defaultRowHeight="22.9"/>
  <cols>
    <col min="1" max="1" width="3" style="170" customWidth="1"/>
    <col min="2" max="2" width="5.33203125" style="170" hidden="1" customWidth="1"/>
    <col min="3" max="3" width="3.796875" style="171" customWidth="1"/>
    <col min="4" max="4" width="2.86328125" style="171" customWidth="1"/>
    <col min="5" max="5" width="4.86328125" style="170" customWidth="1"/>
    <col min="6" max="6" width="4.86328125" style="171" customWidth="1"/>
    <col min="7" max="7" width="3.796875" style="171" hidden="1" customWidth="1"/>
    <col min="8" max="8" width="3.796875" style="171" customWidth="1"/>
    <col min="9" max="9" width="3.1328125" style="172" customWidth="1"/>
    <col min="10" max="10" width="3.86328125" style="172" customWidth="1"/>
    <col min="11" max="11" width="3.6640625" style="173" customWidth="1"/>
    <col min="12" max="12" width="28.33203125" style="174" customWidth="1"/>
    <col min="13" max="15" width="4.19921875" style="173" customWidth="1"/>
    <col min="16" max="16" width="4.46484375" style="173" customWidth="1"/>
    <col min="17" max="17" width="16.86328125" style="173" customWidth="1"/>
    <col min="18" max="19" width="5.796875" style="175" customWidth="1"/>
    <col min="20" max="20" width="10" style="176" customWidth="1"/>
    <col min="21" max="22" width="5.796875" style="177" customWidth="1"/>
    <col min="23" max="23" width="4.33203125" style="177" customWidth="1"/>
    <col min="24" max="24" width="6.796875" style="268" customWidth="1"/>
    <col min="25" max="25" width="5.796875" style="177" customWidth="1"/>
    <col min="26" max="30" width="5.796875" style="178" customWidth="1"/>
    <col min="31" max="31" width="10.33203125" customWidth="1"/>
  </cols>
  <sheetData>
    <row r="1" spans="1:45" ht="137.44999999999999" hidden="1" customHeight="1" thickTop="1" thickBot="1">
      <c r="A1" s="179"/>
      <c r="B1" s="197"/>
      <c r="C1" s="198"/>
      <c r="D1" s="198"/>
      <c r="E1" s="197"/>
      <c r="F1" s="198"/>
      <c r="G1" s="198"/>
      <c r="H1" s="198"/>
      <c r="I1" s="198"/>
      <c r="J1" s="198"/>
      <c r="K1" s="197"/>
      <c r="L1" s="199"/>
      <c r="M1" s="197"/>
      <c r="N1" s="197"/>
      <c r="O1" s="197"/>
      <c r="P1" s="197"/>
      <c r="Q1" s="197"/>
      <c r="R1" s="200"/>
      <c r="S1" s="200"/>
      <c r="T1" s="201"/>
      <c r="U1" s="202"/>
      <c r="V1" s="202"/>
      <c r="W1" s="202"/>
      <c r="X1" s="265"/>
      <c r="Y1" s="202"/>
      <c r="Z1" s="202"/>
      <c r="AA1" s="202"/>
      <c r="AB1" s="202"/>
      <c r="AC1" s="202"/>
      <c r="AD1" s="202"/>
      <c r="AE1" s="258" t="s">
        <v>162</v>
      </c>
      <c r="AF1" s="744" t="s">
        <v>152</v>
      </c>
      <c r="AG1" s="745"/>
      <c r="AH1" s="745"/>
      <c r="AI1" s="745"/>
      <c r="AJ1" s="745"/>
      <c r="AK1" s="745"/>
      <c r="AL1" s="745"/>
      <c r="AM1" s="745"/>
      <c r="AN1" s="745"/>
      <c r="AO1" s="745"/>
      <c r="AP1" s="745"/>
      <c r="AQ1" s="745"/>
      <c r="AR1" s="745"/>
      <c r="AS1" s="746"/>
    </row>
    <row r="2" spans="1:45" ht="219" hidden="1" customHeight="1">
      <c r="A2" s="747"/>
      <c r="B2" s="748"/>
      <c r="C2" s="748"/>
      <c r="D2" s="748"/>
      <c r="E2" s="218">
        <f>[1]入力項目!C5</f>
        <v>0</v>
      </c>
      <c r="F2" s="203"/>
      <c r="G2" s="201"/>
      <c r="H2" s="201"/>
      <c r="I2" s="748"/>
      <c r="J2" s="748"/>
      <c r="K2" s="748"/>
      <c r="L2" s="748"/>
      <c r="M2" s="749" t="s">
        <v>140</v>
      </c>
      <c r="N2" s="749"/>
      <c r="O2" s="749"/>
      <c r="P2" s="748"/>
      <c r="Q2" s="748"/>
      <c r="R2" s="750" t="s">
        <v>151</v>
      </c>
      <c r="S2" s="751" t="s">
        <v>149</v>
      </c>
      <c r="T2" s="204"/>
      <c r="U2" s="743" t="s">
        <v>148</v>
      </c>
      <c r="V2" s="769" t="s">
        <v>147</v>
      </c>
      <c r="W2" s="755" t="s">
        <v>193</v>
      </c>
      <c r="X2" s="266"/>
      <c r="Y2" s="756" t="s">
        <v>146</v>
      </c>
      <c r="Z2" s="757" t="s">
        <v>145</v>
      </c>
      <c r="AA2" s="757" t="s">
        <v>144</v>
      </c>
      <c r="AB2" s="319"/>
      <c r="AC2" s="757" t="s">
        <v>142</v>
      </c>
      <c r="AD2" s="777" t="s">
        <v>141</v>
      </c>
      <c r="AF2" s="319" t="s">
        <v>143</v>
      </c>
    </row>
    <row r="3" spans="1:45" ht="75.75">
      <c r="A3" s="747"/>
      <c r="B3" s="748"/>
      <c r="C3" s="748"/>
      <c r="D3" s="748"/>
      <c r="E3" s="218"/>
      <c r="F3" s="203"/>
      <c r="G3" s="201"/>
      <c r="H3" s="201"/>
      <c r="I3" s="748"/>
      <c r="J3" s="748"/>
      <c r="K3" s="748"/>
      <c r="L3" s="748"/>
      <c r="M3" s="749"/>
      <c r="N3" s="749"/>
      <c r="O3" s="749"/>
      <c r="P3" s="748"/>
      <c r="Q3" s="748"/>
      <c r="R3" s="750"/>
      <c r="S3" s="751"/>
      <c r="T3" s="781">
        <f>見積書!AA48</f>
        <v>0</v>
      </c>
      <c r="U3" s="743"/>
      <c r="V3" s="769"/>
      <c r="W3" s="755"/>
      <c r="X3" s="266"/>
      <c r="Y3" s="756"/>
      <c r="Z3" s="757"/>
      <c r="AA3" s="757"/>
      <c r="AB3" s="263" t="s">
        <v>165</v>
      </c>
      <c r="AC3" s="757"/>
      <c r="AD3" s="777"/>
      <c r="AE3" s="755"/>
      <c r="AF3" s="787"/>
      <c r="AG3" s="788"/>
      <c r="AH3" s="787"/>
      <c r="AI3" s="783"/>
      <c r="AJ3" s="783"/>
      <c r="AK3" s="783"/>
      <c r="AL3" s="783"/>
      <c r="AM3" s="783"/>
      <c r="AN3" s="783"/>
    </row>
    <row r="4" spans="1:45" ht="13.25" hidden="1" customHeight="1">
      <c r="A4" s="747"/>
      <c r="B4" s="748"/>
      <c r="C4" s="748"/>
      <c r="D4" s="748"/>
      <c r="E4" s="218"/>
      <c r="F4" s="203"/>
      <c r="G4" s="201"/>
      <c r="H4" s="201"/>
      <c r="I4" s="748"/>
      <c r="J4" s="748"/>
      <c r="K4" s="748"/>
      <c r="L4" s="748"/>
      <c r="M4" s="749"/>
      <c r="N4" s="749"/>
      <c r="O4" s="749"/>
      <c r="P4" s="748"/>
      <c r="Q4" s="748"/>
      <c r="R4" s="750"/>
      <c r="S4" s="751"/>
      <c r="T4" s="782"/>
      <c r="U4" s="743"/>
      <c r="V4" s="769"/>
      <c r="W4" s="755"/>
      <c r="X4" s="266"/>
      <c r="Y4" s="756"/>
      <c r="Z4" s="757"/>
      <c r="AA4" s="757"/>
      <c r="AB4" s="263"/>
      <c r="AC4" s="757"/>
      <c r="AD4" s="777"/>
      <c r="AE4" s="790"/>
      <c r="AF4" s="787"/>
      <c r="AG4" s="789"/>
      <c r="AH4" s="787"/>
      <c r="AI4" s="783"/>
      <c r="AJ4" s="783"/>
      <c r="AK4" s="783"/>
      <c r="AL4" s="783"/>
      <c r="AM4" s="783"/>
      <c r="AN4" s="783"/>
    </row>
    <row r="5" spans="1:45" ht="15" hidden="1" customHeight="1">
      <c r="A5" s="747"/>
      <c r="B5" s="748"/>
      <c r="C5" s="748"/>
      <c r="D5" s="748"/>
      <c r="E5" s="218"/>
      <c r="F5" s="203"/>
      <c r="G5" s="201"/>
      <c r="H5" s="201"/>
      <c r="I5" s="748"/>
      <c r="J5" s="748"/>
      <c r="K5" s="748"/>
      <c r="L5" s="748"/>
      <c r="M5" s="749"/>
      <c r="N5" s="749"/>
      <c r="O5" s="749"/>
      <c r="P5" s="748"/>
      <c r="Q5" s="748"/>
      <c r="R5" s="750"/>
      <c r="S5" s="751"/>
      <c r="T5" s="782"/>
      <c r="U5" s="743"/>
      <c r="V5" s="769"/>
      <c r="W5" s="755"/>
      <c r="X5" s="771">
        <f>見積書!H48</f>
        <v>0</v>
      </c>
      <c r="Y5" s="756"/>
      <c r="Z5" s="757"/>
      <c r="AA5" s="757"/>
      <c r="AB5" s="264"/>
      <c r="AC5" s="757"/>
      <c r="AD5" s="777"/>
      <c r="AE5" s="790"/>
      <c r="AF5" s="787"/>
      <c r="AG5" s="789"/>
      <c r="AH5" s="787"/>
      <c r="AI5" s="783"/>
      <c r="AJ5" s="783"/>
      <c r="AK5" s="783"/>
      <c r="AL5" s="783"/>
      <c r="AM5" s="783"/>
      <c r="AN5" s="783"/>
    </row>
    <row r="6" spans="1:45" ht="33" customHeight="1">
      <c r="A6" s="747"/>
      <c r="B6" s="748"/>
      <c r="C6" s="748"/>
      <c r="D6" s="748"/>
      <c r="E6" s="218"/>
      <c r="F6" s="203"/>
      <c r="G6" s="201"/>
      <c r="H6" s="201"/>
      <c r="I6" s="748"/>
      <c r="J6" s="748"/>
      <c r="K6" s="748"/>
      <c r="L6" s="748"/>
      <c r="M6" s="749"/>
      <c r="N6" s="749"/>
      <c r="O6" s="749"/>
      <c r="P6" s="748"/>
      <c r="Q6" s="748"/>
      <c r="R6" s="750"/>
      <c r="S6" s="751"/>
      <c r="T6" s="782"/>
      <c r="U6" s="743"/>
      <c r="V6" s="769"/>
      <c r="W6" s="755"/>
      <c r="X6" s="772"/>
      <c r="Y6" s="756"/>
      <c r="Z6" s="757"/>
      <c r="AA6" s="757"/>
      <c r="AB6" s="320" t="s">
        <v>159</v>
      </c>
      <c r="AC6" s="757"/>
      <c r="AD6" s="777"/>
      <c r="AE6" s="790"/>
      <c r="AF6" s="787"/>
      <c r="AG6" s="789"/>
      <c r="AH6" s="787"/>
      <c r="AI6" s="783"/>
      <c r="AJ6" s="783"/>
      <c r="AK6" s="783"/>
      <c r="AL6" s="783"/>
      <c r="AM6" s="783"/>
      <c r="AN6" s="783"/>
    </row>
    <row r="7" spans="1:45" ht="18" customHeight="1">
      <c r="A7" s="747"/>
      <c r="B7" s="748"/>
      <c r="C7" s="748"/>
      <c r="D7" s="748"/>
      <c r="E7" s="218"/>
      <c r="F7" s="203"/>
      <c r="G7" s="201"/>
      <c r="H7" s="201"/>
      <c r="I7" s="748"/>
      <c r="J7" s="748"/>
      <c r="K7" s="748"/>
      <c r="L7" s="748"/>
      <c r="M7" s="749"/>
      <c r="N7" s="749"/>
      <c r="O7" s="749"/>
      <c r="P7" s="748"/>
      <c r="Q7" s="748"/>
      <c r="R7" s="750"/>
      <c r="S7" s="751"/>
      <c r="T7" s="782"/>
      <c r="U7" s="743"/>
      <c r="V7" s="769"/>
      <c r="W7" s="755"/>
      <c r="X7" s="772"/>
      <c r="Y7" s="756"/>
      <c r="Z7" s="757"/>
      <c r="AA7" s="757"/>
      <c r="AB7" s="773">
        <f>見積書!H47</f>
        <v>0</v>
      </c>
      <c r="AC7" s="757"/>
      <c r="AD7" s="777"/>
      <c r="AE7" s="790"/>
      <c r="AF7" s="787"/>
      <c r="AG7" s="789"/>
      <c r="AH7" s="787"/>
      <c r="AI7" s="783"/>
      <c r="AJ7" s="783"/>
      <c r="AK7" s="783"/>
      <c r="AL7" s="783"/>
      <c r="AM7" s="783"/>
      <c r="AN7" s="783"/>
    </row>
    <row r="8" spans="1:45" ht="11.45" customHeight="1">
      <c r="A8" s="747"/>
      <c r="B8" s="748"/>
      <c r="C8" s="748"/>
      <c r="D8" s="748"/>
      <c r="E8" s="218"/>
      <c r="F8" s="203"/>
      <c r="G8" s="201"/>
      <c r="H8" s="201"/>
      <c r="I8" s="748"/>
      <c r="J8" s="748"/>
      <c r="K8" s="748"/>
      <c r="L8" s="748"/>
      <c r="M8" s="749"/>
      <c r="N8" s="749"/>
      <c r="O8" s="749"/>
      <c r="P8" s="748"/>
      <c r="Q8" s="748"/>
      <c r="R8" s="750"/>
      <c r="S8" s="751"/>
      <c r="T8" s="204"/>
      <c r="U8" s="743"/>
      <c r="V8" s="769"/>
      <c r="W8" s="755"/>
      <c r="X8" s="772"/>
      <c r="Y8" s="756"/>
      <c r="Z8" s="757"/>
      <c r="AA8" s="757"/>
      <c r="AB8" s="774"/>
      <c r="AC8" s="757"/>
      <c r="AD8" s="777"/>
      <c r="AE8" s="790"/>
      <c r="AF8" s="787"/>
      <c r="AG8" s="789"/>
      <c r="AH8" s="787"/>
      <c r="AI8" s="783"/>
      <c r="AJ8" s="783"/>
      <c r="AK8" s="783"/>
      <c r="AL8" s="783"/>
      <c r="AM8" s="783"/>
      <c r="AN8" s="783"/>
    </row>
    <row r="9" spans="1:45" ht="18" customHeight="1">
      <c r="A9" s="747"/>
      <c r="B9" s="748"/>
      <c r="C9" s="748"/>
      <c r="D9" s="748"/>
      <c r="E9" s="218"/>
      <c r="F9" s="785">
        <f>見積書!H10</f>
        <v>0</v>
      </c>
      <c r="G9" s="786"/>
      <c r="H9" s="786"/>
      <c r="I9" s="748"/>
      <c r="J9" s="748"/>
      <c r="K9" s="748"/>
      <c r="L9" s="748"/>
      <c r="M9" s="749"/>
      <c r="N9" s="749"/>
      <c r="O9" s="749"/>
      <c r="P9" s="748"/>
      <c r="Q9" s="748"/>
      <c r="R9" s="750"/>
      <c r="S9" s="751"/>
      <c r="T9" s="204"/>
      <c r="U9" s="743"/>
      <c r="V9" s="769"/>
      <c r="W9" s="755"/>
      <c r="X9" s="772"/>
      <c r="Y9" s="756"/>
      <c r="Z9" s="757"/>
      <c r="AA9" s="757"/>
      <c r="AB9" s="775">
        <f>見積書!AA47</f>
        <v>0</v>
      </c>
      <c r="AC9" s="757"/>
      <c r="AD9" s="777"/>
      <c r="AE9" s="790"/>
      <c r="AF9" s="787"/>
      <c r="AG9" s="789"/>
      <c r="AH9" s="787"/>
      <c r="AI9" s="783"/>
      <c r="AJ9" s="783"/>
      <c r="AK9" s="783"/>
      <c r="AL9" s="783"/>
      <c r="AM9" s="783"/>
      <c r="AN9" s="783"/>
    </row>
    <row r="10" spans="1:45" ht="12.75">
      <c r="A10" s="747"/>
      <c r="B10" s="748"/>
      <c r="C10" s="748"/>
      <c r="D10" s="748"/>
      <c r="E10" s="218"/>
      <c r="F10" s="786"/>
      <c r="G10" s="786"/>
      <c r="H10" s="786"/>
      <c r="I10" s="748"/>
      <c r="J10" s="748"/>
      <c r="K10" s="748"/>
      <c r="L10" s="748"/>
      <c r="M10" s="749"/>
      <c r="N10" s="749"/>
      <c r="O10" s="749"/>
      <c r="P10" s="748"/>
      <c r="Q10" s="748"/>
      <c r="R10" s="750"/>
      <c r="S10" s="751"/>
      <c r="T10" s="204"/>
      <c r="U10" s="743"/>
      <c r="V10" s="769"/>
      <c r="W10" s="755"/>
      <c r="X10" s="772"/>
      <c r="Y10" s="756"/>
      <c r="Z10" s="757"/>
      <c r="AA10" s="757"/>
      <c r="AB10" s="776"/>
      <c r="AC10" s="757"/>
      <c r="AD10" s="777"/>
      <c r="AE10" s="790"/>
      <c r="AF10" s="787"/>
      <c r="AG10" s="789"/>
      <c r="AH10" s="787"/>
    </row>
    <row r="11" spans="1:45" ht="12.75">
      <c r="A11" s="747"/>
      <c r="B11" s="748"/>
      <c r="C11" s="748"/>
      <c r="D11" s="748"/>
      <c r="E11" s="218"/>
      <c r="F11" s="786"/>
      <c r="G11" s="786"/>
      <c r="H11" s="786"/>
      <c r="I11" s="748"/>
      <c r="J11" s="748"/>
      <c r="K11" s="748"/>
      <c r="L11" s="748"/>
      <c r="M11" s="749"/>
      <c r="N11" s="749"/>
      <c r="O11" s="749"/>
      <c r="P11" s="748"/>
      <c r="Q11" s="748"/>
      <c r="R11" s="750"/>
      <c r="S11" s="751"/>
      <c r="T11" s="204"/>
      <c r="U11" s="743"/>
      <c r="V11" s="769"/>
      <c r="W11" s="755"/>
      <c r="X11" s="772"/>
      <c r="Y11" s="756"/>
      <c r="Z11" s="757"/>
      <c r="AA11" s="757"/>
      <c r="AB11" s="776"/>
      <c r="AC11" s="757"/>
      <c r="AD11" s="777"/>
      <c r="AE11" s="790"/>
      <c r="AF11" s="787"/>
      <c r="AG11" s="789"/>
      <c r="AH11" s="787"/>
      <c r="AO11" s="760"/>
    </row>
    <row r="12" spans="1:45" ht="18.75" customHeight="1">
      <c r="A12" s="747"/>
      <c r="B12" s="748"/>
      <c r="C12" s="748"/>
      <c r="D12" s="748"/>
      <c r="E12" s="762">
        <f>見積書!D4</f>
        <v>0</v>
      </c>
      <c r="F12" s="786"/>
      <c r="G12" s="786"/>
      <c r="H12" s="786"/>
      <c r="I12" s="748"/>
      <c r="J12" s="748"/>
      <c r="K12" s="748"/>
      <c r="L12" s="748"/>
      <c r="M12" s="205" t="s">
        <v>150</v>
      </c>
      <c r="N12" s="205"/>
      <c r="O12" s="205"/>
      <c r="P12" s="748"/>
      <c r="Q12" s="748"/>
      <c r="R12" s="750"/>
      <c r="S12" s="751"/>
      <c r="T12" s="204"/>
      <c r="U12" s="743"/>
      <c r="V12" s="769"/>
      <c r="W12" s="755"/>
      <c r="X12" s="772"/>
      <c r="Y12" s="756"/>
      <c r="Z12" s="757"/>
      <c r="AA12" s="757"/>
      <c r="AB12" s="776"/>
      <c r="AC12" s="757"/>
      <c r="AD12" s="777"/>
      <c r="AE12" s="790"/>
      <c r="AF12" s="787"/>
      <c r="AG12" s="789"/>
      <c r="AH12" s="787"/>
      <c r="AO12" s="761"/>
    </row>
    <row r="13" spans="1:45" ht="12.75">
      <c r="A13" s="747"/>
      <c r="B13" s="748"/>
      <c r="C13" s="748"/>
      <c r="D13" s="748"/>
      <c r="E13" s="763"/>
      <c r="F13" s="786"/>
      <c r="G13" s="786"/>
      <c r="H13" s="786"/>
      <c r="I13" s="748"/>
      <c r="J13" s="748"/>
      <c r="K13" s="748"/>
      <c r="L13" s="748"/>
      <c r="M13" s="205"/>
      <c r="N13" s="205"/>
      <c r="O13" s="205"/>
      <c r="P13" s="748"/>
      <c r="Q13" s="748"/>
      <c r="R13" s="750"/>
      <c r="S13" s="751"/>
      <c r="T13" s="204"/>
      <c r="U13" s="743"/>
      <c r="V13" s="769"/>
      <c r="W13" s="755"/>
      <c r="X13" s="772"/>
      <c r="Y13" s="756"/>
      <c r="Z13" s="757"/>
      <c r="AA13" s="757"/>
      <c r="AB13" s="776"/>
      <c r="AC13" s="757"/>
      <c r="AD13" s="777"/>
      <c r="AE13" s="790"/>
      <c r="AF13" s="787"/>
      <c r="AG13" s="789"/>
      <c r="AH13" s="787"/>
      <c r="AO13" s="764"/>
    </row>
    <row r="14" spans="1:45" ht="12.75">
      <c r="A14" s="747"/>
      <c r="B14" s="748"/>
      <c r="C14" s="748"/>
      <c r="D14" s="748"/>
      <c r="E14" s="763"/>
      <c r="F14" s="786"/>
      <c r="G14" s="786"/>
      <c r="H14" s="786"/>
      <c r="I14" s="748"/>
      <c r="J14" s="748"/>
      <c r="K14" s="748"/>
      <c r="L14" s="748"/>
      <c r="M14" s="205"/>
      <c r="N14" s="205"/>
      <c r="O14" s="205"/>
      <c r="P14" s="748"/>
      <c r="Q14" s="748"/>
      <c r="R14" s="750"/>
      <c r="S14" s="751"/>
      <c r="T14" s="204"/>
      <c r="U14" s="743"/>
      <c r="V14" s="769"/>
      <c r="W14" s="755"/>
      <c r="X14" s="772"/>
      <c r="Y14" s="756"/>
      <c r="Z14" s="757"/>
      <c r="AA14" s="757"/>
      <c r="AB14" s="269"/>
      <c r="AC14" s="757"/>
      <c r="AD14" s="777"/>
      <c r="AE14" s="790"/>
      <c r="AF14" s="787"/>
      <c r="AG14" s="789"/>
      <c r="AH14" s="787"/>
      <c r="AO14" s="764"/>
    </row>
    <row r="15" spans="1:45" ht="18.75" customHeight="1">
      <c r="A15" s="747"/>
      <c r="B15" s="748"/>
      <c r="C15" s="748"/>
      <c r="D15" s="748"/>
      <c r="E15" s="763"/>
      <c r="F15" s="786"/>
      <c r="G15" s="786"/>
      <c r="H15" s="786"/>
      <c r="I15" s="748"/>
      <c r="J15" s="748"/>
      <c r="K15" s="748"/>
      <c r="L15" s="748"/>
      <c r="M15" s="205"/>
      <c r="N15" s="205"/>
      <c r="O15" s="205"/>
      <c r="P15" s="748"/>
      <c r="Q15" s="748"/>
      <c r="R15" s="750"/>
      <c r="S15" s="751"/>
      <c r="T15" s="204"/>
      <c r="U15" s="743"/>
      <c r="V15" s="769"/>
      <c r="W15" s="755"/>
      <c r="X15" s="772"/>
      <c r="Y15" s="756"/>
      <c r="Z15" s="757"/>
      <c r="AA15" s="757"/>
      <c r="AB15" s="270" t="s">
        <v>166</v>
      </c>
      <c r="AC15" s="757"/>
      <c r="AD15" s="777"/>
      <c r="AE15" s="790"/>
      <c r="AF15" s="787"/>
      <c r="AG15" s="789"/>
      <c r="AH15" s="787"/>
      <c r="AO15" s="760"/>
    </row>
    <row r="16" spans="1:45" ht="12.75">
      <c r="A16" s="747"/>
      <c r="B16" s="748"/>
      <c r="C16" s="748"/>
      <c r="D16" s="748"/>
      <c r="E16" s="763"/>
      <c r="F16" s="786"/>
      <c r="G16" s="786"/>
      <c r="H16" s="786"/>
      <c r="I16" s="748"/>
      <c r="J16" s="748"/>
      <c r="K16" s="748"/>
      <c r="L16" s="748"/>
      <c r="M16" s="205"/>
      <c r="N16" s="205"/>
      <c r="O16" s="205"/>
      <c r="P16" s="748"/>
      <c r="Q16" s="748"/>
      <c r="R16" s="750"/>
      <c r="S16" s="751"/>
      <c r="T16" s="204"/>
      <c r="U16" s="743"/>
      <c r="V16" s="769"/>
      <c r="W16" s="755"/>
      <c r="X16" s="772"/>
      <c r="Y16" s="756"/>
      <c r="Z16" s="757"/>
      <c r="AA16" s="757"/>
      <c r="AB16" s="319"/>
      <c r="AC16" s="757"/>
      <c r="AD16" s="777"/>
      <c r="AE16" s="790"/>
      <c r="AF16" s="787"/>
      <c r="AG16" s="789"/>
      <c r="AH16" s="787"/>
      <c r="AO16" s="760"/>
    </row>
    <row r="17" spans="1:41" ht="12.75">
      <c r="A17" s="747"/>
      <c r="B17" s="748"/>
      <c r="C17" s="748"/>
      <c r="D17" s="748"/>
      <c r="E17" s="763"/>
      <c r="F17" s="786"/>
      <c r="G17" s="786"/>
      <c r="H17" s="786"/>
      <c r="I17" s="748"/>
      <c r="J17" s="748"/>
      <c r="K17" s="748"/>
      <c r="L17" s="748"/>
      <c r="M17" s="205"/>
      <c r="N17" s="205"/>
      <c r="O17" s="205"/>
      <c r="P17" s="748"/>
      <c r="Q17" s="748"/>
      <c r="R17" s="750"/>
      <c r="S17" s="751"/>
      <c r="T17" s="204"/>
      <c r="U17" s="743"/>
      <c r="V17" s="769"/>
      <c r="W17" s="755"/>
      <c r="X17" s="772"/>
      <c r="Y17" s="756"/>
      <c r="Z17" s="757"/>
      <c r="AA17" s="757"/>
      <c r="AB17" s="319"/>
      <c r="AC17" s="757"/>
      <c r="AD17" s="777"/>
      <c r="AE17" s="790"/>
      <c r="AF17" s="787"/>
      <c r="AG17" s="789"/>
      <c r="AH17" s="787"/>
      <c r="AO17" s="760"/>
    </row>
    <row r="18" spans="1:41" ht="12.75">
      <c r="A18" s="747"/>
      <c r="B18" s="748"/>
      <c r="C18" s="748"/>
      <c r="D18" s="748"/>
      <c r="E18" s="763"/>
      <c r="F18" s="786"/>
      <c r="G18" s="786"/>
      <c r="H18" s="786"/>
      <c r="I18" s="748"/>
      <c r="J18" s="748"/>
      <c r="K18" s="748"/>
      <c r="L18" s="748"/>
      <c r="M18" s="205"/>
      <c r="N18" s="205"/>
      <c r="O18" s="205"/>
      <c r="P18" s="748"/>
      <c r="Q18" s="748"/>
      <c r="R18" s="750"/>
      <c r="S18" s="751"/>
      <c r="T18" s="204"/>
      <c r="U18" s="743"/>
      <c r="V18" s="769"/>
      <c r="W18" s="755"/>
      <c r="X18" s="772"/>
      <c r="Y18" s="756"/>
      <c r="Z18" s="757"/>
      <c r="AA18" s="757"/>
      <c r="AB18" s="319"/>
      <c r="AC18" s="757"/>
      <c r="AD18" s="777"/>
      <c r="AE18" s="790"/>
      <c r="AF18" s="787"/>
      <c r="AG18" s="789"/>
      <c r="AH18" s="787"/>
    </row>
    <row r="19" spans="1:41" ht="12.75">
      <c r="A19" s="747"/>
      <c r="B19" s="748"/>
      <c r="C19" s="748"/>
      <c r="D19" s="748"/>
      <c r="E19" s="763"/>
      <c r="F19" s="786"/>
      <c r="G19" s="786"/>
      <c r="H19" s="786"/>
      <c r="I19" s="748"/>
      <c r="J19" s="748"/>
      <c r="K19" s="748"/>
      <c r="L19" s="748"/>
      <c r="M19" s="205"/>
      <c r="N19" s="205"/>
      <c r="O19" s="205"/>
      <c r="P19" s="748"/>
      <c r="Q19" s="748"/>
      <c r="R19" s="750"/>
      <c r="S19" s="751"/>
      <c r="T19" s="204"/>
      <c r="U19" s="743"/>
      <c r="V19" s="769"/>
      <c r="W19" s="755"/>
      <c r="X19" s="772"/>
      <c r="Y19" s="756"/>
      <c r="Z19" s="757"/>
      <c r="AA19" s="757"/>
      <c r="AB19" s="319"/>
      <c r="AC19" s="757"/>
      <c r="AD19" s="777"/>
      <c r="AE19" s="790"/>
      <c r="AF19" s="787"/>
      <c r="AG19" s="789"/>
      <c r="AH19" s="787"/>
    </row>
    <row r="20" spans="1:41" ht="19.5" customHeight="1">
      <c r="A20" s="747"/>
      <c r="B20" s="748"/>
      <c r="C20" s="748"/>
      <c r="D20" s="748"/>
      <c r="E20" s="763"/>
      <c r="F20" s="786"/>
      <c r="G20" s="786"/>
      <c r="H20" s="786"/>
      <c r="I20" s="748"/>
      <c r="J20" s="748"/>
      <c r="K20" s="748"/>
      <c r="L20" s="748"/>
      <c r="M20" s="205"/>
      <c r="N20" s="205"/>
      <c r="O20" s="205"/>
      <c r="P20" s="748"/>
      <c r="Q20" s="748"/>
      <c r="R20" s="750"/>
      <c r="S20" s="751"/>
      <c r="T20" s="784">
        <f>E12</f>
        <v>0</v>
      </c>
      <c r="U20" s="743"/>
      <c r="V20" s="769"/>
      <c r="W20" s="755"/>
      <c r="X20" s="772"/>
      <c r="Y20" s="756"/>
      <c r="Z20" s="757"/>
      <c r="AA20" s="757"/>
      <c r="AB20" s="319"/>
      <c r="AC20" s="757"/>
      <c r="AD20" s="777"/>
      <c r="AE20" s="790"/>
      <c r="AF20" s="787"/>
      <c r="AG20" s="789"/>
      <c r="AH20" s="787"/>
    </row>
    <row r="21" spans="1:41" ht="12.75">
      <c r="A21" s="747"/>
      <c r="B21" s="748"/>
      <c r="C21" s="748"/>
      <c r="D21" s="748"/>
      <c r="E21" s="763"/>
      <c r="F21" s="786"/>
      <c r="G21" s="786"/>
      <c r="H21" s="786"/>
      <c r="I21" s="748"/>
      <c r="J21" s="748"/>
      <c r="K21" s="748"/>
      <c r="L21" s="748"/>
      <c r="M21" s="205"/>
      <c r="N21" s="205"/>
      <c r="O21" s="205"/>
      <c r="P21" s="748"/>
      <c r="Q21" s="748"/>
      <c r="R21" s="750"/>
      <c r="S21" s="751"/>
      <c r="T21" s="768"/>
      <c r="U21" s="743"/>
      <c r="V21" s="769"/>
      <c r="W21" s="755"/>
      <c r="X21" s="772"/>
      <c r="Y21" s="756"/>
      <c r="Z21" s="757"/>
      <c r="AA21" s="757"/>
      <c r="AB21" s="319"/>
      <c r="AC21" s="757"/>
      <c r="AD21" s="777"/>
      <c r="AE21" s="790"/>
      <c r="AF21" s="787"/>
      <c r="AG21" s="789"/>
      <c r="AH21" s="787"/>
    </row>
    <row r="22" spans="1:41" ht="18.75" customHeight="1">
      <c r="A22" s="747"/>
      <c r="B22" s="748"/>
      <c r="C22" s="748"/>
      <c r="D22" s="748"/>
      <c r="E22" s="763"/>
      <c r="F22" s="786"/>
      <c r="G22" s="786"/>
      <c r="H22" s="786"/>
      <c r="I22" s="748"/>
      <c r="J22" s="748"/>
      <c r="K22" s="748"/>
      <c r="L22" s="748"/>
      <c r="M22" s="205"/>
      <c r="N22" s="205"/>
      <c r="O22" s="205"/>
      <c r="P22" s="748"/>
      <c r="Q22" s="748"/>
      <c r="R22" s="750"/>
      <c r="S22" s="751"/>
      <c r="T22" s="768"/>
      <c r="U22" s="743"/>
      <c r="V22" s="769"/>
      <c r="W22" s="755"/>
      <c r="X22" s="772"/>
      <c r="Y22" s="756"/>
      <c r="Z22" s="757"/>
      <c r="AA22" s="757"/>
      <c r="AB22" s="319"/>
      <c r="AC22" s="757"/>
      <c r="AD22" s="777"/>
      <c r="AE22" s="790"/>
      <c r="AF22" s="787"/>
      <c r="AG22" s="789"/>
      <c r="AH22" s="787"/>
    </row>
    <row r="23" spans="1:41" ht="18.75" customHeight="1">
      <c r="A23" s="747"/>
      <c r="B23" s="748"/>
      <c r="C23" s="748"/>
      <c r="D23" s="748"/>
      <c r="E23" s="763"/>
      <c r="F23" s="786"/>
      <c r="G23" s="786"/>
      <c r="H23" s="786"/>
      <c r="I23" s="748"/>
      <c r="J23" s="748"/>
      <c r="K23" s="748"/>
      <c r="L23" s="748"/>
      <c r="M23" s="767">
        <f>見積書!AA49</f>
        <v>0</v>
      </c>
      <c r="N23" s="768"/>
      <c r="O23" s="768"/>
      <c r="P23" s="748"/>
      <c r="Q23" s="748"/>
      <c r="R23" s="750"/>
      <c r="S23" s="751"/>
      <c r="T23" s="768"/>
      <c r="U23" s="743"/>
      <c r="V23" s="769"/>
      <c r="W23" s="755"/>
      <c r="X23" s="772"/>
      <c r="Y23" s="756"/>
      <c r="Z23" s="757"/>
      <c r="AA23" s="757"/>
      <c r="AB23" s="319"/>
      <c r="AC23" s="757"/>
      <c r="AD23" s="777"/>
      <c r="AE23" s="790"/>
      <c r="AF23" s="787"/>
      <c r="AG23" s="789"/>
      <c r="AH23" s="787"/>
    </row>
    <row r="24" spans="1:41" ht="12.75">
      <c r="A24" s="747"/>
      <c r="B24" s="748"/>
      <c r="C24" s="748"/>
      <c r="D24" s="748"/>
      <c r="E24" s="763"/>
      <c r="F24" s="786"/>
      <c r="G24" s="786"/>
      <c r="H24" s="786"/>
      <c r="I24" s="748"/>
      <c r="J24" s="748"/>
      <c r="K24" s="748"/>
      <c r="L24" s="748"/>
      <c r="M24" s="768"/>
      <c r="N24" s="768"/>
      <c r="O24" s="768"/>
      <c r="P24" s="748"/>
      <c r="Q24" s="748"/>
      <c r="R24" s="750"/>
      <c r="S24" s="751"/>
      <c r="T24" s="768"/>
      <c r="U24" s="743"/>
      <c r="V24" s="769"/>
      <c r="W24" s="755"/>
      <c r="X24" s="266"/>
      <c r="Y24" s="756"/>
      <c r="Z24" s="757"/>
      <c r="AA24" s="757"/>
      <c r="AB24" s="319"/>
      <c r="AC24" s="757"/>
      <c r="AD24" s="777"/>
      <c r="AE24" s="790"/>
      <c r="AF24" s="787"/>
      <c r="AG24" s="789"/>
      <c r="AH24" s="787"/>
    </row>
    <row r="25" spans="1:41" ht="28.5" customHeight="1">
      <c r="A25" s="747"/>
      <c r="B25" s="748"/>
      <c r="C25" s="748"/>
      <c r="D25" s="748"/>
      <c r="E25" s="763"/>
      <c r="F25" s="786"/>
      <c r="G25" s="786"/>
      <c r="H25" s="786"/>
      <c r="I25" s="748"/>
      <c r="J25" s="748"/>
      <c r="K25" s="748"/>
      <c r="L25" s="748"/>
      <c r="M25" s="768"/>
      <c r="N25" s="768"/>
      <c r="O25" s="768"/>
      <c r="P25" s="748"/>
      <c r="Q25" s="748"/>
      <c r="R25" s="750"/>
      <c r="S25" s="751"/>
      <c r="T25" s="768"/>
      <c r="U25" s="743"/>
      <c r="V25" s="769"/>
      <c r="W25" s="755"/>
      <c r="X25" s="266"/>
      <c r="Y25" s="756"/>
      <c r="Z25" s="757"/>
      <c r="AA25" s="757"/>
      <c r="AB25" s="319"/>
      <c r="AC25" s="757"/>
      <c r="AD25" s="777"/>
      <c r="AE25" s="790"/>
      <c r="AF25" s="787"/>
      <c r="AG25" s="789"/>
      <c r="AH25" s="787"/>
    </row>
    <row r="26" spans="1:41" ht="12.75">
      <c r="A26" s="747"/>
      <c r="B26" s="748"/>
      <c r="C26" s="748"/>
      <c r="D26" s="748"/>
      <c r="E26" s="763"/>
      <c r="F26" s="786"/>
      <c r="G26" s="786"/>
      <c r="H26" s="786"/>
      <c r="I26" s="748"/>
      <c r="J26" s="748"/>
      <c r="K26" s="748"/>
      <c r="L26" s="748"/>
      <c r="M26" s="768"/>
      <c r="N26" s="768"/>
      <c r="O26" s="768"/>
      <c r="P26" s="748"/>
      <c r="Q26" s="748"/>
      <c r="R26" s="750"/>
      <c r="S26" s="751"/>
      <c r="T26" s="768"/>
      <c r="U26" s="743"/>
      <c r="V26" s="769"/>
      <c r="W26" s="755"/>
      <c r="X26" s="266"/>
      <c r="Y26" s="756"/>
      <c r="Z26" s="757"/>
      <c r="AA26" s="757"/>
      <c r="AB26" s="319"/>
      <c r="AC26" s="757"/>
      <c r="AD26" s="777"/>
      <c r="AE26" s="790"/>
      <c r="AF26" s="787"/>
      <c r="AG26" s="789"/>
      <c r="AH26" s="787"/>
    </row>
    <row r="27" spans="1:41" ht="31.5" customHeight="1">
      <c r="A27" s="747"/>
      <c r="B27" s="748"/>
      <c r="C27" s="748"/>
      <c r="D27" s="748"/>
      <c r="E27" s="763"/>
      <c r="F27" s="786"/>
      <c r="G27" s="786"/>
      <c r="H27" s="786"/>
      <c r="I27" s="748"/>
      <c r="J27" s="748"/>
      <c r="K27" s="748"/>
      <c r="L27" s="748"/>
      <c r="M27" s="768"/>
      <c r="N27" s="768"/>
      <c r="O27" s="768"/>
      <c r="P27" s="748"/>
      <c r="Q27" s="748"/>
      <c r="R27" s="750"/>
      <c r="S27" s="751"/>
      <c r="T27" s="768"/>
      <c r="U27" s="743"/>
      <c r="V27" s="769"/>
      <c r="W27" s="755"/>
      <c r="X27" s="266"/>
      <c r="Y27" s="756"/>
      <c r="Z27" s="757"/>
      <c r="AA27" s="757"/>
      <c r="AB27" s="319"/>
      <c r="AC27" s="757"/>
      <c r="AD27" s="777"/>
      <c r="AE27" s="790"/>
      <c r="AF27" s="787"/>
      <c r="AG27" s="789"/>
      <c r="AH27" s="787"/>
    </row>
    <row r="28" spans="1:41" ht="27.75" hidden="1" customHeight="1">
      <c r="A28" s="747"/>
      <c r="B28" s="748"/>
      <c r="C28" s="748"/>
      <c r="D28" s="748"/>
      <c r="E28" s="763"/>
      <c r="F28" s="786"/>
      <c r="G28" s="786"/>
      <c r="H28" s="786"/>
      <c r="I28" s="748"/>
      <c r="J28" s="748"/>
      <c r="K28" s="748"/>
      <c r="L28" s="748"/>
      <c r="M28" s="768"/>
      <c r="N28" s="768"/>
      <c r="O28" s="768"/>
      <c r="P28" s="748"/>
      <c r="Q28" s="748"/>
      <c r="R28" s="750"/>
      <c r="S28" s="751"/>
      <c r="T28" s="204"/>
      <c r="U28" s="743"/>
      <c r="V28" s="769"/>
      <c r="W28" s="755"/>
      <c r="X28" s="266"/>
      <c r="Y28" s="756"/>
      <c r="Z28" s="757"/>
      <c r="AA28" s="757"/>
      <c r="AB28" s="319"/>
      <c r="AC28" s="757"/>
      <c r="AD28" s="777"/>
      <c r="AE28" s="790"/>
      <c r="AF28" s="787"/>
      <c r="AG28" s="789"/>
      <c r="AH28" s="787"/>
    </row>
    <row r="29" spans="1:41" ht="32.25" hidden="1" customHeight="1">
      <c r="A29" s="747"/>
      <c r="B29" s="748"/>
      <c r="C29" s="748"/>
      <c r="D29" s="748"/>
      <c r="E29" s="763"/>
      <c r="F29" s="786"/>
      <c r="G29" s="786"/>
      <c r="H29" s="786"/>
      <c r="I29" s="748"/>
      <c r="J29" s="748"/>
      <c r="K29" s="748"/>
      <c r="L29" s="748"/>
      <c r="M29" s="768"/>
      <c r="N29" s="768"/>
      <c r="O29" s="768"/>
      <c r="P29" s="748"/>
      <c r="Q29" s="748"/>
      <c r="R29" s="750"/>
      <c r="S29" s="751"/>
      <c r="T29" s="204"/>
      <c r="U29" s="743"/>
      <c r="V29" s="769"/>
      <c r="W29" s="755"/>
      <c r="X29" s="266"/>
      <c r="Y29" s="756"/>
      <c r="Z29" s="757"/>
      <c r="AA29" s="757"/>
      <c r="AB29" s="319"/>
      <c r="AC29" s="757"/>
      <c r="AD29" s="777"/>
      <c r="AE29" s="790"/>
      <c r="AF29" s="787"/>
      <c r="AG29" s="789"/>
      <c r="AH29" s="787"/>
    </row>
    <row r="30" spans="1:41" ht="12.75">
      <c r="A30" s="747"/>
      <c r="B30" s="748"/>
      <c r="C30" s="748"/>
      <c r="D30" s="748"/>
      <c r="E30" s="763"/>
      <c r="F30" s="786"/>
      <c r="G30" s="786"/>
      <c r="H30" s="786"/>
      <c r="I30" s="748"/>
      <c r="J30" s="748"/>
      <c r="K30" s="748"/>
      <c r="L30" s="748"/>
      <c r="M30" s="768"/>
      <c r="N30" s="768"/>
      <c r="O30" s="768"/>
      <c r="P30" s="748"/>
      <c r="Q30" s="748"/>
      <c r="R30" s="750"/>
      <c r="S30" s="751"/>
      <c r="T30" s="204"/>
      <c r="U30" s="743"/>
      <c r="V30" s="769"/>
      <c r="W30" s="755"/>
      <c r="X30" s="266"/>
      <c r="Y30" s="756"/>
      <c r="Z30" s="757"/>
      <c r="AA30" s="757"/>
      <c r="AB30" s="319"/>
      <c r="AC30" s="757"/>
      <c r="AD30" s="777"/>
      <c r="AE30" s="790"/>
      <c r="AF30" s="787"/>
      <c r="AG30" s="789"/>
      <c r="AH30" s="787"/>
    </row>
    <row r="31" spans="1:41" ht="12.75">
      <c r="A31" s="747"/>
      <c r="B31" s="748"/>
      <c r="C31" s="748"/>
      <c r="D31" s="748"/>
      <c r="E31" s="218"/>
      <c r="F31" s="786"/>
      <c r="G31" s="786"/>
      <c r="H31" s="786"/>
      <c r="I31" s="748"/>
      <c r="J31" s="748"/>
      <c r="K31" s="748"/>
      <c r="L31" s="748"/>
      <c r="M31" s="205"/>
      <c r="N31" s="205"/>
      <c r="O31" s="205"/>
      <c r="P31" s="748"/>
      <c r="Q31" s="748"/>
      <c r="R31" s="750"/>
      <c r="S31" s="751"/>
      <c r="T31" s="204"/>
      <c r="U31" s="743"/>
      <c r="V31" s="769"/>
      <c r="W31" s="755"/>
      <c r="X31" s="266"/>
      <c r="Y31" s="756"/>
      <c r="Z31" s="757"/>
      <c r="AA31" s="757"/>
      <c r="AB31" s="319"/>
      <c r="AC31" s="757"/>
      <c r="AD31" s="777"/>
      <c r="AE31" s="790"/>
      <c r="AF31" s="787"/>
      <c r="AG31" s="789"/>
      <c r="AH31" s="787"/>
    </row>
    <row r="32" spans="1:41" ht="13.25" hidden="1" customHeight="1">
      <c r="A32" s="747"/>
      <c r="B32" s="748"/>
      <c r="C32" s="748"/>
      <c r="D32" s="748"/>
      <c r="E32" s="218"/>
      <c r="F32" s="203"/>
      <c r="G32" s="201"/>
      <c r="H32" s="201"/>
      <c r="I32" s="748"/>
      <c r="J32" s="748"/>
      <c r="K32" s="748"/>
      <c r="L32" s="748"/>
      <c r="M32" s="205"/>
      <c r="N32" s="205"/>
      <c r="O32" s="205"/>
      <c r="P32" s="748"/>
      <c r="Q32" s="748"/>
      <c r="R32" s="750"/>
      <c r="S32" s="751"/>
      <c r="T32" s="204"/>
      <c r="U32" s="743"/>
      <c r="V32" s="769"/>
      <c r="W32" s="755"/>
      <c r="X32" s="266"/>
      <c r="Y32" s="756"/>
      <c r="Z32" s="757"/>
      <c r="AA32" s="757"/>
      <c r="AB32" s="319"/>
      <c r="AC32" s="757"/>
      <c r="AD32" s="777"/>
      <c r="AE32" s="790"/>
      <c r="AF32" s="787"/>
      <c r="AG32" s="789"/>
      <c r="AH32" s="787"/>
    </row>
    <row r="33" spans="1:46" ht="13.25" hidden="1" customHeight="1">
      <c r="A33" s="747"/>
      <c r="B33" s="748"/>
      <c r="C33" s="748"/>
      <c r="D33" s="748"/>
      <c r="E33" s="218"/>
      <c r="F33" s="203"/>
      <c r="G33" s="201"/>
      <c r="H33" s="201"/>
      <c r="I33" s="748"/>
      <c r="J33" s="748"/>
      <c r="K33" s="748"/>
      <c r="L33" s="748"/>
      <c r="M33" s="205"/>
      <c r="N33" s="205"/>
      <c r="O33" s="205"/>
      <c r="P33" s="748"/>
      <c r="Q33" s="748"/>
      <c r="R33" s="750"/>
      <c r="S33" s="751"/>
      <c r="T33" s="204"/>
      <c r="U33" s="743"/>
      <c r="V33" s="769"/>
      <c r="W33" s="755"/>
      <c r="X33" s="266"/>
      <c r="Y33" s="756"/>
      <c r="Z33" s="757"/>
      <c r="AA33" s="757"/>
      <c r="AB33" s="169"/>
      <c r="AC33" s="757"/>
      <c r="AD33" s="777"/>
      <c r="AE33" s="790"/>
      <c r="AF33" s="787"/>
      <c r="AG33" s="789"/>
      <c r="AH33" s="787"/>
    </row>
    <row r="34" spans="1:46" s="13" customFormat="1" ht="19.25" hidden="1" customHeight="1">
      <c r="A34" s="747"/>
      <c r="B34" s="748"/>
      <c r="C34" s="748"/>
      <c r="D34" s="748"/>
      <c r="E34" s="218"/>
      <c r="F34" s="203"/>
      <c r="G34" s="201"/>
      <c r="H34" s="201"/>
      <c r="I34" s="748"/>
      <c r="J34" s="748"/>
      <c r="K34" s="748"/>
      <c r="L34" s="748"/>
      <c r="M34" s="205"/>
      <c r="N34" s="205"/>
      <c r="O34" s="205"/>
      <c r="P34" s="748"/>
      <c r="Q34" s="748"/>
      <c r="R34" s="750"/>
      <c r="S34" s="751"/>
      <c r="T34" s="204"/>
      <c r="U34" s="743"/>
      <c r="V34" s="769"/>
      <c r="W34" s="755"/>
      <c r="X34" s="266"/>
      <c r="Y34" s="756"/>
      <c r="Z34" s="757"/>
      <c r="AA34" s="757"/>
      <c r="AB34" s="169"/>
      <c r="AC34" s="757"/>
      <c r="AD34" s="777"/>
      <c r="AE34" s="790"/>
      <c r="AF34" s="787"/>
      <c r="AG34" s="789"/>
      <c r="AH34" s="787"/>
      <c r="AI34"/>
      <c r="AJ34"/>
      <c r="AK34"/>
      <c r="AL34"/>
      <c r="AM34"/>
      <c r="AN34"/>
      <c r="AO34"/>
      <c r="AP34"/>
      <c r="AQ34"/>
      <c r="AR34"/>
      <c r="AS34"/>
      <c r="AT34"/>
    </row>
    <row r="35" spans="1:46">
      <c r="A35" s="164"/>
      <c r="B35" s="164"/>
      <c r="C35" s="165"/>
      <c r="D35" s="165"/>
      <c r="E35" s="164"/>
      <c r="F35" s="165"/>
      <c r="G35" s="165"/>
      <c r="H35" s="165"/>
      <c r="I35" s="165"/>
      <c r="J35" s="165"/>
      <c r="K35" s="164"/>
      <c r="L35" s="166"/>
      <c r="M35" s="164"/>
      <c r="N35" s="164"/>
      <c r="O35" s="164"/>
      <c r="P35" s="164"/>
      <c r="Q35" s="164"/>
      <c r="R35" s="167"/>
      <c r="S35" s="167"/>
      <c r="T35" s="168"/>
      <c r="U35" s="169"/>
      <c r="V35" s="169"/>
      <c r="W35" s="169"/>
      <c r="X35" s="267"/>
      <c r="Y35" s="169"/>
      <c r="Z35" s="169"/>
      <c r="AA35" s="169"/>
      <c r="AB35" s="169"/>
      <c r="AC35" s="169"/>
      <c r="AD35" s="169"/>
      <c r="AE35" s="790"/>
      <c r="AF35" s="787"/>
      <c r="AG35" s="789"/>
      <c r="AH35" s="787"/>
    </row>
    <row r="36" spans="1:46">
      <c r="A36" s="164"/>
      <c r="B36" s="164"/>
      <c r="C36" s="165"/>
      <c r="D36" s="165"/>
      <c r="E36" s="164"/>
      <c r="F36" s="165"/>
      <c r="G36" s="165"/>
      <c r="H36" s="165"/>
      <c r="I36" s="165"/>
      <c r="J36" s="165"/>
      <c r="K36" s="164"/>
      <c r="L36" s="166"/>
      <c r="M36" s="164"/>
      <c r="N36" s="164"/>
      <c r="O36" s="164"/>
      <c r="P36" s="164"/>
      <c r="Q36" s="164"/>
      <c r="R36" s="167"/>
      <c r="S36" s="167"/>
      <c r="T36" s="168"/>
      <c r="U36" s="169"/>
      <c r="V36" s="169"/>
      <c r="W36" s="169"/>
      <c r="X36" s="267"/>
      <c r="Y36" s="169"/>
      <c r="Z36" s="169"/>
      <c r="AA36" s="169"/>
      <c r="AB36" s="169"/>
      <c r="AC36" s="169"/>
      <c r="AD36" s="169"/>
    </row>
    <row r="37" spans="1:46">
      <c r="A37" s="164"/>
      <c r="B37" s="164"/>
      <c r="C37" s="165"/>
      <c r="D37" s="165"/>
      <c r="E37" s="164"/>
      <c r="F37" s="165"/>
      <c r="G37" s="165"/>
      <c r="H37" s="165"/>
      <c r="I37" s="165"/>
      <c r="J37" s="165"/>
      <c r="K37" s="164"/>
      <c r="L37" s="166"/>
      <c r="M37" s="164"/>
      <c r="N37" s="164"/>
      <c r="O37" s="164"/>
      <c r="P37" s="164"/>
      <c r="Q37" s="164"/>
      <c r="R37" s="167"/>
      <c r="S37" s="167"/>
      <c r="T37" s="168"/>
      <c r="U37" s="169"/>
      <c r="V37" s="169"/>
      <c r="W37" s="169"/>
      <c r="X37" s="267"/>
      <c r="Y37" s="169"/>
      <c r="Z37" s="169"/>
      <c r="AA37" s="169"/>
      <c r="AC37" s="169"/>
      <c r="AD37" s="169"/>
    </row>
    <row r="38" spans="1:46">
      <c r="A38" s="164"/>
      <c r="B38" s="164"/>
      <c r="C38" s="165"/>
      <c r="D38" s="165"/>
      <c r="E38" s="164"/>
      <c r="F38" s="165"/>
      <c r="G38" s="165"/>
      <c r="H38" s="165"/>
      <c r="I38" s="165"/>
      <c r="J38" s="165"/>
      <c r="K38" s="164"/>
      <c r="L38" s="166"/>
      <c r="M38" s="164"/>
      <c r="N38" s="164"/>
      <c r="O38" s="164"/>
      <c r="P38" s="164"/>
      <c r="Q38" s="164"/>
      <c r="R38" s="167"/>
      <c r="S38" s="167"/>
      <c r="T38" s="168"/>
      <c r="U38" s="169"/>
      <c r="V38" s="169"/>
      <c r="W38" s="169"/>
      <c r="X38" s="267"/>
      <c r="Y38" s="169"/>
      <c r="Z38" s="169"/>
      <c r="AA38" s="169"/>
      <c r="AC38" s="169"/>
      <c r="AD38" s="169"/>
    </row>
  </sheetData>
  <mergeCells count="38">
    <mergeCell ref="S2:S34"/>
    <mergeCell ref="F9:H31"/>
    <mergeCell ref="AF3:AF35"/>
    <mergeCell ref="AG3:AG35"/>
    <mergeCell ref="AH3:AH35"/>
    <mergeCell ref="U2:U34"/>
    <mergeCell ref="V2:V34"/>
    <mergeCell ref="AA2:AA34"/>
    <mergeCell ref="AD2:AD34"/>
    <mergeCell ref="AB7:AB8"/>
    <mergeCell ref="AB9:AB13"/>
    <mergeCell ref="AE3:AE35"/>
    <mergeCell ref="L2:L34"/>
    <mergeCell ref="M2:O11"/>
    <mergeCell ref="P2:P34"/>
    <mergeCell ref="Q2:Q34"/>
    <mergeCell ref="R2:R34"/>
    <mergeCell ref="A2:A34"/>
    <mergeCell ref="B2:B34"/>
    <mergeCell ref="C2:C34"/>
    <mergeCell ref="D2:D34"/>
    <mergeCell ref="E12:E30"/>
    <mergeCell ref="AF1:AS1"/>
    <mergeCell ref="I2:I34"/>
    <mergeCell ref="J2:J34"/>
    <mergeCell ref="K2:K34"/>
    <mergeCell ref="T3:T7"/>
    <mergeCell ref="AI3:AN9"/>
    <mergeCell ref="X5:X23"/>
    <mergeCell ref="W2:W34"/>
    <mergeCell ref="Y2:Y34"/>
    <mergeCell ref="Z2:Z34"/>
    <mergeCell ref="AC2:AC34"/>
    <mergeCell ref="AO13:AO14"/>
    <mergeCell ref="AO15:AO17"/>
    <mergeCell ref="T20:T27"/>
    <mergeCell ref="M23:O30"/>
    <mergeCell ref="AO11:AO12"/>
  </mergeCells>
  <phoneticPr fontId="68"/>
  <dataValidations count="1">
    <dataValidation imeMode="hiragana" allowBlank="1" showInputMessage="1" showErrorMessage="1" prompt="セルをダブルクリックすると数式が消えて、そのまま編集できます" sqref="AO13:AO17" xr:uid="{1AF0ABB9-AAAD-4D6C-AE1A-426F81E664F1}"/>
  </dataValidations>
  <printOptions horizontalCentered="1" verticalCentered="1"/>
  <pageMargins left="0" right="0.70866141732283472" top="0.31496062992125984" bottom="0.74803149606299213" header="0.31496062992125984" footer="0.31496062992125984"/>
  <pageSetup paperSize="12" scale="9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2"/>
  <dimension ref="A1:CJ5116"/>
  <sheetViews>
    <sheetView zoomScale="99" zoomScaleNormal="99" workbookViewId="0">
      <pane xSplit="2" ySplit="1" topLeftCell="C885" activePane="bottomRight" state="frozen"/>
      <selection activeCell="AC17" sqref="AC17"/>
      <selection pane="topRight" activeCell="AC17" sqref="AC17"/>
      <selection pane="bottomLeft" activeCell="AC17" sqref="AC17"/>
      <selection pane="bottomRight" activeCell="A910" sqref="A910"/>
    </sheetView>
  </sheetViews>
  <sheetFormatPr defaultColWidth="9" defaultRowHeight="12.75"/>
  <cols>
    <col min="1" max="1" width="12.796875" style="403" bestFit="1" customWidth="1"/>
    <col min="2" max="2" width="31.19921875" style="12" customWidth="1"/>
    <col min="3" max="3" width="9" style="45"/>
    <col min="4" max="4" width="21.6640625" style="135" customWidth="1"/>
    <col min="5" max="8" width="5.46484375" style="135" customWidth="1"/>
    <col min="9" max="9" width="10.46484375" style="136" customWidth="1"/>
    <col min="10" max="10" width="9.6640625" style="135" customWidth="1"/>
    <col min="11" max="12" width="9" style="135" customWidth="1"/>
    <col min="13" max="13" width="9" style="155" customWidth="1"/>
    <col min="14" max="14" width="9" style="135" customWidth="1"/>
    <col min="15" max="15" width="9" style="235" customWidth="1"/>
    <col min="16" max="16" width="9" style="135" customWidth="1"/>
    <col min="17" max="17" width="9" style="140" customWidth="1"/>
    <col min="18" max="18" width="9.796875" style="138" hidden="1" customWidth="1"/>
    <col min="19" max="19" width="7.796875" style="135" hidden="1" customWidth="1"/>
    <col min="20" max="20" width="9" style="135" hidden="1" customWidth="1"/>
    <col min="21" max="21" width="9" style="183" hidden="1" customWidth="1"/>
    <col min="22" max="22" width="9" style="140" hidden="1" customWidth="1"/>
    <col min="23" max="23" width="9" style="127" customWidth="1"/>
    <col min="24" max="24" width="9.46484375" style="12" customWidth="1"/>
    <col min="25" max="25" width="9.46484375" style="186" customWidth="1"/>
    <col min="26" max="27" width="9" style="84" customWidth="1"/>
    <col min="28" max="30" width="9" style="12" customWidth="1"/>
    <col min="31" max="31" width="9" style="128" customWidth="1"/>
    <col min="32" max="32" width="12.33203125" style="127" customWidth="1"/>
    <col min="33" max="33" width="9" style="183" customWidth="1"/>
    <col min="34" max="34" width="9" style="189" customWidth="1"/>
    <col min="35" max="43" width="9" style="12" customWidth="1"/>
    <col min="44" max="44" width="9" style="84"/>
    <col min="45" max="16384" width="9" style="12"/>
  </cols>
  <sheetData>
    <row r="1" spans="1:45" s="79" customFormat="1" ht="14.25" customHeight="1">
      <c r="A1" s="403" t="s">
        <v>34</v>
      </c>
      <c r="B1" s="79" t="s">
        <v>35</v>
      </c>
      <c r="C1" s="45" t="s">
        <v>45</v>
      </c>
      <c r="D1" s="130" t="s">
        <v>33</v>
      </c>
      <c r="E1" s="130" t="s">
        <v>46</v>
      </c>
      <c r="F1" s="130">
        <v>800</v>
      </c>
      <c r="G1" s="130" t="s">
        <v>121</v>
      </c>
      <c r="H1" s="130" t="s">
        <v>177</v>
      </c>
      <c r="I1" s="131" t="s">
        <v>74</v>
      </c>
      <c r="J1" s="130"/>
      <c r="K1" s="130"/>
      <c r="L1" s="130" t="s">
        <v>75</v>
      </c>
      <c r="M1" s="132" t="s">
        <v>76</v>
      </c>
      <c r="N1" s="130" t="s">
        <v>1465</v>
      </c>
      <c r="O1" s="262"/>
      <c r="P1" s="130" t="s">
        <v>1466</v>
      </c>
      <c r="Q1" s="133" t="s">
        <v>1467</v>
      </c>
      <c r="R1" s="134" t="s">
        <v>1468</v>
      </c>
      <c r="S1" s="130" t="s">
        <v>1469</v>
      </c>
      <c r="T1" s="130" t="s">
        <v>1470</v>
      </c>
      <c r="U1" s="182" t="s">
        <v>1471</v>
      </c>
      <c r="V1" s="133" t="s">
        <v>1472</v>
      </c>
      <c r="W1" s="126" t="s">
        <v>1473</v>
      </c>
      <c r="X1" s="79" t="s">
        <v>1474</v>
      </c>
      <c r="Y1" s="222" t="s">
        <v>1475</v>
      </c>
      <c r="Z1" s="83" t="s">
        <v>1476</v>
      </c>
      <c r="AA1" s="83" t="s">
        <v>1477</v>
      </c>
      <c r="AB1" s="95"/>
      <c r="AC1" s="95"/>
      <c r="AE1" s="128"/>
      <c r="AF1" s="219" t="s">
        <v>1470</v>
      </c>
      <c r="AG1" s="220" t="s">
        <v>1471</v>
      </c>
      <c r="AH1" s="221" t="s">
        <v>1474</v>
      </c>
      <c r="AK1" s="79" t="s">
        <v>1478</v>
      </c>
      <c r="AM1" s="79" t="s">
        <v>1479</v>
      </c>
      <c r="AN1" s="79" t="s">
        <v>1480</v>
      </c>
      <c r="AO1" s="79" t="s">
        <v>1480</v>
      </c>
      <c r="AP1" s="79" t="s">
        <v>1481</v>
      </c>
      <c r="AQ1" s="79" t="s">
        <v>1481</v>
      </c>
      <c r="AR1" s="83"/>
    </row>
    <row r="2" spans="1:45" ht="14.25" customHeight="1">
      <c r="A2" s="135">
        <v>2900</v>
      </c>
      <c r="B2" s="125" t="s">
        <v>127</v>
      </c>
      <c r="C2" s="135">
        <v>2900</v>
      </c>
      <c r="D2" s="135" t="s">
        <v>1451</v>
      </c>
      <c r="E2" s="135">
        <f>COUNTIF(品番配送区分記入用リスト!U:U,CONCATENATE(A2,$E$1))</f>
        <v>0</v>
      </c>
      <c r="F2" s="135">
        <f>COUNTIF(品番配送区分記入用リスト!U:U,CONCATENATE(A2,$F$1))</f>
        <v>0</v>
      </c>
      <c r="G2" s="135">
        <f>COUNTIF(品番配送区分記入用リスト!U:U,CONCATENATE(A2,$G$1))</f>
        <v>0</v>
      </c>
      <c r="H2" s="135">
        <f>COUNTIF(品番配送区分記入用リスト!U:U,CONCATENATE(A2,$H$1))</f>
        <v>0</v>
      </c>
      <c r="I2" s="136">
        <f>IF(SUM(E2:H2)+ROW(A1)*0.0001%&gt;=1,SUM(E2:H2)+ROW(A1)*0.0001%+M2+C2,0)</f>
        <v>0</v>
      </c>
      <c r="L2" s="135" t="s">
        <v>1482</v>
      </c>
      <c r="M2" s="137">
        <v>1000000</v>
      </c>
      <c r="N2" s="135">
        <v>2900</v>
      </c>
      <c r="P2" s="135">
        <v>800</v>
      </c>
      <c r="Q2" s="135">
        <v>2000</v>
      </c>
      <c r="R2" s="138">
        <v>1900</v>
      </c>
      <c r="S2" s="138">
        <v>900</v>
      </c>
      <c r="T2" s="138">
        <v>300</v>
      </c>
      <c r="U2" s="183">
        <v>165</v>
      </c>
      <c r="V2" s="140">
        <v>5.8928571428571427E-2</v>
      </c>
      <c r="X2" s="85">
        <v>435</v>
      </c>
      <c r="Y2" s="185">
        <v>435</v>
      </c>
      <c r="Z2" s="84">
        <v>0.15535714285714286</v>
      </c>
      <c r="AA2" s="84">
        <v>0.15535714285714286</v>
      </c>
      <c r="AB2" s="95">
        <v>0.1</v>
      </c>
      <c r="AC2" s="95">
        <v>0.1</v>
      </c>
      <c r="AE2" s="128">
        <v>150</v>
      </c>
      <c r="AF2" s="139">
        <v>300</v>
      </c>
      <c r="AG2" s="183">
        <v>165</v>
      </c>
      <c r="AH2" s="189">
        <v>435</v>
      </c>
      <c r="AK2" s="135">
        <v>2900</v>
      </c>
      <c r="AM2" s="12">
        <v>280</v>
      </c>
      <c r="AN2" s="12">
        <v>3190.0000000000005</v>
      </c>
      <c r="AO2" s="12">
        <v>3190.0000000000005</v>
      </c>
      <c r="AP2" s="12">
        <f>SUM(AK2*1.1)</f>
        <v>3190.0000000000005</v>
      </c>
      <c r="AQ2" s="12">
        <v>3190.0000000000005</v>
      </c>
      <c r="AR2" s="84">
        <v>0.1</v>
      </c>
      <c r="AS2" s="84">
        <v>0</v>
      </c>
    </row>
    <row r="3" spans="1:45" ht="14.25" customHeight="1">
      <c r="A3" s="135">
        <v>3400</v>
      </c>
      <c r="B3" s="125" t="s">
        <v>128</v>
      </c>
      <c r="C3" s="135">
        <v>3400</v>
      </c>
      <c r="D3" s="135" t="s">
        <v>1451</v>
      </c>
      <c r="E3" s="135">
        <f>COUNTIF(品番配送区分記入用リスト!U:U,CONCATENATE(A3,$E$1))</f>
        <v>0</v>
      </c>
      <c r="F3" s="135">
        <f>COUNTIF(品番配送区分記入用リスト!U:U,CONCATENATE(A3,$F$1))</f>
        <v>0</v>
      </c>
      <c r="G3" s="135">
        <f>COUNTIF(品番配送区分記入用リスト!U:U,CONCATENATE(A3,$G$1))</f>
        <v>0</v>
      </c>
      <c r="H3" s="135">
        <f>COUNTIF(品番配送区分記入用リスト!U:U,CONCATENATE(A3,$H$1))</f>
        <v>0</v>
      </c>
      <c r="I3" s="136">
        <f t="shared" ref="I3:I66" si="0">IF(SUM(E3:H3)+ROW(A2)*0.0001%&gt;=1,SUM(E3:H3)+ROW(A2)*0.0001%+M3+C3,0)</f>
        <v>0</v>
      </c>
      <c r="L3" s="135" t="s">
        <v>1482</v>
      </c>
      <c r="M3" s="137">
        <v>1000000</v>
      </c>
      <c r="N3" s="135">
        <v>3400</v>
      </c>
      <c r="P3" s="135">
        <v>800</v>
      </c>
      <c r="Q3" s="135">
        <v>2500</v>
      </c>
      <c r="R3" s="138">
        <v>2175</v>
      </c>
      <c r="S3" s="138">
        <v>1125</v>
      </c>
      <c r="T3" s="138">
        <v>375</v>
      </c>
      <c r="U3" s="183">
        <v>206.25</v>
      </c>
      <c r="V3" s="140">
        <v>6.25E-2</v>
      </c>
      <c r="X3" s="85">
        <v>543.75</v>
      </c>
      <c r="Y3" s="185">
        <v>543.75</v>
      </c>
      <c r="Z3" s="84">
        <v>0.16477272727272727</v>
      </c>
      <c r="AA3" s="84">
        <v>0.16477272727272727</v>
      </c>
      <c r="AB3" s="95">
        <v>0.1</v>
      </c>
      <c r="AC3" s="95">
        <v>0.1</v>
      </c>
      <c r="AE3" s="128">
        <v>187.5</v>
      </c>
      <c r="AF3" s="139">
        <v>375</v>
      </c>
      <c r="AG3" s="183">
        <v>206.25</v>
      </c>
      <c r="AH3" s="189">
        <v>543.75</v>
      </c>
      <c r="AK3" s="135">
        <v>3400</v>
      </c>
      <c r="AM3" s="12">
        <v>330</v>
      </c>
      <c r="AN3" s="12">
        <v>3740.0000000000005</v>
      </c>
      <c r="AO3" s="12">
        <v>3740.0000000000005</v>
      </c>
      <c r="AP3" s="12">
        <f t="shared" ref="AP3:AP16" si="1">SUM(AK3*1.1)</f>
        <v>3740.0000000000005</v>
      </c>
      <c r="AQ3" s="12">
        <v>3740.0000000000005</v>
      </c>
      <c r="AR3" s="84">
        <v>0.1</v>
      </c>
      <c r="AS3" s="84">
        <v>0</v>
      </c>
    </row>
    <row r="4" spans="1:45" ht="14.25" customHeight="1">
      <c r="A4" s="135">
        <v>3900</v>
      </c>
      <c r="B4" s="125" t="s">
        <v>129</v>
      </c>
      <c r="C4" s="135">
        <v>3900</v>
      </c>
      <c r="D4" s="135" t="s">
        <v>1451</v>
      </c>
      <c r="E4" s="135">
        <f>COUNTIF(品番配送区分記入用リスト!U:U,CONCATENATE(A4,$E$1))</f>
        <v>0</v>
      </c>
      <c r="F4" s="135">
        <f>COUNTIF(品番配送区分記入用リスト!U:U,CONCATENATE(A4,$F$1))</f>
        <v>0</v>
      </c>
      <c r="G4" s="135">
        <f>COUNTIF(品番配送区分記入用リスト!U:U,CONCATENATE(A4,$G$1))</f>
        <v>0</v>
      </c>
      <c r="H4" s="135">
        <f>COUNTIF(品番配送区分記入用リスト!U:U,CONCATENATE(A4,$H$1))</f>
        <v>0</v>
      </c>
      <c r="I4" s="136">
        <f t="shared" si="0"/>
        <v>0</v>
      </c>
      <c r="L4" s="135" t="s">
        <v>1482</v>
      </c>
      <c r="M4" s="137">
        <v>1000000</v>
      </c>
      <c r="N4" s="135">
        <v>3900</v>
      </c>
      <c r="P4" s="135">
        <v>800</v>
      </c>
      <c r="Q4" s="135">
        <v>3000</v>
      </c>
      <c r="R4" s="138">
        <v>2450</v>
      </c>
      <c r="S4" s="138">
        <v>1350</v>
      </c>
      <c r="T4" s="138">
        <v>450</v>
      </c>
      <c r="U4" s="183">
        <v>247.49999999999994</v>
      </c>
      <c r="V4" s="140">
        <v>6.5131578947368401E-2</v>
      </c>
      <c r="X4" s="85">
        <v>652.5</v>
      </c>
      <c r="Y4" s="185">
        <v>652.5</v>
      </c>
      <c r="Z4" s="84">
        <v>0.17171052631578948</v>
      </c>
      <c r="AA4" s="84">
        <v>0.17171052631578948</v>
      </c>
      <c r="AB4" s="95">
        <v>0.1</v>
      </c>
      <c r="AC4" s="95">
        <v>0.1</v>
      </c>
      <c r="AE4" s="128">
        <v>225</v>
      </c>
      <c r="AF4" s="139">
        <v>450</v>
      </c>
      <c r="AG4" s="183">
        <v>247.49999999999994</v>
      </c>
      <c r="AH4" s="189">
        <v>652.5</v>
      </c>
      <c r="AK4" s="135">
        <v>3900</v>
      </c>
      <c r="AM4" s="12">
        <v>380</v>
      </c>
      <c r="AN4" s="12">
        <v>4290</v>
      </c>
      <c r="AO4" s="12">
        <v>4290</v>
      </c>
      <c r="AP4" s="12">
        <f t="shared" si="1"/>
        <v>4290</v>
      </c>
      <c r="AQ4" s="12">
        <v>4290</v>
      </c>
      <c r="AR4" s="84">
        <v>0.1</v>
      </c>
      <c r="AS4" s="84">
        <v>0</v>
      </c>
    </row>
    <row r="5" spans="1:45" ht="14.25" customHeight="1">
      <c r="A5" s="135">
        <v>4400</v>
      </c>
      <c r="B5" s="125" t="s">
        <v>130</v>
      </c>
      <c r="C5" s="135">
        <v>4400</v>
      </c>
      <c r="D5" s="135" t="s">
        <v>1451</v>
      </c>
      <c r="E5" s="135">
        <f>COUNTIF(品番配送区分記入用リスト!U:U,CONCATENATE(A5,$E$1))</f>
        <v>0</v>
      </c>
      <c r="F5" s="135">
        <f>COUNTIF(品番配送区分記入用リスト!U:U,CONCATENATE(A5,$F$1))</f>
        <v>0</v>
      </c>
      <c r="G5" s="135">
        <f>COUNTIF(品番配送区分記入用リスト!U:U,CONCATENATE(A5,$G$1))</f>
        <v>0</v>
      </c>
      <c r="H5" s="135">
        <f>COUNTIF(品番配送区分記入用リスト!U:U,CONCATENATE(A5,$H$1))</f>
        <v>0</v>
      </c>
      <c r="I5" s="136">
        <f t="shared" si="0"/>
        <v>0</v>
      </c>
      <c r="L5" s="135" t="s">
        <v>1482</v>
      </c>
      <c r="M5" s="137">
        <v>1000000</v>
      </c>
      <c r="N5" s="135">
        <v>4400</v>
      </c>
      <c r="P5" s="135">
        <v>800</v>
      </c>
      <c r="Q5" s="135">
        <v>3500</v>
      </c>
      <c r="R5" s="138">
        <v>2725</v>
      </c>
      <c r="S5" s="138">
        <v>1575</v>
      </c>
      <c r="T5" s="138">
        <v>525</v>
      </c>
      <c r="U5" s="183">
        <v>288.75</v>
      </c>
      <c r="V5" s="140">
        <v>6.7151162790697674E-2</v>
      </c>
      <c r="X5" s="85">
        <v>761.25</v>
      </c>
      <c r="Y5" s="185">
        <v>761.25</v>
      </c>
      <c r="Z5" s="84">
        <v>0.17703488372093024</v>
      </c>
      <c r="AA5" s="84">
        <v>0.17703488372093024</v>
      </c>
      <c r="AB5" s="95">
        <v>0.1</v>
      </c>
      <c r="AC5" s="95">
        <v>0.1</v>
      </c>
      <c r="AE5" s="128">
        <v>262.5</v>
      </c>
      <c r="AF5" s="139">
        <v>525</v>
      </c>
      <c r="AG5" s="183">
        <v>288.75</v>
      </c>
      <c r="AH5" s="189">
        <v>761.25</v>
      </c>
      <c r="AK5" s="135">
        <v>4400</v>
      </c>
      <c r="AM5" s="12">
        <v>430</v>
      </c>
      <c r="AN5" s="12">
        <v>4840</v>
      </c>
      <c r="AO5" s="12">
        <v>4840</v>
      </c>
      <c r="AP5" s="12">
        <f t="shared" si="1"/>
        <v>4840</v>
      </c>
      <c r="AQ5" s="12">
        <v>4840</v>
      </c>
      <c r="AR5" s="84">
        <v>0.1</v>
      </c>
      <c r="AS5" s="84">
        <v>0</v>
      </c>
    </row>
    <row r="6" spans="1:45" ht="14.25" customHeight="1">
      <c r="A6" s="135">
        <v>4900</v>
      </c>
      <c r="B6" s="125" t="s">
        <v>131</v>
      </c>
      <c r="C6" s="135">
        <v>4900</v>
      </c>
      <c r="D6" s="135" t="s">
        <v>1451</v>
      </c>
      <c r="E6" s="135">
        <f>COUNTIF(品番配送区分記入用リスト!U:U,CONCATENATE(A6,$E$1))</f>
        <v>0</v>
      </c>
      <c r="F6" s="135">
        <f>COUNTIF(品番配送区分記入用リスト!U:U,CONCATENATE(A6,$F$1))</f>
        <v>0</v>
      </c>
      <c r="G6" s="135">
        <f>COUNTIF(品番配送区分記入用リスト!U:U,CONCATENATE(A6,$G$1))</f>
        <v>0</v>
      </c>
      <c r="H6" s="135">
        <f>COUNTIF(品番配送区分記入用リスト!U:U,CONCATENATE(A6,$H$1))</f>
        <v>0</v>
      </c>
      <c r="I6" s="136">
        <f t="shared" si="0"/>
        <v>0</v>
      </c>
      <c r="L6" s="135" t="s">
        <v>1482</v>
      </c>
      <c r="M6" s="137">
        <v>1000000</v>
      </c>
      <c r="N6" s="135">
        <v>4900</v>
      </c>
      <c r="P6" s="135">
        <v>800</v>
      </c>
      <c r="Q6" s="135">
        <v>4000</v>
      </c>
      <c r="R6" s="138">
        <v>3000</v>
      </c>
      <c r="S6" s="138">
        <v>1800</v>
      </c>
      <c r="T6" s="138">
        <v>600</v>
      </c>
      <c r="U6" s="183">
        <v>330</v>
      </c>
      <c r="V6" s="140">
        <v>6.8750000000000006E-2</v>
      </c>
      <c r="X6" s="85">
        <v>870</v>
      </c>
      <c r="Y6" s="185">
        <v>870</v>
      </c>
      <c r="Z6" s="84">
        <v>0.18124999999999999</v>
      </c>
      <c r="AA6" s="84">
        <v>0.18124999999999999</v>
      </c>
      <c r="AB6" s="95">
        <v>0.1</v>
      </c>
      <c r="AC6" s="95">
        <v>0.1</v>
      </c>
      <c r="AE6" s="128">
        <v>300</v>
      </c>
      <c r="AF6" s="139">
        <v>600</v>
      </c>
      <c r="AG6" s="183">
        <v>330</v>
      </c>
      <c r="AH6" s="189">
        <v>870</v>
      </c>
      <c r="AK6" s="135">
        <v>4900</v>
      </c>
      <c r="AM6" s="12">
        <v>480</v>
      </c>
      <c r="AN6" s="12">
        <v>5390</v>
      </c>
      <c r="AO6" s="12">
        <v>5390</v>
      </c>
      <c r="AP6" s="12">
        <f t="shared" si="1"/>
        <v>5390</v>
      </c>
      <c r="AQ6" s="12">
        <v>5390</v>
      </c>
      <c r="AR6" s="84">
        <v>0.1</v>
      </c>
      <c r="AS6" s="84">
        <v>0</v>
      </c>
    </row>
    <row r="7" spans="1:45" ht="14.25" customHeight="1">
      <c r="A7" s="135">
        <v>5900</v>
      </c>
      <c r="B7" s="125" t="s">
        <v>132</v>
      </c>
      <c r="C7" s="135">
        <v>5900</v>
      </c>
      <c r="D7" s="135" t="s">
        <v>1451</v>
      </c>
      <c r="E7" s="135">
        <f>COUNTIF(品番配送区分記入用リスト!U:U,CONCATENATE(A7,$E$1))</f>
        <v>0</v>
      </c>
      <c r="F7" s="135">
        <f>COUNTIF(品番配送区分記入用リスト!U:U,CONCATENATE(A7,$F$1))</f>
        <v>0</v>
      </c>
      <c r="G7" s="135">
        <f>COUNTIF(品番配送区分記入用リスト!U:U,CONCATENATE(A7,$G$1))</f>
        <v>0</v>
      </c>
      <c r="H7" s="135">
        <f>COUNTIF(品番配送区分記入用リスト!U:U,CONCATENATE(A7,$H$1))</f>
        <v>0</v>
      </c>
      <c r="I7" s="136">
        <f t="shared" si="0"/>
        <v>0</v>
      </c>
      <c r="L7" s="135" t="s">
        <v>1482</v>
      </c>
      <c r="M7" s="137">
        <v>1000000</v>
      </c>
      <c r="N7" s="135">
        <v>5900</v>
      </c>
      <c r="P7" s="135">
        <v>800</v>
      </c>
      <c r="Q7" s="135">
        <v>5000</v>
      </c>
      <c r="R7" s="138">
        <v>3550</v>
      </c>
      <c r="S7" s="138">
        <v>2250</v>
      </c>
      <c r="T7" s="138">
        <v>750</v>
      </c>
      <c r="U7" s="183">
        <v>412.5</v>
      </c>
      <c r="V7" s="140">
        <v>7.1120689655172417E-2</v>
      </c>
      <c r="W7" s="127">
        <v>800</v>
      </c>
      <c r="X7" s="85">
        <v>1087.5</v>
      </c>
      <c r="Y7" s="185">
        <v>287.5</v>
      </c>
      <c r="Z7" s="84">
        <v>4.9568965517241381E-2</v>
      </c>
      <c r="AA7" s="84">
        <v>0.1875</v>
      </c>
      <c r="AB7" s="95">
        <v>0.1</v>
      </c>
      <c r="AC7" s="95">
        <v>0.1</v>
      </c>
      <c r="AE7" s="128">
        <v>375</v>
      </c>
      <c r="AF7" s="139">
        <v>750</v>
      </c>
      <c r="AG7" s="183">
        <v>412.5</v>
      </c>
      <c r="AH7" s="189">
        <v>1087.5</v>
      </c>
      <c r="AK7" s="135">
        <v>5900</v>
      </c>
      <c r="AM7" s="12">
        <v>580</v>
      </c>
      <c r="AN7" s="12">
        <v>6490.0000000000009</v>
      </c>
      <c r="AO7" s="12">
        <v>6490.0000000000009</v>
      </c>
      <c r="AP7" s="12">
        <f t="shared" si="1"/>
        <v>6490.0000000000009</v>
      </c>
      <c r="AQ7" s="12">
        <v>6490.0000000000009</v>
      </c>
      <c r="AR7" s="84">
        <v>0.1</v>
      </c>
      <c r="AS7" s="84">
        <v>0</v>
      </c>
    </row>
    <row r="8" spans="1:45" ht="14.25" customHeight="1">
      <c r="A8" s="135">
        <v>8900</v>
      </c>
      <c r="B8" s="125" t="s">
        <v>133</v>
      </c>
      <c r="C8" s="135">
        <v>8900</v>
      </c>
      <c r="D8" s="135" t="s">
        <v>1451</v>
      </c>
      <c r="E8" s="135">
        <f>COUNTIF(品番配送区分記入用リスト!U:U,CONCATENATE(A8,$E$1))</f>
        <v>0</v>
      </c>
      <c r="F8" s="135">
        <f>COUNTIF(品番配送区分記入用リスト!U:U,CONCATENATE(A8,$F$1))</f>
        <v>0</v>
      </c>
      <c r="G8" s="135">
        <f>COUNTIF(品番配送区分記入用リスト!U:U,CONCATENATE(A8,$G$1))</f>
        <v>0</v>
      </c>
      <c r="H8" s="135">
        <f>COUNTIF(品番配送区分記入用リスト!U:U,CONCATENATE(A8,$H$1))</f>
        <v>0</v>
      </c>
      <c r="I8" s="136">
        <f t="shared" si="0"/>
        <v>0</v>
      </c>
      <c r="L8" s="135" t="s">
        <v>1482</v>
      </c>
      <c r="M8" s="137">
        <v>1000000</v>
      </c>
      <c r="N8" s="135">
        <v>8900</v>
      </c>
      <c r="P8" s="135">
        <v>800</v>
      </c>
      <c r="Q8" s="135">
        <v>8000</v>
      </c>
      <c r="R8" s="138">
        <v>5200</v>
      </c>
      <c r="S8" s="138">
        <v>3600</v>
      </c>
      <c r="T8" s="138">
        <v>1200</v>
      </c>
      <c r="U8" s="183">
        <v>660</v>
      </c>
      <c r="V8" s="140">
        <v>7.4999999999999997E-2</v>
      </c>
      <c r="W8" s="127">
        <v>800</v>
      </c>
      <c r="X8" s="85">
        <v>1740</v>
      </c>
      <c r="Y8" s="185">
        <v>940</v>
      </c>
      <c r="Z8" s="84">
        <v>0.10681818181818181</v>
      </c>
      <c r="AA8" s="84">
        <v>0.19772727272727272</v>
      </c>
      <c r="AB8" s="95">
        <v>0.1</v>
      </c>
      <c r="AC8" s="95">
        <v>0.1</v>
      </c>
      <c r="AE8" s="128">
        <v>600</v>
      </c>
      <c r="AF8" s="139">
        <v>1200</v>
      </c>
      <c r="AG8" s="183">
        <v>660</v>
      </c>
      <c r="AH8" s="189">
        <v>1740</v>
      </c>
      <c r="AK8" s="135">
        <v>8900</v>
      </c>
      <c r="AM8" s="12">
        <v>880</v>
      </c>
      <c r="AN8" s="12">
        <v>9790</v>
      </c>
      <c r="AO8" s="12">
        <v>9790</v>
      </c>
      <c r="AP8" s="12">
        <f t="shared" si="1"/>
        <v>9790</v>
      </c>
      <c r="AQ8" s="12">
        <v>9790</v>
      </c>
      <c r="AR8" s="84">
        <v>0.1</v>
      </c>
      <c r="AS8" s="84">
        <v>0</v>
      </c>
    </row>
    <row r="9" spans="1:45" ht="14.25" customHeight="1">
      <c r="A9" s="135">
        <v>10900</v>
      </c>
      <c r="B9" s="125" t="s">
        <v>134</v>
      </c>
      <c r="C9" s="135">
        <v>10900</v>
      </c>
      <c r="D9" s="135" t="s">
        <v>1451</v>
      </c>
      <c r="E9" s="135">
        <f>COUNTIF(品番配送区分記入用リスト!U:U,CONCATENATE(A9,$E$1))</f>
        <v>0</v>
      </c>
      <c r="F9" s="135">
        <f>COUNTIF(品番配送区分記入用リスト!U:U,CONCATENATE(A9,$F$1))</f>
        <v>0</v>
      </c>
      <c r="G9" s="135">
        <f>COUNTIF(品番配送区分記入用リスト!U:U,CONCATENATE(A9,$G$1))</f>
        <v>0</v>
      </c>
      <c r="H9" s="135">
        <f>COUNTIF(品番配送区分記入用リスト!U:U,CONCATENATE(A9,$H$1))</f>
        <v>0</v>
      </c>
      <c r="I9" s="136">
        <f t="shared" si="0"/>
        <v>0</v>
      </c>
      <c r="L9" s="135" t="s">
        <v>1482</v>
      </c>
      <c r="M9" s="137">
        <v>1000000</v>
      </c>
      <c r="N9" s="135">
        <v>10900</v>
      </c>
      <c r="P9" s="135">
        <v>800</v>
      </c>
      <c r="Q9" s="135">
        <v>10000</v>
      </c>
      <c r="R9" s="138">
        <v>6300</v>
      </c>
      <c r="S9" s="138">
        <v>4500</v>
      </c>
      <c r="T9" s="138">
        <v>1500</v>
      </c>
      <c r="U9" s="183">
        <v>825</v>
      </c>
      <c r="V9" s="140">
        <v>7.6388888888888895E-2</v>
      </c>
      <c r="W9" s="127">
        <v>800</v>
      </c>
      <c r="X9" s="85">
        <v>2175</v>
      </c>
      <c r="Y9" s="185">
        <v>1375</v>
      </c>
      <c r="Z9" s="84">
        <v>0.12731481481481483</v>
      </c>
      <c r="AA9" s="84">
        <v>0.2013888888888889</v>
      </c>
      <c r="AB9" s="95">
        <v>0.1</v>
      </c>
      <c r="AC9" s="95">
        <v>0.1</v>
      </c>
      <c r="AE9" s="128">
        <v>750</v>
      </c>
      <c r="AF9" s="139">
        <v>1500</v>
      </c>
      <c r="AG9" s="183">
        <v>825</v>
      </c>
      <c r="AH9" s="189">
        <v>2175</v>
      </c>
      <c r="AK9" s="135">
        <v>10900</v>
      </c>
      <c r="AM9" s="12">
        <v>1080</v>
      </c>
      <c r="AN9" s="12">
        <v>11990.000000000002</v>
      </c>
      <c r="AO9" s="12">
        <v>11990.000000000002</v>
      </c>
      <c r="AP9" s="12">
        <f t="shared" si="1"/>
        <v>11990.000000000002</v>
      </c>
      <c r="AQ9" s="12">
        <v>11990.000000000002</v>
      </c>
      <c r="AR9" s="84">
        <v>0.1</v>
      </c>
      <c r="AS9" s="84">
        <v>0</v>
      </c>
    </row>
    <row r="10" spans="1:45" ht="14.25" customHeight="1">
      <c r="A10" s="135">
        <v>12900</v>
      </c>
      <c r="B10" s="125" t="s">
        <v>1452</v>
      </c>
      <c r="C10" s="135">
        <v>12900</v>
      </c>
      <c r="D10" s="135" t="s">
        <v>1451</v>
      </c>
      <c r="E10" s="135">
        <f>COUNTIF(品番配送区分記入用リスト!U:U,CONCATENATE(A10,$E$1))</f>
        <v>0</v>
      </c>
      <c r="F10" s="135">
        <f>COUNTIF(品番配送区分記入用リスト!U:U,CONCATENATE(A10,$F$1))</f>
        <v>0</v>
      </c>
      <c r="G10" s="135">
        <f>COUNTIF(品番配送区分記入用リスト!U:U,CONCATENATE(A10,$G$1))</f>
        <v>0</v>
      </c>
      <c r="H10" s="135">
        <f>COUNTIF(品番配送区分記入用リスト!U:U,CONCATENATE(A10,$H$1))</f>
        <v>0</v>
      </c>
      <c r="I10" s="136">
        <f t="shared" si="0"/>
        <v>0</v>
      </c>
      <c r="L10" s="135" t="s">
        <v>1482</v>
      </c>
      <c r="M10" s="137">
        <v>1000000</v>
      </c>
      <c r="N10" s="135">
        <v>12900</v>
      </c>
      <c r="P10" s="135">
        <v>800</v>
      </c>
      <c r="Q10" s="135">
        <v>12000</v>
      </c>
      <c r="R10" s="138">
        <v>7400.0000000000009</v>
      </c>
      <c r="S10" s="138">
        <v>5399.9999999999991</v>
      </c>
      <c r="T10" s="138">
        <v>1800</v>
      </c>
      <c r="U10" s="183">
        <v>989.99999999999955</v>
      </c>
      <c r="V10" s="140">
        <v>7.7343749999999961E-2</v>
      </c>
      <c r="W10" s="127">
        <v>800</v>
      </c>
      <c r="X10" s="85">
        <v>2609.9999999999995</v>
      </c>
      <c r="Y10" s="185">
        <v>1809.9999999999995</v>
      </c>
      <c r="Z10" s="84">
        <v>0.14140624999999996</v>
      </c>
      <c r="AA10" s="84">
        <v>0.20390624999999996</v>
      </c>
      <c r="AB10" s="95">
        <v>0.1</v>
      </c>
      <c r="AC10" s="95">
        <v>0.1</v>
      </c>
      <c r="AE10" s="128">
        <v>900</v>
      </c>
      <c r="AF10" s="139">
        <v>1800</v>
      </c>
      <c r="AG10" s="183">
        <v>989.99999999999955</v>
      </c>
      <c r="AH10" s="189">
        <v>2609.9999999999995</v>
      </c>
      <c r="AK10" s="135">
        <v>12900</v>
      </c>
      <c r="AM10" s="12">
        <v>1280</v>
      </c>
      <c r="AN10" s="12">
        <v>14190.000000000002</v>
      </c>
      <c r="AO10" s="12">
        <v>14190.000000000002</v>
      </c>
      <c r="AP10" s="12">
        <f t="shared" si="1"/>
        <v>14190.000000000002</v>
      </c>
      <c r="AQ10" s="12">
        <v>14190.000000000002</v>
      </c>
      <c r="AR10" s="84">
        <v>0.1</v>
      </c>
      <c r="AS10" s="84">
        <v>0</v>
      </c>
    </row>
    <row r="11" spans="1:45" ht="14.25" customHeight="1">
      <c r="A11" s="135">
        <v>15900</v>
      </c>
      <c r="B11" s="125" t="s">
        <v>135</v>
      </c>
      <c r="C11" s="135">
        <v>15900</v>
      </c>
      <c r="D11" s="135" t="s">
        <v>1451</v>
      </c>
      <c r="E11" s="135">
        <f>COUNTIF(品番配送区分記入用リスト!U:U,CONCATENATE(A11,$E$1))</f>
        <v>0</v>
      </c>
      <c r="F11" s="135">
        <f>COUNTIF(品番配送区分記入用リスト!U:U,CONCATENATE(A11,$F$1))</f>
        <v>0</v>
      </c>
      <c r="G11" s="135">
        <f>COUNTIF(品番配送区分記入用リスト!U:U,CONCATENATE(A11,$G$1))</f>
        <v>0</v>
      </c>
      <c r="H11" s="135">
        <f>COUNTIF(品番配送区分記入用リスト!U:U,CONCATENATE(A11,$H$1))</f>
        <v>0</v>
      </c>
      <c r="I11" s="136">
        <f t="shared" si="0"/>
        <v>0</v>
      </c>
      <c r="L11" s="135" t="s">
        <v>1482</v>
      </c>
      <c r="M11" s="137">
        <v>1000000</v>
      </c>
      <c r="N11" s="135">
        <v>15900</v>
      </c>
      <c r="P11" s="135">
        <v>800</v>
      </c>
      <c r="Q11" s="135">
        <v>15000</v>
      </c>
      <c r="R11" s="138">
        <v>9050</v>
      </c>
      <c r="S11" s="138">
        <v>6750</v>
      </c>
      <c r="T11" s="138">
        <v>2250</v>
      </c>
      <c r="U11" s="183">
        <v>1237.5</v>
      </c>
      <c r="V11" s="140">
        <v>7.8322784810126583E-2</v>
      </c>
      <c r="W11" s="127">
        <v>800</v>
      </c>
      <c r="X11" s="85">
        <v>3262.5</v>
      </c>
      <c r="Y11" s="185">
        <v>2462.5</v>
      </c>
      <c r="Z11" s="84">
        <v>0.15585443037974683</v>
      </c>
      <c r="AA11" s="84">
        <v>0.20648734177215189</v>
      </c>
      <c r="AB11" s="95">
        <v>0.1</v>
      </c>
      <c r="AC11" s="95">
        <v>0.1</v>
      </c>
      <c r="AE11" s="128">
        <v>1125</v>
      </c>
      <c r="AF11" s="139">
        <v>2250</v>
      </c>
      <c r="AG11" s="183">
        <v>1237.5</v>
      </c>
      <c r="AH11" s="189">
        <v>3262.5</v>
      </c>
      <c r="AK11" s="135">
        <v>15900</v>
      </c>
      <c r="AM11" s="12">
        <v>1580</v>
      </c>
      <c r="AN11" s="12">
        <v>17490</v>
      </c>
      <c r="AO11" s="12">
        <v>17490</v>
      </c>
      <c r="AP11" s="12">
        <f t="shared" si="1"/>
        <v>17490</v>
      </c>
      <c r="AQ11" s="12">
        <v>17490</v>
      </c>
      <c r="AR11" s="84">
        <v>0.1</v>
      </c>
      <c r="AS11" s="84">
        <v>0</v>
      </c>
    </row>
    <row r="12" spans="1:45" ht="14.25" customHeight="1">
      <c r="A12" s="135">
        <v>20900</v>
      </c>
      <c r="B12" s="125" t="s">
        <v>136</v>
      </c>
      <c r="C12" s="135">
        <v>20900</v>
      </c>
      <c r="D12" s="135" t="s">
        <v>1451</v>
      </c>
      <c r="E12" s="135">
        <f>COUNTIF(品番配送区分記入用リスト!U:U,CONCATENATE(A12,$E$1))</f>
        <v>0</v>
      </c>
      <c r="F12" s="135">
        <f>COUNTIF(品番配送区分記入用リスト!U:U,CONCATENATE(A12,$F$1))</f>
        <v>0</v>
      </c>
      <c r="G12" s="135">
        <f>COUNTIF(品番配送区分記入用リスト!U:U,CONCATENATE(A12,$G$1))</f>
        <v>0</v>
      </c>
      <c r="H12" s="135">
        <f>COUNTIF(品番配送区分記入用リスト!U:U,CONCATENATE(A12,$H$1))</f>
        <v>0</v>
      </c>
      <c r="I12" s="136">
        <f t="shared" si="0"/>
        <v>0</v>
      </c>
      <c r="L12" s="135" t="s">
        <v>1482</v>
      </c>
      <c r="M12" s="137">
        <v>1000000</v>
      </c>
      <c r="N12" s="135">
        <v>20900</v>
      </c>
      <c r="P12" s="135">
        <v>800</v>
      </c>
      <c r="Q12" s="135">
        <v>20000</v>
      </c>
      <c r="R12" s="138">
        <v>11800</v>
      </c>
      <c r="S12" s="138">
        <v>9000</v>
      </c>
      <c r="T12" s="138">
        <v>3000</v>
      </c>
      <c r="U12" s="183">
        <v>1650</v>
      </c>
      <c r="V12" s="140">
        <v>7.9326923076923073E-2</v>
      </c>
      <c r="W12" s="127">
        <v>800</v>
      </c>
      <c r="X12" s="85">
        <v>4350</v>
      </c>
      <c r="Y12" s="185">
        <v>3550</v>
      </c>
      <c r="Z12" s="84">
        <v>0.17067307692307693</v>
      </c>
      <c r="AA12" s="84">
        <v>0.20913461538461539</v>
      </c>
      <c r="AB12" s="95">
        <v>0.1</v>
      </c>
      <c r="AC12" s="95">
        <v>0.1</v>
      </c>
      <c r="AE12" s="128">
        <v>1500</v>
      </c>
      <c r="AF12" s="139">
        <v>3000</v>
      </c>
      <c r="AG12" s="183">
        <v>1650</v>
      </c>
      <c r="AH12" s="189">
        <v>4350</v>
      </c>
      <c r="AK12" s="135">
        <v>20900</v>
      </c>
      <c r="AM12" s="12">
        <v>2080</v>
      </c>
      <c r="AN12" s="12">
        <v>22990.000000000004</v>
      </c>
      <c r="AO12" s="12">
        <v>22990.000000000004</v>
      </c>
      <c r="AP12" s="12">
        <f t="shared" si="1"/>
        <v>22990.000000000004</v>
      </c>
      <c r="AQ12" s="12">
        <v>22990.000000000004</v>
      </c>
      <c r="AR12" s="84">
        <v>0.1</v>
      </c>
      <c r="AS12" s="84">
        <v>0</v>
      </c>
    </row>
    <row r="13" spans="1:45" ht="14.25" customHeight="1">
      <c r="A13" s="135">
        <v>25900</v>
      </c>
      <c r="B13" s="125" t="s">
        <v>137</v>
      </c>
      <c r="C13" s="135">
        <v>25900</v>
      </c>
      <c r="D13" s="135" t="s">
        <v>1451</v>
      </c>
      <c r="E13" s="135">
        <f>COUNTIF(品番配送区分記入用リスト!U:U,CONCATENATE(A13,$E$1))</f>
        <v>0</v>
      </c>
      <c r="F13" s="135">
        <f>COUNTIF(品番配送区分記入用リスト!U:U,CONCATENATE(A13,$F$1))</f>
        <v>0</v>
      </c>
      <c r="G13" s="135">
        <f>COUNTIF(品番配送区分記入用リスト!U:U,CONCATENATE(A13,$G$1))</f>
        <v>0</v>
      </c>
      <c r="H13" s="135">
        <f>COUNTIF(品番配送区分記入用リスト!U:U,CONCATENATE(A13,$H$1))</f>
        <v>0</v>
      </c>
      <c r="I13" s="136">
        <f t="shared" si="0"/>
        <v>0</v>
      </c>
      <c r="L13" s="135" t="s">
        <v>1482</v>
      </c>
      <c r="M13" s="137">
        <v>1000000</v>
      </c>
      <c r="N13" s="135">
        <v>25900</v>
      </c>
      <c r="P13" s="135">
        <v>800</v>
      </c>
      <c r="Q13" s="135">
        <v>25000</v>
      </c>
      <c r="R13" s="138">
        <v>14550.000000000002</v>
      </c>
      <c r="S13" s="138">
        <v>11249.999999999998</v>
      </c>
      <c r="T13" s="138">
        <v>3750</v>
      </c>
      <c r="U13" s="183">
        <v>2062.4999999999991</v>
      </c>
      <c r="V13" s="140">
        <v>7.9941860465116241E-2</v>
      </c>
      <c r="W13" s="127">
        <v>800</v>
      </c>
      <c r="X13" s="85">
        <v>5437.4999999999991</v>
      </c>
      <c r="Y13" s="185">
        <v>4637.4999999999991</v>
      </c>
      <c r="Z13" s="84">
        <v>0.17974806201550383</v>
      </c>
      <c r="AA13" s="84">
        <v>0.21075581395348833</v>
      </c>
      <c r="AB13" s="95">
        <v>0.1</v>
      </c>
      <c r="AC13" s="95">
        <v>0.1</v>
      </c>
      <c r="AE13" s="128">
        <v>1875</v>
      </c>
      <c r="AF13" s="139">
        <v>3750</v>
      </c>
      <c r="AG13" s="183">
        <v>2062.4999999999991</v>
      </c>
      <c r="AH13" s="189">
        <v>5437.4999999999991</v>
      </c>
      <c r="AK13" s="135">
        <v>25900</v>
      </c>
      <c r="AM13" s="12">
        <v>2580</v>
      </c>
      <c r="AN13" s="12">
        <v>28490.000000000004</v>
      </c>
      <c r="AO13" s="12">
        <v>28490.000000000004</v>
      </c>
      <c r="AP13" s="12">
        <f t="shared" si="1"/>
        <v>28490.000000000004</v>
      </c>
      <c r="AQ13" s="12">
        <v>28490.000000000004</v>
      </c>
      <c r="AR13" s="84">
        <v>0.1</v>
      </c>
      <c r="AS13" s="84">
        <v>0</v>
      </c>
    </row>
    <row r="14" spans="1:45" ht="14.25" customHeight="1">
      <c r="A14" s="135">
        <v>30900</v>
      </c>
      <c r="B14" s="125" t="s">
        <v>138</v>
      </c>
      <c r="C14" s="135">
        <v>30900</v>
      </c>
      <c r="D14" s="135" t="s">
        <v>1451</v>
      </c>
      <c r="E14" s="135">
        <f>COUNTIF(品番配送区分記入用リスト!U:U,CONCATENATE(A14,$E$1))</f>
        <v>0</v>
      </c>
      <c r="F14" s="135">
        <f>COUNTIF(品番配送区分記入用リスト!U:U,CONCATENATE(A14,$F$1))</f>
        <v>0</v>
      </c>
      <c r="G14" s="135">
        <f>COUNTIF(品番配送区分記入用リスト!U:U,CONCATENATE(A14,$G$1))</f>
        <v>0</v>
      </c>
      <c r="H14" s="135">
        <f>COUNTIF(品番配送区分記入用リスト!U:U,CONCATENATE(A14,$H$1))</f>
        <v>0</v>
      </c>
      <c r="I14" s="136">
        <f t="shared" si="0"/>
        <v>0</v>
      </c>
      <c r="L14" s="135" t="s">
        <v>1482</v>
      </c>
      <c r="M14" s="137">
        <v>1000000</v>
      </c>
      <c r="N14" s="135">
        <v>30900</v>
      </c>
      <c r="P14" s="135">
        <v>800</v>
      </c>
      <c r="Q14" s="135">
        <v>30000</v>
      </c>
      <c r="R14" s="138">
        <v>17300</v>
      </c>
      <c r="S14" s="138">
        <v>13500</v>
      </c>
      <c r="T14" s="138">
        <v>4500</v>
      </c>
      <c r="U14" s="183">
        <v>2475</v>
      </c>
      <c r="V14" s="140">
        <v>8.0357142857142863E-2</v>
      </c>
      <c r="W14" s="127">
        <v>800</v>
      </c>
      <c r="X14" s="85">
        <v>6525</v>
      </c>
      <c r="Y14" s="185">
        <v>5725</v>
      </c>
      <c r="Z14" s="84">
        <v>0.18587662337662339</v>
      </c>
      <c r="AA14" s="84">
        <v>0.21185064935064934</v>
      </c>
      <c r="AB14" s="95">
        <v>0.1</v>
      </c>
      <c r="AC14" s="95">
        <v>0.1</v>
      </c>
      <c r="AE14" s="128">
        <v>2250</v>
      </c>
      <c r="AF14" s="139">
        <v>4500</v>
      </c>
      <c r="AG14" s="183">
        <v>2475</v>
      </c>
      <c r="AH14" s="189">
        <v>6525</v>
      </c>
      <c r="AK14" s="135">
        <v>30900</v>
      </c>
      <c r="AM14" s="12">
        <v>3080</v>
      </c>
      <c r="AN14" s="12">
        <v>33990</v>
      </c>
      <c r="AO14" s="12">
        <v>33990</v>
      </c>
      <c r="AP14" s="12">
        <f t="shared" si="1"/>
        <v>33990</v>
      </c>
      <c r="AQ14" s="12">
        <v>33990</v>
      </c>
      <c r="AR14" s="84">
        <v>0.1</v>
      </c>
      <c r="AS14" s="84">
        <v>0</v>
      </c>
    </row>
    <row r="15" spans="1:45" ht="14.25" customHeight="1">
      <c r="A15" s="138">
        <v>50900</v>
      </c>
      <c r="B15" s="125" t="s">
        <v>139</v>
      </c>
      <c r="C15" s="138">
        <v>50900</v>
      </c>
      <c r="D15" s="135" t="s">
        <v>1451</v>
      </c>
      <c r="E15" s="135">
        <f>COUNTIF(品番配送区分記入用リスト!U:U,CONCATENATE(A15,$E$1))</f>
        <v>0</v>
      </c>
      <c r="F15" s="135">
        <f>COUNTIF(品番配送区分記入用リスト!U:U,CONCATENATE(A15,$F$1))</f>
        <v>0</v>
      </c>
      <c r="G15" s="135">
        <f>COUNTIF(品番配送区分記入用リスト!U:U,CONCATENATE(A15,$G$1))</f>
        <v>0</v>
      </c>
      <c r="H15" s="135">
        <f>COUNTIF(品番配送区分記入用リスト!U:U,CONCATENATE(A15,$H$1))</f>
        <v>0</v>
      </c>
      <c r="I15" s="136">
        <f t="shared" si="0"/>
        <v>0</v>
      </c>
      <c r="K15" s="138"/>
      <c r="L15" s="135" t="s">
        <v>1482</v>
      </c>
      <c r="M15" s="137">
        <v>1000000</v>
      </c>
      <c r="N15" s="138">
        <v>50900</v>
      </c>
      <c r="P15" s="135">
        <v>800</v>
      </c>
      <c r="Q15" s="135">
        <v>50000</v>
      </c>
      <c r="R15" s="138">
        <v>28300.000000000004</v>
      </c>
      <c r="S15" s="138">
        <v>22499.999999999996</v>
      </c>
      <c r="T15" s="138">
        <v>7500</v>
      </c>
      <c r="U15" s="187">
        <v>4124.9999999999982</v>
      </c>
      <c r="V15" s="140">
        <v>8.120078740157477E-2</v>
      </c>
      <c r="W15" s="127">
        <v>800</v>
      </c>
      <c r="X15" s="188">
        <v>10874.999999999998</v>
      </c>
      <c r="Y15" s="185">
        <v>10074.999999999998</v>
      </c>
      <c r="Z15" s="84">
        <v>0.19832677165354326</v>
      </c>
      <c r="AA15" s="84">
        <v>0.21407480314960625</v>
      </c>
      <c r="AB15" s="95">
        <v>0.1</v>
      </c>
      <c r="AC15" s="95">
        <v>0.1</v>
      </c>
      <c r="AE15" s="128">
        <v>3750</v>
      </c>
      <c r="AF15" s="139">
        <v>7500</v>
      </c>
      <c r="AG15" s="183">
        <v>4124.9999999999982</v>
      </c>
      <c r="AH15" s="189">
        <v>10874.999999999998</v>
      </c>
      <c r="AK15" s="138">
        <v>50900</v>
      </c>
      <c r="AM15" s="12">
        <v>5080</v>
      </c>
      <c r="AN15" s="12">
        <v>55990.000000000007</v>
      </c>
      <c r="AO15" s="12">
        <v>55990.000000000007</v>
      </c>
      <c r="AP15" s="12">
        <f t="shared" si="1"/>
        <v>55990.000000000007</v>
      </c>
      <c r="AQ15" s="12">
        <v>55990.000000000007</v>
      </c>
      <c r="AR15" s="84">
        <v>0.1</v>
      </c>
      <c r="AS15" s="84">
        <v>0</v>
      </c>
    </row>
    <row r="16" spans="1:45" ht="14.25" customHeight="1">
      <c r="A16" s="432">
        <v>7900</v>
      </c>
      <c r="B16" s="103" t="s">
        <v>1532</v>
      </c>
      <c r="C16" s="433">
        <v>7900</v>
      </c>
      <c r="D16" s="135" t="s">
        <v>1451</v>
      </c>
      <c r="E16" s="135">
        <f>COUNTIF(品番配送区分記入用リスト!U:U,CONCATENATE(A16,$E$1))</f>
        <v>0</v>
      </c>
      <c r="F16" s="135">
        <f>COUNTIF(品番配送区分記入用リスト!U:U,CONCATENATE(A16,$F$1))</f>
        <v>0</v>
      </c>
      <c r="G16" s="135">
        <f>COUNTIF(品番配送区分記入用リスト!U:U,CONCATENATE(A16,$G$1))</f>
        <v>0</v>
      </c>
      <c r="H16" s="135">
        <f>COUNTIF(品番配送区分記入用リスト!U:U,CONCATENATE(A16,$H$1))</f>
        <v>0</v>
      </c>
      <c r="I16" s="136">
        <f t="shared" si="0"/>
        <v>0</v>
      </c>
      <c r="L16" s="135" t="s">
        <v>1483</v>
      </c>
      <c r="M16" s="137">
        <v>4000000</v>
      </c>
      <c r="N16" s="433">
        <v>7900</v>
      </c>
      <c r="Q16" s="135">
        <v>7000</v>
      </c>
      <c r="R16" s="138">
        <v>0</v>
      </c>
      <c r="S16" s="138">
        <v>0</v>
      </c>
      <c r="T16" s="138">
        <v>0</v>
      </c>
      <c r="U16" s="183">
        <v>0</v>
      </c>
      <c r="W16" s="127">
        <v>800</v>
      </c>
      <c r="X16" s="12">
        <v>0</v>
      </c>
      <c r="Y16" s="185">
        <v>0</v>
      </c>
      <c r="AB16" s="95">
        <v>0.1</v>
      </c>
      <c r="AC16" s="95">
        <v>0.1</v>
      </c>
      <c r="AE16" s="128">
        <v>0</v>
      </c>
      <c r="AF16" s="139">
        <v>0</v>
      </c>
      <c r="AG16" s="183">
        <v>0</v>
      </c>
      <c r="AH16" s="189">
        <v>0</v>
      </c>
      <c r="AK16" s="432">
        <v>7900</v>
      </c>
      <c r="AM16" s="12">
        <f>SUM(AN16-AK16)</f>
        <v>790</v>
      </c>
      <c r="AN16" s="12">
        <v>8690</v>
      </c>
      <c r="AO16" s="12">
        <v>8690</v>
      </c>
      <c r="AP16" s="12">
        <f t="shared" si="1"/>
        <v>8690</v>
      </c>
      <c r="AQ16" s="12">
        <v>8690</v>
      </c>
      <c r="AR16" s="84">
        <v>0.1</v>
      </c>
      <c r="AS16" s="84"/>
    </row>
    <row r="17" spans="1:45" ht="14.25" customHeight="1">
      <c r="A17" s="403" t="s">
        <v>1453</v>
      </c>
      <c r="B17" s="12" t="s">
        <v>1454</v>
      </c>
      <c r="C17" s="45">
        <v>1000</v>
      </c>
      <c r="D17" s="135" t="s">
        <v>229</v>
      </c>
      <c r="E17" s="135">
        <f>COUNTIF(品番配送区分記入用リスト!U:U,CONCATENATE(A17,$E$1))</f>
        <v>0</v>
      </c>
      <c r="F17" s="135">
        <f>COUNTIF(品番配送区分記入用リスト!U:U,CONCATENATE(A17,$F$1))</f>
        <v>0</v>
      </c>
      <c r="G17" s="135">
        <f>COUNTIF(品番配送区分記入用リスト!U:U,CONCATENATE(A17,$G$1))</f>
        <v>0</v>
      </c>
      <c r="H17" s="135">
        <f>COUNTIF(品番配送区分記入用リスト!U:U,CONCATENATE(A17,$H$1))</f>
        <v>0</v>
      </c>
      <c r="I17" s="136">
        <f t="shared" si="0"/>
        <v>0</v>
      </c>
      <c r="L17" s="135" t="s">
        <v>1483</v>
      </c>
      <c r="M17" s="137">
        <v>4000000</v>
      </c>
      <c r="N17" s="12">
        <v>1000</v>
      </c>
      <c r="Q17" s="140">
        <v>1000</v>
      </c>
      <c r="R17" s="138">
        <v>450</v>
      </c>
      <c r="S17" s="138">
        <v>550</v>
      </c>
      <c r="T17" s="138">
        <v>150</v>
      </c>
      <c r="U17" s="183">
        <v>117.5</v>
      </c>
      <c r="V17" s="140">
        <v>0.11749999999999999</v>
      </c>
      <c r="X17" s="12">
        <v>282.5</v>
      </c>
      <c r="Y17" s="185">
        <v>282.5</v>
      </c>
      <c r="Z17" s="84">
        <v>0.28249999999999997</v>
      </c>
      <c r="AA17" s="84">
        <v>0.28249999999999997</v>
      </c>
      <c r="AB17" s="95">
        <v>0.1</v>
      </c>
      <c r="AC17" s="95">
        <v>0.1</v>
      </c>
      <c r="AE17" s="128">
        <v>75</v>
      </c>
      <c r="AF17" s="139">
        <v>150</v>
      </c>
      <c r="AG17" s="183">
        <v>117.5</v>
      </c>
      <c r="AH17" s="189">
        <v>282.5</v>
      </c>
      <c r="AK17" s="12">
        <v>1000</v>
      </c>
      <c r="AM17" s="12">
        <v>100</v>
      </c>
      <c r="AN17" s="12">
        <v>1100</v>
      </c>
      <c r="AO17" s="12">
        <v>1100</v>
      </c>
      <c r="AP17" s="12">
        <v>1100</v>
      </c>
      <c r="AQ17" s="12">
        <v>2200</v>
      </c>
      <c r="AR17" s="84">
        <v>0.1</v>
      </c>
      <c r="AS17" s="84">
        <v>0</v>
      </c>
    </row>
    <row r="18" spans="1:45" ht="14.25" customHeight="1">
      <c r="A18" s="403" t="s">
        <v>1455</v>
      </c>
      <c r="B18" s="12" t="s">
        <v>1456</v>
      </c>
      <c r="C18" s="45">
        <v>1500</v>
      </c>
      <c r="D18" s="135" t="s">
        <v>229</v>
      </c>
      <c r="E18" s="135">
        <f>COUNTIF(品番配送区分記入用リスト!U:U,CONCATENATE(A18,$E$1))</f>
        <v>0</v>
      </c>
      <c r="F18" s="135">
        <f>COUNTIF(品番配送区分記入用リスト!U:U,CONCATENATE(A18,$F$1))</f>
        <v>0</v>
      </c>
      <c r="G18" s="135">
        <f>COUNTIF(品番配送区分記入用リスト!U:U,CONCATENATE(A18,$G$1))</f>
        <v>0</v>
      </c>
      <c r="H18" s="135">
        <f>COUNTIF(品番配送区分記入用リスト!U:U,CONCATENATE(A18,$H$1))</f>
        <v>0</v>
      </c>
      <c r="I18" s="136">
        <f t="shared" si="0"/>
        <v>0</v>
      </c>
      <c r="L18" s="135" t="s">
        <v>1483</v>
      </c>
      <c r="M18" s="137">
        <v>4000000</v>
      </c>
      <c r="N18" s="12">
        <v>1500</v>
      </c>
      <c r="Q18" s="140">
        <v>1500</v>
      </c>
      <c r="R18" s="138">
        <v>675</v>
      </c>
      <c r="S18" s="138">
        <v>825</v>
      </c>
      <c r="T18" s="138">
        <v>225</v>
      </c>
      <c r="U18" s="183">
        <v>176.25</v>
      </c>
      <c r="V18" s="140">
        <v>0.11749999999999999</v>
      </c>
      <c r="X18" s="12">
        <v>423.75</v>
      </c>
      <c r="Y18" s="185">
        <v>423.75</v>
      </c>
      <c r="Z18" s="84">
        <v>0.28249999999999997</v>
      </c>
      <c r="AA18" s="84">
        <v>0.28249999999999997</v>
      </c>
      <c r="AB18" s="95">
        <v>0.1</v>
      </c>
      <c r="AC18" s="95">
        <v>0.1</v>
      </c>
      <c r="AE18" s="128">
        <v>112.5</v>
      </c>
      <c r="AF18" s="139">
        <v>225</v>
      </c>
      <c r="AG18" s="183">
        <v>176.25</v>
      </c>
      <c r="AH18" s="189">
        <v>423.75</v>
      </c>
      <c r="AK18" s="12">
        <v>1500</v>
      </c>
      <c r="AM18" s="12">
        <v>150</v>
      </c>
      <c r="AN18" s="12">
        <v>1650</v>
      </c>
      <c r="AO18" s="12">
        <v>1650</v>
      </c>
      <c r="AP18" s="12">
        <v>1650</v>
      </c>
      <c r="AQ18" s="12">
        <v>3300</v>
      </c>
      <c r="AR18" s="84">
        <v>0.1</v>
      </c>
      <c r="AS18" s="84">
        <v>0</v>
      </c>
    </row>
    <row r="19" spans="1:45" ht="14.25" customHeight="1">
      <c r="A19" s="403" t="s">
        <v>1457</v>
      </c>
      <c r="B19" s="12" t="s">
        <v>1458</v>
      </c>
      <c r="C19" s="45">
        <v>2000</v>
      </c>
      <c r="D19" s="135" t="s">
        <v>229</v>
      </c>
      <c r="E19" s="135">
        <f>COUNTIF(品番配送区分記入用リスト!U:U,CONCATENATE(A19,$E$1))</f>
        <v>0</v>
      </c>
      <c r="F19" s="135">
        <f>COUNTIF(品番配送区分記入用リスト!U:U,CONCATENATE(A19,$F$1))</f>
        <v>0</v>
      </c>
      <c r="G19" s="135">
        <f>COUNTIF(品番配送区分記入用リスト!U:U,CONCATENATE(A19,$G$1))</f>
        <v>0</v>
      </c>
      <c r="H19" s="135">
        <f>COUNTIF(品番配送区分記入用リスト!U:U,CONCATENATE(A19,$H$1))</f>
        <v>0</v>
      </c>
      <c r="I19" s="136">
        <f t="shared" si="0"/>
        <v>0</v>
      </c>
      <c r="L19" s="135" t="s">
        <v>1483</v>
      </c>
      <c r="M19" s="137">
        <v>4000000</v>
      </c>
      <c r="N19" s="12">
        <v>2000</v>
      </c>
      <c r="Q19" s="140">
        <v>2000</v>
      </c>
      <c r="R19" s="138">
        <v>900</v>
      </c>
      <c r="S19" s="138">
        <v>1100</v>
      </c>
      <c r="T19" s="138">
        <v>300</v>
      </c>
      <c r="U19" s="183">
        <v>235</v>
      </c>
      <c r="V19" s="140">
        <v>0.11749999999999999</v>
      </c>
      <c r="X19" s="12">
        <v>565</v>
      </c>
      <c r="Y19" s="185">
        <v>565</v>
      </c>
      <c r="Z19" s="84">
        <v>0.28249999999999997</v>
      </c>
      <c r="AA19" s="84">
        <v>0.28249999999999997</v>
      </c>
      <c r="AB19" s="95">
        <v>0.1</v>
      </c>
      <c r="AC19" s="95">
        <v>0.1</v>
      </c>
      <c r="AE19" s="128">
        <v>150</v>
      </c>
      <c r="AF19" s="139">
        <v>300</v>
      </c>
      <c r="AG19" s="183">
        <v>235</v>
      </c>
      <c r="AH19" s="189">
        <v>565</v>
      </c>
      <c r="AK19" s="12">
        <v>2000</v>
      </c>
      <c r="AM19" s="12">
        <v>200</v>
      </c>
      <c r="AN19" s="12">
        <v>2200</v>
      </c>
      <c r="AO19" s="12">
        <v>2200</v>
      </c>
      <c r="AP19" s="12">
        <v>2200</v>
      </c>
      <c r="AQ19" s="12">
        <v>4400</v>
      </c>
      <c r="AR19" s="84">
        <v>0.1</v>
      </c>
      <c r="AS19" s="84">
        <v>0</v>
      </c>
    </row>
    <row r="20" spans="1:45" ht="14.25" customHeight="1">
      <c r="A20" s="403" t="s">
        <v>1459</v>
      </c>
      <c r="B20" s="12" t="s">
        <v>1460</v>
      </c>
      <c r="C20" s="45">
        <v>2500</v>
      </c>
      <c r="D20" s="135" t="s">
        <v>229</v>
      </c>
      <c r="E20" s="135">
        <f>COUNTIF(品番配送区分記入用リスト!U:U,CONCATENATE(A20,$E$1))</f>
        <v>0</v>
      </c>
      <c r="F20" s="135">
        <f>COUNTIF(品番配送区分記入用リスト!U:U,CONCATENATE(A20,$F$1))</f>
        <v>0</v>
      </c>
      <c r="G20" s="135">
        <f>COUNTIF(品番配送区分記入用リスト!U:U,CONCATENATE(A20,$G$1))</f>
        <v>0</v>
      </c>
      <c r="H20" s="135">
        <f>COUNTIF(品番配送区分記入用リスト!U:U,CONCATENATE(A20,$H$1))</f>
        <v>0</v>
      </c>
      <c r="I20" s="136">
        <f t="shared" si="0"/>
        <v>0</v>
      </c>
      <c r="L20" s="135" t="s">
        <v>1483</v>
      </c>
      <c r="M20" s="137">
        <v>4000000</v>
      </c>
      <c r="N20" s="12">
        <v>2500</v>
      </c>
      <c r="Q20" s="140">
        <v>2500</v>
      </c>
      <c r="R20" s="138">
        <v>1125</v>
      </c>
      <c r="S20" s="138">
        <v>1375</v>
      </c>
      <c r="T20" s="138">
        <v>375</v>
      </c>
      <c r="U20" s="183">
        <v>293.74999999999994</v>
      </c>
      <c r="V20" s="140">
        <v>0.11749999999999998</v>
      </c>
      <c r="X20" s="12">
        <v>706.25</v>
      </c>
      <c r="Y20" s="185">
        <v>706.25</v>
      </c>
      <c r="Z20" s="84">
        <v>0.28249999999999997</v>
      </c>
      <c r="AA20" s="84">
        <v>0.28249999999999997</v>
      </c>
      <c r="AB20" s="95">
        <v>0.1</v>
      </c>
      <c r="AC20" s="95">
        <v>0.1</v>
      </c>
      <c r="AE20" s="128">
        <v>187.5</v>
      </c>
      <c r="AF20" s="139">
        <v>375</v>
      </c>
      <c r="AG20" s="183">
        <v>293.74999999999994</v>
      </c>
      <c r="AH20" s="189">
        <v>706.25</v>
      </c>
      <c r="AK20" s="12">
        <v>2500</v>
      </c>
      <c r="AM20" s="12">
        <v>250</v>
      </c>
      <c r="AN20" s="12">
        <v>2750</v>
      </c>
      <c r="AO20" s="12">
        <v>2750</v>
      </c>
      <c r="AP20" s="12">
        <v>2750</v>
      </c>
      <c r="AQ20" s="12">
        <v>5500</v>
      </c>
      <c r="AR20" s="84">
        <v>0.1</v>
      </c>
      <c r="AS20" s="84">
        <v>0</v>
      </c>
    </row>
    <row r="21" spans="1:45" ht="14.25" customHeight="1">
      <c r="A21" s="403" t="s">
        <v>1461</v>
      </c>
      <c r="B21" s="12" t="s">
        <v>1462</v>
      </c>
      <c r="C21" s="45">
        <v>3000</v>
      </c>
      <c r="D21" s="135" t="s">
        <v>229</v>
      </c>
      <c r="E21" s="135">
        <f>COUNTIF(品番配送区分記入用リスト!U:U,CONCATENATE(A21,$E$1))</f>
        <v>0</v>
      </c>
      <c r="F21" s="135">
        <f>COUNTIF(品番配送区分記入用リスト!U:U,CONCATENATE(A21,$F$1))</f>
        <v>0</v>
      </c>
      <c r="G21" s="135">
        <f>COUNTIF(品番配送区分記入用リスト!U:U,CONCATENATE(A21,$G$1))</f>
        <v>0</v>
      </c>
      <c r="H21" s="135">
        <f>COUNTIF(品番配送区分記入用リスト!U:U,CONCATENATE(A21,$H$1))</f>
        <v>0</v>
      </c>
      <c r="I21" s="136">
        <f t="shared" si="0"/>
        <v>0</v>
      </c>
      <c r="L21" s="135" t="s">
        <v>1483</v>
      </c>
      <c r="M21" s="137">
        <v>4000000</v>
      </c>
      <c r="N21" s="12">
        <v>3000</v>
      </c>
      <c r="Q21" s="140">
        <v>3000</v>
      </c>
      <c r="R21" s="138">
        <v>1350</v>
      </c>
      <c r="S21" s="138">
        <v>1650</v>
      </c>
      <c r="T21" s="138">
        <v>450</v>
      </c>
      <c r="U21" s="183">
        <v>352.5</v>
      </c>
      <c r="V21" s="140">
        <v>0.11749999999999999</v>
      </c>
      <c r="X21" s="12">
        <v>847.5</v>
      </c>
      <c r="Y21" s="185">
        <v>847.5</v>
      </c>
      <c r="Z21" s="84">
        <v>0.28249999999999997</v>
      </c>
      <c r="AA21" s="84">
        <v>0.28249999999999997</v>
      </c>
      <c r="AB21" s="95">
        <v>0.1</v>
      </c>
      <c r="AC21" s="95">
        <v>0.1</v>
      </c>
      <c r="AE21" s="128">
        <v>225</v>
      </c>
      <c r="AF21" s="139">
        <v>450</v>
      </c>
      <c r="AG21" s="183">
        <v>352.5</v>
      </c>
      <c r="AH21" s="189">
        <v>847.5</v>
      </c>
      <c r="AK21" s="12">
        <v>3000</v>
      </c>
      <c r="AM21" s="12">
        <v>300</v>
      </c>
      <c r="AN21" s="12">
        <v>3300</v>
      </c>
      <c r="AO21" s="12">
        <v>3300</v>
      </c>
      <c r="AP21" s="12">
        <v>3300</v>
      </c>
      <c r="AQ21" s="12">
        <v>6600</v>
      </c>
      <c r="AR21" s="84">
        <v>0.1</v>
      </c>
      <c r="AS21" s="84">
        <v>0</v>
      </c>
    </row>
    <row r="22" spans="1:45" ht="14.25" customHeight="1">
      <c r="A22" s="403" t="s">
        <v>1463</v>
      </c>
      <c r="B22" s="12" t="s">
        <v>1464</v>
      </c>
      <c r="C22" s="45">
        <v>5000</v>
      </c>
      <c r="D22" s="135" t="s">
        <v>229</v>
      </c>
      <c r="E22" s="135">
        <f>COUNTIF(品番配送区分記入用リスト!U:U,CONCATENATE(A22,$E$1))</f>
        <v>0</v>
      </c>
      <c r="F22" s="135">
        <f>COUNTIF(品番配送区分記入用リスト!U:U,CONCATENATE(A22,$F$1))</f>
        <v>0</v>
      </c>
      <c r="G22" s="135">
        <f>COUNTIF(品番配送区分記入用リスト!U:U,CONCATENATE(A22,$G$1))</f>
        <v>0</v>
      </c>
      <c r="H22" s="135">
        <f>COUNTIF(品番配送区分記入用リスト!U:U,CONCATENATE(A22,$H$1))</f>
        <v>0</v>
      </c>
      <c r="I22" s="136">
        <f t="shared" si="0"/>
        <v>0</v>
      </c>
      <c r="L22" s="135" t="s">
        <v>1483</v>
      </c>
      <c r="M22" s="137">
        <v>4000000</v>
      </c>
      <c r="N22" s="12">
        <v>5000</v>
      </c>
      <c r="P22" s="135">
        <v>1000</v>
      </c>
      <c r="Q22" s="140">
        <v>4000</v>
      </c>
      <c r="R22" s="138">
        <v>2800</v>
      </c>
      <c r="S22" s="138">
        <v>2200</v>
      </c>
      <c r="T22" s="138">
        <v>600</v>
      </c>
      <c r="U22" s="183">
        <v>470</v>
      </c>
      <c r="V22" s="140">
        <v>9.4E-2</v>
      </c>
      <c r="W22" s="127">
        <v>800</v>
      </c>
      <c r="X22" s="12">
        <v>1130</v>
      </c>
      <c r="Y22" s="185">
        <v>330</v>
      </c>
      <c r="Z22" s="84">
        <v>6.6000000000000003E-2</v>
      </c>
      <c r="AA22" s="84">
        <v>0.22600000000000001</v>
      </c>
      <c r="AB22" s="95">
        <v>0.1</v>
      </c>
      <c r="AC22" s="95">
        <v>0.1</v>
      </c>
      <c r="AE22" s="128">
        <v>300</v>
      </c>
      <c r="AF22" s="139">
        <v>600</v>
      </c>
      <c r="AG22" s="183">
        <v>470</v>
      </c>
      <c r="AH22" s="189">
        <v>1130</v>
      </c>
      <c r="AK22" s="12">
        <v>5000</v>
      </c>
      <c r="AM22" s="12">
        <v>500</v>
      </c>
      <c r="AN22" s="12">
        <v>5500</v>
      </c>
      <c r="AO22" s="12">
        <v>5500</v>
      </c>
      <c r="AP22" s="12">
        <v>5500</v>
      </c>
      <c r="AQ22" s="12">
        <v>11000</v>
      </c>
      <c r="AR22" s="84">
        <v>0.1</v>
      </c>
      <c r="AS22" s="84">
        <v>0</v>
      </c>
    </row>
    <row r="23" spans="1:45" ht="14.25" customHeight="1">
      <c r="A23" s="403" t="s">
        <v>1454</v>
      </c>
      <c r="B23" s="12" t="s">
        <v>1454</v>
      </c>
      <c r="C23" s="45">
        <v>1000</v>
      </c>
      <c r="D23" s="135" t="s">
        <v>229</v>
      </c>
      <c r="E23" s="135">
        <f>COUNTIF(品番配送区分記入用リスト!U:U,CONCATENATE(A23,$E$1))</f>
        <v>0</v>
      </c>
      <c r="F23" s="135">
        <f>COUNTIF(品番配送区分記入用リスト!U:U,CONCATENATE(A23,$F$1))</f>
        <v>0</v>
      </c>
      <c r="G23" s="135">
        <f>COUNTIF(品番配送区分記入用リスト!U:U,CONCATENATE(A23,$G$1))</f>
        <v>0</v>
      </c>
      <c r="H23" s="135">
        <f>COUNTIF(品番配送区分記入用リスト!U:U,CONCATENATE(A23,$H$1))</f>
        <v>0</v>
      </c>
      <c r="I23" s="136">
        <f t="shared" si="0"/>
        <v>0</v>
      </c>
      <c r="L23" s="135" t="s">
        <v>1483</v>
      </c>
      <c r="M23" s="137">
        <v>4000000</v>
      </c>
      <c r="N23" s="12">
        <v>1000</v>
      </c>
      <c r="Q23" s="140">
        <v>1000</v>
      </c>
      <c r="R23" s="138">
        <v>450</v>
      </c>
      <c r="S23" s="138">
        <v>550</v>
      </c>
      <c r="T23" s="138">
        <v>150</v>
      </c>
      <c r="U23" s="183">
        <v>117.5</v>
      </c>
      <c r="V23" s="140">
        <v>0.11749999999999999</v>
      </c>
      <c r="X23" s="12">
        <v>282.5</v>
      </c>
      <c r="Y23" s="185">
        <v>282.5</v>
      </c>
      <c r="Z23" s="84">
        <v>0.28249999999999997</v>
      </c>
      <c r="AA23" s="84">
        <v>0.28249999999999997</v>
      </c>
      <c r="AB23" s="95">
        <v>0.1</v>
      </c>
      <c r="AC23" s="95">
        <v>0.1</v>
      </c>
      <c r="AE23" s="128">
        <v>75</v>
      </c>
      <c r="AF23" s="139">
        <v>150</v>
      </c>
      <c r="AG23" s="183">
        <v>117.5</v>
      </c>
      <c r="AH23" s="189">
        <v>282.5</v>
      </c>
      <c r="AK23" s="12">
        <v>1000</v>
      </c>
      <c r="AM23" s="12">
        <v>100</v>
      </c>
      <c r="AN23" s="12">
        <v>1100</v>
      </c>
      <c r="AO23" s="12">
        <v>1100</v>
      </c>
      <c r="AP23" s="12">
        <v>1100</v>
      </c>
      <c r="AQ23" s="12">
        <v>2200</v>
      </c>
      <c r="AR23" s="84">
        <v>0.1</v>
      </c>
      <c r="AS23" s="84">
        <v>0</v>
      </c>
    </row>
    <row r="24" spans="1:45" ht="14.25" customHeight="1">
      <c r="A24" s="403" t="s">
        <v>1456</v>
      </c>
      <c r="B24" s="12" t="s">
        <v>1456</v>
      </c>
      <c r="C24" s="45">
        <v>1500</v>
      </c>
      <c r="D24" s="135" t="s">
        <v>229</v>
      </c>
      <c r="E24" s="135">
        <f>COUNTIF(品番配送区分記入用リスト!U:U,CONCATENATE(A24,$E$1))</f>
        <v>0</v>
      </c>
      <c r="F24" s="135">
        <f>COUNTIF(品番配送区分記入用リスト!U:U,CONCATENATE(A24,$F$1))</f>
        <v>0</v>
      </c>
      <c r="G24" s="135">
        <f>COUNTIF(品番配送区分記入用リスト!U:U,CONCATENATE(A24,$G$1))</f>
        <v>0</v>
      </c>
      <c r="H24" s="135">
        <f>COUNTIF(品番配送区分記入用リスト!U:U,CONCATENATE(A24,$H$1))</f>
        <v>0</v>
      </c>
      <c r="I24" s="136">
        <f t="shared" si="0"/>
        <v>0</v>
      </c>
      <c r="L24" s="135" t="s">
        <v>1483</v>
      </c>
      <c r="M24" s="137">
        <v>4000000</v>
      </c>
      <c r="N24" s="12">
        <v>1500</v>
      </c>
      <c r="Q24" s="140">
        <v>1500</v>
      </c>
      <c r="R24" s="138">
        <v>675</v>
      </c>
      <c r="S24" s="138">
        <v>825</v>
      </c>
      <c r="T24" s="138">
        <v>225</v>
      </c>
      <c r="U24" s="183">
        <v>176.25</v>
      </c>
      <c r="V24" s="140">
        <v>0.11749999999999999</v>
      </c>
      <c r="X24" s="12">
        <v>423.75</v>
      </c>
      <c r="Y24" s="185">
        <v>423.75</v>
      </c>
      <c r="Z24" s="84">
        <v>0.28249999999999997</v>
      </c>
      <c r="AA24" s="84">
        <v>0.28249999999999997</v>
      </c>
      <c r="AB24" s="95">
        <v>0.1</v>
      </c>
      <c r="AC24" s="95">
        <v>0.1</v>
      </c>
      <c r="AE24" s="128">
        <v>112.5</v>
      </c>
      <c r="AF24" s="139">
        <v>225</v>
      </c>
      <c r="AG24" s="183">
        <v>176.25</v>
      </c>
      <c r="AH24" s="189">
        <v>423.75</v>
      </c>
      <c r="AK24" s="12">
        <v>1500</v>
      </c>
      <c r="AM24" s="12">
        <v>150</v>
      </c>
      <c r="AN24" s="12">
        <v>1650</v>
      </c>
      <c r="AO24" s="12">
        <v>1650</v>
      </c>
      <c r="AP24" s="12">
        <v>1650</v>
      </c>
      <c r="AQ24" s="12">
        <v>3300</v>
      </c>
      <c r="AR24" s="84">
        <v>0.1</v>
      </c>
      <c r="AS24" s="84">
        <v>0</v>
      </c>
    </row>
    <row r="25" spans="1:45" ht="14.25" customHeight="1">
      <c r="A25" s="403" t="s">
        <v>1458</v>
      </c>
      <c r="B25" s="12" t="s">
        <v>1458</v>
      </c>
      <c r="C25" s="45">
        <v>2000</v>
      </c>
      <c r="D25" s="135" t="s">
        <v>229</v>
      </c>
      <c r="E25" s="135">
        <f>COUNTIF(品番配送区分記入用リスト!U:U,CONCATENATE(A25,$E$1))</f>
        <v>0</v>
      </c>
      <c r="F25" s="135">
        <f>COUNTIF(品番配送区分記入用リスト!U:U,CONCATENATE(A25,$F$1))</f>
        <v>0</v>
      </c>
      <c r="G25" s="135">
        <f>COUNTIF(品番配送区分記入用リスト!U:U,CONCATENATE(A25,$G$1))</f>
        <v>0</v>
      </c>
      <c r="H25" s="135">
        <f>COUNTIF(品番配送区分記入用リスト!U:U,CONCATENATE(A25,$H$1))</f>
        <v>0</v>
      </c>
      <c r="I25" s="136">
        <f t="shared" si="0"/>
        <v>0</v>
      </c>
      <c r="L25" s="135" t="s">
        <v>1483</v>
      </c>
      <c r="M25" s="137">
        <v>4000000</v>
      </c>
      <c r="N25" s="12">
        <v>2000</v>
      </c>
      <c r="Q25" s="140">
        <v>2000</v>
      </c>
      <c r="R25" s="138">
        <v>900</v>
      </c>
      <c r="S25" s="138">
        <v>1100</v>
      </c>
      <c r="T25" s="138">
        <v>300</v>
      </c>
      <c r="U25" s="183">
        <v>235</v>
      </c>
      <c r="V25" s="140">
        <v>0.11749999999999999</v>
      </c>
      <c r="X25" s="12">
        <v>565</v>
      </c>
      <c r="Y25" s="185">
        <v>565</v>
      </c>
      <c r="Z25" s="84">
        <v>0.28249999999999997</v>
      </c>
      <c r="AA25" s="84">
        <v>0.28249999999999997</v>
      </c>
      <c r="AB25" s="95">
        <v>0.1</v>
      </c>
      <c r="AC25" s="95">
        <v>0.1</v>
      </c>
      <c r="AE25" s="128">
        <v>150</v>
      </c>
      <c r="AF25" s="139">
        <v>300</v>
      </c>
      <c r="AG25" s="183">
        <v>235</v>
      </c>
      <c r="AH25" s="189">
        <v>565</v>
      </c>
      <c r="AK25" s="12">
        <v>2000</v>
      </c>
      <c r="AM25" s="12">
        <v>200</v>
      </c>
      <c r="AN25" s="12">
        <v>2200</v>
      </c>
      <c r="AO25" s="12">
        <v>2200</v>
      </c>
      <c r="AP25" s="12">
        <v>2200</v>
      </c>
      <c r="AQ25" s="12">
        <v>4400</v>
      </c>
      <c r="AR25" s="84">
        <v>0.1</v>
      </c>
      <c r="AS25" s="84">
        <v>0</v>
      </c>
    </row>
    <row r="26" spans="1:45" ht="14.25" customHeight="1">
      <c r="A26" s="403" t="s">
        <v>1460</v>
      </c>
      <c r="B26" s="12" t="s">
        <v>1460</v>
      </c>
      <c r="C26" s="45">
        <v>2500</v>
      </c>
      <c r="D26" s="135" t="s">
        <v>229</v>
      </c>
      <c r="E26" s="135">
        <f>COUNTIF(品番配送区分記入用リスト!U:U,CONCATENATE(A26,$E$1))</f>
        <v>0</v>
      </c>
      <c r="F26" s="135">
        <f>COUNTIF(品番配送区分記入用リスト!U:U,CONCATENATE(A26,$F$1))</f>
        <v>0</v>
      </c>
      <c r="G26" s="135">
        <f>COUNTIF(品番配送区分記入用リスト!U:U,CONCATENATE(A26,$G$1))</f>
        <v>0</v>
      </c>
      <c r="H26" s="135">
        <f>COUNTIF(品番配送区分記入用リスト!U:U,CONCATENATE(A26,$H$1))</f>
        <v>0</v>
      </c>
      <c r="I26" s="136">
        <f t="shared" si="0"/>
        <v>0</v>
      </c>
      <c r="L26" s="135" t="s">
        <v>1483</v>
      </c>
      <c r="M26" s="137">
        <v>4000000</v>
      </c>
      <c r="N26" s="12">
        <v>2500</v>
      </c>
      <c r="Q26" s="140">
        <v>2500</v>
      </c>
      <c r="R26" s="138">
        <v>1125</v>
      </c>
      <c r="S26" s="138">
        <v>1375</v>
      </c>
      <c r="T26" s="138">
        <v>375</v>
      </c>
      <c r="U26" s="183">
        <v>293.74999999999994</v>
      </c>
      <c r="V26" s="140">
        <v>0.11749999999999998</v>
      </c>
      <c r="X26" s="12">
        <v>706.25</v>
      </c>
      <c r="Y26" s="185">
        <v>706.25</v>
      </c>
      <c r="Z26" s="84">
        <v>0.28249999999999997</v>
      </c>
      <c r="AA26" s="84">
        <v>0.28249999999999997</v>
      </c>
      <c r="AB26" s="95">
        <v>0.1</v>
      </c>
      <c r="AC26" s="95">
        <v>0.1</v>
      </c>
      <c r="AE26" s="128">
        <v>187.5</v>
      </c>
      <c r="AF26" s="139">
        <v>375</v>
      </c>
      <c r="AG26" s="183">
        <v>293.74999999999994</v>
      </c>
      <c r="AH26" s="189">
        <v>706.25</v>
      </c>
      <c r="AK26" s="12">
        <v>2500</v>
      </c>
      <c r="AM26" s="12">
        <v>250</v>
      </c>
      <c r="AN26" s="12">
        <v>2750</v>
      </c>
      <c r="AO26" s="12">
        <v>2750</v>
      </c>
      <c r="AP26" s="12">
        <v>2750</v>
      </c>
      <c r="AQ26" s="12">
        <v>5500</v>
      </c>
      <c r="AR26" s="84">
        <v>0.1</v>
      </c>
      <c r="AS26" s="84">
        <v>0</v>
      </c>
    </row>
    <row r="27" spans="1:45" ht="14.25" customHeight="1">
      <c r="A27" s="403" t="s">
        <v>1462</v>
      </c>
      <c r="B27" s="12" t="s">
        <v>1462</v>
      </c>
      <c r="C27" s="45">
        <v>3000</v>
      </c>
      <c r="D27" s="135" t="s">
        <v>229</v>
      </c>
      <c r="E27" s="135">
        <f>COUNTIF(品番配送区分記入用リスト!U:U,CONCATENATE(A27,$E$1))</f>
        <v>0</v>
      </c>
      <c r="F27" s="135">
        <f>COUNTIF(品番配送区分記入用リスト!U:U,CONCATENATE(A27,$F$1))</f>
        <v>0</v>
      </c>
      <c r="G27" s="135">
        <f>COUNTIF(品番配送区分記入用リスト!U:U,CONCATENATE(A27,$G$1))</f>
        <v>0</v>
      </c>
      <c r="H27" s="135">
        <f>COUNTIF(品番配送区分記入用リスト!U:U,CONCATENATE(A27,$H$1))</f>
        <v>0</v>
      </c>
      <c r="I27" s="136">
        <f t="shared" si="0"/>
        <v>0</v>
      </c>
      <c r="L27" s="135" t="s">
        <v>1483</v>
      </c>
      <c r="M27" s="137">
        <v>4000000</v>
      </c>
      <c r="N27" s="12">
        <v>3000</v>
      </c>
      <c r="Q27" s="140">
        <v>3000</v>
      </c>
      <c r="R27" s="138">
        <v>1350</v>
      </c>
      <c r="S27" s="138">
        <v>1650</v>
      </c>
      <c r="T27" s="138">
        <v>450</v>
      </c>
      <c r="U27" s="183">
        <v>352.5</v>
      </c>
      <c r="V27" s="140">
        <v>0.11749999999999999</v>
      </c>
      <c r="X27" s="12">
        <v>847.5</v>
      </c>
      <c r="Y27" s="185">
        <v>847.5</v>
      </c>
      <c r="Z27" s="84">
        <v>0.28249999999999997</v>
      </c>
      <c r="AA27" s="84">
        <v>0.28249999999999997</v>
      </c>
      <c r="AB27" s="95">
        <v>0.1</v>
      </c>
      <c r="AC27" s="95">
        <v>0.1</v>
      </c>
      <c r="AE27" s="128">
        <v>225</v>
      </c>
      <c r="AF27" s="139">
        <v>450</v>
      </c>
      <c r="AG27" s="183">
        <v>352.5</v>
      </c>
      <c r="AH27" s="189">
        <v>847.5</v>
      </c>
      <c r="AK27" s="12">
        <v>3000</v>
      </c>
      <c r="AM27" s="12">
        <v>300</v>
      </c>
      <c r="AN27" s="12">
        <v>3300</v>
      </c>
      <c r="AO27" s="12">
        <v>3300</v>
      </c>
      <c r="AP27" s="12">
        <v>3300</v>
      </c>
      <c r="AQ27" s="12">
        <v>6600</v>
      </c>
      <c r="AR27" s="84">
        <v>0.1</v>
      </c>
      <c r="AS27" s="84">
        <v>0</v>
      </c>
    </row>
    <row r="28" spans="1:45" ht="14.25" customHeight="1">
      <c r="C28" s="45">
        <v>5000</v>
      </c>
      <c r="D28" s="135" t="s">
        <v>229</v>
      </c>
      <c r="E28" s="135">
        <f>COUNTIF(品番配送区分記入用リスト!U:U,CONCATENATE(A28,$E$1))</f>
        <v>0</v>
      </c>
      <c r="F28" s="135">
        <f>COUNTIF(品番配送区分記入用リスト!U:U,CONCATENATE(A28,$F$1))</f>
        <v>0</v>
      </c>
      <c r="G28" s="135">
        <f>COUNTIF(品番配送区分記入用リスト!U:U,CONCATENATE(A28,$G$1))</f>
        <v>0</v>
      </c>
      <c r="H28" s="135">
        <f>COUNTIF(品番配送区分記入用リスト!U:U,CONCATENATE(A28,$H$1))</f>
        <v>0</v>
      </c>
      <c r="I28" s="136">
        <f t="shared" si="0"/>
        <v>0</v>
      </c>
      <c r="L28" s="135" t="s">
        <v>1483</v>
      </c>
      <c r="M28" s="137">
        <v>4000000</v>
      </c>
      <c r="N28" s="12">
        <v>5000</v>
      </c>
      <c r="O28" s="224"/>
      <c r="P28" s="135">
        <v>1000</v>
      </c>
      <c r="Q28" s="140">
        <v>5000</v>
      </c>
      <c r="R28" s="138">
        <v>2800</v>
      </c>
      <c r="S28" s="138">
        <v>2200</v>
      </c>
      <c r="T28" s="138">
        <v>600</v>
      </c>
      <c r="U28" s="183">
        <v>470</v>
      </c>
      <c r="V28" s="140">
        <v>9.4E-2</v>
      </c>
      <c r="W28" s="127">
        <v>800</v>
      </c>
      <c r="X28" s="12">
        <v>1130</v>
      </c>
      <c r="Y28" s="185">
        <v>1130</v>
      </c>
      <c r="Z28" s="84">
        <v>0.22600000000000001</v>
      </c>
      <c r="AA28" s="84">
        <v>0.22600000000000001</v>
      </c>
      <c r="AB28" s="95">
        <v>0.1</v>
      </c>
      <c r="AC28" s="95">
        <v>0.1</v>
      </c>
      <c r="AF28" s="139"/>
      <c r="AK28" s="12">
        <v>5000</v>
      </c>
      <c r="AM28" s="12">
        <v>500</v>
      </c>
      <c r="AN28" s="12">
        <v>5500</v>
      </c>
      <c r="AO28" s="12">
        <v>5500</v>
      </c>
      <c r="AP28" s="12">
        <v>5500</v>
      </c>
      <c r="AQ28" s="12">
        <v>11000</v>
      </c>
      <c r="AR28" s="84">
        <v>0.1</v>
      </c>
      <c r="AS28" s="84">
        <v>0</v>
      </c>
    </row>
    <row r="29" spans="1:45" s="103" customFormat="1" ht="14.25" customHeight="1">
      <c r="A29" s="156" t="s">
        <v>1529</v>
      </c>
      <c r="B29" s="156" t="s">
        <v>230</v>
      </c>
      <c r="C29" s="156" t="s">
        <v>231</v>
      </c>
      <c r="D29" s="103" t="s">
        <v>232</v>
      </c>
      <c r="E29" s="103">
        <f>COUNTIF(品番配送区分記入用リスト!U:U,CONCATENATE(A29,$E$1))</f>
        <v>0</v>
      </c>
      <c r="F29" s="103">
        <f>COUNTIF(品番配送区分記入用リスト!U:U,CONCATENATE(A29,$F$1))</f>
        <v>0</v>
      </c>
      <c r="G29" s="103">
        <f>COUNTIF(品番配送区分記入用リスト!U:U,CONCATENATE(A29,$G$1))</f>
        <v>0</v>
      </c>
      <c r="H29" s="103">
        <f>COUNTIF(品番配送区分記入用リスト!U:U,CONCATENATE(A29,$H$1))</f>
        <v>0</v>
      </c>
      <c r="I29" s="421">
        <f t="shared" si="0"/>
        <v>0</v>
      </c>
      <c r="L29" s="103" t="s">
        <v>1484</v>
      </c>
      <c r="M29" s="160">
        <v>2000000</v>
      </c>
      <c r="N29" s="103">
        <v>900</v>
      </c>
      <c r="O29" s="226">
        <v>400</v>
      </c>
      <c r="P29" s="159"/>
      <c r="Q29" s="103">
        <v>900</v>
      </c>
      <c r="R29" s="162">
        <v>400</v>
      </c>
      <c r="S29" s="162">
        <v>500</v>
      </c>
      <c r="T29" s="422">
        <v>135</v>
      </c>
      <c r="U29" s="163">
        <v>107.5</v>
      </c>
      <c r="V29" s="159">
        <v>0.11944444444444445</v>
      </c>
      <c r="W29" s="163"/>
      <c r="X29" s="162">
        <v>257.5</v>
      </c>
      <c r="Y29" s="162">
        <v>257.5</v>
      </c>
      <c r="Z29" s="159">
        <v>0.25750000000000001</v>
      </c>
      <c r="AA29" s="191" t="s">
        <v>126</v>
      </c>
      <c r="AB29" s="192">
        <v>0.08</v>
      </c>
      <c r="AC29" s="192">
        <v>0.08</v>
      </c>
      <c r="AE29" s="193">
        <v>67.5</v>
      </c>
      <c r="AF29" s="423">
        <v>135</v>
      </c>
      <c r="AG29" s="163">
        <v>107.5</v>
      </c>
      <c r="AH29" s="194">
        <v>257.5</v>
      </c>
      <c r="AK29" s="103">
        <v>900</v>
      </c>
      <c r="AM29" s="103">
        <v>72</v>
      </c>
      <c r="AN29" s="103">
        <v>972</v>
      </c>
      <c r="AO29" s="103">
        <v>972</v>
      </c>
      <c r="AP29" s="103" t="s">
        <v>1485</v>
      </c>
      <c r="AQ29" s="103" t="s">
        <v>1485</v>
      </c>
      <c r="AR29" s="159">
        <v>0.08</v>
      </c>
      <c r="AS29" s="159">
        <v>0</v>
      </c>
    </row>
    <row r="30" spans="1:45" ht="14.25" customHeight="1">
      <c r="A30" s="124" t="s">
        <v>233</v>
      </c>
      <c r="B30" s="124" t="s">
        <v>230</v>
      </c>
      <c r="C30" s="419" t="s">
        <v>234</v>
      </c>
      <c r="D30" s="135" t="s">
        <v>232</v>
      </c>
      <c r="E30" s="135">
        <f>COUNTIF(品番配送区分記入用リスト!U:U,CONCATENATE(A30,$E$1))</f>
        <v>0</v>
      </c>
      <c r="F30" s="135">
        <f>COUNTIF(品番配送区分記入用リスト!U:U,CONCATENATE(A30,$F$1))</f>
        <v>0</v>
      </c>
      <c r="G30" s="135">
        <f>COUNTIF(品番配送区分記入用リスト!U:U,CONCATENATE(A30,$G$1))</f>
        <v>0</v>
      </c>
      <c r="H30" s="135">
        <f>COUNTIF(品番配送区分記入用リスト!U:U,CONCATENATE(A30,$H$1))</f>
        <v>0</v>
      </c>
      <c r="I30" s="136">
        <f t="shared" si="0"/>
        <v>0</v>
      </c>
      <c r="L30" s="135" t="s">
        <v>1484</v>
      </c>
      <c r="M30" s="137">
        <v>2000000</v>
      </c>
      <c r="N30" s="419">
        <v>1350</v>
      </c>
      <c r="O30" s="154">
        <v>600</v>
      </c>
      <c r="Q30" s="419">
        <v>1350</v>
      </c>
      <c r="R30" s="138">
        <v>600</v>
      </c>
      <c r="S30" s="138">
        <v>750</v>
      </c>
      <c r="T30" s="141">
        <v>202.5</v>
      </c>
      <c r="U30" s="183">
        <v>161.25</v>
      </c>
      <c r="V30" s="140">
        <v>0.11944444444444445</v>
      </c>
      <c r="X30" s="85">
        <v>386.25</v>
      </c>
      <c r="Y30" s="185">
        <v>386.25</v>
      </c>
      <c r="Z30" s="84">
        <v>0.25750000000000001</v>
      </c>
      <c r="AA30" s="424" t="s">
        <v>126</v>
      </c>
      <c r="AB30" s="95">
        <v>0.08</v>
      </c>
      <c r="AC30" s="95">
        <v>0.08</v>
      </c>
      <c r="AE30" s="128">
        <v>101.25</v>
      </c>
      <c r="AF30" s="180">
        <v>202.5</v>
      </c>
      <c r="AG30" s="183">
        <v>161.25</v>
      </c>
      <c r="AH30" s="189">
        <v>386.25</v>
      </c>
      <c r="AK30" s="419">
        <v>1350</v>
      </c>
      <c r="AM30" s="12">
        <v>108</v>
      </c>
      <c r="AN30" s="103">
        <v>1458</v>
      </c>
      <c r="AO30" s="12">
        <v>1458</v>
      </c>
      <c r="AP30" s="12" t="s">
        <v>1486</v>
      </c>
      <c r="AQ30" s="103" t="s">
        <v>1486</v>
      </c>
      <c r="AR30" s="159">
        <v>0.08</v>
      </c>
      <c r="AS30" s="84">
        <v>0</v>
      </c>
    </row>
    <row r="31" spans="1:45" ht="14.25" customHeight="1">
      <c r="A31" s="124" t="s">
        <v>235</v>
      </c>
      <c r="B31" s="124" t="s">
        <v>230</v>
      </c>
      <c r="C31" s="419" t="s">
        <v>236</v>
      </c>
      <c r="D31" s="135" t="s">
        <v>232</v>
      </c>
      <c r="E31" s="135">
        <f>COUNTIF(品番配送区分記入用リスト!U:U,CONCATENATE(A31,$E$1))</f>
        <v>0</v>
      </c>
      <c r="F31" s="135">
        <f>COUNTIF(品番配送区分記入用リスト!U:U,CONCATENATE(A31,$F$1))</f>
        <v>0</v>
      </c>
      <c r="G31" s="135">
        <f>COUNTIF(品番配送区分記入用リスト!U:U,CONCATENATE(A31,$G$1))</f>
        <v>0</v>
      </c>
      <c r="H31" s="135">
        <f>COUNTIF(品番配送区分記入用リスト!U:U,CONCATENATE(A31,$H$1))</f>
        <v>0</v>
      </c>
      <c r="I31" s="136">
        <f t="shared" si="0"/>
        <v>0</v>
      </c>
      <c r="L31" s="135" t="s">
        <v>1484</v>
      </c>
      <c r="M31" s="137">
        <v>2000000</v>
      </c>
      <c r="N31" s="419">
        <v>1800</v>
      </c>
      <c r="O31" s="154">
        <v>800</v>
      </c>
      <c r="Q31" s="419">
        <v>1800</v>
      </c>
      <c r="R31" s="138">
        <v>800</v>
      </c>
      <c r="S31" s="138">
        <v>1000</v>
      </c>
      <c r="T31" s="141">
        <v>270</v>
      </c>
      <c r="U31" s="183">
        <v>215</v>
      </c>
      <c r="V31" s="140">
        <v>0.11944444444444445</v>
      </c>
      <c r="X31" s="85">
        <v>515</v>
      </c>
      <c r="Y31" s="185">
        <v>515</v>
      </c>
      <c r="Z31" s="84">
        <v>0.25750000000000001</v>
      </c>
      <c r="AA31" s="424" t="s">
        <v>126</v>
      </c>
      <c r="AB31" s="95">
        <v>0.08</v>
      </c>
      <c r="AC31" s="95">
        <v>0.08</v>
      </c>
      <c r="AE31" s="128">
        <v>135</v>
      </c>
      <c r="AF31" s="180">
        <v>270</v>
      </c>
      <c r="AG31" s="183">
        <v>215</v>
      </c>
      <c r="AH31" s="189">
        <v>515</v>
      </c>
      <c r="AK31" s="419">
        <v>1800</v>
      </c>
      <c r="AM31" s="12">
        <v>144</v>
      </c>
      <c r="AN31" s="103">
        <v>1944</v>
      </c>
      <c r="AO31" s="12">
        <v>1944</v>
      </c>
      <c r="AP31" s="12" t="s">
        <v>1487</v>
      </c>
      <c r="AQ31" s="103" t="s">
        <v>1487</v>
      </c>
      <c r="AR31" s="159">
        <v>0.08</v>
      </c>
      <c r="AS31" s="84">
        <v>0</v>
      </c>
    </row>
    <row r="32" spans="1:45" ht="14.25" customHeight="1">
      <c r="A32" s="124" t="s">
        <v>237</v>
      </c>
      <c r="B32" s="124" t="s">
        <v>230</v>
      </c>
      <c r="C32" s="419" t="s">
        <v>238</v>
      </c>
      <c r="D32" s="135" t="s">
        <v>232</v>
      </c>
      <c r="E32" s="135">
        <f>COUNTIF(品番配送区分記入用リスト!U:U,CONCATENATE(A32,$E$1))</f>
        <v>0</v>
      </c>
      <c r="F32" s="135">
        <f>COUNTIF(品番配送区分記入用リスト!U:U,CONCATENATE(A32,$F$1))</f>
        <v>0</v>
      </c>
      <c r="G32" s="135">
        <f>COUNTIF(品番配送区分記入用リスト!U:U,CONCATENATE(A32,$G$1))</f>
        <v>0</v>
      </c>
      <c r="H32" s="135">
        <f>COUNTIF(品番配送区分記入用リスト!U:U,CONCATENATE(A32,$H$1))</f>
        <v>0</v>
      </c>
      <c r="I32" s="136">
        <f t="shared" si="0"/>
        <v>0</v>
      </c>
      <c r="L32" s="135" t="s">
        <v>1484</v>
      </c>
      <c r="M32" s="137">
        <v>2000000</v>
      </c>
      <c r="N32" s="419">
        <v>2250</v>
      </c>
      <c r="O32" s="154">
        <v>1000</v>
      </c>
      <c r="Q32" s="419">
        <v>2250</v>
      </c>
      <c r="R32" s="138">
        <v>1000</v>
      </c>
      <c r="S32" s="138">
        <v>1250</v>
      </c>
      <c r="T32" s="141">
        <v>337.5</v>
      </c>
      <c r="U32" s="183">
        <v>268.75</v>
      </c>
      <c r="V32" s="140">
        <v>0.11944444444444445</v>
      </c>
      <c r="X32" s="85">
        <v>643.75</v>
      </c>
      <c r="Y32" s="185">
        <v>643.75</v>
      </c>
      <c r="Z32" s="84">
        <v>0.25750000000000001</v>
      </c>
      <c r="AA32" s="424" t="s">
        <v>126</v>
      </c>
      <c r="AB32" s="95">
        <v>0.08</v>
      </c>
      <c r="AC32" s="95">
        <v>0.08</v>
      </c>
      <c r="AE32" s="128">
        <v>168.75</v>
      </c>
      <c r="AF32" s="180">
        <v>337.5</v>
      </c>
      <c r="AG32" s="183">
        <v>268.75</v>
      </c>
      <c r="AH32" s="189">
        <v>643.75</v>
      </c>
      <c r="AK32" s="419">
        <v>2250</v>
      </c>
      <c r="AM32" s="12">
        <v>180</v>
      </c>
      <c r="AN32" s="103">
        <v>2430</v>
      </c>
      <c r="AO32" s="12">
        <v>2430</v>
      </c>
      <c r="AP32" s="12" t="s">
        <v>1488</v>
      </c>
      <c r="AQ32" s="103" t="s">
        <v>1488</v>
      </c>
      <c r="AR32" s="159">
        <v>0.08</v>
      </c>
      <c r="AS32" s="84">
        <v>0</v>
      </c>
    </row>
    <row r="33" spans="1:45" ht="14.25" customHeight="1">
      <c r="A33" s="124" t="s">
        <v>239</v>
      </c>
      <c r="B33" s="124" t="s">
        <v>230</v>
      </c>
      <c r="C33" s="419" t="s">
        <v>240</v>
      </c>
      <c r="D33" s="135" t="s">
        <v>232</v>
      </c>
      <c r="E33" s="135">
        <f>COUNTIF(品番配送区分記入用リスト!U:U,CONCATENATE(A33,$E$1))</f>
        <v>0</v>
      </c>
      <c r="F33" s="135">
        <f>COUNTIF(品番配送区分記入用リスト!U:U,CONCATENATE(A33,$F$1))</f>
        <v>0</v>
      </c>
      <c r="G33" s="135">
        <f>COUNTIF(品番配送区分記入用リスト!U:U,CONCATENATE(A33,$G$1))</f>
        <v>0</v>
      </c>
      <c r="H33" s="135">
        <f>COUNTIF(品番配送区分記入用リスト!U:U,CONCATENATE(A33,$H$1))</f>
        <v>0</v>
      </c>
      <c r="I33" s="136">
        <f t="shared" si="0"/>
        <v>0</v>
      </c>
      <c r="L33" s="135" t="s">
        <v>1484</v>
      </c>
      <c r="M33" s="137">
        <v>2000000</v>
      </c>
      <c r="N33" s="419">
        <v>2700</v>
      </c>
      <c r="O33" s="154">
        <v>1200</v>
      </c>
      <c r="Q33" s="419">
        <v>2700</v>
      </c>
      <c r="R33" s="138">
        <v>1200</v>
      </c>
      <c r="S33" s="138">
        <v>1500</v>
      </c>
      <c r="T33" s="141">
        <v>405</v>
      </c>
      <c r="U33" s="183">
        <v>322.5</v>
      </c>
      <c r="V33" s="140">
        <v>0.11944444444444445</v>
      </c>
      <c r="X33" s="85">
        <v>772.5</v>
      </c>
      <c r="Y33" s="185">
        <v>772.5</v>
      </c>
      <c r="Z33" s="84">
        <v>0.25750000000000001</v>
      </c>
      <c r="AA33" s="424" t="s">
        <v>126</v>
      </c>
      <c r="AB33" s="95">
        <v>0.08</v>
      </c>
      <c r="AC33" s="95">
        <v>0.08</v>
      </c>
      <c r="AE33" s="128">
        <v>202.5</v>
      </c>
      <c r="AF33" s="180">
        <v>405</v>
      </c>
      <c r="AG33" s="183">
        <v>322.5</v>
      </c>
      <c r="AH33" s="189">
        <v>772.5</v>
      </c>
      <c r="AK33" s="419">
        <v>2700</v>
      </c>
      <c r="AM33" s="12">
        <v>216</v>
      </c>
      <c r="AN33" s="103">
        <v>2916</v>
      </c>
      <c r="AO33" s="12">
        <v>2916</v>
      </c>
      <c r="AP33" s="12" t="s">
        <v>1489</v>
      </c>
      <c r="AQ33" s="103" t="s">
        <v>1489</v>
      </c>
      <c r="AR33" s="159">
        <v>0.08</v>
      </c>
      <c r="AS33" s="84">
        <v>0</v>
      </c>
    </row>
    <row r="34" spans="1:45" ht="14.25" customHeight="1">
      <c r="A34" s="124" t="s">
        <v>241</v>
      </c>
      <c r="B34" s="124" t="s">
        <v>242</v>
      </c>
      <c r="C34" s="419" t="s">
        <v>236</v>
      </c>
      <c r="D34" s="135" t="s">
        <v>232</v>
      </c>
      <c r="E34" s="135">
        <f>COUNTIF(品番配送区分記入用リスト!U:U,CONCATENATE(A34,$E$1))</f>
        <v>0</v>
      </c>
      <c r="F34" s="135">
        <f>COUNTIF(品番配送区分記入用リスト!U:U,CONCATENATE(A34,$F$1))</f>
        <v>0</v>
      </c>
      <c r="G34" s="135">
        <f>COUNTIF(品番配送区分記入用リスト!U:U,CONCATENATE(A34,$G$1))</f>
        <v>0</v>
      </c>
      <c r="H34" s="135">
        <f>COUNTIF(品番配送区分記入用リスト!U:U,CONCATENATE(A34,$H$1))</f>
        <v>0</v>
      </c>
      <c r="I34" s="136">
        <f t="shared" si="0"/>
        <v>0</v>
      </c>
      <c r="L34" s="135" t="s">
        <v>1484</v>
      </c>
      <c r="M34" s="137">
        <v>2000000</v>
      </c>
      <c r="N34" s="419">
        <v>1800</v>
      </c>
      <c r="O34" s="154">
        <v>800</v>
      </c>
      <c r="Q34" s="419">
        <v>1800</v>
      </c>
      <c r="R34" s="138">
        <v>800</v>
      </c>
      <c r="S34" s="138">
        <v>1000</v>
      </c>
      <c r="T34" s="141">
        <v>270</v>
      </c>
      <c r="U34" s="183">
        <v>215</v>
      </c>
      <c r="V34" s="140">
        <v>0.11944444444444445</v>
      </c>
      <c r="X34" s="85">
        <v>515</v>
      </c>
      <c r="Y34" s="185">
        <v>515</v>
      </c>
      <c r="Z34" s="84">
        <v>0.25750000000000001</v>
      </c>
      <c r="AA34" s="424" t="s">
        <v>126</v>
      </c>
      <c r="AB34" s="95">
        <v>0.08</v>
      </c>
      <c r="AC34" s="95">
        <v>0.08</v>
      </c>
      <c r="AE34" s="128">
        <v>135</v>
      </c>
      <c r="AF34" s="180">
        <v>270</v>
      </c>
      <c r="AG34" s="183">
        <v>215</v>
      </c>
      <c r="AH34" s="189">
        <v>515</v>
      </c>
      <c r="AK34" s="419">
        <v>1800</v>
      </c>
      <c r="AM34" s="12">
        <v>144</v>
      </c>
      <c r="AN34" s="103">
        <v>1944</v>
      </c>
      <c r="AO34" s="12">
        <v>1944</v>
      </c>
      <c r="AP34" s="12" t="s">
        <v>1487</v>
      </c>
      <c r="AQ34" s="103" t="s">
        <v>1487</v>
      </c>
      <c r="AR34" s="159">
        <v>0.08</v>
      </c>
      <c r="AS34" s="84">
        <v>0</v>
      </c>
    </row>
    <row r="35" spans="1:45" ht="14.25" customHeight="1">
      <c r="A35" s="124" t="s">
        <v>243</v>
      </c>
      <c r="B35" s="124" t="s">
        <v>242</v>
      </c>
      <c r="C35" s="419" t="s">
        <v>238</v>
      </c>
      <c r="D35" s="135" t="s">
        <v>232</v>
      </c>
      <c r="E35" s="135">
        <f>COUNTIF(品番配送区分記入用リスト!U:U,CONCATENATE(A35,$E$1))</f>
        <v>0</v>
      </c>
      <c r="F35" s="135">
        <f>COUNTIF(品番配送区分記入用リスト!U:U,CONCATENATE(A35,$F$1))</f>
        <v>0</v>
      </c>
      <c r="G35" s="135">
        <f>COUNTIF(品番配送区分記入用リスト!U:U,CONCATENATE(A35,$G$1))</f>
        <v>0</v>
      </c>
      <c r="H35" s="135">
        <f>COUNTIF(品番配送区分記入用リスト!U:U,CONCATENATE(A35,$H$1))</f>
        <v>0</v>
      </c>
      <c r="I35" s="136">
        <f t="shared" si="0"/>
        <v>0</v>
      </c>
      <c r="L35" s="135" t="s">
        <v>1484</v>
      </c>
      <c r="M35" s="137">
        <v>2000000</v>
      </c>
      <c r="N35" s="419">
        <v>2250</v>
      </c>
      <c r="O35" s="154">
        <v>1000</v>
      </c>
      <c r="Q35" s="419">
        <v>2250</v>
      </c>
      <c r="R35" s="138">
        <v>1000</v>
      </c>
      <c r="S35" s="138">
        <v>1250</v>
      </c>
      <c r="T35" s="141">
        <v>337.5</v>
      </c>
      <c r="U35" s="183">
        <v>268.75</v>
      </c>
      <c r="V35" s="140">
        <v>0.11944444444444445</v>
      </c>
      <c r="X35" s="85">
        <v>643.75</v>
      </c>
      <c r="Y35" s="185">
        <v>643.75</v>
      </c>
      <c r="Z35" s="84">
        <v>0.25750000000000001</v>
      </c>
      <c r="AA35" s="424" t="s">
        <v>126</v>
      </c>
      <c r="AB35" s="95">
        <v>0.08</v>
      </c>
      <c r="AC35" s="95">
        <v>0.08</v>
      </c>
      <c r="AE35" s="128">
        <v>168.75</v>
      </c>
      <c r="AF35" s="180">
        <v>337.5</v>
      </c>
      <c r="AG35" s="183">
        <v>268.75</v>
      </c>
      <c r="AH35" s="189">
        <v>643.75</v>
      </c>
      <c r="AK35" s="419">
        <v>2250</v>
      </c>
      <c r="AM35" s="12">
        <v>180</v>
      </c>
      <c r="AN35" s="103">
        <v>2430</v>
      </c>
      <c r="AO35" s="12">
        <v>2430</v>
      </c>
      <c r="AP35" s="12" t="s">
        <v>1488</v>
      </c>
      <c r="AQ35" s="103" t="s">
        <v>1488</v>
      </c>
      <c r="AR35" s="159">
        <v>0.08</v>
      </c>
      <c r="AS35" s="84">
        <v>0</v>
      </c>
    </row>
    <row r="36" spans="1:45" ht="14.25" customHeight="1">
      <c r="A36" s="124" t="s">
        <v>244</v>
      </c>
      <c r="B36" s="124" t="s">
        <v>242</v>
      </c>
      <c r="C36" s="419" t="s">
        <v>240</v>
      </c>
      <c r="D36" s="135" t="s">
        <v>232</v>
      </c>
      <c r="E36" s="135">
        <f>COUNTIF(品番配送区分記入用リスト!U:U,CONCATENATE(A36,$E$1))</f>
        <v>0</v>
      </c>
      <c r="F36" s="135">
        <f>COUNTIF(品番配送区分記入用リスト!U:U,CONCATENATE(A36,$F$1))</f>
        <v>0</v>
      </c>
      <c r="G36" s="135">
        <f>COUNTIF(品番配送区分記入用リスト!U:U,CONCATENATE(A36,$G$1))</f>
        <v>0</v>
      </c>
      <c r="H36" s="135">
        <f>COUNTIF(品番配送区分記入用リスト!U:U,CONCATENATE(A36,$H$1))</f>
        <v>0</v>
      </c>
      <c r="I36" s="136">
        <f t="shared" si="0"/>
        <v>0</v>
      </c>
      <c r="L36" s="135" t="s">
        <v>1484</v>
      </c>
      <c r="M36" s="137">
        <v>2000000</v>
      </c>
      <c r="N36" s="419">
        <v>2700</v>
      </c>
      <c r="O36" s="154">
        <v>1200</v>
      </c>
      <c r="Q36" s="419">
        <v>2700</v>
      </c>
      <c r="R36" s="138">
        <v>1200</v>
      </c>
      <c r="S36" s="138">
        <v>1500</v>
      </c>
      <c r="T36" s="141">
        <v>405</v>
      </c>
      <c r="U36" s="183">
        <v>322.5</v>
      </c>
      <c r="V36" s="140">
        <v>0.11944444444444445</v>
      </c>
      <c r="X36" s="85">
        <v>772.5</v>
      </c>
      <c r="Y36" s="185">
        <v>772.5</v>
      </c>
      <c r="Z36" s="84">
        <v>0.25750000000000001</v>
      </c>
      <c r="AA36" s="424" t="s">
        <v>126</v>
      </c>
      <c r="AB36" s="95">
        <v>0.08</v>
      </c>
      <c r="AC36" s="95">
        <v>0.08</v>
      </c>
      <c r="AE36" s="128">
        <v>202.5</v>
      </c>
      <c r="AF36" s="180">
        <v>405</v>
      </c>
      <c r="AG36" s="183">
        <v>322.5</v>
      </c>
      <c r="AH36" s="189">
        <v>772.5</v>
      </c>
      <c r="AK36" s="419">
        <v>2700</v>
      </c>
      <c r="AM36" s="12">
        <v>216</v>
      </c>
      <c r="AN36" s="103">
        <v>2916</v>
      </c>
      <c r="AO36" s="12">
        <v>2916</v>
      </c>
      <c r="AP36" s="12" t="s">
        <v>1489</v>
      </c>
      <c r="AQ36" s="103" t="s">
        <v>1489</v>
      </c>
      <c r="AR36" s="159">
        <v>0.08</v>
      </c>
      <c r="AS36" s="84">
        <v>0</v>
      </c>
    </row>
    <row r="37" spans="1:45" ht="14.25" customHeight="1">
      <c r="A37" s="124" t="s">
        <v>245</v>
      </c>
      <c r="B37" s="124" t="s">
        <v>242</v>
      </c>
      <c r="C37" s="419" t="s">
        <v>246</v>
      </c>
      <c r="D37" s="135" t="s">
        <v>232</v>
      </c>
      <c r="E37" s="135">
        <f>COUNTIF(品番配送区分記入用リスト!U:U,CONCATENATE(A37,$E$1))</f>
        <v>0</v>
      </c>
      <c r="F37" s="135">
        <f>COUNTIF(品番配送区分記入用リスト!U:U,CONCATENATE(A37,$F$1))</f>
        <v>0</v>
      </c>
      <c r="G37" s="135">
        <f>COUNTIF(品番配送区分記入用リスト!U:U,CONCATENATE(A37,$G$1))</f>
        <v>0</v>
      </c>
      <c r="H37" s="135">
        <f>COUNTIF(品番配送区分記入用リスト!U:U,CONCATENATE(A37,$H$1))</f>
        <v>0</v>
      </c>
      <c r="I37" s="136">
        <f t="shared" si="0"/>
        <v>0</v>
      </c>
      <c r="L37" s="135" t="s">
        <v>1484</v>
      </c>
      <c r="M37" s="137">
        <v>2000000</v>
      </c>
      <c r="N37" s="419">
        <v>3600</v>
      </c>
      <c r="O37" s="154">
        <v>1600</v>
      </c>
      <c r="Q37" s="419">
        <v>3600</v>
      </c>
      <c r="R37" s="138">
        <v>1600</v>
      </c>
      <c r="S37" s="138">
        <v>2000</v>
      </c>
      <c r="T37" s="141">
        <v>540</v>
      </c>
      <c r="U37" s="183">
        <v>430</v>
      </c>
      <c r="V37" s="140">
        <v>0.11944444444444445</v>
      </c>
      <c r="X37" s="85">
        <v>1030</v>
      </c>
      <c r="Y37" s="185">
        <v>1030</v>
      </c>
      <c r="Z37" s="84">
        <v>0.25750000000000001</v>
      </c>
      <c r="AA37" s="424" t="s">
        <v>126</v>
      </c>
      <c r="AB37" s="95">
        <v>0.08</v>
      </c>
      <c r="AC37" s="95">
        <v>0.08</v>
      </c>
      <c r="AE37" s="128">
        <v>270</v>
      </c>
      <c r="AF37" s="180">
        <v>540</v>
      </c>
      <c r="AG37" s="183">
        <v>430</v>
      </c>
      <c r="AH37" s="189">
        <v>1030</v>
      </c>
      <c r="AK37" s="419">
        <v>3600</v>
      </c>
      <c r="AM37" s="12">
        <v>288</v>
      </c>
      <c r="AN37" s="103">
        <v>3888</v>
      </c>
      <c r="AO37" s="12">
        <v>3888</v>
      </c>
      <c r="AP37" s="12" t="s">
        <v>1490</v>
      </c>
      <c r="AQ37" s="103" t="s">
        <v>1490</v>
      </c>
      <c r="AR37" s="159">
        <v>0.08</v>
      </c>
      <c r="AS37" s="84">
        <v>0</v>
      </c>
    </row>
    <row r="38" spans="1:45" ht="14.25" customHeight="1">
      <c r="A38" s="124" t="s">
        <v>247</v>
      </c>
      <c r="B38" s="124" t="s">
        <v>242</v>
      </c>
      <c r="C38" s="419" t="s">
        <v>248</v>
      </c>
      <c r="D38" s="135" t="s">
        <v>232</v>
      </c>
      <c r="E38" s="135">
        <f>COUNTIF(品番配送区分記入用リスト!U:U,CONCATENATE(A38,$E$1))</f>
        <v>0</v>
      </c>
      <c r="F38" s="135">
        <f>COUNTIF(品番配送区分記入用リスト!U:U,CONCATENATE(A38,$F$1))</f>
        <v>0</v>
      </c>
      <c r="G38" s="135">
        <f>COUNTIF(品番配送区分記入用リスト!U:U,CONCATENATE(A38,$G$1))</f>
        <v>0</v>
      </c>
      <c r="H38" s="135">
        <f>COUNTIF(品番配送区分記入用リスト!U:U,CONCATENATE(A38,$H$1))</f>
        <v>0</v>
      </c>
      <c r="I38" s="136">
        <f t="shared" si="0"/>
        <v>0</v>
      </c>
      <c r="L38" s="135" t="s">
        <v>1484</v>
      </c>
      <c r="M38" s="137">
        <v>2000000</v>
      </c>
      <c r="N38" s="419">
        <v>4500</v>
      </c>
      <c r="O38" s="154">
        <v>2000</v>
      </c>
      <c r="Q38" s="419">
        <v>4500</v>
      </c>
      <c r="R38" s="138">
        <v>2000</v>
      </c>
      <c r="S38" s="138">
        <v>2500</v>
      </c>
      <c r="T38" s="141">
        <v>675</v>
      </c>
      <c r="U38" s="183">
        <v>537.5</v>
      </c>
      <c r="V38" s="140">
        <v>0.11944444444444445</v>
      </c>
      <c r="W38" s="127">
        <v>800</v>
      </c>
      <c r="X38" s="85">
        <v>1287.5</v>
      </c>
      <c r="Y38" s="185">
        <v>487.5</v>
      </c>
      <c r="Z38" s="84">
        <v>9.7500000000000003E-2</v>
      </c>
      <c r="AA38" s="424" t="s">
        <v>126</v>
      </c>
      <c r="AB38" s="95">
        <v>0.08</v>
      </c>
      <c r="AC38" s="95">
        <v>0.08</v>
      </c>
      <c r="AE38" s="128">
        <v>337.5</v>
      </c>
      <c r="AF38" s="180">
        <v>675</v>
      </c>
      <c r="AG38" s="183">
        <v>537.5</v>
      </c>
      <c r="AH38" s="189">
        <v>1287.5</v>
      </c>
      <c r="AK38" s="419">
        <v>4500</v>
      </c>
      <c r="AM38" s="12">
        <v>360</v>
      </c>
      <c r="AN38" s="103">
        <v>4860</v>
      </c>
      <c r="AO38" s="12">
        <v>4860</v>
      </c>
      <c r="AP38" s="12" t="s">
        <v>1491</v>
      </c>
      <c r="AQ38" s="103" t="s">
        <v>1491</v>
      </c>
      <c r="AR38" s="159">
        <v>0.08</v>
      </c>
      <c r="AS38" s="84">
        <v>0</v>
      </c>
    </row>
    <row r="39" spans="1:45" ht="14.25" customHeight="1">
      <c r="A39" s="124" t="s">
        <v>249</v>
      </c>
      <c r="B39" s="124" t="s">
        <v>250</v>
      </c>
      <c r="C39" s="419" t="s">
        <v>231</v>
      </c>
      <c r="D39" s="135" t="s">
        <v>232</v>
      </c>
      <c r="E39" s="135">
        <f>COUNTIF(品番配送区分記入用リスト!U:U,CONCATENATE(A39,$E$1))</f>
        <v>0</v>
      </c>
      <c r="F39" s="135">
        <f>COUNTIF(品番配送区分記入用リスト!U:U,CONCATENATE(A39,$F$1))</f>
        <v>0</v>
      </c>
      <c r="G39" s="135">
        <f>COUNTIF(品番配送区分記入用リスト!U:U,CONCATENATE(A39,$G$1))</f>
        <v>0</v>
      </c>
      <c r="H39" s="135">
        <f>COUNTIF(品番配送区分記入用リスト!U:U,CONCATENATE(A39,$H$1))</f>
        <v>0</v>
      </c>
      <c r="I39" s="136">
        <f t="shared" si="0"/>
        <v>0</v>
      </c>
      <c r="L39" s="135" t="s">
        <v>1484</v>
      </c>
      <c r="M39" s="137">
        <v>2000000</v>
      </c>
      <c r="N39" s="419">
        <v>900</v>
      </c>
      <c r="O39" s="154">
        <v>400</v>
      </c>
      <c r="Q39" s="419">
        <v>900</v>
      </c>
      <c r="R39" s="138">
        <v>400</v>
      </c>
      <c r="S39" s="138">
        <v>500</v>
      </c>
      <c r="T39" s="141">
        <v>135</v>
      </c>
      <c r="U39" s="183">
        <v>107.5</v>
      </c>
      <c r="V39" s="140">
        <v>0.11944444444444445</v>
      </c>
      <c r="X39" s="85">
        <v>257.5</v>
      </c>
      <c r="Y39" s="185">
        <v>257.5</v>
      </c>
      <c r="Z39" s="84">
        <v>0.25750000000000001</v>
      </c>
      <c r="AA39" s="424" t="s">
        <v>126</v>
      </c>
      <c r="AB39" s="95">
        <v>0.08</v>
      </c>
      <c r="AC39" s="95">
        <v>0.08</v>
      </c>
      <c r="AE39" s="128">
        <v>67.5</v>
      </c>
      <c r="AF39" s="180">
        <v>135</v>
      </c>
      <c r="AG39" s="183">
        <v>107.5</v>
      </c>
      <c r="AH39" s="189">
        <v>257.5</v>
      </c>
      <c r="AK39" s="419">
        <v>900</v>
      </c>
      <c r="AM39" s="12">
        <v>72</v>
      </c>
      <c r="AN39" s="103">
        <v>972</v>
      </c>
      <c r="AO39" s="12">
        <v>972</v>
      </c>
      <c r="AP39" s="12" t="s">
        <v>1485</v>
      </c>
      <c r="AQ39" s="103" t="s">
        <v>1485</v>
      </c>
      <c r="AR39" s="159">
        <v>0.08</v>
      </c>
      <c r="AS39" s="84">
        <v>0</v>
      </c>
    </row>
    <row r="40" spans="1:45" ht="14.25" customHeight="1">
      <c r="A40" s="124" t="s">
        <v>251</v>
      </c>
      <c r="B40" s="124" t="s">
        <v>250</v>
      </c>
      <c r="C40" s="419" t="s">
        <v>234</v>
      </c>
      <c r="D40" s="135" t="s">
        <v>232</v>
      </c>
      <c r="E40" s="135">
        <f>COUNTIF(品番配送区分記入用リスト!U:U,CONCATENATE(A40,$E$1))</f>
        <v>0</v>
      </c>
      <c r="F40" s="135">
        <f>COUNTIF(品番配送区分記入用リスト!U:U,CONCATENATE(A40,$F$1))</f>
        <v>0</v>
      </c>
      <c r="G40" s="135">
        <f>COUNTIF(品番配送区分記入用リスト!U:U,CONCATENATE(A40,$G$1))</f>
        <v>0</v>
      </c>
      <c r="H40" s="135">
        <f>COUNTIF(品番配送区分記入用リスト!U:U,CONCATENATE(A40,$H$1))</f>
        <v>0</v>
      </c>
      <c r="I40" s="136">
        <f t="shared" si="0"/>
        <v>0</v>
      </c>
      <c r="L40" s="135" t="s">
        <v>1484</v>
      </c>
      <c r="M40" s="137">
        <v>2000000</v>
      </c>
      <c r="N40" s="419">
        <v>1350</v>
      </c>
      <c r="O40" s="154">
        <v>600</v>
      </c>
      <c r="Q40" s="419">
        <v>1350</v>
      </c>
      <c r="R40" s="138">
        <v>600</v>
      </c>
      <c r="S40" s="138">
        <v>750</v>
      </c>
      <c r="T40" s="141">
        <v>202.5</v>
      </c>
      <c r="U40" s="183">
        <v>161.25</v>
      </c>
      <c r="V40" s="140">
        <v>0.11944444444444445</v>
      </c>
      <c r="X40" s="85">
        <v>386.25</v>
      </c>
      <c r="Y40" s="185">
        <v>386.25</v>
      </c>
      <c r="Z40" s="84">
        <v>0.25750000000000001</v>
      </c>
      <c r="AA40" s="424" t="s">
        <v>126</v>
      </c>
      <c r="AB40" s="95">
        <v>0.08</v>
      </c>
      <c r="AC40" s="95">
        <v>0.08</v>
      </c>
      <c r="AE40" s="128">
        <v>101.25</v>
      </c>
      <c r="AF40" s="180">
        <v>202.5</v>
      </c>
      <c r="AG40" s="183">
        <v>161.25</v>
      </c>
      <c r="AH40" s="189">
        <v>386.25</v>
      </c>
      <c r="AK40" s="419">
        <v>1350</v>
      </c>
      <c r="AM40" s="12">
        <v>108</v>
      </c>
      <c r="AN40" s="103">
        <v>1458</v>
      </c>
      <c r="AO40" s="12">
        <v>1458</v>
      </c>
      <c r="AP40" s="12" t="s">
        <v>1486</v>
      </c>
      <c r="AQ40" s="103" t="s">
        <v>1486</v>
      </c>
      <c r="AR40" s="159">
        <v>0.08</v>
      </c>
      <c r="AS40" s="84">
        <v>0</v>
      </c>
    </row>
    <row r="41" spans="1:45" ht="14.25" customHeight="1">
      <c r="A41" s="124" t="s">
        <v>252</v>
      </c>
      <c r="B41" s="124" t="s">
        <v>250</v>
      </c>
      <c r="C41" s="419" t="s">
        <v>236</v>
      </c>
      <c r="D41" s="135" t="s">
        <v>232</v>
      </c>
      <c r="E41" s="135">
        <f>COUNTIF(品番配送区分記入用リスト!U:U,CONCATENATE(A41,$E$1))</f>
        <v>0</v>
      </c>
      <c r="F41" s="135">
        <f>COUNTIF(品番配送区分記入用リスト!U:U,CONCATENATE(A41,$F$1))</f>
        <v>0</v>
      </c>
      <c r="G41" s="135">
        <f>COUNTIF(品番配送区分記入用リスト!U:U,CONCATENATE(A41,$G$1))</f>
        <v>0</v>
      </c>
      <c r="H41" s="135">
        <f>COUNTIF(品番配送区分記入用リスト!U:U,CONCATENATE(A41,$H$1))</f>
        <v>0</v>
      </c>
      <c r="I41" s="136">
        <f t="shared" si="0"/>
        <v>0</v>
      </c>
      <c r="L41" s="135" t="s">
        <v>1484</v>
      </c>
      <c r="M41" s="137">
        <v>2000000</v>
      </c>
      <c r="N41" s="419">
        <v>1800</v>
      </c>
      <c r="O41" s="154">
        <v>800</v>
      </c>
      <c r="Q41" s="419">
        <v>1800</v>
      </c>
      <c r="R41" s="138">
        <v>800</v>
      </c>
      <c r="S41" s="138">
        <v>1000</v>
      </c>
      <c r="T41" s="141">
        <v>270</v>
      </c>
      <c r="U41" s="183">
        <v>215</v>
      </c>
      <c r="V41" s="140">
        <v>0.11944444444444445</v>
      </c>
      <c r="X41" s="85">
        <v>515</v>
      </c>
      <c r="Y41" s="185">
        <v>515</v>
      </c>
      <c r="Z41" s="84">
        <v>0.25750000000000001</v>
      </c>
      <c r="AA41" s="424" t="s">
        <v>126</v>
      </c>
      <c r="AB41" s="95">
        <v>0.08</v>
      </c>
      <c r="AC41" s="95">
        <v>0.08</v>
      </c>
      <c r="AE41" s="128">
        <v>135</v>
      </c>
      <c r="AF41" s="180">
        <v>270</v>
      </c>
      <c r="AG41" s="183">
        <v>215</v>
      </c>
      <c r="AH41" s="189">
        <v>515</v>
      </c>
      <c r="AK41" s="419">
        <v>1800</v>
      </c>
      <c r="AM41" s="12">
        <v>144</v>
      </c>
      <c r="AN41" s="103">
        <v>1944</v>
      </c>
      <c r="AO41" s="12">
        <v>1944</v>
      </c>
      <c r="AP41" s="12" t="s">
        <v>1487</v>
      </c>
      <c r="AQ41" s="103" t="s">
        <v>1487</v>
      </c>
      <c r="AR41" s="159">
        <v>0.08</v>
      </c>
      <c r="AS41" s="84">
        <v>0</v>
      </c>
    </row>
    <row r="42" spans="1:45" ht="14.25" customHeight="1">
      <c r="A42" s="124" t="s">
        <v>253</v>
      </c>
      <c r="B42" s="124" t="s">
        <v>250</v>
      </c>
      <c r="C42" s="419" t="s">
        <v>238</v>
      </c>
      <c r="D42" s="135" t="s">
        <v>232</v>
      </c>
      <c r="E42" s="135">
        <f>COUNTIF(品番配送区分記入用リスト!U:U,CONCATENATE(A42,$E$1))</f>
        <v>0</v>
      </c>
      <c r="F42" s="135">
        <f>COUNTIF(品番配送区分記入用リスト!U:U,CONCATENATE(A42,$F$1))</f>
        <v>0</v>
      </c>
      <c r="G42" s="135">
        <f>COUNTIF(品番配送区分記入用リスト!U:U,CONCATENATE(A42,$G$1))</f>
        <v>0</v>
      </c>
      <c r="H42" s="135">
        <f>COUNTIF(品番配送区分記入用リスト!U:U,CONCATENATE(A42,$H$1))</f>
        <v>0</v>
      </c>
      <c r="I42" s="136">
        <f t="shared" si="0"/>
        <v>0</v>
      </c>
      <c r="L42" s="135" t="s">
        <v>1484</v>
      </c>
      <c r="M42" s="137">
        <v>2000000</v>
      </c>
      <c r="N42" s="419">
        <v>2250</v>
      </c>
      <c r="O42" s="154">
        <v>1000</v>
      </c>
      <c r="Q42" s="419">
        <v>2250</v>
      </c>
      <c r="R42" s="138">
        <v>1000</v>
      </c>
      <c r="S42" s="138">
        <v>1250</v>
      </c>
      <c r="T42" s="141">
        <v>337.5</v>
      </c>
      <c r="U42" s="183">
        <v>268.75</v>
      </c>
      <c r="V42" s="140">
        <v>0.11944444444444445</v>
      </c>
      <c r="X42" s="85">
        <v>643.75</v>
      </c>
      <c r="Y42" s="185">
        <v>643.75</v>
      </c>
      <c r="Z42" s="84">
        <v>0.25750000000000001</v>
      </c>
      <c r="AA42" s="424" t="s">
        <v>126</v>
      </c>
      <c r="AB42" s="95">
        <v>0.08</v>
      </c>
      <c r="AC42" s="95">
        <v>0.08</v>
      </c>
      <c r="AE42" s="128">
        <v>168.75</v>
      </c>
      <c r="AF42" s="180">
        <v>337.5</v>
      </c>
      <c r="AG42" s="183">
        <v>268.75</v>
      </c>
      <c r="AH42" s="189">
        <v>643.75</v>
      </c>
      <c r="AK42" s="419">
        <v>2250</v>
      </c>
      <c r="AM42" s="12">
        <v>180</v>
      </c>
      <c r="AN42" s="103">
        <v>2430</v>
      </c>
      <c r="AO42" s="12">
        <v>2430</v>
      </c>
      <c r="AP42" s="12" t="s">
        <v>1488</v>
      </c>
      <c r="AQ42" s="103" t="s">
        <v>1488</v>
      </c>
      <c r="AR42" s="159">
        <v>0.08</v>
      </c>
      <c r="AS42" s="84">
        <v>0</v>
      </c>
    </row>
    <row r="43" spans="1:45" ht="14.25" customHeight="1">
      <c r="A43" s="124" t="s">
        <v>254</v>
      </c>
      <c r="B43" s="124" t="s">
        <v>250</v>
      </c>
      <c r="C43" s="419" t="s">
        <v>240</v>
      </c>
      <c r="D43" s="135" t="s">
        <v>232</v>
      </c>
      <c r="E43" s="135">
        <f>COUNTIF(品番配送区分記入用リスト!U:U,CONCATENATE(A43,$E$1))</f>
        <v>0</v>
      </c>
      <c r="F43" s="135">
        <f>COUNTIF(品番配送区分記入用リスト!U:U,CONCATENATE(A43,$F$1))</f>
        <v>0</v>
      </c>
      <c r="G43" s="135">
        <f>COUNTIF(品番配送区分記入用リスト!U:U,CONCATENATE(A43,$G$1))</f>
        <v>0</v>
      </c>
      <c r="H43" s="135">
        <f>COUNTIF(品番配送区分記入用リスト!U:U,CONCATENATE(A43,$H$1))</f>
        <v>0</v>
      </c>
      <c r="I43" s="136">
        <f t="shared" si="0"/>
        <v>0</v>
      </c>
      <c r="L43" s="135" t="s">
        <v>1484</v>
      </c>
      <c r="M43" s="137">
        <v>2000000</v>
      </c>
      <c r="N43" s="419">
        <v>2700</v>
      </c>
      <c r="O43" s="154">
        <v>1200</v>
      </c>
      <c r="Q43" s="419">
        <v>2700</v>
      </c>
      <c r="R43" s="138">
        <v>1200</v>
      </c>
      <c r="S43" s="138">
        <v>1500</v>
      </c>
      <c r="T43" s="141">
        <v>405</v>
      </c>
      <c r="U43" s="183">
        <v>322.5</v>
      </c>
      <c r="V43" s="140">
        <v>0.11944444444444445</v>
      </c>
      <c r="X43" s="85">
        <v>772.5</v>
      </c>
      <c r="Y43" s="185">
        <v>772.5</v>
      </c>
      <c r="Z43" s="84">
        <v>0.25750000000000001</v>
      </c>
      <c r="AA43" s="424" t="s">
        <v>126</v>
      </c>
      <c r="AB43" s="95">
        <v>0.08</v>
      </c>
      <c r="AC43" s="95">
        <v>0.08</v>
      </c>
      <c r="AE43" s="128">
        <v>202.5</v>
      </c>
      <c r="AF43" s="180">
        <v>405</v>
      </c>
      <c r="AG43" s="183">
        <v>322.5</v>
      </c>
      <c r="AH43" s="189">
        <v>772.5</v>
      </c>
      <c r="AK43" s="419">
        <v>2700</v>
      </c>
      <c r="AM43" s="12">
        <v>216</v>
      </c>
      <c r="AN43" s="103">
        <v>2916</v>
      </c>
      <c r="AO43" s="12">
        <v>2916</v>
      </c>
      <c r="AP43" s="12" t="s">
        <v>1489</v>
      </c>
      <c r="AQ43" s="103" t="s">
        <v>1489</v>
      </c>
      <c r="AR43" s="159">
        <v>0.08</v>
      </c>
      <c r="AS43" s="84">
        <v>0</v>
      </c>
    </row>
    <row r="44" spans="1:45" ht="14.25" customHeight="1">
      <c r="A44" s="124" t="s">
        <v>255</v>
      </c>
      <c r="B44" s="124" t="s">
        <v>256</v>
      </c>
      <c r="C44" s="419" t="s">
        <v>234</v>
      </c>
      <c r="D44" s="135" t="s">
        <v>232</v>
      </c>
      <c r="E44" s="135">
        <f>COUNTIF(品番配送区分記入用リスト!U:U,CONCATENATE(A44,$E$1))</f>
        <v>0</v>
      </c>
      <c r="F44" s="135">
        <f>COUNTIF(品番配送区分記入用リスト!U:U,CONCATENATE(A44,$F$1))</f>
        <v>0</v>
      </c>
      <c r="G44" s="135">
        <f>COUNTIF(品番配送区分記入用リスト!U:U,CONCATENATE(A44,$G$1))</f>
        <v>0</v>
      </c>
      <c r="H44" s="135">
        <f>COUNTIF(品番配送区分記入用リスト!U:U,CONCATENATE(A44,$H$1))</f>
        <v>0</v>
      </c>
      <c r="I44" s="136">
        <f t="shared" si="0"/>
        <v>0</v>
      </c>
      <c r="L44" s="135" t="s">
        <v>1484</v>
      </c>
      <c r="M44" s="137">
        <v>2000000</v>
      </c>
      <c r="N44" s="419">
        <v>1350</v>
      </c>
      <c r="O44" s="154">
        <v>600</v>
      </c>
      <c r="Q44" s="419">
        <v>1350</v>
      </c>
      <c r="R44" s="138">
        <v>600</v>
      </c>
      <c r="S44" s="138">
        <v>750</v>
      </c>
      <c r="T44" s="141">
        <v>202.5</v>
      </c>
      <c r="U44" s="183">
        <v>161.25</v>
      </c>
      <c r="V44" s="140">
        <v>0.11944444444444445</v>
      </c>
      <c r="X44" s="85">
        <v>386.25</v>
      </c>
      <c r="Y44" s="185">
        <v>386.25</v>
      </c>
      <c r="Z44" s="84">
        <v>0.25750000000000001</v>
      </c>
      <c r="AA44" s="424" t="s">
        <v>126</v>
      </c>
      <c r="AB44" s="95">
        <v>0.08</v>
      </c>
      <c r="AC44" s="95">
        <v>0.08</v>
      </c>
      <c r="AE44" s="128">
        <v>101.25</v>
      </c>
      <c r="AF44" s="180">
        <v>202.5</v>
      </c>
      <c r="AG44" s="183">
        <v>161.25</v>
      </c>
      <c r="AH44" s="189">
        <v>386.25</v>
      </c>
      <c r="AK44" s="419">
        <v>1350</v>
      </c>
      <c r="AM44" s="12">
        <v>108</v>
      </c>
      <c r="AN44" s="103">
        <v>1458</v>
      </c>
      <c r="AO44" s="12">
        <v>1458</v>
      </c>
      <c r="AP44" s="12" t="s">
        <v>1486</v>
      </c>
      <c r="AQ44" s="103" t="s">
        <v>1486</v>
      </c>
      <c r="AR44" s="159">
        <v>0.08</v>
      </c>
      <c r="AS44" s="84">
        <v>0</v>
      </c>
    </row>
    <row r="45" spans="1:45" ht="14.25" customHeight="1">
      <c r="A45" s="124" t="s">
        <v>257</v>
      </c>
      <c r="B45" s="124" t="s">
        <v>256</v>
      </c>
      <c r="C45" s="419" t="s">
        <v>236</v>
      </c>
      <c r="D45" s="135" t="s">
        <v>232</v>
      </c>
      <c r="E45" s="135">
        <f>COUNTIF(品番配送区分記入用リスト!U:U,CONCATENATE(A45,$E$1))</f>
        <v>0</v>
      </c>
      <c r="F45" s="135">
        <f>COUNTIF(品番配送区分記入用リスト!U:U,CONCATENATE(A45,$F$1))</f>
        <v>0</v>
      </c>
      <c r="G45" s="135">
        <f>COUNTIF(品番配送区分記入用リスト!U:U,CONCATENATE(A45,$G$1))</f>
        <v>0</v>
      </c>
      <c r="H45" s="135">
        <f>COUNTIF(品番配送区分記入用リスト!U:U,CONCATENATE(A45,$H$1))</f>
        <v>0</v>
      </c>
      <c r="I45" s="136">
        <f t="shared" si="0"/>
        <v>0</v>
      </c>
      <c r="L45" s="135" t="s">
        <v>1484</v>
      </c>
      <c r="M45" s="137">
        <v>2000000</v>
      </c>
      <c r="N45" s="419">
        <v>1800</v>
      </c>
      <c r="O45" s="154">
        <v>800</v>
      </c>
      <c r="Q45" s="419">
        <v>1800</v>
      </c>
      <c r="R45" s="138">
        <v>800</v>
      </c>
      <c r="S45" s="138">
        <v>1000</v>
      </c>
      <c r="T45" s="141">
        <v>270</v>
      </c>
      <c r="U45" s="183">
        <v>215</v>
      </c>
      <c r="V45" s="140">
        <v>0.11944444444444445</v>
      </c>
      <c r="X45" s="85">
        <v>515</v>
      </c>
      <c r="Y45" s="185">
        <v>515</v>
      </c>
      <c r="Z45" s="84">
        <v>0.25750000000000001</v>
      </c>
      <c r="AA45" s="424" t="s">
        <v>126</v>
      </c>
      <c r="AB45" s="95">
        <v>0.08</v>
      </c>
      <c r="AC45" s="95">
        <v>0.08</v>
      </c>
      <c r="AE45" s="128">
        <v>135</v>
      </c>
      <c r="AF45" s="180">
        <v>270</v>
      </c>
      <c r="AG45" s="183">
        <v>215</v>
      </c>
      <c r="AH45" s="189">
        <v>515</v>
      </c>
      <c r="AK45" s="419">
        <v>1800</v>
      </c>
      <c r="AM45" s="12">
        <v>144</v>
      </c>
      <c r="AN45" s="103">
        <v>1944</v>
      </c>
      <c r="AO45" s="12">
        <v>1944</v>
      </c>
      <c r="AP45" s="12" t="s">
        <v>1487</v>
      </c>
      <c r="AQ45" s="103" t="s">
        <v>1487</v>
      </c>
      <c r="AR45" s="159">
        <v>0.08</v>
      </c>
      <c r="AS45" s="84">
        <v>0</v>
      </c>
    </row>
    <row r="46" spans="1:45" ht="14.25" customHeight="1">
      <c r="A46" s="124" t="s">
        <v>258</v>
      </c>
      <c r="B46" s="124" t="s">
        <v>256</v>
      </c>
      <c r="C46" s="419" t="s">
        <v>238</v>
      </c>
      <c r="D46" s="135" t="s">
        <v>232</v>
      </c>
      <c r="E46" s="135">
        <f>COUNTIF(品番配送区分記入用リスト!U:U,CONCATENATE(A46,$E$1))</f>
        <v>0</v>
      </c>
      <c r="F46" s="135">
        <f>COUNTIF(品番配送区分記入用リスト!U:U,CONCATENATE(A46,$F$1))</f>
        <v>0</v>
      </c>
      <c r="G46" s="135">
        <f>COUNTIF(品番配送区分記入用リスト!U:U,CONCATENATE(A46,$G$1))</f>
        <v>0</v>
      </c>
      <c r="H46" s="135">
        <f>COUNTIF(品番配送区分記入用リスト!U:U,CONCATENATE(A46,$H$1))</f>
        <v>0</v>
      </c>
      <c r="I46" s="136">
        <f t="shared" si="0"/>
        <v>0</v>
      </c>
      <c r="L46" s="135" t="s">
        <v>1484</v>
      </c>
      <c r="M46" s="137">
        <v>2000000</v>
      </c>
      <c r="N46" s="419">
        <v>2250</v>
      </c>
      <c r="O46" s="154">
        <v>1000</v>
      </c>
      <c r="Q46" s="419">
        <v>2250</v>
      </c>
      <c r="R46" s="138">
        <v>1000</v>
      </c>
      <c r="S46" s="138">
        <v>1250</v>
      </c>
      <c r="T46" s="141">
        <v>337.5</v>
      </c>
      <c r="U46" s="183">
        <v>268.75</v>
      </c>
      <c r="V46" s="140">
        <v>0.11944444444444445</v>
      </c>
      <c r="X46" s="85">
        <v>643.75</v>
      </c>
      <c r="Y46" s="185">
        <v>643.75</v>
      </c>
      <c r="Z46" s="84">
        <v>0.25750000000000001</v>
      </c>
      <c r="AA46" s="424" t="s">
        <v>126</v>
      </c>
      <c r="AB46" s="95">
        <v>0.08</v>
      </c>
      <c r="AC46" s="95">
        <v>0.08</v>
      </c>
      <c r="AE46" s="128">
        <v>168.75</v>
      </c>
      <c r="AF46" s="180">
        <v>337.5</v>
      </c>
      <c r="AG46" s="183">
        <v>268.75</v>
      </c>
      <c r="AH46" s="189">
        <v>643.75</v>
      </c>
      <c r="AK46" s="419">
        <v>2250</v>
      </c>
      <c r="AM46" s="12">
        <v>180</v>
      </c>
      <c r="AN46" s="103">
        <v>2430</v>
      </c>
      <c r="AO46" s="12">
        <v>2430</v>
      </c>
      <c r="AP46" s="12" t="s">
        <v>1488</v>
      </c>
      <c r="AQ46" s="103" t="s">
        <v>1488</v>
      </c>
      <c r="AR46" s="159">
        <v>0.08</v>
      </c>
      <c r="AS46" s="84">
        <v>0</v>
      </c>
    </row>
    <row r="47" spans="1:45" ht="14.25" customHeight="1">
      <c r="A47" s="124" t="s">
        <v>259</v>
      </c>
      <c r="B47" s="124" t="s">
        <v>256</v>
      </c>
      <c r="C47" s="419" t="s">
        <v>240</v>
      </c>
      <c r="D47" s="135" t="s">
        <v>232</v>
      </c>
      <c r="E47" s="135">
        <f>COUNTIF(品番配送区分記入用リスト!U:U,CONCATENATE(A47,$E$1))</f>
        <v>0</v>
      </c>
      <c r="F47" s="135">
        <f>COUNTIF(品番配送区分記入用リスト!U:U,CONCATENATE(A47,$F$1))</f>
        <v>0</v>
      </c>
      <c r="G47" s="135">
        <f>COUNTIF(品番配送区分記入用リスト!U:U,CONCATENATE(A47,$G$1))</f>
        <v>0</v>
      </c>
      <c r="H47" s="135">
        <f>COUNTIF(品番配送区分記入用リスト!U:U,CONCATENATE(A47,$H$1))</f>
        <v>0</v>
      </c>
      <c r="I47" s="136">
        <f t="shared" si="0"/>
        <v>0</v>
      </c>
      <c r="L47" s="135" t="s">
        <v>1484</v>
      </c>
      <c r="M47" s="137">
        <v>2000000</v>
      </c>
      <c r="N47" s="419">
        <v>2700</v>
      </c>
      <c r="O47" s="154">
        <v>1200</v>
      </c>
      <c r="Q47" s="419">
        <v>2700</v>
      </c>
      <c r="R47" s="138">
        <v>1200</v>
      </c>
      <c r="S47" s="138">
        <v>1500</v>
      </c>
      <c r="T47" s="141">
        <v>405</v>
      </c>
      <c r="U47" s="183">
        <v>322.5</v>
      </c>
      <c r="V47" s="140">
        <v>0.11944444444444445</v>
      </c>
      <c r="X47" s="85">
        <v>772.5</v>
      </c>
      <c r="Y47" s="185">
        <v>772.5</v>
      </c>
      <c r="Z47" s="84">
        <v>0.25750000000000001</v>
      </c>
      <c r="AA47" s="424" t="s">
        <v>126</v>
      </c>
      <c r="AB47" s="95">
        <v>0.08</v>
      </c>
      <c r="AC47" s="95">
        <v>0.08</v>
      </c>
      <c r="AE47" s="128">
        <v>202.5</v>
      </c>
      <c r="AF47" s="180">
        <v>405</v>
      </c>
      <c r="AG47" s="183">
        <v>322.5</v>
      </c>
      <c r="AH47" s="189">
        <v>772.5</v>
      </c>
      <c r="AK47" s="419">
        <v>2700</v>
      </c>
      <c r="AM47" s="12">
        <v>216</v>
      </c>
      <c r="AN47" s="103">
        <v>2916</v>
      </c>
      <c r="AO47" s="12">
        <v>2916</v>
      </c>
      <c r="AP47" s="12" t="s">
        <v>1489</v>
      </c>
      <c r="AQ47" s="103" t="s">
        <v>1489</v>
      </c>
      <c r="AR47" s="159">
        <v>0.08</v>
      </c>
      <c r="AS47" s="84">
        <v>0</v>
      </c>
    </row>
    <row r="48" spans="1:45" ht="14.25" customHeight="1">
      <c r="A48" s="124" t="s">
        <v>260</v>
      </c>
      <c r="B48" s="124" t="s">
        <v>256</v>
      </c>
      <c r="C48" s="419" t="s">
        <v>246</v>
      </c>
      <c r="D48" s="135" t="s">
        <v>232</v>
      </c>
      <c r="E48" s="135">
        <f>COUNTIF(品番配送区分記入用リスト!U:U,CONCATENATE(A48,$E$1))</f>
        <v>0</v>
      </c>
      <c r="F48" s="135">
        <f>COUNTIF(品番配送区分記入用リスト!U:U,CONCATENATE(A48,$F$1))</f>
        <v>0</v>
      </c>
      <c r="G48" s="135">
        <f>COUNTIF(品番配送区分記入用リスト!U:U,CONCATENATE(A48,$G$1))</f>
        <v>0</v>
      </c>
      <c r="H48" s="135">
        <f>COUNTIF(品番配送区分記入用リスト!U:U,CONCATENATE(A48,$H$1))</f>
        <v>0</v>
      </c>
      <c r="I48" s="136">
        <f t="shared" si="0"/>
        <v>0</v>
      </c>
      <c r="L48" s="135" t="s">
        <v>1484</v>
      </c>
      <c r="M48" s="137">
        <v>2000000</v>
      </c>
      <c r="N48" s="419">
        <v>3600</v>
      </c>
      <c r="O48" s="154">
        <v>1600</v>
      </c>
      <c r="Q48" s="419">
        <v>3600</v>
      </c>
      <c r="R48" s="138">
        <v>1600</v>
      </c>
      <c r="S48" s="138">
        <v>2000</v>
      </c>
      <c r="T48" s="141">
        <v>540</v>
      </c>
      <c r="U48" s="183">
        <v>430</v>
      </c>
      <c r="V48" s="140">
        <v>0.11944444444444445</v>
      </c>
      <c r="X48" s="85">
        <v>1030</v>
      </c>
      <c r="Y48" s="185">
        <v>1030</v>
      </c>
      <c r="Z48" s="84">
        <v>0.25750000000000001</v>
      </c>
      <c r="AA48" s="424" t="s">
        <v>126</v>
      </c>
      <c r="AB48" s="95">
        <v>0.08</v>
      </c>
      <c r="AC48" s="95">
        <v>0.08</v>
      </c>
      <c r="AE48" s="128">
        <v>270</v>
      </c>
      <c r="AF48" s="180">
        <v>540</v>
      </c>
      <c r="AG48" s="183">
        <v>430</v>
      </c>
      <c r="AH48" s="189">
        <v>1030</v>
      </c>
      <c r="AK48" s="419">
        <v>3600</v>
      </c>
      <c r="AM48" s="12">
        <v>288</v>
      </c>
      <c r="AN48" s="103">
        <v>3888</v>
      </c>
      <c r="AO48" s="12">
        <v>3888</v>
      </c>
      <c r="AP48" s="12" t="s">
        <v>1490</v>
      </c>
      <c r="AQ48" s="103" t="s">
        <v>1490</v>
      </c>
      <c r="AR48" s="159">
        <v>0.08</v>
      </c>
      <c r="AS48" s="84">
        <v>0</v>
      </c>
    </row>
    <row r="49" spans="1:45" ht="14.25" customHeight="1">
      <c r="A49" s="124" t="s">
        <v>261</v>
      </c>
      <c r="B49" s="124" t="s">
        <v>256</v>
      </c>
      <c r="C49" s="419" t="s">
        <v>248</v>
      </c>
      <c r="D49" s="135" t="s">
        <v>232</v>
      </c>
      <c r="E49" s="135">
        <f>COUNTIF(品番配送区分記入用リスト!U:U,CONCATENATE(A49,$E$1))</f>
        <v>0</v>
      </c>
      <c r="F49" s="135">
        <f>COUNTIF(品番配送区分記入用リスト!U:U,CONCATENATE(A49,$F$1))</f>
        <v>0</v>
      </c>
      <c r="G49" s="135">
        <f>COUNTIF(品番配送区分記入用リスト!U:U,CONCATENATE(A49,$G$1))</f>
        <v>0</v>
      </c>
      <c r="H49" s="135">
        <f>COUNTIF(品番配送区分記入用リスト!U:U,CONCATENATE(A49,$H$1))</f>
        <v>0</v>
      </c>
      <c r="I49" s="136">
        <f t="shared" si="0"/>
        <v>0</v>
      </c>
      <c r="L49" s="135" t="s">
        <v>1484</v>
      </c>
      <c r="M49" s="137">
        <v>2000000</v>
      </c>
      <c r="N49" s="419">
        <v>4500</v>
      </c>
      <c r="O49" s="154">
        <v>2000</v>
      </c>
      <c r="Q49" s="419">
        <v>4500</v>
      </c>
      <c r="R49" s="138">
        <v>2000</v>
      </c>
      <c r="S49" s="138">
        <v>2500</v>
      </c>
      <c r="T49" s="141">
        <v>675</v>
      </c>
      <c r="U49" s="183">
        <v>537.5</v>
      </c>
      <c r="V49" s="140">
        <v>0.11944444444444445</v>
      </c>
      <c r="W49" s="127">
        <v>800</v>
      </c>
      <c r="X49" s="85">
        <v>1287.5</v>
      </c>
      <c r="Y49" s="185">
        <v>487.5</v>
      </c>
      <c r="Z49" s="84">
        <v>9.7500000000000003E-2</v>
      </c>
      <c r="AA49" s="424" t="s">
        <v>126</v>
      </c>
      <c r="AB49" s="95">
        <v>0.08</v>
      </c>
      <c r="AC49" s="95">
        <v>0.08</v>
      </c>
      <c r="AE49" s="128">
        <v>337.5</v>
      </c>
      <c r="AF49" s="180">
        <v>675</v>
      </c>
      <c r="AG49" s="183">
        <v>537.5</v>
      </c>
      <c r="AH49" s="189">
        <v>1287.5</v>
      </c>
      <c r="AK49" s="419">
        <v>4500</v>
      </c>
      <c r="AM49" s="12">
        <v>360</v>
      </c>
      <c r="AN49" s="103">
        <v>4860</v>
      </c>
      <c r="AO49" s="12">
        <v>4860</v>
      </c>
      <c r="AP49" s="12" t="s">
        <v>1491</v>
      </c>
      <c r="AQ49" s="103" t="s">
        <v>1491</v>
      </c>
      <c r="AR49" s="159">
        <v>0.08</v>
      </c>
      <c r="AS49" s="84">
        <v>0</v>
      </c>
    </row>
    <row r="50" spans="1:45" ht="14.25" customHeight="1">
      <c r="A50" s="124" t="s">
        <v>262</v>
      </c>
      <c r="B50" s="124" t="s">
        <v>263</v>
      </c>
      <c r="C50" s="419" t="s">
        <v>264</v>
      </c>
      <c r="D50" s="135" t="s">
        <v>232</v>
      </c>
      <c r="E50" s="135">
        <f>COUNTIF(品番配送区分記入用リスト!U:U,CONCATENATE(A50,$E$1))</f>
        <v>0</v>
      </c>
      <c r="F50" s="135">
        <f>COUNTIF(品番配送区分記入用リスト!U:U,CONCATENATE(A50,$F$1))</f>
        <v>0</v>
      </c>
      <c r="G50" s="135">
        <f>COUNTIF(品番配送区分記入用リスト!U:U,CONCATENATE(A50,$G$1))</f>
        <v>0</v>
      </c>
      <c r="H50" s="135">
        <f>COUNTIF(品番配送区分記入用リスト!U:U,CONCATENATE(A50,$H$1))</f>
        <v>0</v>
      </c>
      <c r="I50" s="136">
        <f t="shared" si="0"/>
        <v>0</v>
      </c>
      <c r="L50" s="135" t="s">
        <v>1484</v>
      </c>
      <c r="M50" s="137">
        <v>2000000</v>
      </c>
      <c r="N50" s="419">
        <v>9000</v>
      </c>
      <c r="O50" s="154">
        <v>4000</v>
      </c>
      <c r="Q50" s="419">
        <v>9000</v>
      </c>
      <c r="R50" s="138">
        <v>4000</v>
      </c>
      <c r="S50" s="138">
        <v>5000</v>
      </c>
      <c r="T50" s="141">
        <v>1350</v>
      </c>
      <c r="U50" s="183">
        <v>1075</v>
      </c>
      <c r="V50" s="140">
        <v>0.11944444444444445</v>
      </c>
      <c r="W50" s="127">
        <v>800</v>
      </c>
      <c r="X50" s="85">
        <v>2575</v>
      </c>
      <c r="Y50" s="185">
        <v>1775</v>
      </c>
      <c r="Z50" s="84">
        <v>0.17749999999999999</v>
      </c>
      <c r="AA50" s="424"/>
      <c r="AB50" s="95">
        <v>0.1</v>
      </c>
      <c r="AC50" s="95">
        <v>0.1</v>
      </c>
      <c r="AE50" s="128">
        <v>675</v>
      </c>
      <c r="AF50" s="180">
        <v>1350</v>
      </c>
      <c r="AG50" s="183">
        <v>1075</v>
      </c>
      <c r="AH50" s="189">
        <v>2575</v>
      </c>
      <c r="AK50" s="419">
        <v>9000</v>
      </c>
      <c r="AM50" s="12">
        <v>900</v>
      </c>
      <c r="AN50" s="103">
        <v>9900</v>
      </c>
      <c r="AO50" s="12">
        <v>9900</v>
      </c>
      <c r="AP50" s="12" t="s">
        <v>505</v>
      </c>
      <c r="AQ50" s="103" t="s">
        <v>505</v>
      </c>
      <c r="AR50" s="159">
        <v>0.1</v>
      </c>
      <c r="AS50" s="84">
        <v>0</v>
      </c>
    </row>
    <row r="51" spans="1:45" ht="14.25" customHeight="1">
      <c r="A51" s="124" t="s">
        <v>265</v>
      </c>
      <c r="B51" s="124" t="s">
        <v>266</v>
      </c>
      <c r="C51" s="419" t="s">
        <v>264</v>
      </c>
      <c r="D51" s="135" t="s">
        <v>232</v>
      </c>
      <c r="E51" s="135">
        <f>COUNTIF(品番配送区分記入用リスト!U:U,CONCATENATE(A51,$E$1))</f>
        <v>0</v>
      </c>
      <c r="F51" s="135">
        <f>COUNTIF(品番配送区分記入用リスト!U:U,CONCATENATE(A51,$F$1))</f>
        <v>0</v>
      </c>
      <c r="G51" s="135">
        <f>COUNTIF(品番配送区分記入用リスト!U:U,CONCATENATE(A51,$G$1))</f>
        <v>0</v>
      </c>
      <c r="H51" s="135">
        <f>COUNTIF(品番配送区分記入用リスト!U:U,CONCATENATE(A51,$H$1))</f>
        <v>0</v>
      </c>
      <c r="I51" s="136">
        <f t="shared" si="0"/>
        <v>0</v>
      </c>
      <c r="L51" s="135" t="s">
        <v>1484</v>
      </c>
      <c r="M51" s="137">
        <v>2000000</v>
      </c>
      <c r="N51" s="419">
        <v>9000</v>
      </c>
      <c r="O51" s="154">
        <v>4000</v>
      </c>
      <c r="Q51" s="419">
        <v>9000</v>
      </c>
      <c r="R51" s="138">
        <v>4000</v>
      </c>
      <c r="S51" s="138">
        <v>5000</v>
      </c>
      <c r="T51" s="141">
        <v>1350</v>
      </c>
      <c r="U51" s="183">
        <v>1075</v>
      </c>
      <c r="V51" s="140">
        <v>0.11944444444444445</v>
      </c>
      <c r="W51" s="127">
        <v>800</v>
      </c>
      <c r="X51" s="85">
        <v>2575</v>
      </c>
      <c r="Y51" s="185">
        <v>1775</v>
      </c>
      <c r="Z51" s="84">
        <v>0.17749999999999999</v>
      </c>
      <c r="AA51" s="424"/>
      <c r="AB51" s="95">
        <v>0.1</v>
      </c>
      <c r="AC51" s="95">
        <v>0.1</v>
      </c>
      <c r="AE51" s="128">
        <v>675</v>
      </c>
      <c r="AF51" s="180">
        <v>1350</v>
      </c>
      <c r="AG51" s="183">
        <v>1075</v>
      </c>
      <c r="AH51" s="189">
        <v>2575</v>
      </c>
      <c r="AK51" s="419">
        <v>9000</v>
      </c>
      <c r="AM51" s="12">
        <v>900</v>
      </c>
      <c r="AN51" s="103">
        <v>9900</v>
      </c>
      <c r="AO51" s="12">
        <v>9900</v>
      </c>
      <c r="AP51" s="12" t="s">
        <v>505</v>
      </c>
      <c r="AQ51" s="103" t="s">
        <v>505</v>
      </c>
      <c r="AR51" s="159">
        <v>0.1</v>
      </c>
      <c r="AS51" s="84">
        <v>0</v>
      </c>
    </row>
    <row r="52" spans="1:45" ht="14.25" customHeight="1">
      <c r="A52" s="124" t="s">
        <v>267</v>
      </c>
      <c r="B52" s="124" t="s">
        <v>268</v>
      </c>
      <c r="C52" s="419" t="s">
        <v>264</v>
      </c>
      <c r="D52" s="135" t="s">
        <v>232</v>
      </c>
      <c r="E52" s="135">
        <f>COUNTIF(品番配送区分記入用リスト!U:U,CONCATENATE(A52,$E$1))</f>
        <v>0</v>
      </c>
      <c r="F52" s="135">
        <f>COUNTIF(品番配送区分記入用リスト!U:U,CONCATENATE(A52,$F$1))</f>
        <v>0</v>
      </c>
      <c r="G52" s="135">
        <f>COUNTIF(品番配送区分記入用リスト!U:U,CONCATENATE(A52,$G$1))</f>
        <v>0</v>
      </c>
      <c r="H52" s="135">
        <f>COUNTIF(品番配送区分記入用リスト!U:U,CONCATENATE(A52,$H$1))</f>
        <v>0</v>
      </c>
      <c r="I52" s="136">
        <f t="shared" si="0"/>
        <v>0</v>
      </c>
      <c r="L52" s="135" t="s">
        <v>1484</v>
      </c>
      <c r="M52" s="137">
        <v>2000000</v>
      </c>
      <c r="N52" s="419">
        <v>9000</v>
      </c>
      <c r="O52" s="154">
        <v>4000</v>
      </c>
      <c r="Q52" s="419">
        <v>9000</v>
      </c>
      <c r="R52" s="138">
        <v>4000</v>
      </c>
      <c r="S52" s="138">
        <v>5000</v>
      </c>
      <c r="T52" s="141">
        <v>1350</v>
      </c>
      <c r="U52" s="183">
        <v>1075</v>
      </c>
      <c r="V52" s="140">
        <v>0.11944444444444445</v>
      </c>
      <c r="W52" s="127">
        <v>800</v>
      </c>
      <c r="X52" s="85">
        <v>2575</v>
      </c>
      <c r="Y52" s="185">
        <v>1775</v>
      </c>
      <c r="Z52" s="84">
        <v>0.17749999999999999</v>
      </c>
      <c r="AA52" s="424"/>
      <c r="AB52" s="95">
        <v>0.1</v>
      </c>
      <c r="AC52" s="95">
        <v>0.1</v>
      </c>
      <c r="AE52" s="128">
        <v>675</v>
      </c>
      <c r="AF52" s="180">
        <v>1350</v>
      </c>
      <c r="AG52" s="183">
        <v>1075</v>
      </c>
      <c r="AH52" s="189">
        <v>2575</v>
      </c>
      <c r="AK52" s="419">
        <v>9000</v>
      </c>
      <c r="AM52" s="12">
        <v>900</v>
      </c>
      <c r="AN52" s="103">
        <v>9900</v>
      </c>
      <c r="AO52" s="12">
        <v>9900</v>
      </c>
      <c r="AP52" s="12" t="s">
        <v>505</v>
      </c>
      <c r="AQ52" s="103" t="s">
        <v>505</v>
      </c>
      <c r="AR52" s="159">
        <v>0.1</v>
      </c>
      <c r="AS52" s="84">
        <v>0</v>
      </c>
    </row>
    <row r="53" spans="1:45" ht="14.25" customHeight="1">
      <c r="A53" s="124" t="s">
        <v>269</v>
      </c>
      <c r="B53" s="124" t="s">
        <v>270</v>
      </c>
      <c r="C53" s="419" t="s">
        <v>264</v>
      </c>
      <c r="D53" s="135" t="s">
        <v>232</v>
      </c>
      <c r="E53" s="135">
        <f>COUNTIF(品番配送区分記入用リスト!U:U,CONCATENATE(A53,$E$1))</f>
        <v>0</v>
      </c>
      <c r="F53" s="135">
        <f>COUNTIF(品番配送区分記入用リスト!U:U,CONCATENATE(A53,$F$1))</f>
        <v>0</v>
      </c>
      <c r="G53" s="135">
        <f>COUNTIF(品番配送区分記入用リスト!U:U,CONCATENATE(A53,$G$1))</f>
        <v>0</v>
      </c>
      <c r="H53" s="135">
        <f>COUNTIF(品番配送区分記入用リスト!U:U,CONCATENATE(A53,$H$1))</f>
        <v>0</v>
      </c>
      <c r="I53" s="136">
        <f t="shared" si="0"/>
        <v>0</v>
      </c>
      <c r="L53" s="135" t="s">
        <v>1484</v>
      </c>
      <c r="M53" s="137">
        <v>2000000</v>
      </c>
      <c r="N53" s="419">
        <v>9000</v>
      </c>
      <c r="O53" s="154">
        <v>4000</v>
      </c>
      <c r="Q53" s="419">
        <v>9000</v>
      </c>
      <c r="R53" s="138">
        <v>4000</v>
      </c>
      <c r="S53" s="138">
        <v>5000</v>
      </c>
      <c r="T53" s="141">
        <v>1350</v>
      </c>
      <c r="U53" s="183">
        <v>1075</v>
      </c>
      <c r="V53" s="140">
        <v>0.11944444444444445</v>
      </c>
      <c r="W53" s="127">
        <v>800</v>
      </c>
      <c r="X53" s="85">
        <v>2575</v>
      </c>
      <c r="Y53" s="185">
        <v>1775</v>
      </c>
      <c r="Z53" s="84">
        <v>0.17749999999999999</v>
      </c>
      <c r="AA53" s="424"/>
      <c r="AB53" s="95">
        <v>0.1</v>
      </c>
      <c r="AC53" s="95">
        <v>0.1</v>
      </c>
      <c r="AE53" s="128">
        <v>675</v>
      </c>
      <c r="AF53" s="180">
        <v>1350</v>
      </c>
      <c r="AG53" s="183">
        <v>1075</v>
      </c>
      <c r="AH53" s="189">
        <v>2575</v>
      </c>
      <c r="AK53" s="419">
        <v>9000</v>
      </c>
      <c r="AM53" s="12">
        <v>900</v>
      </c>
      <c r="AN53" s="103">
        <v>9900</v>
      </c>
      <c r="AO53" s="12">
        <v>9900</v>
      </c>
      <c r="AP53" s="12" t="s">
        <v>505</v>
      </c>
      <c r="AQ53" s="103" t="s">
        <v>505</v>
      </c>
      <c r="AR53" s="159">
        <v>0.1</v>
      </c>
      <c r="AS53" s="84">
        <v>0</v>
      </c>
    </row>
    <row r="54" spans="1:45" ht="14.25" customHeight="1">
      <c r="A54" s="124" t="s">
        <v>271</v>
      </c>
      <c r="B54" s="124" t="s">
        <v>272</v>
      </c>
      <c r="C54" s="419" t="s">
        <v>264</v>
      </c>
      <c r="D54" s="135" t="s">
        <v>232</v>
      </c>
      <c r="E54" s="135">
        <f>COUNTIF(品番配送区分記入用リスト!U:U,CONCATENATE(A54,$E$1))</f>
        <v>0</v>
      </c>
      <c r="F54" s="135">
        <f>COUNTIF(品番配送区分記入用リスト!U:U,CONCATENATE(A54,$F$1))</f>
        <v>0</v>
      </c>
      <c r="G54" s="135">
        <f>COUNTIF(品番配送区分記入用リスト!U:U,CONCATENATE(A54,$G$1))</f>
        <v>0</v>
      </c>
      <c r="H54" s="135">
        <f>COUNTIF(品番配送区分記入用リスト!U:U,CONCATENATE(A54,$H$1))</f>
        <v>0</v>
      </c>
      <c r="I54" s="136">
        <f t="shared" si="0"/>
        <v>0</v>
      </c>
      <c r="L54" s="135" t="s">
        <v>1484</v>
      </c>
      <c r="M54" s="137">
        <v>2000000</v>
      </c>
      <c r="N54" s="419">
        <v>9000</v>
      </c>
      <c r="O54" s="154">
        <v>4000</v>
      </c>
      <c r="Q54" s="419">
        <v>9000</v>
      </c>
      <c r="R54" s="138">
        <v>4000</v>
      </c>
      <c r="S54" s="138">
        <v>5000</v>
      </c>
      <c r="T54" s="141">
        <v>1350</v>
      </c>
      <c r="U54" s="183">
        <v>1075</v>
      </c>
      <c r="V54" s="140">
        <v>0.11944444444444445</v>
      </c>
      <c r="W54" s="127">
        <v>800</v>
      </c>
      <c r="X54" s="85">
        <v>2575</v>
      </c>
      <c r="Y54" s="185">
        <v>1775</v>
      </c>
      <c r="Z54" s="84">
        <v>0.17749999999999999</v>
      </c>
      <c r="AA54" s="424"/>
      <c r="AB54" s="95">
        <v>0.1</v>
      </c>
      <c r="AC54" s="95">
        <v>0.1</v>
      </c>
      <c r="AE54" s="128">
        <v>675</v>
      </c>
      <c r="AF54" s="180">
        <v>1350</v>
      </c>
      <c r="AG54" s="183">
        <v>1075</v>
      </c>
      <c r="AH54" s="189">
        <v>2575</v>
      </c>
      <c r="AK54" s="419">
        <v>9000</v>
      </c>
      <c r="AM54" s="12">
        <v>900</v>
      </c>
      <c r="AN54" s="103">
        <v>9900</v>
      </c>
      <c r="AO54" s="12">
        <v>9900</v>
      </c>
      <c r="AP54" s="12" t="s">
        <v>505</v>
      </c>
      <c r="AQ54" s="103" t="s">
        <v>505</v>
      </c>
      <c r="AR54" s="159">
        <v>0.1</v>
      </c>
      <c r="AS54" s="84">
        <v>0</v>
      </c>
    </row>
    <row r="55" spans="1:45" ht="14.25" customHeight="1">
      <c r="A55" s="124" t="s">
        <v>273</v>
      </c>
      <c r="B55" s="124" t="s">
        <v>266</v>
      </c>
      <c r="C55" s="419" t="s">
        <v>248</v>
      </c>
      <c r="D55" s="135" t="s">
        <v>232</v>
      </c>
      <c r="E55" s="135">
        <f>COUNTIF(品番配送区分記入用リスト!U:U,CONCATENATE(A55,$E$1))</f>
        <v>0</v>
      </c>
      <c r="F55" s="135">
        <f>COUNTIF(品番配送区分記入用リスト!U:U,CONCATENATE(A55,$F$1))</f>
        <v>0</v>
      </c>
      <c r="G55" s="135">
        <f>COUNTIF(品番配送区分記入用リスト!U:U,CONCATENATE(A55,$G$1))</f>
        <v>0</v>
      </c>
      <c r="H55" s="135">
        <f>COUNTIF(品番配送区分記入用リスト!U:U,CONCATENATE(A55,$H$1))</f>
        <v>0</v>
      </c>
      <c r="I55" s="136">
        <f t="shared" si="0"/>
        <v>0</v>
      </c>
      <c r="L55" s="135" t="s">
        <v>1484</v>
      </c>
      <c r="M55" s="137">
        <v>2000000</v>
      </c>
      <c r="N55" s="419">
        <v>4500</v>
      </c>
      <c r="O55" s="154">
        <v>2000</v>
      </c>
      <c r="Q55" s="419">
        <v>4500</v>
      </c>
      <c r="R55" s="138">
        <v>2000</v>
      </c>
      <c r="S55" s="138">
        <v>2500</v>
      </c>
      <c r="T55" s="141">
        <v>675</v>
      </c>
      <c r="U55" s="183">
        <v>537.5</v>
      </c>
      <c r="V55" s="140">
        <v>0.11944444444444445</v>
      </c>
      <c r="W55" s="127">
        <v>800</v>
      </c>
      <c r="X55" s="85">
        <v>1287.5</v>
      </c>
      <c r="Y55" s="185">
        <v>487.5</v>
      </c>
      <c r="Z55" s="84">
        <v>9.7500000000000003E-2</v>
      </c>
      <c r="AA55" s="424" t="s">
        <v>126</v>
      </c>
      <c r="AB55" s="95">
        <v>0.08</v>
      </c>
      <c r="AC55" s="95">
        <v>0.08</v>
      </c>
      <c r="AE55" s="128">
        <v>337.5</v>
      </c>
      <c r="AF55" s="180">
        <v>675</v>
      </c>
      <c r="AG55" s="183">
        <v>537.5</v>
      </c>
      <c r="AH55" s="189">
        <v>1287.5</v>
      </c>
      <c r="AK55" s="419">
        <v>4500</v>
      </c>
      <c r="AM55" s="12">
        <v>360</v>
      </c>
      <c r="AN55" s="103">
        <v>4860</v>
      </c>
      <c r="AO55" s="12">
        <v>4860</v>
      </c>
      <c r="AP55" s="12" t="s">
        <v>1491</v>
      </c>
      <c r="AQ55" s="103" t="s">
        <v>1491</v>
      </c>
      <c r="AR55" s="159">
        <v>0.08</v>
      </c>
      <c r="AS55" s="84">
        <v>0</v>
      </c>
    </row>
    <row r="56" spans="1:45" ht="14.25" customHeight="1">
      <c r="A56" s="124" t="s">
        <v>274</v>
      </c>
      <c r="B56" s="124" t="s">
        <v>263</v>
      </c>
      <c r="C56" s="419" t="s">
        <v>248</v>
      </c>
      <c r="D56" s="135" t="s">
        <v>232</v>
      </c>
      <c r="E56" s="135">
        <f>COUNTIF(品番配送区分記入用リスト!U:U,CONCATENATE(A56,$E$1))</f>
        <v>0</v>
      </c>
      <c r="F56" s="135">
        <f>COUNTIF(品番配送区分記入用リスト!U:U,CONCATENATE(A56,$F$1))</f>
        <v>0</v>
      </c>
      <c r="G56" s="135">
        <f>COUNTIF(品番配送区分記入用リスト!U:U,CONCATENATE(A56,$G$1))</f>
        <v>0</v>
      </c>
      <c r="H56" s="135">
        <f>COUNTIF(品番配送区分記入用リスト!U:U,CONCATENATE(A56,$H$1))</f>
        <v>0</v>
      </c>
      <c r="I56" s="136">
        <f t="shared" si="0"/>
        <v>0</v>
      </c>
      <c r="L56" s="135" t="s">
        <v>1484</v>
      </c>
      <c r="M56" s="137">
        <v>2000000</v>
      </c>
      <c r="N56" s="419">
        <v>4500</v>
      </c>
      <c r="O56" s="154">
        <v>2000</v>
      </c>
      <c r="Q56" s="419">
        <v>4500</v>
      </c>
      <c r="R56" s="138">
        <v>2000</v>
      </c>
      <c r="S56" s="138">
        <v>2500</v>
      </c>
      <c r="T56" s="141">
        <v>675</v>
      </c>
      <c r="U56" s="183">
        <v>537.5</v>
      </c>
      <c r="V56" s="140">
        <v>0.11944444444444445</v>
      </c>
      <c r="W56" s="127">
        <v>800</v>
      </c>
      <c r="X56" s="85">
        <v>1287.5</v>
      </c>
      <c r="Y56" s="185">
        <v>487.5</v>
      </c>
      <c r="Z56" s="84">
        <v>9.7500000000000003E-2</v>
      </c>
      <c r="AA56" s="424" t="s">
        <v>126</v>
      </c>
      <c r="AB56" s="95">
        <v>0.08</v>
      </c>
      <c r="AC56" s="95">
        <v>0.08</v>
      </c>
      <c r="AE56" s="128">
        <v>337.5</v>
      </c>
      <c r="AF56" s="180">
        <v>675</v>
      </c>
      <c r="AG56" s="183">
        <v>537.5</v>
      </c>
      <c r="AH56" s="189">
        <v>1287.5</v>
      </c>
      <c r="AK56" s="419">
        <v>4500</v>
      </c>
      <c r="AM56" s="12">
        <v>360</v>
      </c>
      <c r="AN56" s="103">
        <v>4860</v>
      </c>
      <c r="AO56" s="12">
        <v>4860</v>
      </c>
      <c r="AP56" s="12" t="s">
        <v>1491</v>
      </c>
      <c r="AQ56" s="103" t="s">
        <v>1491</v>
      </c>
      <c r="AR56" s="159">
        <v>0.08</v>
      </c>
      <c r="AS56" s="84">
        <v>0</v>
      </c>
    </row>
    <row r="57" spans="1:45" ht="14.25" customHeight="1">
      <c r="A57" s="124" t="s">
        <v>275</v>
      </c>
      <c r="B57" s="124" t="s">
        <v>276</v>
      </c>
      <c r="C57" s="419" t="s">
        <v>248</v>
      </c>
      <c r="D57" s="135" t="s">
        <v>232</v>
      </c>
      <c r="E57" s="135">
        <f>COUNTIF(品番配送区分記入用リスト!U:U,CONCATENATE(A57,$E$1))</f>
        <v>0</v>
      </c>
      <c r="F57" s="135">
        <f>COUNTIF(品番配送区分記入用リスト!U:U,CONCATENATE(A57,$F$1))</f>
        <v>0</v>
      </c>
      <c r="G57" s="135">
        <f>COUNTIF(品番配送区分記入用リスト!U:U,CONCATENATE(A57,$G$1))</f>
        <v>0</v>
      </c>
      <c r="H57" s="135">
        <f>COUNTIF(品番配送区分記入用リスト!U:U,CONCATENATE(A57,$H$1))</f>
        <v>0</v>
      </c>
      <c r="I57" s="136">
        <f t="shared" si="0"/>
        <v>0</v>
      </c>
      <c r="L57" s="135" t="s">
        <v>1484</v>
      </c>
      <c r="M57" s="137">
        <v>2000000</v>
      </c>
      <c r="N57" s="419">
        <v>4500</v>
      </c>
      <c r="O57" s="154">
        <v>2000</v>
      </c>
      <c r="Q57" s="419">
        <v>4500</v>
      </c>
      <c r="R57" s="138">
        <v>2000</v>
      </c>
      <c r="S57" s="138">
        <v>2500</v>
      </c>
      <c r="T57" s="141">
        <v>675</v>
      </c>
      <c r="U57" s="183">
        <v>537.5</v>
      </c>
      <c r="V57" s="140">
        <v>0.11944444444444445</v>
      </c>
      <c r="W57" s="127">
        <v>800</v>
      </c>
      <c r="X57" s="85">
        <v>1287.5</v>
      </c>
      <c r="Y57" s="185">
        <v>487.5</v>
      </c>
      <c r="Z57" s="84">
        <v>9.7500000000000003E-2</v>
      </c>
      <c r="AA57" s="424" t="s">
        <v>126</v>
      </c>
      <c r="AB57" s="95">
        <v>0.08</v>
      </c>
      <c r="AC57" s="95">
        <v>0.08</v>
      </c>
      <c r="AE57" s="128">
        <v>337.5</v>
      </c>
      <c r="AF57" s="180">
        <v>675</v>
      </c>
      <c r="AG57" s="183">
        <v>537.5</v>
      </c>
      <c r="AH57" s="189">
        <v>1287.5</v>
      </c>
      <c r="AK57" s="419">
        <v>4500</v>
      </c>
      <c r="AM57" s="12">
        <v>360</v>
      </c>
      <c r="AN57" s="103">
        <v>4860</v>
      </c>
      <c r="AO57" s="12">
        <v>4860</v>
      </c>
      <c r="AP57" s="12" t="s">
        <v>1491</v>
      </c>
      <c r="AQ57" s="103" t="s">
        <v>1491</v>
      </c>
      <c r="AR57" s="159">
        <v>0.08</v>
      </c>
      <c r="AS57" s="84">
        <v>0</v>
      </c>
    </row>
    <row r="58" spans="1:45" ht="14.25" customHeight="1">
      <c r="A58" s="124" t="s">
        <v>277</v>
      </c>
      <c r="B58" s="124" t="s">
        <v>270</v>
      </c>
      <c r="C58" s="419" t="s">
        <v>248</v>
      </c>
      <c r="D58" s="135" t="s">
        <v>232</v>
      </c>
      <c r="E58" s="135">
        <f>COUNTIF(品番配送区分記入用リスト!U:U,CONCATENATE(A58,$E$1))</f>
        <v>0</v>
      </c>
      <c r="F58" s="135">
        <f>COUNTIF(品番配送区分記入用リスト!U:U,CONCATENATE(A58,$F$1))</f>
        <v>0</v>
      </c>
      <c r="G58" s="135">
        <f>COUNTIF(品番配送区分記入用リスト!U:U,CONCATENATE(A58,$G$1))</f>
        <v>0</v>
      </c>
      <c r="H58" s="135">
        <f>COUNTIF(品番配送区分記入用リスト!U:U,CONCATENATE(A58,$H$1))</f>
        <v>0</v>
      </c>
      <c r="I58" s="136">
        <f t="shared" si="0"/>
        <v>0</v>
      </c>
      <c r="L58" s="135" t="s">
        <v>1484</v>
      </c>
      <c r="M58" s="137">
        <v>2000000</v>
      </c>
      <c r="N58" s="419">
        <v>4500</v>
      </c>
      <c r="O58" s="154">
        <v>2000</v>
      </c>
      <c r="Q58" s="419">
        <v>4500</v>
      </c>
      <c r="R58" s="138">
        <v>2000</v>
      </c>
      <c r="S58" s="138">
        <v>2500</v>
      </c>
      <c r="T58" s="141">
        <v>675</v>
      </c>
      <c r="U58" s="183">
        <v>537.5</v>
      </c>
      <c r="V58" s="140">
        <v>0.11944444444444445</v>
      </c>
      <c r="W58" s="127">
        <v>800</v>
      </c>
      <c r="X58" s="85">
        <v>1287.5</v>
      </c>
      <c r="Y58" s="185">
        <v>487.5</v>
      </c>
      <c r="Z58" s="84">
        <v>9.7500000000000003E-2</v>
      </c>
      <c r="AA58" s="424" t="s">
        <v>126</v>
      </c>
      <c r="AB58" s="95">
        <v>0.08</v>
      </c>
      <c r="AC58" s="95">
        <v>0.08</v>
      </c>
      <c r="AE58" s="128">
        <v>337.5</v>
      </c>
      <c r="AF58" s="180">
        <v>675</v>
      </c>
      <c r="AG58" s="183">
        <v>537.5</v>
      </c>
      <c r="AH58" s="189">
        <v>1287.5</v>
      </c>
      <c r="AK58" s="419">
        <v>4500</v>
      </c>
      <c r="AM58" s="12">
        <v>360</v>
      </c>
      <c r="AN58" s="103">
        <v>4860</v>
      </c>
      <c r="AO58" s="12">
        <v>4860</v>
      </c>
      <c r="AP58" s="12" t="s">
        <v>1491</v>
      </c>
      <c r="AQ58" s="103" t="s">
        <v>1491</v>
      </c>
      <c r="AR58" s="159">
        <v>0.08</v>
      </c>
      <c r="AS58" s="84">
        <v>0</v>
      </c>
    </row>
    <row r="59" spans="1:45" ht="14.25" customHeight="1">
      <c r="A59" s="124" t="s">
        <v>278</v>
      </c>
      <c r="B59" s="124" t="s">
        <v>279</v>
      </c>
      <c r="C59" s="419" t="s">
        <v>238</v>
      </c>
      <c r="D59" s="135" t="s">
        <v>232</v>
      </c>
      <c r="E59" s="135">
        <f>COUNTIF(品番配送区分記入用リスト!U:U,CONCATENATE(A59,$E$1))</f>
        <v>0</v>
      </c>
      <c r="F59" s="135">
        <f>COUNTIF(品番配送区分記入用リスト!U:U,CONCATENATE(A59,$F$1))</f>
        <v>0</v>
      </c>
      <c r="G59" s="135">
        <f>COUNTIF(品番配送区分記入用リスト!U:U,CONCATENATE(A59,$G$1))</f>
        <v>0</v>
      </c>
      <c r="H59" s="135">
        <f>COUNTIF(品番配送区分記入用リスト!U:U,CONCATENATE(A59,$H$1))</f>
        <v>0</v>
      </c>
      <c r="I59" s="136">
        <f t="shared" si="0"/>
        <v>0</v>
      </c>
      <c r="L59" s="135" t="s">
        <v>1484</v>
      </c>
      <c r="M59" s="137">
        <v>2000000</v>
      </c>
      <c r="N59" s="419">
        <v>2250</v>
      </c>
      <c r="O59" s="154">
        <v>1000</v>
      </c>
      <c r="Q59" s="419">
        <v>2250</v>
      </c>
      <c r="R59" s="138">
        <v>1000</v>
      </c>
      <c r="S59" s="138">
        <v>1250</v>
      </c>
      <c r="T59" s="141">
        <v>337.5</v>
      </c>
      <c r="U59" s="183">
        <v>268.75</v>
      </c>
      <c r="V59" s="140">
        <v>0.11944444444444445</v>
      </c>
      <c r="X59" s="85">
        <v>643.75</v>
      </c>
      <c r="Y59" s="185">
        <v>643.75</v>
      </c>
      <c r="Z59" s="84">
        <v>0.25750000000000001</v>
      </c>
      <c r="AA59" s="424" t="s">
        <v>126</v>
      </c>
      <c r="AB59" s="95">
        <v>0.08</v>
      </c>
      <c r="AC59" s="95">
        <v>0.08</v>
      </c>
      <c r="AE59" s="128">
        <v>168.75</v>
      </c>
      <c r="AF59" s="180">
        <v>337.5</v>
      </c>
      <c r="AG59" s="183">
        <v>268.75</v>
      </c>
      <c r="AH59" s="189">
        <v>643.75</v>
      </c>
      <c r="AK59" s="419">
        <v>2250</v>
      </c>
      <c r="AM59" s="12">
        <v>180</v>
      </c>
      <c r="AN59" s="103">
        <v>2430</v>
      </c>
      <c r="AO59" s="12">
        <v>2430</v>
      </c>
      <c r="AP59" s="12" t="s">
        <v>1488</v>
      </c>
      <c r="AQ59" s="103" t="s">
        <v>1488</v>
      </c>
      <c r="AR59" s="159">
        <v>0.08</v>
      </c>
      <c r="AS59" s="84">
        <v>0</v>
      </c>
    </row>
    <row r="60" spans="1:45" ht="14.25" customHeight="1">
      <c r="A60" s="124" t="s">
        <v>280</v>
      </c>
      <c r="B60" s="124" t="s">
        <v>281</v>
      </c>
      <c r="C60" s="419" t="s">
        <v>238</v>
      </c>
      <c r="D60" s="135" t="s">
        <v>232</v>
      </c>
      <c r="E60" s="135">
        <f>COUNTIF(品番配送区分記入用リスト!U:U,CONCATENATE(A60,$E$1))</f>
        <v>0</v>
      </c>
      <c r="F60" s="135">
        <f>COUNTIF(品番配送区分記入用リスト!U:U,CONCATENATE(A60,$F$1))</f>
        <v>0</v>
      </c>
      <c r="G60" s="135">
        <f>COUNTIF(品番配送区分記入用リスト!U:U,CONCATENATE(A60,$G$1))</f>
        <v>0</v>
      </c>
      <c r="H60" s="135">
        <f>COUNTIF(品番配送区分記入用リスト!U:U,CONCATENATE(A60,$H$1))</f>
        <v>0</v>
      </c>
      <c r="I60" s="136">
        <f t="shared" si="0"/>
        <v>0</v>
      </c>
      <c r="L60" s="135" t="s">
        <v>1484</v>
      </c>
      <c r="M60" s="137">
        <v>2000000</v>
      </c>
      <c r="N60" s="419">
        <v>2250</v>
      </c>
      <c r="O60" s="154">
        <v>1000</v>
      </c>
      <c r="Q60" s="419">
        <v>2250</v>
      </c>
      <c r="R60" s="138">
        <v>1000</v>
      </c>
      <c r="S60" s="138">
        <v>1250</v>
      </c>
      <c r="T60" s="141">
        <v>337.5</v>
      </c>
      <c r="U60" s="183">
        <v>268.75</v>
      </c>
      <c r="V60" s="140">
        <v>0.11944444444444445</v>
      </c>
      <c r="X60" s="85">
        <v>643.75</v>
      </c>
      <c r="Y60" s="185">
        <v>643.75</v>
      </c>
      <c r="Z60" s="84">
        <v>0.25750000000000001</v>
      </c>
      <c r="AA60" s="424" t="s">
        <v>126</v>
      </c>
      <c r="AB60" s="95">
        <v>0.08</v>
      </c>
      <c r="AC60" s="95">
        <v>0.08</v>
      </c>
      <c r="AE60" s="128">
        <v>168.75</v>
      </c>
      <c r="AF60" s="180">
        <v>337.5</v>
      </c>
      <c r="AG60" s="183">
        <v>268.75</v>
      </c>
      <c r="AH60" s="189">
        <v>643.75</v>
      </c>
      <c r="AK60" s="419">
        <v>2250</v>
      </c>
      <c r="AM60" s="12">
        <v>180</v>
      </c>
      <c r="AN60" s="103">
        <v>2430</v>
      </c>
      <c r="AO60" s="12">
        <v>2430</v>
      </c>
      <c r="AP60" s="12" t="s">
        <v>1488</v>
      </c>
      <c r="AQ60" s="103" t="s">
        <v>1488</v>
      </c>
      <c r="AR60" s="159">
        <v>0.08</v>
      </c>
      <c r="AS60" s="84">
        <v>0</v>
      </c>
    </row>
    <row r="61" spans="1:45" ht="14.25" customHeight="1">
      <c r="A61" s="124" t="s">
        <v>282</v>
      </c>
      <c r="B61" s="124" t="s">
        <v>283</v>
      </c>
      <c r="C61" s="419" t="s">
        <v>240</v>
      </c>
      <c r="D61" s="135" t="s">
        <v>232</v>
      </c>
      <c r="E61" s="135">
        <f>COUNTIF(品番配送区分記入用リスト!U:U,CONCATENATE(A61,$E$1))</f>
        <v>0</v>
      </c>
      <c r="F61" s="135">
        <f>COUNTIF(品番配送区分記入用リスト!U:U,CONCATENATE(A61,$F$1))</f>
        <v>0</v>
      </c>
      <c r="G61" s="135">
        <f>COUNTIF(品番配送区分記入用リスト!U:U,CONCATENATE(A61,$G$1))</f>
        <v>0</v>
      </c>
      <c r="H61" s="135">
        <f>COUNTIF(品番配送区分記入用リスト!U:U,CONCATENATE(A61,$H$1))</f>
        <v>0</v>
      </c>
      <c r="I61" s="136">
        <f t="shared" si="0"/>
        <v>0</v>
      </c>
      <c r="L61" s="135" t="s">
        <v>1484</v>
      </c>
      <c r="M61" s="137">
        <v>2000000</v>
      </c>
      <c r="N61" s="419">
        <v>2700</v>
      </c>
      <c r="O61" s="154">
        <v>1200</v>
      </c>
      <c r="Q61" s="419">
        <v>2700</v>
      </c>
      <c r="R61" s="138">
        <v>1200</v>
      </c>
      <c r="S61" s="138">
        <v>1500</v>
      </c>
      <c r="T61" s="141">
        <v>405</v>
      </c>
      <c r="U61" s="183">
        <v>322.5</v>
      </c>
      <c r="V61" s="140">
        <v>0.11944444444444445</v>
      </c>
      <c r="X61" s="85">
        <v>772.5</v>
      </c>
      <c r="Y61" s="185">
        <v>772.5</v>
      </c>
      <c r="Z61" s="84">
        <v>0.25750000000000001</v>
      </c>
      <c r="AA61" s="424" t="s">
        <v>126</v>
      </c>
      <c r="AB61" s="95">
        <v>0.08</v>
      </c>
      <c r="AC61" s="95">
        <v>0.08</v>
      </c>
      <c r="AE61" s="128">
        <v>202.5</v>
      </c>
      <c r="AF61" s="180">
        <v>405</v>
      </c>
      <c r="AG61" s="183">
        <v>322.5</v>
      </c>
      <c r="AH61" s="189">
        <v>772.5</v>
      </c>
      <c r="AK61" s="419">
        <v>2700</v>
      </c>
      <c r="AM61" s="12">
        <v>216</v>
      </c>
      <c r="AN61" s="103">
        <v>2916</v>
      </c>
      <c r="AO61" s="12">
        <v>2916</v>
      </c>
      <c r="AP61" s="12" t="s">
        <v>1489</v>
      </c>
      <c r="AQ61" s="103" t="s">
        <v>1489</v>
      </c>
      <c r="AR61" s="159">
        <v>0.08</v>
      </c>
      <c r="AS61" s="84">
        <v>0</v>
      </c>
    </row>
    <row r="62" spans="1:45" ht="14.25" customHeight="1">
      <c r="A62" s="124" t="s">
        <v>284</v>
      </c>
      <c r="B62" s="124" t="s">
        <v>285</v>
      </c>
      <c r="C62" s="419" t="s">
        <v>238</v>
      </c>
      <c r="D62" s="135" t="s">
        <v>232</v>
      </c>
      <c r="E62" s="135">
        <f>COUNTIF(品番配送区分記入用リスト!U:U,CONCATENATE(A62,$E$1))</f>
        <v>0</v>
      </c>
      <c r="F62" s="135">
        <f>COUNTIF(品番配送区分記入用リスト!U:U,CONCATENATE(A62,$F$1))</f>
        <v>0</v>
      </c>
      <c r="G62" s="135">
        <f>COUNTIF(品番配送区分記入用リスト!U:U,CONCATENATE(A62,$G$1))</f>
        <v>0</v>
      </c>
      <c r="H62" s="135">
        <f>COUNTIF(品番配送区分記入用リスト!U:U,CONCATENATE(A62,$H$1))</f>
        <v>0</v>
      </c>
      <c r="I62" s="136">
        <f t="shared" si="0"/>
        <v>0</v>
      </c>
      <c r="L62" s="135" t="s">
        <v>1484</v>
      </c>
      <c r="M62" s="137">
        <v>2000000</v>
      </c>
      <c r="N62" s="419">
        <v>2250</v>
      </c>
      <c r="O62" s="154">
        <v>1000</v>
      </c>
      <c r="Q62" s="419">
        <v>2250</v>
      </c>
      <c r="R62" s="138">
        <v>1000</v>
      </c>
      <c r="S62" s="138">
        <v>1250</v>
      </c>
      <c r="T62" s="141">
        <v>337.5</v>
      </c>
      <c r="U62" s="183">
        <v>268.75</v>
      </c>
      <c r="V62" s="140">
        <v>0.11944444444444445</v>
      </c>
      <c r="X62" s="85">
        <v>643.75</v>
      </c>
      <c r="Y62" s="185">
        <v>643.75</v>
      </c>
      <c r="Z62" s="84">
        <v>0.25750000000000001</v>
      </c>
      <c r="AA62" s="424" t="s">
        <v>126</v>
      </c>
      <c r="AB62" s="95">
        <v>0.08</v>
      </c>
      <c r="AC62" s="95">
        <v>0.08</v>
      </c>
      <c r="AE62" s="128">
        <v>168.75</v>
      </c>
      <c r="AF62" s="180">
        <v>337.5</v>
      </c>
      <c r="AG62" s="183">
        <v>268.75</v>
      </c>
      <c r="AH62" s="189">
        <v>643.75</v>
      </c>
      <c r="AK62" s="419">
        <v>2250</v>
      </c>
      <c r="AM62" s="12">
        <v>180</v>
      </c>
      <c r="AN62" s="103">
        <v>2430</v>
      </c>
      <c r="AO62" s="12">
        <v>2430</v>
      </c>
      <c r="AP62" s="12" t="s">
        <v>1488</v>
      </c>
      <c r="AQ62" s="103" t="s">
        <v>1488</v>
      </c>
      <c r="AR62" s="159">
        <v>0.08</v>
      </c>
      <c r="AS62" s="84">
        <v>0</v>
      </c>
    </row>
    <row r="63" spans="1:45" ht="14.25" customHeight="1">
      <c r="A63" s="124" t="s">
        <v>286</v>
      </c>
      <c r="B63" s="124" t="s">
        <v>287</v>
      </c>
      <c r="C63" s="419" t="s">
        <v>240</v>
      </c>
      <c r="D63" s="135" t="s">
        <v>232</v>
      </c>
      <c r="E63" s="135">
        <f>COUNTIF(品番配送区分記入用リスト!U:U,CONCATENATE(A63,$E$1))</f>
        <v>0</v>
      </c>
      <c r="F63" s="135">
        <f>COUNTIF(品番配送区分記入用リスト!U:U,CONCATENATE(A63,$F$1))</f>
        <v>0</v>
      </c>
      <c r="G63" s="135">
        <f>COUNTIF(品番配送区分記入用リスト!U:U,CONCATENATE(A63,$G$1))</f>
        <v>0</v>
      </c>
      <c r="H63" s="135">
        <f>COUNTIF(品番配送区分記入用リスト!U:U,CONCATENATE(A63,$H$1))</f>
        <v>0</v>
      </c>
      <c r="I63" s="136">
        <f t="shared" si="0"/>
        <v>0</v>
      </c>
      <c r="L63" s="135" t="s">
        <v>1484</v>
      </c>
      <c r="M63" s="137">
        <v>2000000</v>
      </c>
      <c r="N63" s="419">
        <v>2700</v>
      </c>
      <c r="O63" s="154">
        <v>1200</v>
      </c>
      <c r="Q63" s="419">
        <v>2700</v>
      </c>
      <c r="R63" s="138">
        <v>1200</v>
      </c>
      <c r="S63" s="138">
        <v>1500</v>
      </c>
      <c r="T63" s="141">
        <v>405</v>
      </c>
      <c r="U63" s="183">
        <v>322.5</v>
      </c>
      <c r="V63" s="140">
        <v>0.11944444444444445</v>
      </c>
      <c r="X63" s="85">
        <v>772.5</v>
      </c>
      <c r="Y63" s="185">
        <v>772.5</v>
      </c>
      <c r="Z63" s="84">
        <v>0.25750000000000001</v>
      </c>
      <c r="AA63" s="424" t="s">
        <v>126</v>
      </c>
      <c r="AB63" s="95">
        <v>0.08</v>
      </c>
      <c r="AC63" s="95">
        <v>0.08</v>
      </c>
      <c r="AE63" s="128">
        <v>202.5</v>
      </c>
      <c r="AF63" s="180">
        <v>405</v>
      </c>
      <c r="AG63" s="183">
        <v>322.5</v>
      </c>
      <c r="AH63" s="189">
        <v>772.5</v>
      </c>
      <c r="AK63" s="419">
        <v>2700</v>
      </c>
      <c r="AM63" s="12">
        <v>216</v>
      </c>
      <c r="AN63" s="103">
        <v>2916</v>
      </c>
      <c r="AO63" s="12">
        <v>2916</v>
      </c>
      <c r="AP63" s="12" t="s">
        <v>1489</v>
      </c>
      <c r="AQ63" s="103" t="s">
        <v>1489</v>
      </c>
      <c r="AR63" s="159">
        <v>0.08</v>
      </c>
      <c r="AS63" s="84">
        <v>0</v>
      </c>
    </row>
    <row r="64" spans="1:45" ht="14.25" customHeight="1">
      <c r="A64" s="124" t="s">
        <v>288</v>
      </c>
      <c r="B64" s="124" t="s">
        <v>289</v>
      </c>
      <c r="C64" s="419" t="s">
        <v>236</v>
      </c>
      <c r="D64" s="135" t="s">
        <v>232</v>
      </c>
      <c r="E64" s="135">
        <f>COUNTIF(品番配送区分記入用リスト!U:U,CONCATENATE(A64,$E$1))</f>
        <v>0</v>
      </c>
      <c r="F64" s="135">
        <f>COUNTIF(品番配送区分記入用リスト!U:U,CONCATENATE(A64,$F$1))</f>
        <v>0</v>
      </c>
      <c r="G64" s="135">
        <f>COUNTIF(品番配送区分記入用リスト!U:U,CONCATENATE(A64,$G$1))</f>
        <v>0</v>
      </c>
      <c r="H64" s="135">
        <f>COUNTIF(品番配送区分記入用リスト!U:U,CONCATENATE(A64,$H$1))</f>
        <v>0</v>
      </c>
      <c r="I64" s="136">
        <f t="shared" si="0"/>
        <v>0</v>
      </c>
      <c r="L64" s="135" t="s">
        <v>1484</v>
      </c>
      <c r="M64" s="137">
        <v>2000000</v>
      </c>
      <c r="N64" s="419">
        <v>1800</v>
      </c>
      <c r="O64" s="154">
        <v>800</v>
      </c>
      <c r="Q64" s="419">
        <v>1800</v>
      </c>
      <c r="R64" s="138">
        <v>800</v>
      </c>
      <c r="S64" s="138">
        <v>1000</v>
      </c>
      <c r="T64" s="141">
        <v>270</v>
      </c>
      <c r="U64" s="183">
        <v>215</v>
      </c>
      <c r="V64" s="140">
        <v>0.11944444444444445</v>
      </c>
      <c r="X64" s="85">
        <v>515</v>
      </c>
      <c r="Y64" s="185">
        <v>515</v>
      </c>
      <c r="Z64" s="84">
        <v>0.25750000000000001</v>
      </c>
      <c r="AA64" s="424" t="s">
        <v>126</v>
      </c>
      <c r="AB64" s="95">
        <v>0.08</v>
      </c>
      <c r="AC64" s="95">
        <v>0.08</v>
      </c>
      <c r="AE64" s="128">
        <v>135</v>
      </c>
      <c r="AF64" s="180">
        <v>270</v>
      </c>
      <c r="AG64" s="183">
        <v>215</v>
      </c>
      <c r="AH64" s="189">
        <v>515</v>
      </c>
      <c r="AK64" s="419">
        <v>1800</v>
      </c>
      <c r="AM64" s="12">
        <v>144</v>
      </c>
      <c r="AN64" s="103">
        <v>1944</v>
      </c>
      <c r="AO64" s="12">
        <v>1944</v>
      </c>
      <c r="AP64" s="12" t="s">
        <v>1487</v>
      </c>
      <c r="AQ64" s="103" t="s">
        <v>1487</v>
      </c>
      <c r="AR64" s="159">
        <v>0.08</v>
      </c>
      <c r="AS64" s="84">
        <v>0</v>
      </c>
    </row>
    <row r="65" spans="1:45" ht="14.25" customHeight="1">
      <c r="A65" s="124" t="s">
        <v>290</v>
      </c>
      <c r="B65" s="124" t="s">
        <v>291</v>
      </c>
      <c r="C65" s="419" t="s">
        <v>234</v>
      </c>
      <c r="D65" s="135" t="s">
        <v>232</v>
      </c>
      <c r="E65" s="135">
        <f>COUNTIF(品番配送区分記入用リスト!U:U,CONCATENATE(A65,$E$1))</f>
        <v>0</v>
      </c>
      <c r="F65" s="135">
        <f>COUNTIF(品番配送区分記入用リスト!U:U,CONCATENATE(A65,$F$1))</f>
        <v>0</v>
      </c>
      <c r="G65" s="135">
        <f>COUNTIF(品番配送区分記入用リスト!U:U,CONCATENATE(A65,$G$1))</f>
        <v>0</v>
      </c>
      <c r="H65" s="135">
        <f>COUNTIF(品番配送区分記入用リスト!U:U,CONCATENATE(A65,$H$1))</f>
        <v>0</v>
      </c>
      <c r="I65" s="136">
        <f t="shared" si="0"/>
        <v>0</v>
      </c>
      <c r="L65" s="135" t="s">
        <v>1484</v>
      </c>
      <c r="M65" s="137">
        <v>2000000</v>
      </c>
      <c r="N65" s="419">
        <v>1350</v>
      </c>
      <c r="O65" s="154">
        <v>600</v>
      </c>
      <c r="Q65" s="419">
        <v>1350</v>
      </c>
      <c r="R65" s="138">
        <v>600</v>
      </c>
      <c r="S65" s="138">
        <v>750</v>
      </c>
      <c r="T65" s="141">
        <v>202.5</v>
      </c>
      <c r="U65" s="183">
        <v>161.25</v>
      </c>
      <c r="V65" s="140">
        <v>0.11944444444444445</v>
      </c>
      <c r="X65" s="85">
        <v>386.25</v>
      </c>
      <c r="Y65" s="185">
        <v>386.25</v>
      </c>
      <c r="Z65" s="84">
        <v>0.25750000000000001</v>
      </c>
      <c r="AA65" s="424"/>
      <c r="AB65" s="95">
        <v>0.1</v>
      </c>
      <c r="AC65" s="95">
        <v>0.1</v>
      </c>
      <c r="AE65" s="128">
        <v>101.25</v>
      </c>
      <c r="AF65" s="180">
        <v>202.5</v>
      </c>
      <c r="AG65" s="183">
        <v>161.25</v>
      </c>
      <c r="AH65" s="189">
        <v>386.25</v>
      </c>
      <c r="AK65" s="419">
        <v>1350</v>
      </c>
      <c r="AM65" s="12">
        <v>135</v>
      </c>
      <c r="AN65" s="103">
        <v>1485</v>
      </c>
      <c r="AO65" s="12">
        <v>1485</v>
      </c>
      <c r="AP65" s="12" t="s">
        <v>1492</v>
      </c>
      <c r="AQ65" s="103" t="s">
        <v>1492</v>
      </c>
      <c r="AR65" s="159">
        <v>0.1</v>
      </c>
      <c r="AS65" s="84">
        <v>0</v>
      </c>
    </row>
    <row r="66" spans="1:45" ht="14.25" customHeight="1">
      <c r="A66" s="124" t="s">
        <v>292</v>
      </c>
      <c r="B66" s="124" t="s">
        <v>293</v>
      </c>
      <c r="C66" s="419" t="s">
        <v>236</v>
      </c>
      <c r="D66" s="135" t="s">
        <v>232</v>
      </c>
      <c r="E66" s="135">
        <f>COUNTIF(品番配送区分記入用リスト!U:U,CONCATENATE(A66,$E$1))</f>
        <v>0</v>
      </c>
      <c r="F66" s="135">
        <f>COUNTIF(品番配送区分記入用リスト!U:U,CONCATENATE(A66,$F$1))</f>
        <v>0</v>
      </c>
      <c r="G66" s="135">
        <f>COUNTIF(品番配送区分記入用リスト!U:U,CONCATENATE(A66,$G$1))</f>
        <v>0</v>
      </c>
      <c r="H66" s="135">
        <f>COUNTIF(品番配送区分記入用リスト!U:U,CONCATENATE(A66,$H$1))</f>
        <v>0</v>
      </c>
      <c r="I66" s="136">
        <f t="shared" si="0"/>
        <v>0</v>
      </c>
      <c r="L66" s="135" t="s">
        <v>1484</v>
      </c>
      <c r="M66" s="137">
        <v>2000000</v>
      </c>
      <c r="N66" s="419">
        <v>1800</v>
      </c>
      <c r="O66" s="154">
        <v>800</v>
      </c>
      <c r="Q66" s="419">
        <v>1800</v>
      </c>
      <c r="R66" s="138">
        <v>800</v>
      </c>
      <c r="S66" s="138">
        <v>1000</v>
      </c>
      <c r="T66" s="141">
        <v>270</v>
      </c>
      <c r="U66" s="183">
        <v>215</v>
      </c>
      <c r="V66" s="140">
        <v>0.11944444444444445</v>
      </c>
      <c r="X66" s="85">
        <v>515</v>
      </c>
      <c r="Y66" s="185">
        <v>515</v>
      </c>
      <c r="Z66" s="84">
        <v>0.25750000000000001</v>
      </c>
      <c r="AA66" s="424"/>
      <c r="AB66" s="95">
        <v>0.1</v>
      </c>
      <c r="AC66" s="95">
        <v>0.1</v>
      </c>
      <c r="AE66" s="128">
        <v>135</v>
      </c>
      <c r="AF66" s="180">
        <v>270</v>
      </c>
      <c r="AG66" s="183">
        <v>215</v>
      </c>
      <c r="AH66" s="189">
        <v>515</v>
      </c>
      <c r="AK66" s="419">
        <v>1800</v>
      </c>
      <c r="AM66" s="12">
        <v>180</v>
      </c>
      <c r="AN66" s="103">
        <v>1980</v>
      </c>
      <c r="AO66" s="12">
        <v>1980</v>
      </c>
      <c r="AP66" s="12" t="s">
        <v>1493</v>
      </c>
      <c r="AQ66" s="103" t="s">
        <v>1493</v>
      </c>
      <c r="AR66" s="159">
        <v>0.1</v>
      </c>
      <c r="AS66" s="84">
        <v>0</v>
      </c>
    </row>
    <row r="67" spans="1:45" ht="14.25" customHeight="1">
      <c r="A67" s="124" t="s">
        <v>294</v>
      </c>
      <c r="B67" s="124" t="s">
        <v>295</v>
      </c>
      <c r="C67" s="419" t="s">
        <v>236</v>
      </c>
      <c r="D67" s="135" t="s">
        <v>232</v>
      </c>
      <c r="E67" s="135">
        <f>COUNTIF(品番配送区分記入用リスト!U:U,CONCATENATE(A67,$E$1))</f>
        <v>0</v>
      </c>
      <c r="F67" s="135">
        <f>COUNTIF(品番配送区分記入用リスト!U:U,CONCATENATE(A67,$F$1))</f>
        <v>0</v>
      </c>
      <c r="G67" s="135">
        <f>COUNTIF(品番配送区分記入用リスト!U:U,CONCATENATE(A67,$G$1))</f>
        <v>0</v>
      </c>
      <c r="H67" s="135">
        <f>COUNTIF(品番配送区分記入用リスト!U:U,CONCATENATE(A67,$H$1))</f>
        <v>0</v>
      </c>
      <c r="I67" s="136">
        <f t="shared" ref="I67:I130" si="2">IF(SUM(E67:H67)+ROW(A66)*0.0001%&gt;=1,SUM(E67:H67)+ROW(A66)*0.0001%+M67+C67,0)</f>
        <v>0</v>
      </c>
      <c r="L67" s="135" t="s">
        <v>1484</v>
      </c>
      <c r="M67" s="137">
        <v>2000000</v>
      </c>
      <c r="N67" s="419">
        <v>1800</v>
      </c>
      <c r="O67" s="154">
        <v>800</v>
      </c>
      <c r="Q67" s="419">
        <v>1800</v>
      </c>
      <c r="R67" s="138">
        <v>800</v>
      </c>
      <c r="S67" s="138">
        <v>1000</v>
      </c>
      <c r="T67" s="141">
        <v>270</v>
      </c>
      <c r="U67" s="183">
        <v>215</v>
      </c>
      <c r="V67" s="140">
        <v>0.11944444444444445</v>
      </c>
      <c r="X67" s="85">
        <v>515</v>
      </c>
      <c r="Y67" s="185">
        <v>515</v>
      </c>
      <c r="Z67" s="84">
        <v>0.25750000000000001</v>
      </c>
      <c r="AA67" s="424"/>
      <c r="AB67" s="95">
        <v>0.1</v>
      </c>
      <c r="AC67" s="95">
        <v>0.1</v>
      </c>
      <c r="AE67" s="128">
        <v>135</v>
      </c>
      <c r="AF67" s="180">
        <v>270</v>
      </c>
      <c r="AG67" s="183">
        <v>215</v>
      </c>
      <c r="AH67" s="189">
        <v>515</v>
      </c>
      <c r="AK67" s="419">
        <v>1800</v>
      </c>
      <c r="AM67" s="12">
        <v>180</v>
      </c>
      <c r="AN67" s="103">
        <v>1980</v>
      </c>
      <c r="AO67" s="12">
        <v>1980</v>
      </c>
      <c r="AP67" s="12" t="s">
        <v>1493</v>
      </c>
      <c r="AQ67" s="103" t="s">
        <v>1493</v>
      </c>
      <c r="AR67" s="159">
        <v>0.1</v>
      </c>
      <c r="AS67" s="84">
        <v>0</v>
      </c>
    </row>
    <row r="68" spans="1:45" ht="14.25" customHeight="1">
      <c r="A68" s="124" t="s">
        <v>296</v>
      </c>
      <c r="B68" s="124" t="s">
        <v>297</v>
      </c>
      <c r="C68" s="419" t="s">
        <v>236</v>
      </c>
      <c r="D68" s="135" t="s">
        <v>232</v>
      </c>
      <c r="E68" s="135">
        <f>COUNTIF(品番配送区分記入用リスト!U:U,CONCATENATE(A68,$E$1))</f>
        <v>0</v>
      </c>
      <c r="F68" s="135">
        <f>COUNTIF(品番配送区分記入用リスト!U:U,CONCATENATE(A68,$F$1))</f>
        <v>0</v>
      </c>
      <c r="G68" s="135">
        <f>COUNTIF(品番配送区分記入用リスト!U:U,CONCATENATE(A68,$G$1))</f>
        <v>0</v>
      </c>
      <c r="H68" s="135">
        <f>COUNTIF(品番配送区分記入用リスト!U:U,CONCATENATE(A68,$H$1))</f>
        <v>0</v>
      </c>
      <c r="I68" s="136">
        <f t="shared" si="2"/>
        <v>0</v>
      </c>
      <c r="L68" s="135" t="s">
        <v>1484</v>
      </c>
      <c r="M68" s="137">
        <v>2000000</v>
      </c>
      <c r="N68" s="419">
        <v>1800</v>
      </c>
      <c r="O68" s="154">
        <v>800</v>
      </c>
      <c r="Q68" s="419">
        <v>1800</v>
      </c>
      <c r="R68" s="138">
        <v>800</v>
      </c>
      <c r="S68" s="138">
        <v>1000</v>
      </c>
      <c r="T68" s="141">
        <v>270</v>
      </c>
      <c r="U68" s="183">
        <v>215</v>
      </c>
      <c r="V68" s="140">
        <v>0.11944444444444445</v>
      </c>
      <c r="X68" s="85">
        <v>515</v>
      </c>
      <c r="Y68" s="185">
        <v>515</v>
      </c>
      <c r="Z68" s="84">
        <v>0.25750000000000001</v>
      </c>
      <c r="AA68" s="424" t="s">
        <v>126</v>
      </c>
      <c r="AB68" s="95">
        <v>0.08</v>
      </c>
      <c r="AC68" s="95">
        <v>0.08</v>
      </c>
      <c r="AE68" s="128">
        <v>135</v>
      </c>
      <c r="AF68" s="180">
        <v>270</v>
      </c>
      <c r="AG68" s="183">
        <v>215</v>
      </c>
      <c r="AH68" s="189">
        <v>515</v>
      </c>
      <c r="AK68" s="419">
        <v>1800</v>
      </c>
      <c r="AM68" s="12">
        <v>144</v>
      </c>
      <c r="AN68" s="103">
        <v>1944</v>
      </c>
      <c r="AO68" s="12">
        <v>1944</v>
      </c>
      <c r="AP68" s="12" t="s">
        <v>1487</v>
      </c>
      <c r="AQ68" s="103" t="s">
        <v>1487</v>
      </c>
      <c r="AR68" s="159">
        <v>0.08</v>
      </c>
      <c r="AS68" s="84">
        <v>0</v>
      </c>
    </row>
    <row r="69" spans="1:45" ht="14.25" customHeight="1">
      <c r="A69" s="124" t="s">
        <v>298</v>
      </c>
      <c r="B69" s="124" t="s">
        <v>299</v>
      </c>
      <c r="C69" s="419" t="s">
        <v>238</v>
      </c>
      <c r="D69" s="135" t="s">
        <v>232</v>
      </c>
      <c r="E69" s="135">
        <f>COUNTIF(品番配送区分記入用リスト!U:U,CONCATENATE(A69,$E$1))</f>
        <v>0</v>
      </c>
      <c r="F69" s="135">
        <f>COUNTIF(品番配送区分記入用リスト!U:U,CONCATENATE(A69,$F$1))</f>
        <v>0</v>
      </c>
      <c r="G69" s="135">
        <f>COUNTIF(品番配送区分記入用リスト!U:U,CONCATENATE(A69,$G$1))</f>
        <v>0</v>
      </c>
      <c r="H69" s="135">
        <f>COUNTIF(品番配送区分記入用リスト!U:U,CONCATENATE(A69,$H$1))</f>
        <v>0</v>
      </c>
      <c r="I69" s="136">
        <f t="shared" si="2"/>
        <v>0</v>
      </c>
      <c r="L69" s="135" t="s">
        <v>1484</v>
      </c>
      <c r="M69" s="137">
        <v>2000000</v>
      </c>
      <c r="N69" s="419">
        <v>2250</v>
      </c>
      <c r="O69" s="154">
        <v>1000</v>
      </c>
      <c r="Q69" s="419">
        <v>2250</v>
      </c>
      <c r="R69" s="138">
        <v>1000</v>
      </c>
      <c r="S69" s="138">
        <v>1250</v>
      </c>
      <c r="T69" s="141">
        <v>337.5</v>
      </c>
      <c r="U69" s="183">
        <v>268.75</v>
      </c>
      <c r="V69" s="140">
        <v>0.11944444444444445</v>
      </c>
      <c r="X69" s="85">
        <v>643.75</v>
      </c>
      <c r="Y69" s="185">
        <v>643.75</v>
      </c>
      <c r="Z69" s="84">
        <v>0.25750000000000001</v>
      </c>
      <c r="AA69" s="424" t="s">
        <v>126</v>
      </c>
      <c r="AB69" s="95">
        <v>0.08</v>
      </c>
      <c r="AC69" s="95">
        <v>0.08</v>
      </c>
      <c r="AE69" s="128">
        <v>168.75</v>
      </c>
      <c r="AF69" s="180">
        <v>337.5</v>
      </c>
      <c r="AG69" s="183">
        <v>268.75</v>
      </c>
      <c r="AH69" s="189">
        <v>643.75</v>
      </c>
      <c r="AK69" s="419">
        <v>2250</v>
      </c>
      <c r="AM69" s="12">
        <v>180</v>
      </c>
      <c r="AN69" s="103">
        <v>2430</v>
      </c>
      <c r="AO69" s="12">
        <v>2430</v>
      </c>
      <c r="AP69" s="12" t="s">
        <v>1488</v>
      </c>
      <c r="AQ69" s="103" t="s">
        <v>1488</v>
      </c>
      <c r="AR69" s="159">
        <v>0.08</v>
      </c>
      <c r="AS69" s="84">
        <v>0</v>
      </c>
    </row>
    <row r="70" spans="1:45" ht="14.25" customHeight="1">
      <c r="A70" s="124" t="s">
        <v>300</v>
      </c>
      <c r="B70" s="124" t="s">
        <v>301</v>
      </c>
      <c r="C70" s="419" t="s">
        <v>234</v>
      </c>
      <c r="D70" s="135" t="s">
        <v>232</v>
      </c>
      <c r="E70" s="135">
        <f>COUNTIF(品番配送区分記入用リスト!U:U,CONCATENATE(A70,$E$1))</f>
        <v>0</v>
      </c>
      <c r="F70" s="135">
        <f>COUNTIF(品番配送区分記入用リスト!U:U,CONCATENATE(A70,$F$1))</f>
        <v>0</v>
      </c>
      <c r="G70" s="135">
        <f>COUNTIF(品番配送区分記入用リスト!U:U,CONCATENATE(A70,$G$1))</f>
        <v>0</v>
      </c>
      <c r="H70" s="135">
        <f>COUNTIF(品番配送区分記入用リスト!U:U,CONCATENATE(A70,$H$1))</f>
        <v>0</v>
      </c>
      <c r="I70" s="136">
        <f t="shared" si="2"/>
        <v>0</v>
      </c>
      <c r="L70" s="135" t="s">
        <v>1484</v>
      </c>
      <c r="M70" s="137">
        <v>2000000</v>
      </c>
      <c r="N70" s="419">
        <v>1350</v>
      </c>
      <c r="O70" s="154">
        <v>600</v>
      </c>
      <c r="Q70" s="419">
        <v>1350</v>
      </c>
      <c r="R70" s="138">
        <v>600</v>
      </c>
      <c r="S70" s="138">
        <v>750</v>
      </c>
      <c r="T70" s="141">
        <v>202.5</v>
      </c>
      <c r="U70" s="183">
        <v>161.25</v>
      </c>
      <c r="V70" s="140">
        <v>0.11944444444444445</v>
      </c>
      <c r="X70" s="85">
        <v>386.25</v>
      </c>
      <c r="Y70" s="185">
        <v>386.25</v>
      </c>
      <c r="Z70" s="84">
        <v>0.25750000000000001</v>
      </c>
      <c r="AA70" s="424" t="s">
        <v>126</v>
      </c>
      <c r="AB70" s="95">
        <v>0.08</v>
      </c>
      <c r="AC70" s="95">
        <v>0.08</v>
      </c>
      <c r="AE70" s="128">
        <v>101.25</v>
      </c>
      <c r="AF70" s="180">
        <v>202.5</v>
      </c>
      <c r="AG70" s="183">
        <v>161.25</v>
      </c>
      <c r="AH70" s="189">
        <v>386.25</v>
      </c>
      <c r="AK70" s="419">
        <v>1350</v>
      </c>
      <c r="AM70" s="12">
        <v>108</v>
      </c>
      <c r="AN70" s="103">
        <v>1458</v>
      </c>
      <c r="AO70" s="12">
        <v>1458</v>
      </c>
      <c r="AP70" s="12" t="s">
        <v>1486</v>
      </c>
      <c r="AQ70" s="103" t="s">
        <v>1486</v>
      </c>
      <c r="AR70" s="159">
        <v>0.08</v>
      </c>
      <c r="AS70" s="84">
        <v>0</v>
      </c>
    </row>
    <row r="71" spans="1:45" ht="14.25" customHeight="1">
      <c r="A71" s="124" t="s">
        <v>302</v>
      </c>
      <c r="B71" s="124" t="s">
        <v>250</v>
      </c>
      <c r="C71" s="419" t="s">
        <v>231</v>
      </c>
      <c r="D71" s="135" t="s">
        <v>232</v>
      </c>
      <c r="E71" s="135">
        <f>COUNTIF(品番配送区分記入用リスト!U:U,CONCATENATE(A71,$E$1))</f>
        <v>0</v>
      </c>
      <c r="F71" s="135">
        <f>COUNTIF(品番配送区分記入用リスト!U:U,CONCATENATE(A71,$F$1))</f>
        <v>0</v>
      </c>
      <c r="G71" s="135">
        <f>COUNTIF(品番配送区分記入用リスト!U:U,CONCATENATE(A71,$G$1))</f>
        <v>0</v>
      </c>
      <c r="H71" s="135">
        <f>COUNTIF(品番配送区分記入用リスト!U:U,CONCATENATE(A71,$H$1))</f>
        <v>0</v>
      </c>
      <c r="I71" s="136">
        <f t="shared" si="2"/>
        <v>0</v>
      </c>
      <c r="L71" s="135" t="s">
        <v>1484</v>
      </c>
      <c r="M71" s="137">
        <v>2000000</v>
      </c>
      <c r="N71" s="419">
        <v>900</v>
      </c>
      <c r="O71" s="154">
        <v>400</v>
      </c>
      <c r="Q71" s="419">
        <v>900</v>
      </c>
      <c r="R71" s="138">
        <v>400</v>
      </c>
      <c r="S71" s="138">
        <v>500</v>
      </c>
      <c r="T71" s="141">
        <v>135</v>
      </c>
      <c r="U71" s="183">
        <v>107.5</v>
      </c>
      <c r="V71" s="140">
        <v>0.11944444444444445</v>
      </c>
      <c r="X71" s="85">
        <v>257.5</v>
      </c>
      <c r="Y71" s="185">
        <v>257.5</v>
      </c>
      <c r="Z71" s="84">
        <v>0.25750000000000001</v>
      </c>
      <c r="AA71" s="424" t="s">
        <v>126</v>
      </c>
      <c r="AB71" s="95">
        <v>0.08</v>
      </c>
      <c r="AC71" s="95">
        <v>0.08</v>
      </c>
      <c r="AE71" s="128">
        <v>67.5</v>
      </c>
      <c r="AF71" s="180">
        <v>135</v>
      </c>
      <c r="AG71" s="183">
        <v>107.5</v>
      </c>
      <c r="AH71" s="189">
        <v>257.5</v>
      </c>
      <c r="AK71" s="419">
        <v>900</v>
      </c>
      <c r="AM71" s="12">
        <v>72</v>
      </c>
      <c r="AN71" s="103">
        <v>972</v>
      </c>
      <c r="AO71" s="12">
        <v>972</v>
      </c>
      <c r="AP71" s="12" t="s">
        <v>1485</v>
      </c>
      <c r="AQ71" s="103" t="s">
        <v>1485</v>
      </c>
      <c r="AR71" s="159">
        <v>0.08</v>
      </c>
      <c r="AS71" s="84">
        <v>0</v>
      </c>
    </row>
    <row r="72" spans="1:45" ht="14.25" customHeight="1">
      <c r="A72" s="124" t="s">
        <v>303</v>
      </c>
      <c r="B72" s="124" t="s">
        <v>230</v>
      </c>
      <c r="C72" s="419" t="s">
        <v>231</v>
      </c>
      <c r="D72" s="135" t="s">
        <v>232</v>
      </c>
      <c r="E72" s="135">
        <f>COUNTIF(品番配送区分記入用リスト!U:U,CONCATENATE(A72,$E$1))</f>
        <v>0</v>
      </c>
      <c r="F72" s="135">
        <f>COUNTIF(品番配送区分記入用リスト!U:U,CONCATENATE(A72,$F$1))</f>
        <v>0</v>
      </c>
      <c r="G72" s="135">
        <f>COUNTIF(品番配送区分記入用リスト!U:U,CONCATENATE(A72,$G$1))</f>
        <v>0</v>
      </c>
      <c r="H72" s="135">
        <f>COUNTIF(品番配送区分記入用リスト!U:U,CONCATENATE(A72,$H$1))</f>
        <v>0</v>
      </c>
      <c r="I72" s="136">
        <f t="shared" si="2"/>
        <v>0</v>
      </c>
      <c r="L72" s="135" t="s">
        <v>1484</v>
      </c>
      <c r="M72" s="137">
        <v>2000000</v>
      </c>
      <c r="N72" s="419">
        <v>900</v>
      </c>
      <c r="O72" s="154">
        <v>400</v>
      </c>
      <c r="Q72" s="419">
        <v>900</v>
      </c>
      <c r="R72" s="138">
        <v>400</v>
      </c>
      <c r="S72" s="138">
        <v>500</v>
      </c>
      <c r="T72" s="141">
        <v>135</v>
      </c>
      <c r="U72" s="183">
        <v>107.5</v>
      </c>
      <c r="V72" s="140">
        <v>0.11944444444444445</v>
      </c>
      <c r="X72" s="85">
        <v>257.5</v>
      </c>
      <c r="Y72" s="185">
        <v>257.5</v>
      </c>
      <c r="Z72" s="84">
        <v>0.25750000000000001</v>
      </c>
      <c r="AA72" s="424" t="s">
        <v>126</v>
      </c>
      <c r="AB72" s="95">
        <v>0.08</v>
      </c>
      <c r="AC72" s="95">
        <v>0.08</v>
      </c>
      <c r="AE72" s="128">
        <v>67.5</v>
      </c>
      <c r="AF72" s="180">
        <v>135</v>
      </c>
      <c r="AG72" s="183">
        <v>107.5</v>
      </c>
      <c r="AH72" s="189">
        <v>257.5</v>
      </c>
      <c r="AK72" s="419">
        <v>900</v>
      </c>
      <c r="AM72" s="12">
        <v>72</v>
      </c>
      <c r="AN72" s="103">
        <v>972</v>
      </c>
      <c r="AO72" s="12">
        <v>972</v>
      </c>
      <c r="AP72" s="12" t="s">
        <v>1485</v>
      </c>
      <c r="AQ72" s="103" t="s">
        <v>1485</v>
      </c>
      <c r="AR72" s="159">
        <v>0.08</v>
      </c>
      <c r="AS72" s="84">
        <v>0</v>
      </c>
    </row>
    <row r="73" spans="1:45" ht="14.25" customHeight="1">
      <c r="A73" s="124" t="s">
        <v>304</v>
      </c>
      <c r="B73" s="124" t="s">
        <v>305</v>
      </c>
      <c r="C73" s="419" t="s">
        <v>231</v>
      </c>
      <c r="D73" s="135" t="s">
        <v>232</v>
      </c>
      <c r="E73" s="135">
        <f>COUNTIF(品番配送区分記入用リスト!U:U,CONCATENATE(A73,$E$1))</f>
        <v>0</v>
      </c>
      <c r="F73" s="135">
        <f>COUNTIF(品番配送区分記入用リスト!U:U,CONCATENATE(A73,$F$1))</f>
        <v>0</v>
      </c>
      <c r="G73" s="135">
        <f>COUNTIF(品番配送区分記入用リスト!U:U,CONCATENATE(A73,$G$1))</f>
        <v>0</v>
      </c>
      <c r="H73" s="135">
        <f>COUNTIF(品番配送区分記入用リスト!U:U,CONCATENATE(A73,$H$1))</f>
        <v>0</v>
      </c>
      <c r="I73" s="136">
        <f t="shared" si="2"/>
        <v>0</v>
      </c>
      <c r="L73" s="135" t="s">
        <v>1484</v>
      </c>
      <c r="M73" s="137">
        <v>2000000</v>
      </c>
      <c r="N73" s="419">
        <v>900</v>
      </c>
      <c r="O73" s="154">
        <v>400</v>
      </c>
      <c r="Q73" s="419">
        <v>900</v>
      </c>
      <c r="R73" s="138">
        <v>400</v>
      </c>
      <c r="S73" s="138">
        <v>500</v>
      </c>
      <c r="T73" s="141">
        <v>135</v>
      </c>
      <c r="U73" s="183">
        <v>107.5</v>
      </c>
      <c r="V73" s="140">
        <v>0.11944444444444445</v>
      </c>
      <c r="X73" s="85">
        <v>257.5</v>
      </c>
      <c r="Y73" s="185">
        <v>257.5</v>
      </c>
      <c r="Z73" s="84">
        <v>0.25750000000000001</v>
      </c>
      <c r="AA73" s="424" t="s">
        <v>126</v>
      </c>
      <c r="AB73" s="95">
        <v>0.08</v>
      </c>
      <c r="AC73" s="95">
        <v>0.08</v>
      </c>
      <c r="AE73" s="128">
        <v>67.5</v>
      </c>
      <c r="AF73" s="180">
        <v>135</v>
      </c>
      <c r="AG73" s="183">
        <v>107.5</v>
      </c>
      <c r="AH73" s="189">
        <v>257.5</v>
      </c>
      <c r="AK73" s="419">
        <v>900</v>
      </c>
      <c r="AM73" s="12">
        <v>72</v>
      </c>
      <c r="AN73" s="103">
        <v>972</v>
      </c>
      <c r="AO73" s="12">
        <v>972</v>
      </c>
      <c r="AP73" s="12" t="s">
        <v>1485</v>
      </c>
      <c r="AQ73" s="103" t="s">
        <v>1485</v>
      </c>
      <c r="AR73" s="159">
        <v>0.08</v>
      </c>
      <c r="AS73" s="84">
        <v>0</v>
      </c>
    </row>
    <row r="74" spans="1:45" ht="14.25" customHeight="1">
      <c r="A74" s="124" t="s">
        <v>306</v>
      </c>
      <c r="B74" s="124" t="s">
        <v>307</v>
      </c>
      <c r="C74" s="419" t="s">
        <v>231</v>
      </c>
      <c r="D74" s="135" t="s">
        <v>232</v>
      </c>
      <c r="E74" s="135">
        <f>COUNTIF(品番配送区分記入用リスト!U:U,CONCATENATE(A74,$E$1))</f>
        <v>0</v>
      </c>
      <c r="F74" s="135">
        <f>COUNTIF(品番配送区分記入用リスト!U:U,CONCATENATE(A74,$F$1))</f>
        <v>0</v>
      </c>
      <c r="G74" s="135">
        <f>COUNTIF(品番配送区分記入用リスト!U:U,CONCATENATE(A74,$G$1))</f>
        <v>0</v>
      </c>
      <c r="H74" s="135">
        <f>COUNTIF(品番配送区分記入用リスト!U:U,CONCATENATE(A74,$H$1))</f>
        <v>0</v>
      </c>
      <c r="I74" s="136">
        <f t="shared" si="2"/>
        <v>0</v>
      </c>
      <c r="L74" s="135" t="s">
        <v>1484</v>
      </c>
      <c r="M74" s="137">
        <v>2000000</v>
      </c>
      <c r="N74" s="419">
        <v>900</v>
      </c>
      <c r="O74" s="154">
        <v>400</v>
      </c>
      <c r="Q74" s="419">
        <v>900</v>
      </c>
      <c r="R74" s="138">
        <v>400</v>
      </c>
      <c r="S74" s="138">
        <v>500</v>
      </c>
      <c r="T74" s="141">
        <v>135</v>
      </c>
      <c r="U74" s="183">
        <v>107.5</v>
      </c>
      <c r="V74" s="140">
        <v>0.11944444444444445</v>
      </c>
      <c r="X74" s="85">
        <v>257.5</v>
      </c>
      <c r="Y74" s="185">
        <v>257.5</v>
      </c>
      <c r="Z74" s="84">
        <v>0.25750000000000001</v>
      </c>
      <c r="AA74" s="424" t="s">
        <v>126</v>
      </c>
      <c r="AB74" s="95">
        <v>0.08</v>
      </c>
      <c r="AC74" s="95">
        <v>0.08</v>
      </c>
      <c r="AE74" s="128">
        <v>67.5</v>
      </c>
      <c r="AF74" s="180">
        <v>135</v>
      </c>
      <c r="AG74" s="183">
        <v>107.5</v>
      </c>
      <c r="AH74" s="189">
        <v>257.5</v>
      </c>
      <c r="AK74" s="419">
        <v>900</v>
      </c>
      <c r="AM74" s="12">
        <v>72</v>
      </c>
      <c r="AN74" s="103">
        <v>972</v>
      </c>
      <c r="AO74" s="12">
        <v>972</v>
      </c>
      <c r="AP74" s="12" t="s">
        <v>1485</v>
      </c>
      <c r="AQ74" s="103" t="s">
        <v>1485</v>
      </c>
      <c r="AR74" s="159">
        <v>0.08</v>
      </c>
      <c r="AS74" s="84">
        <v>0</v>
      </c>
    </row>
    <row r="75" spans="1:45" ht="14.25" customHeight="1">
      <c r="A75" s="124" t="s">
        <v>308</v>
      </c>
      <c r="B75" s="124" t="s">
        <v>309</v>
      </c>
      <c r="C75" s="419" t="s">
        <v>231</v>
      </c>
      <c r="D75" s="135" t="s">
        <v>232</v>
      </c>
      <c r="E75" s="135">
        <f>COUNTIF(品番配送区分記入用リスト!U:U,CONCATENATE(A75,$E$1))</f>
        <v>0</v>
      </c>
      <c r="F75" s="135">
        <f>COUNTIF(品番配送区分記入用リスト!U:U,CONCATENATE(A75,$F$1))</f>
        <v>0</v>
      </c>
      <c r="G75" s="135">
        <f>COUNTIF(品番配送区分記入用リスト!U:U,CONCATENATE(A75,$G$1))</f>
        <v>0</v>
      </c>
      <c r="H75" s="135">
        <f>COUNTIF(品番配送区分記入用リスト!U:U,CONCATENATE(A75,$H$1))</f>
        <v>0</v>
      </c>
      <c r="I75" s="136">
        <f t="shared" si="2"/>
        <v>0</v>
      </c>
      <c r="L75" s="135" t="s">
        <v>1484</v>
      </c>
      <c r="M75" s="137">
        <v>2000000</v>
      </c>
      <c r="N75" s="419">
        <v>900</v>
      </c>
      <c r="O75" s="154">
        <v>400</v>
      </c>
      <c r="Q75" s="419">
        <v>900</v>
      </c>
      <c r="R75" s="138">
        <v>400</v>
      </c>
      <c r="S75" s="138">
        <v>500</v>
      </c>
      <c r="T75" s="141">
        <v>135</v>
      </c>
      <c r="U75" s="183">
        <v>107.5</v>
      </c>
      <c r="V75" s="140">
        <v>0.11944444444444445</v>
      </c>
      <c r="X75" s="85">
        <v>257.5</v>
      </c>
      <c r="Y75" s="185">
        <v>257.5</v>
      </c>
      <c r="Z75" s="84">
        <v>0.25750000000000001</v>
      </c>
      <c r="AA75" s="424" t="s">
        <v>126</v>
      </c>
      <c r="AB75" s="95">
        <v>0.08</v>
      </c>
      <c r="AC75" s="95">
        <v>0.08</v>
      </c>
      <c r="AE75" s="128">
        <v>67.5</v>
      </c>
      <c r="AF75" s="180">
        <v>135</v>
      </c>
      <c r="AG75" s="183">
        <v>107.5</v>
      </c>
      <c r="AH75" s="189">
        <v>257.5</v>
      </c>
      <c r="AK75" s="419">
        <v>900</v>
      </c>
      <c r="AM75" s="12">
        <v>72</v>
      </c>
      <c r="AN75" s="103">
        <v>972</v>
      </c>
      <c r="AO75" s="12">
        <v>972</v>
      </c>
      <c r="AP75" s="12" t="s">
        <v>1485</v>
      </c>
      <c r="AQ75" s="103" t="s">
        <v>1485</v>
      </c>
      <c r="AR75" s="159">
        <v>0.08</v>
      </c>
      <c r="AS75" s="84">
        <v>0</v>
      </c>
    </row>
    <row r="76" spans="1:45" ht="14.25" customHeight="1">
      <c r="A76" s="124" t="s">
        <v>310</v>
      </c>
      <c r="B76" s="124" t="s">
        <v>311</v>
      </c>
      <c r="C76" s="419" t="s">
        <v>231</v>
      </c>
      <c r="D76" s="135" t="s">
        <v>232</v>
      </c>
      <c r="E76" s="135">
        <f>COUNTIF(品番配送区分記入用リスト!U:U,CONCATENATE(A76,$E$1))</f>
        <v>0</v>
      </c>
      <c r="F76" s="135">
        <f>COUNTIF(品番配送区分記入用リスト!U:U,CONCATENATE(A76,$F$1))</f>
        <v>0</v>
      </c>
      <c r="G76" s="135">
        <f>COUNTIF(品番配送区分記入用リスト!U:U,CONCATENATE(A76,$G$1))</f>
        <v>0</v>
      </c>
      <c r="H76" s="135">
        <f>COUNTIF(品番配送区分記入用リスト!U:U,CONCATENATE(A76,$H$1))</f>
        <v>0</v>
      </c>
      <c r="I76" s="136">
        <f t="shared" si="2"/>
        <v>0</v>
      </c>
      <c r="L76" s="135" t="s">
        <v>1484</v>
      </c>
      <c r="M76" s="137">
        <v>2000000</v>
      </c>
      <c r="N76" s="419">
        <v>900</v>
      </c>
      <c r="O76" s="154">
        <v>400</v>
      </c>
      <c r="Q76" s="419">
        <v>900</v>
      </c>
      <c r="R76" s="138">
        <v>400</v>
      </c>
      <c r="S76" s="138">
        <v>500</v>
      </c>
      <c r="T76" s="141">
        <v>135</v>
      </c>
      <c r="U76" s="183">
        <v>107.5</v>
      </c>
      <c r="V76" s="140">
        <v>0.11944444444444445</v>
      </c>
      <c r="X76" s="85">
        <v>257.5</v>
      </c>
      <c r="Y76" s="185">
        <v>257.5</v>
      </c>
      <c r="Z76" s="84">
        <v>0.25750000000000001</v>
      </c>
      <c r="AA76" s="424" t="s">
        <v>126</v>
      </c>
      <c r="AB76" s="95">
        <v>0.08</v>
      </c>
      <c r="AC76" s="95">
        <v>0.08</v>
      </c>
      <c r="AE76" s="128">
        <v>67.5</v>
      </c>
      <c r="AF76" s="180">
        <v>135</v>
      </c>
      <c r="AG76" s="183">
        <v>107.5</v>
      </c>
      <c r="AH76" s="189">
        <v>257.5</v>
      </c>
      <c r="AK76" s="419">
        <v>900</v>
      </c>
      <c r="AM76" s="12">
        <v>72</v>
      </c>
      <c r="AN76" s="103">
        <v>972</v>
      </c>
      <c r="AO76" s="12">
        <v>972</v>
      </c>
      <c r="AP76" s="12" t="s">
        <v>1485</v>
      </c>
      <c r="AQ76" s="103" t="s">
        <v>1485</v>
      </c>
      <c r="AR76" s="159">
        <v>0.08</v>
      </c>
      <c r="AS76" s="84">
        <v>0</v>
      </c>
    </row>
    <row r="77" spans="1:45" ht="14.25" customHeight="1">
      <c r="A77" s="124" t="s">
        <v>312</v>
      </c>
      <c r="B77" s="124" t="s">
        <v>313</v>
      </c>
      <c r="C77" s="419" t="s">
        <v>231</v>
      </c>
      <c r="D77" s="135" t="s">
        <v>232</v>
      </c>
      <c r="E77" s="135">
        <f>COUNTIF(品番配送区分記入用リスト!U:U,CONCATENATE(A77,$E$1))</f>
        <v>0</v>
      </c>
      <c r="F77" s="135">
        <f>COUNTIF(品番配送区分記入用リスト!U:U,CONCATENATE(A77,$F$1))</f>
        <v>0</v>
      </c>
      <c r="G77" s="135">
        <f>COUNTIF(品番配送区分記入用リスト!U:U,CONCATENATE(A77,$G$1))</f>
        <v>0</v>
      </c>
      <c r="H77" s="135">
        <f>COUNTIF(品番配送区分記入用リスト!U:U,CONCATENATE(A77,$H$1))</f>
        <v>0</v>
      </c>
      <c r="I77" s="136">
        <f t="shared" si="2"/>
        <v>0</v>
      </c>
      <c r="L77" s="135" t="s">
        <v>1484</v>
      </c>
      <c r="M77" s="137">
        <v>2000000</v>
      </c>
      <c r="N77" s="419">
        <v>900</v>
      </c>
      <c r="O77" s="154">
        <v>400</v>
      </c>
      <c r="Q77" s="419">
        <v>900</v>
      </c>
      <c r="R77" s="138">
        <v>400</v>
      </c>
      <c r="S77" s="138">
        <v>500</v>
      </c>
      <c r="T77" s="141">
        <v>135</v>
      </c>
      <c r="U77" s="183">
        <v>107.5</v>
      </c>
      <c r="V77" s="140">
        <v>0.11944444444444445</v>
      </c>
      <c r="X77" s="85">
        <v>257.5</v>
      </c>
      <c r="Y77" s="185">
        <v>257.5</v>
      </c>
      <c r="Z77" s="84">
        <v>0.25750000000000001</v>
      </c>
      <c r="AA77" s="424" t="s">
        <v>126</v>
      </c>
      <c r="AB77" s="95">
        <v>0.08</v>
      </c>
      <c r="AC77" s="95">
        <v>0.08</v>
      </c>
      <c r="AE77" s="128">
        <v>67.5</v>
      </c>
      <c r="AF77" s="180">
        <v>135</v>
      </c>
      <c r="AG77" s="183">
        <v>107.5</v>
      </c>
      <c r="AH77" s="189">
        <v>257.5</v>
      </c>
      <c r="AK77" s="419">
        <v>900</v>
      </c>
      <c r="AM77" s="12">
        <v>72</v>
      </c>
      <c r="AN77" s="103">
        <v>972</v>
      </c>
      <c r="AO77" s="12">
        <v>972</v>
      </c>
      <c r="AP77" s="12" t="s">
        <v>1485</v>
      </c>
      <c r="AQ77" s="103" t="s">
        <v>1485</v>
      </c>
      <c r="AR77" s="159">
        <v>0.08</v>
      </c>
      <c r="AS77" s="84">
        <v>0</v>
      </c>
    </row>
    <row r="78" spans="1:45" ht="14.25" customHeight="1">
      <c r="A78" s="124" t="s">
        <v>314</v>
      </c>
      <c r="B78" s="124" t="s">
        <v>315</v>
      </c>
      <c r="C78" s="419" t="s">
        <v>231</v>
      </c>
      <c r="D78" s="135" t="s">
        <v>232</v>
      </c>
      <c r="E78" s="135">
        <f>COUNTIF(品番配送区分記入用リスト!U:U,CONCATENATE(A78,$E$1))</f>
        <v>0</v>
      </c>
      <c r="F78" s="135">
        <f>COUNTIF(品番配送区分記入用リスト!U:U,CONCATENATE(A78,$F$1))</f>
        <v>0</v>
      </c>
      <c r="G78" s="135">
        <f>COUNTIF(品番配送区分記入用リスト!U:U,CONCATENATE(A78,$G$1))</f>
        <v>0</v>
      </c>
      <c r="H78" s="135">
        <f>COUNTIF(品番配送区分記入用リスト!U:U,CONCATENATE(A78,$H$1))</f>
        <v>0</v>
      </c>
      <c r="I78" s="136">
        <f t="shared" si="2"/>
        <v>0</v>
      </c>
      <c r="L78" s="135" t="s">
        <v>1484</v>
      </c>
      <c r="M78" s="137">
        <v>2000000</v>
      </c>
      <c r="N78" s="419">
        <v>900</v>
      </c>
      <c r="O78" s="154">
        <v>400</v>
      </c>
      <c r="Q78" s="419">
        <v>900</v>
      </c>
      <c r="R78" s="138">
        <v>400</v>
      </c>
      <c r="S78" s="138">
        <v>500</v>
      </c>
      <c r="T78" s="141">
        <v>135</v>
      </c>
      <c r="U78" s="183">
        <v>107.5</v>
      </c>
      <c r="V78" s="140">
        <v>0.11944444444444445</v>
      </c>
      <c r="X78" s="85">
        <v>257.5</v>
      </c>
      <c r="Y78" s="185">
        <v>257.5</v>
      </c>
      <c r="Z78" s="84">
        <v>0.25750000000000001</v>
      </c>
      <c r="AA78" s="424" t="s">
        <v>126</v>
      </c>
      <c r="AB78" s="95">
        <v>0.08</v>
      </c>
      <c r="AC78" s="95">
        <v>0.08</v>
      </c>
      <c r="AE78" s="128">
        <v>67.5</v>
      </c>
      <c r="AF78" s="180">
        <v>135</v>
      </c>
      <c r="AG78" s="183">
        <v>107.5</v>
      </c>
      <c r="AH78" s="189">
        <v>257.5</v>
      </c>
      <c r="AK78" s="419">
        <v>900</v>
      </c>
      <c r="AM78" s="12">
        <v>72</v>
      </c>
      <c r="AN78" s="103">
        <v>972</v>
      </c>
      <c r="AO78" s="12">
        <v>972</v>
      </c>
      <c r="AP78" s="12" t="s">
        <v>1485</v>
      </c>
      <c r="AQ78" s="103" t="s">
        <v>1485</v>
      </c>
      <c r="AR78" s="159">
        <v>0.08</v>
      </c>
      <c r="AS78" s="84">
        <v>0</v>
      </c>
    </row>
    <row r="79" spans="1:45" ht="14.25" customHeight="1">
      <c r="A79" s="124" t="s">
        <v>316</v>
      </c>
      <c r="B79" s="124" t="s">
        <v>317</v>
      </c>
      <c r="C79" s="419" t="s">
        <v>231</v>
      </c>
      <c r="D79" s="135" t="s">
        <v>232</v>
      </c>
      <c r="E79" s="135">
        <f>COUNTIF(品番配送区分記入用リスト!U:U,CONCATENATE(A79,$E$1))</f>
        <v>0</v>
      </c>
      <c r="F79" s="135">
        <f>COUNTIF(品番配送区分記入用リスト!U:U,CONCATENATE(A79,$F$1))</f>
        <v>0</v>
      </c>
      <c r="G79" s="135">
        <f>COUNTIF(品番配送区分記入用リスト!U:U,CONCATENATE(A79,$G$1))</f>
        <v>0</v>
      </c>
      <c r="H79" s="135">
        <f>COUNTIF(品番配送区分記入用リスト!U:U,CONCATENATE(A79,$H$1))</f>
        <v>0</v>
      </c>
      <c r="I79" s="136">
        <f t="shared" si="2"/>
        <v>0</v>
      </c>
      <c r="L79" s="135" t="s">
        <v>1484</v>
      </c>
      <c r="M79" s="137">
        <v>2000000</v>
      </c>
      <c r="N79" s="419">
        <v>900</v>
      </c>
      <c r="O79" s="154">
        <v>400</v>
      </c>
      <c r="Q79" s="419">
        <v>900</v>
      </c>
      <c r="R79" s="138">
        <v>400</v>
      </c>
      <c r="S79" s="138">
        <v>500</v>
      </c>
      <c r="T79" s="141">
        <v>135</v>
      </c>
      <c r="U79" s="183">
        <v>107.5</v>
      </c>
      <c r="V79" s="140">
        <v>0.11944444444444445</v>
      </c>
      <c r="X79" s="85">
        <v>257.5</v>
      </c>
      <c r="Y79" s="185">
        <v>257.5</v>
      </c>
      <c r="Z79" s="84">
        <v>0.25750000000000001</v>
      </c>
      <c r="AA79" s="424" t="s">
        <v>126</v>
      </c>
      <c r="AB79" s="95">
        <v>0.08</v>
      </c>
      <c r="AC79" s="95">
        <v>0.08</v>
      </c>
      <c r="AE79" s="128">
        <v>67.5</v>
      </c>
      <c r="AF79" s="180">
        <v>135</v>
      </c>
      <c r="AG79" s="183">
        <v>107.5</v>
      </c>
      <c r="AH79" s="189">
        <v>257.5</v>
      </c>
      <c r="AK79" s="419">
        <v>900</v>
      </c>
      <c r="AM79" s="12">
        <v>72</v>
      </c>
      <c r="AN79" s="103">
        <v>972</v>
      </c>
      <c r="AO79" s="12">
        <v>972</v>
      </c>
      <c r="AP79" s="12" t="s">
        <v>1485</v>
      </c>
      <c r="AQ79" s="103" t="s">
        <v>1485</v>
      </c>
      <c r="AR79" s="159">
        <v>0.08</v>
      </c>
      <c r="AS79" s="84">
        <v>0</v>
      </c>
    </row>
    <row r="80" spans="1:45" ht="14.25" customHeight="1">
      <c r="A80" s="124" t="s">
        <v>318</v>
      </c>
      <c r="B80" s="124" t="s">
        <v>319</v>
      </c>
      <c r="C80" s="419" t="s">
        <v>231</v>
      </c>
      <c r="D80" s="135" t="s">
        <v>232</v>
      </c>
      <c r="E80" s="135">
        <f>COUNTIF(品番配送区分記入用リスト!U:U,CONCATENATE(A80,$E$1))</f>
        <v>0</v>
      </c>
      <c r="F80" s="135">
        <f>COUNTIF(品番配送区分記入用リスト!U:U,CONCATENATE(A80,$F$1))</f>
        <v>0</v>
      </c>
      <c r="G80" s="135">
        <f>COUNTIF(品番配送区分記入用リスト!U:U,CONCATENATE(A80,$G$1))</f>
        <v>0</v>
      </c>
      <c r="H80" s="135">
        <f>COUNTIF(品番配送区分記入用リスト!U:U,CONCATENATE(A80,$H$1))</f>
        <v>0</v>
      </c>
      <c r="I80" s="136">
        <f t="shared" si="2"/>
        <v>0</v>
      </c>
      <c r="L80" s="135" t="s">
        <v>1484</v>
      </c>
      <c r="M80" s="137">
        <v>2000000</v>
      </c>
      <c r="N80" s="419">
        <v>900</v>
      </c>
      <c r="O80" s="154">
        <v>400</v>
      </c>
      <c r="Q80" s="419">
        <v>900</v>
      </c>
      <c r="R80" s="138">
        <v>400</v>
      </c>
      <c r="S80" s="138">
        <v>500</v>
      </c>
      <c r="T80" s="141">
        <v>135</v>
      </c>
      <c r="U80" s="183">
        <v>107.5</v>
      </c>
      <c r="V80" s="140">
        <v>0.11944444444444445</v>
      </c>
      <c r="X80" s="85">
        <v>257.5</v>
      </c>
      <c r="Y80" s="185">
        <v>257.5</v>
      </c>
      <c r="Z80" s="84">
        <v>0.25750000000000001</v>
      </c>
      <c r="AA80" s="424" t="s">
        <v>126</v>
      </c>
      <c r="AB80" s="95">
        <v>0.08</v>
      </c>
      <c r="AC80" s="95">
        <v>0.08</v>
      </c>
      <c r="AE80" s="128">
        <v>67.5</v>
      </c>
      <c r="AF80" s="180">
        <v>135</v>
      </c>
      <c r="AG80" s="183">
        <v>107.5</v>
      </c>
      <c r="AH80" s="189">
        <v>257.5</v>
      </c>
      <c r="AK80" s="419">
        <v>900</v>
      </c>
      <c r="AM80" s="12">
        <v>72</v>
      </c>
      <c r="AN80" s="103">
        <v>972</v>
      </c>
      <c r="AO80" s="12">
        <v>972</v>
      </c>
      <c r="AP80" s="12" t="s">
        <v>1485</v>
      </c>
      <c r="AQ80" s="103" t="s">
        <v>1485</v>
      </c>
      <c r="AR80" s="159">
        <v>0.08</v>
      </c>
      <c r="AS80" s="84">
        <v>0</v>
      </c>
    </row>
    <row r="81" spans="1:45" ht="14.25" customHeight="1">
      <c r="A81" s="124" t="s">
        <v>320</v>
      </c>
      <c r="B81" s="124" t="s">
        <v>321</v>
      </c>
      <c r="C81" s="419" t="s">
        <v>231</v>
      </c>
      <c r="D81" s="135" t="s">
        <v>232</v>
      </c>
      <c r="E81" s="135">
        <f>COUNTIF(品番配送区分記入用リスト!U:U,CONCATENATE(A81,$E$1))</f>
        <v>0</v>
      </c>
      <c r="F81" s="135">
        <f>COUNTIF(品番配送区分記入用リスト!U:U,CONCATENATE(A81,$F$1))</f>
        <v>0</v>
      </c>
      <c r="G81" s="135">
        <f>COUNTIF(品番配送区分記入用リスト!U:U,CONCATENATE(A81,$G$1))</f>
        <v>0</v>
      </c>
      <c r="H81" s="135">
        <f>COUNTIF(品番配送区分記入用リスト!U:U,CONCATENATE(A81,$H$1))</f>
        <v>0</v>
      </c>
      <c r="I81" s="136">
        <f t="shared" si="2"/>
        <v>0</v>
      </c>
      <c r="L81" s="135" t="s">
        <v>1484</v>
      </c>
      <c r="M81" s="137">
        <v>2000000</v>
      </c>
      <c r="N81" s="419">
        <v>900</v>
      </c>
      <c r="O81" s="154">
        <v>400</v>
      </c>
      <c r="Q81" s="419">
        <v>900</v>
      </c>
      <c r="R81" s="138">
        <v>400</v>
      </c>
      <c r="S81" s="138">
        <v>500</v>
      </c>
      <c r="T81" s="141">
        <v>135</v>
      </c>
      <c r="U81" s="183">
        <v>107.5</v>
      </c>
      <c r="V81" s="140">
        <v>0.11944444444444445</v>
      </c>
      <c r="X81" s="85">
        <v>257.5</v>
      </c>
      <c r="Y81" s="185">
        <v>257.5</v>
      </c>
      <c r="Z81" s="84">
        <v>0.25750000000000001</v>
      </c>
      <c r="AA81" s="424" t="s">
        <v>126</v>
      </c>
      <c r="AB81" s="95">
        <v>0.08</v>
      </c>
      <c r="AC81" s="95">
        <v>0.08</v>
      </c>
      <c r="AE81" s="128">
        <v>67.5</v>
      </c>
      <c r="AF81" s="180">
        <v>135</v>
      </c>
      <c r="AG81" s="183">
        <v>107.5</v>
      </c>
      <c r="AH81" s="189">
        <v>257.5</v>
      </c>
      <c r="AK81" s="419">
        <v>900</v>
      </c>
      <c r="AM81" s="12">
        <v>72</v>
      </c>
      <c r="AN81" s="103">
        <v>972</v>
      </c>
      <c r="AO81" s="12">
        <v>972</v>
      </c>
      <c r="AP81" s="12" t="s">
        <v>1485</v>
      </c>
      <c r="AQ81" s="103" t="s">
        <v>1485</v>
      </c>
      <c r="AR81" s="159">
        <v>0.08</v>
      </c>
      <c r="AS81" s="84">
        <v>0</v>
      </c>
    </row>
    <row r="82" spans="1:45" ht="14.25" customHeight="1">
      <c r="A82" s="124" t="s">
        <v>322</v>
      </c>
      <c r="B82" s="124" t="s">
        <v>323</v>
      </c>
      <c r="C82" s="419" t="s">
        <v>231</v>
      </c>
      <c r="D82" s="135" t="s">
        <v>232</v>
      </c>
      <c r="E82" s="135">
        <f>COUNTIF(品番配送区分記入用リスト!U:U,CONCATENATE(A82,$E$1))</f>
        <v>0</v>
      </c>
      <c r="F82" s="135">
        <f>COUNTIF(品番配送区分記入用リスト!U:U,CONCATENATE(A82,$F$1))</f>
        <v>0</v>
      </c>
      <c r="G82" s="135">
        <f>COUNTIF(品番配送区分記入用リスト!U:U,CONCATENATE(A82,$G$1))</f>
        <v>0</v>
      </c>
      <c r="H82" s="135">
        <f>COUNTIF(品番配送区分記入用リスト!U:U,CONCATENATE(A82,$H$1))</f>
        <v>0</v>
      </c>
      <c r="I82" s="136">
        <f t="shared" si="2"/>
        <v>0</v>
      </c>
      <c r="L82" s="135" t="s">
        <v>1484</v>
      </c>
      <c r="M82" s="137">
        <v>2000000</v>
      </c>
      <c r="N82" s="419">
        <v>900</v>
      </c>
      <c r="O82" s="154">
        <v>400</v>
      </c>
      <c r="Q82" s="419">
        <v>900</v>
      </c>
      <c r="R82" s="138">
        <v>400</v>
      </c>
      <c r="S82" s="138">
        <v>500</v>
      </c>
      <c r="T82" s="141">
        <v>135</v>
      </c>
      <c r="U82" s="183">
        <v>107.5</v>
      </c>
      <c r="V82" s="140">
        <v>0.11944444444444445</v>
      </c>
      <c r="X82" s="85">
        <v>257.5</v>
      </c>
      <c r="Y82" s="185">
        <v>257.5</v>
      </c>
      <c r="Z82" s="84">
        <v>0.25750000000000001</v>
      </c>
      <c r="AA82" s="424" t="s">
        <v>126</v>
      </c>
      <c r="AB82" s="95">
        <v>0.08</v>
      </c>
      <c r="AC82" s="95">
        <v>0.08</v>
      </c>
      <c r="AE82" s="128">
        <v>67.5</v>
      </c>
      <c r="AF82" s="180">
        <v>135</v>
      </c>
      <c r="AG82" s="183">
        <v>107.5</v>
      </c>
      <c r="AH82" s="189">
        <v>257.5</v>
      </c>
      <c r="AK82" s="419">
        <v>900</v>
      </c>
      <c r="AM82" s="12">
        <v>72</v>
      </c>
      <c r="AN82" s="103">
        <v>972</v>
      </c>
      <c r="AO82" s="12">
        <v>972</v>
      </c>
      <c r="AP82" s="12" t="s">
        <v>1485</v>
      </c>
      <c r="AQ82" s="103" t="s">
        <v>1485</v>
      </c>
      <c r="AR82" s="159">
        <v>0.08</v>
      </c>
      <c r="AS82" s="84">
        <v>0</v>
      </c>
    </row>
    <row r="83" spans="1:45" ht="14.25" customHeight="1">
      <c r="A83" s="124" t="s">
        <v>324</v>
      </c>
      <c r="B83" s="124" t="s">
        <v>325</v>
      </c>
      <c r="C83" s="419" t="s">
        <v>231</v>
      </c>
      <c r="D83" s="135" t="s">
        <v>232</v>
      </c>
      <c r="E83" s="135">
        <f>COUNTIF(品番配送区分記入用リスト!U:U,CONCATENATE(A83,$E$1))</f>
        <v>0</v>
      </c>
      <c r="F83" s="135">
        <f>COUNTIF(品番配送区分記入用リスト!U:U,CONCATENATE(A83,$F$1))</f>
        <v>0</v>
      </c>
      <c r="G83" s="135">
        <f>COUNTIF(品番配送区分記入用リスト!U:U,CONCATENATE(A83,$G$1))</f>
        <v>0</v>
      </c>
      <c r="H83" s="135">
        <f>COUNTIF(品番配送区分記入用リスト!U:U,CONCATENATE(A83,$H$1))</f>
        <v>0</v>
      </c>
      <c r="I83" s="136">
        <f t="shared" si="2"/>
        <v>0</v>
      </c>
      <c r="L83" s="135" t="s">
        <v>1484</v>
      </c>
      <c r="M83" s="137">
        <v>2000000</v>
      </c>
      <c r="N83" s="419">
        <v>900</v>
      </c>
      <c r="O83" s="154">
        <v>400</v>
      </c>
      <c r="Q83" s="419">
        <v>900</v>
      </c>
      <c r="R83" s="138">
        <v>400</v>
      </c>
      <c r="S83" s="138">
        <v>500</v>
      </c>
      <c r="T83" s="141">
        <v>135</v>
      </c>
      <c r="U83" s="183">
        <v>107.5</v>
      </c>
      <c r="V83" s="140">
        <v>0.11944444444444445</v>
      </c>
      <c r="X83" s="85">
        <v>257.5</v>
      </c>
      <c r="Y83" s="185">
        <v>257.5</v>
      </c>
      <c r="Z83" s="84">
        <v>0.25750000000000001</v>
      </c>
      <c r="AA83" s="424" t="s">
        <v>126</v>
      </c>
      <c r="AB83" s="95">
        <v>0.08</v>
      </c>
      <c r="AC83" s="95">
        <v>0.08</v>
      </c>
      <c r="AE83" s="128">
        <v>67.5</v>
      </c>
      <c r="AF83" s="180">
        <v>135</v>
      </c>
      <c r="AG83" s="183">
        <v>107.5</v>
      </c>
      <c r="AH83" s="189">
        <v>257.5</v>
      </c>
      <c r="AK83" s="419">
        <v>900</v>
      </c>
      <c r="AM83" s="12">
        <v>72</v>
      </c>
      <c r="AN83" s="103">
        <v>972</v>
      </c>
      <c r="AO83" s="12">
        <v>972</v>
      </c>
      <c r="AP83" s="12" t="s">
        <v>1485</v>
      </c>
      <c r="AQ83" s="103" t="s">
        <v>1485</v>
      </c>
      <c r="AR83" s="159">
        <v>0.08</v>
      </c>
      <c r="AS83" s="84">
        <v>0</v>
      </c>
    </row>
    <row r="84" spans="1:45" ht="14.25" customHeight="1">
      <c r="A84" s="124" t="s">
        <v>326</v>
      </c>
      <c r="B84" s="124" t="s">
        <v>327</v>
      </c>
      <c r="C84" s="419" t="s">
        <v>231</v>
      </c>
      <c r="D84" s="135" t="s">
        <v>232</v>
      </c>
      <c r="E84" s="135">
        <f>COUNTIF(品番配送区分記入用リスト!U:U,CONCATENATE(A84,$E$1))</f>
        <v>0</v>
      </c>
      <c r="F84" s="135">
        <f>COUNTIF(品番配送区分記入用リスト!U:U,CONCATENATE(A84,$F$1))</f>
        <v>0</v>
      </c>
      <c r="G84" s="135">
        <f>COUNTIF(品番配送区分記入用リスト!U:U,CONCATENATE(A84,$G$1))</f>
        <v>0</v>
      </c>
      <c r="H84" s="135">
        <f>COUNTIF(品番配送区分記入用リスト!U:U,CONCATENATE(A84,$H$1))</f>
        <v>0</v>
      </c>
      <c r="I84" s="136">
        <f t="shared" si="2"/>
        <v>0</v>
      </c>
      <c r="L84" s="135" t="s">
        <v>1484</v>
      </c>
      <c r="M84" s="137">
        <v>2000000</v>
      </c>
      <c r="N84" s="419">
        <v>900</v>
      </c>
      <c r="O84" s="154">
        <v>400</v>
      </c>
      <c r="Q84" s="419">
        <v>900</v>
      </c>
      <c r="R84" s="138">
        <v>400</v>
      </c>
      <c r="S84" s="138">
        <v>500</v>
      </c>
      <c r="T84" s="141">
        <v>135</v>
      </c>
      <c r="U84" s="183">
        <v>107.5</v>
      </c>
      <c r="V84" s="140">
        <v>0.11944444444444445</v>
      </c>
      <c r="X84" s="85">
        <v>257.5</v>
      </c>
      <c r="Y84" s="185">
        <v>257.5</v>
      </c>
      <c r="Z84" s="84">
        <v>0.25750000000000001</v>
      </c>
      <c r="AA84" s="424" t="s">
        <v>126</v>
      </c>
      <c r="AB84" s="95">
        <v>0.08</v>
      </c>
      <c r="AC84" s="95">
        <v>0.08</v>
      </c>
      <c r="AE84" s="128">
        <v>67.5</v>
      </c>
      <c r="AF84" s="180">
        <v>135</v>
      </c>
      <c r="AG84" s="183">
        <v>107.5</v>
      </c>
      <c r="AH84" s="189">
        <v>257.5</v>
      </c>
      <c r="AK84" s="419">
        <v>900</v>
      </c>
      <c r="AM84" s="12">
        <v>72</v>
      </c>
      <c r="AN84" s="103">
        <v>972</v>
      </c>
      <c r="AO84" s="12">
        <v>972</v>
      </c>
      <c r="AP84" s="12" t="s">
        <v>1485</v>
      </c>
      <c r="AQ84" s="103" t="s">
        <v>1485</v>
      </c>
      <c r="AR84" s="159">
        <v>0.08</v>
      </c>
      <c r="AS84" s="84">
        <v>0</v>
      </c>
    </row>
    <row r="85" spans="1:45" ht="14.25" customHeight="1">
      <c r="A85" s="124" t="s">
        <v>328</v>
      </c>
      <c r="B85" s="124" t="s">
        <v>329</v>
      </c>
      <c r="C85" s="419" t="s">
        <v>231</v>
      </c>
      <c r="D85" s="135" t="s">
        <v>232</v>
      </c>
      <c r="E85" s="135">
        <f>COUNTIF(品番配送区分記入用リスト!U:U,CONCATENATE(A85,$E$1))</f>
        <v>0</v>
      </c>
      <c r="F85" s="135">
        <f>COUNTIF(品番配送区分記入用リスト!U:U,CONCATENATE(A85,$F$1))</f>
        <v>0</v>
      </c>
      <c r="G85" s="135">
        <f>COUNTIF(品番配送区分記入用リスト!U:U,CONCATENATE(A85,$G$1))</f>
        <v>0</v>
      </c>
      <c r="H85" s="135">
        <f>COUNTIF(品番配送区分記入用リスト!U:U,CONCATENATE(A85,$H$1))</f>
        <v>0</v>
      </c>
      <c r="I85" s="136">
        <f t="shared" si="2"/>
        <v>0</v>
      </c>
      <c r="L85" s="135" t="s">
        <v>1484</v>
      </c>
      <c r="M85" s="137">
        <v>2000000</v>
      </c>
      <c r="N85" s="419">
        <v>900</v>
      </c>
      <c r="O85" s="154">
        <v>400</v>
      </c>
      <c r="Q85" s="419">
        <v>900</v>
      </c>
      <c r="R85" s="138">
        <v>400</v>
      </c>
      <c r="S85" s="138">
        <v>500</v>
      </c>
      <c r="T85" s="141">
        <v>135</v>
      </c>
      <c r="U85" s="183">
        <v>107.5</v>
      </c>
      <c r="V85" s="140">
        <v>0.11944444444444445</v>
      </c>
      <c r="X85" s="85">
        <v>257.5</v>
      </c>
      <c r="Y85" s="185">
        <v>257.5</v>
      </c>
      <c r="Z85" s="84">
        <v>0.25750000000000001</v>
      </c>
      <c r="AA85" s="424" t="s">
        <v>126</v>
      </c>
      <c r="AB85" s="95">
        <v>0.08</v>
      </c>
      <c r="AC85" s="95">
        <v>0.08</v>
      </c>
      <c r="AE85" s="128">
        <v>67.5</v>
      </c>
      <c r="AF85" s="180">
        <v>135</v>
      </c>
      <c r="AG85" s="183">
        <v>107.5</v>
      </c>
      <c r="AH85" s="189">
        <v>257.5</v>
      </c>
      <c r="AK85" s="419">
        <v>900</v>
      </c>
      <c r="AM85" s="12">
        <v>72</v>
      </c>
      <c r="AN85" s="103">
        <v>972</v>
      </c>
      <c r="AO85" s="12">
        <v>972</v>
      </c>
      <c r="AP85" s="12" t="s">
        <v>1485</v>
      </c>
      <c r="AQ85" s="103" t="s">
        <v>1485</v>
      </c>
      <c r="AR85" s="159">
        <v>0.08</v>
      </c>
      <c r="AS85" s="84">
        <v>0</v>
      </c>
    </row>
    <row r="86" spans="1:45" ht="14.25" customHeight="1">
      <c r="A86" s="124" t="s">
        <v>330</v>
      </c>
      <c r="B86" s="124" t="s">
        <v>331</v>
      </c>
      <c r="C86" s="419" t="s">
        <v>231</v>
      </c>
      <c r="D86" s="135" t="s">
        <v>232</v>
      </c>
      <c r="E86" s="135">
        <f>COUNTIF(品番配送区分記入用リスト!U:U,CONCATENATE(A86,$E$1))</f>
        <v>0</v>
      </c>
      <c r="F86" s="135">
        <f>COUNTIF(品番配送区分記入用リスト!U:U,CONCATENATE(A86,$F$1))</f>
        <v>0</v>
      </c>
      <c r="G86" s="135">
        <f>COUNTIF(品番配送区分記入用リスト!U:U,CONCATENATE(A86,$G$1))</f>
        <v>0</v>
      </c>
      <c r="H86" s="135">
        <f>COUNTIF(品番配送区分記入用リスト!U:U,CONCATENATE(A86,$H$1))</f>
        <v>0</v>
      </c>
      <c r="I86" s="136">
        <f t="shared" si="2"/>
        <v>0</v>
      </c>
      <c r="L86" s="135" t="s">
        <v>1484</v>
      </c>
      <c r="M86" s="137">
        <v>2000000</v>
      </c>
      <c r="N86" s="419">
        <v>900</v>
      </c>
      <c r="O86" s="154">
        <v>400</v>
      </c>
      <c r="Q86" s="419">
        <v>900</v>
      </c>
      <c r="R86" s="138">
        <v>400</v>
      </c>
      <c r="S86" s="138">
        <v>500</v>
      </c>
      <c r="T86" s="141">
        <v>135</v>
      </c>
      <c r="U86" s="183">
        <v>107.5</v>
      </c>
      <c r="V86" s="140">
        <v>0.11944444444444445</v>
      </c>
      <c r="X86" s="85">
        <v>257.5</v>
      </c>
      <c r="Y86" s="185">
        <v>257.5</v>
      </c>
      <c r="Z86" s="84">
        <v>0.25750000000000001</v>
      </c>
      <c r="AA86" s="424" t="s">
        <v>126</v>
      </c>
      <c r="AB86" s="95">
        <v>0.08</v>
      </c>
      <c r="AC86" s="95">
        <v>0.08</v>
      </c>
      <c r="AE86" s="128">
        <v>67.5</v>
      </c>
      <c r="AF86" s="180">
        <v>135</v>
      </c>
      <c r="AG86" s="183">
        <v>107.5</v>
      </c>
      <c r="AH86" s="189">
        <v>257.5</v>
      </c>
      <c r="AK86" s="419">
        <v>900</v>
      </c>
      <c r="AM86" s="12">
        <v>72</v>
      </c>
      <c r="AN86" s="103">
        <v>972</v>
      </c>
      <c r="AO86" s="12">
        <v>972</v>
      </c>
      <c r="AP86" s="12" t="s">
        <v>1485</v>
      </c>
      <c r="AQ86" s="103" t="s">
        <v>1485</v>
      </c>
      <c r="AR86" s="159">
        <v>0.08</v>
      </c>
      <c r="AS86" s="84">
        <v>0</v>
      </c>
    </row>
    <row r="87" spans="1:45" ht="14.25" customHeight="1">
      <c r="A87" s="124" t="s">
        <v>332</v>
      </c>
      <c r="B87" s="124" t="s">
        <v>301</v>
      </c>
      <c r="C87" s="419" t="s">
        <v>231</v>
      </c>
      <c r="D87" s="135" t="s">
        <v>232</v>
      </c>
      <c r="E87" s="135">
        <f>COUNTIF(品番配送区分記入用リスト!U:U,CONCATENATE(A87,$E$1))</f>
        <v>0</v>
      </c>
      <c r="F87" s="135">
        <f>COUNTIF(品番配送区分記入用リスト!U:U,CONCATENATE(A87,$F$1))</f>
        <v>0</v>
      </c>
      <c r="G87" s="135">
        <f>COUNTIF(品番配送区分記入用リスト!U:U,CONCATENATE(A87,$G$1))</f>
        <v>0</v>
      </c>
      <c r="H87" s="135">
        <f>COUNTIF(品番配送区分記入用リスト!U:U,CONCATENATE(A87,$H$1))</f>
        <v>0</v>
      </c>
      <c r="I87" s="136">
        <f t="shared" si="2"/>
        <v>0</v>
      </c>
      <c r="L87" s="135" t="s">
        <v>1484</v>
      </c>
      <c r="M87" s="137">
        <v>2000000</v>
      </c>
      <c r="N87" s="419">
        <v>900</v>
      </c>
      <c r="O87" s="154">
        <v>400</v>
      </c>
      <c r="Q87" s="419">
        <v>900</v>
      </c>
      <c r="R87" s="138">
        <v>400</v>
      </c>
      <c r="S87" s="138">
        <v>500</v>
      </c>
      <c r="T87" s="141">
        <v>135</v>
      </c>
      <c r="U87" s="183">
        <v>107.5</v>
      </c>
      <c r="V87" s="140">
        <v>0.11944444444444445</v>
      </c>
      <c r="X87" s="85">
        <v>257.5</v>
      </c>
      <c r="Y87" s="185">
        <v>257.5</v>
      </c>
      <c r="Z87" s="84">
        <v>0.25750000000000001</v>
      </c>
      <c r="AA87" s="424" t="s">
        <v>126</v>
      </c>
      <c r="AB87" s="95">
        <v>0.08</v>
      </c>
      <c r="AC87" s="95">
        <v>0.08</v>
      </c>
      <c r="AE87" s="128">
        <v>67.5</v>
      </c>
      <c r="AF87" s="180">
        <v>135</v>
      </c>
      <c r="AG87" s="183">
        <v>107.5</v>
      </c>
      <c r="AH87" s="189">
        <v>257.5</v>
      </c>
      <c r="AK87" s="419">
        <v>900</v>
      </c>
      <c r="AM87" s="12">
        <v>72</v>
      </c>
      <c r="AN87" s="103">
        <v>972</v>
      </c>
      <c r="AO87" s="12">
        <v>972</v>
      </c>
      <c r="AP87" s="12" t="s">
        <v>1485</v>
      </c>
      <c r="AQ87" s="103" t="s">
        <v>1485</v>
      </c>
      <c r="AR87" s="159">
        <v>0.08</v>
      </c>
      <c r="AS87" s="84">
        <v>0</v>
      </c>
    </row>
    <row r="88" spans="1:45" ht="14.25" customHeight="1">
      <c r="A88" s="124" t="s">
        <v>333</v>
      </c>
      <c r="B88" s="124" t="s">
        <v>334</v>
      </c>
      <c r="C88" s="419" t="s">
        <v>231</v>
      </c>
      <c r="D88" s="135" t="s">
        <v>232</v>
      </c>
      <c r="E88" s="135">
        <f>COUNTIF(品番配送区分記入用リスト!U:U,CONCATENATE(A88,$E$1))</f>
        <v>0</v>
      </c>
      <c r="F88" s="135">
        <f>COUNTIF(品番配送区分記入用リスト!U:U,CONCATENATE(A88,$F$1))</f>
        <v>0</v>
      </c>
      <c r="G88" s="135">
        <f>COUNTIF(品番配送区分記入用リスト!U:U,CONCATENATE(A88,$G$1))</f>
        <v>0</v>
      </c>
      <c r="H88" s="135">
        <f>COUNTIF(品番配送区分記入用リスト!U:U,CONCATENATE(A88,$H$1))</f>
        <v>0</v>
      </c>
      <c r="I88" s="136">
        <f t="shared" si="2"/>
        <v>0</v>
      </c>
      <c r="L88" s="135" t="s">
        <v>1484</v>
      </c>
      <c r="M88" s="137">
        <v>2000000</v>
      </c>
      <c r="N88" s="419">
        <v>900</v>
      </c>
      <c r="O88" s="154">
        <v>400</v>
      </c>
      <c r="Q88" s="419">
        <v>900</v>
      </c>
      <c r="R88" s="138">
        <v>400</v>
      </c>
      <c r="S88" s="138">
        <v>500</v>
      </c>
      <c r="T88" s="141">
        <v>135</v>
      </c>
      <c r="U88" s="183">
        <v>107.5</v>
      </c>
      <c r="V88" s="140">
        <v>0.11944444444444445</v>
      </c>
      <c r="X88" s="85">
        <v>257.5</v>
      </c>
      <c r="Y88" s="185">
        <v>257.5</v>
      </c>
      <c r="Z88" s="84">
        <v>0.25750000000000001</v>
      </c>
      <c r="AA88" s="424" t="s">
        <v>126</v>
      </c>
      <c r="AB88" s="95">
        <v>0.08</v>
      </c>
      <c r="AC88" s="95">
        <v>0.08</v>
      </c>
      <c r="AE88" s="128">
        <v>67.5</v>
      </c>
      <c r="AF88" s="180">
        <v>135</v>
      </c>
      <c r="AG88" s="183">
        <v>107.5</v>
      </c>
      <c r="AH88" s="189">
        <v>257.5</v>
      </c>
      <c r="AK88" s="419">
        <v>900</v>
      </c>
      <c r="AM88" s="12">
        <v>72</v>
      </c>
      <c r="AN88" s="103">
        <v>972</v>
      </c>
      <c r="AO88" s="12">
        <v>972</v>
      </c>
      <c r="AP88" s="12" t="s">
        <v>1485</v>
      </c>
      <c r="AQ88" s="103" t="s">
        <v>1485</v>
      </c>
      <c r="AR88" s="159">
        <v>0.08</v>
      </c>
      <c r="AS88" s="84">
        <v>0</v>
      </c>
    </row>
    <row r="89" spans="1:45" ht="14.25" customHeight="1">
      <c r="A89" s="124" t="s">
        <v>335</v>
      </c>
      <c r="B89" s="124" t="s">
        <v>336</v>
      </c>
      <c r="C89" s="419" t="s">
        <v>234</v>
      </c>
      <c r="D89" s="135" t="s">
        <v>232</v>
      </c>
      <c r="E89" s="135">
        <f>COUNTIF(品番配送区分記入用リスト!U:U,CONCATENATE(A89,$E$1))</f>
        <v>0</v>
      </c>
      <c r="F89" s="135">
        <f>COUNTIF(品番配送区分記入用リスト!U:U,CONCATENATE(A89,$F$1))</f>
        <v>0</v>
      </c>
      <c r="G89" s="135">
        <f>COUNTIF(品番配送区分記入用リスト!U:U,CONCATENATE(A89,$G$1))</f>
        <v>0</v>
      </c>
      <c r="H89" s="135">
        <f>COUNTIF(品番配送区分記入用リスト!U:U,CONCATENATE(A89,$H$1))</f>
        <v>0</v>
      </c>
      <c r="I89" s="136">
        <f t="shared" si="2"/>
        <v>0</v>
      </c>
      <c r="L89" s="135" t="s">
        <v>1484</v>
      </c>
      <c r="M89" s="137">
        <v>2000000</v>
      </c>
      <c r="N89" s="419">
        <v>1350</v>
      </c>
      <c r="O89" s="154">
        <v>600</v>
      </c>
      <c r="Q89" s="419">
        <v>1350</v>
      </c>
      <c r="R89" s="138">
        <v>600</v>
      </c>
      <c r="S89" s="138">
        <v>750</v>
      </c>
      <c r="T89" s="141">
        <v>202.5</v>
      </c>
      <c r="U89" s="183">
        <v>161.25</v>
      </c>
      <c r="V89" s="140">
        <v>0.11944444444444445</v>
      </c>
      <c r="X89" s="85">
        <v>386.25</v>
      </c>
      <c r="Y89" s="185">
        <v>386.25</v>
      </c>
      <c r="Z89" s="84">
        <v>0.25750000000000001</v>
      </c>
      <c r="AA89" s="424" t="s">
        <v>126</v>
      </c>
      <c r="AB89" s="95">
        <v>0.08</v>
      </c>
      <c r="AC89" s="102">
        <v>0.08</v>
      </c>
      <c r="AE89" s="128">
        <v>101.25</v>
      </c>
      <c r="AF89" s="180">
        <v>202.5</v>
      </c>
      <c r="AG89" s="183">
        <v>161.25</v>
      </c>
      <c r="AH89" s="189">
        <v>386.25</v>
      </c>
      <c r="AK89" s="419">
        <v>1350</v>
      </c>
      <c r="AM89" s="12">
        <v>108</v>
      </c>
      <c r="AN89" s="103">
        <v>1458</v>
      </c>
      <c r="AO89" s="12">
        <v>1458</v>
      </c>
      <c r="AP89" s="12" t="s">
        <v>1486</v>
      </c>
      <c r="AQ89" s="103" t="s">
        <v>1486</v>
      </c>
      <c r="AR89" s="159">
        <v>0.08</v>
      </c>
      <c r="AS89" s="84">
        <v>0</v>
      </c>
    </row>
    <row r="90" spans="1:45" ht="14.25" customHeight="1">
      <c r="A90" s="124" t="s">
        <v>337</v>
      </c>
      <c r="B90" s="124" t="s">
        <v>338</v>
      </c>
      <c r="C90" s="419" t="s">
        <v>234</v>
      </c>
      <c r="D90" s="135" t="s">
        <v>232</v>
      </c>
      <c r="E90" s="135">
        <f>COUNTIF(品番配送区分記入用リスト!U:U,CONCATENATE(A90,$E$1))</f>
        <v>0</v>
      </c>
      <c r="F90" s="135">
        <f>COUNTIF(品番配送区分記入用リスト!U:U,CONCATENATE(A90,$F$1))</f>
        <v>0</v>
      </c>
      <c r="G90" s="135">
        <f>COUNTIF(品番配送区分記入用リスト!U:U,CONCATENATE(A90,$G$1))</f>
        <v>0</v>
      </c>
      <c r="H90" s="135">
        <f>COUNTIF(品番配送区分記入用リスト!U:U,CONCATENATE(A90,$H$1))</f>
        <v>0</v>
      </c>
      <c r="I90" s="136">
        <f t="shared" si="2"/>
        <v>0</v>
      </c>
      <c r="L90" s="135" t="s">
        <v>1484</v>
      </c>
      <c r="M90" s="137">
        <v>2000000</v>
      </c>
      <c r="N90" s="419">
        <v>1350</v>
      </c>
      <c r="O90" s="154">
        <v>600</v>
      </c>
      <c r="Q90" s="419">
        <v>1350</v>
      </c>
      <c r="R90" s="138">
        <v>600</v>
      </c>
      <c r="S90" s="138">
        <v>750</v>
      </c>
      <c r="T90" s="141">
        <v>202.5</v>
      </c>
      <c r="U90" s="183">
        <v>161.25</v>
      </c>
      <c r="V90" s="140">
        <v>0.11944444444444445</v>
      </c>
      <c r="X90" s="85">
        <v>386.25</v>
      </c>
      <c r="Y90" s="185">
        <v>386.25</v>
      </c>
      <c r="Z90" s="84">
        <v>0.25750000000000001</v>
      </c>
      <c r="AA90" s="424" t="s">
        <v>126</v>
      </c>
      <c r="AB90" s="95">
        <v>0.08</v>
      </c>
      <c r="AC90" s="95">
        <v>0.08</v>
      </c>
      <c r="AE90" s="128">
        <v>101.25</v>
      </c>
      <c r="AF90" s="180">
        <v>202.5</v>
      </c>
      <c r="AG90" s="183">
        <v>161.25</v>
      </c>
      <c r="AH90" s="189">
        <v>386.25</v>
      </c>
      <c r="AK90" s="419">
        <v>1350</v>
      </c>
      <c r="AM90" s="12">
        <v>108</v>
      </c>
      <c r="AN90" s="103">
        <v>1458</v>
      </c>
      <c r="AO90" s="12">
        <v>1458</v>
      </c>
      <c r="AP90" s="12" t="s">
        <v>1486</v>
      </c>
      <c r="AQ90" s="103" t="s">
        <v>1486</v>
      </c>
      <c r="AR90" s="159">
        <v>0.08</v>
      </c>
      <c r="AS90" s="84">
        <v>0</v>
      </c>
    </row>
    <row r="91" spans="1:45" ht="14.25" customHeight="1">
      <c r="A91" s="124" t="s">
        <v>339</v>
      </c>
      <c r="B91" s="124" t="s">
        <v>250</v>
      </c>
      <c r="C91" s="419" t="s">
        <v>234</v>
      </c>
      <c r="D91" s="135" t="s">
        <v>232</v>
      </c>
      <c r="E91" s="135">
        <f>COUNTIF(品番配送区分記入用リスト!U:U,CONCATENATE(A91,$E$1))</f>
        <v>0</v>
      </c>
      <c r="F91" s="135">
        <f>COUNTIF(品番配送区分記入用リスト!U:U,CONCATENATE(A91,$F$1))</f>
        <v>0</v>
      </c>
      <c r="G91" s="135">
        <f>COUNTIF(品番配送区分記入用リスト!U:U,CONCATENATE(A91,$G$1))</f>
        <v>0</v>
      </c>
      <c r="H91" s="135">
        <f>COUNTIF(品番配送区分記入用リスト!U:U,CONCATENATE(A91,$H$1))</f>
        <v>0</v>
      </c>
      <c r="I91" s="136">
        <f t="shared" si="2"/>
        <v>0</v>
      </c>
      <c r="L91" s="135" t="s">
        <v>1484</v>
      </c>
      <c r="M91" s="137">
        <v>2000000</v>
      </c>
      <c r="N91" s="419">
        <v>1350</v>
      </c>
      <c r="O91" s="154">
        <v>600</v>
      </c>
      <c r="Q91" s="419">
        <v>1350</v>
      </c>
      <c r="R91" s="138">
        <v>600</v>
      </c>
      <c r="S91" s="138">
        <v>750</v>
      </c>
      <c r="T91" s="141">
        <v>202.5</v>
      </c>
      <c r="U91" s="183">
        <v>161.25</v>
      </c>
      <c r="V91" s="140">
        <v>0.11944444444444445</v>
      </c>
      <c r="X91" s="85">
        <v>386.25</v>
      </c>
      <c r="Y91" s="185">
        <v>386.25</v>
      </c>
      <c r="Z91" s="84">
        <v>0.25750000000000001</v>
      </c>
      <c r="AA91" s="424" t="s">
        <v>126</v>
      </c>
      <c r="AB91" s="95">
        <v>0.08</v>
      </c>
      <c r="AC91" s="102">
        <v>0.08</v>
      </c>
      <c r="AE91" s="128">
        <v>101.25</v>
      </c>
      <c r="AF91" s="180">
        <v>202.5</v>
      </c>
      <c r="AG91" s="183">
        <v>161.25</v>
      </c>
      <c r="AH91" s="189">
        <v>386.25</v>
      </c>
      <c r="AK91" s="419">
        <v>1350</v>
      </c>
      <c r="AM91" s="12">
        <v>108</v>
      </c>
      <c r="AN91" s="103">
        <v>1458</v>
      </c>
      <c r="AO91" s="12">
        <v>1458</v>
      </c>
      <c r="AP91" s="12" t="s">
        <v>1486</v>
      </c>
      <c r="AQ91" s="103" t="s">
        <v>1486</v>
      </c>
      <c r="AR91" s="159">
        <v>0.08</v>
      </c>
      <c r="AS91" s="84">
        <v>0</v>
      </c>
    </row>
    <row r="92" spans="1:45" ht="14.25" customHeight="1">
      <c r="A92" s="124" t="s">
        <v>340</v>
      </c>
      <c r="B92" s="124" t="s">
        <v>341</v>
      </c>
      <c r="C92" s="419" t="s">
        <v>234</v>
      </c>
      <c r="D92" s="135" t="s">
        <v>232</v>
      </c>
      <c r="E92" s="135">
        <f>COUNTIF(品番配送区分記入用リスト!U:U,CONCATENATE(A92,$E$1))</f>
        <v>0</v>
      </c>
      <c r="F92" s="135">
        <f>COUNTIF(品番配送区分記入用リスト!U:U,CONCATENATE(A92,$F$1))</f>
        <v>0</v>
      </c>
      <c r="G92" s="135">
        <f>COUNTIF(品番配送区分記入用リスト!U:U,CONCATENATE(A92,$G$1))</f>
        <v>0</v>
      </c>
      <c r="H92" s="135">
        <f>COUNTIF(品番配送区分記入用リスト!U:U,CONCATENATE(A92,$H$1))</f>
        <v>0</v>
      </c>
      <c r="I92" s="136">
        <f t="shared" si="2"/>
        <v>0</v>
      </c>
      <c r="L92" s="135" t="s">
        <v>1484</v>
      </c>
      <c r="M92" s="137">
        <v>2000000</v>
      </c>
      <c r="N92" s="419">
        <v>1350</v>
      </c>
      <c r="O92" s="154">
        <v>600</v>
      </c>
      <c r="Q92" s="419">
        <v>1350</v>
      </c>
      <c r="R92" s="138">
        <v>600</v>
      </c>
      <c r="S92" s="138">
        <v>750</v>
      </c>
      <c r="T92" s="141">
        <v>202.5</v>
      </c>
      <c r="U92" s="183">
        <v>161.25</v>
      </c>
      <c r="V92" s="140">
        <v>0.11944444444444445</v>
      </c>
      <c r="X92" s="85">
        <v>386.25</v>
      </c>
      <c r="Y92" s="185">
        <v>386.25</v>
      </c>
      <c r="Z92" s="84">
        <v>0.25750000000000001</v>
      </c>
      <c r="AA92" s="424" t="s">
        <v>126</v>
      </c>
      <c r="AB92" s="95">
        <v>0.08</v>
      </c>
      <c r="AC92" s="102">
        <v>0.08</v>
      </c>
      <c r="AE92" s="128">
        <v>101.25</v>
      </c>
      <c r="AF92" s="180">
        <v>202.5</v>
      </c>
      <c r="AG92" s="183">
        <v>161.25</v>
      </c>
      <c r="AH92" s="189">
        <v>386.25</v>
      </c>
      <c r="AK92" s="419">
        <v>1350</v>
      </c>
      <c r="AM92" s="12">
        <v>108</v>
      </c>
      <c r="AN92" s="103">
        <v>1458</v>
      </c>
      <c r="AO92" s="12">
        <v>1458</v>
      </c>
      <c r="AP92" s="12" t="s">
        <v>1486</v>
      </c>
      <c r="AQ92" s="103" t="s">
        <v>1486</v>
      </c>
      <c r="AR92" s="159">
        <v>0.08</v>
      </c>
      <c r="AS92" s="84">
        <v>0</v>
      </c>
    </row>
    <row r="93" spans="1:45" ht="14.25" customHeight="1">
      <c r="A93" s="124" t="s">
        <v>342</v>
      </c>
      <c r="B93" s="124" t="s">
        <v>343</v>
      </c>
      <c r="C93" s="419" t="s">
        <v>234</v>
      </c>
      <c r="D93" s="135" t="s">
        <v>232</v>
      </c>
      <c r="E93" s="135">
        <f>COUNTIF(品番配送区分記入用リスト!U:U,CONCATENATE(A93,$E$1))</f>
        <v>0</v>
      </c>
      <c r="F93" s="135">
        <f>COUNTIF(品番配送区分記入用リスト!U:U,CONCATENATE(A93,$F$1))</f>
        <v>0</v>
      </c>
      <c r="G93" s="135">
        <f>COUNTIF(品番配送区分記入用リスト!U:U,CONCATENATE(A93,$G$1))</f>
        <v>0</v>
      </c>
      <c r="H93" s="135">
        <f>COUNTIF(品番配送区分記入用リスト!U:U,CONCATENATE(A93,$H$1))</f>
        <v>0</v>
      </c>
      <c r="I93" s="136">
        <f t="shared" si="2"/>
        <v>0</v>
      </c>
      <c r="L93" s="135" t="s">
        <v>1484</v>
      </c>
      <c r="M93" s="137">
        <v>2000000</v>
      </c>
      <c r="N93" s="419">
        <v>1350</v>
      </c>
      <c r="O93" s="154">
        <v>600</v>
      </c>
      <c r="Q93" s="419">
        <v>1350</v>
      </c>
      <c r="R93" s="138">
        <v>600</v>
      </c>
      <c r="S93" s="138">
        <v>750</v>
      </c>
      <c r="T93" s="141">
        <v>202.5</v>
      </c>
      <c r="U93" s="183">
        <v>161.25</v>
      </c>
      <c r="V93" s="140">
        <v>0.11944444444444445</v>
      </c>
      <c r="X93" s="85">
        <v>386.25</v>
      </c>
      <c r="Y93" s="185">
        <v>386.25</v>
      </c>
      <c r="Z93" s="84">
        <v>0.25750000000000001</v>
      </c>
      <c r="AA93" s="424" t="s">
        <v>126</v>
      </c>
      <c r="AB93" s="95">
        <v>0.08</v>
      </c>
      <c r="AC93" s="102">
        <v>0.08</v>
      </c>
      <c r="AE93" s="128">
        <v>101.25</v>
      </c>
      <c r="AF93" s="180">
        <v>202.5</v>
      </c>
      <c r="AG93" s="183">
        <v>161.25</v>
      </c>
      <c r="AH93" s="189">
        <v>386.25</v>
      </c>
      <c r="AK93" s="419">
        <v>1350</v>
      </c>
      <c r="AM93" s="12">
        <v>108</v>
      </c>
      <c r="AN93" s="103">
        <v>1458</v>
      </c>
      <c r="AO93" s="12">
        <v>1458</v>
      </c>
      <c r="AP93" s="12" t="s">
        <v>1486</v>
      </c>
      <c r="AQ93" s="103" t="s">
        <v>1486</v>
      </c>
      <c r="AR93" s="159">
        <v>0.08</v>
      </c>
      <c r="AS93" s="84">
        <v>0</v>
      </c>
    </row>
    <row r="94" spans="1:45" ht="14.25" customHeight="1">
      <c r="A94" s="124" t="s">
        <v>344</v>
      </c>
      <c r="B94" s="124" t="s">
        <v>345</v>
      </c>
      <c r="C94" s="419" t="s">
        <v>234</v>
      </c>
      <c r="D94" s="135" t="s">
        <v>232</v>
      </c>
      <c r="E94" s="135">
        <f>COUNTIF(品番配送区分記入用リスト!U:U,CONCATENATE(A94,$E$1))</f>
        <v>0</v>
      </c>
      <c r="F94" s="135">
        <f>COUNTIF(品番配送区分記入用リスト!U:U,CONCATENATE(A94,$F$1))</f>
        <v>0</v>
      </c>
      <c r="G94" s="135">
        <f>COUNTIF(品番配送区分記入用リスト!U:U,CONCATENATE(A94,$G$1))</f>
        <v>0</v>
      </c>
      <c r="H94" s="135">
        <f>COUNTIF(品番配送区分記入用リスト!U:U,CONCATENATE(A94,$H$1))</f>
        <v>0</v>
      </c>
      <c r="I94" s="136">
        <f t="shared" si="2"/>
        <v>0</v>
      </c>
      <c r="L94" s="135" t="s">
        <v>1484</v>
      </c>
      <c r="M94" s="137">
        <v>2000000</v>
      </c>
      <c r="N94" s="419">
        <v>1350</v>
      </c>
      <c r="O94" s="154">
        <v>600</v>
      </c>
      <c r="Q94" s="419">
        <v>1350</v>
      </c>
      <c r="R94" s="138">
        <v>600</v>
      </c>
      <c r="S94" s="138">
        <v>750</v>
      </c>
      <c r="T94" s="141">
        <v>202.5</v>
      </c>
      <c r="U94" s="183">
        <v>161.25</v>
      </c>
      <c r="V94" s="140">
        <v>0.11944444444444445</v>
      </c>
      <c r="X94" s="85">
        <v>386.25</v>
      </c>
      <c r="Y94" s="185">
        <v>386.25</v>
      </c>
      <c r="Z94" s="84">
        <v>0.25750000000000001</v>
      </c>
      <c r="AA94" s="424" t="s">
        <v>126</v>
      </c>
      <c r="AB94" s="95">
        <v>0.08</v>
      </c>
      <c r="AC94" s="102">
        <v>0.08</v>
      </c>
      <c r="AE94" s="128">
        <v>101.25</v>
      </c>
      <c r="AF94" s="180">
        <v>202.5</v>
      </c>
      <c r="AG94" s="183">
        <v>161.25</v>
      </c>
      <c r="AH94" s="189">
        <v>386.25</v>
      </c>
      <c r="AK94" s="419">
        <v>1350</v>
      </c>
      <c r="AM94" s="12">
        <v>108</v>
      </c>
      <c r="AN94" s="103">
        <v>1458</v>
      </c>
      <c r="AO94" s="12">
        <v>1458</v>
      </c>
      <c r="AP94" s="12" t="s">
        <v>1486</v>
      </c>
      <c r="AQ94" s="103" t="s">
        <v>1486</v>
      </c>
      <c r="AR94" s="159">
        <v>0.08</v>
      </c>
      <c r="AS94" s="84">
        <v>0</v>
      </c>
    </row>
    <row r="95" spans="1:45" ht="14.25" customHeight="1">
      <c r="A95" s="124" t="s">
        <v>346</v>
      </c>
      <c r="B95" s="124" t="s">
        <v>256</v>
      </c>
      <c r="C95" s="419" t="s">
        <v>234</v>
      </c>
      <c r="D95" s="135" t="s">
        <v>232</v>
      </c>
      <c r="E95" s="135">
        <f>COUNTIF(品番配送区分記入用リスト!U:U,CONCATENATE(A95,$E$1))</f>
        <v>0</v>
      </c>
      <c r="F95" s="135">
        <f>COUNTIF(品番配送区分記入用リスト!U:U,CONCATENATE(A95,$F$1))</f>
        <v>0</v>
      </c>
      <c r="G95" s="135">
        <f>COUNTIF(品番配送区分記入用リスト!U:U,CONCATENATE(A95,$G$1))</f>
        <v>0</v>
      </c>
      <c r="H95" s="135">
        <f>COUNTIF(品番配送区分記入用リスト!U:U,CONCATENATE(A95,$H$1))</f>
        <v>0</v>
      </c>
      <c r="I95" s="136">
        <f t="shared" si="2"/>
        <v>0</v>
      </c>
      <c r="L95" s="135" t="s">
        <v>1484</v>
      </c>
      <c r="M95" s="137">
        <v>2000000</v>
      </c>
      <c r="N95" s="419">
        <v>1350</v>
      </c>
      <c r="O95" s="154">
        <v>600</v>
      </c>
      <c r="Q95" s="419">
        <v>1350</v>
      </c>
      <c r="R95" s="138">
        <v>600</v>
      </c>
      <c r="S95" s="138">
        <v>750</v>
      </c>
      <c r="T95" s="141">
        <v>202.5</v>
      </c>
      <c r="U95" s="183">
        <v>161.25</v>
      </c>
      <c r="V95" s="140">
        <v>0.11944444444444445</v>
      </c>
      <c r="X95" s="85">
        <v>386.25</v>
      </c>
      <c r="Y95" s="185">
        <v>386.25</v>
      </c>
      <c r="Z95" s="84">
        <v>0.25750000000000001</v>
      </c>
      <c r="AA95" s="424" t="s">
        <v>126</v>
      </c>
      <c r="AB95" s="95">
        <v>0.08</v>
      </c>
      <c r="AC95" s="95">
        <v>0.08</v>
      </c>
      <c r="AE95" s="128">
        <v>101.25</v>
      </c>
      <c r="AF95" s="180">
        <v>202.5</v>
      </c>
      <c r="AG95" s="183">
        <v>161.25</v>
      </c>
      <c r="AH95" s="189">
        <v>386.25</v>
      </c>
      <c r="AK95" s="419">
        <v>1350</v>
      </c>
      <c r="AM95" s="12">
        <v>108</v>
      </c>
      <c r="AN95" s="103">
        <v>1458</v>
      </c>
      <c r="AO95" s="12">
        <v>1458</v>
      </c>
      <c r="AP95" s="12" t="s">
        <v>1486</v>
      </c>
      <c r="AQ95" s="103" t="s">
        <v>1486</v>
      </c>
      <c r="AR95" s="159">
        <v>0.08</v>
      </c>
      <c r="AS95" s="84">
        <v>0</v>
      </c>
    </row>
    <row r="96" spans="1:45" ht="14.25" customHeight="1">
      <c r="A96" s="124" t="s">
        <v>347</v>
      </c>
      <c r="B96" s="124" t="s">
        <v>348</v>
      </c>
      <c r="C96" s="419" t="s">
        <v>234</v>
      </c>
      <c r="D96" s="135" t="s">
        <v>232</v>
      </c>
      <c r="E96" s="135">
        <f>COUNTIF(品番配送区分記入用リスト!U:U,CONCATENATE(A96,$E$1))</f>
        <v>0</v>
      </c>
      <c r="F96" s="135">
        <f>COUNTIF(品番配送区分記入用リスト!U:U,CONCATENATE(A96,$F$1))</f>
        <v>0</v>
      </c>
      <c r="G96" s="135">
        <f>COUNTIF(品番配送区分記入用リスト!U:U,CONCATENATE(A96,$G$1))</f>
        <v>0</v>
      </c>
      <c r="H96" s="135">
        <f>COUNTIF(品番配送区分記入用リスト!U:U,CONCATENATE(A96,$H$1))</f>
        <v>0</v>
      </c>
      <c r="I96" s="136">
        <f t="shared" si="2"/>
        <v>0</v>
      </c>
      <c r="L96" s="135" t="s">
        <v>1484</v>
      </c>
      <c r="M96" s="137">
        <v>2000000</v>
      </c>
      <c r="N96" s="419">
        <v>1350</v>
      </c>
      <c r="O96" s="154">
        <v>600</v>
      </c>
      <c r="Q96" s="419">
        <v>1350</v>
      </c>
      <c r="R96" s="138">
        <v>600</v>
      </c>
      <c r="S96" s="138">
        <v>750</v>
      </c>
      <c r="T96" s="141">
        <v>202.5</v>
      </c>
      <c r="U96" s="183">
        <v>161.25</v>
      </c>
      <c r="V96" s="140">
        <v>0.11944444444444445</v>
      </c>
      <c r="X96" s="85">
        <v>386.25</v>
      </c>
      <c r="Y96" s="185">
        <v>386.25</v>
      </c>
      <c r="Z96" s="84">
        <v>0.25750000000000001</v>
      </c>
      <c r="AA96" s="424" t="s">
        <v>126</v>
      </c>
      <c r="AB96" s="95">
        <v>0.08</v>
      </c>
      <c r="AC96" s="95">
        <v>0.08</v>
      </c>
      <c r="AE96" s="128">
        <v>101.25</v>
      </c>
      <c r="AF96" s="180">
        <v>202.5</v>
      </c>
      <c r="AG96" s="183">
        <v>161.25</v>
      </c>
      <c r="AH96" s="189">
        <v>386.25</v>
      </c>
      <c r="AK96" s="419">
        <v>1350</v>
      </c>
      <c r="AM96" s="12">
        <v>108</v>
      </c>
      <c r="AN96" s="103">
        <v>1458</v>
      </c>
      <c r="AO96" s="12">
        <v>1458</v>
      </c>
      <c r="AP96" s="12" t="s">
        <v>1486</v>
      </c>
      <c r="AQ96" s="103" t="s">
        <v>1486</v>
      </c>
      <c r="AR96" s="159">
        <v>0.08</v>
      </c>
      <c r="AS96" s="84">
        <v>0</v>
      </c>
    </row>
    <row r="97" spans="1:45" ht="14.25" customHeight="1">
      <c r="A97" s="124" t="s">
        <v>349</v>
      </c>
      <c r="B97" s="124" t="s">
        <v>327</v>
      </c>
      <c r="C97" s="419" t="s">
        <v>234</v>
      </c>
      <c r="D97" s="135" t="s">
        <v>232</v>
      </c>
      <c r="E97" s="135">
        <f>COUNTIF(品番配送区分記入用リスト!U:U,CONCATENATE(A97,$E$1))</f>
        <v>0</v>
      </c>
      <c r="F97" s="135">
        <f>COUNTIF(品番配送区分記入用リスト!U:U,CONCATENATE(A97,$F$1))</f>
        <v>0</v>
      </c>
      <c r="G97" s="135">
        <f>COUNTIF(品番配送区分記入用リスト!U:U,CONCATENATE(A97,$G$1))</f>
        <v>0</v>
      </c>
      <c r="H97" s="135">
        <f>COUNTIF(品番配送区分記入用リスト!U:U,CONCATENATE(A97,$H$1))</f>
        <v>0</v>
      </c>
      <c r="I97" s="136">
        <f t="shared" si="2"/>
        <v>0</v>
      </c>
      <c r="L97" s="135" t="s">
        <v>1484</v>
      </c>
      <c r="M97" s="137">
        <v>2000000</v>
      </c>
      <c r="N97" s="419">
        <v>1350</v>
      </c>
      <c r="O97" s="154">
        <v>600</v>
      </c>
      <c r="Q97" s="419">
        <v>1350</v>
      </c>
      <c r="R97" s="138">
        <v>600</v>
      </c>
      <c r="S97" s="138">
        <v>750</v>
      </c>
      <c r="T97" s="141">
        <v>202.5</v>
      </c>
      <c r="U97" s="183">
        <v>161.25</v>
      </c>
      <c r="V97" s="140">
        <v>0.11944444444444445</v>
      </c>
      <c r="X97" s="85">
        <v>386.25</v>
      </c>
      <c r="Y97" s="185">
        <v>386.25</v>
      </c>
      <c r="Z97" s="84">
        <v>0.25750000000000001</v>
      </c>
      <c r="AA97" s="424" t="s">
        <v>126</v>
      </c>
      <c r="AB97" s="95">
        <v>0.08</v>
      </c>
      <c r="AC97" s="95">
        <v>0.08</v>
      </c>
      <c r="AE97" s="128">
        <v>101.25</v>
      </c>
      <c r="AF97" s="180">
        <v>202.5</v>
      </c>
      <c r="AG97" s="183">
        <v>161.25</v>
      </c>
      <c r="AH97" s="189">
        <v>386.25</v>
      </c>
      <c r="AK97" s="419">
        <v>1350</v>
      </c>
      <c r="AM97" s="12">
        <v>108</v>
      </c>
      <c r="AN97" s="103">
        <v>1458</v>
      </c>
      <c r="AO97" s="12">
        <v>1458</v>
      </c>
      <c r="AP97" s="12" t="s">
        <v>1486</v>
      </c>
      <c r="AQ97" s="103" t="s">
        <v>1486</v>
      </c>
      <c r="AR97" s="159">
        <v>0.08</v>
      </c>
      <c r="AS97" s="84">
        <v>0</v>
      </c>
    </row>
    <row r="98" spans="1:45" ht="14.25" customHeight="1">
      <c r="A98" s="124" t="s">
        <v>350</v>
      </c>
      <c r="B98" s="124" t="s">
        <v>351</v>
      </c>
      <c r="C98" s="419" t="s">
        <v>234</v>
      </c>
      <c r="D98" s="135" t="s">
        <v>232</v>
      </c>
      <c r="E98" s="135">
        <f>COUNTIF(品番配送区分記入用リスト!U:U,CONCATENATE(A98,$E$1))</f>
        <v>0</v>
      </c>
      <c r="F98" s="135">
        <f>COUNTIF(品番配送区分記入用リスト!U:U,CONCATENATE(A98,$F$1))</f>
        <v>0</v>
      </c>
      <c r="G98" s="135">
        <f>COUNTIF(品番配送区分記入用リスト!U:U,CONCATENATE(A98,$G$1))</f>
        <v>0</v>
      </c>
      <c r="H98" s="135">
        <f>COUNTIF(品番配送区分記入用リスト!U:U,CONCATENATE(A98,$H$1))</f>
        <v>0</v>
      </c>
      <c r="I98" s="136">
        <f t="shared" si="2"/>
        <v>0</v>
      </c>
      <c r="L98" s="135" t="s">
        <v>1484</v>
      </c>
      <c r="M98" s="137">
        <v>2000000</v>
      </c>
      <c r="N98" s="419">
        <v>1350</v>
      </c>
      <c r="O98" s="154">
        <v>600</v>
      </c>
      <c r="Q98" s="419">
        <v>1350</v>
      </c>
      <c r="R98" s="138">
        <v>600</v>
      </c>
      <c r="S98" s="138">
        <v>750</v>
      </c>
      <c r="T98" s="141">
        <v>202.5</v>
      </c>
      <c r="U98" s="183">
        <v>161.25</v>
      </c>
      <c r="V98" s="140">
        <v>0.11944444444444445</v>
      </c>
      <c r="X98" s="85">
        <v>386.25</v>
      </c>
      <c r="Y98" s="185">
        <v>386.25</v>
      </c>
      <c r="Z98" s="84">
        <v>0.25750000000000001</v>
      </c>
      <c r="AA98" s="424" t="s">
        <v>126</v>
      </c>
      <c r="AB98" s="95">
        <v>0.08</v>
      </c>
      <c r="AC98" s="95">
        <v>0.08</v>
      </c>
      <c r="AE98" s="128">
        <v>101.25</v>
      </c>
      <c r="AF98" s="180">
        <v>202.5</v>
      </c>
      <c r="AG98" s="183">
        <v>161.25</v>
      </c>
      <c r="AH98" s="189">
        <v>386.25</v>
      </c>
      <c r="AK98" s="419">
        <v>1350</v>
      </c>
      <c r="AM98" s="12">
        <v>108</v>
      </c>
      <c r="AN98" s="103">
        <v>1458</v>
      </c>
      <c r="AO98" s="12">
        <v>1458</v>
      </c>
      <c r="AP98" s="12" t="s">
        <v>1486</v>
      </c>
      <c r="AQ98" s="103" t="s">
        <v>1486</v>
      </c>
      <c r="AR98" s="159">
        <v>0.08</v>
      </c>
      <c r="AS98" s="84">
        <v>0</v>
      </c>
    </row>
    <row r="99" spans="1:45" ht="14.25" customHeight="1">
      <c r="A99" s="124" t="s">
        <v>352</v>
      </c>
      <c r="B99" s="124" t="s">
        <v>230</v>
      </c>
      <c r="C99" s="419" t="s">
        <v>234</v>
      </c>
      <c r="D99" s="135" t="s">
        <v>232</v>
      </c>
      <c r="E99" s="135">
        <f>COUNTIF(品番配送区分記入用リスト!U:U,CONCATENATE(A99,$E$1))</f>
        <v>0</v>
      </c>
      <c r="F99" s="135">
        <f>COUNTIF(品番配送区分記入用リスト!U:U,CONCATENATE(A99,$F$1))</f>
        <v>0</v>
      </c>
      <c r="G99" s="135">
        <f>COUNTIF(品番配送区分記入用リスト!U:U,CONCATENATE(A99,$G$1))</f>
        <v>0</v>
      </c>
      <c r="H99" s="135">
        <f>COUNTIF(品番配送区分記入用リスト!U:U,CONCATENATE(A99,$H$1))</f>
        <v>0</v>
      </c>
      <c r="I99" s="136">
        <f t="shared" si="2"/>
        <v>0</v>
      </c>
      <c r="L99" s="135" t="s">
        <v>1484</v>
      </c>
      <c r="M99" s="137">
        <v>2000000</v>
      </c>
      <c r="N99" s="419">
        <v>1350</v>
      </c>
      <c r="O99" s="154">
        <v>600</v>
      </c>
      <c r="Q99" s="419">
        <v>1350</v>
      </c>
      <c r="R99" s="138">
        <v>600</v>
      </c>
      <c r="S99" s="138">
        <v>750</v>
      </c>
      <c r="T99" s="141">
        <v>202.5</v>
      </c>
      <c r="U99" s="183">
        <v>161.25</v>
      </c>
      <c r="V99" s="140">
        <v>0.11944444444444445</v>
      </c>
      <c r="X99" s="85">
        <v>386.25</v>
      </c>
      <c r="Y99" s="185">
        <v>386.25</v>
      </c>
      <c r="Z99" s="84">
        <v>0.25750000000000001</v>
      </c>
      <c r="AA99" s="424" t="s">
        <v>126</v>
      </c>
      <c r="AB99" s="95">
        <v>0.08</v>
      </c>
      <c r="AC99" s="95">
        <v>0.08</v>
      </c>
      <c r="AE99" s="128">
        <v>101.25</v>
      </c>
      <c r="AF99" s="180">
        <v>202.5</v>
      </c>
      <c r="AG99" s="183">
        <v>161.25</v>
      </c>
      <c r="AH99" s="189">
        <v>386.25</v>
      </c>
      <c r="AK99" s="419">
        <v>1350</v>
      </c>
      <c r="AM99" s="12">
        <v>108</v>
      </c>
      <c r="AN99" s="103">
        <v>1458</v>
      </c>
      <c r="AO99" s="12">
        <v>1458</v>
      </c>
      <c r="AP99" s="12" t="s">
        <v>1486</v>
      </c>
      <c r="AQ99" s="103" t="s">
        <v>1486</v>
      </c>
      <c r="AR99" s="159">
        <v>0.08</v>
      </c>
      <c r="AS99" s="84">
        <v>0</v>
      </c>
    </row>
    <row r="100" spans="1:45" ht="14.25" customHeight="1">
      <c r="A100" s="124" t="s">
        <v>353</v>
      </c>
      <c r="B100" s="124" t="s">
        <v>354</v>
      </c>
      <c r="C100" s="419" t="s">
        <v>234</v>
      </c>
      <c r="D100" s="135" t="s">
        <v>232</v>
      </c>
      <c r="E100" s="135">
        <f>COUNTIF(品番配送区分記入用リスト!U:U,CONCATENATE(A100,$E$1))</f>
        <v>0</v>
      </c>
      <c r="F100" s="135">
        <f>COUNTIF(品番配送区分記入用リスト!U:U,CONCATENATE(A100,$F$1))</f>
        <v>0</v>
      </c>
      <c r="G100" s="135">
        <f>COUNTIF(品番配送区分記入用リスト!U:U,CONCATENATE(A100,$G$1))</f>
        <v>0</v>
      </c>
      <c r="H100" s="135">
        <f>COUNTIF(品番配送区分記入用リスト!U:U,CONCATENATE(A100,$H$1))</f>
        <v>0</v>
      </c>
      <c r="I100" s="136">
        <f t="shared" si="2"/>
        <v>0</v>
      </c>
      <c r="L100" s="135" t="s">
        <v>1484</v>
      </c>
      <c r="M100" s="137">
        <v>2000000</v>
      </c>
      <c r="N100" s="419">
        <v>1350</v>
      </c>
      <c r="O100" s="154">
        <v>600</v>
      </c>
      <c r="Q100" s="419">
        <v>1350</v>
      </c>
      <c r="R100" s="138">
        <v>600</v>
      </c>
      <c r="S100" s="138">
        <v>750</v>
      </c>
      <c r="T100" s="141">
        <v>202.5</v>
      </c>
      <c r="U100" s="183">
        <v>161.25</v>
      </c>
      <c r="V100" s="140">
        <v>0.11944444444444445</v>
      </c>
      <c r="X100" s="85">
        <v>386.25</v>
      </c>
      <c r="Y100" s="185">
        <v>386.25</v>
      </c>
      <c r="Z100" s="84">
        <v>0.25750000000000001</v>
      </c>
      <c r="AA100" s="424" t="s">
        <v>126</v>
      </c>
      <c r="AB100" s="95">
        <v>0.08</v>
      </c>
      <c r="AC100" s="95">
        <v>0.08</v>
      </c>
      <c r="AE100" s="128">
        <v>101.25</v>
      </c>
      <c r="AF100" s="180">
        <v>202.5</v>
      </c>
      <c r="AG100" s="183">
        <v>161.25</v>
      </c>
      <c r="AH100" s="189">
        <v>386.25</v>
      </c>
      <c r="AK100" s="419">
        <v>1350</v>
      </c>
      <c r="AM100" s="12">
        <v>108</v>
      </c>
      <c r="AN100" s="103">
        <v>1458</v>
      </c>
      <c r="AO100" s="12">
        <v>1458</v>
      </c>
      <c r="AP100" s="12" t="s">
        <v>1486</v>
      </c>
      <c r="AQ100" s="103" t="s">
        <v>1486</v>
      </c>
      <c r="AR100" s="159">
        <v>0.08</v>
      </c>
      <c r="AS100" s="84">
        <v>0</v>
      </c>
    </row>
    <row r="101" spans="1:45" ht="14.25" customHeight="1">
      <c r="A101" s="124" t="s">
        <v>355</v>
      </c>
      <c r="B101" s="124" t="s">
        <v>356</v>
      </c>
      <c r="C101" s="419" t="s">
        <v>234</v>
      </c>
      <c r="D101" s="135" t="s">
        <v>232</v>
      </c>
      <c r="E101" s="135">
        <f>COUNTIF(品番配送区分記入用リスト!U:U,CONCATENATE(A101,$E$1))</f>
        <v>0</v>
      </c>
      <c r="F101" s="135">
        <f>COUNTIF(品番配送区分記入用リスト!U:U,CONCATENATE(A101,$F$1))</f>
        <v>0</v>
      </c>
      <c r="G101" s="135">
        <f>COUNTIF(品番配送区分記入用リスト!U:U,CONCATENATE(A101,$G$1))</f>
        <v>0</v>
      </c>
      <c r="H101" s="135">
        <f>COUNTIF(品番配送区分記入用リスト!U:U,CONCATENATE(A101,$H$1))</f>
        <v>0</v>
      </c>
      <c r="I101" s="136">
        <f t="shared" si="2"/>
        <v>0</v>
      </c>
      <c r="L101" s="135" t="s">
        <v>1484</v>
      </c>
      <c r="M101" s="137">
        <v>2000000</v>
      </c>
      <c r="N101" s="419">
        <v>1350</v>
      </c>
      <c r="O101" s="154">
        <v>600</v>
      </c>
      <c r="Q101" s="419">
        <v>1350</v>
      </c>
      <c r="R101" s="138">
        <v>600</v>
      </c>
      <c r="S101" s="138">
        <v>750</v>
      </c>
      <c r="T101" s="141">
        <v>202.5</v>
      </c>
      <c r="U101" s="183">
        <v>161.25</v>
      </c>
      <c r="V101" s="140">
        <v>0.11944444444444445</v>
      </c>
      <c r="X101" s="85">
        <v>386.25</v>
      </c>
      <c r="Y101" s="185">
        <v>386.25</v>
      </c>
      <c r="Z101" s="84">
        <v>0.25750000000000001</v>
      </c>
      <c r="AA101" s="424" t="s">
        <v>126</v>
      </c>
      <c r="AB101" s="95">
        <v>0.08</v>
      </c>
      <c r="AC101" s="102">
        <v>0.08</v>
      </c>
      <c r="AE101" s="128">
        <v>101.25</v>
      </c>
      <c r="AF101" s="180">
        <v>202.5</v>
      </c>
      <c r="AG101" s="183">
        <v>161.25</v>
      </c>
      <c r="AH101" s="189">
        <v>386.25</v>
      </c>
      <c r="AK101" s="419">
        <v>1350</v>
      </c>
      <c r="AM101" s="12">
        <v>108</v>
      </c>
      <c r="AN101" s="103">
        <v>1458</v>
      </c>
      <c r="AO101" s="12">
        <v>1458</v>
      </c>
      <c r="AP101" s="12" t="s">
        <v>1486</v>
      </c>
      <c r="AQ101" s="103" t="s">
        <v>1486</v>
      </c>
      <c r="AR101" s="159">
        <v>0.08</v>
      </c>
      <c r="AS101" s="84">
        <v>0</v>
      </c>
    </row>
    <row r="102" spans="1:45" ht="14.25" customHeight="1">
      <c r="A102" s="124" t="s">
        <v>357</v>
      </c>
      <c r="B102" s="124" t="s">
        <v>358</v>
      </c>
      <c r="C102" s="419" t="s">
        <v>234</v>
      </c>
      <c r="D102" s="135" t="s">
        <v>232</v>
      </c>
      <c r="E102" s="135">
        <f>COUNTIF(品番配送区分記入用リスト!U:U,CONCATENATE(A102,$E$1))</f>
        <v>0</v>
      </c>
      <c r="F102" s="135">
        <f>COUNTIF(品番配送区分記入用リスト!U:U,CONCATENATE(A102,$F$1))</f>
        <v>0</v>
      </c>
      <c r="G102" s="135">
        <f>COUNTIF(品番配送区分記入用リスト!U:U,CONCATENATE(A102,$G$1))</f>
        <v>0</v>
      </c>
      <c r="H102" s="135">
        <f>COUNTIF(品番配送区分記入用リスト!U:U,CONCATENATE(A102,$H$1))</f>
        <v>0</v>
      </c>
      <c r="I102" s="136">
        <f t="shared" si="2"/>
        <v>0</v>
      </c>
      <c r="L102" s="135" t="s">
        <v>1484</v>
      </c>
      <c r="M102" s="137">
        <v>2000000</v>
      </c>
      <c r="N102" s="419">
        <v>1350</v>
      </c>
      <c r="O102" s="154">
        <v>600</v>
      </c>
      <c r="Q102" s="419">
        <v>1350</v>
      </c>
      <c r="R102" s="138">
        <v>600</v>
      </c>
      <c r="S102" s="138">
        <v>750</v>
      </c>
      <c r="T102" s="141">
        <v>202.5</v>
      </c>
      <c r="U102" s="183">
        <v>161.25</v>
      </c>
      <c r="V102" s="140">
        <v>0.11944444444444445</v>
      </c>
      <c r="X102" s="85">
        <v>386.25</v>
      </c>
      <c r="Y102" s="185">
        <v>386.25</v>
      </c>
      <c r="Z102" s="84">
        <v>0.25750000000000001</v>
      </c>
      <c r="AA102" s="424" t="s">
        <v>126</v>
      </c>
      <c r="AB102" s="95">
        <v>0.08</v>
      </c>
      <c r="AC102" s="95">
        <v>0.08</v>
      </c>
      <c r="AE102" s="128">
        <v>101.25</v>
      </c>
      <c r="AF102" s="180">
        <v>202.5</v>
      </c>
      <c r="AG102" s="183">
        <v>161.25</v>
      </c>
      <c r="AH102" s="189">
        <v>386.25</v>
      </c>
      <c r="AK102" s="419">
        <v>1350</v>
      </c>
      <c r="AM102" s="12">
        <v>108</v>
      </c>
      <c r="AN102" s="103">
        <v>1458</v>
      </c>
      <c r="AO102" s="12">
        <v>1458</v>
      </c>
      <c r="AP102" s="12" t="s">
        <v>1486</v>
      </c>
      <c r="AQ102" s="103" t="s">
        <v>1486</v>
      </c>
      <c r="AR102" s="159">
        <v>0.08</v>
      </c>
      <c r="AS102" s="84">
        <v>0</v>
      </c>
    </row>
    <row r="103" spans="1:45" ht="14.25" customHeight="1">
      <c r="A103" s="124" t="s">
        <v>359</v>
      </c>
      <c r="B103" s="124" t="s">
        <v>301</v>
      </c>
      <c r="C103" s="419" t="s">
        <v>234</v>
      </c>
      <c r="D103" s="135" t="s">
        <v>232</v>
      </c>
      <c r="E103" s="135">
        <f>COUNTIF(品番配送区分記入用リスト!U:U,CONCATENATE(A103,$E$1))</f>
        <v>0</v>
      </c>
      <c r="F103" s="135">
        <f>COUNTIF(品番配送区分記入用リスト!U:U,CONCATENATE(A103,$F$1))</f>
        <v>0</v>
      </c>
      <c r="G103" s="135">
        <f>COUNTIF(品番配送区分記入用リスト!U:U,CONCATENATE(A103,$G$1))</f>
        <v>0</v>
      </c>
      <c r="H103" s="135">
        <f>COUNTIF(品番配送区分記入用リスト!U:U,CONCATENATE(A103,$H$1))</f>
        <v>0</v>
      </c>
      <c r="I103" s="136">
        <f t="shared" si="2"/>
        <v>0</v>
      </c>
      <c r="L103" s="135" t="s">
        <v>1484</v>
      </c>
      <c r="M103" s="137">
        <v>2000000</v>
      </c>
      <c r="N103" s="419">
        <v>1350</v>
      </c>
      <c r="O103" s="154">
        <v>600</v>
      </c>
      <c r="Q103" s="419">
        <v>1350</v>
      </c>
      <c r="R103" s="138">
        <v>600</v>
      </c>
      <c r="S103" s="138">
        <v>750</v>
      </c>
      <c r="T103" s="141">
        <v>202.5</v>
      </c>
      <c r="U103" s="183">
        <v>161.25</v>
      </c>
      <c r="V103" s="140">
        <v>0.11944444444444445</v>
      </c>
      <c r="X103" s="85">
        <v>386.25</v>
      </c>
      <c r="Y103" s="185">
        <v>386.25</v>
      </c>
      <c r="Z103" s="84">
        <v>0.25750000000000001</v>
      </c>
      <c r="AA103" s="424" t="s">
        <v>126</v>
      </c>
      <c r="AB103" s="95">
        <v>0.08</v>
      </c>
      <c r="AC103" s="102">
        <v>0.08</v>
      </c>
      <c r="AE103" s="128">
        <v>101.25</v>
      </c>
      <c r="AF103" s="180">
        <v>202.5</v>
      </c>
      <c r="AG103" s="183">
        <v>161.25</v>
      </c>
      <c r="AH103" s="189">
        <v>386.25</v>
      </c>
      <c r="AK103" s="419">
        <v>1350</v>
      </c>
      <c r="AM103" s="12">
        <v>108</v>
      </c>
      <c r="AN103" s="103">
        <v>1458</v>
      </c>
      <c r="AO103" s="12">
        <v>1458</v>
      </c>
      <c r="AP103" s="12" t="s">
        <v>1486</v>
      </c>
      <c r="AQ103" s="103" t="s">
        <v>1486</v>
      </c>
      <c r="AR103" s="159">
        <v>0.08</v>
      </c>
      <c r="AS103" s="84">
        <v>0</v>
      </c>
    </row>
    <row r="104" spans="1:45" ht="14.25" customHeight="1">
      <c r="A104" s="124" t="s">
        <v>360</v>
      </c>
      <c r="B104" s="124" t="s">
        <v>361</v>
      </c>
      <c r="C104" s="419" t="s">
        <v>234</v>
      </c>
      <c r="D104" s="135" t="s">
        <v>232</v>
      </c>
      <c r="E104" s="135">
        <f>COUNTIF(品番配送区分記入用リスト!U:U,CONCATENATE(A104,$E$1))</f>
        <v>0</v>
      </c>
      <c r="F104" s="135">
        <f>COUNTIF(品番配送区分記入用リスト!U:U,CONCATENATE(A104,$F$1))</f>
        <v>0</v>
      </c>
      <c r="G104" s="135">
        <f>COUNTIF(品番配送区分記入用リスト!U:U,CONCATENATE(A104,$G$1))</f>
        <v>0</v>
      </c>
      <c r="H104" s="135">
        <f>COUNTIF(品番配送区分記入用リスト!U:U,CONCATENATE(A104,$H$1))</f>
        <v>0</v>
      </c>
      <c r="I104" s="136">
        <f t="shared" si="2"/>
        <v>0</v>
      </c>
      <c r="L104" s="135" t="s">
        <v>1484</v>
      </c>
      <c r="M104" s="137">
        <v>2000000</v>
      </c>
      <c r="N104" s="419">
        <v>1350</v>
      </c>
      <c r="O104" s="154">
        <v>600</v>
      </c>
      <c r="Q104" s="419">
        <v>1350</v>
      </c>
      <c r="R104" s="138">
        <v>600</v>
      </c>
      <c r="S104" s="138">
        <v>750</v>
      </c>
      <c r="T104" s="141">
        <v>202.5</v>
      </c>
      <c r="U104" s="183">
        <v>161.25</v>
      </c>
      <c r="V104" s="140">
        <v>0.11944444444444445</v>
      </c>
      <c r="X104" s="85">
        <v>386.25</v>
      </c>
      <c r="Y104" s="185">
        <v>386.25</v>
      </c>
      <c r="Z104" s="84">
        <v>0.25750000000000001</v>
      </c>
      <c r="AA104" s="424" t="s">
        <v>126</v>
      </c>
      <c r="AB104" s="95">
        <v>0.08</v>
      </c>
      <c r="AC104" s="102">
        <v>0.08</v>
      </c>
      <c r="AE104" s="128">
        <v>101.25</v>
      </c>
      <c r="AF104" s="180">
        <v>202.5</v>
      </c>
      <c r="AG104" s="183">
        <v>161.25</v>
      </c>
      <c r="AH104" s="189">
        <v>386.25</v>
      </c>
      <c r="AK104" s="419">
        <v>1350</v>
      </c>
      <c r="AM104" s="12">
        <v>108</v>
      </c>
      <c r="AN104" s="103">
        <v>1458</v>
      </c>
      <c r="AO104" s="12">
        <v>1458</v>
      </c>
      <c r="AP104" s="12" t="s">
        <v>1486</v>
      </c>
      <c r="AQ104" s="103" t="s">
        <v>1486</v>
      </c>
      <c r="AR104" s="159">
        <v>0.08</v>
      </c>
      <c r="AS104" s="84">
        <v>0</v>
      </c>
    </row>
    <row r="105" spans="1:45" ht="14.25" customHeight="1">
      <c r="A105" s="124" t="s">
        <v>362</v>
      </c>
      <c r="B105" s="124" t="s">
        <v>363</v>
      </c>
      <c r="C105" s="419" t="s">
        <v>234</v>
      </c>
      <c r="D105" s="135" t="s">
        <v>232</v>
      </c>
      <c r="E105" s="135">
        <f>COUNTIF(品番配送区分記入用リスト!U:U,CONCATENATE(A105,$E$1))</f>
        <v>0</v>
      </c>
      <c r="F105" s="135">
        <f>COUNTIF(品番配送区分記入用リスト!U:U,CONCATENATE(A105,$F$1))</f>
        <v>0</v>
      </c>
      <c r="G105" s="135">
        <f>COUNTIF(品番配送区分記入用リスト!U:U,CONCATENATE(A105,$G$1))</f>
        <v>0</v>
      </c>
      <c r="H105" s="135">
        <f>COUNTIF(品番配送区分記入用リスト!U:U,CONCATENATE(A105,$H$1))</f>
        <v>0</v>
      </c>
      <c r="I105" s="136">
        <f t="shared" si="2"/>
        <v>0</v>
      </c>
      <c r="L105" s="135" t="s">
        <v>1484</v>
      </c>
      <c r="M105" s="137">
        <v>2000000</v>
      </c>
      <c r="N105" s="419">
        <v>1350</v>
      </c>
      <c r="O105" s="154">
        <v>600</v>
      </c>
      <c r="Q105" s="419">
        <v>1350</v>
      </c>
      <c r="R105" s="138">
        <v>600</v>
      </c>
      <c r="S105" s="138">
        <v>750</v>
      </c>
      <c r="T105" s="141">
        <v>202.5</v>
      </c>
      <c r="U105" s="183">
        <v>161.25</v>
      </c>
      <c r="V105" s="140">
        <v>0.11944444444444445</v>
      </c>
      <c r="X105" s="85">
        <v>386.25</v>
      </c>
      <c r="Y105" s="185">
        <v>386.25</v>
      </c>
      <c r="Z105" s="84">
        <v>0.25750000000000001</v>
      </c>
      <c r="AA105" s="424" t="s">
        <v>126</v>
      </c>
      <c r="AB105" s="95">
        <v>0.08</v>
      </c>
      <c r="AC105" s="102">
        <v>0.08</v>
      </c>
      <c r="AE105" s="128">
        <v>101.25</v>
      </c>
      <c r="AF105" s="180">
        <v>202.5</v>
      </c>
      <c r="AG105" s="183">
        <v>161.25</v>
      </c>
      <c r="AH105" s="189">
        <v>386.25</v>
      </c>
      <c r="AK105" s="419">
        <v>1350</v>
      </c>
      <c r="AM105" s="12">
        <v>108</v>
      </c>
      <c r="AN105" s="103">
        <v>1458</v>
      </c>
      <c r="AO105" s="12">
        <v>1458</v>
      </c>
      <c r="AP105" s="12" t="s">
        <v>1486</v>
      </c>
      <c r="AQ105" s="103" t="s">
        <v>1486</v>
      </c>
      <c r="AR105" s="159">
        <v>0.08</v>
      </c>
      <c r="AS105" s="84">
        <v>0</v>
      </c>
    </row>
    <row r="106" spans="1:45" ht="14.25" customHeight="1">
      <c r="A106" s="124" t="s">
        <v>364</v>
      </c>
      <c r="B106" s="124" t="s">
        <v>365</v>
      </c>
      <c r="C106" s="419" t="s">
        <v>234</v>
      </c>
      <c r="D106" s="135" t="s">
        <v>232</v>
      </c>
      <c r="E106" s="135">
        <f>COUNTIF(品番配送区分記入用リスト!U:U,CONCATENATE(A106,$E$1))</f>
        <v>0</v>
      </c>
      <c r="F106" s="135">
        <f>COUNTIF(品番配送区分記入用リスト!U:U,CONCATENATE(A106,$F$1))</f>
        <v>0</v>
      </c>
      <c r="G106" s="135">
        <f>COUNTIF(品番配送区分記入用リスト!U:U,CONCATENATE(A106,$G$1))</f>
        <v>0</v>
      </c>
      <c r="H106" s="135">
        <f>COUNTIF(品番配送区分記入用リスト!U:U,CONCATENATE(A106,$H$1))</f>
        <v>0</v>
      </c>
      <c r="I106" s="136">
        <f t="shared" si="2"/>
        <v>0</v>
      </c>
      <c r="L106" s="135" t="s">
        <v>1484</v>
      </c>
      <c r="M106" s="137">
        <v>2000000</v>
      </c>
      <c r="N106" s="419">
        <v>1350</v>
      </c>
      <c r="O106" s="154">
        <v>600</v>
      </c>
      <c r="Q106" s="419">
        <v>1350</v>
      </c>
      <c r="R106" s="138">
        <v>600</v>
      </c>
      <c r="S106" s="138">
        <v>750</v>
      </c>
      <c r="T106" s="141">
        <v>202.5</v>
      </c>
      <c r="U106" s="183">
        <v>161.25</v>
      </c>
      <c r="V106" s="140">
        <v>0.11944444444444445</v>
      </c>
      <c r="X106" s="85">
        <v>386.25</v>
      </c>
      <c r="Y106" s="185">
        <v>386.25</v>
      </c>
      <c r="Z106" s="84">
        <v>0.25750000000000001</v>
      </c>
      <c r="AA106" s="424" t="s">
        <v>126</v>
      </c>
      <c r="AB106" s="95">
        <v>0.08</v>
      </c>
      <c r="AC106" s="102">
        <v>0.08</v>
      </c>
      <c r="AE106" s="128">
        <v>101.25</v>
      </c>
      <c r="AF106" s="180">
        <v>202.5</v>
      </c>
      <c r="AG106" s="183">
        <v>161.25</v>
      </c>
      <c r="AH106" s="189">
        <v>386.25</v>
      </c>
      <c r="AK106" s="419">
        <v>1350</v>
      </c>
      <c r="AM106" s="12">
        <v>108</v>
      </c>
      <c r="AN106" s="103">
        <v>1458</v>
      </c>
      <c r="AO106" s="12">
        <v>1458</v>
      </c>
      <c r="AP106" s="12" t="s">
        <v>1486</v>
      </c>
      <c r="AQ106" s="103" t="s">
        <v>1486</v>
      </c>
      <c r="AR106" s="159">
        <v>0.08</v>
      </c>
      <c r="AS106" s="84">
        <v>0</v>
      </c>
    </row>
    <row r="107" spans="1:45" ht="14.25" customHeight="1">
      <c r="A107" s="124" t="s">
        <v>366</v>
      </c>
      <c r="B107" s="124" t="s">
        <v>363</v>
      </c>
      <c r="C107" s="419" t="s">
        <v>236</v>
      </c>
      <c r="D107" s="135" t="s">
        <v>232</v>
      </c>
      <c r="E107" s="135">
        <f>COUNTIF(品番配送区分記入用リスト!U:U,CONCATENATE(A107,$E$1))</f>
        <v>0</v>
      </c>
      <c r="F107" s="135">
        <f>COUNTIF(品番配送区分記入用リスト!U:U,CONCATENATE(A107,$F$1))</f>
        <v>0</v>
      </c>
      <c r="G107" s="135">
        <f>COUNTIF(品番配送区分記入用リスト!U:U,CONCATENATE(A107,$G$1))</f>
        <v>0</v>
      </c>
      <c r="H107" s="135">
        <f>COUNTIF(品番配送区分記入用リスト!U:U,CONCATENATE(A107,$H$1))</f>
        <v>0</v>
      </c>
      <c r="I107" s="136">
        <f t="shared" si="2"/>
        <v>0</v>
      </c>
      <c r="L107" s="135" t="s">
        <v>1484</v>
      </c>
      <c r="M107" s="137">
        <v>2000000</v>
      </c>
      <c r="N107" s="419">
        <v>1800</v>
      </c>
      <c r="O107" s="154">
        <v>800</v>
      </c>
      <c r="Q107" s="419">
        <v>1800</v>
      </c>
      <c r="R107" s="138">
        <v>800</v>
      </c>
      <c r="S107" s="138">
        <v>1000</v>
      </c>
      <c r="T107" s="141">
        <v>270</v>
      </c>
      <c r="U107" s="183">
        <v>215</v>
      </c>
      <c r="V107" s="140">
        <v>0.11944444444444445</v>
      </c>
      <c r="X107" s="85">
        <v>515</v>
      </c>
      <c r="Y107" s="185">
        <v>515</v>
      </c>
      <c r="Z107" s="84">
        <v>0.25750000000000001</v>
      </c>
      <c r="AA107" s="424" t="s">
        <v>126</v>
      </c>
      <c r="AB107" s="95">
        <v>0.08</v>
      </c>
      <c r="AC107" s="95">
        <v>0.08</v>
      </c>
      <c r="AE107" s="128">
        <v>135</v>
      </c>
      <c r="AF107" s="180">
        <v>270</v>
      </c>
      <c r="AG107" s="183">
        <v>215</v>
      </c>
      <c r="AH107" s="189">
        <v>515</v>
      </c>
      <c r="AK107" s="419">
        <v>1800</v>
      </c>
      <c r="AM107" s="12">
        <v>144</v>
      </c>
      <c r="AN107" s="103">
        <v>1944</v>
      </c>
      <c r="AO107" s="12">
        <v>1944</v>
      </c>
      <c r="AP107" s="12" t="s">
        <v>1487</v>
      </c>
      <c r="AQ107" s="103" t="s">
        <v>1487</v>
      </c>
      <c r="AR107" s="159">
        <v>0.08</v>
      </c>
      <c r="AS107" s="84">
        <v>0</v>
      </c>
    </row>
    <row r="108" spans="1:45" ht="14.25" customHeight="1">
      <c r="A108" s="124" t="s">
        <v>367</v>
      </c>
      <c r="B108" s="124" t="s">
        <v>368</v>
      </c>
      <c r="C108" s="419" t="s">
        <v>236</v>
      </c>
      <c r="D108" s="135" t="s">
        <v>232</v>
      </c>
      <c r="E108" s="135">
        <f>COUNTIF(品番配送区分記入用リスト!U:U,CONCATENATE(A108,$E$1))</f>
        <v>0</v>
      </c>
      <c r="F108" s="135">
        <f>COUNTIF(品番配送区分記入用リスト!U:U,CONCATENATE(A108,$F$1))</f>
        <v>0</v>
      </c>
      <c r="G108" s="135">
        <f>COUNTIF(品番配送区分記入用リスト!U:U,CONCATENATE(A108,$G$1))</f>
        <v>0</v>
      </c>
      <c r="H108" s="135">
        <f>COUNTIF(品番配送区分記入用リスト!U:U,CONCATENATE(A108,$H$1))</f>
        <v>0</v>
      </c>
      <c r="I108" s="136">
        <f t="shared" si="2"/>
        <v>0</v>
      </c>
      <c r="L108" s="135" t="s">
        <v>1484</v>
      </c>
      <c r="M108" s="137">
        <v>2000000</v>
      </c>
      <c r="N108" s="419">
        <v>1800</v>
      </c>
      <c r="O108" s="154">
        <v>800</v>
      </c>
      <c r="Q108" s="419">
        <v>1800</v>
      </c>
      <c r="R108" s="138">
        <v>800</v>
      </c>
      <c r="S108" s="138">
        <v>1000</v>
      </c>
      <c r="T108" s="141">
        <v>270</v>
      </c>
      <c r="U108" s="183">
        <v>215</v>
      </c>
      <c r="V108" s="140">
        <v>0.11944444444444445</v>
      </c>
      <c r="X108" s="85">
        <v>515</v>
      </c>
      <c r="Y108" s="185">
        <v>515</v>
      </c>
      <c r="Z108" s="84">
        <v>0.25750000000000001</v>
      </c>
      <c r="AA108" s="424" t="s">
        <v>126</v>
      </c>
      <c r="AB108" s="95">
        <v>0.08</v>
      </c>
      <c r="AC108" s="95">
        <v>0.08</v>
      </c>
      <c r="AE108" s="128">
        <v>135</v>
      </c>
      <c r="AF108" s="180">
        <v>270</v>
      </c>
      <c r="AG108" s="183">
        <v>215</v>
      </c>
      <c r="AH108" s="189">
        <v>515</v>
      </c>
      <c r="AK108" s="419">
        <v>1800</v>
      </c>
      <c r="AM108" s="12">
        <v>144</v>
      </c>
      <c r="AN108" s="103">
        <v>1944</v>
      </c>
      <c r="AO108" s="12">
        <v>1944</v>
      </c>
      <c r="AP108" s="12" t="s">
        <v>1487</v>
      </c>
      <c r="AQ108" s="103" t="s">
        <v>1487</v>
      </c>
      <c r="AR108" s="159">
        <v>0.08</v>
      </c>
      <c r="AS108" s="84">
        <v>0</v>
      </c>
    </row>
    <row r="109" spans="1:45" ht="14.25" customHeight="1">
      <c r="A109" s="124" t="s">
        <v>369</v>
      </c>
      <c r="B109" s="124" t="s">
        <v>334</v>
      </c>
      <c r="C109" s="419" t="s">
        <v>236</v>
      </c>
      <c r="D109" s="135" t="s">
        <v>232</v>
      </c>
      <c r="E109" s="135">
        <f>COUNTIF(品番配送区分記入用リスト!U:U,CONCATENATE(A109,$E$1))</f>
        <v>0</v>
      </c>
      <c r="F109" s="135">
        <f>COUNTIF(品番配送区分記入用リスト!U:U,CONCATENATE(A109,$F$1))</f>
        <v>0</v>
      </c>
      <c r="G109" s="135">
        <f>COUNTIF(品番配送区分記入用リスト!U:U,CONCATENATE(A109,$G$1))</f>
        <v>0</v>
      </c>
      <c r="H109" s="135">
        <f>COUNTIF(品番配送区分記入用リスト!U:U,CONCATENATE(A109,$H$1))</f>
        <v>0</v>
      </c>
      <c r="I109" s="136">
        <f t="shared" si="2"/>
        <v>0</v>
      </c>
      <c r="L109" s="135" t="s">
        <v>1484</v>
      </c>
      <c r="M109" s="137">
        <v>2000000</v>
      </c>
      <c r="N109" s="419">
        <v>1800</v>
      </c>
      <c r="O109" s="154">
        <v>800</v>
      </c>
      <c r="Q109" s="419">
        <v>1800</v>
      </c>
      <c r="R109" s="138">
        <v>800</v>
      </c>
      <c r="S109" s="138">
        <v>1000</v>
      </c>
      <c r="T109" s="141">
        <v>270</v>
      </c>
      <c r="U109" s="183">
        <v>215</v>
      </c>
      <c r="V109" s="140">
        <v>0.11944444444444445</v>
      </c>
      <c r="X109" s="85">
        <v>515</v>
      </c>
      <c r="Y109" s="185">
        <v>515</v>
      </c>
      <c r="Z109" s="84">
        <v>0.25750000000000001</v>
      </c>
      <c r="AA109" s="424" t="s">
        <v>126</v>
      </c>
      <c r="AB109" s="95">
        <v>0.08</v>
      </c>
      <c r="AC109" s="95">
        <v>0.08</v>
      </c>
      <c r="AE109" s="128">
        <v>135</v>
      </c>
      <c r="AF109" s="180">
        <v>270</v>
      </c>
      <c r="AG109" s="183">
        <v>215</v>
      </c>
      <c r="AH109" s="189">
        <v>515</v>
      </c>
      <c r="AK109" s="419">
        <v>1800</v>
      </c>
      <c r="AM109" s="12">
        <v>144</v>
      </c>
      <c r="AN109" s="103">
        <v>1944</v>
      </c>
      <c r="AO109" s="12">
        <v>1944</v>
      </c>
      <c r="AP109" s="12" t="s">
        <v>1487</v>
      </c>
      <c r="AQ109" s="103" t="s">
        <v>1487</v>
      </c>
      <c r="AR109" s="159">
        <v>0.08</v>
      </c>
      <c r="AS109" s="84">
        <v>0</v>
      </c>
    </row>
    <row r="110" spans="1:45" ht="14.25" customHeight="1">
      <c r="A110" s="124" t="s">
        <v>370</v>
      </c>
      <c r="B110" s="124" t="s">
        <v>256</v>
      </c>
      <c r="C110" s="419" t="s">
        <v>236</v>
      </c>
      <c r="D110" s="135" t="s">
        <v>232</v>
      </c>
      <c r="E110" s="135">
        <f>COUNTIF(品番配送区分記入用リスト!U:U,CONCATENATE(A110,$E$1))</f>
        <v>0</v>
      </c>
      <c r="F110" s="135">
        <f>COUNTIF(品番配送区分記入用リスト!U:U,CONCATENATE(A110,$F$1))</f>
        <v>0</v>
      </c>
      <c r="G110" s="135">
        <f>COUNTIF(品番配送区分記入用リスト!U:U,CONCATENATE(A110,$G$1))</f>
        <v>0</v>
      </c>
      <c r="H110" s="135">
        <f>COUNTIF(品番配送区分記入用リスト!U:U,CONCATENATE(A110,$H$1))</f>
        <v>0</v>
      </c>
      <c r="I110" s="136">
        <f t="shared" si="2"/>
        <v>0</v>
      </c>
      <c r="L110" s="135" t="s">
        <v>1484</v>
      </c>
      <c r="M110" s="137">
        <v>2000000</v>
      </c>
      <c r="N110" s="419">
        <v>1800</v>
      </c>
      <c r="O110" s="154">
        <v>800</v>
      </c>
      <c r="Q110" s="419">
        <v>1800</v>
      </c>
      <c r="R110" s="138">
        <v>800</v>
      </c>
      <c r="S110" s="138">
        <v>1000</v>
      </c>
      <c r="T110" s="141">
        <v>270</v>
      </c>
      <c r="U110" s="183">
        <v>215</v>
      </c>
      <c r="V110" s="140">
        <v>0.11944444444444445</v>
      </c>
      <c r="X110" s="85">
        <v>515</v>
      </c>
      <c r="Y110" s="185">
        <v>515</v>
      </c>
      <c r="Z110" s="84">
        <v>0.25750000000000001</v>
      </c>
      <c r="AA110" s="424" t="s">
        <v>126</v>
      </c>
      <c r="AB110" s="95">
        <v>0.08</v>
      </c>
      <c r="AC110" s="95">
        <v>0.08</v>
      </c>
      <c r="AE110" s="128">
        <v>135</v>
      </c>
      <c r="AF110" s="180">
        <v>270</v>
      </c>
      <c r="AG110" s="183">
        <v>215</v>
      </c>
      <c r="AH110" s="189">
        <v>515</v>
      </c>
      <c r="AK110" s="419">
        <v>1800</v>
      </c>
      <c r="AM110" s="12">
        <v>144</v>
      </c>
      <c r="AN110" s="103">
        <v>1944</v>
      </c>
      <c r="AO110" s="12">
        <v>1944</v>
      </c>
      <c r="AP110" s="12" t="s">
        <v>1487</v>
      </c>
      <c r="AQ110" s="103" t="s">
        <v>1487</v>
      </c>
      <c r="AR110" s="159">
        <v>0.08</v>
      </c>
      <c r="AS110" s="84">
        <v>0</v>
      </c>
    </row>
    <row r="111" spans="1:45" ht="14.25" customHeight="1">
      <c r="A111" s="124" t="s">
        <v>371</v>
      </c>
      <c r="B111" s="124" t="s">
        <v>372</v>
      </c>
      <c r="C111" s="419" t="s">
        <v>236</v>
      </c>
      <c r="D111" s="135" t="s">
        <v>232</v>
      </c>
      <c r="E111" s="135">
        <f>COUNTIF(品番配送区分記入用リスト!U:U,CONCATENATE(A111,$E$1))</f>
        <v>0</v>
      </c>
      <c r="F111" s="135">
        <f>COUNTIF(品番配送区分記入用リスト!U:U,CONCATENATE(A111,$F$1))</f>
        <v>0</v>
      </c>
      <c r="G111" s="135">
        <f>COUNTIF(品番配送区分記入用リスト!U:U,CONCATENATE(A111,$G$1))</f>
        <v>0</v>
      </c>
      <c r="H111" s="135">
        <f>COUNTIF(品番配送区分記入用リスト!U:U,CONCATENATE(A111,$H$1))</f>
        <v>0</v>
      </c>
      <c r="I111" s="136">
        <f t="shared" si="2"/>
        <v>0</v>
      </c>
      <c r="L111" s="135" t="s">
        <v>1484</v>
      </c>
      <c r="M111" s="137">
        <v>2000000</v>
      </c>
      <c r="N111" s="419">
        <v>1800</v>
      </c>
      <c r="O111" s="154">
        <v>800</v>
      </c>
      <c r="Q111" s="419">
        <v>1800</v>
      </c>
      <c r="R111" s="138">
        <v>800</v>
      </c>
      <c r="S111" s="138">
        <v>1000</v>
      </c>
      <c r="T111" s="141">
        <v>270</v>
      </c>
      <c r="U111" s="183">
        <v>215</v>
      </c>
      <c r="V111" s="140">
        <v>0.11944444444444445</v>
      </c>
      <c r="X111" s="85">
        <v>515</v>
      </c>
      <c r="Y111" s="185">
        <v>515</v>
      </c>
      <c r="Z111" s="84">
        <v>0.25750000000000001</v>
      </c>
      <c r="AA111" s="424" t="s">
        <v>126</v>
      </c>
      <c r="AB111" s="95">
        <v>0.08</v>
      </c>
      <c r="AC111" s="102">
        <v>0.08</v>
      </c>
      <c r="AE111" s="128">
        <v>135</v>
      </c>
      <c r="AF111" s="180">
        <v>270</v>
      </c>
      <c r="AG111" s="183">
        <v>215</v>
      </c>
      <c r="AH111" s="189">
        <v>515</v>
      </c>
      <c r="AK111" s="419">
        <v>1800</v>
      </c>
      <c r="AM111" s="12">
        <v>144</v>
      </c>
      <c r="AN111" s="103">
        <v>1944</v>
      </c>
      <c r="AO111" s="12">
        <v>1944</v>
      </c>
      <c r="AP111" s="12" t="s">
        <v>1487</v>
      </c>
      <c r="AQ111" s="103" t="s">
        <v>1487</v>
      </c>
      <c r="AR111" s="159">
        <v>0.08</v>
      </c>
      <c r="AS111" s="84">
        <v>0</v>
      </c>
    </row>
    <row r="112" spans="1:45" ht="14.25" customHeight="1">
      <c r="A112" s="124" t="s">
        <v>373</v>
      </c>
      <c r="B112" s="124" t="s">
        <v>374</v>
      </c>
      <c r="C112" s="419" t="s">
        <v>236</v>
      </c>
      <c r="D112" s="135" t="s">
        <v>232</v>
      </c>
      <c r="E112" s="135">
        <f>COUNTIF(品番配送区分記入用リスト!U:U,CONCATENATE(A112,$E$1))</f>
        <v>0</v>
      </c>
      <c r="F112" s="135">
        <f>COUNTIF(品番配送区分記入用リスト!U:U,CONCATENATE(A112,$F$1))</f>
        <v>0</v>
      </c>
      <c r="G112" s="135">
        <f>COUNTIF(品番配送区分記入用リスト!U:U,CONCATENATE(A112,$G$1))</f>
        <v>0</v>
      </c>
      <c r="H112" s="135">
        <f>COUNTIF(品番配送区分記入用リスト!U:U,CONCATENATE(A112,$H$1))</f>
        <v>0</v>
      </c>
      <c r="I112" s="136">
        <f t="shared" si="2"/>
        <v>0</v>
      </c>
      <c r="L112" s="135" t="s">
        <v>1484</v>
      </c>
      <c r="M112" s="137">
        <v>2000000</v>
      </c>
      <c r="N112" s="419">
        <v>1800</v>
      </c>
      <c r="O112" s="154">
        <v>800</v>
      </c>
      <c r="Q112" s="419">
        <v>1800</v>
      </c>
      <c r="R112" s="138">
        <v>800</v>
      </c>
      <c r="S112" s="138">
        <v>1000</v>
      </c>
      <c r="T112" s="141">
        <v>270</v>
      </c>
      <c r="U112" s="183">
        <v>215</v>
      </c>
      <c r="V112" s="140">
        <v>0.11944444444444445</v>
      </c>
      <c r="X112" s="85">
        <v>515</v>
      </c>
      <c r="Y112" s="185">
        <v>515</v>
      </c>
      <c r="Z112" s="84">
        <v>0.25750000000000001</v>
      </c>
      <c r="AA112" s="424" t="s">
        <v>126</v>
      </c>
      <c r="AB112" s="95">
        <v>0.08</v>
      </c>
      <c r="AC112" s="95">
        <v>0.08</v>
      </c>
      <c r="AE112" s="128">
        <v>135</v>
      </c>
      <c r="AF112" s="180">
        <v>270</v>
      </c>
      <c r="AG112" s="183">
        <v>215</v>
      </c>
      <c r="AH112" s="189">
        <v>515</v>
      </c>
      <c r="AK112" s="419">
        <v>1800</v>
      </c>
      <c r="AM112" s="12">
        <v>144</v>
      </c>
      <c r="AN112" s="103">
        <v>1944</v>
      </c>
      <c r="AO112" s="12">
        <v>1944</v>
      </c>
      <c r="AP112" s="12" t="s">
        <v>1487</v>
      </c>
      <c r="AQ112" s="103" t="s">
        <v>1487</v>
      </c>
      <c r="AR112" s="159">
        <v>0.08</v>
      </c>
      <c r="AS112" s="84">
        <v>0</v>
      </c>
    </row>
    <row r="113" spans="1:45" ht="14.25" customHeight="1">
      <c r="A113" s="124" t="s">
        <v>375</v>
      </c>
      <c r="B113" s="124" t="s">
        <v>301</v>
      </c>
      <c r="C113" s="419" t="s">
        <v>236</v>
      </c>
      <c r="D113" s="135" t="s">
        <v>232</v>
      </c>
      <c r="E113" s="135">
        <f>COUNTIF(品番配送区分記入用リスト!U:U,CONCATENATE(A113,$E$1))</f>
        <v>0</v>
      </c>
      <c r="F113" s="135">
        <f>COUNTIF(品番配送区分記入用リスト!U:U,CONCATENATE(A113,$F$1))</f>
        <v>0</v>
      </c>
      <c r="G113" s="135">
        <f>COUNTIF(品番配送区分記入用リスト!U:U,CONCATENATE(A113,$G$1))</f>
        <v>0</v>
      </c>
      <c r="H113" s="135">
        <f>COUNTIF(品番配送区分記入用リスト!U:U,CONCATENATE(A113,$H$1))</f>
        <v>0</v>
      </c>
      <c r="I113" s="136">
        <f t="shared" si="2"/>
        <v>0</v>
      </c>
      <c r="L113" s="135" t="s">
        <v>1484</v>
      </c>
      <c r="M113" s="137">
        <v>2000000</v>
      </c>
      <c r="N113" s="419">
        <v>1800</v>
      </c>
      <c r="O113" s="154">
        <v>800</v>
      </c>
      <c r="Q113" s="419">
        <v>1800</v>
      </c>
      <c r="R113" s="138">
        <v>800</v>
      </c>
      <c r="S113" s="138">
        <v>1000</v>
      </c>
      <c r="T113" s="141">
        <v>270</v>
      </c>
      <c r="U113" s="183">
        <v>215</v>
      </c>
      <c r="V113" s="140">
        <v>0.11944444444444445</v>
      </c>
      <c r="X113" s="85">
        <v>515</v>
      </c>
      <c r="Y113" s="185">
        <v>515</v>
      </c>
      <c r="Z113" s="84">
        <v>0.25750000000000001</v>
      </c>
      <c r="AA113" s="424" t="s">
        <v>126</v>
      </c>
      <c r="AB113" s="95">
        <v>0.08</v>
      </c>
      <c r="AC113" s="102">
        <v>0.08</v>
      </c>
      <c r="AE113" s="128">
        <v>135</v>
      </c>
      <c r="AF113" s="180">
        <v>270</v>
      </c>
      <c r="AG113" s="183">
        <v>215</v>
      </c>
      <c r="AH113" s="189">
        <v>515</v>
      </c>
      <c r="AK113" s="419">
        <v>1800</v>
      </c>
      <c r="AM113" s="12">
        <v>144</v>
      </c>
      <c r="AN113" s="103">
        <v>1944</v>
      </c>
      <c r="AO113" s="12">
        <v>1944</v>
      </c>
      <c r="AP113" s="12" t="s">
        <v>1487</v>
      </c>
      <c r="AQ113" s="103" t="s">
        <v>1487</v>
      </c>
      <c r="AR113" s="159">
        <v>0.08</v>
      </c>
      <c r="AS113" s="84">
        <v>0</v>
      </c>
    </row>
    <row r="114" spans="1:45" ht="14.25" customHeight="1">
      <c r="A114" s="124" t="s">
        <v>376</v>
      </c>
      <c r="B114" s="124" t="s">
        <v>358</v>
      </c>
      <c r="C114" s="419" t="s">
        <v>236</v>
      </c>
      <c r="D114" s="135" t="s">
        <v>232</v>
      </c>
      <c r="E114" s="135">
        <f>COUNTIF(品番配送区分記入用リスト!U:U,CONCATENATE(A114,$E$1))</f>
        <v>0</v>
      </c>
      <c r="F114" s="135">
        <f>COUNTIF(品番配送区分記入用リスト!U:U,CONCATENATE(A114,$F$1))</f>
        <v>0</v>
      </c>
      <c r="G114" s="135">
        <f>COUNTIF(品番配送区分記入用リスト!U:U,CONCATENATE(A114,$G$1))</f>
        <v>0</v>
      </c>
      <c r="H114" s="135">
        <f>COUNTIF(品番配送区分記入用リスト!U:U,CONCATENATE(A114,$H$1))</f>
        <v>0</v>
      </c>
      <c r="I114" s="136">
        <f t="shared" si="2"/>
        <v>0</v>
      </c>
      <c r="L114" s="135" t="s">
        <v>1484</v>
      </c>
      <c r="M114" s="137">
        <v>2000000</v>
      </c>
      <c r="N114" s="419">
        <v>1800</v>
      </c>
      <c r="O114" s="154">
        <v>800</v>
      </c>
      <c r="Q114" s="419">
        <v>1800</v>
      </c>
      <c r="R114" s="138">
        <v>800</v>
      </c>
      <c r="S114" s="138">
        <v>1000</v>
      </c>
      <c r="T114" s="141">
        <v>270</v>
      </c>
      <c r="U114" s="183">
        <v>215</v>
      </c>
      <c r="V114" s="140">
        <v>0.11944444444444445</v>
      </c>
      <c r="X114" s="85">
        <v>515</v>
      </c>
      <c r="Y114" s="185">
        <v>515</v>
      </c>
      <c r="Z114" s="84">
        <v>0.25750000000000001</v>
      </c>
      <c r="AA114" s="424" t="s">
        <v>126</v>
      </c>
      <c r="AB114" s="95">
        <v>0.08</v>
      </c>
      <c r="AC114" s="95">
        <v>0.08</v>
      </c>
      <c r="AE114" s="128">
        <v>135</v>
      </c>
      <c r="AF114" s="180">
        <v>270</v>
      </c>
      <c r="AG114" s="183">
        <v>215</v>
      </c>
      <c r="AH114" s="189">
        <v>515</v>
      </c>
      <c r="AK114" s="419">
        <v>1800</v>
      </c>
      <c r="AM114" s="12">
        <v>144</v>
      </c>
      <c r="AN114" s="103">
        <v>1944</v>
      </c>
      <c r="AO114" s="12">
        <v>1944</v>
      </c>
      <c r="AP114" s="12" t="s">
        <v>1487</v>
      </c>
      <c r="AQ114" s="103" t="s">
        <v>1487</v>
      </c>
      <c r="AR114" s="159">
        <v>0.08</v>
      </c>
      <c r="AS114" s="84">
        <v>0</v>
      </c>
    </row>
    <row r="115" spans="1:45" ht="14.25" customHeight="1">
      <c r="A115" s="124" t="s">
        <v>377</v>
      </c>
      <c r="B115" s="124" t="s">
        <v>378</v>
      </c>
      <c r="C115" s="419" t="s">
        <v>236</v>
      </c>
      <c r="D115" s="135" t="s">
        <v>232</v>
      </c>
      <c r="E115" s="135">
        <f>COUNTIF(品番配送区分記入用リスト!U:U,CONCATENATE(A115,$E$1))</f>
        <v>0</v>
      </c>
      <c r="F115" s="135">
        <f>COUNTIF(品番配送区分記入用リスト!U:U,CONCATENATE(A115,$F$1))</f>
        <v>0</v>
      </c>
      <c r="G115" s="135">
        <f>COUNTIF(品番配送区分記入用リスト!U:U,CONCATENATE(A115,$G$1))</f>
        <v>0</v>
      </c>
      <c r="H115" s="135">
        <f>COUNTIF(品番配送区分記入用リスト!U:U,CONCATENATE(A115,$H$1))</f>
        <v>0</v>
      </c>
      <c r="I115" s="136">
        <f t="shared" si="2"/>
        <v>0</v>
      </c>
      <c r="L115" s="135" t="s">
        <v>1484</v>
      </c>
      <c r="M115" s="137">
        <v>2000000</v>
      </c>
      <c r="N115" s="419">
        <v>1800</v>
      </c>
      <c r="O115" s="154">
        <v>800</v>
      </c>
      <c r="Q115" s="419">
        <v>1800</v>
      </c>
      <c r="R115" s="138">
        <v>800</v>
      </c>
      <c r="S115" s="138">
        <v>1000</v>
      </c>
      <c r="T115" s="141">
        <v>270</v>
      </c>
      <c r="U115" s="183">
        <v>215</v>
      </c>
      <c r="V115" s="140">
        <v>0.11944444444444445</v>
      </c>
      <c r="X115" s="85">
        <v>515</v>
      </c>
      <c r="Y115" s="185">
        <v>515</v>
      </c>
      <c r="Z115" s="84">
        <v>0.25750000000000001</v>
      </c>
      <c r="AA115" s="424" t="s">
        <v>126</v>
      </c>
      <c r="AB115" s="95">
        <v>0.08</v>
      </c>
      <c r="AC115" s="102">
        <v>0.08</v>
      </c>
      <c r="AE115" s="128">
        <v>135</v>
      </c>
      <c r="AF115" s="180">
        <v>270</v>
      </c>
      <c r="AG115" s="183">
        <v>215</v>
      </c>
      <c r="AH115" s="189">
        <v>515</v>
      </c>
      <c r="AK115" s="419">
        <v>1800</v>
      </c>
      <c r="AM115" s="12">
        <v>144</v>
      </c>
      <c r="AN115" s="103">
        <v>1944</v>
      </c>
      <c r="AO115" s="12">
        <v>1944</v>
      </c>
      <c r="AP115" s="12" t="s">
        <v>1487</v>
      </c>
      <c r="AQ115" s="103" t="s">
        <v>1487</v>
      </c>
      <c r="AR115" s="159">
        <v>0.08</v>
      </c>
      <c r="AS115" s="84">
        <v>0</v>
      </c>
    </row>
    <row r="116" spans="1:45" ht="14.25" customHeight="1">
      <c r="A116" s="124" t="s">
        <v>379</v>
      </c>
      <c r="B116" s="124" t="s">
        <v>380</v>
      </c>
      <c r="C116" s="419" t="s">
        <v>236</v>
      </c>
      <c r="D116" s="135" t="s">
        <v>232</v>
      </c>
      <c r="E116" s="135">
        <f>COUNTIF(品番配送区分記入用リスト!U:U,CONCATENATE(A116,$E$1))</f>
        <v>0</v>
      </c>
      <c r="F116" s="135">
        <f>COUNTIF(品番配送区分記入用リスト!U:U,CONCATENATE(A116,$F$1))</f>
        <v>0</v>
      </c>
      <c r="G116" s="135">
        <f>COUNTIF(品番配送区分記入用リスト!U:U,CONCATENATE(A116,$G$1))</f>
        <v>0</v>
      </c>
      <c r="H116" s="135">
        <f>COUNTIF(品番配送区分記入用リスト!U:U,CONCATENATE(A116,$H$1))</f>
        <v>0</v>
      </c>
      <c r="I116" s="136">
        <f t="shared" si="2"/>
        <v>0</v>
      </c>
      <c r="L116" s="135" t="s">
        <v>1484</v>
      </c>
      <c r="M116" s="137">
        <v>2000000</v>
      </c>
      <c r="N116" s="419">
        <v>1800</v>
      </c>
      <c r="O116" s="154">
        <v>800</v>
      </c>
      <c r="Q116" s="419">
        <v>1800</v>
      </c>
      <c r="R116" s="138">
        <v>800</v>
      </c>
      <c r="S116" s="138">
        <v>1000</v>
      </c>
      <c r="T116" s="141">
        <v>270</v>
      </c>
      <c r="U116" s="183">
        <v>215</v>
      </c>
      <c r="V116" s="140">
        <v>0.11944444444444445</v>
      </c>
      <c r="X116" s="85">
        <v>515</v>
      </c>
      <c r="Y116" s="185">
        <v>515</v>
      </c>
      <c r="Z116" s="84">
        <v>0.25750000000000001</v>
      </c>
      <c r="AA116" s="424" t="s">
        <v>126</v>
      </c>
      <c r="AB116" s="95">
        <v>0.08</v>
      </c>
      <c r="AC116" s="102">
        <v>0.08</v>
      </c>
      <c r="AE116" s="128">
        <v>135</v>
      </c>
      <c r="AF116" s="180">
        <v>270</v>
      </c>
      <c r="AG116" s="183">
        <v>215</v>
      </c>
      <c r="AH116" s="189">
        <v>515</v>
      </c>
      <c r="AK116" s="419">
        <v>1800</v>
      </c>
      <c r="AM116" s="12">
        <v>144</v>
      </c>
      <c r="AN116" s="103">
        <v>1944</v>
      </c>
      <c r="AO116" s="12">
        <v>1944</v>
      </c>
      <c r="AP116" s="12" t="s">
        <v>1487</v>
      </c>
      <c r="AQ116" s="103" t="s">
        <v>1487</v>
      </c>
      <c r="AR116" s="159">
        <v>0.08</v>
      </c>
      <c r="AS116" s="84">
        <v>0</v>
      </c>
    </row>
    <row r="117" spans="1:45" ht="14.25" customHeight="1">
      <c r="A117" s="124" t="s">
        <v>381</v>
      </c>
      <c r="B117" s="124" t="s">
        <v>351</v>
      </c>
      <c r="C117" s="419" t="s">
        <v>236</v>
      </c>
      <c r="D117" s="135" t="s">
        <v>232</v>
      </c>
      <c r="E117" s="135">
        <f>COUNTIF(品番配送区分記入用リスト!U:U,CONCATENATE(A117,$E$1))</f>
        <v>0</v>
      </c>
      <c r="F117" s="135">
        <f>COUNTIF(品番配送区分記入用リスト!U:U,CONCATENATE(A117,$F$1))</f>
        <v>0</v>
      </c>
      <c r="G117" s="135">
        <f>COUNTIF(品番配送区分記入用リスト!U:U,CONCATENATE(A117,$G$1))</f>
        <v>0</v>
      </c>
      <c r="H117" s="135">
        <f>COUNTIF(品番配送区分記入用リスト!U:U,CONCATENATE(A117,$H$1))</f>
        <v>0</v>
      </c>
      <c r="I117" s="136">
        <f t="shared" si="2"/>
        <v>0</v>
      </c>
      <c r="L117" s="135" t="s">
        <v>1484</v>
      </c>
      <c r="M117" s="137">
        <v>2000000</v>
      </c>
      <c r="N117" s="419">
        <v>1800</v>
      </c>
      <c r="O117" s="154">
        <v>800</v>
      </c>
      <c r="Q117" s="419">
        <v>1800</v>
      </c>
      <c r="R117" s="138">
        <v>800</v>
      </c>
      <c r="S117" s="138">
        <v>1000</v>
      </c>
      <c r="T117" s="141">
        <v>270</v>
      </c>
      <c r="U117" s="183">
        <v>215</v>
      </c>
      <c r="V117" s="140">
        <v>0.11944444444444445</v>
      </c>
      <c r="X117" s="85">
        <v>515</v>
      </c>
      <c r="Y117" s="185">
        <v>515</v>
      </c>
      <c r="Z117" s="84">
        <v>0.25750000000000001</v>
      </c>
      <c r="AA117" s="424" t="s">
        <v>126</v>
      </c>
      <c r="AB117" s="95">
        <v>0.08</v>
      </c>
      <c r="AC117" s="102">
        <v>0.08</v>
      </c>
      <c r="AE117" s="128">
        <v>135</v>
      </c>
      <c r="AF117" s="180">
        <v>270</v>
      </c>
      <c r="AG117" s="183">
        <v>215</v>
      </c>
      <c r="AH117" s="189">
        <v>515</v>
      </c>
      <c r="AK117" s="419">
        <v>1800</v>
      </c>
      <c r="AM117" s="12">
        <v>144</v>
      </c>
      <c r="AN117" s="103">
        <v>1944</v>
      </c>
      <c r="AO117" s="12">
        <v>1944</v>
      </c>
      <c r="AP117" s="12" t="s">
        <v>1487</v>
      </c>
      <c r="AQ117" s="103" t="s">
        <v>1487</v>
      </c>
      <c r="AR117" s="159">
        <v>0.08</v>
      </c>
      <c r="AS117" s="84">
        <v>0</v>
      </c>
    </row>
    <row r="118" spans="1:45" ht="14.25" customHeight="1">
      <c r="A118" s="124" t="s">
        <v>382</v>
      </c>
      <c r="B118" s="124" t="s">
        <v>329</v>
      </c>
      <c r="C118" s="419" t="s">
        <v>236</v>
      </c>
      <c r="D118" s="135" t="s">
        <v>232</v>
      </c>
      <c r="E118" s="135">
        <f>COUNTIF(品番配送区分記入用リスト!U:U,CONCATENATE(A118,$E$1))</f>
        <v>0</v>
      </c>
      <c r="F118" s="135">
        <f>COUNTIF(品番配送区分記入用リスト!U:U,CONCATENATE(A118,$F$1))</f>
        <v>0</v>
      </c>
      <c r="G118" s="135">
        <f>COUNTIF(品番配送区分記入用リスト!U:U,CONCATENATE(A118,$G$1))</f>
        <v>0</v>
      </c>
      <c r="H118" s="135">
        <f>COUNTIF(品番配送区分記入用リスト!U:U,CONCATENATE(A118,$H$1))</f>
        <v>0</v>
      </c>
      <c r="I118" s="136">
        <f t="shared" si="2"/>
        <v>0</v>
      </c>
      <c r="L118" s="135" t="s">
        <v>1484</v>
      </c>
      <c r="M118" s="137">
        <v>2000000</v>
      </c>
      <c r="N118" s="419">
        <v>1800</v>
      </c>
      <c r="O118" s="154">
        <v>800</v>
      </c>
      <c r="Q118" s="419">
        <v>1800</v>
      </c>
      <c r="R118" s="138">
        <v>800</v>
      </c>
      <c r="S118" s="138">
        <v>1000</v>
      </c>
      <c r="T118" s="141">
        <v>270</v>
      </c>
      <c r="U118" s="183">
        <v>215</v>
      </c>
      <c r="V118" s="140">
        <v>0.11944444444444445</v>
      </c>
      <c r="X118" s="85">
        <v>515</v>
      </c>
      <c r="Y118" s="185">
        <v>515</v>
      </c>
      <c r="Z118" s="84">
        <v>0.25750000000000001</v>
      </c>
      <c r="AA118" s="424" t="s">
        <v>126</v>
      </c>
      <c r="AB118" s="95">
        <v>0.08</v>
      </c>
      <c r="AC118" s="102">
        <v>0.08</v>
      </c>
      <c r="AE118" s="128">
        <v>135</v>
      </c>
      <c r="AF118" s="180">
        <v>270</v>
      </c>
      <c r="AG118" s="183">
        <v>215</v>
      </c>
      <c r="AH118" s="189">
        <v>515</v>
      </c>
      <c r="AK118" s="419">
        <v>1800</v>
      </c>
      <c r="AM118" s="12">
        <v>144</v>
      </c>
      <c r="AN118" s="103">
        <v>1944</v>
      </c>
      <c r="AO118" s="12">
        <v>1944</v>
      </c>
      <c r="AP118" s="12" t="s">
        <v>1487</v>
      </c>
      <c r="AQ118" s="103" t="s">
        <v>1487</v>
      </c>
      <c r="AR118" s="159">
        <v>0.08</v>
      </c>
      <c r="AS118" s="84">
        <v>0</v>
      </c>
    </row>
    <row r="119" spans="1:45" ht="14.25" customHeight="1">
      <c r="A119" s="124" t="s">
        <v>383</v>
      </c>
      <c r="B119" s="124" t="s">
        <v>345</v>
      </c>
      <c r="C119" s="419" t="s">
        <v>236</v>
      </c>
      <c r="D119" s="135" t="s">
        <v>232</v>
      </c>
      <c r="E119" s="135">
        <f>COUNTIF(品番配送区分記入用リスト!U:U,CONCATENATE(A119,$E$1))</f>
        <v>0</v>
      </c>
      <c r="F119" s="135">
        <f>COUNTIF(品番配送区分記入用リスト!U:U,CONCATENATE(A119,$F$1))</f>
        <v>0</v>
      </c>
      <c r="G119" s="135">
        <f>COUNTIF(品番配送区分記入用リスト!U:U,CONCATENATE(A119,$G$1))</f>
        <v>0</v>
      </c>
      <c r="H119" s="135">
        <f>COUNTIF(品番配送区分記入用リスト!U:U,CONCATENATE(A119,$H$1))</f>
        <v>0</v>
      </c>
      <c r="I119" s="136">
        <f t="shared" si="2"/>
        <v>0</v>
      </c>
      <c r="L119" s="135" t="s">
        <v>1484</v>
      </c>
      <c r="M119" s="137">
        <v>2000000</v>
      </c>
      <c r="N119" s="419">
        <v>1800</v>
      </c>
      <c r="O119" s="154">
        <v>800</v>
      </c>
      <c r="Q119" s="419">
        <v>1800</v>
      </c>
      <c r="R119" s="138">
        <v>800</v>
      </c>
      <c r="S119" s="138">
        <v>1000</v>
      </c>
      <c r="T119" s="141">
        <v>270</v>
      </c>
      <c r="U119" s="183">
        <v>215</v>
      </c>
      <c r="V119" s="140">
        <v>0.11944444444444445</v>
      </c>
      <c r="X119" s="85">
        <v>515</v>
      </c>
      <c r="Y119" s="185">
        <v>515</v>
      </c>
      <c r="Z119" s="84">
        <v>0.25750000000000001</v>
      </c>
      <c r="AA119" s="424" t="s">
        <v>126</v>
      </c>
      <c r="AB119" s="102">
        <v>0.08</v>
      </c>
      <c r="AC119" s="102">
        <v>0.08</v>
      </c>
      <c r="AE119" s="128">
        <v>135</v>
      </c>
      <c r="AF119" s="180">
        <v>270</v>
      </c>
      <c r="AG119" s="183">
        <v>215</v>
      </c>
      <c r="AH119" s="189">
        <v>515</v>
      </c>
      <c r="AK119" s="419">
        <v>1800</v>
      </c>
      <c r="AM119" s="12">
        <v>144</v>
      </c>
      <c r="AN119" s="103">
        <v>1944</v>
      </c>
      <c r="AO119" s="12">
        <v>1944</v>
      </c>
      <c r="AP119" s="12" t="s">
        <v>1487</v>
      </c>
      <c r="AQ119" s="103" t="s">
        <v>1487</v>
      </c>
      <c r="AR119" s="159">
        <v>0.08</v>
      </c>
      <c r="AS119" s="84">
        <v>0</v>
      </c>
    </row>
    <row r="120" spans="1:45" ht="14.25" customHeight="1">
      <c r="A120" s="124" t="s">
        <v>384</v>
      </c>
      <c r="B120" s="124" t="s">
        <v>307</v>
      </c>
      <c r="C120" s="419" t="s">
        <v>236</v>
      </c>
      <c r="D120" s="135" t="s">
        <v>232</v>
      </c>
      <c r="E120" s="135">
        <f>COUNTIF(品番配送区分記入用リスト!U:U,CONCATENATE(A120,$E$1))</f>
        <v>0</v>
      </c>
      <c r="F120" s="135">
        <f>COUNTIF(品番配送区分記入用リスト!U:U,CONCATENATE(A120,$F$1))</f>
        <v>0</v>
      </c>
      <c r="G120" s="135">
        <f>COUNTIF(品番配送区分記入用リスト!U:U,CONCATENATE(A120,$G$1))</f>
        <v>0</v>
      </c>
      <c r="H120" s="135">
        <f>COUNTIF(品番配送区分記入用リスト!U:U,CONCATENATE(A120,$H$1))</f>
        <v>0</v>
      </c>
      <c r="I120" s="136">
        <f t="shared" si="2"/>
        <v>0</v>
      </c>
      <c r="L120" s="135" t="s">
        <v>1484</v>
      </c>
      <c r="M120" s="137">
        <v>2000000</v>
      </c>
      <c r="N120" s="419">
        <v>1800</v>
      </c>
      <c r="O120" s="154">
        <v>800</v>
      </c>
      <c r="Q120" s="419">
        <v>1800</v>
      </c>
      <c r="R120" s="138">
        <v>800</v>
      </c>
      <c r="S120" s="138">
        <v>1000</v>
      </c>
      <c r="T120" s="141">
        <v>270</v>
      </c>
      <c r="U120" s="183">
        <v>215</v>
      </c>
      <c r="V120" s="140">
        <v>0.11944444444444445</v>
      </c>
      <c r="X120" s="85">
        <v>515</v>
      </c>
      <c r="Y120" s="185">
        <v>515</v>
      </c>
      <c r="Z120" s="84">
        <v>0.25750000000000001</v>
      </c>
      <c r="AA120" s="424" t="s">
        <v>126</v>
      </c>
      <c r="AB120" s="102">
        <v>0.08</v>
      </c>
      <c r="AC120" s="102">
        <v>0.08</v>
      </c>
      <c r="AE120" s="128">
        <v>135</v>
      </c>
      <c r="AF120" s="180">
        <v>270</v>
      </c>
      <c r="AG120" s="183">
        <v>215</v>
      </c>
      <c r="AH120" s="189">
        <v>515</v>
      </c>
      <c r="AK120" s="419">
        <v>1800</v>
      </c>
      <c r="AM120" s="12">
        <v>144</v>
      </c>
      <c r="AN120" s="103">
        <v>1944</v>
      </c>
      <c r="AO120" s="12">
        <v>1944</v>
      </c>
      <c r="AP120" s="12" t="s">
        <v>1487</v>
      </c>
      <c r="AQ120" s="103" t="s">
        <v>1487</v>
      </c>
      <c r="AR120" s="159">
        <v>0.08</v>
      </c>
      <c r="AS120" s="84">
        <v>0</v>
      </c>
    </row>
    <row r="121" spans="1:45" ht="14.25" customHeight="1">
      <c r="A121" s="124" t="s">
        <v>385</v>
      </c>
      <c r="B121" s="124" t="s">
        <v>386</v>
      </c>
      <c r="C121" s="419" t="s">
        <v>236</v>
      </c>
      <c r="D121" s="135" t="s">
        <v>232</v>
      </c>
      <c r="E121" s="135">
        <f>COUNTIF(品番配送区分記入用リスト!U:U,CONCATENATE(A121,$E$1))</f>
        <v>0</v>
      </c>
      <c r="F121" s="135">
        <f>COUNTIF(品番配送区分記入用リスト!U:U,CONCATENATE(A121,$F$1))</f>
        <v>0</v>
      </c>
      <c r="G121" s="135">
        <f>COUNTIF(品番配送区分記入用リスト!U:U,CONCATENATE(A121,$G$1))</f>
        <v>0</v>
      </c>
      <c r="H121" s="135">
        <f>COUNTIF(品番配送区分記入用リスト!U:U,CONCATENATE(A121,$H$1))</f>
        <v>0</v>
      </c>
      <c r="I121" s="136">
        <f t="shared" si="2"/>
        <v>0</v>
      </c>
      <c r="L121" s="135" t="s">
        <v>1484</v>
      </c>
      <c r="M121" s="137">
        <v>2000000</v>
      </c>
      <c r="N121" s="419">
        <v>1800</v>
      </c>
      <c r="O121" s="154">
        <v>800</v>
      </c>
      <c r="Q121" s="419">
        <v>1800</v>
      </c>
      <c r="R121" s="138">
        <v>800</v>
      </c>
      <c r="S121" s="138">
        <v>1000</v>
      </c>
      <c r="T121" s="141">
        <v>270</v>
      </c>
      <c r="U121" s="183">
        <v>215</v>
      </c>
      <c r="V121" s="140">
        <v>0.11944444444444445</v>
      </c>
      <c r="X121" s="85">
        <v>515</v>
      </c>
      <c r="Y121" s="185">
        <v>515</v>
      </c>
      <c r="Z121" s="84">
        <v>0.25750000000000001</v>
      </c>
      <c r="AA121" s="424" t="s">
        <v>126</v>
      </c>
      <c r="AB121" s="102">
        <v>0.08</v>
      </c>
      <c r="AC121" s="102">
        <v>0.08</v>
      </c>
      <c r="AE121" s="128">
        <v>135</v>
      </c>
      <c r="AF121" s="180">
        <v>270</v>
      </c>
      <c r="AG121" s="183">
        <v>215</v>
      </c>
      <c r="AH121" s="189">
        <v>515</v>
      </c>
      <c r="AK121" s="419">
        <v>1800</v>
      </c>
      <c r="AM121" s="12">
        <v>144</v>
      </c>
      <c r="AN121" s="103">
        <v>1944</v>
      </c>
      <c r="AO121" s="12">
        <v>1944</v>
      </c>
      <c r="AP121" s="12" t="s">
        <v>1487</v>
      </c>
      <c r="AQ121" s="103" t="s">
        <v>1487</v>
      </c>
      <c r="AR121" s="159">
        <v>0.08</v>
      </c>
      <c r="AS121" s="84">
        <v>0</v>
      </c>
    </row>
    <row r="122" spans="1:45" ht="14.25" customHeight="1">
      <c r="A122" s="124" t="s">
        <v>387</v>
      </c>
      <c r="B122" s="124" t="s">
        <v>338</v>
      </c>
      <c r="C122" s="419" t="s">
        <v>236</v>
      </c>
      <c r="D122" s="135" t="s">
        <v>232</v>
      </c>
      <c r="E122" s="135">
        <f>COUNTIF(品番配送区分記入用リスト!U:U,CONCATENATE(A122,$E$1))</f>
        <v>0</v>
      </c>
      <c r="F122" s="135">
        <f>COUNTIF(品番配送区分記入用リスト!U:U,CONCATENATE(A122,$F$1))</f>
        <v>0</v>
      </c>
      <c r="G122" s="135">
        <f>COUNTIF(品番配送区分記入用リスト!U:U,CONCATENATE(A122,$G$1))</f>
        <v>0</v>
      </c>
      <c r="H122" s="135">
        <f>COUNTIF(品番配送区分記入用リスト!U:U,CONCATENATE(A122,$H$1))</f>
        <v>0</v>
      </c>
      <c r="I122" s="136">
        <f t="shared" si="2"/>
        <v>0</v>
      </c>
      <c r="L122" s="135" t="s">
        <v>1484</v>
      </c>
      <c r="M122" s="137">
        <v>2000000</v>
      </c>
      <c r="N122" s="419">
        <v>1800</v>
      </c>
      <c r="O122" s="154">
        <v>800</v>
      </c>
      <c r="Q122" s="419">
        <v>1800</v>
      </c>
      <c r="R122" s="138">
        <v>800</v>
      </c>
      <c r="S122" s="138">
        <v>1000</v>
      </c>
      <c r="T122" s="141">
        <v>270</v>
      </c>
      <c r="U122" s="183">
        <v>215</v>
      </c>
      <c r="V122" s="140">
        <v>0.11944444444444445</v>
      </c>
      <c r="X122" s="85">
        <v>515</v>
      </c>
      <c r="Y122" s="185">
        <v>515</v>
      </c>
      <c r="Z122" s="84">
        <v>0.25750000000000001</v>
      </c>
      <c r="AA122" s="424" t="s">
        <v>126</v>
      </c>
      <c r="AB122" s="102">
        <v>0.08</v>
      </c>
      <c r="AC122" s="102">
        <v>0.08</v>
      </c>
      <c r="AE122" s="128">
        <v>135</v>
      </c>
      <c r="AF122" s="180">
        <v>270</v>
      </c>
      <c r="AG122" s="183">
        <v>215</v>
      </c>
      <c r="AH122" s="189">
        <v>515</v>
      </c>
      <c r="AK122" s="419">
        <v>1800</v>
      </c>
      <c r="AM122" s="12">
        <v>144</v>
      </c>
      <c r="AN122" s="103">
        <v>1944</v>
      </c>
      <c r="AO122" s="12">
        <v>1944</v>
      </c>
      <c r="AP122" s="12" t="s">
        <v>1487</v>
      </c>
      <c r="AQ122" s="103" t="s">
        <v>1487</v>
      </c>
      <c r="AR122" s="159">
        <v>0.08</v>
      </c>
      <c r="AS122" s="84">
        <v>0</v>
      </c>
    </row>
    <row r="123" spans="1:45" ht="14.25" customHeight="1">
      <c r="A123" s="124" t="s">
        <v>388</v>
      </c>
      <c r="B123" s="124" t="s">
        <v>242</v>
      </c>
      <c r="C123" s="419" t="s">
        <v>236</v>
      </c>
      <c r="D123" s="135" t="s">
        <v>232</v>
      </c>
      <c r="E123" s="135">
        <f>COUNTIF(品番配送区分記入用リスト!U:U,CONCATENATE(A123,$E$1))</f>
        <v>0</v>
      </c>
      <c r="F123" s="135">
        <f>COUNTIF(品番配送区分記入用リスト!U:U,CONCATENATE(A123,$F$1))</f>
        <v>0</v>
      </c>
      <c r="G123" s="135">
        <f>COUNTIF(品番配送区分記入用リスト!U:U,CONCATENATE(A123,$G$1))</f>
        <v>0</v>
      </c>
      <c r="H123" s="135">
        <f>COUNTIF(品番配送区分記入用リスト!U:U,CONCATENATE(A123,$H$1))</f>
        <v>0</v>
      </c>
      <c r="I123" s="136">
        <f t="shared" si="2"/>
        <v>0</v>
      </c>
      <c r="L123" s="135" t="s">
        <v>1484</v>
      </c>
      <c r="M123" s="137">
        <v>2000000</v>
      </c>
      <c r="N123" s="419">
        <v>1800</v>
      </c>
      <c r="O123" s="154">
        <v>800</v>
      </c>
      <c r="Q123" s="419">
        <v>1800</v>
      </c>
      <c r="R123" s="138">
        <v>800</v>
      </c>
      <c r="S123" s="138">
        <v>1000</v>
      </c>
      <c r="T123" s="141">
        <v>270</v>
      </c>
      <c r="U123" s="183">
        <v>215</v>
      </c>
      <c r="V123" s="140">
        <v>0.11944444444444445</v>
      </c>
      <c r="X123" s="85">
        <v>515</v>
      </c>
      <c r="Y123" s="185">
        <v>515</v>
      </c>
      <c r="Z123" s="84">
        <v>0.25750000000000001</v>
      </c>
      <c r="AA123" s="424" t="s">
        <v>126</v>
      </c>
      <c r="AB123" s="102">
        <v>0.08</v>
      </c>
      <c r="AC123" s="102">
        <v>0.08</v>
      </c>
      <c r="AE123" s="128">
        <v>135</v>
      </c>
      <c r="AF123" s="180">
        <v>270</v>
      </c>
      <c r="AG123" s="183">
        <v>215</v>
      </c>
      <c r="AH123" s="189">
        <v>515</v>
      </c>
      <c r="AK123" s="419">
        <v>1800</v>
      </c>
      <c r="AM123" s="12">
        <v>144</v>
      </c>
      <c r="AN123" s="103">
        <v>1944</v>
      </c>
      <c r="AO123" s="12">
        <v>1944</v>
      </c>
      <c r="AP123" s="12" t="s">
        <v>1487</v>
      </c>
      <c r="AQ123" s="103" t="s">
        <v>1487</v>
      </c>
      <c r="AR123" s="159">
        <v>0.08</v>
      </c>
      <c r="AS123" s="84">
        <v>0</v>
      </c>
    </row>
    <row r="124" spans="1:45" ht="14.25" customHeight="1">
      <c r="A124" s="124" t="s">
        <v>389</v>
      </c>
      <c r="B124" s="124" t="s">
        <v>361</v>
      </c>
      <c r="C124" s="419" t="s">
        <v>236</v>
      </c>
      <c r="D124" s="135" t="s">
        <v>232</v>
      </c>
      <c r="E124" s="135">
        <f>COUNTIF(品番配送区分記入用リスト!U:U,CONCATENATE(A124,$E$1))</f>
        <v>0</v>
      </c>
      <c r="F124" s="135">
        <f>COUNTIF(品番配送区分記入用リスト!U:U,CONCATENATE(A124,$F$1))</f>
        <v>0</v>
      </c>
      <c r="G124" s="135">
        <f>COUNTIF(品番配送区分記入用リスト!U:U,CONCATENATE(A124,$G$1))</f>
        <v>0</v>
      </c>
      <c r="H124" s="135">
        <f>COUNTIF(品番配送区分記入用リスト!U:U,CONCATENATE(A124,$H$1))</f>
        <v>0</v>
      </c>
      <c r="I124" s="136">
        <f t="shared" si="2"/>
        <v>0</v>
      </c>
      <c r="L124" s="135" t="s">
        <v>1484</v>
      </c>
      <c r="M124" s="137">
        <v>2000000</v>
      </c>
      <c r="N124" s="419">
        <v>1800</v>
      </c>
      <c r="O124" s="154">
        <v>800</v>
      </c>
      <c r="Q124" s="419">
        <v>1800</v>
      </c>
      <c r="R124" s="138">
        <v>800</v>
      </c>
      <c r="S124" s="138">
        <v>1000</v>
      </c>
      <c r="T124" s="141">
        <v>270</v>
      </c>
      <c r="U124" s="183">
        <v>215</v>
      </c>
      <c r="V124" s="140">
        <v>0.11944444444444445</v>
      </c>
      <c r="X124" s="85">
        <v>515</v>
      </c>
      <c r="Y124" s="185">
        <v>515</v>
      </c>
      <c r="Z124" s="84">
        <v>0.25750000000000001</v>
      </c>
      <c r="AA124" s="424" t="s">
        <v>126</v>
      </c>
      <c r="AB124" s="102">
        <v>0.08</v>
      </c>
      <c r="AC124" s="102">
        <v>0.08</v>
      </c>
      <c r="AE124" s="128">
        <v>135</v>
      </c>
      <c r="AF124" s="180">
        <v>270</v>
      </c>
      <c r="AG124" s="183">
        <v>215</v>
      </c>
      <c r="AH124" s="189">
        <v>515</v>
      </c>
      <c r="AK124" s="419">
        <v>1800</v>
      </c>
      <c r="AM124" s="12">
        <v>144</v>
      </c>
      <c r="AN124" s="103">
        <v>1944</v>
      </c>
      <c r="AO124" s="12">
        <v>1944</v>
      </c>
      <c r="AP124" s="12" t="s">
        <v>1487</v>
      </c>
      <c r="AQ124" s="103" t="s">
        <v>1487</v>
      </c>
      <c r="AR124" s="159">
        <v>0.08</v>
      </c>
      <c r="AS124" s="84">
        <v>0</v>
      </c>
    </row>
    <row r="125" spans="1:45" ht="14.25" customHeight="1">
      <c r="A125" s="124" t="s">
        <v>390</v>
      </c>
      <c r="B125" s="124" t="s">
        <v>307</v>
      </c>
      <c r="C125" s="419" t="s">
        <v>238</v>
      </c>
      <c r="D125" s="135" t="s">
        <v>232</v>
      </c>
      <c r="E125" s="135">
        <f>COUNTIF(品番配送区分記入用リスト!U:U,CONCATENATE(A125,$E$1))</f>
        <v>0</v>
      </c>
      <c r="F125" s="135">
        <f>COUNTIF(品番配送区分記入用リスト!U:U,CONCATENATE(A125,$F$1))</f>
        <v>0</v>
      </c>
      <c r="G125" s="135">
        <f>COUNTIF(品番配送区分記入用リスト!U:U,CONCATENATE(A125,$G$1))</f>
        <v>0</v>
      </c>
      <c r="H125" s="135">
        <f>COUNTIF(品番配送区分記入用リスト!U:U,CONCATENATE(A125,$H$1))</f>
        <v>0</v>
      </c>
      <c r="I125" s="136">
        <f t="shared" si="2"/>
        <v>0</v>
      </c>
      <c r="L125" s="135" t="s">
        <v>1484</v>
      </c>
      <c r="M125" s="137">
        <v>2000000</v>
      </c>
      <c r="N125" s="419">
        <v>2250</v>
      </c>
      <c r="O125" s="154">
        <v>1000</v>
      </c>
      <c r="Q125" s="419">
        <v>2250</v>
      </c>
      <c r="R125" s="138">
        <v>1000</v>
      </c>
      <c r="S125" s="138">
        <v>1250</v>
      </c>
      <c r="T125" s="141">
        <v>337.5</v>
      </c>
      <c r="U125" s="183">
        <v>268.75</v>
      </c>
      <c r="V125" s="140">
        <v>0.11944444444444445</v>
      </c>
      <c r="X125" s="85">
        <v>643.75</v>
      </c>
      <c r="Y125" s="185">
        <v>643.75</v>
      </c>
      <c r="Z125" s="84">
        <v>0.25750000000000001</v>
      </c>
      <c r="AA125" s="424" t="s">
        <v>126</v>
      </c>
      <c r="AB125" s="102">
        <v>0.08</v>
      </c>
      <c r="AC125" s="102">
        <v>0.08</v>
      </c>
      <c r="AE125" s="128">
        <v>168.75</v>
      </c>
      <c r="AF125" s="180">
        <v>337.5</v>
      </c>
      <c r="AG125" s="183">
        <v>268.75</v>
      </c>
      <c r="AH125" s="189">
        <v>643.75</v>
      </c>
      <c r="AK125" s="419">
        <v>2250</v>
      </c>
      <c r="AM125" s="12">
        <v>180</v>
      </c>
      <c r="AN125" s="103">
        <v>2430</v>
      </c>
      <c r="AO125" s="12">
        <v>2430</v>
      </c>
      <c r="AP125" s="12" t="s">
        <v>1488</v>
      </c>
      <c r="AQ125" s="103" t="s">
        <v>1488</v>
      </c>
      <c r="AR125" s="159">
        <v>0.08</v>
      </c>
      <c r="AS125" s="84">
        <v>0</v>
      </c>
    </row>
    <row r="126" spans="1:45" ht="14.25" customHeight="1">
      <c r="A126" s="124" t="s">
        <v>391</v>
      </c>
      <c r="B126" s="124" t="s">
        <v>338</v>
      </c>
      <c r="C126" s="419" t="s">
        <v>238</v>
      </c>
      <c r="D126" s="135" t="s">
        <v>232</v>
      </c>
      <c r="E126" s="135">
        <f>COUNTIF(品番配送区分記入用リスト!U:U,CONCATENATE(A126,$E$1))</f>
        <v>0</v>
      </c>
      <c r="F126" s="135">
        <f>COUNTIF(品番配送区分記入用リスト!U:U,CONCATENATE(A126,$F$1))</f>
        <v>0</v>
      </c>
      <c r="G126" s="135">
        <f>COUNTIF(品番配送区分記入用リスト!U:U,CONCATENATE(A126,$G$1))</f>
        <v>0</v>
      </c>
      <c r="H126" s="135">
        <f>COUNTIF(品番配送区分記入用リスト!U:U,CONCATENATE(A126,$H$1))</f>
        <v>0</v>
      </c>
      <c r="I126" s="136">
        <f t="shared" si="2"/>
        <v>0</v>
      </c>
      <c r="L126" s="135" t="s">
        <v>1484</v>
      </c>
      <c r="M126" s="137">
        <v>2000000</v>
      </c>
      <c r="N126" s="419">
        <v>2250</v>
      </c>
      <c r="O126" s="154">
        <v>1000</v>
      </c>
      <c r="Q126" s="419">
        <v>2250</v>
      </c>
      <c r="R126" s="138">
        <v>1000</v>
      </c>
      <c r="S126" s="138">
        <v>1250</v>
      </c>
      <c r="T126" s="141">
        <v>337.5</v>
      </c>
      <c r="U126" s="183">
        <v>268.75</v>
      </c>
      <c r="V126" s="140">
        <v>0.11944444444444445</v>
      </c>
      <c r="X126" s="85">
        <v>643.75</v>
      </c>
      <c r="Y126" s="185">
        <v>643.75</v>
      </c>
      <c r="Z126" s="84">
        <v>0.25750000000000001</v>
      </c>
      <c r="AA126" s="424" t="s">
        <v>126</v>
      </c>
      <c r="AB126" s="102">
        <v>0.08</v>
      </c>
      <c r="AC126" s="102">
        <v>0.08</v>
      </c>
      <c r="AE126" s="128">
        <v>168.75</v>
      </c>
      <c r="AF126" s="180">
        <v>337.5</v>
      </c>
      <c r="AG126" s="183">
        <v>268.75</v>
      </c>
      <c r="AH126" s="189">
        <v>643.75</v>
      </c>
      <c r="AK126" s="419">
        <v>2250</v>
      </c>
      <c r="AM126" s="12">
        <v>180</v>
      </c>
      <c r="AN126" s="103">
        <v>2430</v>
      </c>
      <c r="AO126" s="12">
        <v>2430</v>
      </c>
      <c r="AP126" s="12" t="s">
        <v>1488</v>
      </c>
      <c r="AQ126" s="103" t="s">
        <v>1488</v>
      </c>
      <c r="AR126" s="159">
        <v>0.08</v>
      </c>
      <c r="AS126" s="84">
        <v>0</v>
      </c>
    </row>
    <row r="127" spans="1:45" ht="14.25" customHeight="1">
      <c r="A127" s="124" t="s">
        <v>392</v>
      </c>
      <c r="B127" s="124" t="s">
        <v>386</v>
      </c>
      <c r="C127" s="419" t="s">
        <v>238</v>
      </c>
      <c r="D127" s="135" t="s">
        <v>232</v>
      </c>
      <c r="E127" s="135">
        <f>COUNTIF(品番配送区分記入用リスト!U:U,CONCATENATE(A127,$E$1))</f>
        <v>0</v>
      </c>
      <c r="F127" s="135">
        <f>COUNTIF(品番配送区分記入用リスト!U:U,CONCATENATE(A127,$F$1))</f>
        <v>0</v>
      </c>
      <c r="G127" s="135">
        <f>COUNTIF(品番配送区分記入用リスト!U:U,CONCATENATE(A127,$G$1))</f>
        <v>0</v>
      </c>
      <c r="H127" s="135">
        <f>COUNTIF(品番配送区分記入用リスト!U:U,CONCATENATE(A127,$H$1))</f>
        <v>0</v>
      </c>
      <c r="I127" s="136">
        <f t="shared" si="2"/>
        <v>0</v>
      </c>
      <c r="L127" s="135" t="s">
        <v>1484</v>
      </c>
      <c r="M127" s="137">
        <v>2000000</v>
      </c>
      <c r="N127" s="419">
        <v>2250</v>
      </c>
      <c r="O127" s="154">
        <v>1000</v>
      </c>
      <c r="Q127" s="419">
        <v>2250</v>
      </c>
      <c r="R127" s="138">
        <v>1000</v>
      </c>
      <c r="S127" s="138">
        <v>1250</v>
      </c>
      <c r="T127" s="141">
        <v>337.5</v>
      </c>
      <c r="U127" s="183">
        <v>268.75</v>
      </c>
      <c r="V127" s="140">
        <v>0.11944444444444445</v>
      </c>
      <c r="X127" s="85">
        <v>643.75</v>
      </c>
      <c r="Y127" s="185">
        <v>643.75</v>
      </c>
      <c r="Z127" s="84">
        <v>0.25750000000000001</v>
      </c>
      <c r="AA127" s="424" t="s">
        <v>126</v>
      </c>
      <c r="AB127" s="102">
        <v>0.08</v>
      </c>
      <c r="AC127" s="102">
        <v>0.08</v>
      </c>
      <c r="AE127" s="128">
        <v>168.75</v>
      </c>
      <c r="AF127" s="180">
        <v>337.5</v>
      </c>
      <c r="AG127" s="183">
        <v>268.75</v>
      </c>
      <c r="AH127" s="189">
        <v>643.75</v>
      </c>
      <c r="AK127" s="419">
        <v>2250</v>
      </c>
      <c r="AM127" s="12">
        <v>180</v>
      </c>
      <c r="AN127" s="103">
        <v>2430</v>
      </c>
      <c r="AO127" s="12">
        <v>2430</v>
      </c>
      <c r="AP127" s="12" t="s">
        <v>1488</v>
      </c>
      <c r="AQ127" s="103" t="s">
        <v>1488</v>
      </c>
      <c r="AR127" s="159">
        <v>0.08</v>
      </c>
      <c r="AS127" s="84">
        <v>0</v>
      </c>
    </row>
    <row r="128" spans="1:45" ht="14.25" customHeight="1">
      <c r="A128" s="124" t="s">
        <v>393</v>
      </c>
      <c r="B128" s="124" t="s">
        <v>345</v>
      </c>
      <c r="C128" s="419" t="s">
        <v>238</v>
      </c>
      <c r="D128" s="135" t="s">
        <v>232</v>
      </c>
      <c r="E128" s="135">
        <f>COUNTIF(品番配送区分記入用リスト!U:U,CONCATENATE(A128,$E$1))</f>
        <v>0</v>
      </c>
      <c r="F128" s="135">
        <f>COUNTIF(品番配送区分記入用リスト!U:U,CONCATENATE(A128,$F$1))</f>
        <v>0</v>
      </c>
      <c r="G128" s="135">
        <f>COUNTIF(品番配送区分記入用リスト!U:U,CONCATENATE(A128,$G$1))</f>
        <v>0</v>
      </c>
      <c r="H128" s="135">
        <f>COUNTIF(品番配送区分記入用リスト!U:U,CONCATENATE(A128,$H$1))</f>
        <v>0</v>
      </c>
      <c r="I128" s="136">
        <f t="shared" si="2"/>
        <v>0</v>
      </c>
      <c r="L128" s="135" t="s">
        <v>1484</v>
      </c>
      <c r="M128" s="137">
        <v>2000000</v>
      </c>
      <c r="N128" s="419">
        <v>2250</v>
      </c>
      <c r="O128" s="154">
        <v>1000</v>
      </c>
      <c r="Q128" s="419">
        <v>2250</v>
      </c>
      <c r="R128" s="138">
        <v>1000</v>
      </c>
      <c r="S128" s="138">
        <v>1250</v>
      </c>
      <c r="T128" s="141">
        <v>337.5</v>
      </c>
      <c r="U128" s="183">
        <v>268.75</v>
      </c>
      <c r="V128" s="140">
        <v>0.11944444444444445</v>
      </c>
      <c r="X128" s="85">
        <v>643.75</v>
      </c>
      <c r="Y128" s="185">
        <v>643.75</v>
      </c>
      <c r="Z128" s="84">
        <v>0.25750000000000001</v>
      </c>
      <c r="AA128" s="424" t="s">
        <v>126</v>
      </c>
      <c r="AB128" s="102">
        <v>0.08</v>
      </c>
      <c r="AC128" s="102">
        <v>0.08</v>
      </c>
      <c r="AE128" s="128">
        <v>168.75</v>
      </c>
      <c r="AF128" s="180">
        <v>337.5</v>
      </c>
      <c r="AG128" s="183">
        <v>268.75</v>
      </c>
      <c r="AH128" s="189">
        <v>643.75</v>
      </c>
      <c r="AK128" s="419">
        <v>2250</v>
      </c>
      <c r="AM128" s="12">
        <v>180</v>
      </c>
      <c r="AN128" s="103">
        <v>2430</v>
      </c>
      <c r="AO128" s="12">
        <v>2430</v>
      </c>
      <c r="AP128" s="12" t="s">
        <v>1488</v>
      </c>
      <c r="AQ128" s="103" t="s">
        <v>1488</v>
      </c>
      <c r="AR128" s="159">
        <v>0.08</v>
      </c>
      <c r="AS128" s="84">
        <v>0</v>
      </c>
    </row>
    <row r="129" spans="1:45" ht="14.25" customHeight="1">
      <c r="A129" s="124" t="s">
        <v>394</v>
      </c>
      <c r="B129" s="124" t="s">
        <v>242</v>
      </c>
      <c r="C129" s="419" t="s">
        <v>238</v>
      </c>
      <c r="D129" s="135" t="s">
        <v>232</v>
      </c>
      <c r="E129" s="135">
        <f>COUNTIF(品番配送区分記入用リスト!U:U,CONCATENATE(A129,$E$1))</f>
        <v>0</v>
      </c>
      <c r="F129" s="135">
        <f>COUNTIF(品番配送区分記入用リスト!U:U,CONCATENATE(A129,$F$1))</f>
        <v>0</v>
      </c>
      <c r="G129" s="135">
        <f>COUNTIF(品番配送区分記入用リスト!U:U,CONCATENATE(A129,$G$1))</f>
        <v>0</v>
      </c>
      <c r="H129" s="135">
        <f>COUNTIF(品番配送区分記入用リスト!U:U,CONCATENATE(A129,$H$1))</f>
        <v>0</v>
      </c>
      <c r="I129" s="136">
        <f t="shared" si="2"/>
        <v>0</v>
      </c>
      <c r="L129" s="135" t="s">
        <v>1484</v>
      </c>
      <c r="M129" s="137">
        <v>2000000</v>
      </c>
      <c r="N129" s="419">
        <v>2250</v>
      </c>
      <c r="O129" s="154">
        <v>1000</v>
      </c>
      <c r="Q129" s="419">
        <v>2250</v>
      </c>
      <c r="R129" s="138">
        <v>1000</v>
      </c>
      <c r="S129" s="138">
        <v>1250</v>
      </c>
      <c r="T129" s="141">
        <v>337.5</v>
      </c>
      <c r="U129" s="183">
        <v>268.75</v>
      </c>
      <c r="V129" s="140">
        <v>0.11944444444444445</v>
      </c>
      <c r="X129" s="85">
        <v>643.75</v>
      </c>
      <c r="Y129" s="185">
        <v>643.75</v>
      </c>
      <c r="Z129" s="84">
        <v>0.25750000000000001</v>
      </c>
      <c r="AA129" s="424" t="s">
        <v>126</v>
      </c>
      <c r="AB129" s="102">
        <v>0.08</v>
      </c>
      <c r="AC129" s="102">
        <v>0.08</v>
      </c>
      <c r="AE129" s="128">
        <v>168.75</v>
      </c>
      <c r="AF129" s="180">
        <v>337.5</v>
      </c>
      <c r="AG129" s="183">
        <v>268.75</v>
      </c>
      <c r="AH129" s="189">
        <v>643.75</v>
      </c>
      <c r="AK129" s="419">
        <v>2250</v>
      </c>
      <c r="AM129" s="12">
        <v>180</v>
      </c>
      <c r="AN129" s="103">
        <v>2430</v>
      </c>
      <c r="AO129" s="12">
        <v>2430</v>
      </c>
      <c r="AP129" s="12" t="s">
        <v>1488</v>
      </c>
      <c r="AQ129" s="103" t="s">
        <v>1488</v>
      </c>
      <c r="AR129" s="159">
        <v>0.08</v>
      </c>
      <c r="AS129" s="84">
        <v>0</v>
      </c>
    </row>
    <row r="130" spans="1:45" ht="14.25" customHeight="1">
      <c r="A130" s="124" t="s">
        <v>395</v>
      </c>
      <c r="B130" s="124" t="s">
        <v>351</v>
      </c>
      <c r="C130" s="419" t="s">
        <v>238</v>
      </c>
      <c r="D130" s="135" t="s">
        <v>232</v>
      </c>
      <c r="E130" s="135">
        <f>COUNTIF(品番配送区分記入用リスト!U:U,CONCATENATE(A130,$E$1))</f>
        <v>0</v>
      </c>
      <c r="F130" s="135">
        <f>COUNTIF(品番配送区分記入用リスト!U:U,CONCATENATE(A130,$F$1))</f>
        <v>0</v>
      </c>
      <c r="G130" s="135">
        <f>COUNTIF(品番配送区分記入用リスト!U:U,CONCATENATE(A130,$G$1))</f>
        <v>0</v>
      </c>
      <c r="H130" s="135">
        <f>COUNTIF(品番配送区分記入用リスト!U:U,CONCATENATE(A130,$H$1))</f>
        <v>0</v>
      </c>
      <c r="I130" s="136">
        <f t="shared" si="2"/>
        <v>0</v>
      </c>
      <c r="L130" s="135" t="s">
        <v>1484</v>
      </c>
      <c r="M130" s="137">
        <v>2000000</v>
      </c>
      <c r="N130" s="419">
        <v>2250</v>
      </c>
      <c r="O130" s="154">
        <v>1000</v>
      </c>
      <c r="Q130" s="419">
        <v>2250</v>
      </c>
      <c r="R130" s="138">
        <v>1000</v>
      </c>
      <c r="S130" s="138">
        <v>1250</v>
      </c>
      <c r="T130" s="141">
        <v>337.5</v>
      </c>
      <c r="U130" s="183">
        <v>268.75</v>
      </c>
      <c r="V130" s="140">
        <v>0.11944444444444445</v>
      </c>
      <c r="X130" s="85">
        <v>643.75</v>
      </c>
      <c r="Y130" s="185">
        <v>643.75</v>
      </c>
      <c r="Z130" s="84">
        <v>0.25750000000000001</v>
      </c>
      <c r="AA130" s="424" t="s">
        <v>126</v>
      </c>
      <c r="AB130" s="102">
        <v>0.08</v>
      </c>
      <c r="AC130" s="102">
        <v>0.08</v>
      </c>
      <c r="AE130" s="128">
        <v>168.75</v>
      </c>
      <c r="AF130" s="180">
        <v>337.5</v>
      </c>
      <c r="AG130" s="183">
        <v>268.75</v>
      </c>
      <c r="AH130" s="189">
        <v>643.75</v>
      </c>
      <c r="AK130" s="419">
        <v>2250</v>
      </c>
      <c r="AM130" s="12">
        <v>180</v>
      </c>
      <c r="AN130" s="103">
        <v>2430</v>
      </c>
      <c r="AO130" s="12">
        <v>2430</v>
      </c>
      <c r="AP130" s="12" t="s">
        <v>1488</v>
      </c>
      <c r="AQ130" s="103" t="s">
        <v>1488</v>
      </c>
      <c r="AR130" s="159">
        <v>0.08</v>
      </c>
      <c r="AS130" s="84">
        <v>0</v>
      </c>
    </row>
    <row r="131" spans="1:45" ht="14.25" customHeight="1">
      <c r="A131" s="124" t="s">
        <v>396</v>
      </c>
      <c r="B131" s="124" t="s">
        <v>397</v>
      </c>
      <c r="C131" s="419" t="s">
        <v>238</v>
      </c>
      <c r="D131" s="135" t="s">
        <v>232</v>
      </c>
      <c r="E131" s="135">
        <f>COUNTIF(品番配送区分記入用リスト!U:U,CONCATENATE(A131,$E$1))</f>
        <v>0</v>
      </c>
      <c r="F131" s="135">
        <f>COUNTIF(品番配送区分記入用リスト!U:U,CONCATENATE(A131,$F$1))</f>
        <v>0</v>
      </c>
      <c r="G131" s="135">
        <f>COUNTIF(品番配送区分記入用リスト!U:U,CONCATENATE(A131,$G$1))</f>
        <v>0</v>
      </c>
      <c r="H131" s="135">
        <f>COUNTIF(品番配送区分記入用リスト!U:U,CONCATENATE(A131,$H$1))</f>
        <v>0</v>
      </c>
      <c r="I131" s="136">
        <f t="shared" ref="I131:I194" si="3">IF(SUM(E131:H131)+ROW(A130)*0.0001%&gt;=1,SUM(E131:H131)+ROW(A130)*0.0001%+M131+C131,0)</f>
        <v>0</v>
      </c>
      <c r="L131" s="135" t="s">
        <v>1484</v>
      </c>
      <c r="M131" s="137">
        <v>2000000</v>
      </c>
      <c r="N131" s="419">
        <v>2250</v>
      </c>
      <c r="O131" s="154">
        <v>1000</v>
      </c>
      <c r="Q131" s="419">
        <v>2250</v>
      </c>
      <c r="R131" s="138">
        <v>1000</v>
      </c>
      <c r="S131" s="138">
        <v>1250</v>
      </c>
      <c r="T131" s="141">
        <v>337.5</v>
      </c>
      <c r="U131" s="183">
        <v>268.75</v>
      </c>
      <c r="V131" s="140">
        <v>0.11944444444444445</v>
      </c>
      <c r="X131" s="85">
        <v>643.75</v>
      </c>
      <c r="Y131" s="185">
        <v>643.75</v>
      </c>
      <c r="Z131" s="84">
        <v>0.25750000000000001</v>
      </c>
      <c r="AA131" s="424" t="s">
        <v>126</v>
      </c>
      <c r="AB131" s="102">
        <v>0.08</v>
      </c>
      <c r="AC131" s="102">
        <v>0.08</v>
      </c>
      <c r="AE131" s="128">
        <v>168.75</v>
      </c>
      <c r="AF131" s="180">
        <v>337.5</v>
      </c>
      <c r="AG131" s="183">
        <v>268.75</v>
      </c>
      <c r="AH131" s="189">
        <v>643.75</v>
      </c>
      <c r="AK131" s="419">
        <v>2250</v>
      </c>
      <c r="AM131" s="12">
        <v>180</v>
      </c>
      <c r="AN131" s="103">
        <v>2430</v>
      </c>
      <c r="AO131" s="12">
        <v>2430</v>
      </c>
      <c r="AP131" s="12" t="s">
        <v>1488</v>
      </c>
      <c r="AQ131" s="103" t="s">
        <v>1488</v>
      </c>
      <c r="AR131" s="159">
        <v>0.08</v>
      </c>
      <c r="AS131" s="84">
        <v>0</v>
      </c>
    </row>
    <row r="132" spans="1:45" ht="14.25" customHeight="1">
      <c r="A132" s="124" t="s">
        <v>398</v>
      </c>
      <c r="B132" s="124" t="s">
        <v>380</v>
      </c>
      <c r="C132" s="419" t="s">
        <v>238</v>
      </c>
      <c r="D132" s="135" t="s">
        <v>232</v>
      </c>
      <c r="E132" s="135">
        <f>COUNTIF(品番配送区分記入用リスト!U:U,CONCATENATE(A132,$E$1))</f>
        <v>0</v>
      </c>
      <c r="F132" s="135">
        <f>COUNTIF(品番配送区分記入用リスト!U:U,CONCATENATE(A132,$F$1))</f>
        <v>0</v>
      </c>
      <c r="G132" s="135">
        <f>COUNTIF(品番配送区分記入用リスト!U:U,CONCATENATE(A132,$G$1))</f>
        <v>0</v>
      </c>
      <c r="H132" s="135">
        <f>COUNTIF(品番配送区分記入用リスト!U:U,CONCATENATE(A132,$H$1))</f>
        <v>0</v>
      </c>
      <c r="I132" s="136">
        <f t="shared" si="3"/>
        <v>0</v>
      </c>
      <c r="L132" s="135" t="s">
        <v>1484</v>
      </c>
      <c r="M132" s="137">
        <v>2000000</v>
      </c>
      <c r="N132" s="419">
        <v>2250</v>
      </c>
      <c r="O132" s="154">
        <v>1000</v>
      </c>
      <c r="Q132" s="419">
        <v>2250</v>
      </c>
      <c r="R132" s="138">
        <v>1000</v>
      </c>
      <c r="S132" s="138">
        <v>1250</v>
      </c>
      <c r="T132" s="141">
        <v>337.5</v>
      </c>
      <c r="U132" s="183">
        <v>268.75</v>
      </c>
      <c r="V132" s="140">
        <v>0.11944444444444445</v>
      </c>
      <c r="X132" s="85">
        <v>643.75</v>
      </c>
      <c r="Y132" s="185">
        <v>643.75</v>
      </c>
      <c r="Z132" s="84">
        <v>0.25750000000000001</v>
      </c>
      <c r="AA132" s="424" t="s">
        <v>126</v>
      </c>
      <c r="AB132" s="102">
        <v>0.08</v>
      </c>
      <c r="AC132" s="102">
        <v>0.08</v>
      </c>
      <c r="AE132" s="128">
        <v>168.75</v>
      </c>
      <c r="AF132" s="180">
        <v>337.5</v>
      </c>
      <c r="AG132" s="183">
        <v>268.75</v>
      </c>
      <c r="AH132" s="189">
        <v>643.75</v>
      </c>
      <c r="AK132" s="419">
        <v>2250</v>
      </c>
      <c r="AM132" s="12">
        <v>180</v>
      </c>
      <c r="AN132" s="103">
        <v>2430</v>
      </c>
      <c r="AO132" s="12">
        <v>2430</v>
      </c>
      <c r="AP132" s="12" t="s">
        <v>1488</v>
      </c>
      <c r="AQ132" s="103" t="s">
        <v>1488</v>
      </c>
      <c r="AR132" s="159">
        <v>0.08</v>
      </c>
      <c r="AS132" s="84">
        <v>0</v>
      </c>
    </row>
    <row r="133" spans="1:45" ht="14.25" customHeight="1">
      <c r="A133" s="124" t="s">
        <v>399</v>
      </c>
      <c r="B133" s="124" t="s">
        <v>358</v>
      </c>
      <c r="C133" s="419" t="s">
        <v>238</v>
      </c>
      <c r="D133" s="135" t="s">
        <v>232</v>
      </c>
      <c r="E133" s="135">
        <f>COUNTIF(品番配送区分記入用リスト!U:U,CONCATENATE(A133,$E$1))</f>
        <v>0</v>
      </c>
      <c r="F133" s="135">
        <f>COUNTIF(品番配送区分記入用リスト!U:U,CONCATENATE(A133,$F$1))</f>
        <v>0</v>
      </c>
      <c r="G133" s="135">
        <f>COUNTIF(品番配送区分記入用リスト!U:U,CONCATENATE(A133,$G$1))</f>
        <v>0</v>
      </c>
      <c r="H133" s="135">
        <f>COUNTIF(品番配送区分記入用リスト!U:U,CONCATENATE(A133,$H$1))</f>
        <v>0</v>
      </c>
      <c r="I133" s="136">
        <f t="shared" si="3"/>
        <v>0</v>
      </c>
      <c r="L133" s="135" t="s">
        <v>1484</v>
      </c>
      <c r="M133" s="137">
        <v>2000000</v>
      </c>
      <c r="N133" s="419">
        <v>2250</v>
      </c>
      <c r="O133" s="154">
        <v>1000</v>
      </c>
      <c r="Q133" s="419">
        <v>2250</v>
      </c>
      <c r="R133" s="138">
        <v>1000</v>
      </c>
      <c r="S133" s="138">
        <v>1250</v>
      </c>
      <c r="T133" s="141">
        <v>337.5</v>
      </c>
      <c r="U133" s="183">
        <v>268.75</v>
      </c>
      <c r="V133" s="140">
        <v>0.11944444444444445</v>
      </c>
      <c r="X133" s="85">
        <v>643.75</v>
      </c>
      <c r="Y133" s="185">
        <v>643.75</v>
      </c>
      <c r="Z133" s="84">
        <v>0.25750000000000001</v>
      </c>
      <c r="AA133" s="424" t="s">
        <v>126</v>
      </c>
      <c r="AB133" s="102">
        <v>0.08</v>
      </c>
      <c r="AC133" s="102">
        <v>0.08</v>
      </c>
      <c r="AE133" s="128">
        <v>168.75</v>
      </c>
      <c r="AF133" s="180">
        <v>337.5</v>
      </c>
      <c r="AG133" s="183">
        <v>268.75</v>
      </c>
      <c r="AH133" s="189">
        <v>643.75</v>
      </c>
      <c r="AK133" s="419">
        <v>2250</v>
      </c>
      <c r="AM133" s="12">
        <v>180</v>
      </c>
      <c r="AN133" s="103">
        <v>2430</v>
      </c>
      <c r="AO133" s="12">
        <v>2430</v>
      </c>
      <c r="AP133" s="12" t="s">
        <v>1488</v>
      </c>
      <c r="AQ133" s="103" t="s">
        <v>1488</v>
      </c>
      <c r="AR133" s="159">
        <v>0.08</v>
      </c>
      <c r="AS133" s="84">
        <v>0</v>
      </c>
    </row>
    <row r="134" spans="1:45" ht="14.25" customHeight="1">
      <c r="A134" s="124" t="s">
        <v>400</v>
      </c>
      <c r="B134" s="124" t="s">
        <v>401</v>
      </c>
      <c r="C134" s="419" t="s">
        <v>238</v>
      </c>
      <c r="D134" s="135" t="s">
        <v>232</v>
      </c>
      <c r="E134" s="135">
        <f>COUNTIF(品番配送区分記入用リスト!U:U,CONCATENATE(A134,$E$1))</f>
        <v>0</v>
      </c>
      <c r="F134" s="135">
        <f>COUNTIF(品番配送区分記入用リスト!U:U,CONCATENATE(A134,$F$1))</f>
        <v>0</v>
      </c>
      <c r="G134" s="135">
        <f>COUNTIF(品番配送区分記入用リスト!U:U,CONCATENATE(A134,$G$1))</f>
        <v>0</v>
      </c>
      <c r="H134" s="135">
        <f>COUNTIF(品番配送区分記入用リスト!U:U,CONCATENATE(A134,$H$1))</f>
        <v>0</v>
      </c>
      <c r="I134" s="136">
        <f t="shared" si="3"/>
        <v>0</v>
      </c>
      <c r="L134" s="135" t="s">
        <v>1484</v>
      </c>
      <c r="M134" s="137">
        <v>2000000</v>
      </c>
      <c r="N134" s="419">
        <v>2250</v>
      </c>
      <c r="O134" s="154">
        <v>1000</v>
      </c>
      <c r="Q134" s="419">
        <v>2250</v>
      </c>
      <c r="R134" s="138">
        <v>1000</v>
      </c>
      <c r="S134" s="138">
        <v>1250</v>
      </c>
      <c r="T134" s="141">
        <v>337.5</v>
      </c>
      <c r="U134" s="183">
        <v>268.75</v>
      </c>
      <c r="V134" s="140">
        <v>0.11944444444444445</v>
      </c>
      <c r="X134" s="85">
        <v>643.75</v>
      </c>
      <c r="Y134" s="185">
        <v>643.75</v>
      </c>
      <c r="Z134" s="84">
        <v>0.25750000000000001</v>
      </c>
      <c r="AA134" s="424" t="s">
        <v>126</v>
      </c>
      <c r="AB134" s="102">
        <v>0.08</v>
      </c>
      <c r="AC134" s="102">
        <v>0.08</v>
      </c>
      <c r="AE134" s="128">
        <v>168.75</v>
      </c>
      <c r="AF134" s="180">
        <v>337.5</v>
      </c>
      <c r="AG134" s="183">
        <v>268.75</v>
      </c>
      <c r="AH134" s="189">
        <v>643.75</v>
      </c>
      <c r="AK134" s="419">
        <v>2250</v>
      </c>
      <c r="AM134" s="12">
        <v>180</v>
      </c>
      <c r="AN134" s="103">
        <v>2430</v>
      </c>
      <c r="AO134" s="12">
        <v>2430</v>
      </c>
      <c r="AP134" s="12" t="s">
        <v>1488</v>
      </c>
      <c r="AQ134" s="103" t="s">
        <v>1488</v>
      </c>
      <c r="AR134" s="159">
        <v>0.08</v>
      </c>
      <c r="AS134" s="84">
        <v>0</v>
      </c>
    </row>
    <row r="135" spans="1:45" ht="14.25" customHeight="1">
      <c r="A135" s="124" t="s">
        <v>402</v>
      </c>
      <c r="B135" s="124" t="s">
        <v>403</v>
      </c>
      <c r="C135" s="419" t="s">
        <v>238</v>
      </c>
      <c r="D135" s="135" t="s">
        <v>232</v>
      </c>
      <c r="E135" s="135">
        <f>COUNTIF(品番配送区分記入用リスト!U:U,CONCATENATE(A135,$E$1))</f>
        <v>0</v>
      </c>
      <c r="F135" s="135">
        <f>COUNTIF(品番配送区分記入用リスト!U:U,CONCATENATE(A135,$F$1))</f>
        <v>0</v>
      </c>
      <c r="G135" s="135">
        <f>COUNTIF(品番配送区分記入用リスト!U:U,CONCATENATE(A135,$G$1))</f>
        <v>0</v>
      </c>
      <c r="H135" s="135">
        <f>COUNTIF(品番配送区分記入用リスト!U:U,CONCATENATE(A135,$H$1))</f>
        <v>0</v>
      </c>
      <c r="I135" s="136">
        <f t="shared" si="3"/>
        <v>0</v>
      </c>
      <c r="L135" s="135" t="s">
        <v>1484</v>
      </c>
      <c r="M135" s="137">
        <v>2000000</v>
      </c>
      <c r="N135" s="419">
        <v>2250</v>
      </c>
      <c r="O135" s="154">
        <v>1000</v>
      </c>
      <c r="Q135" s="419">
        <v>2250</v>
      </c>
      <c r="R135" s="138">
        <v>1000</v>
      </c>
      <c r="S135" s="138">
        <v>1250</v>
      </c>
      <c r="T135" s="141">
        <v>337.5</v>
      </c>
      <c r="U135" s="183">
        <v>268.75</v>
      </c>
      <c r="V135" s="140">
        <v>0.11944444444444445</v>
      </c>
      <c r="X135" s="85">
        <v>643.75</v>
      </c>
      <c r="Y135" s="185">
        <v>643.75</v>
      </c>
      <c r="Z135" s="84">
        <v>0.25750000000000001</v>
      </c>
      <c r="AA135" s="424" t="s">
        <v>126</v>
      </c>
      <c r="AB135" s="102">
        <v>0.08</v>
      </c>
      <c r="AC135" s="102">
        <v>0.08</v>
      </c>
      <c r="AE135" s="128">
        <v>168.75</v>
      </c>
      <c r="AF135" s="180">
        <v>337.5</v>
      </c>
      <c r="AG135" s="183">
        <v>268.75</v>
      </c>
      <c r="AH135" s="189">
        <v>643.75</v>
      </c>
      <c r="AK135" s="419">
        <v>2250</v>
      </c>
      <c r="AM135" s="12">
        <v>180</v>
      </c>
      <c r="AN135" s="103">
        <v>2430</v>
      </c>
      <c r="AO135" s="12">
        <v>2430</v>
      </c>
      <c r="AP135" s="12" t="s">
        <v>1488</v>
      </c>
      <c r="AQ135" s="103" t="s">
        <v>1488</v>
      </c>
      <c r="AR135" s="159">
        <v>0.08</v>
      </c>
      <c r="AS135" s="84">
        <v>0</v>
      </c>
    </row>
    <row r="136" spans="1:45" ht="14.25" customHeight="1">
      <c r="A136" s="124" t="s">
        <v>404</v>
      </c>
      <c r="B136" s="124" t="s">
        <v>256</v>
      </c>
      <c r="C136" s="419" t="s">
        <v>238</v>
      </c>
      <c r="D136" s="135" t="s">
        <v>232</v>
      </c>
      <c r="E136" s="135">
        <f>COUNTIF(品番配送区分記入用リスト!U:U,CONCATENATE(A136,$E$1))</f>
        <v>0</v>
      </c>
      <c r="F136" s="135">
        <f>COUNTIF(品番配送区分記入用リスト!U:U,CONCATENATE(A136,$F$1))</f>
        <v>0</v>
      </c>
      <c r="G136" s="135">
        <f>COUNTIF(品番配送区分記入用リスト!U:U,CONCATENATE(A136,$G$1))</f>
        <v>0</v>
      </c>
      <c r="H136" s="135">
        <f>COUNTIF(品番配送区分記入用リスト!U:U,CONCATENATE(A136,$H$1))</f>
        <v>0</v>
      </c>
      <c r="I136" s="136">
        <f t="shared" si="3"/>
        <v>0</v>
      </c>
      <c r="L136" s="135" t="s">
        <v>1484</v>
      </c>
      <c r="M136" s="137">
        <v>2000000</v>
      </c>
      <c r="N136" s="419">
        <v>2250</v>
      </c>
      <c r="O136" s="154">
        <v>1000</v>
      </c>
      <c r="Q136" s="419">
        <v>2250</v>
      </c>
      <c r="R136" s="138">
        <v>1000</v>
      </c>
      <c r="S136" s="138">
        <v>1250</v>
      </c>
      <c r="T136" s="141">
        <v>337.5</v>
      </c>
      <c r="U136" s="183">
        <v>268.75</v>
      </c>
      <c r="V136" s="140">
        <v>0.11944444444444445</v>
      </c>
      <c r="X136" s="85">
        <v>643.75</v>
      </c>
      <c r="Y136" s="185">
        <v>643.75</v>
      </c>
      <c r="Z136" s="84">
        <v>0.25750000000000001</v>
      </c>
      <c r="AA136" s="424" t="s">
        <v>126</v>
      </c>
      <c r="AB136" s="102">
        <v>0.08</v>
      </c>
      <c r="AC136" s="102">
        <v>0.08</v>
      </c>
      <c r="AE136" s="128">
        <v>168.75</v>
      </c>
      <c r="AF136" s="180">
        <v>337.5</v>
      </c>
      <c r="AG136" s="183">
        <v>268.75</v>
      </c>
      <c r="AH136" s="189">
        <v>643.75</v>
      </c>
      <c r="AK136" s="419">
        <v>2250</v>
      </c>
      <c r="AM136" s="12">
        <v>180</v>
      </c>
      <c r="AN136" s="103">
        <v>2430</v>
      </c>
      <c r="AO136" s="12">
        <v>2430</v>
      </c>
      <c r="AP136" s="12" t="s">
        <v>1488</v>
      </c>
      <c r="AQ136" s="103" t="s">
        <v>1488</v>
      </c>
      <c r="AR136" s="159">
        <v>0.08</v>
      </c>
      <c r="AS136" s="84">
        <v>0</v>
      </c>
    </row>
    <row r="137" spans="1:45" ht="14.25" customHeight="1">
      <c r="A137" s="124" t="s">
        <v>405</v>
      </c>
      <c r="B137" s="124" t="s">
        <v>301</v>
      </c>
      <c r="C137" s="419" t="s">
        <v>238</v>
      </c>
      <c r="D137" s="135" t="s">
        <v>232</v>
      </c>
      <c r="E137" s="135">
        <f>COUNTIF(品番配送区分記入用リスト!U:U,CONCATENATE(A137,$E$1))</f>
        <v>0</v>
      </c>
      <c r="F137" s="135">
        <f>COUNTIF(品番配送区分記入用リスト!U:U,CONCATENATE(A137,$F$1))</f>
        <v>0</v>
      </c>
      <c r="G137" s="135">
        <f>COUNTIF(品番配送区分記入用リスト!U:U,CONCATENATE(A137,$G$1))</f>
        <v>0</v>
      </c>
      <c r="H137" s="135">
        <f>COUNTIF(品番配送区分記入用リスト!U:U,CONCATENATE(A137,$H$1))</f>
        <v>0</v>
      </c>
      <c r="I137" s="136">
        <f t="shared" si="3"/>
        <v>0</v>
      </c>
      <c r="L137" s="135" t="s">
        <v>1484</v>
      </c>
      <c r="M137" s="137">
        <v>2000000</v>
      </c>
      <c r="N137" s="419">
        <v>2250</v>
      </c>
      <c r="O137" s="154">
        <v>1000</v>
      </c>
      <c r="Q137" s="419">
        <v>2250</v>
      </c>
      <c r="R137" s="138">
        <v>1000</v>
      </c>
      <c r="S137" s="138">
        <v>1250</v>
      </c>
      <c r="T137" s="141">
        <v>337.5</v>
      </c>
      <c r="U137" s="183">
        <v>268.75</v>
      </c>
      <c r="V137" s="140">
        <v>0.11944444444444445</v>
      </c>
      <c r="X137" s="85">
        <v>643.75</v>
      </c>
      <c r="Y137" s="185">
        <v>643.75</v>
      </c>
      <c r="Z137" s="84">
        <v>0.25750000000000001</v>
      </c>
      <c r="AA137" s="424" t="s">
        <v>126</v>
      </c>
      <c r="AB137" s="102">
        <v>0.08</v>
      </c>
      <c r="AC137" s="102">
        <v>0.08</v>
      </c>
      <c r="AE137" s="128">
        <v>168.75</v>
      </c>
      <c r="AF137" s="180">
        <v>337.5</v>
      </c>
      <c r="AG137" s="183">
        <v>268.75</v>
      </c>
      <c r="AH137" s="189">
        <v>643.75</v>
      </c>
      <c r="AK137" s="419">
        <v>2250</v>
      </c>
      <c r="AM137" s="12">
        <v>180</v>
      </c>
      <c r="AN137" s="103">
        <v>2430</v>
      </c>
      <c r="AO137" s="12">
        <v>2430</v>
      </c>
      <c r="AP137" s="12" t="s">
        <v>1488</v>
      </c>
      <c r="AQ137" s="103" t="s">
        <v>1488</v>
      </c>
      <c r="AR137" s="159">
        <v>0.08</v>
      </c>
      <c r="AS137" s="84">
        <v>0</v>
      </c>
    </row>
    <row r="138" spans="1:45" ht="14.25" customHeight="1">
      <c r="A138" s="124" t="s">
        <v>406</v>
      </c>
      <c r="B138" s="124" t="s">
        <v>361</v>
      </c>
      <c r="C138" s="419" t="s">
        <v>238</v>
      </c>
      <c r="D138" s="135" t="s">
        <v>232</v>
      </c>
      <c r="E138" s="135">
        <f>COUNTIF(品番配送区分記入用リスト!U:U,CONCATENATE(A138,$E$1))</f>
        <v>0</v>
      </c>
      <c r="F138" s="135">
        <f>COUNTIF(品番配送区分記入用リスト!U:U,CONCATENATE(A138,$F$1))</f>
        <v>0</v>
      </c>
      <c r="G138" s="135">
        <f>COUNTIF(品番配送区分記入用リスト!U:U,CONCATENATE(A138,$G$1))</f>
        <v>0</v>
      </c>
      <c r="H138" s="135">
        <f>COUNTIF(品番配送区分記入用リスト!U:U,CONCATENATE(A138,$H$1))</f>
        <v>0</v>
      </c>
      <c r="I138" s="136">
        <f t="shared" si="3"/>
        <v>0</v>
      </c>
      <c r="L138" s="135" t="s">
        <v>1484</v>
      </c>
      <c r="M138" s="137">
        <v>2000000</v>
      </c>
      <c r="N138" s="419">
        <v>2250</v>
      </c>
      <c r="O138" s="154">
        <v>1000</v>
      </c>
      <c r="Q138" s="419">
        <v>2250</v>
      </c>
      <c r="R138" s="138">
        <v>1000</v>
      </c>
      <c r="S138" s="138">
        <v>1250</v>
      </c>
      <c r="T138" s="141">
        <v>337.5</v>
      </c>
      <c r="U138" s="183">
        <v>268.75</v>
      </c>
      <c r="V138" s="140">
        <v>0.11944444444444445</v>
      </c>
      <c r="X138" s="85">
        <v>643.75</v>
      </c>
      <c r="Y138" s="185">
        <v>643.75</v>
      </c>
      <c r="Z138" s="84">
        <v>0.25750000000000001</v>
      </c>
      <c r="AA138" s="424" t="s">
        <v>126</v>
      </c>
      <c r="AB138" s="102">
        <v>0.08</v>
      </c>
      <c r="AC138" s="102">
        <v>0.08</v>
      </c>
      <c r="AE138" s="128">
        <v>168.75</v>
      </c>
      <c r="AF138" s="180">
        <v>337.5</v>
      </c>
      <c r="AG138" s="183">
        <v>268.75</v>
      </c>
      <c r="AH138" s="189">
        <v>643.75</v>
      </c>
      <c r="AK138" s="419">
        <v>2250</v>
      </c>
      <c r="AM138" s="12">
        <v>180</v>
      </c>
      <c r="AN138" s="103">
        <v>2430</v>
      </c>
      <c r="AO138" s="12">
        <v>2430</v>
      </c>
      <c r="AP138" s="12" t="s">
        <v>1488</v>
      </c>
      <c r="AQ138" s="103" t="s">
        <v>1488</v>
      </c>
      <c r="AR138" s="159">
        <v>0.08</v>
      </c>
      <c r="AS138" s="84">
        <v>0</v>
      </c>
    </row>
    <row r="139" spans="1:45" ht="14.25" customHeight="1">
      <c r="A139" s="124" t="s">
        <v>407</v>
      </c>
      <c r="B139" s="124" t="s">
        <v>408</v>
      </c>
      <c r="C139" s="419" t="s">
        <v>238</v>
      </c>
      <c r="D139" s="135" t="s">
        <v>232</v>
      </c>
      <c r="E139" s="135">
        <f>COUNTIF(品番配送区分記入用リスト!U:U,CONCATENATE(A139,$E$1))</f>
        <v>0</v>
      </c>
      <c r="F139" s="135">
        <f>COUNTIF(品番配送区分記入用リスト!U:U,CONCATENATE(A139,$F$1))</f>
        <v>0</v>
      </c>
      <c r="G139" s="135">
        <f>COUNTIF(品番配送区分記入用リスト!U:U,CONCATENATE(A139,$G$1))</f>
        <v>0</v>
      </c>
      <c r="H139" s="135">
        <f>COUNTIF(品番配送区分記入用リスト!U:U,CONCATENATE(A139,$H$1))</f>
        <v>0</v>
      </c>
      <c r="I139" s="136">
        <f t="shared" si="3"/>
        <v>0</v>
      </c>
      <c r="L139" s="135" t="s">
        <v>1484</v>
      </c>
      <c r="M139" s="137">
        <v>2000000</v>
      </c>
      <c r="N139" s="419">
        <v>2250</v>
      </c>
      <c r="O139" s="154">
        <v>1000</v>
      </c>
      <c r="Q139" s="419">
        <v>2250</v>
      </c>
      <c r="R139" s="138">
        <v>1000</v>
      </c>
      <c r="S139" s="138">
        <v>1250</v>
      </c>
      <c r="T139" s="141">
        <v>337.5</v>
      </c>
      <c r="U139" s="183">
        <v>268.75</v>
      </c>
      <c r="V139" s="140">
        <v>0.11944444444444445</v>
      </c>
      <c r="X139" s="85">
        <v>643.75</v>
      </c>
      <c r="Y139" s="185">
        <v>643.75</v>
      </c>
      <c r="Z139" s="84">
        <v>0.25750000000000001</v>
      </c>
      <c r="AA139" s="424" t="s">
        <v>126</v>
      </c>
      <c r="AB139" s="102">
        <v>0.08</v>
      </c>
      <c r="AC139" s="102">
        <v>0.08</v>
      </c>
      <c r="AE139" s="128">
        <v>168.75</v>
      </c>
      <c r="AF139" s="180">
        <v>337.5</v>
      </c>
      <c r="AG139" s="183">
        <v>268.75</v>
      </c>
      <c r="AH139" s="189">
        <v>643.75</v>
      </c>
      <c r="AK139" s="419">
        <v>2250</v>
      </c>
      <c r="AM139" s="12">
        <v>180</v>
      </c>
      <c r="AN139" s="103">
        <v>2430</v>
      </c>
      <c r="AO139" s="12">
        <v>2430</v>
      </c>
      <c r="AP139" s="12" t="s">
        <v>1488</v>
      </c>
      <c r="AQ139" s="103" t="s">
        <v>1488</v>
      </c>
      <c r="AR139" s="159">
        <v>0.08</v>
      </c>
      <c r="AS139" s="84">
        <v>0</v>
      </c>
    </row>
    <row r="140" spans="1:45" ht="14.25" customHeight="1">
      <c r="A140" s="124" t="s">
        <v>409</v>
      </c>
      <c r="B140" s="124" t="s">
        <v>378</v>
      </c>
      <c r="C140" s="419" t="s">
        <v>238</v>
      </c>
      <c r="D140" s="135" t="s">
        <v>232</v>
      </c>
      <c r="E140" s="135">
        <f>COUNTIF(品番配送区分記入用リスト!U:U,CONCATENATE(A140,$E$1))</f>
        <v>0</v>
      </c>
      <c r="F140" s="135">
        <f>COUNTIF(品番配送区分記入用リスト!U:U,CONCATENATE(A140,$F$1))</f>
        <v>0</v>
      </c>
      <c r="G140" s="135">
        <f>COUNTIF(品番配送区分記入用リスト!U:U,CONCATENATE(A140,$G$1))</f>
        <v>0</v>
      </c>
      <c r="H140" s="135">
        <f>COUNTIF(品番配送区分記入用リスト!U:U,CONCATENATE(A140,$H$1))</f>
        <v>0</v>
      </c>
      <c r="I140" s="136">
        <f t="shared" si="3"/>
        <v>0</v>
      </c>
      <c r="L140" s="135" t="s">
        <v>1484</v>
      </c>
      <c r="M140" s="137">
        <v>2000000</v>
      </c>
      <c r="N140" s="419">
        <v>2250</v>
      </c>
      <c r="O140" s="154">
        <v>1000</v>
      </c>
      <c r="Q140" s="419">
        <v>2250</v>
      </c>
      <c r="R140" s="138">
        <v>1000</v>
      </c>
      <c r="S140" s="138">
        <v>1250</v>
      </c>
      <c r="T140" s="141">
        <v>337.5</v>
      </c>
      <c r="U140" s="183">
        <v>268.75</v>
      </c>
      <c r="V140" s="140">
        <v>0.11944444444444445</v>
      </c>
      <c r="X140" s="85">
        <v>643.75</v>
      </c>
      <c r="Y140" s="185">
        <v>643.75</v>
      </c>
      <c r="Z140" s="84">
        <v>0.25750000000000001</v>
      </c>
      <c r="AA140" s="424" t="s">
        <v>126</v>
      </c>
      <c r="AB140" s="102">
        <v>0.08</v>
      </c>
      <c r="AC140" s="102">
        <v>0.08</v>
      </c>
      <c r="AE140" s="128">
        <v>168.75</v>
      </c>
      <c r="AF140" s="180">
        <v>337.5</v>
      </c>
      <c r="AG140" s="183">
        <v>268.75</v>
      </c>
      <c r="AH140" s="189">
        <v>643.75</v>
      </c>
      <c r="AK140" s="419">
        <v>2250</v>
      </c>
      <c r="AM140" s="12">
        <v>180</v>
      </c>
      <c r="AN140" s="103">
        <v>2430</v>
      </c>
      <c r="AO140" s="12">
        <v>2430</v>
      </c>
      <c r="AP140" s="12" t="s">
        <v>1488</v>
      </c>
      <c r="AQ140" s="103" t="s">
        <v>1488</v>
      </c>
      <c r="AR140" s="159">
        <v>0.08</v>
      </c>
      <c r="AS140" s="84">
        <v>0</v>
      </c>
    </row>
    <row r="141" spans="1:45" ht="14.25" customHeight="1">
      <c r="A141" s="124" t="s">
        <v>410</v>
      </c>
      <c r="B141" s="124" t="s">
        <v>363</v>
      </c>
      <c r="C141" s="419" t="s">
        <v>238</v>
      </c>
      <c r="D141" s="135" t="s">
        <v>232</v>
      </c>
      <c r="E141" s="135">
        <f>COUNTIF(品番配送区分記入用リスト!U:U,CONCATENATE(A141,$E$1))</f>
        <v>0</v>
      </c>
      <c r="F141" s="135">
        <f>COUNTIF(品番配送区分記入用リスト!U:U,CONCATENATE(A141,$F$1))</f>
        <v>0</v>
      </c>
      <c r="G141" s="135">
        <f>COUNTIF(品番配送区分記入用リスト!U:U,CONCATENATE(A141,$G$1))</f>
        <v>0</v>
      </c>
      <c r="H141" s="135">
        <f>COUNTIF(品番配送区分記入用リスト!U:U,CONCATENATE(A141,$H$1))</f>
        <v>0</v>
      </c>
      <c r="I141" s="136">
        <f t="shared" si="3"/>
        <v>0</v>
      </c>
      <c r="L141" s="135" t="s">
        <v>1484</v>
      </c>
      <c r="M141" s="137">
        <v>2000000</v>
      </c>
      <c r="N141" s="419">
        <v>2250</v>
      </c>
      <c r="O141" s="154">
        <v>1000</v>
      </c>
      <c r="Q141" s="419">
        <v>2250</v>
      </c>
      <c r="R141" s="138">
        <v>1000</v>
      </c>
      <c r="S141" s="138">
        <v>1250</v>
      </c>
      <c r="T141" s="141">
        <v>337.5</v>
      </c>
      <c r="U141" s="183">
        <v>268.75</v>
      </c>
      <c r="V141" s="140">
        <v>0.11944444444444445</v>
      </c>
      <c r="X141" s="85">
        <v>643.75</v>
      </c>
      <c r="Y141" s="185">
        <v>643.75</v>
      </c>
      <c r="Z141" s="84">
        <v>0.25750000000000001</v>
      </c>
      <c r="AA141" s="424" t="s">
        <v>126</v>
      </c>
      <c r="AB141" s="102">
        <v>0.08</v>
      </c>
      <c r="AC141" s="102">
        <v>0.08</v>
      </c>
      <c r="AE141" s="128">
        <v>168.75</v>
      </c>
      <c r="AF141" s="180">
        <v>337.5</v>
      </c>
      <c r="AG141" s="183">
        <v>268.75</v>
      </c>
      <c r="AH141" s="189">
        <v>643.75</v>
      </c>
      <c r="AK141" s="419">
        <v>2250</v>
      </c>
      <c r="AM141" s="12">
        <v>180</v>
      </c>
      <c r="AN141" s="103">
        <v>2430</v>
      </c>
      <c r="AO141" s="12">
        <v>2430</v>
      </c>
      <c r="AP141" s="12" t="s">
        <v>1488</v>
      </c>
      <c r="AQ141" s="103" t="s">
        <v>1488</v>
      </c>
      <c r="AR141" s="159">
        <v>0.08</v>
      </c>
      <c r="AS141" s="84">
        <v>0</v>
      </c>
    </row>
    <row r="142" spans="1:45" ht="14.25" customHeight="1">
      <c r="A142" s="124" t="s">
        <v>411</v>
      </c>
      <c r="B142" s="124" t="s">
        <v>365</v>
      </c>
      <c r="C142" s="419" t="s">
        <v>238</v>
      </c>
      <c r="D142" s="135" t="s">
        <v>232</v>
      </c>
      <c r="E142" s="135">
        <f>COUNTIF(品番配送区分記入用リスト!U:U,CONCATENATE(A142,$E$1))</f>
        <v>0</v>
      </c>
      <c r="F142" s="135">
        <f>COUNTIF(品番配送区分記入用リスト!U:U,CONCATENATE(A142,$F$1))</f>
        <v>0</v>
      </c>
      <c r="G142" s="135">
        <f>COUNTIF(品番配送区分記入用リスト!U:U,CONCATENATE(A142,$G$1))</f>
        <v>0</v>
      </c>
      <c r="H142" s="135">
        <f>COUNTIF(品番配送区分記入用リスト!U:U,CONCATENATE(A142,$H$1))</f>
        <v>0</v>
      </c>
      <c r="I142" s="136">
        <f t="shared" si="3"/>
        <v>0</v>
      </c>
      <c r="L142" s="135" t="s">
        <v>1484</v>
      </c>
      <c r="M142" s="137">
        <v>2000000</v>
      </c>
      <c r="N142" s="419">
        <v>2250</v>
      </c>
      <c r="O142" s="154">
        <v>1000</v>
      </c>
      <c r="Q142" s="419">
        <v>2250</v>
      </c>
      <c r="R142" s="138">
        <v>1000</v>
      </c>
      <c r="S142" s="138">
        <v>1250</v>
      </c>
      <c r="T142" s="141">
        <v>337.5</v>
      </c>
      <c r="U142" s="183">
        <v>268.75</v>
      </c>
      <c r="V142" s="140">
        <v>0.11944444444444445</v>
      </c>
      <c r="X142" s="85">
        <v>643.75</v>
      </c>
      <c r="Y142" s="185">
        <v>643.75</v>
      </c>
      <c r="Z142" s="84">
        <v>0.25750000000000001</v>
      </c>
      <c r="AA142" s="424" t="s">
        <v>126</v>
      </c>
      <c r="AB142" s="102">
        <v>0.08</v>
      </c>
      <c r="AC142" s="102">
        <v>0.08</v>
      </c>
      <c r="AE142" s="128">
        <v>168.75</v>
      </c>
      <c r="AF142" s="180">
        <v>337.5</v>
      </c>
      <c r="AG142" s="183">
        <v>268.75</v>
      </c>
      <c r="AH142" s="189">
        <v>643.75</v>
      </c>
      <c r="AK142" s="419">
        <v>2250</v>
      </c>
      <c r="AM142" s="12">
        <v>180</v>
      </c>
      <c r="AN142" s="103">
        <v>2430</v>
      </c>
      <c r="AO142" s="12">
        <v>2430</v>
      </c>
      <c r="AP142" s="12" t="s">
        <v>1488</v>
      </c>
      <c r="AQ142" s="103" t="s">
        <v>1488</v>
      </c>
      <c r="AR142" s="159">
        <v>0.08</v>
      </c>
      <c r="AS142" s="84">
        <v>0</v>
      </c>
    </row>
    <row r="143" spans="1:45" ht="14.25" customHeight="1">
      <c r="A143" s="124" t="s">
        <v>412</v>
      </c>
      <c r="B143" s="124" t="s">
        <v>242</v>
      </c>
      <c r="C143" s="419" t="s">
        <v>240</v>
      </c>
      <c r="D143" s="135" t="s">
        <v>232</v>
      </c>
      <c r="E143" s="135">
        <f>COUNTIF(品番配送区分記入用リスト!U:U,CONCATENATE(A143,$E$1))</f>
        <v>0</v>
      </c>
      <c r="F143" s="135">
        <f>COUNTIF(品番配送区分記入用リスト!U:U,CONCATENATE(A143,$F$1))</f>
        <v>0</v>
      </c>
      <c r="G143" s="135">
        <f>COUNTIF(品番配送区分記入用リスト!U:U,CONCATENATE(A143,$G$1))</f>
        <v>0</v>
      </c>
      <c r="H143" s="135">
        <f>COUNTIF(品番配送区分記入用リスト!U:U,CONCATENATE(A143,$H$1))</f>
        <v>0</v>
      </c>
      <c r="I143" s="136">
        <f t="shared" si="3"/>
        <v>0</v>
      </c>
      <c r="L143" s="135" t="s">
        <v>1484</v>
      </c>
      <c r="M143" s="137">
        <v>2000000</v>
      </c>
      <c r="N143" s="419">
        <v>2700</v>
      </c>
      <c r="O143" s="154">
        <v>1200</v>
      </c>
      <c r="Q143" s="419">
        <v>2700</v>
      </c>
      <c r="R143" s="138">
        <v>1200</v>
      </c>
      <c r="S143" s="138">
        <v>1500</v>
      </c>
      <c r="T143" s="141">
        <v>405</v>
      </c>
      <c r="U143" s="183">
        <v>322.5</v>
      </c>
      <c r="V143" s="140">
        <v>0.11944444444444445</v>
      </c>
      <c r="X143" s="85">
        <v>772.5</v>
      </c>
      <c r="Y143" s="185">
        <v>772.5</v>
      </c>
      <c r="Z143" s="84">
        <v>0.25750000000000001</v>
      </c>
      <c r="AA143" s="424" t="s">
        <v>126</v>
      </c>
      <c r="AB143" s="102">
        <v>0.08</v>
      </c>
      <c r="AC143" s="102">
        <v>0.08</v>
      </c>
      <c r="AE143" s="128">
        <v>202.5</v>
      </c>
      <c r="AF143" s="180">
        <v>405</v>
      </c>
      <c r="AG143" s="183">
        <v>322.5</v>
      </c>
      <c r="AH143" s="189">
        <v>772.5</v>
      </c>
      <c r="AK143" s="419">
        <v>2700</v>
      </c>
      <c r="AM143" s="12">
        <v>216</v>
      </c>
      <c r="AN143" s="103">
        <v>2916</v>
      </c>
      <c r="AO143" s="12">
        <v>2916</v>
      </c>
      <c r="AP143" s="12" t="s">
        <v>1489</v>
      </c>
      <c r="AQ143" s="103" t="s">
        <v>1489</v>
      </c>
      <c r="AR143" s="159">
        <v>0.08</v>
      </c>
      <c r="AS143" s="84">
        <v>0</v>
      </c>
    </row>
    <row r="144" spans="1:45" ht="14.25" customHeight="1">
      <c r="A144" s="124" t="s">
        <v>413</v>
      </c>
      <c r="B144" s="124" t="s">
        <v>365</v>
      </c>
      <c r="C144" s="419" t="s">
        <v>240</v>
      </c>
      <c r="D144" s="135" t="s">
        <v>232</v>
      </c>
      <c r="E144" s="135">
        <f>COUNTIF(品番配送区分記入用リスト!U:U,CONCATENATE(A144,$E$1))</f>
        <v>0</v>
      </c>
      <c r="F144" s="135">
        <f>COUNTIF(品番配送区分記入用リスト!U:U,CONCATENATE(A144,$F$1))</f>
        <v>0</v>
      </c>
      <c r="G144" s="135">
        <f>COUNTIF(品番配送区分記入用リスト!U:U,CONCATENATE(A144,$G$1))</f>
        <v>0</v>
      </c>
      <c r="H144" s="135">
        <f>COUNTIF(品番配送区分記入用リスト!U:U,CONCATENATE(A144,$H$1))</f>
        <v>0</v>
      </c>
      <c r="I144" s="136">
        <f t="shared" si="3"/>
        <v>0</v>
      </c>
      <c r="L144" s="135" t="s">
        <v>1484</v>
      </c>
      <c r="M144" s="137">
        <v>2000000</v>
      </c>
      <c r="N144" s="419">
        <v>2700</v>
      </c>
      <c r="O144" s="154">
        <v>1200</v>
      </c>
      <c r="Q144" s="419">
        <v>2700</v>
      </c>
      <c r="R144" s="138">
        <v>1200</v>
      </c>
      <c r="S144" s="138">
        <v>1500</v>
      </c>
      <c r="T144" s="141">
        <v>405</v>
      </c>
      <c r="U144" s="183">
        <v>322.5</v>
      </c>
      <c r="V144" s="140">
        <v>0.11944444444444445</v>
      </c>
      <c r="X144" s="85">
        <v>772.5</v>
      </c>
      <c r="Y144" s="185">
        <v>772.5</v>
      </c>
      <c r="Z144" s="84">
        <v>0.25750000000000001</v>
      </c>
      <c r="AA144" s="424" t="s">
        <v>126</v>
      </c>
      <c r="AB144" s="102">
        <v>0.08</v>
      </c>
      <c r="AC144" s="102">
        <v>0.08</v>
      </c>
      <c r="AE144" s="128">
        <v>202.5</v>
      </c>
      <c r="AF144" s="180">
        <v>405</v>
      </c>
      <c r="AG144" s="183">
        <v>322.5</v>
      </c>
      <c r="AH144" s="189">
        <v>772.5</v>
      </c>
      <c r="AK144" s="419">
        <v>2700</v>
      </c>
      <c r="AM144" s="12">
        <v>216</v>
      </c>
      <c r="AN144" s="103">
        <v>2916</v>
      </c>
      <c r="AO144" s="12">
        <v>2916</v>
      </c>
      <c r="AP144" s="12" t="s">
        <v>1489</v>
      </c>
      <c r="AQ144" s="103" t="s">
        <v>1489</v>
      </c>
      <c r="AR144" s="159">
        <v>0.08</v>
      </c>
      <c r="AS144" s="84">
        <v>0</v>
      </c>
    </row>
    <row r="145" spans="1:45" ht="14.25" customHeight="1">
      <c r="A145" s="124" t="s">
        <v>414</v>
      </c>
      <c r="B145" s="124" t="s">
        <v>363</v>
      </c>
      <c r="C145" s="419" t="s">
        <v>240</v>
      </c>
      <c r="D145" s="135" t="s">
        <v>232</v>
      </c>
      <c r="E145" s="135">
        <f>COUNTIF(品番配送区分記入用リスト!U:U,CONCATENATE(A145,$E$1))</f>
        <v>0</v>
      </c>
      <c r="F145" s="135">
        <f>COUNTIF(品番配送区分記入用リスト!U:U,CONCATENATE(A145,$F$1))</f>
        <v>0</v>
      </c>
      <c r="G145" s="135">
        <f>COUNTIF(品番配送区分記入用リスト!U:U,CONCATENATE(A145,$G$1))</f>
        <v>0</v>
      </c>
      <c r="H145" s="135">
        <f>COUNTIF(品番配送区分記入用リスト!U:U,CONCATENATE(A145,$H$1))</f>
        <v>0</v>
      </c>
      <c r="I145" s="136">
        <f t="shared" si="3"/>
        <v>0</v>
      </c>
      <c r="L145" s="135" t="s">
        <v>1484</v>
      </c>
      <c r="M145" s="137">
        <v>2000000</v>
      </c>
      <c r="N145" s="419">
        <v>2700</v>
      </c>
      <c r="O145" s="154">
        <v>1200</v>
      </c>
      <c r="Q145" s="419">
        <v>2700</v>
      </c>
      <c r="R145" s="138">
        <v>1200</v>
      </c>
      <c r="S145" s="138">
        <v>1500</v>
      </c>
      <c r="T145" s="141">
        <v>405</v>
      </c>
      <c r="U145" s="183">
        <v>322.5</v>
      </c>
      <c r="V145" s="140">
        <v>0.11944444444444445</v>
      </c>
      <c r="X145" s="85">
        <v>772.5</v>
      </c>
      <c r="Y145" s="185">
        <v>772.5</v>
      </c>
      <c r="Z145" s="84">
        <v>0.25750000000000001</v>
      </c>
      <c r="AA145" s="424" t="s">
        <v>126</v>
      </c>
      <c r="AB145" s="102">
        <v>0.08</v>
      </c>
      <c r="AC145" s="102">
        <v>0.08</v>
      </c>
      <c r="AE145" s="128">
        <v>202.5</v>
      </c>
      <c r="AF145" s="180">
        <v>405</v>
      </c>
      <c r="AG145" s="183">
        <v>322.5</v>
      </c>
      <c r="AH145" s="189">
        <v>772.5</v>
      </c>
      <c r="AK145" s="419">
        <v>2700</v>
      </c>
      <c r="AM145" s="12">
        <v>216</v>
      </c>
      <c r="AN145" s="103">
        <v>2916</v>
      </c>
      <c r="AO145" s="12">
        <v>2916</v>
      </c>
      <c r="AP145" s="12" t="s">
        <v>1489</v>
      </c>
      <c r="AQ145" s="103" t="s">
        <v>1489</v>
      </c>
      <c r="AR145" s="159">
        <v>0.08</v>
      </c>
      <c r="AS145" s="84">
        <v>0</v>
      </c>
    </row>
    <row r="146" spans="1:45" ht="14.25" customHeight="1">
      <c r="A146" s="124" t="s">
        <v>415</v>
      </c>
      <c r="B146" s="124" t="s">
        <v>416</v>
      </c>
      <c r="C146" s="419" t="s">
        <v>240</v>
      </c>
      <c r="D146" s="135" t="s">
        <v>232</v>
      </c>
      <c r="E146" s="135">
        <f>COUNTIF(品番配送区分記入用リスト!U:U,CONCATENATE(A146,$E$1))</f>
        <v>0</v>
      </c>
      <c r="F146" s="135">
        <f>COUNTIF(品番配送区分記入用リスト!U:U,CONCATENATE(A146,$F$1))</f>
        <v>0</v>
      </c>
      <c r="G146" s="135">
        <f>COUNTIF(品番配送区分記入用リスト!U:U,CONCATENATE(A146,$G$1))</f>
        <v>0</v>
      </c>
      <c r="H146" s="135">
        <f>COUNTIF(品番配送区分記入用リスト!U:U,CONCATENATE(A146,$H$1))</f>
        <v>0</v>
      </c>
      <c r="I146" s="136">
        <f t="shared" si="3"/>
        <v>0</v>
      </c>
      <c r="L146" s="135" t="s">
        <v>1484</v>
      </c>
      <c r="M146" s="137">
        <v>2000000</v>
      </c>
      <c r="N146" s="419">
        <v>2700</v>
      </c>
      <c r="O146" s="154">
        <v>1200</v>
      </c>
      <c r="Q146" s="419">
        <v>2700</v>
      </c>
      <c r="R146" s="138">
        <v>1200</v>
      </c>
      <c r="S146" s="138">
        <v>1500</v>
      </c>
      <c r="T146" s="141">
        <v>405</v>
      </c>
      <c r="U146" s="183">
        <v>322.5</v>
      </c>
      <c r="V146" s="140">
        <v>0.11944444444444445</v>
      </c>
      <c r="X146" s="85">
        <v>772.5</v>
      </c>
      <c r="Y146" s="185">
        <v>772.5</v>
      </c>
      <c r="Z146" s="84">
        <v>0.25750000000000001</v>
      </c>
      <c r="AA146" s="424" t="s">
        <v>126</v>
      </c>
      <c r="AB146" s="102">
        <v>0.08</v>
      </c>
      <c r="AC146" s="102">
        <v>0.08</v>
      </c>
      <c r="AE146" s="128">
        <v>202.5</v>
      </c>
      <c r="AF146" s="180">
        <v>405</v>
      </c>
      <c r="AG146" s="183">
        <v>322.5</v>
      </c>
      <c r="AH146" s="189">
        <v>772.5</v>
      </c>
      <c r="AK146" s="419">
        <v>2700</v>
      </c>
      <c r="AM146" s="12">
        <v>216</v>
      </c>
      <c r="AN146" s="103">
        <v>2916</v>
      </c>
      <c r="AO146" s="12">
        <v>2916</v>
      </c>
      <c r="AP146" s="12" t="s">
        <v>1489</v>
      </c>
      <c r="AQ146" s="103" t="s">
        <v>1489</v>
      </c>
      <c r="AR146" s="159">
        <v>0.08</v>
      </c>
      <c r="AS146" s="84">
        <v>0</v>
      </c>
    </row>
    <row r="147" spans="1:45" ht="14.25" customHeight="1">
      <c r="A147" s="124" t="s">
        <v>417</v>
      </c>
      <c r="B147" s="124" t="s">
        <v>418</v>
      </c>
      <c r="C147" s="419" t="s">
        <v>419</v>
      </c>
      <c r="D147" s="135" t="s">
        <v>232</v>
      </c>
      <c r="E147" s="135">
        <f>COUNTIF(品番配送区分記入用リスト!U:U,CONCATENATE(A147,$E$1))</f>
        <v>0</v>
      </c>
      <c r="F147" s="135">
        <f>COUNTIF(品番配送区分記入用リスト!U:U,CONCATENATE(A147,$F$1))</f>
        <v>0</v>
      </c>
      <c r="G147" s="135">
        <f>COUNTIF(品番配送区分記入用リスト!U:U,CONCATENATE(A147,$G$1))</f>
        <v>0</v>
      </c>
      <c r="H147" s="135">
        <f>COUNTIF(品番配送区分記入用リスト!U:U,CONCATENATE(A147,$H$1))</f>
        <v>0</v>
      </c>
      <c r="I147" s="136">
        <f t="shared" si="3"/>
        <v>0</v>
      </c>
      <c r="L147" s="135" t="s">
        <v>1484</v>
      </c>
      <c r="M147" s="137">
        <v>2000000</v>
      </c>
      <c r="N147" s="419">
        <v>3150</v>
      </c>
      <c r="O147" s="154">
        <v>1400</v>
      </c>
      <c r="Q147" s="419">
        <v>3150</v>
      </c>
      <c r="R147" s="138">
        <v>1400</v>
      </c>
      <c r="S147" s="138">
        <v>1750</v>
      </c>
      <c r="T147" s="141">
        <v>472.5</v>
      </c>
      <c r="U147" s="183">
        <v>376.25</v>
      </c>
      <c r="V147" s="140">
        <v>0.11944444444444445</v>
      </c>
      <c r="X147" s="85">
        <v>901.25</v>
      </c>
      <c r="Y147" s="185">
        <v>901.25</v>
      </c>
      <c r="Z147" s="84">
        <v>0.25750000000000001</v>
      </c>
      <c r="AA147" s="424" t="s">
        <v>126</v>
      </c>
      <c r="AB147" s="102">
        <v>0.08</v>
      </c>
      <c r="AC147" s="102">
        <v>0.08</v>
      </c>
      <c r="AE147" s="128">
        <v>236.25</v>
      </c>
      <c r="AF147" s="180">
        <v>472.5</v>
      </c>
      <c r="AG147" s="183">
        <v>376.25</v>
      </c>
      <c r="AH147" s="189">
        <v>901.25</v>
      </c>
      <c r="AK147" s="419">
        <v>3150</v>
      </c>
      <c r="AM147" s="12">
        <v>252</v>
      </c>
      <c r="AN147" s="103">
        <v>3402</v>
      </c>
      <c r="AO147" s="12">
        <v>3402</v>
      </c>
      <c r="AP147" s="12" t="s">
        <v>1494</v>
      </c>
      <c r="AQ147" s="103" t="s">
        <v>1494</v>
      </c>
      <c r="AR147" s="159">
        <v>0.08</v>
      </c>
      <c r="AS147" s="84">
        <v>0</v>
      </c>
    </row>
    <row r="148" spans="1:45" ht="14.25" customHeight="1">
      <c r="A148" s="124" t="s">
        <v>420</v>
      </c>
      <c r="B148" s="124" t="s">
        <v>361</v>
      </c>
      <c r="C148" s="419" t="s">
        <v>240</v>
      </c>
      <c r="D148" s="135" t="s">
        <v>232</v>
      </c>
      <c r="E148" s="135">
        <f>COUNTIF(品番配送区分記入用リスト!U:U,CONCATENATE(A148,$E$1))</f>
        <v>0</v>
      </c>
      <c r="F148" s="135">
        <f>COUNTIF(品番配送区分記入用リスト!U:U,CONCATENATE(A148,$F$1))</f>
        <v>0</v>
      </c>
      <c r="G148" s="135">
        <f>COUNTIF(品番配送区分記入用リスト!U:U,CONCATENATE(A148,$G$1))</f>
        <v>0</v>
      </c>
      <c r="H148" s="135">
        <f>COUNTIF(品番配送区分記入用リスト!U:U,CONCATENATE(A148,$H$1))</f>
        <v>0</v>
      </c>
      <c r="I148" s="136">
        <f t="shared" si="3"/>
        <v>0</v>
      </c>
      <c r="L148" s="135" t="s">
        <v>1484</v>
      </c>
      <c r="M148" s="137">
        <v>2000000</v>
      </c>
      <c r="N148" s="419">
        <v>2700</v>
      </c>
      <c r="O148" s="154">
        <v>1200</v>
      </c>
      <c r="Q148" s="419">
        <v>2700</v>
      </c>
      <c r="R148" s="138">
        <v>1200</v>
      </c>
      <c r="S148" s="138">
        <v>1500</v>
      </c>
      <c r="T148" s="141">
        <v>405</v>
      </c>
      <c r="U148" s="183">
        <v>322.5</v>
      </c>
      <c r="V148" s="140">
        <v>0.11944444444444445</v>
      </c>
      <c r="X148" s="85">
        <v>772.5</v>
      </c>
      <c r="Y148" s="185">
        <v>772.5</v>
      </c>
      <c r="Z148" s="84">
        <v>0.25750000000000001</v>
      </c>
      <c r="AA148" s="424" t="s">
        <v>126</v>
      </c>
      <c r="AB148" s="102">
        <v>0.08</v>
      </c>
      <c r="AC148" s="102">
        <v>0.08</v>
      </c>
      <c r="AE148" s="128">
        <v>202.5</v>
      </c>
      <c r="AF148" s="180">
        <v>405</v>
      </c>
      <c r="AG148" s="183">
        <v>322.5</v>
      </c>
      <c r="AH148" s="189">
        <v>772.5</v>
      </c>
      <c r="AK148" s="419">
        <v>2700</v>
      </c>
      <c r="AM148" s="12">
        <v>216</v>
      </c>
      <c r="AN148" s="103">
        <v>2916</v>
      </c>
      <c r="AO148" s="12">
        <v>2916</v>
      </c>
      <c r="AP148" s="12" t="s">
        <v>1489</v>
      </c>
      <c r="AQ148" s="103" t="s">
        <v>1489</v>
      </c>
      <c r="AR148" s="159">
        <v>0.08</v>
      </c>
      <c r="AS148" s="84">
        <v>0</v>
      </c>
    </row>
    <row r="149" spans="1:45" ht="14.25" customHeight="1">
      <c r="A149" s="124" t="s">
        <v>421</v>
      </c>
      <c r="B149" s="124" t="s">
        <v>358</v>
      </c>
      <c r="C149" s="419" t="s">
        <v>240</v>
      </c>
      <c r="D149" s="135" t="s">
        <v>232</v>
      </c>
      <c r="E149" s="135">
        <f>COUNTIF(品番配送区分記入用リスト!U:U,CONCATENATE(A149,$E$1))</f>
        <v>0</v>
      </c>
      <c r="F149" s="135">
        <f>COUNTIF(品番配送区分記入用リスト!U:U,CONCATENATE(A149,$F$1))</f>
        <v>0</v>
      </c>
      <c r="G149" s="135">
        <f>COUNTIF(品番配送区分記入用リスト!U:U,CONCATENATE(A149,$G$1))</f>
        <v>0</v>
      </c>
      <c r="H149" s="135">
        <f>COUNTIF(品番配送区分記入用リスト!U:U,CONCATENATE(A149,$H$1))</f>
        <v>0</v>
      </c>
      <c r="I149" s="136">
        <f t="shared" si="3"/>
        <v>0</v>
      </c>
      <c r="L149" s="135" t="s">
        <v>1484</v>
      </c>
      <c r="M149" s="137">
        <v>2000000</v>
      </c>
      <c r="N149" s="419">
        <v>2700</v>
      </c>
      <c r="O149" s="154">
        <v>1200</v>
      </c>
      <c r="Q149" s="419">
        <v>2700</v>
      </c>
      <c r="R149" s="138">
        <v>1200</v>
      </c>
      <c r="S149" s="138">
        <v>1500</v>
      </c>
      <c r="T149" s="141">
        <v>405</v>
      </c>
      <c r="U149" s="183">
        <v>322.5</v>
      </c>
      <c r="V149" s="140">
        <v>0.11944444444444445</v>
      </c>
      <c r="X149" s="85">
        <v>772.5</v>
      </c>
      <c r="Y149" s="185">
        <v>772.5</v>
      </c>
      <c r="Z149" s="84">
        <v>0.25750000000000001</v>
      </c>
      <c r="AA149" s="424" t="s">
        <v>126</v>
      </c>
      <c r="AB149" s="102">
        <v>0.08</v>
      </c>
      <c r="AC149" s="102">
        <v>0.08</v>
      </c>
      <c r="AE149" s="128">
        <v>202.5</v>
      </c>
      <c r="AF149" s="180">
        <v>405</v>
      </c>
      <c r="AG149" s="183">
        <v>322.5</v>
      </c>
      <c r="AH149" s="189">
        <v>772.5</v>
      </c>
      <c r="AK149" s="419">
        <v>2700</v>
      </c>
      <c r="AM149" s="12">
        <v>216</v>
      </c>
      <c r="AN149" s="103">
        <v>2916</v>
      </c>
      <c r="AO149" s="12">
        <v>2916</v>
      </c>
      <c r="AP149" s="12" t="s">
        <v>1489</v>
      </c>
      <c r="AQ149" s="103" t="s">
        <v>1489</v>
      </c>
      <c r="AR149" s="159">
        <v>0.08</v>
      </c>
      <c r="AS149" s="84">
        <v>0</v>
      </c>
    </row>
    <row r="150" spans="1:45" ht="14.25" customHeight="1">
      <c r="A150" s="124" t="s">
        <v>422</v>
      </c>
      <c r="B150" s="124" t="s">
        <v>423</v>
      </c>
      <c r="C150" s="419" t="s">
        <v>240</v>
      </c>
      <c r="D150" s="135" t="s">
        <v>232</v>
      </c>
      <c r="E150" s="135">
        <f>COUNTIF(品番配送区分記入用リスト!U:U,CONCATENATE(A150,$E$1))</f>
        <v>0</v>
      </c>
      <c r="F150" s="135">
        <f>COUNTIF(品番配送区分記入用リスト!U:U,CONCATENATE(A150,$F$1))</f>
        <v>0</v>
      </c>
      <c r="G150" s="135">
        <f>COUNTIF(品番配送区分記入用リスト!U:U,CONCATENATE(A150,$G$1))</f>
        <v>0</v>
      </c>
      <c r="H150" s="135">
        <f>COUNTIF(品番配送区分記入用リスト!U:U,CONCATENATE(A150,$H$1))</f>
        <v>0</v>
      </c>
      <c r="I150" s="136">
        <f t="shared" si="3"/>
        <v>0</v>
      </c>
      <c r="L150" s="135" t="s">
        <v>1484</v>
      </c>
      <c r="M150" s="137">
        <v>2000000</v>
      </c>
      <c r="N150" s="419">
        <v>2700</v>
      </c>
      <c r="O150" s="154">
        <v>1200</v>
      </c>
      <c r="Q150" s="419">
        <v>2700</v>
      </c>
      <c r="R150" s="138">
        <v>1200</v>
      </c>
      <c r="S150" s="138">
        <v>1500</v>
      </c>
      <c r="T150" s="141">
        <v>405</v>
      </c>
      <c r="U150" s="183">
        <v>322.5</v>
      </c>
      <c r="V150" s="140">
        <v>0.11944444444444445</v>
      </c>
      <c r="X150" s="85">
        <v>772.5</v>
      </c>
      <c r="Y150" s="185">
        <v>772.5</v>
      </c>
      <c r="Z150" s="84">
        <v>0.25750000000000001</v>
      </c>
      <c r="AA150" s="424" t="s">
        <v>126</v>
      </c>
      <c r="AB150" s="102">
        <v>0.08</v>
      </c>
      <c r="AC150" s="102">
        <v>0.08</v>
      </c>
      <c r="AE150" s="128">
        <v>202.5</v>
      </c>
      <c r="AF150" s="180">
        <v>405</v>
      </c>
      <c r="AG150" s="183">
        <v>322.5</v>
      </c>
      <c r="AH150" s="189">
        <v>772.5</v>
      </c>
      <c r="AK150" s="419">
        <v>2700</v>
      </c>
      <c r="AM150" s="12">
        <v>216</v>
      </c>
      <c r="AN150" s="103">
        <v>2916</v>
      </c>
      <c r="AO150" s="12">
        <v>2916</v>
      </c>
      <c r="AP150" s="12" t="s">
        <v>1489</v>
      </c>
      <c r="AQ150" s="103" t="s">
        <v>1489</v>
      </c>
      <c r="AR150" s="159">
        <v>0.08</v>
      </c>
      <c r="AS150" s="84">
        <v>0</v>
      </c>
    </row>
    <row r="151" spans="1:45" ht="14.25" customHeight="1">
      <c r="A151" s="124" t="s">
        <v>424</v>
      </c>
      <c r="B151" s="124" t="s">
        <v>425</v>
      </c>
      <c r="C151" s="419" t="s">
        <v>240</v>
      </c>
      <c r="D151" s="135" t="s">
        <v>232</v>
      </c>
      <c r="E151" s="135">
        <f>COUNTIF(品番配送区分記入用リスト!U:U,CONCATENATE(A151,$E$1))</f>
        <v>0</v>
      </c>
      <c r="F151" s="135">
        <f>COUNTIF(品番配送区分記入用リスト!U:U,CONCATENATE(A151,$F$1))</f>
        <v>0</v>
      </c>
      <c r="G151" s="135">
        <f>COUNTIF(品番配送区分記入用リスト!U:U,CONCATENATE(A151,$G$1))</f>
        <v>0</v>
      </c>
      <c r="H151" s="135">
        <f>COUNTIF(品番配送区分記入用リスト!U:U,CONCATENATE(A151,$H$1))</f>
        <v>0</v>
      </c>
      <c r="I151" s="136">
        <f t="shared" si="3"/>
        <v>0</v>
      </c>
      <c r="L151" s="135" t="s">
        <v>1484</v>
      </c>
      <c r="M151" s="137">
        <v>2000000</v>
      </c>
      <c r="N151" s="419">
        <v>2700</v>
      </c>
      <c r="O151" s="154">
        <v>1200</v>
      </c>
      <c r="Q151" s="419">
        <v>2700</v>
      </c>
      <c r="R151" s="138">
        <v>1200</v>
      </c>
      <c r="S151" s="138">
        <v>1500</v>
      </c>
      <c r="T151" s="141">
        <v>405</v>
      </c>
      <c r="U151" s="183">
        <v>322.5</v>
      </c>
      <c r="V151" s="140">
        <v>0.11944444444444445</v>
      </c>
      <c r="X151" s="85">
        <v>772.5</v>
      </c>
      <c r="Y151" s="185">
        <v>772.5</v>
      </c>
      <c r="Z151" s="84">
        <v>0.25750000000000001</v>
      </c>
      <c r="AA151" s="424" t="s">
        <v>126</v>
      </c>
      <c r="AB151" s="102">
        <v>0.08</v>
      </c>
      <c r="AC151" s="102">
        <v>0.08</v>
      </c>
      <c r="AE151" s="128">
        <v>202.5</v>
      </c>
      <c r="AF151" s="180">
        <v>405</v>
      </c>
      <c r="AG151" s="183">
        <v>322.5</v>
      </c>
      <c r="AH151" s="189">
        <v>772.5</v>
      </c>
      <c r="AK151" s="419">
        <v>2700</v>
      </c>
      <c r="AM151" s="12">
        <v>216</v>
      </c>
      <c r="AN151" s="103">
        <v>2916</v>
      </c>
      <c r="AO151" s="12">
        <v>2916</v>
      </c>
      <c r="AP151" s="12" t="s">
        <v>1489</v>
      </c>
      <c r="AQ151" s="103" t="s">
        <v>1489</v>
      </c>
      <c r="AR151" s="159">
        <v>0.08</v>
      </c>
      <c r="AS151" s="84">
        <v>0</v>
      </c>
    </row>
    <row r="152" spans="1:45" ht="14.25" customHeight="1">
      <c r="A152" s="124" t="s">
        <v>426</v>
      </c>
      <c r="B152" s="124" t="s">
        <v>397</v>
      </c>
      <c r="C152" s="419" t="s">
        <v>240</v>
      </c>
      <c r="D152" s="135" t="s">
        <v>232</v>
      </c>
      <c r="E152" s="135">
        <f>COUNTIF(品番配送区分記入用リスト!U:U,CONCATENATE(A152,$E$1))</f>
        <v>0</v>
      </c>
      <c r="F152" s="135">
        <f>COUNTIF(品番配送区分記入用リスト!U:U,CONCATENATE(A152,$F$1))</f>
        <v>0</v>
      </c>
      <c r="G152" s="135">
        <f>COUNTIF(品番配送区分記入用リスト!U:U,CONCATENATE(A152,$G$1))</f>
        <v>0</v>
      </c>
      <c r="H152" s="135">
        <f>COUNTIF(品番配送区分記入用リスト!U:U,CONCATENATE(A152,$H$1))</f>
        <v>0</v>
      </c>
      <c r="I152" s="136">
        <f t="shared" si="3"/>
        <v>0</v>
      </c>
      <c r="L152" s="135" t="s">
        <v>1484</v>
      </c>
      <c r="M152" s="137">
        <v>2000000</v>
      </c>
      <c r="N152" s="419">
        <v>2700</v>
      </c>
      <c r="O152" s="154">
        <v>1200</v>
      </c>
      <c r="Q152" s="419">
        <v>2700</v>
      </c>
      <c r="R152" s="138">
        <v>1200</v>
      </c>
      <c r="S152" s="138">
        <v>1500</v>
      </c>
      <c r="T152" s="141">
        <v>405</v>
      </c>
      <c r="U152" s="183">
        <v>322.5</v>
      </c>
      <c r="V152" s="140">
        <v>0.11944444444444445</v>
      </c>
      <c r="X152" s="85">
        <v>772.5</v>
      </c>
      <c r="Y152" s="185">
        <v>772.5</v>
      </c>
      <c r="Z152" s="84">
        <v>0.25750000000000001</v>
      </c>
      <c r="AA152" s="424" t="s">
        <v>126</v>
      </c>
      <c r="AB152" s="102">
        <v>0.08</v>
      </c>
      <c r="AC152" s="102">
        <v>0.08</v>
      </c>
      <c r="AE152" s="128">
        <v>202.5</v>
      </c>
      <c r="AF152" s="180">
        <v>405</v>
      </c>
      <c r="AG152" s="183">
        <v>322.5</v>
      </c>
      <c r="AH152" s="189">
        <v>772.5</v>
      </c>
      <c r="AK152" s="419">
        <v>2700</v>
      </c>
      <c r="AM152" s="12">
        <v>216</v>
      </c>
      <c r="AN152" s="103">
        <v>2916</v>
      </c>
      <c r="AO152" s="12">
        <v>2916</v>
      </c>
      <c r="AP152" s="12" t="s">
        <v>1489</v>
      </c>
      <c r="AQ152" s="103" t="s">
        <v>1489</v>
      </c>
      <c r="AR152" s="159">
        <v>0.08</v>
      </c>
      <c r="AS152" s="84">
        <v>0</v>
      </c>
    </row>
    <row r="153" spans="1:45" ht="14.25" customHeight="1">
      <c r="A153" s="124" t="s">
        <v>427</v>
      </c>
      <c r="B153" s="124" t="s">
        <v>256</v>
      </c>
      <c r="C153" s="419" t="s">
        <v>240</v>
      </c>
      <c r="D153" s="135" t="s">
        <v>232</v>
      </c>
      <c r="E153" s="135">
        <f>COUNTIF(品番配送区分記入用リスト!U:U,CONCATENATE(A153,$E$1))</f>
        <v>0</v>
      </c>
      <c r="F153" s="135">
        <f>COUNTIF(品番配送区分記入用リスト!U:U,CONCATENATE(A153,$F$1))</f>
        <v>0</v>
      </c>
      <c r="G153" s="135">
        <f>COUNTIF(品番配送区分記入用リスト!U:U,CONCATENATE(A153,$G$1))</f>
        <v>0</v>
      </c>
      <c r="H153" s="135">
        <f>COUNTIF(品番配送区分記入用リスト!U:U,CONCATENATE(A153,$H$1))</f>
        <v>0</v>
      </c>
      <c r="I153" s="136">
        <f t="shared" si="3"/>
        <v>0</v>
      </c>
      <c r="L153" s="135" t="s">
        <v>1484</v>
      </c>
      <c r="M153" s="137">
        <v>2000000</v>
      </c>
      <c r="N153" s="419">
        <v>2700</v>
      </c>
      <c r="O153" s="154">
        <v>1200</v>
      </c>
      <c r="Q153" s="419">
        <v>2700</v>
      </c>
      <c r="R153" s="138">
        <v>1200</v>
      </c>
      <c r="S153" s="138">
        <v>1500</v>
      </c>
      <c r="T153" s="141">
        <v>405</v>
      </c>
      <c r="U153" s="183">
        <v>322.5</v>
      </c>
      <c r="V153" s="140">
        <v>0.11944444444444445</v>
      </c>
      <c r="X153" s="85">
        <v>772.5</v>
      </c>
      <c r="Y153" s="185">
        <v>772.5</v>
      </c>
      <c r="Z153" s="84">
        <v>0.25750000000000001</v>
      </c>
      <c r="AA153" s="424" t="s">
        <v>126</v>
      </c>
      <c r="AB153" s="102">
        <v>0.08</v>
      </c>
      <c r="AC153" s="102">
        <v>0.08</v>
      </c>
      <c r="AE153" s="128">
        <v>202.5</v>
      </c>
      <c r="AF153" s="180">
        <v>405</v>
      </c>
      <c r="AG153" s="183">
        <v>322.5</v>
      </c>
      <c r="AH153" s="189">
        <v>772.5</v>
      </c>
      <c r="AK153" s="419">
        <v>2700</v>
      </c>
      <c r="AM153" s="12">
        <v>216</v>
      </c>
      <c r="AN153" s="103">
        <v>2916</v>
      </c>
      <c r="AO153" s="12">
        <v>2916</v>
      </c>
      <c r="AP153" s="12" t="s">
        <v>1489</v>
      </c>
      <c r="AQ153" s="103" t="s">
        <v>1489</v>
      </c>
      <c r="AR153" s="159">
        <v>0.08</v>
      </c>
      <c r="AS153" s="84">
        <v>0</v>
      </c>
    </row>
    <row r="154" spans="1:45" ht="14.25" customHeight="1">
      <c r="A154" s="124" t="s">
        <v>428</v>
      </c>
      <c r="B154" s="124" t="s">
        <v>351</v>
      </c>
      <c r="C154" s="419" t="s">
        <v>240</v>
      </c>
      <c r="D154" s="135" t="s">
        <v>232</v>
      </c>
      <c r="E154" s="135">
        <f>COUNTIF(品番配送区分記入用リスト!U:U,CONCATENATE(A154,$E$1))</f>
        <v>0</v>
      </c>
      <c r="F154" s="135">
        <f>COUNTIF(品番配送区分記入用リスト!U:U,CONCATENATE(A154,$F$1))</f>
        <v>0</v>
      </c>
      <c r="G154" s="135">
        <f>COUNTIF(品番配送区分記入用リスト!U:U,CONCATENATE(A154,$G$1))</f>
        <v>0</v>
      </c>
      <c r="H154" s="135">
        <f>COUNTIF(品番配送区分記入用リスト!U:U,CONCATENATE(A154,$H$1))</f>
        <v>0</v>
      </c>
      <c r="I154" s="136">
        <f t="shared" si="3"/>
        <v>0</v>
      </c>
      <c r="L154" s="135" t="s">
        <v>1484</v>
      </c>
      <c r="M154" s="137">
        <v>2000000</v>
      </c>
      <c r="N154" s="419">
        <v>2700</v>
      </c>
      <c r="O154" s="154">
        <v>1200</v>
      </c>
      <c r="Q154" s="419">
        <v>2700</v>
      </c>
      <c r="R154" s="138">
        <v>1200</v>
      </c>
      <c r="S154" s="138">
        <v>1500</v>
      </c>
      <c r="T154" s="141">
        <v>405</v>
      </c>
      <c r="U154" s="183">
        <v>322.5</v>
      </c>
      <c r="V154" s="140">
        <v>0.11944444444444445</v>
      </c>
      <c r="X154" s="85">
        <v>772.5</v>
      </c>
      <c r="Y154" s="185">
        <v>772.5</v>
      </c>
      <c r="Z154" s="84">
        <v>0.25750000000000001</v>
      </c>
      <c r="AA154" s="424" t="s">
        <v>126</v>
      </c>
      <c r="AB154" s="102">
        <v>0.08</v>
      </c>
      <c r="AC154" s="102">
        <v>0.08</v>
      </c>
      <c r="AE154" s="128">
        <v>202.5</v>
      </c>
      <c r="AF154" s="180">
        <v>405</v>
      </c>
      <c r="AG154" s="183">
        <v>322.5</v>
      </c>
      <c r="AH154" s="189">
        <v>772.5</v>
      </c>
      <c r="AK154" s="419">
        <v>2700</v>
      </c>
      <c r="AM154" s="12">
        <v>216</v>
      </c>
      <c r="AN154" s="103">
        <v>2916</v>
      </c>
      <c r="AO154" s="12">
        <v>2916</v>
      </c>
      <c r="AP154" s="12" t="s">
        <v>1489</v>
      </c>
      <c r="AQ154" s="103" t="s">
        <v>1489</v>
      </c>
      <c r="AR154" s="159">
        <v>0.08</v>
      </c>
      <c r="AS154" s="84">
        <v>0</v>
      </c>
    </row>
    <row r="155" spans="1:45" ht="14.25" customHeight="1">
      <c r="A155" s="124" t="s">
        <v>429</v>
      </c>
      <c r="B155" s="124" t="s">
        <v>380</v>
      </c>
      <c r="C155" s="419" t="s">
        <v>240</v>
      </c>
      <c r="D155" s="135" t="s">
        <v>232</v>
      </c>
      <c r="E155" s="135">
        <f>COUNTIF(品番配送区分記入用リスト!U:U,CONCATENATE(A155,$E$1))</f>
        <v>0</v>
      </c>
      <c r="F155" s="135">
        <f>COUNTIF(品番配送区分記入用リスト!U:U,CONCATENATE(A155,$F$1))</f>
        <v>0</v>
      </c>
      <c r="G155" s="135">
        <f>COUNTIF(品番配送区分記入用リスト!U:U,CONCATENATE(A155,$G$1))</f>
        <v>0</v>
      </c>
      <c r="H155" s="135">
        <f>COUNTIF(品番配送区分記入用リスト!U:U,CONCATENATE(A155,$H$1))</f>
        <v>0</v>
      </c>
      <c r="I155" s="136">
        <f t="shared" si="3"/>
        <v>0</v>
      </c>
      <c r="L155" s="135" t="s">
        <v>1484</v>
      </c>
      <c r="M155" s="137">
        <v>2000000</v>
      </c>
      <c r="N155" s="419">
        <v>2700</v>
      </c>
      <c r="O155" s="154">
        <v>1200</v>
      </c>
      <c r="Q155" s="419">
        <v>2700</v>
      </c>
      <c r="R155" s="138">
        <v>1200</v>
      </c>
      <c r="S155" s="138">
        <v>1500</v>
      </c>
      <c r="T155" s="141">
        <v>405</v>
      </c>
      <c r="U155" s="183">
        <v>322.5</v>
      </c>
      <c r="V155" s="140">
        <v>0.11944444444444445</v>
      </c>
      <c r="X155" s="85">
        <v>772.5</v>
      </c>
      <c r="Y155" s="185">
        <v>772.5</v>
      </c>
      <c r="Z155" s="84">
        <v>0.25750000000000001</v>
      </c>
      <c r="AA155" s="424" t="s">
        <v>126</v>
      </c>
      <c r="AB155" s="102">
        <v>0.08</v>
      </c>
      <c r="AC155" s="102">
        <v>0.08</v>
      </c>
      <c r="AE155" s="128">
        <v>202.5</v>
      </c>
      <c r="AF155" s="180">
        <v>405</v>
      </c>
      <c r="AG155" s="183">
        <v>322.5</v>
      </c>
      <c r="AH155" s="189">
        <v>772.5</v>
      </c>
      <c r="AK155" s="419">
        <v>2700</v>
      </c>
      <c r="AM155" s="12">
        <v>216</v>
      </c>
      <c r="AN155" s="103">
        <v>2916</v>
      </c>
      <c r="AO155" s="12">
        <v>2916</v>
      </c>
      <c r="AP155" s="12" t="s">
        <v>1489</v>
      </c>
      <c r="AQ155" s="103" t="s">
        <v>1489</v>
      </c>
      <c r="AR155" s="159">
        <v>0.08</v>
      </c>
      <c r="AS155" s="84">
        <v>0</v>
      </c>
    </row>
    <row r="156" spans="1:45" ht="14.25" customHeight="1">
      <c r="A156" s="124" t="s">
        <v>430</v>
      </c>
      <c r="B156" s="124" t="s">
        <v>338</v>
      </c>
      <c r="C156" s="419" t="s">
        <v>240</v>
      </c>
      <c r="D156" s="135" t="s">
        <v>232</v>
      </c>
      <c r="E156" s="135">
        <f>COUNTIF(品番配送区分記入用リスト!U:U,CONCATENATE(A156,$E$1))</f>
        <v>0</v>
      </c>
      <c r="F156" s="135">
        <f>COUNTIF(品番配送区分記入用リスト!U:U,CONCATENATE(A156,$F$1))</f>
        <v>0</v>
      </c>
      <c r="G156" s="135">
        <f>COUNTIF(品番配送区分記入用リスト!U:U,CONCATENATE(A156,$G$1))</f>
        <v>0</v>
      </c>
      <c r="H156" s="135">
        <f>COUNTIF(品番配送区分記入用リスト!U:U,CONCATENATE(A156,$H$1))</f>
        <v>0</v>
      </c>
      <c r="I156" s="136">
        <f t="shared" si="3"/>
        <v>0</v>
      </c>
      <c r="L156" s="135" t="s">
        <v>1484</v>
      </c>
      <c r="M156" s="137">
        <v>2000000</v>
      </c>
      <c r="N156" s="419">
        <v>2700</v>
      </c>
      <c r="O156" s="154">
        <v>1200</v>
      </c>
      <c r="Q156" s="419">
        <v>2700</v>
      </c>
      <c r="R156" s="138">
        <v>1200</v>
      </c>
      <c r="S156" s="138">
        <v>1500</v>
      </c>
      <c r="T156" s="141">
        <v>405</v>
      </c>
      <c r="U156" s="183">
        <v>322.5</v>
      </c>
      <c r="V156" s="140">
        <v>0.11944444444444445</v>
      </c>
      <c r="X156" s="85">
        <v>772.5</v>
      </c>
      <c r="Y156" s="185">
        <v>772.5</v>
      </c>
      <c r="Z156" s="84">
        <v>0.25750000000000001</v>
      </c>
      <c r="AA156" s="424" t="s">
        <v>126</v>
      </c>
      <c r="AB156" s="102">
        <v>0.08</v>
      </c>
      <c r="AC156" s="102">
        <v>0.08</v>
      </c>
      <c r="AE156" s="128">
        <v>202.5</v>
      </c>
      <c r="AF156" s="180">
        <v>405</v>
      </c>
      <c r="AG156" s="183">
        <v>322.5</v>
      </c>
      <c r="AH156" s="189">
        <v>772.5</v>
      </c>
      <c r="AK156" s="419">
        <v>2700</v>
      </c>
      <c r="AM156" s="12">
        <v>216</v>
      </c>
      <c r="AN156" s="103">
        <v>2916</v>
      </c>
      <c r="AO156" s="12">
        <v>2916</v>
      </c>
      <c r="AP156" s="12" t="s">
        <v>1489</v>
      </c>
      <c r="AQ156" s="103" t="s">
        <v>1489</v>
      </c>
      <c r="AR156" s="159">
        <v>0.08</v>
      </c>
      <c r="AS156" s="84">
        <v>0</v>
      </c>
    </row>
    <row r="157" spans="1:45" ht="14.25" customHeight="1">
      <c r="A157" s="124" t="s">
        <v>431</v>
      </c>
      <c r="B157" s="124" t="s">
        <v>386</v>
      </c>
      <c r="C157" s="419" t="s">
        <v>240</v>
      </c>
      <c r="D157" s="135" t="s">
        <v>232</v>
      </c>
      <c r="E157" s="135">
        <f>COUNTIF(品番配送区分記入用リスト!U:U,CONCATENATE(A157,$E$1))</f>
        <v>0</v>
      </c>
      <c r="F157" s="135">
        <f>COUNTIF(品番配送区分記入用リスト!U:U,CONCATENATE(A157,$F$1))</f>
        <v>0</v>
      </c>
      <c r="G157" s="135">
        <f>COUNTIF(品番配送区分記入用リスト!U:U,CONCATENATE(A157,$G$1))</f>
        <v>0</v>
      </c>
      <c r="H157" s="135">
        <f>COUNTIF(品番配送区分記入用リスト!U:U,CONCATENATE(A157,$H$1))</f>
        <v>0</v>
      </c>
      <c r="I157" s="136">
        <f t="shared" si="3"/>
        <v>0</v>
      </c>
      <c r="L157" s="135" t="s">
        <v>1484</v>
      </c>
      <c r="M157" s="137">
        <v>2000000</v>
      </c>
      <c r="N157" s="419">
        <v>2700</v>
      </c>
      <c r="O157" s="154">
        <v>1200</v>
      </c>
      <c r="Q157" s="419">
        <v>2700</v>
      </c>
      <c r="R157" s="138">
        <v>1200</v>
      </c>
      <c r="S157" s="138">
        <v>1500</v>
      </c>
      <c r="T157" s="141">
        <v>405</v>
      </c>
      <c r="U157" s="183">
        <v>322.5</v>
      </c>
      <c r="V157" s="140">
        <v>0.11944444444444445</v>
      </c>
      <c r="X157" s="85">
        <v>772.5</v>
      </c>
      <c r="Y157" s="185">
        <v>772.5</v>
      </c>
      <c r="Z157" s="84">
        <v>0.25750000000000001</v>
      </c>
      <c r="AA157" s="424" t="s">
        <v>126</v>
      </c>
      <c r="AB157" s="102">
        <v>0.08</v>
      </c>
      <c r="AC157" s="102">
        <v>0.08</v>
      </c>
      <c r="AE157" s="128">
        <v>202.5</v>
      </c>
      <c r="AF157" s="180">
        <v>405</v>
      </c>
      <c r="AG157" s="183">
        <v>322.5</v>
      </c>
      <c r="AH157" s="189">
        <v>772.5</v>
      </c>
      <c r="AK157" s="419">
        <v>2700</v>
      </c>
      <c r="AM157" s="12">
        <v>216</v>
      </c>
      <c r="AN157" s="103">
        <v>2916</v>
      </c>
      <c r="AO157" s="12">
        <v>2916</v>
      </c>
      <c r="AP157" s="12" t="s">
        <v>1489</v>
      </c>
      <c r="AQ157" s="103" t="s">
        <v>1489</v>
      </c>
      <c r="AR157" s="159">
        <v>0.08</v>
      </c>
      <c r="AS157" s="84">
        <v>0</v>
      </c>
    </row>
    <row r="158" spans="1:45" ht="14.25" customHeight="1">
      <c r="A158" s="124" t="s">
        <v>432</v>
      </c>
      <c r="B158" s="124" t="s">
        <v>433</v>
      </c>
      <c r="C158" s="419" t="s">
        <v>240</v>
      </c>
      <c r="D158" s="135" t="s">
        <v>232</v>
      </c>
      <c r="E158" s="135">
        <f>COUNTIF(品番配送区分記入用リスト!U:U,CONCATENATE(A158,$E$1))</f>
        <v>0</v>
      </c>
      <c r="F158" s="135">
        <f>COUNTIF(品番配送区分記入用リスト!U:U,CONCATENATE(A158,$F$1))</f>
        <v>0</v>
      </c>
      <c r="G158" s="135">
        <f>COUNTIF(品番配送区分記入用リスト!U:U,CONCATENATE(A158,$G$1))</f>
        <v>0</v>
      </c>
      <c r="H158" s="135">
        <f>COUNTIF(品番配送区分記入用リスト!U:U,CONCATENATE(A158,$H$1))</f>
        <v>0</v>
      </c>
      <c r="I158" s="136">
        <f t="shared" si="3"/>
        <v>0</v>
      </c>
      <c r="L158" s="135" t="s">
        <v>1484</v>
      </c>
      <c r="M158" s="137">
        <v>2000000</v>
      </c>
      <c r="N158" s="419">
        <v>2700</v>
      </c>
      <c r="O158" s="154">
        <v>1200</v>
      </c>
      <c r="Q158" s="419">
        <v>2700</v>
      </c>
      <c r="R158" s="138">
        <v>1200</v>
      </c>
      <c r="S158" s="138">
        <v>1500</v>
      </c>
      <c r="T158" s="141">
        <v>405</v>
      </c>
      <c r="U158" s="183">
        <v>322.5</v>
      </c>
      <c r="V158" s="140">
        <v>0.11944444444444445</v>
      </c>
      <c r="X158" s="85">
        <v>772.5</v>
      </c>
      <c r="Y158" s="185">
        <v>772.5</v>
      </c>
      <c r="Z158" s="84">
        <v>0.25750000000000001</v>
      </c>
      <c r="AA158" s="424" t="s">
        <v>126</v>
      </c>
      <c r="AB158" s="102">
        <v>0.08</v>
      </c>
      <c r="AC158" s="102">
        <v>0.08</v>
      </c>
      <c r="AE158" s="128">
        <v>202.5</v>
      </c>
      <c r="AF158" s="180">
        <v>405</v>
      </c>
      <c r="AG158" s="183">
        <v>322.5</v>
      </c>
      <c r="AH158" s="189">
        <v>772.5</v>
      </c>
      <c r="AK158" s="419">
        <v>2700</v>
      </c>
      <c r="AM158" s="12">
        <v>216</v>
      </c>
      <c r="AN158" s="103">
        <v>2916</v>
      </c>
      <c r="AO158" s="12">
        <v>2916</v>
      </c>
      <c r="AP158" s="12" t="s">
        <v>1489</v>
      </c>
      <c r="AQ158" s="103" t="s">
        <v>1489</v>
      </c>
      <c r="AR158" s="159">
        <v>0.08</v>
      </c>
      <c r="AS158" s="84">
        <v>0</v>
      </c>
    </row>
    <row r="159" spans="1:45" ht="14.25" customHeight="1">
      <c r="A159" s="124" t="s">
        <v>434</v>
      </c>
      <c r="B159" s="124" t="s">
        <v>307</v>
      </c>
      <c r="C159" s="419" t="s">
        <v>240</v>
      </c>
      <c r="D159" s="135" t="s">
        <v>232</v>
      </c>
      <c r="E159" s="135">
        <f>COUNTIF(品番配送区分記入用リスト!U:U,CONCATENATE(A159,$E$1))</f>
        <v>0</v>
      </c>
      <c r="F159" s="135">
        <f>COUNTIF(品番配送区分記入用リスト!U:U,CONCATENATE(A159,$F$1))</f>
        <v>0</v>
      </c>
      <c r="G159" s="135">
        <f>COUNTIF(品番配送区分記入用リスト!U:U,CONCATENATE(A159,$G$1))</f>
        <v>0</v>
      </c>
      <c r="H159" s="135">
        <f>COUNTIF(品番配送区分記入用リスト!U:U,CONCATENATE(A159,$H$1))</f>
        <v>0</v>
      </c>
      <c r="I159" s="136">
        <f t="shared" si="3"/>
        <v>0</v>
      </c>
      <c r="L159" s="135" t="s">
        <v>1484</v>
      </c>
      <c r="M159" s="137">
        <v>2000000</v>
      </c>
      <c r="N159" s="419">
        <v>2700</v>
      </c>
      <c r="O159" s="154">
        <v>1200</v>
      </c>
      <c r="Q159" s="419">
        <v>2700</v>
      </c>
      <c r="R159" s="138">
        <v>1200</v>
      </c>
      <c r="S159" s="138">
        <v>1500</v>
      </c>
      <c r="T159" s="141">
        <v>405</v>
      </c>
      <c r="U159" s="183">
        <v>322.5</v>
      </c>
      <c r="V159" s="140">
        <v>0.11944444444444445</v>
      </c>
      <c r="X159" s="85">
        <v>772.5</v>
      </c>
      <c r="Y159" s="185">
        <v>772.5</v>
      </c>
      <c r="Z159" s="84">
        <v>0.25750000000000001</v>
      </c>
      <c r="AA159" s="424" t="s">
        <v>126</v>
      </c>
      <c r="AB159" s="102">
        <v>0.08</v>
      </c>
      <c r="AC159" s="102">
        <v>0.08</v>
      </c>
      <c r="AE159" s="128">
        <v>202.5</v>
      </c>
      <c r="AF159" s="180">
        <v>405</v>
      </c>
      <c r="AG159" s="183">
        <v>322.5</v>
      </c>
      <c r="AH159" s="189">
        <v>772.5</v>
      </c>
      <c r="AK159" s="419">
        <v>2700</v>
      </c>
      <c r="AM159" s="12">
        <v>216</v>
      </c>
      <c r="AN159" s="103">
        <v>2916</v>
      </c>
      <c r="AO159" s="12">
        <v>2916</v>
      </c>
      <c r="AP159" s="12" t="s">
        <v>1489</v>
      </c>
      <c r="AQ159" s="103" t="s">
        <v>1489</v>
      </c>
      <c r="AR159" s="159">
        <v>0.08</v>
      </c>
      <c r="AS159" s="84">
        <v>0</v>
      </c>
    </row>
    <row r="160" spans="1:45" ht="14.25" customHeight="1">
      <c r="A160" s="124" t="s">
        <v>435</v>
      </c>
      <c r="B160" s="124" t="s">
        <v>345</v>
      </c>
      <c r="C160" s="419" t="s">
        <v>240</v>
      </c>
      <c r="D160" s="135" t="s">
        <v>232</v>
      </c>
      <c r="E160" s="135">
        <f>COUNTIF(品番配送区分記入用リスト!U:U,CONCATENATE(A160,$E$1))</f>
        <v>0</v>
      </c>
      <c r="F160" s="135">
        <f>COUNTIF(品番配送区分記入用リスト!U:U,CONCATENATE(A160,$F$1))</f>
        <v>0</v>
      </c>
      <c r="G160" s="135">
        <f>COUNTIF(品番配送区分記入用リスト!U:U,CONCATENATE(A160,$G$1))</f>
        <v>0</v>
      </c>
      <c r="H160" s="135">
        <f>COUNTIF(品番配送区分記入用リスト!U:U,CONCATENATE(A160,$H$1))</f>
        <v>0</v>
      </c>
      <c r="I160" s="136">
        <f t="shared" si="3"/>
        <v>0</v>
      </c>
      <c r="L160" s="135" t="s">
        <v>1484</v>
      </c>
      <c r="M160" s="137">
        <v>2000000</v>
      </c>
      <c r="N160" s="419">
        <v>2700</v>
      </c>
      <c r="O160" s="154">
        <v>1200</v>
      </c>
      <c r="Q160" s="419">
        <v>2700</v>
      </c>
      <c r="R160" s="138">
        <v>1200</v>
      </c>
      <c r="S160" s="138">
        <v>1500</v>
      </c>
      <c r="T160" s="141">
        <v>405</v>
      </c>
      <c r="U160" s="183">
        <v>322.5</v>
      </c>
      <c r="V160" s="140">
        <v>0.11944444444444445</v>
      </c>
      <c r="X160" s="85">
        <v>772.5</v>
      </c>
      <c r="Y160" s="185">
        <v>772.5</v>
      </c>
      <c r="Z160" s="84">
        <v>0.25750000000000001</v>
      </c>
      <c r="AA160" s="424" t="s">
        <v>126</v>
      </c>
      <c r="AB160" s="102">
        <v>0.08</v>
      </c>
      <c r="AC160" s="102">
        <v>0.08</v>
      </c>
      <c r="AE160" s="128">
        <v>202.5</v>
      </c>
      <c r="AF160" s="180">
        <v>405</v>
      </c>
      <c r="AG160" s="183">
        <v>322.5</v>
      </c>
      <c r="AH160" s="189">
        <v>772.5</v>
      </c>
      <c r="AK160" s="419">
        <v>2700</v>
      </c>
      <c r="AM160" s="12">
        <v>216</v>
      </c>
      <c r="AN160" s="103">
        <v>2916</v>
      </c>
      <c r="AO160" s="12">
        <v>2916</v>
      </c>
      <c r="AP160" s="12" t="s">
        <v>1489</v>
      </c>
      <c r="AQ160" s="103" t="s">
        <v>1489</v>
      </c>
      <c r="AR160" s="159">
        <v>0.08</v>
      </c>
      <c r="AS160" s="84">
        <v>0</v>
      </c>
    </row>
    <row r="161" spans="1:45" ht="14.25" customHeight="1">
      <c r="A161" s="124" t="s">
        <v>436</v>
      </c>
      <c r="B161" s="124" t="s">
        <v>437</v>
      </c>
      <c r="C161" s="419" t="s">
        <v>246</v>
      </c>
      <c r="D161" s="135" t="s">
        <v>232</v>
      </c>
      <c r="E161" s="135">
        <f>COUNTIF(品番配送区分記入用リスト!U:U,CONCATENATE(A161,$E$1))</f>
        <v>0</v>
      </c>
      <c r="F161" s="135">
        <f>COUNTIF(品番配送区分記入用リスト!U:U,CONCATENATE(A161,$F$1))</f>
        <v>0</v>
      </c>
      <c r="G161" s="135">
        <f>COUNTIF(品番配送区分記入用リスト!U:U,CONCATENATE(A161,$G$1))</f>
        <v>0</v>
      </c>
      <c r="H161" s="135">
        <f>COUNTIF(品番配送区分記入用リスト!U:U,CONCATENATE(A161,$H$1))</f>
        <v>0</v>
      </c>
      <c r="I161" s="136">
        <f t="shared" si="3"/>
        <v>0</v>
      </c>
      <c r="L161" s="135" t="s">
        <v>1484</v>
      </c>
      <c r="M161" s="137">
        <v>2000000</v>
      </c>
      <c r="N161" s="419">
        <v>3600</v>
      </c>
      <c r="O161" s="154">
        <v>1600</v>
      </c>
      <c r="Q161" s="419">
        <v>3600</v>
      </c>
      <c r="R161" s="138">
        <v>1600</v>
      </c>
      <c r="S161" s="138">
        <v>2000</v>
      </c>
      <c r="T161" s="141">
        <v>540</v>
      </c>
      <c r="U161" s="183">
        <v>430</v>
      </c>
      <c r="V161" s="140">
        <v>0.11944444444444445</v>
      </c>
      <c r="X161" s="85">
        <v>1030</v>
      </c>
      <c r="Y161" s="185">
        <v>1030</v>
      </c>
      <c r="Z161" s="84">
        <v>0.25750000000000001</v>
      </c>
      <c r="AA161" s="424" t="s">
        <v>126</v>
      </c>
      <c r="AB161" s="102">
        <v>0.08</v>
      </c>
      <c r="AC161" s="102">
        <v>0.08</v>
      </c>
      <c r="AE161" s="128">
        <v>270</v>
      </c>
      <c r="AF161" s="180">
        <v>540</v>
      </c>
      <c r="AG161" s="183">
        <v>430</v>
      </c>
      <c r="AH161" s="189">
        <v>1030</v>
      </c>
      <c r="AK161" s="419">
        <v>3600</v>
      </c>
      <c r="AM161" s="12">
        <v>288</v>
      </c>
      <c r="AN161" s="103">
        <v>3888</v>
      </c>
      <c r="AO161" s="12">
        <v>3888</v>
      </c>
      <c r="AP161" s="12" t="s">
        <v>1490</v>
      </c>
      <c r="AQ161" s="103" t="s">
        <v>1490</v>
      </c>
      <c r="AR161" s="159">
        <v>0.08</v>
      </c>
      <c r="AS161" s="84">
        <v>0</v>
      </c>
    </row>
    <row r="162" spans="1:45" ht="14.25" customHeight="1">
      <c r="A162" s="124" t="s">
        <v>438</v>
      </c>
      <c r="B162" s="124" t="s">
        <v>439</v>
      </c>
      <c r="C162" s="419" t="s">
        <v>246</v>
      </c>
      <c r="D162" s="135" t="s">
        <v>232</v>
      </c>
      <c r="E162" s="135">
        <f>COUNTIF(品番配送区分記入用リスト!U:U,CONCATENATE(A162,$E$1))</f>
        <v>0</v>
      </c>
      <c r="F162" s="135">
        <f>COUNTIF(品番配送区分記入用リスト!U:U,CONCATENATE(A162,$F$1))</f>
        <v>0</v>
      </c>
      <c r="G162" s="135">
        <f>COUNTIF(品番配送区分記入用リスト!U:U,CONCATENATE(A162,$G$1))</f>
        <v>0</v>
      </c>
      <c r="H162" s="135">
        <f>COUNTIF(品番配送区分記入用リスト!U:U,CONCATENATE(A162,$H$1))</f>
        <v>0</v>
      </c>
      <c r="I162" s="136">
        <f t="shared" si="3"/>
        <v>0</v>
      </c>
      <c r="L162" s="135" t="s">
        <v>1484</v>
      </c>
      <c r="M162" s="137">
        <v>2000000</v>
      </c>
      <c r="N162" s="419">
        <v>3600</v>
      </c>
      <c r="O162" s="154">
        <v>1600</v>
      </c>
      <c r="Q162" s="419">
        <v>3600</v>
      </c>
      <c r="R162" s="138">
        <v>1600</v>
      </c>
      <c r="S162" s="138">
        <v>2000</v>
      </c>
      <c r="T162" s="141">
        <v>540</v>
      </c>
      <c r="U162" s="183">
        <v>430</v>
      </c>
      <c r="V162" s="140">
        <v>0.11944444444444445</v>
      </c>
      <c r="X162" s="85">
        <v>1030</v>
      </c>
      <c r="Y162" s="185">
        <v>1030</v>
      </c>
      <c r="Z162" s="84">
        <v>0.25750000000000001</v>
      </c>
      <c r="AA162" s="424" t="s">
        <v>126</v>
      </c>
      <c r="AB162" s="102">
        <v>0.08</v>
      </c>
      <c r="AC162" s="102">
        <v>0.08</v>
      </c>
      <c r="AE162" s="128">
        <v>270</v>
      </c>
      <c r="AF162" s="180">
        <v>540</v>
      </c>
      <c r="AG162" s="183">
        <v>430</v>
      </c>
      <c r="AH162" s="189">
        <v>1030</v>
      </c>
      <c r="AK162" s="419">
        <v>3600</v>
      </c>
      <c r="AM162" s="12">
        <v>288</v>
      </c>
      <c r="AN162" s="103">
        <v>3888</v>
      </c>
      <c r="AO162" s="12">
        <v>3888</v>
      </c>
      <c r="AP162" s="12" t="s">
        <v>1490</v>
      </c>
      <c r="AQ162" s="103" t="s">
        <v>1490</v>
      </c>
      <c r="AR162" s="159">
        <v>0.08</v>
      </c>
      <c r="AS162" s="84">
        <v>0</v>
      </c>
    </row>
    <row r="163" spans="1:45" ht="14.25" customHeight="1">
      <c r="A163" s="124" t="s">
        <v>440</v>
      </c>
      <c r="B163" s="124" t="s">
        <v>441</v>
      </c>
      <c r="C163" s="419" t="s">
        <v>246</v>
      </c>
      <c r="D163" s="135" t="s">
        <v>232</v>
      </c>
      <c r="E163" s="135">
        <f>COUNTIF(品番配送区分記入用リスト!U:U,CONCATENATE(A163,$E$1))</f>
        <v>0</v>
      </c>
      <c r="F163" s="135">
        <f>COUNTIF(品番配送区分記入用リスト!U:U,CONCATENATE(A163,$F$1))</f>
        <v>0</v>
      </c>
      <c r="G163" s="135">
        <f>COUNTIF(品番配送区分記入用リスト!U:U,CONCATENATE(A163,$G$1))</f>
        <v>0</v>
      </c>
      <c r="H163" s="135">
        <f>COUNTIF(品番配送区分記入用リスト!U:U,CONCATENATE(A163,$H$1))</f>
        <v>0</v>
      </c>
      <c r="I163" s="136">
        <f t="shared" si="3"/>
        <v>0</v>
      </c>
      <c r="L163" s="135" t="s">
        <v>1484</v>
      </c>
      <c r="M163" s="137">
        <v>2000000</v>
      </c>
      <c r="N163" s="419">
        <v>3600</v>
      </c>
      <c r="O163" s="154">
        <v>1600</v>
      </c>
      <c r="Q163" s="419">
        <v>3600</v>
      </c>
      <c r="R163" s="138">
        <v>1600</v>
      </c>
      <c r="S163" s="138">
        <v>2000</v>
      </c>
      <c r="T163" s="141">
        <v>540</v>
      </c>
      <c r="U163" s="183">
        <v>430</v>
      </c>
      <c r="V163" s="140">
        <v>0.11944444444444445</v>
      </c>
      <c r="X163" s="85">
        <v>1030</v>
      </c>
      <c r="Y163" s="185">
        <v>1030</v>
      </c>
      <c r="Z163" s="84">
        <v>0.25750000000000001</v>
      </c>
      <c r="AA163" s="424" t="s">
        <v>126</v>
      </c>
      <c r="AB163" s="102">
        <v>0.08</v>
      </c>
      <c r="AC163" s="102">
        <v>0.08</v>
      </c>
      <c r="AE163" s="128">
        <v>270</v>
      </c>
      <c r="AF163" s="180">
        <v>540</v>
      </c>
      <c r="AG163" s="183">
        <v>430</v>
      </c>
      <c r="AH163" s="189">
        <v>1030</v>
      </c>
      <c r="AK163" s="419">
        <v>3600</v>
      </c>
      <c r="AM163" s="12">
        <v>288</v>
      </c>
      <c r="AN163" s="103">
        <v>3888</v>
      </c>
      <c r="AO163" s="12">
        <v>3888</v>
      </c>
      <c r="AP163" s="12" t="s">
        <v>1490</v>
      </c>
      <c r="AQ163" s="103" t="s">
        <v>1490</v>
      </c>
      <c r="AR163" s="159">
        <v>0.08</v>
      </c>
      <c r="AS163" s="84">
        <v>0</v>
      </c>
    </row>
    <row r="164" spans="1:45" ht="14.25" customHeight="1">
      <c r="A164" s="124" t="s">
        <v>442</v>
      </c>
      <c r="B164" s="124" t="s">
        <v>307</v>
      </c>
      <c r="C164" s="419" t="s">
        <v>246</v>
      </c>
      <c r="D164" s="135" t="s">
        <v>232</v>
      </c>
      <c r="E164" s="135">
        <f>COUNTIF(品番配送区分記入用リスト!U:U,CONCATENATE(A164,$E$1))</f>
        <v>0</v>
      </c>
      <c r="F164" s="135">
        <f>COUNTIF(品番配送区分記入用リスト!U:U,CONCATENATE(A164,$F$1))</f>
        <v>0</v>
      </c>
      <c r="G164" s="135">
        <f>COUNTIF(品番配送区分記入用リスト!U:U,CONCATENATE(A164,$G$1))</f>
        <v>0</v>
      </c>
      <c r="H164" s="135">
        <f>COUNTIF(品番配送区分記入用リスト!U:U,CONCATENATE(A164,$H$1))</f>
        <v>0</v>
      </c>
      <c r="I164" s="136">
        <f t="shared" si="3"/>
        <v>0</v>
      </c>
      <c r="L164" s="135" t="s">
        <v>1484</v>
      </c>
      <c r="M164" s="137">
        <v>2000000</v>
      </c>
      <c r="N164" s="419">
        <v>3600</v>
      </c>
      <c r="O164" s="154">
        <v>1600</v>
      </c>
      <c r="Q164" s="419">
        <v>3600</v>
      </c>
      <c r="R164" s="138">
        <v>1600</v>
      </c>
      <c r="S164" s="138">
        <v>2000</v>
      </c>
      <c r="T164" s="141">
        <v>540</v>
      </c>
      <c r="U164" s="183">
        <v>430</v>
      </c>
      <c r="V164" s="140">
        <v>0.11944444444444445</v>
      </c>
      <c r="X164" s="85">
        <v>1030</v>
      </c>
      <c r="Y164" s="185">
        <v>1030</v>
      </c>
      <c r="Z164" s="84">
        <v>0.25750000000000001</v>
      </c>
      <c r="AA164" s="424" t="s">
        <v>126</v>
      </c>
      <c r="AB164" s="102">
        <v>0.08</v>
      </c>
      <c r="AC164" s="102">
        <v>0.08</v>
      </c>
      <c r="AE164" s="128">
        <v>270</v>
      </c>
      <c r="AF164" s="180">
        <v>540</v>
      </c>
      <c r="AG164" s="183">
        <v>430</v>
      </c>
      <c r="AH164" s="189">
        <v>1030</v>
      </c>
      <c r="AK164" s="419">
        <v>3600</v>
      </c>
      <c r="AM164" s="12">
        <v>288</v>
      </c>
      <c r="AN164" s="103">
        <v>3888</v>
      </c>
      <c r="AO164" s="12">
        <v>3888</v>
      </c>
      <c r="AP164" s="12" t="s">
        <v>1490</v>
      </c>
      <c r="AQ164" s="103" t="s">
        <v>1490</v>
      </c>
      <c r="AR164" s="159">
        <v>0.08</v>
      </c>
      <c r="AS164" s="84">
        <v>0</v>
      </c>
    </row>
    <row r="165" spans="1:45" ht="14.25" customHeight="1">
      <c r="A165" s="124" t="s">
        <v>443</v>
      </c>
      <c r="B165" s="124" t="s">
        <v>256</v>
      </c>
      <c r="C165" s="419" t="s">
        <v>246</v>
      </c>
      <c r="D165" s="135" t="s">
        <v>232</v>
      </c>
      <c r="E165" s="135">
        <f>COUNTIF(品番配送区分記入用リスト!U:U,CONCATENATE(A165,$E$1))</f>
        <v>0</v>
      </c>
      <c r="F165" s="135">
        <f>COUNTIF(品番配送区分記入用リスト!U:U,CONCATENATE(A165,$F$1))</f>
        <v>0</v>
      </c>
      <c r="G165" s="135">
        <f>COUNTIF(品番配送区分記入用リスト!U:U,CONCATENATE(A165,$G$1))</f>
        <v>0</v>
      </c>
      <c r="H165" s="135">
        <f>COUNTIF(品番配送区分記入用リスト!U:U,CONCATENATE(A165,$H$1))</f>
        <v>0</v>
      </c>
      <c r="I165" s="136">
        <f t="shared" si="3"/>
        <v>0</v>
      </c>
      <c r="L165" s="135" t="s">
        <v>1484</v>
      </c>
      <c r="M165" s="137">
        <v>2000000</v>
      </c>
      <c r="N165" s="419">
        <v>3600</v>
      </c>
      <c r="O165" s="154">
        <v>1600</v>
      </c>
      <c r="Q165" s="419">
        <v>3600</v>
      </c>
      <c r="R165" s="138">
        <v>1600</v>
      </c>
      <c r="S165" s="138">
        <v>2000</v>
      </c>
      <c r="T165" s="141">
        <v>540</v>
      </c>
      <c r="U165" s="183">
        <v>430</v>
      </c>
      <c r="V165" s="140">
        <v>0.11944444444444445</v>
      </c>
      <c r="X165" s="85">
        <v>1030</v>
      </c>
      <c r="Y165" s="185">
        <v>1030</v>
      </c>
      <c r="Z165" s="84">
        <v>0.25750000000000001</v>
      </c>
      <c r="AA165" s="424" t="s">
        <v>126</v>
      </c>
      <c r="AB165" s="102">
        <v>0.08</v>
      </c>
      <c r="AC165" s="102">
        <v>0.08</v>
      </c>
      <c r="AE165" s="128">
        <v>270</v>
      </c>
      <c r="AF165" s="180">
        <v>540</v>
      </c>
      <c r="AG165" s="183">
        <v>430</v>
      </c>
      <c r="AH165" s="189">
        <v>1030</v>
      </c>
      <c r="AK165" s="419">
        <v>3600</v>
      </c>
      <c r="AM165" s="12">
        <v>288</v>
      </c>
      <c r="AN165" s="103">
        <v>3888</v>
      </c>
      <c r="AO165" s="12">
        <v>3888</v>
      </c>
      <c r="AP165" s="12" t="s">
        <v>1490</v>
      </c>
      <c r="AQ165" s="103" t="s">
        <v>1490</v>
      </c>
      <c r="AR165" s="159">
        <v>0.08</v>
      </c>
      <c r="AS165" s="84">
        <v>0</v>
      </c>
    </row>
    <row r="166" spans="1:45" ht="14.25" customHeight="1">
      <c r="A166" s="124" t="s">
        <v>444</v>
      </c>
      <c r="B166" s="124" t="s">
        <v>445</v>
      </c>
      <c r="C166" s="419" t="s">
        <v>246</v>
      </c>
      <c r="D166" s="135" t="s">
        <v>232</v>
      </c>
      <c r="E166" s="135">
        <f>COUNTIF(品番配送区分記入用リスト!U:U,CONCATENATE(A166,$E$1))</f>
        <v>0</v>
      </c>
      <c r="F166" s="135">
        <f>COUNTIF(品番配送区分記入用リスト!U:U,CONCATENATE(A166,$F$1))</f>
        <v>0</v>
      </c>
      <c r="G166" s="135">
        <f>COUNTIF(品番配送区分記入用リスト!U:U,CONCATENATE(A166,$G$1))</f>
        <v>0</v>
      </c>
      <c r="H166" s="135">
        <f>COUNTIF(品番配送区分記入用リスト!U:U,CONCATENATE(A166,$H$1))</f>
        <v>0</v>
      </c>
      <c r="I166" s="136">
        <f t="shared" si="3"/>
        <v>0</v>
      </c>
      <c r="L166" s="135" t="s">
        <v>1484</v>
      </c>
      <c r="M166" s="137">
        <v>2000000</v>
      </c>
      <c r="N166" s="419">
        <v>3600</v>
      </c>
      <c r="O166" s="154">
        <v>1600</v>
      </c>
      <c r="Q166" s="419">
        <v>3600</v>
      </c>
      <c r="R166" s="138">
        <v>1600</v>
      </c>
      <c r="S166" s="138">
        <v>2000</v>
      </c>
      <c r="T166" s="141">
        <v>540</v>
      </c>
      <c r="U166" s="183">
        <v>430</v>
      </c>
      <c r="V166" s="140">
        <v>0.11944444444444445</v>
      </c>
      <c r="X166" s="85">
        <v>1030</v>
      </c>
      <c r="Y166" s="185">
        <v>1030</v>
      </c>
      <c r="Z166" s="84">
        <v>0.25750000000000001</v>
      </c>
      <c r="AA166" s="424" t="s">
        <v>126</v>
      </c>
      <c r="AB166" s="102">
        <v>0.08</v>
      </c>
      <c r="AC166" s="102">
        <v>0.08</v>
      </c>
      <c r="AE166" s="128">
        <v>270</v>
      </c>
      <c r="AF166" s="180">
        <v>540</v>
      </c>
      <c r="AG166" s="183">
        <v>430</v>
      </c>
      <c r="AH166" s="189">
        <v>1030</v>
      </c>
      <c r="AK166" s="419">
        <v>3600</v>
      </c>
      <c r="AM166" s="12">
        <v>288</v>
      </c>
      <c r="AN166" s="103">
        <v>3888</v>
      </c>
      <c r="AO166" s="12">
        <v>3888</v>
      </c>
      <c r="AP166" s="12" t="s">
        <v>1490</v>
      </c>
      <c r="AQ166" s="103" t="s">
        <v>1490</v>
      </c>
      <c r="AR166" s="159">
        <v>0.08</v>
      </c>
      <c r="AS166" s="84">
        <v>0</v>
      </c>
    </row>
    <row r="167" spans="1:45" ht="14.25" customHeight="1">
      <c r="A167" s="124" t="s">
        <v>446</v>
      </c>
      <c r="B167" s="124" t="s">
        <v>343</v>
      </c>
      <c r="C167" s="419" t="s">
        <v>246</v>
      </c>
      <c r="D167" s="135" t="s">
        <v>232</v>
      </c>
      <c r="E167" s="135">
        <f>COUNTIF(品番配送区分記入用リスト!U:U,CONCATENATE(A167,$E$1))</f>
        <v>0</v>
      </c>
      <c r="F167" s="135">
        <f>COUNTIF(品番配送区分記入用リスト!U:U,CONCATENATE(A167,$F$1))</f>
        <v>0</v>
      </c>
      <c r="G167" s="135">
        <f>COUNTIF(品番配送区分記入用リスト!U:U,CONCATENATE(A167,$G$1))</f>
        <v>0</v>
      </c>
      <c r="H167" s="135">
        <f>COUNTIF(品番配送区分記入用リスト!U:U,CONCATENATE(A167,$H$1))</f>
        <v>0</v>
      </c>
      <c r="I167" s="136">
        <f t="shared" si="3"/>
        <v>0</v>
      </c>
      <c r="L167" s="135" t="s">
        <v>1484</v>
      </c>
      <c r="M167" s="137">
        <v>2000000</v>
      </c>
      <c r="N167" s="419">
        <v>3600</v>
      </c>
      <c r="O167" s="154">
        <v>1600</v>
      </c>
      <c r="Q167" s="419">
        <v>3600</v>
      </c>
      <c r="R167" s="138">
        <v>1600</v>
      </c>
      <c r="S167" s="138">
        <v>2000</v>
      </c>
      <c r="T167" s="141">
        <v>540</v>
      </c>
      <c r="U167" s="183">
        <v>430</v>
      </c>
      <c r="V167" s="140">
        <v>0.11944444444444445</v>
      </c>
      <c r="X167" s="85">
        <v>1030</v>
      </c>
      <c r="Y167" s="185">
        <v>1030</v>
      </c>
      <c r="Z167" s="84">
        <v>0.25750000000000001</v>
      </c>
      <c r="AA167" s="424" t="s">
        <v>126</v>
      </c>
      <c r="AB167" s="102">
        <v>0.08</v>
      </c>
      <c r="AC167" s="102">
        <v>0.08</v>
      </c>
      <c r="AE167" s="128">
        <v>270</v>
      </c>
      <c r="AF167" s="180">
        <v>540</v>
      </c>
      <c r="AG167" s="183">
        <v>430</v>
      </c>
      <c r="AH167" s="189">
        <v>1030</v>
      </c>
      <c r="AK167" s="419">
        <v>3600</v>
      </c>
      <c r="AM167" s="12">
        <v>288</v>
      </c>
      <c r="AN167" s="103">
        <v>3888</v>
      </c>
      <c r="AO167" s="12">
        <v>3888</v>
      </c>
      <c r="AP167" s="12" t="s">
        <v>1490</v>
      </c>
      <c r="AQ167" s="103" t="s">
        <v>1490</v>
      </c>
      <c r="AR167" s="159">
        <v>0.08</v>
      </c>
      <c r="AS167" s="84">
        <v>0</v>
      </c>
    </row>
    <row r="168" spans="1:45" ht="14.25" customHeight="1">
      <c r="A168" s="124" t="s">
        <v>447</v>
      </c>
      <c r="B168" s="124" t="s">
        <v>448</v>
      </c>
      <c r="C168" s="419" t="s">
        <v>246</v>
      </c>
      <c r="D168" s="135" t="s">
        <v>232</v>
      </c>
      <c r="E168" s="135">
        <f>COUNTIF(品番配送区分記入用リスト!U:U,CONCATENATE(A168,$E$1))</f>
        <v>0</v>
      </c>
      <c r="F168" s="135">
        <f>COUNTIF(品番配送区分記入用リスト!U:U,CONCATENATE(A168,$F$1))</f>
        <v>0</v>
      </c>
      <c r="G168" s="135">
        <f>COUNTIF(品番配送区分記入用リスト!U:U,CONCATENATE(A168,$G$1))</f>
        <v>0</v>
      </c>
      <c r="H168" s="135">
        <f>COUNTIF(品番配送区分記入用リスト!U:U,CONCATENATE(A168,$H$1))</f>
        <v>0</v>
      </c>
      <c r="I168" s="136">
        <f t="shared" si="3"/>
        <v>0</v>
      </c>
      <c r="L168" s="135" t="s">
        <v>1484</v>
      </c>
      <c r="M168" s="137">
        <v>2000000</v>
      </c>
      <c r="N168" s="419">
        <v>3600</v>
      </c>
      <c r="O168" s="154">
        <v>1600</v>
      </c>
      <c r="Q168" s="419">
        <v>3600</v>
      </c>
      <c r="R168" s="138">
        <v>1600</v>
      </c>
      <c r="S168" s="138">
        <v>2000</v>
      </c>
      <c r="T168" s="141">
        <v>540</v>
      </c>
      <c r="U168" s="183">
        <v>430</v>
      </c>
      <c r="V168" s="140">
        <v>0.11944444444444445</v>
      </c>
      <c r="X168" s="85">
        <v>1030</v>
      </c>
      <c r="Y168" s="185">
        <v>1030</v>
      </c>
      <c r="Z168" s="84">
        <v>0.25750000000000001</v>
      </c>
      <c r="AA168" s="424" t="s">
        <v>126</v>
      </c>
      <c r="AB168" s="102">
        <v>0.08</v>
      </c>
      <c r="AC168" s="102">
        <v>0.08</v>
      </c>
      <c r="AE168" s="128">
        <v>270</v>
      </c>
      <c r="AF168" s="180">
        <v>540</v>
      </c>
      <c r="AG168" s="183">
        <v>430</v>
      </c>
      <c r="AH168" s="189">
        <v>1030</v>
      </c>
      <c r="AK168" s="419">
        <v>3600</v>
      </c>
      <c r="AM168" s="12">
        <v>288</v>
      </c>
      <c r="AN168" s="103">
        <v>3888</v>
      </c>
      <c r="AO168" s="12">
        <v>3888</v>
      </c>
      <c r="AP168" s="12" t="s">
        <v>1490</v>
      </c>
      <c r="AQ168" s="103" t="s">
        <v>1490</v>
      </c>
      <c r="AR168" s="159">
        <v>0.08</v>
      </c>
      <c r="AS168" s="84">
        <v>0</v>
      </c>
    </row>
    <row r="169" spans="1:45" ht="14.25" customHeight="1">
      <c r="A169" s="124" t="s">
        <v>449</v>
      </c>
      <c r="B169" s="124" t="s">
        <v>351</v>
      </c>
      <c r="C169" s="419" t="s">
        <v>246</v>
      </c>
      <c r="D169" s="135" t="s">
        <v>232</v>
      </c>
      <c r="E169" s="135">
        <f>COUNTIF(品番配送区分記入用リスト!U:U,CONCATENATE(A169,$E$1))</f>
        <v>0</v>
      </c>
      <c r="F169" s="135">
        <f>COUNTIF(品番配送区分記入用リスト!U:U,CONCATENATE(A169,$F$1))</f>
        <v>0</v>
      </c>
      <c r="G169" s="135">
        <f>COUNTIF(品番配送区分記入用リスト!U:U,CONCATENATE(A169,$G$1))</f>
        <v>0</v>
      </c>
      <c r="H169" s="135">
        <f>COUNTIF(品番配送区分記入用リスト!U:U,CONCATENATE(A169,$H$1))</f>
        <v>0</v>
      </c>
      <c r="I169" s="136">
        <f t="shared" si="3"/>
        <v>0</v>
      </c>
      <c r="L169" s="135" t="s">
        <v>1484</v>
      </c>
      <c r="M169" s="137">
        <v>2000000</v>
      </c>
      <c r="N169" s="419">
        <v>3600</v>
      </c>
      <c r="O169" s="154">
        <v>1600</v>
      </c>
      <c r="Q169" s="419">
        <v>3600</v>
      </c>
      <c r="R169" s="138">
        <v>1600</v>
      </c>
      <c r="S169" s="138">
        <v>2000</v>
      </c>
      <c r="T169" s="141">
        <v>540</v>
      </c>
      <c r="U169" s="183">
        <v>430</v>
      </c>
      <c r="V169" s="140">
        <v>0.11944444444444445</v>
      </c>
      <c r="X169" s="85">
        <v>1030</v>
      </c>
      <c r="Y169" s="185">
        <v>1030</v>
      </c>
      <c r="Z169" s="84">
        <v>0.25750000000000001</v>
      </c>
      <c r="AA169" s="424" t="s">
        <v>126</v>
      </c>
      <c r="AB169" s="102">
        <v>0.08</v>
      </c>
      <c r="AC169" s="102">
        <v>0.08</v>
      </c>
      <c r="AE169" s="128">
        <v>270</v>
      </c>
      <c r="AF169" s="180">
        <v>540</v>
      </c>
      <c r="AG169" s="183">
        <v>430</v>
      </c>
      <c r="AH169" s="189">
        <v>1030</v>
      </c>
      <c r="AK169" s="419">
        <v>3600</v>
      </c>
      <c r="AM169" s="12">
        <v>288</v>
      </c>
      <c r="AN169" s="103">
        <v>3888</v>
      </c>
      <c r="AO169" s="12">
        <v>3888</v>
      </c>
      <c r="AP169" s="12" t="s">
        <v>1490</v>
      </c>
      <c r="AQ169" s="103" t="s">
        <v>1490</v>
      </c>
      <c r="AR169" s="159">
        <v>0.08</v>
      </c>
      <c r="AS169" s="84">
        <v>0</v>
      </c>
    </row>
    <row r="170" spans="1:45" ht="14.25" customHeight="1">
      <c r="A170" s="124" t="s">
        <v>450</v>
      </c>
      <c r="B170" s="124" t="s">
        <v>451</v>
      </c>
      <c r="C170" s="419" t="s">
        <v>246</v>
      </c>
      <c r="D170" s="135" t="s">
        <v>232</v>
      </c>
      <c r="E170" s="135">
        <f>COUNTIF(品番配送区分記入用リスト!U:U,CONCATENATE(A170,$E$1))</f>
        <v>0</v>
      </c>
      <c r="F170" s="135">
        <f>COUNTIF(品番配送区分記入用リスト!U:U,CONCATENATE(A170,$F$1))</f>
        <v>0</v>
      </c>
      <c r="G170" s="135">
        <f>COUNTIF(品番配送区分記入用リスト!U:U,CONCATENATE(A170,$G$1))</f>
        <v>0</v>
      </c>
      <c r="H170" s="135">
        <f>COUNTIF(品番配送区分記入用リスト!U:U,CONCATENATE(A170,$H$1))</f>
        <v>0</v>
      </c>
      <c r="I170" s="136">
        <f t="shared" si="3"/>
        <v>0</v>
      </c>
      <c r="L170" s="135" t="s">
        <v>1484</v>
      </c>
      <c r="M170" s="137">
        <v>2000000</v>
      </c>
      <c r="N170" s="419">
        <v>3600</v>
      </c>
      <c r="O170" s="154">
        <v>1600</v>
      </c>
      <c r="Q170" s="419">
        <v>3600</v>
      </c>
      <c r="R170" s="138">
        <v>1600</v>
      </c>
      <c r="S170" s="138">
        <v>2000</v>
      </c>
      <c r="T170" s="141">
        <v>540</v>
      </c>
      <c r="U170" s="183">
        <v>430</v>
      </c>
      <c r="V170" s="140">
        <v>0.11944444444444445</v>
      </c>
      <c r="X170" s="85">
        <v>1030</v>
      </c>
      <c r="Y170" s="185">
        <v>1030</v>
      </c>
      <c r="Z170" s="84">
        <v>0.25750000000000001</v>
      </c>
      <c r="AA170" s="424" t="s">
        <v>126</v>
      </c>
      <c r="AB170" s="102">
        <v>0.08</v>
      </c>
      <c r="AC170" s="102">
        <v>0.08</v>
      </c>
      <c r="AE170" s="128">
        <v>270</v>
      </c>
      <c r="AF170" s="180">
        <v>540</v>
      </c>
      <c r="AG170" s="183">
        <v>430</v>
      </c>
      <c r="AH170" s="189">
        <v>1030</v>
      </c>
      <c r="AK170" s="419">
        <v>3600</v>
      </c>
      <c r="AM170" s="12">
        <v>288</v>
      </c>
      <c r="AN170" s="103">
        <v>3888</v>
      </c>
      <c r="AO170" s="12">
        <v>3888</v>
      </c>
      <c r="AP170" s="12" t="s">
        <v>1490</v>
      </c>
      <c r="AQ170" s="103" t="s">
        <v>1490</v>
      </c>
      <c r="AR170" s="159">
        <v>0.08</v>
      </c>
      <c r="AS170" s="84">
        <v>0</v>
      </c>
    </row>
    <row r="171" spans="1:45" ht="14.25" customHeight="1">
      <c r="A171" s="124" t="s">
        <v>452</v>
      </c>
      <c r="B171" s="124" t="s">
        <v>242</v>
      </c>
      <c r="C171" s="419" t="s">
        <v>246</v>
      </c>
      <c r="D171" s="135" t="s">
        <v>232</v>
      </c>
      <c r="E171" s="135">
        <f>COUNTIF(品番配送区分記入用リスト!U:U,CONCATENATE(A171,$E$1))</f>
        <v>0</v>
      </c>
      <c r="F171" s="135">
        <f>COUNTIF(品番配送区分記入用リスト!U:U,CONCATENATE(A171,$F$1))</f>
        <v>0</v>
      </c>
      <c r="G171" s="135">
        <f>COUNTIF(品番配送区分記入用リスト!U:U,CONCATENATE(A171,$G$1))</f>
        <v>0</v>
      </c>
      <c r="H171" s="135">
        <f>COUNTIF(品番配送区分記入用リスト!U:U,CONCATENATE(A171,$H$1))</f>
        <v>0</v>
      </c>
      <c r="I171" s="136">
        <f t="shared" si="3"/>
        <v>0</v>
      </c>
      <c r="L171" s="135" t="s">
        <v>1484</v>
      </c>
      <c r="M171" s="137">
        <v>2000000</v>
      </c>
      <c r="N171" s="419">
        <v>3600</v>
      </c>
      <c r="O171" s="154">
        <v>1600</v>
      </c>
      <c r="Q171" s="419">
        <v>3600</v>
      </c>
      <c r="R171" s="138">
        <v>1600</v>
      </c>
      <c r="S171" s="138">
        <v>2000</v>
      </c>
      <c r="T171" s="141">
        <v>540</v>
      </c>
      <c r="U171" s="183">
        <v>430</v>
      </c>
      <c r="V171" s="140">
        <v>0.11944444444444445</v>
      </c>
      <c r="X171" s="85">
        <v>1030</v>
      </c>
      <c r="Y171" s="185">
        <v>1030</v>
      </c>
      <c r="Z171" s="84">
        <v>0.25750000000000001</v>
      </c>
      <c r="AA171" s="424" t="s">
        <v>126</v>
      </c>
      <c r="AB171" s="102">
        <v>0.08</v>
      </c>
      <c r="AC171" s="102">
        <v>0.08</v>
      </c>
      <c r="AE171" s="128">
        <v>270</v>
      </c>
      <c r="AF171" s="180">
        <v>540</v>
      </c>
      <c r="AG171" s="183">
        <v>430</v>
      </c>
      <c r="AH171" s="189">
        <v>1030</v>
      </c>
      <c r="AK171" s="419">
        <v>3600</v>
      </c>
      <c r="AM171" s="12">
        <v>288</v>
      </c>
      <c r="AN171" s="103">
        <v>3888</v>
      </c>
      <c r="AO171" s="12">
        <v>3888</v>
      </c>
      <c r="AP171" s="12" t="s">
        <v>1490</v>
      </c>
      <c r="AQ171" s="103" t="s">
        <v>1490</v>
      </c>
      <c r="AR171" s="159">
        <v>0.08</v>
      </c>
      <c r="AS171" s="84">
        <v>0</v>
      </c>
    </row>
    <row r="172" spans="1:45" ht="14.25" customHeight="1">
      <c r="A172" s="124" t="s">
        <v>453</v>
      </c>
      <c r="B172" s="124" t="s">
        <v>454</v>
      </c>
      <c r="C172" s="419" t="s">
        <v>246</v>
      </c>
      <c r="D172" s="135" t="s">
        <v>232</v>
      </c>
      <c r="E172" s="135">
        <f>COUNTIF(品番配送区分記入用リスト!U:U,CONCATENATE(A172,$E$1))</f>
        <v>0</v>
      </c>
      <c r="F172" s="135">
        <f>COUNTIF(品番配送区分記入用リスト!U:U,CONCATENATE(A172,$F$1))</f>
        <v>0</v>
      </c>
      <c r="G172" s="135">
        <f>COUNTIF(品番配送区分記入用リスト!U:U,CONCATENATE(A172,$G$1))</f>
        <v>0</v>
      </c>
      <c r="H172" s="135">
        <f>COUNTIF(品番配送区分記入用リスト!U:U,CONCATENATE(A172,$H$1))</f>
        <v>0</v>
      </c>
      <c r="I172" s="136">
        <f t="shared" si="3"/>
        <v>0</v>
      </c>
      <c r="L172" s="135" t="s">
        <v>1484</v>
      </c>
      <c r="M172" s="137">
        <v>2000000</v>
      </c>
      <c r="N172" s="419">
        <v>3600</v>
      </c>
      <c r="O172" s="154">
        <v>1600</v>
      </c>
      <c r="Q172" s="419">
        <v>3600</v>
      </c>
      <c r="R172" s="138">
        <v>1600</v>
      </c>
      <c r="S172" s="138">
        <v>2000</v>
      </c>
      <c r="T172" s="141">
        <v>540</v>
      </c>
      <c r="U172" s="183">
        <v>430</v>
      </c>
      <c r="V172" s="140">
        <v>0.11944444444444445</v>
      </c>
      <c r="X172" s="85">
        <v>1030</v>
      </c>
      <c r="Y172" s="185">
        <v>1030</v>
      </c>
      <c r="Z172" s="84">
        <v>0.25750000000000001</v>
      </c>
      <c r="AA172" s="424" t="s">
        <v>126</v>
      </c>
      <c r="AB172" s="102">
        <v>0.08</v>
      </c>
      <c r="AC172" s="102">
        <v>0.08</v>
      </c>
      <c r="AE172" s="128">
        <v>270</v>
      </c>
      <c r="AF172" s="180">
        <v>540</v>
      </c>
      <c r="AG172" s="183">
        <v>430</v>
      </c>
      <c r="AH172" s="189">
        <v>1030</v>
      </c>
      <c r="AK172" s="419">
        <v>3600</v>
      </c>
      <c r="AM172" s="12">
        <v>288</v>
      </c>
      <c r="AN172" s="103">
        <v>3888</v>
      </c>
      <c r="AO172" s="12">
        <v>3888</v>
      </c>
      <c r="AP172" s="12" t="s">
        <v>1490</v>
      </c>
      <c r="AQ172" s="103" t="s">
        <v>1490</v>
      </c>
      <c r="AR172" s="159">
        <v>0.08</v>
      </c>
      <c r="AS172" s="84">
        <v>0</v>
      </c>
    </row>
    <row r="173" spans="1:45" ht="14.25" customHeight="1">
      <c r="A173" s="124" t="s">
        <v>455</v>
      </c>
      <c r="B173" s="124" t="s">
        <v>356</v>
      </c>
      <c r="C173" s="419" t="s">
        <v>246</v>
      </c>
      <c r="D173" s="135" t="s">
        <v>232</v>
      </c>
      <c r="E173" s="135">
        <f>COUNTIF(品番配送区分記入用リスト!U:U,CONCATENATE(A173,$E$1))</f>
        <v>0</v>
      </c>
      <c r="F173" s="135">
        <f>COUNTIF(品番配送区分記入用リスト!U:U,CONCATENATE(A173,$F$1))</f>
        <v>0</v>
      </c>
      <c r="G173" s="135">
        <f>COUNTIF(品番配送区分記入用リスト!U:U,CONCATENATE(A173,$G$1))</f>
        <v>0</v>
      </c>
      <c r="H173" s="135">
        <f>COUNTIF(品番配送区分記入用リスト!U:U,CONCATENATE(A173,$H$1))</f>
        <v>0</v>
      </c>
      <c r="I173" s="136">
        <f t="shared" si="3"/>
        <v>0</v>
      </c>
      <c r="L173" s="135" t="s">
        <v>1484</v>
      </c>
      <c r="M173" s="137">
        <v>2000000</v>
      </c>
      <c r="N173" s="419">
        <v>3600</v>
      </c>
      <c r="O173" s="154">
        <v>1600</v>
      </c>
      <c r="Q173" s="419">
        <v>3600</v>
      </c>
      <c r="R173" s="138">
        <v>1600</v>
      </c>
      <c r="S173" s="138">
        <v>2000</v>
      </c>
      <c r="T173" s="141">
        <v>540</v>
      </c>
      <c r="U173" s="183">
        <v>430</v>
      </c>
      <c r="V173" s="140">
        <v>0.11944444444444445</v>
      </c>
      <c r="X173" s="85">
        <v>1030</v>
      </c>
      <c r="Y173" s="185">
        <v>1030</v>
      </c>
      <c r="Z173" s="84">
        <v>0.25750000000000001</v>
      </c>
      <c r="AA173" s="424" t="s">
        <v>126</v>
      </c>
      <c r="AB173" s="102">
        <v>0.08</v>
      </c>
      <c r="AC173" s="102">
        <v>0.08</v>
      </c>
      <c r="AE173" s="128">
        <v>270</v>
      </c>
      <c r="AF173" s="180">
        <v>540</v>
      </c>
      <c r="AG173" s="183">
        <v>430</v>
      </c>
      <c r="AH173" s="189">
        <v>1030</v>
      </c>
      <c r="AK173" s="419">
        <v>3600</v>
      </c>
      <c r="AM173" s="12">
        <v>288</v>
      </c>
      <c r="AN173" s="103">
        <v>3888</v>
      </c>
      <c r="AO173" s="12">
        <v>3888</v>
      </c>
      <c r="AP173" s="12" t="s">
        <v>1490</v>
      </c>
      <c r="AQ173" s="103" t="s">
        <v>1490</v>
      </c>
      <c r="AR173" s="159">
        <v>0.08</v>
      </c>
      <c r="AS173" s="84">
        <v>0</v>
      </c>
    </row>
    <row r="174" spans="1:45" ht="14.25" customHeight="1">
      <c r="A174" s="124" t="s">
        <v>456</v>
      </c>
      <c r="B174" s="124" t="s">
        <v>380</v>
      </c>
      <c r="C174" s="419" t="s">
        <v>246</v>
      </c>
      <c r="D174" s="135" t="s">
        <v>232</v>
      </c>
      <c r="E174" s="135">
        <f>COUNTIF(品番配送区分記入用リスト!U:U,CONCATENATE(A174,$E$1))</f>
        <v>0</v>
      </c>
      <c r="F174" s="135">
        <f>COUNTIF(品番配送区分記入用リスト!U:U,CONCATENATE(A174,$F$1))</f>
        <v>0</v>
      </c>
      <c r="G174" s="135">
        <f>COUNTIF(品番配送区分記入用リスト!U:U,CONCATENATE(A174,$G$1))</f>
        <v>0</v>
      </c>
      <c r="H174" s="135">
        <f>COUNTIF(品番配送区分記入用リスト!U:U,CONCATENATE(A174,$H$1))</f>
        <v>0</v>
      </c>
      <c r="I174" s="136">
        <f t="shared" si="3"/>
        <v>0</v>
      </c>
      <c r="L174" s="135" t="s">
        <v>1484</v>
      </c>
      <c r="M174" s="137">
        <v>2000000</v>
      </c>
      <c r="N174" s="419">
        <v>3600</v>
      </c>
      <c r="O174" s="154">
        <v>1600</v>
      </c>
      <c r="Q174" s="419">
        <v>3600</v>
      </c>
      <c r="R174" s="138">
        <v>1600</v>
      </c>
      <c r="S174" s="138">
        <v>2000</v>
      </c>
      <c r="T174" s="141">
        <v>540</v>
      </c>
      <c r="U174" s="183">
        <v>430</v>
      </c>
      <c r="V174" s="140">
        <v>0.11944444444444445</v>
      </c>
      <c r="X174" s="85">
        <v>1030</v>
      </c>
      <c r="Y174" s="185">
        <v>1030</v>
      </c>
      <c r="Z174" s="84">
        <v>0.25750000000000001</v>
      </c>
      <c r="AA174" s="424" t="s">
        <v>126</v>
      </c>
      <c r="AB174" s="102">
        <v>0.08</v>
      </c>
      <c r="AC174" s="102">
        <v>0.08</v>
      </c>
      <c r="AE174" s="128">
        <v>270</v>
      </c>
      <c r="AF174" s="180">
        <v>540</v>
      </c>
      <c r="AG174" s="183">
        <v>430</v>
      </c>
      <c r="AH174" s="189">
        <v>1030</v>
      </c>
      <c r="AK174" s="419">
        <v>3600</v>
      </c>
      <c r="AM174" s="12">
        <v>288</v>
      </c>
      <c r="AN174" s="103">
        <v>3888</v>
      </c>
      <c r="AO174" s="12">
        <v>3888</v>
      </c>
      <c r="AP174" s="12" t="s">
        <v>1490</v>
      </c>
      <c r="AQ174" s="103" t="s">
        <v>1490</v>
      </c>
      <c r="AR174" s="159">
        <v>0.08</v>
      </c>
      <c r="AS174" s="84">
        <v>0</v>
      </c>
    </row>
    <row r="175" spans="1:45" ht="14.25" customHeight="1">
      <c r="A175" s="124" t="s">
        <v>457</v>
      </c>
      <c r="B175" s="124" t="s">
        <v>458</v>
      </c>
      <c r="C175" s="419" t="s">
        <v>246</v>
      </c>
      <c r="D175" s="135" t="s">
        <v>232</v>
      </c>
      <c r="E175" s="135">
        <f>COUNTIF(品番配送区分記入用リスト!U:U,CONCATENATE(A175,$E$1))</f>
        <v>0</v>
      </c>
      <c r="F175" s="135">
        <f>COUNTIF(品番配送区分記入用リスト!U:U,CONCATENATE(A175,$F$1))</f>
        <v>0</v>
      </c>
      <c r="G175" s="135">
        <f>COUNTIF(品番配送区分記入用リスト!U:U,CONCATENATE(A175,$G$1))</f>
        <v>0</v>
      </c>
      <c r="H175" s="135">
        <f>COUNTIF(品番配送区分記入用リスト!U:U,CONCATENATE(A175,$H$1))</f>
        <v>0</v>
      </c>
      <c r="I175" s="136">
        <f t="shared" si="3"/>
        <v>0</v>
      </c>
      <c r="L175" s="135" t="s">
        <v>1484</v>
      </c>
      <c r="M175" s="137">
        <v>2000000</v>
      </c>
      <c r="N175" s="419">
        <v>3600</v>
      </c>
      <c r="O175" s="154">
        <v>1600</v>
      </c>
      <c r="Q175" s="419">
        <v>3600</v>
      </c>
      <c r="R175" s="138">
        <v>1600</v>
      </c>
      <c r="S175" s="138">
        <v>2000</v>
      </c>
      <c r="T175" s="141">
        <v>540</v>
      </c>
      <c r="U175" s="183">
        <v>430</v>
      </c>
      <c r="V175" s="140">
        <v>0.11944444444444445</v>
      </c>
      <c r="X175" s="85">
        <v>1030</v>
      </c>
      <c r="Y175" s="185">
        <v>1030</v>
      </c>
      <c r="Z175" s="84">
        <v>0.25750000000000001</v>
      </c>
      <c r="AA175" s="424" t="s">
        <v>126</v>
      </c>
      <c r="AB175" s="102">
        <v>0.08</v>
      </c>
      <c r="AC175" s="102">
        <v>0.08</v>
      </c>
      <c r="AE175" s="128">
        <v>270</v>
      </c>
      <c r="AF175" s="180">
        <v>540</v>
      </c>
      <c r="AG175" s="183">
        <v>430</v>
      </c>
      <c r="AH175" s="189">
        <v>1030</v>
      </c>
      <c r="AK175" s="419">
        <v>3600</v>
      </c>
      <c r="AM175" s="12">
        <v>288</v>
      </c>
      <c r="AN175" s="103">
        <v>3888</v>
      </c>
      <c r="AO175" s="12">
        <v>3888</v>
      </c>
      <c r="AP175" s="12" t="s">
        <v>1490</v>
      </c>
      <c r="AQ175" s="103" t="s">
        <v>1490</v>
      </c>
      <c r="AR175" s="159">
        <v>0.08</v>
      </c>
      <c r="AS175" s="84">
        <v>0</v>
      </c>
    </row>
    <row r="176" spans="1:45" ht="14.25" customHeight="1">
      <c r="A176" s="124" t="s">
        <v>459</v>
      </c>
      <c r="B176" s="124" t="s">
        <v>418</v>
      </c>
      <c r="C176" s="419" t="s">
        <v>460</v>
      </c>
      <c r="D176" s="135" t="s">
        <v>232</v>
      </c>
      <c r="E176" s="135">
        <f>COUNTIF(品番配送区分記入用リスト!U:U,CONCATENATE(A176,$E$1))</f>
        <v>0</v>
      </c>
      <c r="F176" s="135">
        <f>COUNTIF(品番配送区分記入用リスト!U:U,CONCATENATE(A176,$F$1))</f>
        <v>0</v>
      </c>
      <c r="G176" s="135">
        <f>COUNTIF(品番配送区分記入用リスト!U:U,CONCATENATE(A176,$G$1))</f>
        <v>0</v>
      </c>
      <c r="H176" s="135">
        <f>COUNTIF(品番配送区分記入用リスト!U:U,CONCATENATE(A176,$H$1))</f>
        <v>0</v>
      </c>
      <c r="I176" s="136">
        <f t="shared" si="3"/>
        <v>0</v>
      </c>
      <c r="L176" s="135" t="s">
        <v>1484</v>
      </c>
      <c r="M176" s="137">
        <v>2000000</v>
      </c>
      <c r="N176" s="419">
        <v>4050</v>
      </c>
      <c r="O176" s="154">
        <v>1800</v>
      </c>
      <c r="Q176" s="419">
        <v>4050</v>
      </c>
      <c r="R176" s="138">
        <v>1800</v>
      </c>
      <c r="S176" s="138">
        <v>2250</v>
      </c>
      <c r="T176" s="141">
        <v>607.5</v>
      </c>
      <c r="U176" s="183">
        <v>483.75</v>
      </c>
      <c r="V176" s="140">
        <v>0.11944444444444445</v>
      </c>
      <c r="X176" s="85">
        <v>1158.75</v>
      </c>
      <c r="Y176" s="185">
        <v>1158.75</v>
      </c>
      <c r="Z176" s="84">
        <v>0.25750000000000001</v>
      </c>
      <c r="AA176" s="424" t="s">
        <v>126</v>
      </c>
      <c r="AB176" s="102">
        <v>0.08</v>
      </c>
      <c r="AC176" s="102">
        <v>0.08</v>
      </c>
      <c r="AE176" s="128">
        <v>303.75</v>
      </c>
      <c r="AF176" s="180">
        <v>607.5</v>
      </c>
      <c r="AG176" s="183">
        <v>483.75</v>
      </c>
      <c r="AH176" s="189">
        <v>1158.75</v>
      </c>
      <c r="AK176" s="419">
        <v>4050</v>
      </c>
      <c r="AM176" s="12">
        <v>324</v>
      </c>
      <c r="AN176" s="103">
        <v>4374</v>
      </c>
      <c r="AO176" s="12">
        <v>4374</v>
      </c>
      <c r="AP176" s="12" t="s">
        <v>1495</v>
      </c>
      <c r="AQ176" s="103" t="s">
        <v>1495</v>
      </c>
      <c r="AR176" s="159">
        <v>0.08</v>
      </c>
      <c r="AS176" s="84">
        <v>0</v>
      </c>
    </row>
    <row r="177" spans="1:45" ht="14.25" customHeight="1">
      <c r="A177" s="124" t="s">
        <v>461</v>
      </c>
      <c r="B177" s="124" t="s">
        <v>365</v>
      </c>
      <c r="C177" s="419" t="s">
        <v>246</v>
      </c>
      <c r="D177" s="135" t="s">
        <v>232</v>
      </c>
      <c r="E177" s="135">
        <f>COUNTIF(品番配送区分記入用リスト!U:U,CONCATENATE(A177,$E$1))</f>
        <v>0</v>
      </c>
      <c r="F177" s="135">
        <f>COUNTIF(品番配送区分記入用リスト!U:U,CONCATENATE(A177,$F$1))</f>
        <v>0</v>
      </c>
      <c r="G177" s="135">
        <f>COUNTIF(品番配送区分記入用リスト!U:U,CONCATENATE(A177,$G$1))</f>
        <v>0</v>
      </c>
      <c r="H177" s="135">
        <f>COUNTIF(品番配送区分記入用リスト!U:U,CONCATENATE(A177,$H$1))</f>
        <v>0</v>
      </c>
      <c r="I177" s="136">
        <f t="shared" si="3"/>
        <v>0</v>
      </c>
      <c r="L177" s="135" t="s">
        <v>1484</v>
      </c>
      <c r="M177" s="137">
        <v>2000000</v>
      </c>
      <c r="N177" s="419">
        <v>3600</v>
      </c>
      <c r="O177" s="154">
        <v>1600</v>
      </c>
      <c r="Q177" s="419">
        <v>3600</v>
      </c>
      <c r="R177" s="138">
        <v>1600</v>
      </c>
      <c r="S177" s="138">
        <v>2000</v>
      </c>
      <c r="T177" s="141">
        <v>540</v>
      </c>
      <c r="U177" s="183">
        <v>430</v>
      </c>
      <c r="V177" s="140">
        <v>0.11944444444444445</v>
      </c>
      <c r="X177" s="85">
        <v>1030</v>
      </c>
      <c r="Y177" s="185">
        <v>1030</v>
      </c>
      <c r="Z177" s="84">
        <v>0.25750000000000001</v>
      </c>
      <c r="AA177" s="424" t="s">
        <v>126</v>
      </c>
      <c r="AB177" s="102">
        <v>0.08</v>
      </c>
      <c r="AC177" s="102">
        <v>0.08</v>
      </c>
      <c r="AE177" s="128">
        <v>270</v>
      </c>
      <c r="AF177" s="180">
        <v>540</v>
      </c>
      <c r="AG177" s="183">
        <v>430</v>
      </c>
      <c r="AH177" s="189">
        <v>1030</v>
      </c>
      <c r="AK177" s="419">
        <v>3600</v>
      </c>
      <c r="AM177" s="12">
        <v>288</v>
      </c>
      <c r="AN177" s="103">
        <v>3888</v>
      </c>
      <c r="AO177" s="12">
        <v>3888</v>
      </c>
      <c r="AP177" s="12" t="s">
        <v>1490</v>
      </c>
      <c r="AQ177" s="103" t="s">
        <v>1490</v>
      </c>
      <c r="AR177" s="159">
        <v>0.08</v>
      </c>
      <c r="AS177" s="84">
        <v>0</v>
      </c>
    </row>
    <row r="178" spans="1:45" ht="14.25" customHeight="1">
      <c r="A178" s="124" t="s">
        <v>462</v>
      </c>
      <c r="B178" s="124" t="s">
        <v>401</v>
      </c>
      <c r="C178" s="419" t="s">
        <v>246</v>
      </c>
      <c r="D178" s="135" t="s">
        <v>232</v>
      </c>
      <c r="E178" s="135">
        <f>COUNTIF(品番配送区分記入用リスト!U:U,CONCATENATE(A178,$E$1))</f>
        <v>0</v>
      </c>
      <c r="F178" s="135">
        <f>COUNTIF(品番配送区分記入用リスト!U:U,CONCATENATE(A178,$F$1))</f>
        <v>0</v>
      </c>
      <c r="G178" s="135">
        <f>COUNTIF(品番配送区分記入用リスト!U:U,CONCATENATE(A178,$G$1))</f>
        <v>0</v>
      </c>
      <c r="H178" s="135">
        <f>COUNTIF(品番配送区分記入用リスト!U:U,CONCATENATE(A178,$H$1))</f>
        <v>0</v>
      </c>
      <c r="I178" s="136">
        <f t="shared" si="3"/>
        <v>0</v>
      </c>
      <c r="L178" s="135" t="s">
        <v>1484</v>
      </c>
      <c r="M178" s="137">
        <v>2000000</v>
      </c>
      <c r="N178" s="419">
        <v>3600</v>
      </c>
      <c r="O178" s="154">
        <v>1600</v>
      </c>
      <c r="Q178" s="419">
        <v>3600</v>
      </c>
      <c r="R178" s="138">
        <v>1600</v>
      </c>
      <c r="S178" s="138">
        <v>2000</v>
      </c>
      <c r="T178" s="141">
        <v>540</v>
      </c>
      <c r="U178" s="183">
        <v>430</v>
      </c>
      <c r="V178" s="140">
        <v>0.11944444444444445</v>
      </c>
      <c r="X178" s="85">
        <v>1030</v>
      </c>
      <c r="Y178" s="185">
        <v>1030</v>
      </c>
      <c r="Z178" s="84">
        <v>0.25750000000000001</v>
      </c>
      <c r="AA178" s="424" t="s">
        <v>126</v>
      </c>
      <c r="AB178" s="102">
        <v>0.08</v>
      </c>
      <c r="AC178" s="102">
        <v>0.08</v>
      </c>
      <c r="AE178" s="128">
        <v>270</v>
      </c>
      <c r="AF178" s="180">
        <v>540</v>
      </c>
      <c r="AG178" s="183">
        <v>430</v>
      </c>
      <c r="AH178" s="189">
        <v>1030</v>
      </c>
      <c r="AK178" s="419">
        <v>3600</v>
      </c>
      <c r="AM178" s="12">
        <v>288</v>
      </c>
      <c r="AN178" s="103">
        <v>3888</v>
      </c>
      <c r="AO178" s="12">
        <v>3888</v>
      </c>
      <c r="AP178" s="12" t="s">
        <v>1490</v>
      </c>
      <c r="AQ178" s="103" t="s">
        <v>1490</v>
      </c>
      <c r="AR178" s="159">
        <v>0.08</v>
      </c>
      <c r="AS178" s="84">
        <v>0</v>
      </c>
    </row>
    <row r="179" spans="1:45" ht="14.25" customHeight="1">
      <c r="A179" s="124" t="s">
        <v>463</v>
      </c>
      <c r="B179" s="124" t="s">
        <v>365</v>
      </c>
      <c r="C179" s="419" t="s">
        <v>248</v>
      </c>
      <c r="D179" s="135" t="s">
        <v>232</v>
      </c>
      <c r="E179" s="135">
        <f>COUNTIF(品番配送区分記入用リスト!U:U,CONCATENATE(A179,$E$1))</f>
        <v>0</v>
      </c>
      <c r="F179" s="135">
        <f>COUNTIF(品番配送区分記入用リスト!U:U,CONCATENATE(A179,$F$1))</f>
        <v>0</v>
      </c>
      <c r="G179" s="135">
        <f>COUNTIF(品番配送区分記入用リスト!U:U,CONCATENATE(A179,$G$1))</f>
        <v>0</v>
      </c>
      <c r="H179" s="135">
        <f>COUNTIF(品番配送区分記入用リスト!U:U,CONCATENATE(A179,$H$1))</f>
        <v>0</v>
      </c>
      <c r="I179" s="136">
        <f t="shared" si="3"/>
        <v>0</v>
      </c>
      <c r="L179" s="135" t="s">
        <v>1484</v>
      </c>
      <c r="M179" s="137">
        <v>2000000</v>
      </c>
      <c r="N179" s="419">
        <v>4500</v>
      </c>
      <c r="O179" s="154">
        <v>2000</v>
      </c>
      <c r="Q179" s="419">
        <v>4500</v>
      </c>
      <c r="R179" s="138">
        <v>2000</v>
      </c>
      <c r="S179" s="138">
        <v>2500</v>
      </c>
      <c r="T179" s="141">
        <v>675</v>
      </c>
      <c r="U179" s="183">
        <v>537.5</v>
      </c>
      <c r="V179" s="140">
        <v>0.11944444444444445</v>
      </c>
      <c r="W179" s="127">
        <v>800</v>
      </c>
      <c r="X179" s="85">
        <v>1287.5</v>
      </c>
      <c r="Y179" s="185">
        <v>487.5</v>
      </c>
      <c r="Z179" s="84">
        <v>9.7500000000000003E-2</v>
      </c>
      <c r="AA179" s="424" t="s">
        <v>126</v>
      </c>
      <c r="AB179" s="102">
        <v>0.08</v>
      </c>
      <c r="AC179" s="102">
        <v>0.08</v>
      </c>
      <c r="AE179" s="128">
        <v>337.5</v>
      </c>
      <c r="AF179" s="180">
        <v>675</v>
      </c>
      <c r="AG179" s="183">
        <v>537.5</v>
      </c>
      <c r="AH179" s="189">
        <v>1287.5</v>
      </c>
      <c r="AK179" s="419">
        <v>4500</v>
      </c>
      <c r="AM179" s="12">
        <v>360</v>
      </c>
      <c r="AN179" s="103">
        <v>4860</v>
      </c>
      <c r="AO179" s="12">
        <v>4860</v>
      </c>
      <c r="AP179" s="12" t="s">
        <v>1491</v>
      </c>
      <c r="AQ179" s="103" t="s">
        <v>1491</v>
      </c>
      <c r="AR179" s="159">
        <v>0.08</v>
      </c>
      <c r="AS179" s="84">
        <v>0</v>
      </c>
    </row>
    <row r="180" spans="1:45" ht="14.25" customHeight="1">
      <c r="A180" s="124" t="s">
        <v>464</v>
      </c>
      <c r="B180" s="124" t="s">
        <v>363</v>
      </c>
      <c r="C180" s="419" t="s">
        <v>248</v>
      </c>
      <c r="D180" s="135" t="s">
        <v>232</v>
      </c>
      <c r="E180" s="135">
        <f>COUNTIF(品番配送区分記入用リスト!U:U,CONCATENATE(A180,$E$1))</f>
        <v>0</v>
      </c>
      <c r="F180" s="135">
        <f>COUNTIF(品番配送区分記入用リスト!U:U,CONCATENATE(A180,$F$1))</f>
        <v>0</v>
      </c>
      <c r="G180" s="135">
        <f>COUNTIF(品番配送区分記入用リスト!U:U,CONCATENATE(A180,$G$1))</f>
        <v>0</v>
      </c>
      <c r="H180" s="135">
        <f>COUNTIF(品番配送区分記入用リスト!U:U,CONCATENATE(A180,$H$1))</f>
        <v>0</v>
      </c>
      <c r="I180" s="136">
        <f t="shared" si="3"/>
        <v>0</v>
      </c>
      <c r="L180" s="135" t="s">
        <v>1484</v>
      </c>
      <c r="M180" s="137">
        <v>2000000</v>
      </c>
      <c r="N180" s="419">
        <v>4500</v>
      </c>
      <c r="O180" s="154">
        <v>2000</v>
      </c>
      <c r="Q180" s="419">
        <v>4500</v>
      </c>
      <c r="R180" s="138">
        <v>2000</v>
      </c>
      <c r="S180" s="138">
        <v>2500</v>
      </c>
      <c r="T180" s="141">
        <v>675</v>
      </c>
      <c r="U180" s="183">
        <v>537.5</v>
      </c>
      <c r="V180" s="140">
        <v>0.11944444444444445</v>
      </c>
      <c r="W180" s="127">
        <v>800</v>
      </c>
      <c r="X180" s="85">
        <v>1287.5</v>
      </c>
      <c r="Y180" s="185">
        <v>487.5</v>
      </c>
      <c r="Z180" s="84">
        <v>9.7500000000000003E-2</v>
      </c>
      <c r="AA180" s="424" t="s">
        <v>126</v>
      </c>
      <c r="AB180" s="102">
        <v>0.08</v>
      </c>
      <c r="AC180" s="102">
        <v>0.08</v>
      </c>
      <c r="AE180" s="128">
        <v>337.5</v>
      </c>
      <c r="AF180" s="180">
        <v>675</v>
      </c>
      <c r="AG180" s="183">
        <v>537.5</v>
      </c>
      <c r="AH180" s="189">
        <v>1287.5</v>
      </c>
      <c r="AK180" s="419">
        <v>4500</v>
      </c>
      <c r="AM180" s="12">
        <v>360</v>
      </c>
      <c r="AN180" s="103">
        <v>4860</v>
      </c>
      <c r="AO180" s="12">
        <v>4860</v>
      </c>
      <c r="AP180" s="12" t="s">
        <v>1491</v>
      </c>
      <c r="AQ180" s="103" t="s">
        <v>1491</v>
      </c>
      <c r="AR180" s="159">
        <v>0.08</v>
      </c>
      <c r="AS180" s="84">
        <v>0</v>
      </c>
    </row>
    <row r="181" spans="1:45" ht="14.25" customHeight="1">
      <c r="A181" s="124" t="s">
        <v>465</v>
      </c>
      <c r="B181" s="124" t="s">
        <v>466</v>
      </c>
      <c r="C181" s="419" t="s">
        <v>467</v>
      </c>
      <c r="D181" s="135" t="s">
        <v>232</v>
      </c>
      <c r="E181" s="135">
        <f>COUNTIF(品番配送区分記入用リスト!U:U,CONCATENATE(A181,$E$1))</f>
        <v>0</v>
      </c>
      <c r="F181" s="135">
        <f>COUNTIF(品番配送区分記入用リスト!U:U,CONCATENATE(A181,$F$1))</f>
        <v>0</v>
      </c>
      <c r="G181" s="135">
        <f>COUNTIF(品番配送区分記入用リスト!U:U,CONCATENATE(A181,$G$1))</f>
        <v>0</v>
      </c>
      <c r="H181" s="135">
        <f>COUNTIF(品番配送区分記入用リスト!U:U,CONCATENATE(A181,$H$1))</f>
        <v>0</v>
      </c>
      <c r="I181" s="136">
        <f t="shared" si="3"/>
        <v>0</v>
      </c>
      <c r="L181" s="135" t="s">
        <v>1484</v>
      </c>
      <c r="M181" s="137">
        <v>2000000</v>
      </c>
      <c r="N181" s="419">
        <v>4950</v>
      </c>
      <c r="O181" s="154">
        <v>2200</v>
      </c>
      <c r="Q181" s="419">
        <v>4950</v>
      </c>
      <c r="R181" s="138">
        <v>2200</v>
      </c>
      <c r="S181" s="138">
        <v>2750</v>
      </c>
      <c r="T181" s="141">
        <v>742.5</v>
      </c>
      <c r="U181" s="183">
        <v>591.24999999999989</v>
      </c>
      <c r="V181" s="140">
        <v>0.11944444444444442</v>
      </c>
      <c r="W181" s="127">
        <v>800</v>
      </c>
      <c r="X181" s="85">
        <v>1416.25</v>
      </c>
      <c r="Y181" s="185">
        <v>616.25</v>
      </c>
      <c r="Z181" s="84">
        <v>0.11204545454545455</v>
      </c>
      <c r="AA181" s="424" t="s">
        <v>126</v>
      </c>
      <c r="AB181" s="102">
        <v>0.08</v>
      </c>
      <c r="AC181" s="102">
        <v>0.08</v>
      </c>
      <c r="AE181" s="128">
        <v>371.25</v>
      </c>
      <c r="AF181" s="180">
        <v>742.5</v>
      </c>
      <c r="AG181" s="183">
        <v>591.24999999999989</v>
      </c>
      <c r="AH181" s="189">
        <v>1416.25</v>
      </c>
      <c r="AK181" s="419">
        <v>4950</v>
      </c>
      <c r="AM181" s="12">
        <v>396</v>
      </c>
      <c r="AN181" s="103">
        <v>5346</v>
      </c>
      <c r="AO181" s="12">
        <v>5346</v>
      </c>
      <c r="AP181" s="12" t="s">
        <v>1496</v>
      </c>
      <c r="AQ181" s="103" t="s">
        <v>1496</v>
      </c>
      <c r="AR181" s="159">
        <v>0.08</v>
      </c>
      <c r="AS181" s="84">
        <v>0</v>
      </c>
    </row>
    <row r="182" spans="1:45" ht="14.25" customHeight="1">
      <c r="A182" s="124" t="s">
        <v>468</v>
      </c>
      <c r="B182" s="124" t="s">
        <v>256</v>
      </c>
      <c r="C182" s="419" t="s">
        <v>248</v>
      </c>
      <c r="D182" s="135" t="s">
        <v>232</v>
      </c>
      <c r="E182" s="135">
        <f>COUNTIF(品番配送区分記入用リスト!U:U,CONCATENATE(A182,$E$1))</f>
        <v>0</v>
      </c>
      <c r="F182" s="135">
        <f>COUNTIF(品番配送区分記入用リスト!U:U,CONCATENATE(A182,$F$1))</f>
        <v>0</v>
      </c>
      <c r="G182" s="135">
        <f>COUNTIF(品番配送区分記入用リスト!U:U,CONCATENATE(A182,$G$1))</f>
        <v>0</v>
      </c>
      <c r="H182" s="135">
        <f>COUNTIF(品番配送区分記入用リスト!U:U,CONCATENATE(A182,$H$1))</f>
        <v>0</v>
      </c>
      <c r="I182" s="136">
        <f t="shared" si="3"/>
        <v>0</v>
      </c>
      <c r="L182" s="135" t="s">
        <v>1484</v>
      </c>
      <c r="M182" s="137">
        <v>2000000</v>
      </c>
      <c r="N182" s="419">
        <v>4500</v>
      </c>
      <c r="O182" s="154">
        <v>2000</v>
      </c>
      <c r="Q182" s="419">
        <v>4500</v>
      </c>
      <c r="R182" s="138">
        <v>2000</v>
      </c>
      <c r="S182" s="138">
        <v>2500</v>
      </c>
      <c r="T182" s="141">
        <v>675</v>
      </c>
      <c r="U182" s="183">
        <v>537.5</v>
      </c>
      <c r="V182" s="140">
        <v>0.11944444444444445</v>
      </c>
      <c r="W182" s="127">
        <v>800</v>
      </c>
      <c r="X182" s="85">
        <v>1287.5</v>
      </c>
      <c r="Y182" s="185">
        <v>487.5</v>
      </c>
      <c r="Z182" s="84">
        <v>9.7500000000000003E-2</v>
      </c>
      <c r="AA182" s="424" t="s">
        <v>126</v>
      </c>
      <c r="AB182" s="102">
        <v>0.08</v>
      </c>
      <c r="AC182" s="102">
        <v>0.08</v>
      </c>
      <c r="AE182" s="128">
        <v>337.5</v>
      </c>
      <c r="AF182" s="180">
        <v>675</v>
      </c>
      <c r="AG182" s="183">
        <v>537.5</v>
      </c>
      <c r="AH182" s="189">
        <v>1287.5</v>
      </c>
      <c r="AK182" s="419">
        <v>4500</v>
      </c>
      <c r="AM182" s="12">
        <v>360</v>
      </c>
      <c r="AN182" s="103">
        <v>4860</v>
      </c>
      <c r="AO182" s="12">
        <v>4860</v>
      </c>
      <c r="AP182" s="12" t="s">
        <v>1491</v>
      </c>
      <c r="AQ182" s="103" t="s">
        <v>1491</v>
      </c>
      <c r="AR182" s="159">
        <v>0.08</v>
      </c>
      <c r="AS182" s="84">
        <v>0</v>
      </c>
    </row>
    <row r="183" spans="1:45" ht="14.25" customHeight="1">
      <c r="A183" s="124" t="s">
        <v>469</v>
      </c>
      <c r="B183" s="124" t="s">
        <v>361</v>
      </c>
      <c r="C183" s="419" t="s">
        <v>248</v>
      </c>
      <c r="D183" s="135" t="s">
        <v>232</v>
      </c>
      <c r="E183" s="135">
        <f>COUNTIF(品番配送区分記入用リスト!U:U,CONCATENATE(A183,$E$1))</f>
        <v>0</v>
      </c>
      <c r="F183" s="135">
        <f>COUNTIF(品番配送区分記入用リスト!U:U,CONCATENATE(A183,$F$1))</f>
        <v>0</v>
      </c>
      <c r="G183" s="135">
        <f>COUNTIF(品番配送区分記入用リスト!U:U,CONCATENATE(A183,$G$1))</f>
        <v>0</v>
      </c>
      <c r="H183" s="135">
        <f>COUNTIF(品番配送区分記入用リスト!U:U,CONCATENATE(A183,$H$1))</f>
        <v>0</v>
      </c>
      <c r="I183" s="136">
        <f t="shared" si="3"/>
        <v>0</v>
      </c>
      <c r="L183" s="135" t="s">
        <v>1484</v>
      </c>
      <c r="M183" s="137">
        <v>2000000</v>
      </c>
      <c r="N183" s="419">
        <v>4500</v>
      </c>
      <c r="O183" s="154">
        <v>2000</v>
      </c>
      <c r="Q183" s="419">
        <v>4500</v>
      </c>
      <c r="R183" s="138">
        <v>2000</v>
      </c>
      <c r="S183" s="138">
        <v>2500</v>
      </c>
      <c r="T183" s="141">
        <v>675</v>
      </c>
      <c r="U183" s="183">
        <v>537.5</v>
      </c>
      <c r="V183" s="140">
        <v>0.11944444444444445</v>
      </c>
      <c r="W183" s="127">
        <v>800</v>
      </c>
      <c r="X183" s="85">
        <v>1287.5</v>
      </c>
      <c r="Y183" s="185">
        <v>487.5</v>
      </c>
      <c r="Z183" s="84">
        <v>9.7500000000000003E-2</v>
      </c>
      <c r="AA183" s="424" t="s">
        <v>126</v>
      </c>
      <c r="AB183" s="102">
        <v>0.08</v>
      </c>
      <c r="AC183" s="102">
        <v>0.08</v>
      </c>
      <c r="AE183" s="128">
        <v>337.5</v>
      </c>
      <c r="AF183" s="180">
        <v>675</v>
      </c>
      <c r="AG183" s="183">
        <v>537.5</v>
      </c>
      <c r="AH183" s="189">
        <v>1287.5</v>
      </c>
      <c r="AK183" s="419">
        <v>4500</v>
      </c>
      <c r="AM183" s="12">
        <v>360</v>
      </c>
      <c r="AN183" s="103">
        <v>4860</v>
      </c>
      <c r="AO183" s="12">
        <v>4860</v>
      </c>
      <c r="AP183" s="12" t="s">
        <v>1491</v>
      </c>
      <c r="AQ183" s="103" t="s">
        <v>1491</v>
      </c>
      <c r="AR183" s="159">
        <v>0.08</v>
      </c>
      <c r="AS183" s="84">
        <v>0</v>
      </c>
    </row>
    <row r="184" spans="1:45" ht="14.25" customHeight="1">
      <c r="A184" s="124" t="s">
        <v>470</v>
      </c>
      <c r="B184" s="124" t="s">
        <v>458</v>
      </c>
      <c r="C184" s="419" t="s">
        <v>248</v>
      </c>
      <c r="D184" s="135" t="s">
        <v>232</v>
      </c>
      <c r="E184" s="135">
        <f>COUNTIF(品番配送区分記入用リスト!U:U,CONCATENATE(A184,$E$1))</f>
        <v>0</v>
      </c>
      <c r="F184" s="135">
        <f>COUNTIF(品番配送区分記入用リスト!U:U,CONCATENATE(A184,$F$1))</f>
        <v>0</v>
      </c>
      <c r="G184" s="135">
        <f>COUNTIF(品番配送区分記入用リスト!U:U,CONCATENATE(A184,$G$1))</f>
        <v>0</v>
      </c>
      <c r="H184" s="135">
        <f>COUNTIF(品番配送区分記入用リスト!U:U,CONCATENATE(A184,$H$1))</f>
        <v>0</v>
      </c>
      <c r="I184" s="136">
        <f t="shared" si="3"/>
        <v>0</v>
      </c>
      <c r="L184" s="135" t="s">
        <v>1484</v>
      </c>
      <c r="M184" s="137">
        <v>2000000</v>
      </c>
      <c r="N184" s="419">
        <v>4500</v>
      </c>
      <c r="O184" s="154">
        <v>2000</v>
      </c>
      <c r="Q184" s="419">
        <v>4500</v>
      </c>
      <c r="R184" s="138">
        <v>2000</v>
      </c>
      <c r="S184" s="138">
        <v>2500</v>
      </c>
      <c r="T184" s="141">
        <v>675</v>
      </c>
      <c r="U184" s="183">
        <v>537.5</v>
      </c>
      <c r="V184" s="140">
        <v>0.11944444444444445</v>
      </c>
      <c r="W184" s="127">
        <v>800</v>
      </c>
      <c r="X184" s="85">
        <v>1287.5</v>
      </c>
      <c r="Y184" s="185">
        <v>487.5</v>
      </c>
      <c r="Z184" s="84">
        <v>9.7500000000000003E-2</v>
      </c>
      <c r="AA184" s="424" t="s">
        <v>126</v>
      </c>
      <c r="AB184" s="102">
        <v>0.08</v>
      </c>
      <c r="AC184" s="102">
        <v>0.08</v>
      </c>
      <c r="AE184" s="128">
        <v>337.5</v>
      </c>
      <c r="AF184" s="180">
        <v>675</v>
      </c>
      <c r="AG184" s="183">
        <v>537.5</v>
      </c>
      <c r="AH184" s="189">
        <v>1287.5</v>
      </c>
      <c r="AK184" s="419">
        <v>4500</v>
      </c>
      <c r="AM184" s="12">
        <v>360</v>
      </c>
      <c r="AN184" s="103">
        <v>4860</v>
      </c>
      <c r="AO184" s="12">
        <v>4860</v>
      </c>
      <c r="AP184" s="12" t="s">
        <v>1491</v>
      </c>
      <c r="AQ184" s="103" t="s">
        <v>1491</v>
      </c>
      <c r="AR184" s="159">
        <v>0.08</v>
      </c>
      <c r="AS184" s="84">
        <v>0</v>
      </c>
    </row>
    <row r="185" spans="1:45" ht="14.25" customHeight="1">
      <c r="A185" s="124" t="s">
        <v>471</v>
      </c>
      <c r="B185" s="124" t="s">
        <v>403</v>
      </c>
      <c r="C185" s="419" t="s">
        <v>248</v>
      </c>
      <c r="D185" s="135" t="s">
        <v>232</v>
      </c>
      <c r="E185" s="135">
        <f>COUNTIF(品番配送区分記入用リスト!U:U,CONCATENATE(A185,$E$1))</f>
        <v>0</v>
      </c>
      <c r="F185" s="135">
        <f>COUNTIF(品番配送区分記入用リスト!U:U,CONCATENATE(A185,$F$1))</f>
        <v>0</v>
      </c>
      <c r="G185" s="135">
        <f>COUNTIF(品番配送区分記入用リスト!U:U,CONCATENATE(A185,$G$1))</f>
        <v>0</v>
      </c>
      <c r="H185" s="135">
        <f>COUNTIF(品番配送区分記入用リスト!U:U,CONCATENATE(A185,$H$1))</f>
        <v>0</v>
      </c>
      <c r="I185" s="136">
        <f t="shared" si="3"/>
        <v>0</v>
      </c>
      <c r="L185" s="135" t="s">
        <v>1484</v>
      </c>
      <c r="M185" s="137">
        <v>2000000</v>
      </c>
      <c r="N185" s="419">
        <v>4500</v>
      </c>
      <c r="O185" s="154">
        <v>2000</v>
      </c>
      <c r="Q185" s="419">
        <v>4500</v>
      </c>
      <c r="R185" s="138">
        <v>2000</v>
      </c>
      <c r="S185" s="138">
        <v>2500</v>
      </c>
      <c r="T185" s="141">
        <v>675</v>
      </c>
      <c r="U185" s="183">
        <v>537.5</v>
      </c>
      <c r="V185" s="140">
        <v>0.11944444444444445</v>
      </c>
      <c r="W185" s="127">
        <v>800</v>
      </c>
      <c r="X185" s="85">
        <v>1287.5</v>
      </c>
      <c r="Y185" s="185">
        <v>487.5</v>
      </c>
      <c r="Z185" s="84">
        <v>9.7500000000000003E-2</v>
      </c>
      <c r="AA185" s="424" t="s">
        <v>126</v>
      </c>
      <c r="AB185" s="102">
        <v>0.08</v>
      </c>
      <c r="AC185" s="102">
        <v>0.08</v>
      </c>
      <c r="AE185" s="128">
        <v>337.5</v>
      </c>
      <c r="AF185" s="180">
        <v>675</v>
      </c>
      <c r="AG185" s="183">
        <v>537.5</v>
      </c>
      <c r="AH185" s="189">
        <v>1287.5</v>
      </c>
      <c r="AK185" s="419">
        <v>4500</v>
      </c>
      <c r="AM185" s="12">
        <v>360</v>
      </c>
      <c r="AN185" s="103">
        <v>4860</v>
      </c>
      <c r="AO185" s="12">
        <v>4860</v>
      </c>
      <c r="AP185" s="12" t="s">
        <v>1491</v>
      </c>
      <c r="AQ185" s="103" t="s">
        <v>1491</v>
      </c>
      <c r="AR185" s="159">
        <v>0.08</v>
      </c>
      <c r="AS185" s="84">
        <v>0</v>
      </c>
    </row>
    <row r="186" spans="1:45" ht="14.25" customHeight="1">
      <c r="A186" s="124" t="s">
        <v>472</v>
      </c>
      <c r="B186" s="124" t="s">
        <v>473</v>
      </c>
      <c r="C186" s="419" t="s">
        <v>248</v>
      </c>
      <c r="D186" s="135" t="s">
        <v>232</v>
      </c>
      <c r="E186" s="135">
        <f>COUNTIF(品番配送区分記入用リスト!U:U,CONCATENATE(A186,$E$1))</f>
        <v>0</v>
      </c>
      <c r="F186" s="135">
        <f>COUNTIF(品番配送区分記入用リスト!U:U,CONCATENATE(A186,$F$1))</f>
        <v>0</v>
      </c>
      <c r="G186" s="135">
        <f>COUNTIF(品番配送区分記入用リスト!U:U,CONCATENATE(A186,$G$1))</f>
        <v>0</v>
      </c>
      <c r="H186" s="135">
        <f>COUNTIF(品番配送区分記入用リスト!U:U,CONCATENATE(A186,$H$1))</f>
        <v>0</v>
      </c>
      <c r="I186" s="136">
        <f t="shared" si="3"/>
        <v>0</v>
      </c>
      <c r="L186" s="135" t="s">
        <v>1484</v>
      </c>
      <c r="M186" s="137">
        <v>2000000</v>
      </c>
      <c r="N186" s="419">
        <v>4500</v>
      </c>
      <c r="O186" s="154">
        <v>2000</v>
      </c>
      <c r="Q186" s="419">
        <v>4500</v>
      </c>
      <c r="R186" s="138">
        <v>2000</v>
      </c>
      <c r="S186" s="138">
        <v>2500</v>
      </c>
      <c r="T186" s="141">
        <v>675</v>
      </c>
      <c r="U186" s="183">
        <v>537.5</v>
      </c>
      <c r="V186" s="140">
        <v>0.11944444444444445</v>
      </c>
      <c r="W186" s="127">
        <v>800</v>
      </c>
      <c r="X186" s="85">
        <v>1287.5</v>
      </c>
      <c r="Y186" s="185">
        <v>487.5</v>
      </c>
      <c r="Z186" s="84">
        <v>9.7500000000000003E-2</v>
      </c>
      <c r="AA186" s="424" t="s">
        <v>126</v>
      </c>
      <c r="AB186" s="102">
        <v>0.08</v>
      </c>
      <c r="AC186" s="102">
        <v>0.08</v>
      </c>
      <c r="AE186" s="128">
        <v>337.5</v>
      </c>
      <c r="AF186" s="180">
        <v>675</v>
      </c>
      <c r="AG186" s="183">
        <v>537.5</v>
      </c>
      <c r="AH186" s="189">
        <v>1287.5</v>
      </c>
      <c r="AK186" s="419">
        <v>4500</v>
      </c>
      <c r="AM186" s="12">
        <v>360</v>
      </c>
      <c r="AN186" s="103">
        <v>4860</v>
      </c>
      <c r="AO186" s="12">
        <v>4860</v>
      </c>
      <c r="AP186" s="12" t="s">
        <v>1491</v>
      </c>
      <c r="AQ186" s="103" t="s">
        <v>1491</v>
      </c>
      <c r="AR186" s="159">
        <v>0.08</v>
      </c>
      <c r="AS186" s="84">
        <v>0</v>
      </c>
    </row>
    <row r="187" spans="1:45" ht="14.25" customHeight="1">
      <c r="A187" s="124" t="s">
        <v>474</v>
      </c>
      <c r="B187" s="124" t="s">
        <v>423</v>
      </c>
      <c r="C187" s="419" t="s">
        <v>248</v>
      </c>
      <c r="D187" s="135" t="s">
        <v>232</v>
      </c>
      <c r="E187" s="135">
        <f>COUNTIF(品番配送区分記入用リスト!U:U,CONCATENATE(A187,$E$1))</f>
        <v>0</v>
      </c>
      <c r="F187" s="135">
        <f>COUNTIF(品番配送区分記入用リスト!U:U,CONCATENATE(A187,$F$1))</f>
        <v>0</v>
      </c>
      <c r="G187" s="135">
        <f>COUNTIF(品番配送区分記入用リスト!U:U,CONCATENATE(A187,$G$1))</f>
        <v>0</v>
      </c>
      <c r="H187" s="135">
        <f>COUNTIF(品番配送区分記入用リスト!U:U,CONCATENATE(A187,$H$1))</f>
        <v>0</v>
      </c>
      <c r="I187" s="136">
        <f t="shared" si="3"/>
        <v>0</v>
      </c>
      <c r="L187" s="135" t="s">
        <v>1484</v>
      </c>
      <c r="M187" s="137">
        <v>2000000</v>
      </c>
      <c r="N187" s="419">
        <v>4500</v>
      </c>
      <c r="O187" s="154">
        <v>2000</v>
      </c>
      <c r="Q187" s="419">
        <v>4500</v>
      </c>
      <c r="R187" s="138">
        <v>2000</v>
      </c>
      <c r="S187" s="138">
        <v>2500</v>
      </c>
      <c r="T187" s="141">
        <v>675</v>
      </c>
      <c r="U187" s="183">
        <v>537.5</v>
      </c>
      <c r="V187" s="140">
        <v>0.11944444444444445</v>
      </c>
      <c r="W187" s="127">
        <v>800</v>
      </c>
      <c r="X187" s="85">
        <v>1287.5</v>
      </c>
      <c r="Y187" s="185">
        <v>487.5</v>
      </c>
      <c r="Z187" s="84">
        <v>9.7500000000000003E-2</v>
      </c>
      <c r="AA187" s="424" t="s">
        <v>126</v>
      </c>
      <c r="AB187" s="102">
        <v>0.08</v>
      </c>
      <c r="AC187" s="102">
        <v>0.08</v>
      </c>
      <c r="AE187" s="128">
        <v>337.5</v>
      </c>
      <c r="AF187" s="180">
        <v>675</v>
      </c>
      <c r="AG187" s="183">
        <v>537.5</v>
      </c>
      <c r="AH187" s="189">
        <v>1287.5</v>
      </c>
      <c r="AK187" s="419">
        <v>4500</v>
      </c>
      <c r="AM187" s="12">
        <v>360</v>
      </c>
      <c r="AN187" s="103">
        <v>4860</v>
      </c>
      <c r="AO187" s="12">
        <v>4860</v>
      </c>
      <c r="AP187" s="12" t="s">
        <v>1491</v>
      </c>
      <c r="AQ187" s="103" t="s">
        <v>1491</v>
      </c>
      <c r="AR187" s="159">
        <v>0.08</v>
      </c>
      <c r="AS187" s="84">
        <v>0</v>
      </c>
    </row>
    <row r="188" spans="1:45" ht="14.25" customHeight="1">
      <c r="A188" s="124" t="s">
        <v>475</v>
      </c>
      <c r="B188" s="124" t="s">
        <v>356</v>
      </c>
      <c r="C188" s="419" t="s">
        <v>248</v>
      </c>
      <c r="D188" s="135" t="s">
        <v>232</v>
      </c>
      <c r="E188" s="135">
        <f>COUNTIF(品番配送区分記入用リスト!U:U,CONCATENATE(A188,$E$1))</f>
        <v>0</v>
      </c>
      <c r="F188" s="135">
        <f>COUNTIF(品番配送区分記入用リスト!U:U,CONCATENATE(A188,$F$1))</f>
        <v>0</v>
      </c>
      <c r="G188" s="135">
        <f>COUNTIF(品番配送区分記入用リスト!U:U,CONCATENATE(A188,$G$1))</f>
        <v>0</v>
      </c>
      <c r="H188" s="135">
        <f>COUNTIF(品番配送区分記入用リスト!U:U,CONCATENATE(A188,$H$1))</f>
        <v>0</v>
      </c>
      <c r="I188" s="136">
        <f t="shared" si="3"/>
        <v>0</v>
      </c>
      <c r="L188" s="135" t="s">
        <v>1484</v>
      </c>
      <c r="M188" s="137">
        <v>2000000</v>
      </c>
      <c r="N188" s="419">
        <v>4500</v>
      </c>
      <c r="O188" s="154">
        <v>2000</v>
      </c>
      <c r="Q188" s="419">
        <v>4500</v>
      </c>
      <c r="R188" s="138">
        <v>2000</v>
      </c>
      <c r="S188" s="138">
        <v>2500</v>
      </c>
      <c r="T188" s="141">
        <v>675</v>
      </c>
      <c r="U188" s="183">
        <v>537.5</v>
      </c>
      <c r="V188" s="140">
        <v>0.11944444444444445</v>
      </c>
      <c r="W188" s="127">
        <v>800</v>
      </c>
      <c r="X188" s="85">
        <v>1287.5</v>
      </c>
      <c r="Y188" s="185">
        <v>487.5</v>
      </c>
      <c r="Z188" s="84">
        <v>9.7500000000000003E-2</v>
      </c>
      <c r="AA188" s="424" t="s">
        <v>126</v>
      </c>
      <c r="AB188" s="102">
        <v>0.08</v>
      </c>
      <c r="AC188" s="102">
        <v>0.08</v>
      </c>
      <c r="AE188" s="128">
        <v>337.5</v>
      </c>
      <c r="AF188" s="180">
        <v>675</v>
      </c>
      <c r="AG188" s="183">
        <v>537.5</v>
      </c>
      <c r="AH188" s="189">
        <v>1287.5</v>
      </c>
      <c r="AK188" s="419">
        <v>4500</v>
      </c>
      <c r="AM188" s="12">
        <v>360</v>
      </c>
      <c r="AN188" s="103">
        <v>4860</v>
      </c>
      <c r="AO188" s="12">
        <v>4860</v>
      </c>
      <c r="AP188" s="12" t="s">
        <v>1491</v>
      </c>
      <c r="AQ188" s="103" t="s">
        <v>1491</v>
      </c>
      <c r="AR188" s="159">
        <v>0.08</v>
      </c>
      <c r="AS188" s="84">
        <v>0</v>
      </c>
    </row>
    <row r="189" spans="1:45" ht="14.25" customHeight="1">
      <c r="A189" s="124" t="s">
        <v>476</v>
      </c>
      <c r="B189" s="124" t="s">
        <v>351</v>
      </c>
      <c r="C189" s="419" t="s">
        <v>248</v>
      </c>
      <c r="D189" s="135" t="s">
        <v>232</v>
      </c>
      <c r="E189" s="135">
        <f>COUNTIF(品番配送区分記入用リスト!U:U,CONCATENATE(A189,$E$1))</f>
        <v>0</v>
      </c>
      <c r="F189" s="135">
        <f>COUNTIF(品番配送区分記入用リスト!U:U,CONCATENATE(A189,$F$1))</f>
        <v>0</v>
      </c>
      <c r="G189" s="135">
        <f>COUNTIF(品番配送区分記入用リスト!U:U,CONCATENATE(A189,$G$1))</f>
        <v>0</v>
      </c>
      <c r="H189" s="135">
        <f>COUNTIF(品番配送区分記入用リスト!U:U,CONCATENATE(A189,$H$1))</f>
        <v>0</v>
      </c>
      <c r="I189" s="136">
        <f t="shared" si="3"/>
        <v>0</v>
      </c>
      <c r="L189" s="135" t="s">
        <v>1484</v>
      </c>
      <c r="M189" s="137">
        <v>2000000</v>
      </c>
      <c r="N189" s="419">
        <v>4500</v>
      </c>
      <c r="O189" s="154">
        <v>2000</v>
      </c>
      <c r="Q189" s="419">
        <v>4500</v>
      </c>
      <c r="R189" s="138">
        <v>2000</v>
      </c>
      <c r="S189" s="138">
        <v>2500</v>
      </c>
      <c r="T189" s="141">
        <v>675</v>
      </c>
      <c r="U189" s="183">
        <v>537.5</v>
      </c>
      <c r="V189" s="140">
        <v>0.11944444444444445</v>
      </c>
      <c r="W189" s="127">
        <v>800</v>
      </c>
      <c r="X189" s="85">
        <v>1287.5</v>
      </c>
      <c r="Y189" s="185">
        <v>487.5</v>
      </c>
      <c r="Z189" s="84">
        <v>9.7500000000000003E-2</v>
      </c>
      <c r="AA189" s="424" t="s">
        <v>126</v>
      </c>
      <c r="AB189" s="102">
        <v>0.08</v>
      </c>
      <c r="AC189" s="102">
        <v>0.08</v>
      </c>
      <c r="AE189" s="128">
        <v>337.5</v>
      </c>
      <c r="AF189" s="180">
        <v>675</v>
      </c>
      <c r="AG189" s="183">
        <v>537.5</v>
      </c>
      <c r="AH189" s="189">
        <v>1287.5</v>
      </c>
      <c r="AK189" s="419">
        <v>4500</v>
      </c>
      <c r="AM189" s="12">
        <v>360</v>
      </c>
      <c r="AN189" s="103">
        <v>4860</v>
      </c>
      <c r="AO189" s="12">
        <v>4860</v>
      </c>
      <c r="AP189" s="12" t="s">
        <v>1491</v>
      </c>
      <c r="AQ189" s="103" t="s">
        <v>1491</v>
      </c>
      <c r="AR189" s="159">
        <v>0.08</v>
      </c>
      <c r="AS189" s="84">
        <v>0</v>
      </c>
    </row>
    <row r="190" spans="1:45" ht="14.25" customHeight="1">
      <c r="A190" s="124" t="s">
        <v>477</v>
      </c>
      <c r="B190" s="124" t="s">
        <v>380</v>
      </c>
      <c r="C190" s="419" t="s">
        <v>248</v>
      </c>
      <c r="D190" s="135" t="s">
        <v>232</v>
      </c>
      <c r="E190" s="135">
        <f>COUNTIF(品番配送区分記入用リスト!U:U,CONCATENATE(A190,$E$1))</f>
        <v>0</v>
      </c>
      <c r="F190" s="135">
        <f>COUNTIF(品番配送区分記入用リスト!U:U,CONCATENATE(A190,$F$1))</f>
        <v>0</v>
      </c>
      <c r="G190" s="135">
        <f>COUNTIF(品番配送区分記入用リスト!U:U,CONCATENATE(A190,$G$1))</f>
        <v>0</v>
      </c>
      <c r="H190" s="135">
        <f>COUNTIF(品番配送区分記入用リスト!U:U,CONCATENATE(A190,$H$1))</f>
        <v>0</v>
      </c>
      <c r="I190" s="136">
        <f t="shared" si="3"/>
        <v>0</v>
      </c>
      <c r="L190" s="135" t="s">
        <v>1484</v>
      </c>
      <c r="M190" s="137">
        <v>2000000</v>
      </c>
      <c r="N190" s="419">
        <v>4500</v>
      </c>
      <c r="O190" s="154">
        <v>2000</v>
      </c>
      <c r="Q190" s="419">
        <v>4500</v>
      </c>
      <c r="R190" s="138">
        <v>2000</v>
      </c>
      <c r="S190" s="138">
        <v>2500</v>
      </c>
      <c r="T190" s="141">
        <v>675</v>
      </c>
      <c r="U190" s="183">
        <v>537.5</v>
      </c>
      <c r="V190" s="140">
        <v>0.11944444444444445</v>
      </c>
      <c r="W190" s="127">
        <v>800</v>
      </c>
      <c r="X190" s="85">
        <v>1287.5</v>
      </c>
      <c r="Y190" s="185">
        <v>487.5</v>
      </c>
      <c r="Z190" s="84">
        <v>9.7500000000000003E-2</v>
      </c>
      <c r="AA190" s="424" t="s">
        <v>126</v>
      </c>
      <c r="AB190" s="102">
        <v>0.08</v>
      </c>
      <c r="AC190" s="102">
        <v>0.08</v>
      </c>
      <c r="AE190" s="128">
        <v>337.5</v>
      </c>
      <c r="AF190" s="180">
        <v>675</v>
      </c>
      <c r="AG190" s="183">
        <v>537.5</v>
      </c>
      <c r="AH190" s="189">
        <v>1287.5</v>
      </c>
      <c r="AK190" s="419">
        <v>4500</v>
      </c>
      <c r="AM190" s="12">
        <v>360</v>
      </c>
      <c r="AN190" s="103">
        <v>4860</v>
      </c>
      <c r="AO190" s="12">
        <v>4860</v>
      </c>
      <c r="AP190" s="12" t="s">
        <v>1491</v>
      </c>
      <c r="AQ190" s="103" t="s">
        <v>1491</v>
      </c>
      <c r="AR190" s="159">
        <v>0.08</v>
      </c>
      <c r="AS190" s="84">
        <v>0</v>
      </c>
    </row>
    <row r="191" spans="1:45" ht="14.25" customHeight="1">
      <c r="A191" s="124" t="s">
        <v>478</v>
      </c>
      <c r="B191" s="124" t="s">
        <v>343</v>
      </c>
      <c r="C191" s="419" t="s">
        <v>248</v>
      </c>
      <c r="D191" s="135" t="s">
        <v>232</v>
      </c>
      <c r="E191" s="135">
        <f>COUNTIF(品番配送区分記入用リスト!U:U,CONCATENATE(A191,$E$1))</f>
        <v>0</v>
      </c>
      <c r="F191" s="135">
        <f>COUNTIF(品番配送区分記入用リスト!U:U,CONCATENATE(A191,$F$1))</f>
        <v>0</v>
      </c>
      <c r="G191" s="135">
        <f>COUNTIF(品番配送区分記入用リスト!U:U,CONCATENATE(A191,$G$1))</f>
        <v>0</v>
      </c>
      <c r="H191" s="135">
        <f>COUNTIF(品番配送区分記入用リスト!U:U,CONCATENATE(A191,$H$1))</f>
        <v>0</v>
      </c>
      <c r="I191" s="136">
        <f t="shared" si="3"/>
        <v>0</v>
      </c>
      <c r="L191" s="135" t="s">
        <v>1484</v>
      </c>
      <c r="M191" s="137">
        <v>2000000</v>
      </c>
      <c r="N191" s="419">
        <v>4500</v>
      </c>
      <c r="O191" s="154">
        <v>2000</v>
      </c>
      <c r="Q191" s="419">
        <v>4500</v>
      </c>
      <c r="R191" s="138">
        <v>2000</v>
      </c>
      <c r="S191" s="138">
        <v>2500</v>
      </c>
      <c r="T191" s="141">
        <v>675</v>
      </c>
      <c r="U191" s="183">
        <v>537.5</v>
      </c>
      <c r="V191" s="140">
        <v>0.11944444444444445</v>
      </c>
      <c r="W191" s="127">
        <v>800</v>
      </c>
      <c r="X191" s="85">
        <v>1287.5</v>
      </c>
      <c r="Y191" s="185">
        <v>487.5</v>
      </c>
      <c r="Z191" s="84">
        <v>9.7500000000000003E-2</v>
      </c>
      <c r="AA191" s="424" t="s">
        <v>126</v>
      </c>
      <c r="AB191" s="102">
        <v>0.08</v>
      </c>
      <c r="AC191" s="102">
        <v>0.08</v>
      </c>
      <c r="AE191" s="128">
        <v>337.5</v>
      </c>
      <c r="AF191" s="180">
        <v>675</v>
      </c>
      <c r="AG191" s="183">
        <v>537.5</v>
      </c>
      <c r="AH191" s="189">
        <v>1287.5</v>
      </c>
      <c r="AK191" s="419">
        <v>4500</v>
      </c>
      <c r="AM191" s="12">
        <v>360</v>
      </c>
      <c r="AN191" s="103">
        <v>4860</v>
      </c>
      <c r="AO191" s="12">
        <v>4860</v>
      </c>
      <c r="AP191" s="12" t="s">
        <v>1491</v>
      </c>
      <c r="AQ191" s="103" t="s">
        <v>1491</v>
      </c>
      <c r="AR191" s="159">
        <v>0.08</v>
      </c>
      <c r="AS191" s="84">
        <v>0</v>
      </c>
    </row>
    <row r="192" spans="1:45" ht="14.25" customHeight="1">
      <c r="A192" s="124" t="s">
        <v>479</v>
      </c>
      <c r="B192" s="124" t="s">
        <v>338</v>
      </c>
      <c r="C192" s="419" t="s">
        <v>248</v>
      </c>
      <c r="D192" s="135" t="s">
        <v>232</v>
      </c>
      <c r="E192" s="135">
        <f>COUNTIF(品番配送区分記入用リスト!U:U,CONCATENATE(A192,$E$1))</f>
        <v>0</v>
      </c>
      <c r="F192" s="135">
        <f>COUNTIF(品番配送区分記入用リスト!U:U,CONCATENATE(A192,$F$1))</f>
        <v>0</v>
      </c>
      <c r="G192" s="135">
        <f>COUNTIF(品番配送区分記入用リスト!U:U,CONCATENATE(A192,$G$1))</f>
        <v>0</v>
      </c>
      <c r="H192" s="135">
        <f>COUNTIF(品番配送区分記入用リスト!U:U,CONCATENATE(A192,$H$1))</f>
        <v>0</v>
      </c>
      <c r="I192" s="136">
        <f t="shared" si="3"/>
        <v>0</v>
      </c>
      <c r="L192" s="135" t="s">
        <v>1484</v>
      </c>
      <c r="M192" s="137">
        <v>2000000</v>
      </c>
      <c r="N192" s="419">
        <v>4500</v>
      </c>
      <c r="O192" s="154">
        <v>2000</v>
      </c>
      <c r="Q192" s="419">
        <v>4500</v>
      </c>
      <c r="R192" s="138">
        <v>2000</v>
      </c>
      <c r="S192" s="138">
        <v>2500</v>
      </c>
      <c r="T192" s="141">
        <v>675</v>
      </c>
      <c r="U192" s="183">
        <v>537.5</v>
      </c>
      <c r="V192" s="140">
        <v>0.11944444444444445</v>
      </c>
      <c r="W192" s="127">
        <v>800</v>
      </c>
      <c r="X192" s="85">
        <v>1287.5</v>
      </c>
      <c r="Y192" s="185">
        <v>487.5</v>
      </c>
      <c r="Z192" s="84">
        <v>9.7500000000000003E-2</v>
      </c>
      <c r="AA192" s="424" t="s">
        <v>126</v>
      </c>
      <c r="AB192" s="102">
        <v>0.08</v>
      </c>
      <c r="AC192" s="102">
        <v>0.08</v>
      </c>
      <c r="AE192" s="128">
        <v>337.5</v>
      </c>
      <c r="AF192" s="180">
        <v>675</v>
      </c>
      <c r="AG192" s="183">
        <v>537.5</v>
      </c>
      <c r="AH192" s="189">
        <v>1287.5</v>
      </c>
      <c r="AK192" s="419">
        <v>4500</v>
      </c>
      <c r="AM192" s="12">
        <v>360</v>
      </c>
      <c r="AN192" s="103">
        <v>4860</v>
      </c>
      <c r="AO192" s="12">
        <v>4860</v>
      </c>
      <c r="AP192" s="12" t="s">
        <v>1491</v>
      </c>
      <c r="AQ192" s="103" t="s">
        <v>1491</v>
      </c>
      <c r="AR192" s="159">
        <v>0.08</v>
      </c>
      <c r="AS192" s="84">
        <v>0</v>
      </c>
    </row>
    <row r="193" spans="1:45" ht="14.25" customHeight="1">
      <c r="A193" s="124" t="s">
        <v>480</v>
      </c>
      <c r="B193" s="124" t="s">
        <v>307</v>
      </c>
      <c r="C193" s="419" t="s">
        <v>248</v>
      </c>
      <c r="D193" s="135" t="s">
        <v>232</v>
      </c>
      <c r="E193" s="135">
        <f>COUNTIF(品番配送区分記入用リスト!U:U,CONCATENATE(A193,$E$1))</f>
        <v>0</v>
      </c>
      <c r="F193" s="135">
        <f>COUNTIF(品番配送区分記入用リスト!U:U,CONCATENATE(A193,$F$1))</f>
        <v>0</v>
      </c>
      <c r="G193" s="135">
        <f>COUNTIF(品番配送区分記入用リスト!U:U,CONCATENATE(A193,$G$1))</f>
        <v>0</v>
      </c>
      <c r="H193" s="135">
        <f>COUNTIF(品番配送区分記入用リスト!U:U,CONCATENATE(A193,$H$1))</f>
        <v>0</v>
      </c>
      <c r="I193" s="136">
        <f t="shared" si="3"/>
        <v>0</v>
      </c>
      <c r="L193" s="135" t="s">
        <v>1484</v>
      </c>
      <c r="M193" s="137">
        <v>2000000</v>
      </c>
      <c r="N193" s="419">
        <v>4500</v>
      </c>
      <c r="O193" s="154">
        <v>2000</v>
      </c>
      <c r="Q193" s="419">
        <v>4500</v>
      </c>
      <c r="R193" s="138">
        <v>2000</v>
      </c>
      <c r="S193" s="138">
        <v>2500</v>
      </c>
      <c r="T193" s="141">
        <v>675</v>
      </c>
      <c r="U193" s="183">
        <v>537.5</v>
      </c>
      <c r="V193" s="140">
        <v>0.11944444444444445</v>
      </c>
      <c r="W193" s="127">
        <v>800</v>
      </c>
      <c r="X193" s="85">
        <v>1287.5</v>
      </c>
      <c r="Y193" s="185">
        <v>487.5</v>
      </c>
      <c r="Z193" s="84">
        <v>9.7500000000000003E-2</v>
      </c>
      <c r="AA193" s="424" t="s">
        <v>126</v>
      </c>
      <c r="AB193" s="102">
        <v>0.08</v>
      </c>
      <c r="AC193" s="102">
        <v>0.08</v>
      </c>
      <c r="AE193" s="128">
        <v>337.5</v>
      </c>
      <c r="AF193" s="180">
        <v>675</v>
      </c>
      <c r="AG193" s="183">
        <v>537.5</v>
      </c>
      <c r="AH193" s="189">
        <v>1287.5</v>
      </c>
      <c r="AK193" s="419">
        <v>4500</v>
      </c>
      <c r="AM193" s="12">
        <v>360</v>
      </c>
      <c r="AN193" s="103">
        <v>4860</v>
      </c>
      <c r="AO193" s="12">
        <v>4860</v>
      </c>
      <c r="AP193" s="12" t="s">
        <v>1491</v>
      </c>
      <c r="AQ193" s="103" t="s">
        <v>1491</v>
      </c>
      <c r="AR193" s="159">
        <v>0.08</v>
      </c>
      <c r="AS193" s="84">
        <v>0</v>
      </c>
    </row>
    <row r="194" spans="1:45" ht="14.25" customHeight="1">
      <c r="A194" s="124" t="s">
        <v>481</v>
      </c>
      <c r="B194" s="124" t="s">
        <v>437</v>
      </c>
      <c r="C194" s="419" t="s">
        <v>248</v>
      </c>
      <c r="D194" s="135" t="s">
        <v>232</v>
      </c>
      <c r="E194" s="135">
        <f>COUNTIF(品番配送区分記入用リスト!U:U,CONCATENATE(A194,$E$1))</f>
        <v>0</v>
      </c>
      <c r="F194" s="135">
        <f>COUNTIF(品番配送区分記入用リスト!U:U,CONCATENATE(A194,$F$1))</f>
        <v>0</v>
      </c>
      <c r="G194" s="135">
        <f>COUNTIF(品番配送区分記入用リスト!U:U,CONCATENATE(A194,$G$1))</f>
        <v>0</v>
      </c>
      <c r="H194" s="135">
        <f>COUNTIF(品番配送区分記入用リスト!U:U,CONCATENATE(A194,$H$1))</f>
        <v>0</v>
      </c>
      <c r="I194" s="136">
        <f t="shared" si="3"/>
        <v>0</v>
      </c>
      <c r="L194" s="135" t="s">
        <v>1484</v>
      </c>
      <c r="M194" s="137">
        <v>2000000</v>
      </c>
      <c r="N194" s="419">
        <v>4500</v>
      </c>
      <c r="O194" s="154">
        <v>2000</v>
      </c>
      <c r="Q194" s="419">
        <v>4500</v>
      </c>
      <c r="R194" s="138">
        <v>2000</v>
      </c>
      <c r="S194" s="138">
        <v>2500</v>
      </c>
      <c r="T194" s="141">
        <v>675</v>
      </c>
      <c r="U194" s="183">
        <v>537.5</v>
      </c>
      <c r="V194" s="140">
        <v>0.11944444444444445</v>
      </c>
      <c r="W194" s="127">
        <v>800</v>
      </c>
      <c r="X194" s="85">
        <v>1287.5</v>
      </c>
      <c r="Y194" s="185">
        <v>487.5</v>
      </c>
      <c r="Z194" s="84">
        <v>9.7500000000000003E-2</v>
      </c>
      <c r="AA194" s="424" t="s">
        <v>126</v>
      </c>
      <c r="AB194" s="102">
        <v>0.08</v>
      </c>
      <c r="AC194" s="102">
        <v>0.08</v>
      </c>
      <c r="AE194" s="128">
        <v>337.5</v>
      </c>
      <c r="AF194" s="180">
        <v>675</v>
      </c>
      <c r="AG194" s="183">
        <v>537.5</v>
      </c>
      <c r="AH194" s="189">
        <v>1287.5</v>
      </c>
      <c r="AK194" s="419">
        <v>4500</v>
      </c>
      <c r="AM194" s="12">
        <v>360</v>
      </c>
      <c r="AN194" s="103">
        <v>4860</v>
      </c>
      <c r="AO194" s="12">
        <v>4860</v>
      </c>
      <c r="AP194" s="12" t="s">
        <v>1491</v>
      </c>
      <c r="AQ194" s="103" t="s">
        <v>1491</v>
      </c>
      <c r="AR194" s="159">
        <v>0.08</v>
      </c>
      <c r="AS194" s="84">
        <v>0</v>
      </c>
    </row>
    <row r="195" spans="1:45" ht="14.25" customHeight="1">
      <c r="A195" s="124" t="s">
        <v>482</v>
      </c>
      <c r="B195" s="124" t="s">
        <v>358</v>
      </c>
      <c r="C195" s="419" t="s">
        <v>248</v>
      </c>
      <c r="D195" s="135" t="s">
        <v>232</v>
      </c>
      <c r="E195" s="135">
        <f>COUNTIF(品番配送区分記入用リスト!U:U,CONCATENATE(A195,$E$1))</f>
        <v>0</v>
      </c>
      <c r="F195" s="135">
        <f>COUNTIF(品番配送区分記入用リスト!U:U,CONCATENATE(A195,$F$1))</f>
        <v>0</v>
      </c>
      <c r="G195" s="135">
        <f>COUNTIF(品番配送区分記入用リスト!U:U,CONCATENATE(A195,$G$1))</f>
        <v>0</v>
      </c>
      <c r="H195" s="135">
        <f>COUNTIF(品番配送区分記入用リスト!U:U,CONCATENATE(A195,$H$1))</f>
        <v>0</v>
      </c>
      <c r="I195" s="136">
        <f t="shared" ref="I195:I258" si="4">IF(SUM(E195:H195)+ROW(A194)*0.0001%&gt;=1,SUM(E195:H195)+ROW(A194)*0.0001%+M195+C195,0)</f>
        <v>0</v>
      </c>
      <c r="L195" s="135" t="s">
        <v>1484</v>
      </c>
      <c r="M195" s="137">
        <v>2000000</v>
      </c>
      <c r="N195" s="419">
        <v>4500</v>
      </c>
      <c r="O195" s="154">
        <v>2000</v>
      </c>
      <c r="Q195" s="419">
        <v>4500</v>
      </c>
      <c r="R195" s="138">
        <v>2000</v>
      </c>
      <c r="S195" s="138">
        <v>2500</v>
      </c>
      <c r="T195" s="141">
        <v>675</v>
      </c>
      <c r="U195" s="183">
        <v>537.5</v>
      </c>
      <c r="V195" s="140">
        <v>0.11944444444444445</v>
      </c>
      <c r="W195" s="127">
        <v>800</v>
      </c>
      <c r="X195" s="85">
        <v>1287.5</v>
      </c>
      <c r="Y195" s="185">
        <v>487.5</v>
      </c>
      <c r="Z195" s="84">
        <v>9.7500000000000003E-2</v>
      </c>
      <c r="AA195" s="424" t="s">
        <v>126</v>
      </c>
      <c r="AB195" s="102">
        <v>0.08</v>
      </c>
      <c r="AC195" s="102">
        <v>0.08</v>
      </c>
      <c r="AE195" s="128">
        <v>337.5</v>
      </c>
      <c r="AF195" s="180">
        <v>675</v>
      </c>
      <c r="AG195" s="183">
        <v>537.5</v>
      </c>
      <c r="AH195" s="189">
        <v>1287.5</v>
      </c>
      <c r="AK195" s="419">
        <v>4500</v>
      </c>
      <c r="AM195" s="12">
        <v>360</v>
      </c>
      <c r="AN195" s="103">
        <v>4860</v>
      </c>
      <c r="AO195" s="12">
        <v>4860</v>
      </c>
      <c r="AP195" s="12" t="s">
        <v>1491</v>
      </c>
      <c r="AQ195" s="103" t="s">
        <v>1491</v>
      </c>
      <c r="AR195" s="159">
        <v>0.08</v>
      </c>
      <c r="AS195" s="84">
        <v>0</v>
      </c>
    </row>
    <row r="196" spans="1:45" ht="14.25" customHeight="1">
      <c r="A196" s="124" t="s">
        <v>483</v>
      </c>
      <c r="B196" s="124" t="s">
        <v>242</v>
      </c>
      <c r="C196" s="419" t="s">
        <v>248</v>
      </c>
      <c r="D196" s="135" t="s">
        <v>232</v>
      </c>
      <c r="E196" s="135">
        <f>COUNTIF(品番配送区分記入用リスト!U:U,CONCATENATE(A196,$E$1))</f>
        <v>0</v>
      </c>
      <c r="F196" s="135">
        <f>COUNTIF(品番配送区分記入用リスト!U:U,CONCATENATE(A196,$F$1))</f>
        <v>0</v>
      </c>
      <c r="G196" s="135">
        <f>COUNTIF(品番配送区分記入用リスト!U:U,CONCATENATE(A196,$G$1))</f>
        <v>0</v>
      </c>
      <c r="H196" s="135">
        <f>COUNTIF(品番配送区分記入用リスト!U:U,CONCATENATE(A196,$H$1))</f>
        <v>0</v>
      </c>
      <c r="I196" s="136">
        <f t="shared" si="4"/>
        <v>0</v>
      </c>
      <c r="L196" s="135" t="s">
        <v>1484</v>
      </c>
      <c r="M196" s="137">
        <v>2000000</v>
      </c>
      <c r="N196" s="419">
        <v>4500</v>
      </c>
      <c r="O196" s="154">
        <v>2000</v>
      </c>
      <c r="Q196" s="419">
        <v>4500</v>
      </c>
      <c r="R196" s="138">
        <v>2000</v>
      </c>
      <c r="S196" s="138">
        <v>2500</v>
      </c>
      <c r="T196" s="141">
        <v>675</v>
      </c>
      <c r="U196" s="183">
        <v>537.5</v>
      </c>
      <c r="V196" s="140">
        <v>0.11944444444444445</v>
      </c>
      <c r="W196" s="127">
        <v>800</v>
      </c>
      <c r="X196" s="85">
        <v>1287.5</v>
      </c>
      <c r="Y196" s="185">
        <v>487.5</v>
      </c>
      <c r="Z196" s="84">
        <v>9.7500000000000003E-2</v>
      </c>
      <c r="AA196" s="424" t="s">
        <v>126</v>
      </c>
      <c r="AB196" s="102">
        <v>0.08</v>
      </c>
      <c r="AC196" s="102">
        <v>0.08</v>
      </c>
      <c r="AE196" s="128">
        <v>337.5</v>
      </c>
      <c r="AF196" s="180">
        <v>675</v>
      </c>
      <c r="AG196" s="183">
        <v>537.5</v>
      </c>
      <c r="AH196" s="189">
        <v>1287.5</v>
      </c>
      <c r="AK196" s="419">
        <v>4500</v>
      </c>
      <c r="AM196" s="12">
        <v>360</v>
      </c>
      <c r="AN196" s="103">
        <v>4860</v>
      </c>
      <c r="AO196" s="12">
        <v>4860</v>
      </c>
      <c r="AP196" s="12" t="s">
        <v>1491</v>
      </c>
      <c r="AQ196" s="103" t="s">
        <v>1491</v>
      </c>
      <c r="AR196" s="159">
        <v>0.08</v>
      </c>
      <c r="AS196" s="84">
        <v>0</v>
      </c>
    </row>
    <row r="197" spans="1:45" ht="14.25" customHeight="1">
      <c r="A197" s="124" t="s">
        <v>484</v>
      </c>
      <c r="B197" s="124" t="s">
        <v>485</v>
      </c>
      <c r="C197" s="419" t="s">
        <v>264</v>
      </c>
      <c r="D197" s="135" t="s">
        <v>232</v>
      </c>
      <c r="E197" s="135">
        <f>COUNTIF(品番配送区分記入用リスト!U:U,CONCATENATE(A197,$E$1))</f>
        <v>0</v>
      </c>
      <c r="F197" s="135">
        <f>COUNTIF(品番配送区分記入用リスト!U:U,CONCATENATE(A197,$F$1))</f>
        <v>0</v>
      </c>
      <c r="G197" s="135">
        <f>COUNTIF(品番配送区分記入用リスト!U:U,CONCATENATE(A197,$G$1))</f>
        <v>0</v>
      </c>
      <c r="H197" s="135">
        <f>COUNTIF(品番配送区分記入用リスト!U:U,CONCATENATE(A197,$H$1))</f>
        <v>0</v>
      </c>
      <c r="I197" s="136">
        <f t="shared" si="4"/>
        <v>0</v>
      </c>
      <c r="L197" s="135" t="s">
        <v>1484</v>
      </c>
      <c r="M197" s="137">
        <v>2000000</v>
      </c>
      <c r="N197" s="419">
        <v>9000</v>
      </c>
      <c r="O197" s="154">
        <v>4000</v>
      </c>
      <c r="Q197" s="419">
        <v>9000</v>
      </c>
      <c r="R197" s="138">
        <v>4000</v>
      </c>
      <c r="S197" s="138">
        <v>5000</v>
      </c>
      <c r="T197" s="141">
        <v>1350</v>
      </c>
      <c r="U197" s="183">
        <v>1075</v>
      </c>
      <c r="V197" s="140">
        <v>0.11944444444444445</v>
      </c>
      <c r="W197" s="127">
        <v>800</v>
      </c>
      <c r="X197" s="85">
        <v>2575</v>
      </c>
      <c r="Y197" s="185">
        <v>1775</v>
      </c>
      <c r="Z197" s="84">
        <v>0.17749999999999999</v>
      </c>
      <c r="AA197" s="424" t="s">
        <v>126</v>
      </c>
      <c r="AB197" s="102">
        <v>0.08</v>
      </c>
      <c r="AC197" s="102">
        <v>0.08</v>
      </c>
      <c r="AE197" s="128">
        <v>675</v>
      </c>
      <c r="AF197" s="180">
        <v>1350</v>
      </c>
      <c r="AG197" s="183">
        <v>1075</v>
      </c>
      <c r="AH197" s="189">
        <v>2575</v>
      </c>
      <c r="AK197" s="419">
        <v>9000</v>
      </c>
      <c r="AM197" s="12">
        <v>720</v>
      </c>
      <c r="AN197" s="103">
        <v>9720</v>
      </c>
      <c r="AO197" s="12">
        <v>9720</v>
      </c>
      <c r="AP197" s="12" t="s">
        <v>1497</v>
      </c>
      <c r="AQ197" s="103" t="s">
        <v>1497</v>
      </c>
      <c r="AR197" s="159">
        <v>0.08</v>
      </c>
      <c r="AS197" s="84">
        <v>0</v>
      </c>
    </row>
    <row r="198" spans="1:45" ht="14.25" customHeight="1">
      <c r="A198" s="124" t="s">
        <v>486</v>
      </c>
      <c r="B198" s="124" t="s">
        <v>487</v>
      </c>
      <c r="C198" s="419" t="s">
        <v>488</v>
      </c>
      <c r="D198" s="135" t="s">
        <v>232</v>
      </c>
      <c r="E198" s="135">
        <f>COUNTIF(品番配送区分記入用リスト!U:U,CONCATENATE(A198,$E$1))</f>
        <v>0</v>
      </c>
      <c r="F198" s="135">
        <f>COUNTIF(品番配送区分記入用リスト!U:U,CONCATENATE(A198,$F$1))</f>
        <v>0</v>
      </c>
      <c r="G198" s="135">
        <f>COUNTIF(品番配送区分記入用リスト!U:U,CONCATENATE(A198,$G$1))</f>
        <v>0</v>
      </c>
      <c r="H198" s="135">
        <f>COUNTIF(品番配送区分記入用リスト!U:U,CONCATENATE(A198,$H$1))</f>
        <v>0</v>
      </c>
      <c r="I198" s="136">
        <f t="shared" si="4"/>
        <v>0</v>
      </c>
      <c r="L198" s="135" t="s">
        <v>1484</v>
      </c>
      <c r="M198" s="137">
        <v>2000000</v>
      </c>
      <c r="N198" s="419">
        <v>7650</v>
      </c>
      <c r="O198" s="154">
        <v>3400</v>
      </c>
      <c r="Q198" s="419">
        <v>7650</v>
      </c>
      <c r="R198" s="138">
        <v>3400</v>
      </c>
      <c r="S198" s="138">
        <v>4250</v>
      </c>
      <c r="T198" s="141">
        <v>1147.5</v>
      </c>
      <c r="U198" s="183">
        <v>913.75</v>
      </c>
      <c r="V198" s="140">
        <v>0.11944444444444445</v>
      </c>
      <c r="W198" s="127">
        <v>800</v>
      </c>
      <c r="X198" s="85">
        <v>2188.75</v>
      </c>
      <c r="Y198" s="185">
        <v>1388.75</v>
      </c>
      <c r="Z198" s="84">
        <v>0.16338235294117648</v>
      </c>
      <c r="AA198" s="424" t="s">
        <v>126</v>
      </c>
      <c r="AB198" s="102">
        <v>0.08</v>
      </c>
      <c r="AC198" s="102">
        <v>0.08</v>
      </c>
      <c r="AE198" s="128">
        <v>573.75</v>
      </c>
      <c r="AF198" s="180">
        <v>1147.5</v>
      </c>
      <c r="AG198" s="183">
        <v>913.75</v>
      </c>
      <c r="AH198" s="189">
        <v>2188.75</v>
      </c>
      <c r="AK198" s="419">
        <v>7650</v>
      </c>
      <c r="AM198" s="12">
        <v>612</v>
      </c>
      <c r="AN198" s="103">
        <v>8262</v>
      </c>
      <c r="AO198" s="12">
        <v>8262</v>
      </c>
      <c r="AP198" s="12" t="s">
        <v>1498</v>
      </c>
      <c r="AQ198" s="103" t="s">
        <v>1498</v>
      </c>
      <c r="AR198" s="159">
        <v>0.08</v>
      </c>
      <c r="AS198" s="84">
        <v>0</v>
      </c>
    </row>
    <row r="199" spans="1:45" ht="14.25" customHeight="1">
      <c r="A199" s="124" t="s">
        <v>489</v>
      </c>
      <c r="B199" s="124" t="s">
        <v>490</v>
      </c>
      <c r="C199" s="419" t="s">
        <v>264</v>
      </c>
      <c r="D199" s="135" t="s">
        <v>232</v>
      </c>
      <c r="E199" s="135">
        <f>COUNTIF(品番配送区分記入用リスト!U:U,CONCATENATE(A199,$E$1))</f>
        <v>0</v>
      </c>
      <c r="F199" s="135">
        <f>COUNTIF(品番配送区分記入用リスト!U:U,CONCATENATE(A199,$F$1))</f>
        <v>0</v>
      </c>
      <c r="G199" s="135">
        <f>COUNTIF(品番配送区分記入用リスト!U:U,CONCATENATE(A199,$G$1))</f>
        <v>0</v>
      </c>
      <c r="H199" s="135">
        <f>COUNTIF(品番配送区分記入用リスト!U:U,CONCATENATE(A199,$H$1))</f>
        <v>0</v>
      </c>
      <c r="I199" s="136">
        <f t="shared" si="4"/>
        <v>0</v>
      </c>
      <c r="L199" s="135" t="s">
        <v>1484</v>
      </c>
      <c r="M199" s="137">
        <v>2000000</v>
      </c>
      <c r="N199" s="419">
        <v>9000</v>
      </c>
      <c r="O199" s="154">
        <v>4000</v>
      </c>
      <c r="Q199" s="419">
        <v>9000</v>
      </c>
      <c r="R199" s="138">
        <v>4000</v>
      </c>
      <c r="S199" s="138">
        <v>5000</v>
      </c>
      <c r="T199" s="141">
        <v>1350</v>
      </c>
      <c r="U199" s="183">
        <v>1075</v>
      </c>
      <c r="V199" s="140">
        <v>0.11944444444444445</v>
      </c>
      <c r="W199" s="127">
        <v>800</v>
      </c>
      <c r="X199" s="85">
        <v>2575</v>
      </c>
      <c r="Y199" s="185">
        <v>1775</v>
      </c>
      <c r="Z199" s="84">
        <v>0.17749999999999999</v>
      </c>
      <c r="AA199" s="424" t="s">
        <v>126</v>
      </c>
      <c r="AB199" s="102">
        <v>0.08</v>
      </c>
      <c r="AC199" s="102">
        <v>0.08</v>
      </c>
      <c r="AE199" s="128">
        <v>675</v>
      </c>
      <c r="AF199" s="180">
        <v>1350</v>
      </c>
      <c r="AG199" s="183">
        <v>1075</v>
      </c>
      <c r="AH199" s="189">
        <v>2575</v>
      </c>
      <c r="AK199" s="419">
        <v>9000</v>
      </c>
      <c r="AM199" s="12">
        <v>720</v>
      </c>
      <c r="AN199" s="103">
        <v>9720</v>
      </c>
      <c r="AO199" s="12">
        <v>9720</v>
      </c>
      <c r="AP199" s="12" t="s">
        <v>1497</v>
      </c>
      <c r="AQ199" s="103" t="s">
        <v>1497</v>
      </c>
      <c r="AR199" s="159">
        <v>0.08</v>
      </c>
      <c r="AS199" s="84">
        <v>0</v>
      </c>
    </row>
    <row r="200" spans="1:45" ht="14.25" customHeight="1">
      <c r="A200" s="124" t="s">
        <v>491</v>
      </c>
      <c r="B200" s="124" t="s">
        <v>492</v>
      </c>
      <c r="C200" s="419" t="s">
        <v>264</v>
      </c>
      <c r="D200" s="135" t="s">
        <v>232</v>
      </c>
      <c r="E200" s="135">
        <f>COUNTIF(品番配送区分記入用リスト!U:U,CONCATENATE(A200,$E$1))</f>
        <v>0</v>
      </c>
      <c r="F200" s="135">
        <f>COUNTIF(品番配送区分記入用リスト!U:U,CONCATENATE(A200,$F$1))</f>
        <v>0</v>
      </c>
      <c r="G200" s="135">
        <f>COUNTIF(品番配送区分記入用リスト!U:U,CONCATENATE(A200,$G$1))</f>
        <v>0</v>
      </c>
      <c r="H200" s="135">
        <f>COUNTIF(品番配送区分記入用リスト!U:U,CONCATENATE(A200,$H$1))</f>
        <v>0</v>
      </c>
      <c r="I200" s="136">
        <f t="shared" si="4"/>
        <v>0</v>
      </c>
      <c r="L200" s="135" t="s">
        <v>1484</v>
      </c>
      <c r="M200" s="137">
        <v>2000000</v>
      </c>
      <c r="N200" s="419">
        <v>9000</v>
      </c>
      <c r="O200" s="154">
        <v>4000</v>
      </c>
      <c r="Q200" s="419">
        <v>9000</v>
      </c>
      <c r="R200" s="138">
        <v>4000</v>
      </c>
      <c r="S200" s="138">
        <v>5000</v>
      </c>
      <c r="T200" s="141">
        <v>1350</v>
      </c>
      <c r="U200" s="183">
        <v>1075</v>
      </c>
      <c r="V200" s="140">
        <v>0.11944444444444445</v>
      </c>
      <c r="W200" s="127">
        <v>800</v>
      </c>
      <c r="X200" s="85">
        <v>2575</v>
      </c>
      <c r="Y200" s="185">
        <v>1775</v>
      </c>
      <c r="Z200" s="84">
        <v>0.17749999999999999</v>
      </c>
      <c r="AA200" s="424" t="s">
        <v>126</v>
      </c>
      <c r="AB200" s="102">
        <v>0.08</v>
      </c>
      <c r="AC200" s="102">
        <v>0.08</v>
      </c>
      <c r="AE200" s="128">
        <v>675</v>
      </c>
      <c r="AF200" s="180">
        <v>1350</v>
      </c>
      <c r="AG200" s="183">
        <v>1075</v>
      </c>
      <c r="AH200" s="189">
        <v>2575</v>
      </c>
      <c r="AK200" s="419">
        <v>9000</v>
      </c>
      <c r="AM200" s="12">
        <v>720</v>
      </c>
      <c r="AN200" s="103">
        <v>9720</v>
      </c>
      <c r="AO200" s="12">
        <v>9720</v>
      </c>
      <c r="AP200" s="12" t="s">
        <v>1497</v>
      </c>
      <c r="AQ200" s="103" t="s">
        <v>1497</v>
      </c>
      <c r="AR200" s="159">
        <v>0.08</v>
      </c>
      <c r="AS200" s="84">
        <v>0</v>
      </c>
    </row>
    <row r="201" spans="1:45" ht="14.25" customHeight="1">
      <c r="A201" s="124" t="s">
        <v>493</v>
      </c>
      <c r="B201" s="124" t="s">
        <v>494</v>
      </c>
      <c r="C201" s="419" t="s">
        <v>495</v>
      </c>
      <c r="D201" s="135" t="s">
        <v>232</v>
      </c>
      <c r="E201" s="135">
        <f>COUNTIF(品番配送区分記入用リスト!U:U,CONCATENATE(A201,$E$1))</f>
        <v>0</v>
      </c>
      <c r="F201" s="135">
        <f>COUNTIF(品番配送区分記入用リスト!U:U,CONCATENATE(A201,$F$1))</f>
        <v>0</v>
      </c>
      <c r="G201" s="135">
        <f>COUNTIF(品番配送区分記入用リスト!U:U,CONCATENATE(A201,$G$1))</f>
        <v>0</v>
      </c>
      <c r="H201" s="135">
        <f>COUNTIF(品番配送区分記入用リスト!U:U,CONCATENATE(A201,$H$1))</f>
        <v>0</v>
      </c>
      <c r="I201" s="136">
        <f t="shared" si="4"/>
        <v>0</v>
      </c>
      <c r="L201" s="135" t="s">
        <v>1484</v>
      </c>
      <c r="M201" s="137">
        <v>2000000</v>
      </c>
      <c r="N201" s="419">
        <v>7200</v>
      </c>
      <c r="O201" s="154">
        <v>3200</v>
      </c>
      <c r="Q201" s="419">
        <v>7200</v>
      </c>
      <c r="R201" s="138">
        <v>3200</v>
      </c>
      <c r="S201" s="138">
        <v>4000</v>
      </c>
      <c r="T201" s="141">
        <v>1080</v>
      </c>
      <c r="U201" s="183">
        <v>860</v>
      </c>
      <c r="V201" s="140">
        <v>0.11944444444444445</v>
      </c>
      <c r="W201" s="127">
        <v>800</v>
      </c>
      <c r="X201" s="85">
        <v>2060</v>
      </c>
      <c r="Y201" s="185">
        <v>1260</v>
      </c>
      <c r="Z201" s="84">
        <v>0.1575</v>
      </c>
      <c r="AA201" s="424" t="s">
        <v>126</v>
      </c>
      <c r="AB201" s="102">
        <v>0.08</v>
      </c>
      <c r="AC201" s="102">
        <v>0.08</v>
      </c>
      <c r="AE201" s="128">
        <v>540</v>
      </c>
      <c r="AF201" s="180">
        <v>1080</v>
      </c>
      <c r="AG201" s="183">
        <v>860</v>
      </c>
      <c r="AH201" s="189">
        <v>2060</v>
      </c>
      <c r="AK201" s="419">
        <v>7200</v>
      </c>
      <c r="AM201" s="12">
        <v>576</v>
      </c>
      <c r="AN201" s="103">
        <v>7776</v>
      </c>
      <c r="AO201" s="12">
        <v>7776</v>
      </c>
      <c r="AP201" s="12" t="s">
        <v>1499</v>
      </c>
      <c r="AQ201" s="103" t="s">
        <v>1499</v>
      </c>
      <c r="AR201" s="159">
        <v>0.08</v>
      </c>
      <c r="AS201" s="84">
        <v>0</v>
      </c>
    </row>
    <row r="202" spans="1:45" ht="14.25" customHeight="1">
      <c r="A202" s="124" t="s">
        <v>496</v>
      </c>
      <c r="B202" s="124" t="s">
        <v>458</v>
      </c>
      <c r="C202" s="419" t="s">
        <v>495</v>
      </c>
      <c r="D202" s="135" t="s">
        <v>232</v>
      </c>
      <c r="E202" s="135">
        <f>COUNTIF(品番配送区分記入用リスト!U:U,CONCATENATE(A202,$E$1))</f>
        <v>0</v>
      </c>
      <c r="F202" s="135">
        <f>COUNTIF(品番配送区分記入用リスト!U:U,CONCATENATE(A202,$F$1))</f>
        <v>0</v>
      </c>
      <c r="G202" s="135">
        <f>COUNTIF(品番配送区分記入用リスト!U:U,CONCATENATE(A202,$G$1))</f>
        <v>0</v>
      </c>
      <c r="H202" s="135">
        <f>COUNTIF(品番配送区分記入用リスト!U:U,CONCATENATE(A202,$H$1))</f>
        <v>0</v>
      </c>
      <c r="I202" s="136">
        <f t="shared" si="4"/>
        <v>0</v>
      </c>
      <c r="L202" s="135" t="s">
        <v>1484</v>
      </c>
      <c r="M202" s="137">
        <v>2000000</v>
      </c>
      <c r="N202" s="419">
        <v>7200</v>
      </c>
      <c r="O202" s="154">
        <v>3200</v>
      </c>
      <c r="Q202" s="419">
        <v>7200</v>
      </c>
      <c r="R202" s="138">
        <v>3200</v>
      </c>
      <c r="S202" s="138">
        <v>4000</v>
      </c>
      <c r="T202" s="141">
        <v>1080</v>
      </c>
      <c r="U202" s="183">
        <v>860</v>
      </c>
      <c r="V202" s="140">
        <v>0.11944444444444445</v>
      </c>
      <c r="W202" s="127">
        <v>800</v>
      </c>
      <c r="X202" s="85">
        <v>2060</v>
      </c>
      <c r="Y202" s="185">
        <v>1260</v>
      </c>
      <c r="Z202" s="84">
        <v>0.1575</v>
      </c>
      <c r="AA202" s="424" t="s">
        <v>126</v>
      </c>
      <c r="AB202" s="102">
        <v>0.08</v>
      </c>
      <c r="AC202" s="102">
        <v>0.08</v>
      </c>
      <c r="AE202" s="128">
        <v>540</v>
      </c>
      <c r="AF202" s="180">
        <v>1080</v>
      </c>
      <c r="AG202" s="183">
        <v>860</v>
      </c>
      <c r="AH202" s="189">
        <v>2060</v>
      </c>
      <c r="AK202" s="419">
        <v>7200</v>
      </c>
      <c r="AM202" s="12">
        <v>576</v>
      </c>
      <c r="AN202" s="103">
        <v>7776</v>
      </c>
      <c r="AO202" s="12">
        <v>7776</v>
      </c>
      <c r="AP202" s="12" t="s">
        <v>1499</v>
      </c>
      <c r="AQ202" s="103" t="s">
        <v>1499</v>
      </c>
      <c r="AR202" s="159">
        <v>0.08</v>
      </c>
      <c r="AS202" s="84">
        <v>0</v>
      </c>
    </row>
    <row r="203" spans="1:45" ht="14.25" customHeight="1">
      <c r="A203" s="124" t="s">
        <v>497</v>
      </c>
      <c r="B203" s="124" t="s">
        <v>498</v>
      </c>
      <c r="C203" s="419" t="s">
        <v>499</v>
      </c>
      <c r="D203" s="135" t="s">
        <v>232</v>
      </c>
      <c r="E203" s="135">
        <f>COUNTIF(品番配送区分記入用リスト!U:U,CONCATENATE(A203,$E$1))</f>
        <v>0</v>
      </c>
      <c r="F203" s="135">
        <f>COUNTIF(品番配送区分記入用リスト!U:U,CONCATENATE(A203,$F$1))</f>
        <v>0</v>
      </c>
      <c r="G203" s="135">
        <f>COUNTIF(品番配送区分記入用リスト!U:U,CONCATENATE(A203,$G$1))</f>
        <v>0</v>
      </c>
      <c r="H203" s="135">
        <f>COUNTIF(品番配送区分記入用リスト!U:U,CONCATENATE(A203,$H$1))</f>
        <v>0</v>
      </c>
      <c r="I203" s="136">
        <f t="shared" si="4"/>
        <v>0</v>
      </c>
      <c r="L203" s="135" t="s">
        <v>1484</v>
      </c>
      <c r="M203" s="137">
        <v>2000000</v>
      </c>
      <c r="N203" s="419">
        <v>6750</v>
      </c>
      <c r="O203" s="154">
        <v>3000</v>
      </c>
      <c r="Q203" s="419">
        <v>6750</v>
      </c>
      <c r="R203" s="138">
        <v>3000</v>
      </c>
      <c r="S203" s="138">
        <v>3750</v>
      </c>
      <c r="T203" s="141">
        <v>1012.5</v>
      </c>
      <c r="U203" s="183">
        <v>806.25</v>
      </c>
      <c r="V203" s="140">
        <v>0.11944444444444445</v>
      </c>
      <c r="W203" s="127">
        <v>800</v>
      </c>
      <c r="X203" s="85">
        <v>1931.25</v>
      </c>
      <c r="Y203" s="185">
        <v>1131.25</v>
      </c>
      <c r="Z203" s="84">
        <v>0.15083333333333335</v>
      </c>
      <c r="AA203" s="424" t="s">
        <v>126</v>
      </c>
      <c r="AB203" s="102">
        <v>0.08</v>
      </c>
      <c r="AC203" s="102">
        <v>0.08</v>
      </c>
      <c r="AE203" s="128">
        <v>506.25</v>
      </c>
      <c r="AF203" s="180">
        <v>1012.5</v>
      </c>
      <c r="AG203" s="183">
        <v>806.25</v>
      </c>
      <c r="AH203" s="189">
        <v>1931.25</v>
      </c>
      <c r="AK203" s="419">
        <v>6750</v>
      </c>
      <c r="AM203" s="12">
        <v>540</v>
      </c>
      <c r="AN203" s="103">
        <v>7290</v>
      </c>
      <c r="AO203" s="12">
        <v>7290</v>
      </c>
      <c r="AP203" s="12" t="s">
        <v>1500</v>
      </c>
      <c r="AQ203" s="103" t="s">
        <v>1500</v>
      </c>
      <c r="AR203" s="159">
        <v>0.08</v>
      </c>
      <c r="AS203" s="84">
        <v>0</v>
      </c>
    </row>
    <row r="204" spans="1:45" ht="14.25" customHeight="1">
      <c r="A204" s="124" t="s">
        <v>500</v>
      </c>
      <c r="B204" s="124" t="s">
        <v>501</v>
      </c>
      <c r="C204" s="419" t="s">
        <v>495</v>
      </c>
      <c r="D204" s="135" t="s">
        <v>232</v>
      </c>
      <c r="E204" s="135">
        <f>COUNTIF(品番配送区分記入用リスト!U:U,CONCATENATE(A204,$E$1))</f>
        <v>0</v>
      </c>
      <c r="F204" s="135">
        <f>COUNTIF(品番配送区分記入用リスト!U:U,CONCATENATE(A204,$F$1))</f>
        <v>0</v>
      </c>
      <c r="G204" s="135">
        <f>COUNTIF(品番配送区分記入用リスト!U:U,CONCATENATE(A204,$G$1))</f>
        <v>0</v>
      </c>
      <c r="H204" s="135">
        <f>COUNTIF(品番配送区分記入用リスト!U:U,CONCATENATE(A204,$H$1))</f>
        <v>0</v>
      </c>
      <c r="I204" s="136">
        <f t="shared" si="4"/>
        <v>0</v>
      </c>
      <c r="L204" s="135" t="s">
        <v>1484</v>
      </c>
      <c r="M204" s="137">
        <v>2000000</v>
      </c>
      <c r="N204" s="419">
        <v>7200</v>
      </c>
      <c r="O204" s="154">
        <v>3200</v>
      </c>
      <c r="Q204" s="419">
        <v>7200</v>
      </c>
      <c r="R204" s="138">
        <v>3200</v>
      </c>
      <c r="S204" s="138">
        <v>4000</v>
      </c>
      <c r="T204" s="141">
        <v>1080</v>
      </c>
      <c r="U204" s="183">
        <v>860</v>
      </c>
      <c r="V204" s="140">
        <v>0.11944444444444445</v>
      </c>
      <c r="W204" s="127">
        <v>800</v>
      </c>
      <c r="X204" s="85">
        <v>2060</v>
      </c>
      <c r="Y204" s="185">
        <v>1260</v>
      </c>
      <c r="Z204" s="84">
        <v>0.1575</v>
      </c>
      <c r="AA204" s="424" t="s">
        <v>126</v>
      </c>
      <c r="AB204" s="102">
        <v>0.08</v>
      </c>
      <c r="AC204" s="102">
        <v>0.08</v>
      </c>
      <c r="AE204" s="128">
        <v>540</v>
      </c>
      <c r="AF204" s="180">
        <v>1080</v>
      </c>
      <c r="AG204" s="183">
        <v>860</v>
      </c>
      <c r="AH204" s="189">
        <v>2060</v>
      </c>
      <c r="AK204" s="419">
        <v>7200</v>
      </c>
      <c r="AM204" s="12">
        <v>576</v>
      </c>
      <c r="AN204" s="103">
        <v>7776</v>
      </c>
      <c r="AO204" s="12">
        <v>7776</v>
      </c>
      <c r="AP204" s="12" t="s">
        <v>1499</v>
      </c>
      <c r="AQ204" s="103" t="s">
        <v>1499</v>
      </c>
      <c r="AR204" s="159">
        <v>0.08</v>
      </c>
      <c r="AS204" s="84">
        <v>0</v>
      </c>
    </row>
    <row r="205" spans="1:45" ht="14.25" customHeight="1">
      <c r="A205" s="124" t="s">
        <v>502</v>
      </c>
      <c r="B205" s="124" t="s">
        <v>423</v>
      </c>
      <c r="C205" s="419" t="s">
        <v>264</v>
      </c>
      <c r="D205" s="135" t="s">
        <v>232</v>
      </c>
      <c r="E205" s="135">
        <f>COUNTIF(品番配送区分記入用リスト!U:U,CONCATENATE(A205,$E$1))</f>
        <v>0</v>
      </c>
      <c r="F205" s="135">
        <f>COUNTIF(品番配送区分記入用リスト!U:U,CONCATENATE(A205,$F$1))</f>
        <v>0</v>
      </c>
      <c r="G205" s="135">
        <f>COUNTIF(品番配送区分記入用リスト!U:U,CONCATENATE(A205,$G$1))</f>
        <v>0</v>
      </c>
      <c r="H205" s="135">
        <f>COUNTIF(品番配送区分記入用リスト!U:U,CONCATENATE(A205,$H$1))</f>
        <v>0</v>
      </c>
      <c r="I205" s="136">
        <f t="shared" si="4"/>
        <v>0</v>
      </c>
      <c r="L205" s="135" t="s">
        <v>1484</v>
      </c>
      <c r="M205" s="137">
        <v>2000000</v>
      </c>
      <c r="N205" s="419">
        <v>9000</v>
      </c>
      <c r="O205" s="154">
        <v>4000</v>
      </c>
      <c r="Q205" s="419">
        <v>9000</v>
      </c>
      <c r="R205" s="138">
        <v>4000</v>
      </c>
      <c r="S205" s="138">
        <v>5000</v>
      </c>
      <c r="T205" s="141">
        <v>1350</v>
      </c>
      <c r="U205" s="183">
        <v>1075</v>
      </c>
      <c r="V205" s="140">
        <v>0.11944444444444445</v>
      </c>
      <c r="W205" s="127">
        <v>800</v>
      </c>
      <c r="X205" s="85">
        <v>2575</v>
      </c>
      <c r="Y205" s="185">
        <v>1775</v>
      </c>
      <c r="Z205" s="84">
        <v>0.17749999999999999</v>
      </c>
      <c r="AA205" s="424" t="s">
        <v>126</v>
      </c>
      <c r="AB205" s="102">
        <v>0.08</v>
      </c>
      <c r="AC205" s="102">
        <v>0.08</v>
      </c>
      <c r="AE205" s="128">
        <v>675</v>
      </c>
      <c r="AF205" s="180">
        <v>1350</v>
      </c>
      <c r="AG205" s="183">
        <v>1075</v>
      </c>
      <c r="AH205" s="189">
        <v>2575</v>
      </c>
      <c r="AK205" s="419">
        <v>9000</v>
      </c>
      <c r="AM205" s="12">
        <v>720</v>
      </c>
      <c r="AN205" s="103">
        <v>9720</v>
      </c>
      <c r="AO205" s="12">
        <v>9720</v>
      </c>
      <c r="AP205" s="12" t="s">
        <v>1497</v>
      </c>
      <c r="AQ205" s="103" t="s">
        <v>1497</v>
      </c>
      <c r="AR205" s="159">
        <v>0.08</v>
      </c>
      <c r="AS205" s="84">
        <v>0</v>
      </c>
    </row>
    <row r="206" spans="1:45" ht="14.25" customHeight="1">
      <c r="A206" s="124" t="s">
        <v>503</v>
      </c>
      <c r="B206" s="124" t="s">
        <v>504</v>
      </c>
      <c r="C206" s="419" t="s">
        <v>505</v>
      </c>
      <c r="D206" s="135" t="s">
        <v>232</v>
      </c>
      <c r="E206" s="135">
        <f>COUNTIF(品番配送区分記入用リスト!U:U,CONCATENATE(A206,$E$1))</f>
        <v>0</v>
      </c>
      <c r="F206" s="135">
        <f>COUNTIF(品番配送区分記入用リスト!U:U,CONCATENATE(A206,$F$1))</f>
        <v>0</v>
      </c>
      <c r="G206" s="135">
        <f>COUNTIF(品番配送区分記入用リスト!U:U,CONCATENATE(A206,$G$1))</f>
        <v>0</v>
      </c>
      <c r="H206" s="135">
        <f>COUNTIF(品番配送区分記入用リスト!U:U,CONCATENATE(A206,$H$1))</f>
        <v>0</v>
      </c>
      <c r="I206" s="136">
        <f t="shared" si="4"/>
        <v>0</v>
      </c>
      <c r="L206" s="135" t="s">
        <v>1484</v>
      </c>
      <c r="M206" s="137">
        <v>2000000</v>
      </c>
      <c r="N206" s="419">
        <v>9900</v>
      </c>
      <c r="O206" s="154">
        <v>4400</v>
      </c>
      <c r="Q206" s="419">
        <v>9900</v>
      </c>
      <c r="R206" s="138">
        <v>4400</v>
      </c>
      <c r="S206" s="138">
        <v>5500</v>
      </c>
      <c r="T206" s="141">
        <v>1485</v>
      </c>
      <c r="U206" s="183">
        <v>1182.4999999999998</v>
      </c>
      <c r="V206" s="140">
        <v>0.11944444444444442</v>
      </c>
      <c r="W206" s="127">
        <v>800</v>
      </c>
      <c r="X206" s="85">
        <v>2832.5</v>
      </c>
      <c r="Y206" s="185">
        <v>2032.5</v>
      </c>
      <c r="Z206" s="84">
        <v>0.18477272727272728</v>
      </c>
      <c r="AA206" s="424" t="s">
        <v>126</v>
      </c>
      <c r="AB206" s="102">
        <v>0.08</v>
      </c>
      <c r="AC206" s="102">
        <v>0.08</v>
      </c>
      <c r="AE206" s="128">
        <v>742.5</v>
      </c>
      <c r="AF206" s="180">
        <v>1485</v>
      </c>
      <c r="AG206" s="183">
        <v>1182.4999999999998</v>
      </c>
      <c r="AH206" s="189">
        <v>2832.5</v>
      </c>
      <c r="AK206" s="419">
        <v>9900</v>
      </c>
      <c r="AM206" s="12">
        <v>792</v>
      </c>
      <c r="AN206" s="103">
        <v>10692</v>
      </c>
      <c r="AO206" s="12">
        <v>10692</v>
      </c>
      <c r="AP206" s="12" t="s">
        <v>1501</v>
      </c>
      <c r="AQ206" s="103" t="s">
        <v>1501</v>
      </c>
      <c r="AR206" s="159">
        <v>0.08</v>
      </c>
      <c r="AS206" s="84">
        <v>0</v>
      </c>
    </row>
    <row r="207" spans="1:45" ht="14.25" customHeight="1">
      <c r="A207" s="124" t="s">
        <v>506</v>
      </c>
      <c r="B207" s="124" t="s">
        <v>485</v>
      </c>
      <c r="C207" s="419" t="s">
        <v>495</v>
      </c>
      <c r="D207" s="135" t="s">
        <v>232</v>
      </c>
      <c r="E207" s="135">
        <f>COUNTIF(品番配送区分記入用リスト!U:U,CONCATENATE(A207,$E$1))</f>
        <v>0</v>
      </c>
      <c r="F207" s="135">
        <f>COUNTIF(品番配送区分記入用リスト!U:U,CONCATENATE(A207,$F$1))</f>
        <v>0</v>
      </c>
      <c r="G207" s="135">
        <f>COUNTIF(品番配送区分記入用リスト!U:U,CONCATENATE(A207,$G$1))</f>
        <v>0</v>
      </c>
      <c r="H207" s="135">
        <f>COUNTIF(品番配送区分記入用リスト!U:U,CONCATENATE(A207,$H$1))</f>
        <v>0</v>
      </c>
      <c r="I207" s="136">
        <f t="shared" si="4"/>
        <v>0</v>
      </c>
      <c r="L207" s="135" t="s">
        <v>1484</v>
      </c>
      <c r="M207" s="137">
        <v>2000000</v>
      </c>
      <c r="N207" s="419">
        <v>7200</v>
      </c>
      <c r="O207" s="154">
        <v>3200</v>
      </c>
      <c r="Q207" s="419">
        <v>7200</v>
      </c>
      <c r="R207" s="138">
        <v>3200</v>
      </c>
      <c r="S207" s="138">
        <v>4000</v>
      </c>
      <c r="T207" s="141">
        <v>1080</v>
      </c>
      <c r="U207" s="183">
        <v>860</v>
      </c>
      <c r="V207" s="140">
        <v>0.11944444444444445</v>
      </c>
      <c r="W207" s="127">
        <v>800</v>
      </c>
      <c r="X207" s="85">
        <v>2060</v>
      </c>
      <c r="Y207" s="185">
        <v>1260</v>
      </c>
      <c r="Z207" s="84">
        <v>0.1575</v>
      </c>
      <c r="AA207" s="424" t="s">
        <v>126</v>
      </c>
      <c r="AB207" s="102">
        <v>0.08</v>
      </c>
      <c r="AC207" s="102">
        <v>0.08</v>
      </c>
      <c r="AE207" s="128">
        <v>540</v>
      </c>
      <c r="AF207" s="180">
        <v>1080</v>
      </c>
      <c r="AG207" s="183">
        <v>860</v>
      </c>
      <c r="AH207" s="189">
        <v>2060</v>
      </c>
      <c r="AK207" s="419">
        <v>7200</v>
      </c>
      <c r="AM207" s="12">
        <v>576</v>
      </c>
      <c r="AN207" s="103">
        <v>7776</v>
      </c>
      <c r="AO207" s="12">
        <v>7776</v>
      </c>
      <c r="AP207" s="12" t="s">
        <v>1499</v>
      </c>
      <c r="AQ207" s="103" t="s">
        <v>1499</v>
      </c>
      <c r="AR207" s="159">
        <v>0.08</v>
      </c>
      <c r="AS207" s="84">
        <v>0</v>
      </c>
    </row>
    <row r="208" spans="1:45" ht="14.25" customHeight="1">
      <c r="A208" s="124" t="s">
        <v>507</v>
      </c>
      <c r="B208" s="124" t="s">
        <v>351</v>
      </c>
      <c r="C208" s="419" t="s">
        <v>264</v>
      </c>
      <c r="D208" s="135" t="s">
        <v>232</v>
      </c>
      <c r="E208" s="135">
        <f>COUNTIF(品番配送区分記入用リスト!U:U,CONCATENATE(A208,$E$1))</f>
        <v>0</v>
      </c>
      <c r="F208" s="135">
        <f>COUNTIF(品番配送区分記入用リスト!U:U,CONCATENATE(A208,$F$1))</f>
        <v>0</v>
      </c>
      <c r="G208" s="135">
        <f>COUNTIF(品番配送区分記入用リスト!U:U,CONCATENATE(A208,$G$1))</f>
        <v>0</v>
      </c>
      <c r="H208" s="135">
        <f>COUNTIF(品番配送区分記入用リスト!U:U,CONCATENATE(A208,$H$1))</f>
        <v>0</v>
      </c>
      <c r="I208" s="136">
        <f t="shared" si="4"/>
        <v>0</v>
      </c>
      <c r="L208" s="135" t="s">
        <v>1484</v>
      </c>
      <c r="M208" s="137">
        <v>2000000</v>
      </c>
      <c r="N208" s="419">
        <v>9000</v>
      </c>
      <c r="O208" s="154">
        <v>4000</v>
      </c>
      <c r="Q208" s="419">
        <v>9000</v>
      </c>
      <c r="R208" s="138">
        <v>4000</v>
      </c>
      <c r="S208" s="138">
        <v>5000</v>
      </c>
      <c r="T208" s="141">
        <v>1350</v>
      </c>
      <c r="U208" s="183">
        <v>1075</v>
      </c>
      <c r="V208" s="140">
        <v>0.11944444444444445</v>
      </c>
      <c r="W208" s="127">
        <v>800</v>
      </c>
      <c r="X208" s="85">
        <v>2575</v>
      </c>
      <c r="Y208" s="185">
        <v>1775</v>
      </c>
      <c r="Z208" s="84">
        <v>0.17749999999999999</v>
      </c>
      <c r="AA208" s="424" t="s">
        <v>126</v>
      </c>
      <c r="AB208" s="102">
        <v>0.08</v>
      </c>
      <c r="AC208" s="102">
        <v>0.08</v>
      </c>
      <c r="AE208" s="128">
        <v>675</v>
      </c>
      <c r="AF208" s="180">
        <v>1350</v>
      </c>
      <c r="AG208" s="183">
        <v>1075</v>
      </c>
      <c r="AH208" s="189">
        <v>2575</v>
      </c>
      <c r="AK208" s="419">
        <v>9000</v>
      </c>
      <c r="AM208" s="12">
        <v>720</v>
      </c>
      <c r="AN208" s="103">
        <v>9720</v>
      </c>
      <c r="AO208" s="12">
        <v>9720</v>
      </c>
      <c r="AP208" s="12" t="s">
        <v>1497</v>
      </c>
      <c r="AQ208" s="103" t="s">
        <v>1497</v>
      </c>
      <c r="AR208" s="159">
        <v>0.08</v>
      </c>
      <c r="AS208" s="84">
        <v>0</v>
      </c>
    </row>
    <row r="209" spans="1:45" ht="14.25" customHeight="1">
      <c r="A209" s="124" t="s">
        <v>508</v>
      </c>
      <c r="B209" s="124" t="s">
        <v>509</v>
      </c>
      <c r="C209" s="419" t="s">
        <v>264</v>
      </c>
      <c r="D209" s="135" t="s">
        <v>232</v>
      </c>
      <c r="E209" s="135">
        <f>COUNTIF(品番配送区分記入用リスト!U:U,CONCATENATE(A209,$E$1))</f>
        <v>0</v>
      </c>
      <c r="F209" s="135">
        <f>COUNTIF(品番配送区分記入用リスト!U:U,CONCATENATE(A209,$F$1))</f>
        <v>0</v>
      </c>
      <c r="G209" s="135">
        <f>COUNTIF(品番配送区分記入用リスト!U:U,CONCATENATE(A209,$G$1))</f>
        <v>0</v>
      </c>
      <c r="H209" s="135">
        <f>COUNTIF(品番配送区分記入用リスト!U:U,CONCATENATE(A209,$H$1))</f>
        <v>0</v>
      </c>
      <c r="I209" s="136">
        <f t="shared" si="4"/>
        <v>0</v>
      </c>
      <c r="L209" s="135" t="s">
        <v>1484</v>
      </c>
      <c r="M209" s="137">
        <v>2000000</v>
      </c>
      <c r="N209" s="419">
        <v>9000</v>
      </c>
      <c r="O209" s="154">
        <v>4000</v>
      </c>
      <c r="Q209" s="419">
        <v>9000</v>
      </c>
      <c r="R209" s="138">
        <v>4000</v>
      </c>
      <c r="S209" s="138">
        <v>5000</v>
      </c>
      <c r="T209" s="141">
        <v>1350</v>
      </c>
      <c r="U209" s="183">
        <v>1075</v>
      </c>
      <c r="V209" s="140">
        <v>0.11944444444444445</v>
      </c>
      <c r="W209" s="127">
        <v>800</v>
      </c>
      <c r="X209" s="85">
        <v>2575</v>
      </c>
      <c r="Y209" s="185">
        <v>1775</v>
      </c>
      <c r="Z209" s="84">
        <v>0.17749999999999999</v>
      </c>
      <c r="AA209" s="424" t="s">
        <v>126</v>
      </c>
      <c r="AB209" s="102">
        <v>0.08</v>
      </c>
      <c r="AC209" s="102">
        <v>0.08</v>
      </c>
      <c r="AE209" s="128">
        <v>675</v>
      </c>
      <c r="AF209" s="180">
        <v>1350</v>
      </c>
      <c r="AG209" s="183">
        <v>1075</v>
      </c>
      <c r="AH209" s="189">
        <v>2575</v>
      </c>
      <c r="AK209" s="419">
        <v>9000</v>
      </c>
      <c r="AM209" s="12">
        <v>720</v>
      </c>
      <c r="AN209" s="103">
        <v>9720</v>
      </c>
      <c r="AO209" s="12">
        <v>9720</v>
      </c>
      <c r="AP209" s="12" t="s">
        <v>1497</v>
      </c>
      <c r="AQ209" s="103" t="s">
        <v>1497</v>
      </c>
      <c r="AR209" s="159">
        <v>0.08</v>
      </c>
      <c r="AS209" s="84">
        <v>0</v>
      </c>
    </row>
    <row r="210" spans="1:45" ht="14.25" customHeight="1">
      <c r="A210" s="124" t="s">
        <v>510</v>
      </c>
      <c r="B210" s="124" t="s">
        <v>492</v>
      </c>
      <c r="C210" s="419" t="s">
        <v>495</v>
      </c>
      <c r="D210" s="135" t="s">
        <v>232</v>
      </c>
      <c r="E210" s="135">
        <f>COUNTIF(品番配送区分記入用リスト!U:U,CONCATENATE(A210,$E$1))</f>
        <v>0</v>
      </c>
      <c r="F210" s="135">
        <f>COUNTIF(品番配送区分記入用リスト!U:U,CONCATENATE(A210,$F$1))</f>
        <v>0</v>
      </c>
      <c r="G210" s="135">
        <f>COUNTIF(品番配送区分記入用リスト!U:U,CONCATENATE(A210,$G$1))</f>
        <v>0</v>
      </c>
      <c r="H210" s="135">
        <f>COUNTIF(品番配送区分記入用リスト!U:U,CONCATENATE(A210,$H$1))</f>
        <v>0</v>
      </c>
      <c r="I210" s="136">
        <f t="shared" si="4"/>
        <v>0</v>
      </c>
      <c r="L210" s="135" t="s">
        <v>1484</v>
      </c>
      <c r="M210" s="137">
        <v>2000000</v>
      </c>
      <c r="N210" s="419">
        <v>7200</v>
      </c>
      <c r="O210" s="154">
        <v>3200</v>
      </c>
      <c r="Q210" s="419">
        <v>7200</v>
      </c>
      <c r="R210" s="138">
        <v>3200</v>
      </c>
      <c r="S210" s="138">
        <v>4000</v>
      </c>
      <c r="T210" s="141">
        <v>1080</v>
      </c>
      <c r="U210" s="183">
        <v>860</v>
      </c>
      <c r="V210" s="140">
        <v>0.11944444444444445</v>
      </c>
      <c r="W210" s="127">
        <v>800</v>
      </c>
      <c r="X210" s="85">
        <v>2060</v>
      </c>
      <c r="Y210" s="185">
        <v>1260</v>
      </c>
      <c r="Z210" s="84">
        <v>0.1575</v>
      </c>
      <c r="AA210" s="424" t="s">
        <v>126</v>
      </c>
      <c r="AB210" s="102">
        <v>0.08</v>
      </c>
      <c r="AC210" s="102">
        <v>0.08</v>
      </c>
      <c r="AE210" s="128">
        <v>540</v>
      </c>
      <c r="AF210" s="180">
        <v>1080</v>
      </c>
      <c r="AG210" s="183">
        <v>860</v>
      </c>
      <c r="AH210" s="189">
        <v>2060</v>
      </c>
      <c r="AK210" s="419">
        <v>7200</v>
      </c>
      <c r="AM210" s="12">
        <v>576</v>
      </c>
      <c r="AN210" s="103">
        <v>7776</v>
      </c>
      <c r="AO210" s="12">
        <v>7776</v>
      </c>
      <c r="AP210" s="12" t="s">
        <v>1499</v>
      </c>
      <c r="AQ210" s="103" t="s">
        <v>1499</v>
      </c>
      <c r="AR210" s="159">
        <v>0.08</v>
      </c>
      <c r="AS210" s="84">
        <v>0</v>
      </c>
    </row>
    <row r="211" spans="1:45" ht="14.25" customHeight="1">
      <c r="A211" s="124" t="s">
        <v>511</v>
      </c>
      <c r="B211" s="124" t="s">
        <v>512</v>
      </c>
      <c r="C211" s="419" t="s">
        <v>264</v>
      </c>
      <c r="D211" s="135" t="s">
        <v>232</v>
      </c>
      <c r="E211" s="135">
        <f>COUNTIF(品番配送区分記入用リスト!U:U,CONCATENATE(A211,$E$1))</f>
        <v>0</v>
      </c>
      <c r="F211" s="135">
        <f>COUNTIF(品番配送区分記入用リスト!U:U,CONCATENATE(A211,$F$1))</f>
        <v>0</v>
      </c>
      <c r="G211" s="135">
        <f>COUNTIF(品番配送区分記入用リスト!U:U,CONCATENATE(A211,$G$1))</f>
        <v>0</v>
      </c>
      <c r="H211" s="135">
        <f>COUNTIF(品番配送区分記入用リスト!U:U,CONCATENATE(A211,$H$1))</f>
        <v>0</v>
      </c>
      <c r="I211" s="136">
        <f t="shared" si="4"/>
        <v>0</v>
      </c>
      <c r="L211" s="135" t="s">
        <v>1484</v>
      </c>
      <c r="M211" s="137">
        <v>2000000</v>
      </c>
      <c r="N211" s="419">
        <v>9000</v>
      </c>
      <c r="O211" s="154">
        <v>4000</v>
      </c>
      <c r="Q211" s="419">
        <v>9000</v>
      </c>
      <c r="R211" s="138">
        <v>4000</v>
      </c>
      <c r="S211" s="138">
        <v>5000</v>
      </c>
      <c r="T211" s="141">
        <v>1350</v>
      </c>
      <c r="U211" s="183">
        <v>1075</v>
      </c>
      <c r="V211" s="140">
        <v>0.11944444444444445</v>
      </c>
      <c r="W211" s="127">
        <v>800</v>
      </c>
      <c r="X211" s="85">
        <v>2575</v>
      </c>
      <c r="Y211" s="185">
        <v>1775</v>
      </c>
      <c r="Z211" s="84">
        <v>0.17749999999999999</v>
      </c>
      <c r="AA211" s="424" t="s">
        <v>126</v>
      </c>
      <c r="AB211" s="102">
        <v>0.08</v>
      </c>
      <c r="AC211" s="102">
        <v>0.08</v>
      </c>
      <c r="AE211" s="128">
        <v>675</v>
      </c>
      <c r="AF211" s="180">
        <v>1350</v>
      </c>
      <c r="AG211" s="183">
        <v>1075</v>
      </c>
      <c r="AH211" s="189">
        <v>2575</v>
      </c>
      <c r="AK211" s="419">
        <v>9000</v>
      </c>
      <c r="AM211" s="12">
        <v>720</v>
      </c>
      <c r="AN211" s="103">
        <v>9720</v>
      </c>
      <c r="AO211" s="12">
        <v>9720</v>
      </c>
      <c r="AP211" s="12" t="s">
        <v>1497</v>
      </c>
      <c r="AQ211" s="103" t="s">
        <v>1497</v>
      </c>
      <c r="AR211" s="159">
        <v>0.08</v>
      </c>
      <c r="AS211" s="84">
        <v>0</v>
      </c>
    </row>
    <row r="212" spans="1:45" ht="14.25" customHeight="1">
      <c r="A212" s="124" t="s">
        <v>513</v>
      </c>
      <c r="B212" s="124" t="s">
        <v>315</v>
      </c>
      <c r="C212" s="419" t="s">
        <v>264</v>
      </c>
      <c r="D212" s="135" t="s">
        <v>232</v>
      </c>
      <c r="E212" s="135">
        <f>COUNTIF(品番配送区分記入用リスト!U:U,CONCATENATE(A212,$E$1))</f>
        <v>0</v>
      </c>
      <c r="F212" s="135">
        <f>COUNTIF(品番配送区分記入用リスト!U:U,CONCATENATE(A212,$F$1))</f>
        <v>0</v>
      </c>
      <c r="G212" s="135">
        <f>COUNTIF(品番配送区分記入用リスト!U:U,CONCATENATE(A212,$G$1))</f>
        <v>0</v>
      </c>
      <c r="H212" s="135">
        <f>COUNTIF(品番配送区分記入用リスト!U:U,CONCATENATE(A212,$H$1))</f>
        <v>0</v>
      </c>
      <c r="I212" s="136">
        <f t="shared" si="4"/>
        <v>0</v>
      </c>
      <c r="L212" s="135" t="s">
        <v>1484</v>
      </c>
      <c r="M212" s="137">
        <v>2000000</v>
      </c>
      <c r="N212" s="419">
        <v>9000</v>
      </c>
      <c r="O212" s="154">
        <v>4000</v>
      </c>
      <c r="Q212" s="419">
        <v>9000</v>
      </c>
      <c r="R212" s="138">
        <v>4000</v>
      </c>
      <c r="S212" s="138">
        <v>5000</v>
      </c>
      <c r="T212" s="141">
        <v>1350</v>
      </c>
      <c r="U212" s="183">
        <v>1075</v>
      </c>
      <c r="V212" s="140">
        <v>0.11944444444444445</v>
      </c>
      <c r="W212" s="127">
        <v>800</v>
      </c>
      <c r="X212" s="85">
        <v>2575</v>
      </c>
      <c r="Y212" s="185">
        <v>1775</v>
      </c>
      <c r="Z212" s="84">
        <v>0.17749999999999999</v>
      </c>
      <c r="AA212" s="424" t="s">
        <v>126</v>
      </c>
      <c r="AB212" s="102">
        <v>0.08</v>
      </c>
      <c r="AC212" s="102">
        <v>0.08</v>
      </c>
      <c r="AE212" s="128">
        <v>675</v>
      </c>
      <c r="AF212" s="180">
        <v>1350</v>
      </c>
      <c r="AG212" s="183">
        <v>1075</v>
      </c>
      <c r="AH212" s="189">
        <v>2575</v>
      </c>
      <c r="AK212" s="419">
        <v>9000</v>
      </c>
      <c r="AM212" s="12">
        <v>720</v>
      </c>
      <c r="AN212" s="103">
        <v>9720</v>
      </c>
      <c r="AO212" s="12">
        <v>9720</v>
      </c>
      <c r="AP212" s="12" t="s">
        <v>1497</v>
      </c>
      <c r="AQ212" s="103" t="s">
        <v>1497</v>
      </c>
      <c r="AR212" s="159">
        <v>0.08</v>
      </c>
      <c r="AS212" s="84">
        <v>0</v>
      </c>
    </row>
    <row r="213" spans="1:45" ht="14.25" customHeight="1">
      <c r="A213" s="124" t="s">
        <v>514</v>
      </c>
      <c r="B213" s="124" t="s">
        <v>515</v>
      </c>
      <c r="C213" s="419" t="s">
        <v>467</v>
      </c>
      <c r="D213" s="135" t="s">
        <v>232</v>
      </c>
      <c r="E213" s="135">
        <f>COUNTIF(品番配送区分記入用リスト!U:U,CONCATENATE(A213,$E$1))</f>
        <v>0</v>
      </c>
      <c r="F213" s="135">
        <f>COUNTIF(品番配送区分記入用リスト!U:U,CONCATENATE(A213,$F$1))</f>
        <v>0</v>
      </c>
      <c r="G213" s="135">
        <f>COUNTIF(品番配送区分記入用リスト!U:U,CONCATENATE(A213,$G$1))</f>
        <v>0</v>
      </c>
      <c r="H213" s="135">
        <f>COUNTIF(品番配送区分記入用リスト!U:U,CONCATENATE(A213,$H$1))</f>
        <v>0</v>
      </c>
      <c r="I213" s="136">
        <f t="shared" si="4"/>
        <v>0</v>
      </c>
      <c r="L213" s="135" t="s">
        <v>1484</v>
      </c>
      <c r="M213" s="137">
        <v>2000000</v>
      </c>
      <c r="N213" s="419">
        <v>4950</v>
      </c>
      <c r="O213" s="154">
        <v>2200</v>
      </c>
      <c r="Q213" s="419">
        <v>4950</v>
      </c>
      <c r="R213" s="138">
        <v>2200</v>
      </c>
      <c r="S213" s="138">
        <v>2750</v>
      </c>
      <c r="T213" s="141">
        <v>742.5</v>
      </c>
      <c r="U213" s="183">
        <v>591.24999999999989</v>
      </c>
      <c r="V213" s="140">
        <v>0.11944444444444442</v>
      </c>
      <c r="W213" s="127">
        <v>800</v>
      </c>
      <c r="X213" s="85">
        <v>1416.25</v>
      </c>
      <c r="Y213" s="185">
        <v>616.25</v>
      </c>
      <c r="Z213" s="84">
        <v>0.11204545454545455</v>
      </c>
      <c r="AA213" s="424" t="s">
        <v>126</v>
      </c>
      <c r="AB213" s="102">
        <v>0.08</v>
      </c>
      <c r="AC213" s="102">
        <v>0.08</v>
      </c>
      <c r="AE213" s="128">
        <v>371.25</v>
      </c>
      <c r="AF213" s="180">
        <v>742.5</v>
      </c>
      <c r="AG213" s="183">
        <v>591.24999999999989</v>
      </c>
      <c r="AH213" s="189">
        <v>1416.25</v>
      </c>
      <c r="AK213" s="419">
        <v>4950</v>
      </c>
      <c r="AM213" s="12">
        <v>396</v>
      </c>
      <c r="AN213" s="103">
        <v>5346</v>
      </c>
      <c r="AO213" s="12">
        <v>5346</v>
      </c>
      <c r="AP213" s="12" t="s">
        <v>1496</v>
      </c>
      <c r="AQ213" s="103" t="s">
        <v>1496</v>
      </c>
      <c r="AR213" s="159">
        <v>0.08</v>
      </c>
      <c r="AS213" s="84">
        <v>0</v>
      </c>
    </row>
    <row r="214" spans="1:45" ht="14.25" customHeight="1">
      <c r="A214" s="124" t="s">
        <v>516</v>
      </c>
      <c r="B214" s="124" t="s">
        <v>372</v>
      </c>
      <c r="C214" s="419" t="s">
        <v>495</v>
      </c>
      <c r="D214" s="135" t="s">
        <v>232</v>
      </c>
      <c r="E214" s="135">
        <f>COUNTIF(品番配送区分記入用リスト!U:U,CONCATENATE(A214,$E$1))</f>
        <v>0</v>
      </c>
      <c r="F214" s="135">
        <f>COUNTIF(品番配送区分記入用リスト!U:U,CONCATENATE(A214,$F$1))</f>
        <v>0</v>
      </c>
      <c r="G214" s="135">
        <f>COUNTIF(品番配送区分記入用リスト!U:U,CONCATENATE(A214,$G$1))</f>
        <v>0</v>
      </c>
      <c r="H214" s="135">
        <f>COUNTIF(品番配送区分記入用リスト!U:U,CONCATENATE(A214,$H$1))</f>
        <v>0</v>
      </c>
      <c r="I214" s="136">
        <f t="shared" si="4"/>
        <v>0</v>
      </c>
      <c r="L214" s="135" t="s">
        <v>1484</v>
      </c>
      <c r="M214" s="137">
        <v>2000000</v>
      </c>
      <c r="N214" s="419">
        <v>7200</v>
      </c>
      <c r="O214" s="154">
        <v>3200</v>
      </c>
      <c r="Q214" s="419">
        <v>7200</v>
      </c>
      <c r="R214" s="138">
        <v>3200</v>
      </c>
      <c r="S214" s="138">
        <v>4000</v>
      </c>
      <c r="T214" s="141">
        <v>1080</v>
      </c>
      <c r="U214" s="183">
        <v>860</v>
      </c>
      <c r="V214" s="140">
        <v>0.11944444444444445</v>
      </c>
      <c r="W214" s="127">
        <v>800</v>
      </c>
      <c r="X214" s="85">
        <v>2060</v>
      </c>
      <c r="Y214" s="185">
        <v>1260</v>
      </c>
      <c r="Z214" s="84">
        <v>0.1575</v>
      </c>
      <c r="AA214" s="424" t="s">
        <v>126</v>
      </c>
      <c r="AB214" s="102">
        <v>0.08</v>
      </c>
      <c r="AC214" s="102">
        <v>0.08</v>
      </c>
      <c r="AE214" s="128">
        <v>540</v>
      </c>
      <c r="AF214" s="180">
        <v>1080</v>
      </c>
      <c r="AG214" s="183">
        <v>860</v>
      </c>
      <c r="AH214" s="189">
        <v>2060</v>
      </c>
      <c r="AK214" s="419">
        <v>7200</v>
      </c>
      <c r="AM214" s="12">
        <v>576</v>
      </c>
      <c r="AN214" s="103">
        <v>7776</v>
      </c>
      <c r="AO214" s="12">
        <v>7776</v>
      </c>
      <c r="AP214" s="12" t="s">
        <v>1499</v>
      </c>
      <c r="AQ214" s="103" t="s">
        <v>1499</v>
      </c>
      <c r="AR214" s="159">
        <v>0.08</v>
      </c>
      <c r="AS214" s="84">
        <v>0</v>
      </c>
    </row>
    <row r="215" spans="1:45" ht="14.25" customHeight="1">
      <c r="A215" s="124" t="s">
        <v>517</v>
      </c>
      <c r="B215" s="124" t="s">
        <v>501</v>
      </c>
      <c r="C215" s="419" t="s">
        <v>264</v>
      </c>
      <c r="D215" s="135" t="s">
        <v>232</v>
      </c>
      <c r="E215" s="135">
        <f>COUNTIF(品番配送区分記入用リスト!U:U,CONCATENATE(A215,$E$1))</f>
        <v>0</v>
      </c>
      <c r="F215" s="135">
        <f>COUNTIF(品番配送区分記入用リスト!U:U,CONCATENATE(A215,$F$1))</f>
        <v>0</v>
      </c>
      <c r="G215" s="135">
        <f>COUNTIF(品番配送区分記入用リスト!U:U,CONCATENATE(A215,$G$1))</f>
        <v>0</v>
      </c>
      <c r="H215" s="135">
        <f>COUNTIF(品番配送区分記入用リスト!U:U,CONCATENATE(A215,$H$1))</f>
        <v>0</v>
      </c>
      <c r="I215" s="136">
        <f t="shared" si="4"/>
        <v>0</v>
      </c>
      <c r="L215" s="135" t="s">
        <v>1484</v>
      </c>
      <c r="M215" s="137">
        <v>2000000</v>
      </c>
      <c r="N215" s="419">
        <v>9000</v>
      </c>
      <c r="O215" s="154">
        <v>4000</v>
      </c>
      <c r="Q215" s="419">
        <v>9000</v>
      </c>
      <c r="R215" s="138">
        <v>4000</v>
      </c>
      <c r="S215" s="138">
        <v>5000</v>
      </c>
      <c r="T215" s="141">
        <v>1350</v>
      </c>
      <c r="U215" s="183">
        <v>1075</v>
      </c>
      <c r="V215" s="140">
        <v>0.11944444444444445</v>
      </c>
      <c r="W215" s="127">
        <v>800</v>
      </c>
      <c r="X215" s="85">
        <v>2575</v>
      </c>
      <c r="Y215" s="185">
        <v>1775</v>
      </c>
      <c r="Z215" s="84">
        <v>0.17749999999999999</v>
      </c>
      <c r="AA215" s="424" t="s">
        <v>126</v>
      </c>
      <c r="AB215" s="102">
        <v>0.08</v>
      </c>
      <c r="AC215" s="102">
        <v>0.08</v>
      </c>
      <c r="AE215" s="128">
        <v>675</v>
      </c>
      <c r="AF215" s="180">
        <v>1350</v>
      </c>
      <c r="AG215" s="183">
        <v>1075</v>
      </c>
      <c r="AH215" s="189">
        <v>2575</v>
      </c>
      <c r="AK215" s="419">
        <v>9000</v>
      </c>
      <c r="AM215" s="12">
        <v>720</v>
      </c>
      <c r="AN215" s="103">
        <v>9720</v>
      </c>
      <c r="AO215" s="12">
        <v>9720</v>
      </c>
      <c r="AP215" s="12" t="s">
        <v>1497</v>
      </c>
      <c r="AQ215" s="103" t="s">
        <v>1497</v>
      </c>
      <c r="AR215" s="159">
        <v>0.08</v>
      </c>
      <c r="AS215" s="84">
        <v>0</v>
      </c>
    </row>
    <row r="216" spans="1:45" ht="14.25" customHeight="1">
      <c r="A216" s="124" t="s">
        <v>518</v>
      </c>
      <c r="B216" s="124" t="s">
        <v>343</v>
      </c>
      <c r="C216" s="419" t="s">
        <v>519</v>
      </c>
      <c r="D216" s="135" t="s">
        <v>232</v>
      </c>
      <c r="E216" s="135">
        <f>COUNTIF(品番配送区分記入用リスト!U:U,CONCATENATE(A216,$E$1))</f>
        <v>0</v>
      </c>
      <c r="F216" s="135">
        <f>COUNTIF(品番配送区分記入用リスト!U:U,CONCATENATE(A216,$F$1))</f>
        <v>0</v>
      </c>
      <c r="G216" s="135">
        <f>COUNTIF(品番配送区分記入用リスト!U:U,CONCATENATE(A216,$G$1))</f>
        <v>0</v>
      </c>
      <c r="H216" s="135">
        <f>COUNTIF(品番配送区分記入用リスト!U:U,CONCATENATE(A216,$H$1))</f>
        <v>0</v>
      </c>
      <c r="I216" s="136">
        <f t="shared" si="4"/>
        <v>0</v>
      </c>
      <c r="L216" s="135" t="s">
        <v>1484</v>
      </c>
      <c r="M216" s="137">
        <v>2000000</v>
      </c>
      <c r="N216" s="419">
        <v>13500</v>
      </c>
      <c r="O216" s="154">
        <v>6000</v>
      </c>
      <c r="Q216" s="419">
        <v>13500</v>
      </c>
      <c r="R216" s="138">
        <v>6000</v>
      </c>
      <c r="S216" s="138">
        <v>7500</v>
      </c>
      <c r="T216" s="141">
        <v>2025</v>
      </c>
      <c r="U216" s="183">
        <v>1612.5</v>
      </c>
      <c r="V216" s="140">
        <v>0.11944444444444445</v>
      </c>
      <c r="W216" s="127">
        <v>800</v>
      </c>
      <c r="X216" s="85">
        <v>3862.5</v>
      </c>
      <c r="Y216" s="185">
        <v>3062.5</v>
      </c>
      <c r="Z216" s="84">
        <v>0.20416666666666666</v>
      </c>
      <c r="AA216" s="424" t="s">
        <v>126</v>
      </c>
      <c r="AB216" s="102">
        <v>0.08</v>
      </c>
      <c r="AC216" s="102">
        <v>0.08</v>
      </c>
      <c r="AE216" s="128">
        <v>1012.5</v>
      </c>
      <c r="AF216" s="180">
        <v>2025</v>
      </c>
      <c r="AG216" s="183">
        <v>1612.5</v>
      </c>
      <c r="AH216" s="189">
        <v>3862.5</v>
      </c>
      <c r="AK216" s="419">
        <v>13500</v>
      </c>
      <c r="AM216" s="12">
        <v>1080</v>
      </c>
      <c r="AN216" s="103">
        <v>14580</v>
      </c>
      <c r="AO216" s="12">
        <v>14580</v>
      </c>
      <c r="AP216" s="12" t="s">
        <v>1502</v>
      </c>
      <c r="AQ216" s="103" t="s">
        <v>1502</v>
      </c>
      <c r="AR216" s="159">
        <v>0.08</v>
      </c>
      <c r="AS216" s="84">
        <v>0</v>
      </c>
    </row>
    <row r="217" spans="1:45" ht="14.25" customHeight="1">
      <c r="A217" s="124" t="s">
        <v>520</v>
      </c>
      <c r="B217" s="124" t="s">
        <v>351</v>
      </c>
      <c r="C217" s="419" t="s">
        <v>495</v>
      </c>
      <c r="D217" s="135" t="s">
        <v>232</v>
      </c>
      <c r="E217" s="135">
        <f>COUNTIF(品番配送区分記入用リスト!U:U,CONCATENATE(A217,$E$1))</f>
        <v>0</v>
      </c>
      <c r="F217" s="135">
        <f>COUNTIF(品番配送区分記入用リスト!U:U,CONCATENATE(A217,$F$1))</f>
        <v>0</v>
      </c>
      <c r="G217" s="135">
        <f>COUNTIF(品番配送区分記入用リスト!U:U,CONCATENATE(A217,$G$1))</f>
        <v>0</v>
      </c>
      <c r="H217" s="135">
        <f>COUNTIF(品番配送区分記入用リスト!U:U,CONCATENATE(A217,$H$1))</f>
        <v>0</v>
      </c>
      <c r="I217" s="136">
        <f t="shared" si="4"/>
        <v>0</v>
      </c>
      <c r="L217" s="135" t="s">
        <v>1484</v>
      </c>
      <c r="M217" s="137">
        <v>2000000</v>
      </c>
      <c r="N217" s="419">
        <v>7200</v>
      </c>
      <c r="O217" s="154">
        <v>3200</v>
      </c>
      <c r="Q217" s="419">
        <v>7200</v>
      </c>
      <c r="R217" s="138">
        <v>3200</v>
      </c>
      <c r="S217" s="138">
        <v>4000</v>
      </c>
      <c r="T217" s="141">
        <v>1080</v>
      </c>
      <c r="U217" s="183">
        <v>860</v>
      </c>
      <c r="V217" s="140">
        <v>0.11944444444444445</v>
      </c>
      <c r="W217" s="127">
        <v>800</v>
      </c>
      <c r="X217" s="85">
        <v>2060</v>
      </c>
      <c r="Y217" s="185">
        <v>1260</v>
      </c>
      <c r="Z217" s="84">
        <v>0.1575</v>
      </c>
      <c r="AA217" s="424" t="s">
        <v>126</v>
      </c>
      <c r="AB217" s="102">
        <v>0.08</v>
      </c>
      <c r="AC217" s="102">
        <v>0.08</v>
      </c>
      <c r="AE217" s="128">
        <v>540</v>
      </c>
      <c r="AF217" s="180">
        <v>1080</v>
      </c>
      <c r="AG217" s="183">
        <v>860</v>
      </c>
      <c r="AH217" s="189">
        <v>2060</v>
      </c>
      <c r="AK217" s="419">
        <v>7200</v>
      </c>
      <c r="AM217" s="12">
        <v>576</v>
      </c>
      <c r="AN217" s="103">
        <v>7776</v>
      </c>
      <c r="AO217" s="12">
        <v>7776</v>
      </c>
      <c r="AP217" s="12" t="s">
        <v>1499</v>
      </c>
      <c r="AQ217" s="103" t="s">
        <v>1499</v>
      </c>
      <c r="AR217" s="159">
        <v>0.08</v>
      </c>
      <c r="AS217" s="84">
        <v>0</v>
      </c>
    </row>
    <row r="218" spans="1:45" ht="14.25" customHeight="1">
      <c r="A218" s="124" t="s">
        <v>521</v>
      </c>
      <c r="B218" s="124" t="s">
        <v>372</v>
      </c>
      <c r="C218" s="419" t="s">
        <v>264</v>
      </c>
      <c r="D218" s="135" t="s">
        <v>232</v>
      </c>
      <c r="E218" s="135">
        <f>COUNTIF(品番配送区分記入用リスト!U:U,CONCATENATE(A218,$E$1))</f>
        <v>0</v>
      </c>
      <c r="F218" s="135">
        <f>COUNTIF(品番配送区分記入用リスト!U:U,CONCATENATE(A218,$F$1))</f>
        <v>0</v>
      </c>
      <c r="G218" s="135">
        <f>COUNTIF(品番配送区分記入用リスト!U:U,CONCATENATE(A218,$G$1))</f>
        <v>0</v>
      </c>
      <c r="H218" s="135">
        <f>COUNTIF(品番配送区分記入用リスト!U:U,CONCATENATE(A218,$H$1))</f>
        <v>0</v>
      </c>
      <c r="I218" s="136">
        <f t="shared" si="4"/>
        <v>0</v>
      </c>
      <c r="L218" s="135" t="s">
        <v>1484</v>
      </c>
      <c r="M218" s="137">
        <v>2000000</v>
      </c>
      <c r="N218" s="419">
        <v>9000</v>
      </c>
      <c r="O218" s="154">
        <v>4000</v>
      </c>
      <c r="Q218" s="419">
        <v>9000</v>
      </c>
      <c r="R218" s="138">
        <v>4000</v>
      </c>
      <c r="S218" s="138">
        <v>5000</v>
      </c>
      <c r="T218" s="141">
        <v>1350</v>
      </c>
      <c r="U218" s="183">
        <v>1075</v>
      </c>
      <c r="V218" s="140">
        <v>0.11944444444444445</v>
      </c>
      <c r="W218" s="127">
        <v>800</v>
      </c>
      <c r="X218" s="85">
        <v>2575</v>
      </c>
      <c r="Y218" s="185">
        <v>1775</v>
      </c>
      <c r="Z218" s="84">
        <v>0.17749999999999999</v>
      </c>
      <c r="AA218" s="424" t="s">
        <v>126</v>
      </c>
      <c r="AB218" s="102">
        <v>0.08</v>
      </c>
      <c r="AC218" s="102">
        <v>0.08</v>
      </c>
      <c r="AE218" s="128">
        <v>675</v>
      </c>
      <c r="AF218" s="180">
        <v>1350</v>
      </c>
      <c r="AG218" s="183">
        <v>1075</v>
      </c>
      <c r="AH218" s="189">
        <v>2575</v>
      </c>
      <c r="AK218" s="419">
        <v>9000</v>
      </c>
      <c r="AM218" s="12">
        <v>720</v>
      </c>
      <c r="AN218" s="103">
        <v>9720</v>
      </c>
      <c r="AO218" s="12">
        <v>9720</v>
      </c>
      <c r="AP218" s="12" t="s">
        <v>1497</v>
      </c>
      <c r="AQ218" s="103" t="s">
        <v>1497</v>
      </c>
      <c r="AR218" s="159">
        <v>0.08</v>
      </c>
      <c r="AS218" s="84">
        <v>0</v>
      </c>
    </row>
    <row r="219" spans="1:45" ht="14.25" customHeight="1">
      <c r="A219" s="124" t="s">
        <v>522</v>
      </c>
      <c r="B219" s="124" t="s">
        <v>498</v>
      </c>
      <c r="C219" s="419" t="s">
        <v>505</v>
      </c>
      <c r="D219" s="135" t="s">
        <v>232</v>
      </c>
      <c r="E219" s="135">
        <f>COUNTIF(品番配送区分記入用リスト!U:U,CONCATENATE(A219,$E$1))</f>
        <v>0</v>
      </c>
      <c r="F219" s="135">
        <f>COUNTIF(品番配送区分記入用リスト!U:U,CONCATENATE(A219,$F$1))</f>
        <v>0</v>
      </c>
      <c r="G219" s="135">
        <f>COUNTIF(品番配送区分記入用リスト!U:U,CONCATENATE(A219,$G$1))</f>
        <v>0</v>
      </c>
      <c r="H219" s="135">
        <f>COUNTIF(品番配送区分記入用リスト!U:U,CONCATENATE(A219,$H$1))</f>
        <v>0</v>
      </c>
      <c r="I219" s="136">
        <f t="shared" si="4"/>
        <v>0</v>
      </c>
      <c r="L219" s="135" t="s">
        <v>1484</v>
      </c>
      <c r="M219" s="137">
        <v>2000000</v>
      </c>
      <c r="N219" s="419">
        <v>9900</v>
      </c>
      <c r="O219" s="154">
        <v>4400</v>
      </c>
      <c r="Q219" s="419">
        <v>9900</v>
      </c>
      <c r="R219" s="138">
        <v>4400</v>
      </c>
      <c r="S219" s="138">
        <v>5500</v>
      </c>
      <c r="T219" s="141">
        <v>1485</v>
      </c>
      <c r="U219" s="183">
        <v>1182.4999999999998</v>
      </c>
      <c r="V219" s="140">
        <v>0.11944444444444442</v>
      </c>
      <c r="W219" s="127">
        <v>800</v>
      </c>
      <c r="X219" s="85">
        <v>2832.5</v>
      </c>
      <c r="Y219" s="185">
        <v>2032.5</v>
      </c>
      <c r="Z219" s="84">
        <v>0.18477272727272728</v>
      </c>
      <c r="AA219" s="424" t="s">
        <v>126</v>
      </c>
      <c r="AB219" s="102">
        <v>0.08</v>
      </c>
      <c r="AC219" s="102">
        <v>0.08</v>
      </c>
      <c r="AE219" s="128">
        <v>742.5</v>
      </c>
      <c r="AF219" s="180">
        <v>1485</v>
      </c>
      <c r="AG219" s="183">
        <v>1182.4999999999998</v>
      </c>
      <c r="AH219" s="189">
        <v>2832.5</v>
      </c>
      <c r="AK219" s="419">
        <v>9900</v>
      </c>
      <c r="AM219" s="12">
        <v>792</v>
      </c>
      <c r="AN219" s="103">
        <v>10692</v>
      </c>
      <c r="AO219" s="12">
        <v>10692</v>
      </c>
      <c r="AP219" s="12" t="s">
        <v>1501</v>
      </c>
      <c r="AQ219" s="103" t="s">
        <v>1501</v>
      </c>
      <c r="AR219" s="159">
        <v>0.08</v>
      </c>
      <c r="AS219" s="84">
        <v>0</v>
      </c>
    </row>
    <row r="220" spans="1:45" ht="14.25" customHeight="1">
      <c r="A220" s="124" t="s">
        <v>523</v>
      </c>
      <c r="B220" s="124" t="s">
        <v>458</v>
      </c>
      <c r="C220" s="419" t="s">
        <v>524</v>
      </c>
      <c r="D220" s="135" t="s">
        <v>232</v>
      </c>
      <c r="E220" s="135">
        <f>COUNTIF(品番配送区分記入用リスト!U:U,CONCATENATE(A220,$E$1))</f>
        <v>0</v>
      </c>
      <c r="F220" s="135">
        <f>COUNTIF(品番配送区分記入用リスト!U:U,CONCATENATE(A220,$F$1))</f>
        <v>0</v>
      </c>
      <c r="G220" s="135">
        <f>COUNTIF(品番配送区分記入用リスト!U:U,CONCATENATE(A220,$G$1))</f>
        <v>0</v>
      </c>
      <c r="H220" s="135">
        <f>COUNTIF(品番配送区分記入用リスト!U:U,CONCATENATE(A220,$H$1))</f>
        <v>0</v>
      </c>
      <c r="I220" s="136">
        <f t="shared" si="4"/>
        <v>0</v>
      </c>
      <c r="L220" s="135" t="s">
        <v>1484</v>
      </c>
      <c r="M220" s="137">
        <v>2000000</v>
      </c>
      <c r="N220" s="419">
        <v>5400</v>
      </c>
      <c r="O220" s="154">
        <v>2400</v>
      </c>
      <c r="Q220" s="419">
        <v>5400</v>
      </c>
      <c r="R220" s="138">
        <v>2400</v>
      </c>
      <c r="S220" s="138">
        <v>3000</v>
      </c>
      <c r="T220" s="141">
        <v>810</v>
      </c>
      <c r="U220" s="183">
        <v>645</v>
      </c>
      <c r="V220" s="140">
        <v>0.11944444444444445</v>
      </c>
      <c r="W220" s="127">
        <v>800</v>
      </c>
      <c r="X220" s="85">
        <v>1545</v>
      </c>
      <c r="Y220" s="185">
        <v>745</v>
      </c>
      <c r="Z220" s="84">
        <v>0.12416666666666666</v>
      </c>
      <c r="AA220" s="424" t="s">
        <v>126</v>
      </c>
      <c r="AB220" s="102">
        <v>0.08</v>
      </c>
      <c r="AC220" s="102">
        <v>0.08</v>
      </c>
      <c r="AE220" s="128">
        <v>405</v>
      </c>
      <c r="AF220" s="180">
        <v>810</v>
      </c>
      <c r="AG220" s="183">
        <v>645</v>
      </c>
      <c r="AH220" s="189">
        <v>1545</v>
      </c>
      <c r="AK220" s="419">
        <v>5400</v>
      </c>
      <c r="AM220" s="12">
        <v>432</v>
      </c>
      <c r="AN220" s="103">
        <v>5832</v>
      </c>
      <c r="AO220" s="12">
        <v>5832</v>
      </c>
      <c r="AP220" s="12" t="s">
        <v>1503</v>
      </c>
      <c r="AQ220" s="103" t="s">
        <v>1503</v>
      </c>
      <c r="AR220" s="159">
        <v>0.08</v>
      </c>
      <c r="AS220" s="84">
        <v>0</v>
      </c>
    </row>
    <row r="221" spans="1:45" ht="14.25" customHeight="1">
      <c r="A221" s="124" t="s">
        <v>525</v>
      </c>
      <c r="B221" s="124" t="s">
        <v>416</v>
      </c>
      <c r="C221" s="419" t="s">
        <v>495</v>
      </c>
      <c r="D221" s="135" t="s">
        <v>232</v>
      </c>
      <c r="E221" s="135">
        <f>COUNTIF(品番配送区分記入用リスト!U:U,CONCATENATE(A221,$E$1))</f>
        <v>0</v>
      </c>
      <c r="F221" s="135">
        <f>COUNTIF(品番配送区分記入用リスト!U:U,CONCATENATE(A221,$F$1))</f>
        <v>0</v>
      </c>
      <c r="G221" s="135">
        <f>COUNTIF(品番配送区分記入用リスト!U:U,CONCATENATE(A221,$G$1))</f>
        <v>0</v>
      </c>
      <c r="H221" s="135">
        <f>COUNTIF(品番配送区分記入用リスト!U:U,CONCATENATE(A221,$H$1))</f>
        <v>0</v>
      </c>
      <c r="I221" s="136">
        <f t="shared" si="4"/>
        <v>0</v>
      </c>
      <c r="L221" s="135" t="s">
        <v>1484</v>
      </c>
      <c r="M221" s="137">
        <v>2000000</v>
      </c>
      <c r="N221" s="419">
        <v>7200</v>
      </c>
      <c r="O221" s="154">
        <v>3200</v>
      </c>
      <c r="Q221" s="419">
        <v>7200</v>
      </c>
      <c r="R221" s="138">
        <v>3200</v>
      </c>
      <c r="S221" s="138">
        <v>4000</v>
      </c>
      <c r="T221" s="141">
        <v>1080</v>
      </c>
      <c r="U221" s="183">
        <v>860</v>
      </c>
      <c r="V221" s="140">
        <v>0.11944444444444445</v>
      </c>
      <c r="W221" s="127">
        <v>800</v>
      </c>
      <c r="X221" s="85">
        <v>2060</v>
      </c>
      <c r="Y221" s="185">
        <v>1260</v>
      </c>
      <c r="Z221" s="84">
        <v>0.1575</v>
      </c>
      <c r="AA221" s="424" t="s">
        <v>126</v>
      </c>
      <c r="AB221" s="102">
        <v>0.08</v>
      </c>
      <c r="AC221" s="102">
        <v>0.08</v>
      </c>
      <c r="AE221" s="128">
        <v>540</v>
      </c>
      <c r="AF221" s="180">
        <v>1080</v>
      </c>
      <c r="AG221" s="183">
        <v>860</v>
      </c>
      <c r="AH221" s="189">
        <v>2060</v>
      </c>
      <c r="AK221" s="419">
        <v>7200</v>
      </c>
      <c r="AM221" s="12">
        <v>576</v>
      </c>
      <c r="AN221" s="103">
        <v>7776</v>
      </c>
      <c r="AO221" s="12">
        <v>7776</v>
      </c>
      <c r="AP221" s="12" t="s">
        <v>1499</v>
      </c>
      <c r="AQ221" s="103" t="s">
        <v>1499</v>
      </c>
      <c r="AR221" s="159">
        <v>0.08</v>
      </c>
      <c r="AS221" s="84">
        <v>0</v>
      </c>
    </row>
    <row r="222" spans="1:45" ht="14.25" customHeight="1">
      <c r="A222" s="124" t="s">
        <v>526</v>
      </c>
      <c r="B222" s="124" t="s">
        <v>423</v>
      </c>
      <c r="C222" s="419" t="s">
        <v>495</v>
      </c>
      <c r="D222" s="135" t="s">
        <v>232</v>
      </c>
      <c r="E222" s="135">
        <f>COUNTIF(品番配送区分記入用リスト!U:U,CONCATENATE(A222,$E$1))</f>
        <v>0</v>
      </c>
      <c r="F222" s="135">
        <f>COUNTIF(品番配送区分記入用リスト!U:U,CONCATENATE(A222,$F$1))</f>
        <v>0</v>
      </c>
      <c r="G222" s="135">
        <f>COUNTIF(品番配送区分記入用リスト!U:U,CONCATENATE(A222,$G$1))</f>
        <v>0</v>
      </c>
      <c r="H222" s="135">
        <f>COUNTIF(品番配送区分記入用リスト!U:U,CONCATENATE(A222,$H$1))</f>
        <v>0</v>
      </c>
      <c r="I222" s="136">
        <f t="shared" si="4"/>
        <v>0</v>
      </c>
      <c r="L222" s="135" t="s">
        <v>1484</v>
      </c>
      <c r="M222" s="137">
        <v>2000000</v>
      </c>
      <c r="N222" s="419">
        <v>7200</v>
      </c>
      <c r="O222" s="154">
        <v>3200</v>
      </c>
      <c r="Q222" s="419">
        <v>7200</v>
      </c>
      <c r="R222" s="138">
        <v>3200</v>
      </c>
      <c r="S222" s="138">
        <v>4000</v>
      </c>
      <c r="T222" s="141">
        <v>1080</v>
      </c>
      <c r="U222" s="183">
        <v>860</v>
      </c>
      <c r="V222" s="140">
        <v>0.11944444444444445</v>
      </c>
      <c r="W222" s="127">
        <v>800</v>
      </c>
      <c r="X222" s="85">
        <v>2060</v>
      </c>
      <c r="Y222" s="185">
        <v>1260</v>
      </c>
      <c r="Z222" s="84">
        <v>0.1575</v>
      </c>
      <c r="AA222" s="424" t="s">
        <v>126</v>
      </c>
      <c r="AB222" s="102">
        <v>0.08</v>
      </c>
      <c r="AC222" s="102">
        <v>0.08</v>
      </c>
      <c r="AE222" s="128">
        <v>540</v>
      </c>
      <c r="AF222" s="180">
        <v>1080</v>
      </c>
      <c r="AG222" s="183">
        <v>860</v>
      </c>
      <c r="AH222" s="189">
        <v>2060</v>
      </c>
      <c r="AK222" s="419">
        <v>7200</v>
      </c>
      <c r="AM222" s="12">
        <v>576</v>
      </c>
      <c r="AN222" s="103">
        <v>7776</v>
      </c>
      <c r="AO222" s="12">
        <v>7776</v>
      </c>
      <c r="AP222" s="12" t="s">
        <v>1499</v>
      </c>
      <c r="AQ222" s="103" t="s">
        <v>1499</v>
      </c>
      <c r="AR222" s="159">
        <v>0.08</v>
      </c>
      <c r="AS222" s="84">
        <v>0</v>
      </c>
    </row>
    <row r="223" spans="1:45" ht="14.25" customHeight="1">
      <c r="A223" s="124" t="s">
        <v>527</v>
      </c>
      <c r="B223" s="124" t="s">
        <v>528</v>
      </c>
      <c r="C223" s="419" t="s">
        <v>529</v>
      </c>
      <c r="D223" s="135" t="s">
        <v>232</v>
      </c>
      <c r="E223" s="135">
        <f>COUNTIF(品番配送区分記入用リスト!U:U,CONCATENATE(A223,$E$1))</f>
        <v>0</v>
      </c>
      <c r="F223" s="135">
        <f>COUNTIF(品番配送区分記入用リスト!U:U,CONCATENATE(A223,$F$1))</f>
        <v>0</v>
      </c>
      <c r="G223" s="135">
        <f>COUNTIF(品番配送区分記入用リスト!U:U,CONCATENATE(A223,$G$1))</f>
        <v>0</v>
      </c>
      <c r="H223" s="135">
        <f>COUNTIF(品番配送区分記入用リスト!U:U,CONCATENATE(A223,$H$1))</f>
        <v>0</v>
      </c>
      <c r="I223" s="136">
        <f t="shared" si="4"/>
        <v>0</v>
      </c>
      <c r="L223" s="135" t="s">
        <v>1484</v>
      </c>
      <c r="M223" s="137">
        <v>2000000</v>
      </c>
      <c r="N223" s="419">
        <v>14850</v>
      </c>
      <c r="O223" s="154">
        <v>6600</v>
      </c>
      <c r="Q223" s="419">
        <v>14850</v>
      </c>
      <c r="R223" s="138">
        <v>6600</v>
      </c>
      <c r="S223" s="138">
        <v>8250</v>
      </c>
      <c r="T223" s="141">
        <v>2227.5</v>
      </c>
      <c r="U223" s="183">
        <v>1773.75</v>
      </c>
      <c r="V223" s="140">
        <v>0.11944444444444445</v>
      </c>
      <c r="W223" s="127">
        <v>800</v>
      </c>
      <c r="X223" s="85">
        <v>4248.75</v>
      </c>
      <c r="Y223" s="185">
        <v>3448.75</v>
      </c>
      <c r="Z223" s="84">
        <v>0.20901515151515151</v>
      </c>
      <c r="AA223" s="424" t="s">
        <v>126</v>
      </c>
      <c r="AB223" s="102">
        <v>0.08</v>
      </c>
      <c r="AC223" s="102">
        <v>0.08</v>
      </c>
      <c r="AE223" s="128">
        <v>1113.75</v>
      </c>
      <c r="AF223" s="180">
        <v>2227.5</v>
      </c>
      <c r="AG223" s="183">
        <v>1773.75</v>
      </c>
      <c r="AH223" s="189">
        <v>4248.75</v>
      </c>
      <c r="AK223" s="419">
        <v>14850</v>
      </c>
      <c r="AM223" s="12">
        <v>1188</v>
      </c>
      <c r="AN223" s="103">
        <v>16038</v>
      </c>
      <c r="AO223" s="12">
        <v>16038</v>
      </c>
      <c r="AP223" s="12" t="s">
        <v>1504</v>
      </c>
      <c r="AQ223" s="103" t="s">
        <v>1504</v>
      </c>
      <c r="AR223" s="159">
        <v>0.08</v>
      </c>
      <c r="AS223" s="84">
        <v>0</v>
      </c>
    </row>
    <row r="224" spans="1:45" ht="14.25" customHeight="1">
      <c r="A224" s="124" t="s">
        <v>530</v>
      </c>
      <c r="B224" s="124" t="s">
        <v>374</v>
      </c>
      <c r="C224" s="419" t="s">
        <v>234</v>
      </c>
      <c r="D224" s="135" t="s">
        <v>232</v>
      </c>
      <c r="E224" s="135">
        <f>COUNTIF(品番配送区分記入用リスト!U:U,CONCATENATE(A224,$E$1))</f>
        <v>0</v>
      </c>
      <c r="F224" s="135">
        <f>COUNTIF(品番配送区分記入用リスト!U:U,CONCATENATE(A224,$F$1))</f>
        <v>0</v>
      </c>
      <c r="G224" s="135">
        <f>COUNTIF(品番配送区分記入用リスト!U:U,CONCATENATE(A224,$G$1))</f>
        <v>0</v>
      </c>
      <c r="H224" s="135">
        <f>COUNTIF(品番配送区分記入用リスト!U:U,CONCATENATE(A224,$H$1))</f>
        <v>0</v>
      </c>
      <c r="I224" s="136">
        <f t="shared" si="4"/>
        <v>0</v>
      </c>
      <c r="L224" s="135" t="s">
        <v>1484</v>
      </c>
      <c r="M224" s="137">
        <v>2000000</v>
      </c>
      <c r="N224" s="419">
        <v>1350</v>
      </c>
      <c r="O224" s="154">
        <v>600</v>
      </c>
      <c r="Q224" s="419">
        <v>1350</v>
      </c>
      <c r="R224" s="138">
        <v>600</v>
      </c>
      <c r="S224" s="138">
        <v>750</v>
      </c>
      <c r="T224" s="141">
        <v>202.5</v>
      </c>
      <c r="U224" s="183">
        <v>161.25</v>
      </c>
      <c r="V224" s="140">
        <v>0.11944444444444445</v>
      </c>
      <c r="X224" s="85">
        <v>386.25</v>
      </c>
      <c r="Y224" s="185">
        <v>386.25</v>
      </c>
      <c r="Z224" s="84">
        <v>0.25750000000000001</v>
      </c>
      <c r="AA224" s="424" t="s">
        <v>126</v>
      </c>
      <c r="AB224" s="102">
        <v>0.08</v>
      </c>
      <c r="AC224" s="102">
        <v>0.08</v>
      </c>
      <c r="AE224" s="128">
        <v>101.25</v>
      </c>
      <c r="AF224" s="180">
        <v>202.5</v>
      </c>
      <c r="AG224" s="183">
        <v>161.25</v>
      </c>
      <c r="AH224" s="189">
        <v>386.25</v>
      </c>
      <c r="AK224" s="419">
        <v>1350</v>
      </c>
      <c r="AM224" s="12">
        <v>108</v>
      </c>
      <c r="AN224" s="103">
        <v>1458</v>
      </c>
      <c r="AO224" s="12">
        <v>1458</v>
      </c>
      <c r="AP224" s="12" t="s">
        <v>1486</v>
      </c>
      <c r="AQ224" s="103" t="s">
        <v>1486</v>
      </c>
      <c r="AR224" s="159">
        <v>0.08</v>
      </c>
      <c r="AS224" s="84">
        <v>0</v>
      </c>
    </row>
    <row r="225" spans="1:45" ht="14.25" customHeight="1">
      <c r="A225" s="124" t="s">
        <v>531</v>
      </c>
      <c r="B225" s="124" t="s">
        <v>374</v>
      </c>
      <c r="C225" s="419" t="s">
        <v>236</v>
      </c>
      <c r="D225" s="135" t="s">
        <v>232</v>
      </c>
      <c r="E225" s="135">
        <f>COUNTIF(品番配送区分記入用リスト!U:U,CONCATENATE(A225,$E$1))</f>
        <v>0</v>
      </c>
      <c r="F225" s="135">
        <f>COUNTIF(品番配送区分記入用リスト!U:U,CONCATENATE(A225,$F$1))</f>
        <v>0</v>
      </c>
      <c r="G225" s="135">
        <f>COUNTIF(品番配送区分記入用リスト!U:U,CONCATENATE(A225,$G$1))</f>
        <v>0</v>
      </c>
      <c r="H225" s="135">
        <f>COUNTIF(品番配送区分記入用リスト!U:U,CONCATENATE(A225,$H$1))</f>
        <v>0</v>
      </c>
      <c r="I225" s="136">
        <f t="shared" si="4"/>
        <v>0</v>
      </c>
      <c r="L225" s="135" t="s">
        <v>1484</v>
      </c>
      <c r="M225" s="137">
        <v>2000000</v>
      </c>
      <c r="N225" s="419">
        <v>1800</v>
      </c>
      <c r="O225" s="154">
        <v>800</v>
      </c>
      <c r="Q225" s="419">
        <v>1800</v>
      </c>
      <c r="R225" s="138">
        <v>800</v>
      </c>
      <c r="S225" s="138">
        <v>1000</v>
      </c>
      <c r="T225" s="141">
        <v>270</v>
      </c>
      <c r="U225" s="183">
        <v>215</v>
      </c>
      <c r="V225" s="140">
        <v>0.11944444444444445</v>
      </c>
      <c r="X225" s="85">
        <v>515</v>
      </c>
      <c r="Y225" s="185">
        <v>515</v>
      </c>
      <c r="Z225" s="84">
        <v>0.25750000000000001</v>
      </c>
      <c r="AA225" s="424" t="s">
        <v>126</v>
      </c>
      <c r="AB225" s="102">
        <v>0.08</v>
      </c>
      <c r="AC225" s="102">
        <v>0.08</v>
      </c>
      <c r="AE225" s="128">
        <v>135</v>
      </c>
      <c r="AF225" s="180">
        <v>270</v>
      </c>
      <c r="AG225" s="183">
        <v>215</v>
      </c>
      <c r="AH225" s="189">
        <v>515</v>
      </c>
      <c r="AK225" s="419">
        <v>1800</v>
      </c>
      <c r="AM225" s="12">
        <v>144</v>
      </c>
      <c r="AN225" s="103">
        <v>1944</v>
      </c>
      <c r="AO225" s="12">
        <v>1944</v>
      </c>
      <c r="AP225" s="12" t="s">
        <v>1487</v>
      </c>
      <c r="AQ225" s="103" t="s">
        <v>1487</v>
      </c>
      <c r="AR225" s="159">
        <v>0.08</v>
      </c>
      <c r="AS225" s="84">
        <v>0</v>
      </c>
    </row>
    <row r="226" spans="1:45" ht="14.25" customHeight="1">
      <c r="A226" s="124" t="s">
        <v>532</v>
      </c>
      <c r="B226" s="124" t="s">
        <v>374</v>
      </c>
      <c r="C226" s="419" t="s">
        <v>238</v>
      </c>
      <c r="D226" s="135" t="s">
        <v>232</v>
      </c>
      <c r="E226" s="135">
        <f>COUNTIF(品番配送区分記入用リスト!U:U,CONCATENATE(A226,$E$1))</f>
        <v>0</v>
      </c>
      <c r="F226" s="135">
        <f>COUNTIF(品番配送区分記入用リスト!U:U,CONCATENATE(A226,$F$1))</f>
        <v>0</v>
      </c>
      <c r="G226" s="135">
        <f>COUNTIF(品番配送区分記入用リスト!U:U,CONCATENATE(A226,$G$1))</f>
        <v>0</v>
      </c>
      <c r="H226" s="135">
        <f>COUNTIF(品番配送区分記入用リスト!U:U,CONCATENATE(A226,$H$1))</f>
        <v>0</v>
      </c>
      <c r="I226" s="136">
        <f t="shared" si="4"/>
        <v>0</v>
      </c>
      <c r="L226" s="135" t="s">
        <v>1484</v>
      </c>
      <c r="M226" s="137">
        <v>2000000</v>
      </c>
      <c r="N226" s="419">
        <v>2250</v>
      </c>
      <c r="O226" s="154">
        <v>1000</v>
      </c>
      <c r="Q226" s="419">
        <v>2250</v>
      </c>
      <c r="R226" s="138">
        <v>1000</v>
      </c>
      <c r="S226" s="138">
        <v>1250</v>
      </c>
      <c r="T226" s="141">
        <v>337.5</v>
      </c>
      <c r="U226" s="183">
        <v>268.75</v>
      </c>
      <c r="V226" s="140">
        <v>0.11944444444444445</v>
      </c>
      <c r="X226" s="85">
        <v>643.75</v>
      </c>
      <c r="Y226" s="185">
        <v>643.75</v>
      </c>
      <c r="Z226" s="84">
        <v>0.25750000000000001</v>
      </c>
      <c r="AA226" s="424" t="s">
        <v>126</v>
      </c>
      <c r="AB226" s="102">
        <v>0.08</v>
      </c>
      <c r="AC226" s="102">
        <v>0.08</v>
      </c>
      <c r="AE226" s="128">
        <v>168.75</v>
      </c>
      <c r="AF226" s="180">
        <v>337.5</v>
      </c>
      <c r="AG226" s="183">
        <v>268.75</v>
      </c>
      <c r="AH226" s="189">
        <v>643.75</v>
      </c>
      <c r="AK226" s="419">
        <v>2250</v>
      </c>
      <c r="AM226" s="12">
        <v>180</v>
      </c>
      <c r="AN226" s="103">
        <v>2430</v>
      </c>
      <c r="AO226" s="12">
        <v>2430</v>
      </c>
      <c r="AP226" s="12" t="s">
        <v>1488</v>
      </c>
      <c r="AQ226" s="103" t="s">
        <v>1488</v>
      </c>
      <c r="AR226" s="159">
        <v>0.08</v>
      </c>
      <c r="AS226" s="84">
        <v>0</v>
      </c>
    </row>
    <row r="227" spans="1:45" ht="14.25" customHeight="1">
      <c r="A227" s="124" t="s">
        <v>533</v>
      </c>
      <c r="B227" s="124" t="s">
        <v>374</v>
      </c>
      <c r="C227" s="419" t="s">
        <v>240</v>
      </c>
      <c r="D227" s="135" t="s">
        <v>232</v>
      </c>
      <c r="E227" s="135">
        <f>COUNTIF(品番配送区分記入用リスト!U:U,CONCATENATE(A227,$E$1))</f>
        <v>0</v>
      </c>
      <c r="F227" s="135">
        <f>COUNTIF(品番配送区分記入用リスト!U:U,CONCATENATE(A227,$F$1))</f>
        <v>0</v>
      </c>
      <c r="G227" s="135">
        <f>COUNTIF(品番配送区分記入用リスト!U:U,CONCATENATE(A227,$G$1))</f>
        <v>0</v>
      </c>
      <c r="H227" s="135">
        <f>COUNTIF(品番配送区分記入用リスト!U:U,CONCATENATE(A227,$H$1))</f>
        <v>0</v>
      </c>
      <c r="I227" s="136">
        <f t="shared" si="4"/>
        <v>0</v>
      </c>
      <c r="L227" s="135" t="s">
        <v>1484</v>
      </c>
      <c r="M227" s="137">
        <v>2000000</v>
      </c>
      <c r="N227" s="419">
        <v>2700</v>
      </c>
      <c r="O227" s="154">
        <v>1200</v>
      </c>
      <c r="Q227" s="419">
        <v>2700</v>
      </c>
      <c r="R227" s="138">
        <v>1200</v>
      </c>
      <c r="S227" s="138">
        <v>1500</v>
      </c>
      <c r="T227" s="141">
        <v>405</v>
      </c>
      <c r="U227" s="183">
        <v>322.5</v>
      </c>
      <c r="V227" s="140">
        <v>0.11944444444444445</v>
      </c>
      <c r="X227" s="85">
        <v>772.5</v>
      </c>
      <c r="Y227" s="185">
        <v>772.5</v>
      </c>
      <c r="Z227" s="84">
        <v>0.25750000000000001</v>
      </c>
      <c r="AA227" s="424" t="s">
        <v>126</v>
      </c>
      <c r="AB227" s="102">
        <v>0.08</v>
      </c>
      <c r="AC227" s="102">
        <v>0.08</v>
      </c>
      <c r="AE227" s="128">
        <v>202.5</v>
      </c>
      <c r="AF227" s="180">
        <v>405</v>
      </c>
      <c r="AG227" s="183">
        <v>322.5</v>
      </c>
      <c r="AH227" s="189">
        <v>772.5</v>
      </c>
      <c r="AK227" s="419">
        <v>2700</v>
      </c>
      <c r="AM227" s="12">
        <v>216</v>
      </c>
      <c r="AN227" s="103">
        <v>2916</v>
      </c>
      <c r="AO227" s="12">
        <v>2916</v>
      </c>
      <c r="AP227" s="12" t="s">
        <v>1489</v>
      </c>
      <c r="AQ227" s="103" t="s">
        <v>1489</v>
      </c>
      <c r="AR227" s="159">
        <v>0.08</v>
      </c>
      <c r="AS227" s="84">
        <v>0</v>
      </c>
    </row>
    <row r="228" spans="1:45" ht="14.25" customHeight="1">
      <c r="A228" s="124" t="s">
        <v>534</v>
      </c>
      <c r="B228" s="124" t="s">
        <v>374</v>
      </c>
      <c r="C228" s="419" t="s">
        <v>248</v>
      </c>
      <c r="D228" s="135" t="s">
        <v>232</v>
      </c>
      <c r="E228" s="135">
        <f>COUNTIF(品番配送区分記入用リスト!U:U,CONCATENATE(A228,$E$1))</f>
        <v>0</v>
      </c>
      <c r="F228" s="135">
        <f>COUNTIF(品番配送区分記入用リスト!U:U,CONCATENATE(A228,$F$1))</f>
        <v>0</v>
      </c>
      <c r="G228" s="135">
        <f>COUNTIF(品番配送区分記入用リスト!U:U,CONCATENATE(A228,$G$1))</f>
        <v>0</v>
      </c>
      <c r="H228" s="135">
        <f>COUNTIF(品番配送区分記入用リスト!U:U,CONCATENATE(A228,$H$1))</f>
        <v>0</v>
      </c>
      <c r="I228" s="136">
        <f t="shared" si="4"/>
        <v>0</v>
      </c>
      <c r="L228" s="135" t="s">
        <v>1484</v>
      </c>
      <c r="M228" s="137">
        <v>2000000</v>
      </c>
      <c r="N228" s="419">
        <v>4500</v>
      </c>
      <c r="O228" s="154">
        <v>2000</v>
      </c>
      <c r="Q228" s="419">
        <v>4500</v>
      </c>
      <c r="R228" s="138">
        <v>2000</v>
      </c>
      <c r="S228" s="138">
        <v>2500</v>
      </c>
      <c r="T228" s="141">
        <v>675</v>
      </c>
      <c r="U228" s="183">
        <v>537.5</v>
      </c>
      <c r="V228" s="140">
        <v>0.11944444444444445</v>
      </c>
      <c r="X228" s="85">
        <v>1287.5</v>
      </c>
      <c r="Y228" s="185">
        <v>1287.5</v>
      </c>
      <c r="Z228" s="84">
        <v>0.25750000000000001</v>
      </c>
      <c r="AA228" s="424" t="s">
        <v>126</v>
      </c>
      <c r="AB228" s="102">
        <v>0.08</v>
      </c>
      <c r="AC228" s="102">
        <v>0.08</v>
      </c>
      <c r="AE228" s="128">
        <v>337.5</v>
      </c>
      <c r="AF228" s="180">
        <v>675</v>
      </c>
      <c r="AG228" s="183">
        <v>537.5</v>
      </c>
      <c r="AH228" s="189">
        <v>1287.5</v>
      </c>
      <c r="AK228" s="419">
        <v>4500</v>
      </c>
      <c r="AM228" s="12">
        <v>360</v>
      </c>
      <c r="AN228" s="103">
        <v>4860</v>
      </c>
      <c r="AO228" s="12">
        <v>4860</v>
      </c>
      <c r="AP228" s="12" t="s">
        <v>1491</v>
      </c>
      <c r="AQ228" s="103" t="s">
        <v>1491</v>
      </c>
      <c r="AR228" s="159">
        <v>0.08</v>
      </c>
      <c r="AS228" s="84">
        <v>0</v>
      </c>
    </row>
    <row r="229" spans="1:45" ht="14.25" customHeight="1">
      <c r="A229" s="124" t="s">
        <v>535</v>
      </c>
      <c r="B229" s="124" t="s">
        <v>536</v>
      </c>
      <c r="C229" s="419" t="s">
        <v>537</v>
      </c>
      <c r="D229" s="135" t="s">
        <v>232</v>
      </c>
      <c r="E229" s="135">
        <f>COUNTIF(品番配送区分記入用リスト!U:U,CONCATENATE(A229,$E$1))</f>
        <v>0</v>
      </c>
      <c r="F229" s="135">
        <f>COUNTIF(品番配送区分記入用リスト!U:U,CONCATENATE(A229,$F$1))</f>
        <v>0</v>
      </c>
      <c r="G229" s="135">
        <f>COUNTIF(品番配送区分記入用リスト!U:U,CONCATENATE(A229,$G$1))</f>
        <v>0</v>
      </c>
      <c r="H229" s="135">
        <f>COUNTIF(品番配送区分記入用リスト!U:U,CONCATENATE(A229,$H$1))</f>
        <v>0</v>
      </c>
      <c r="I229" s="136">
        <f t="shared" si="4"/>
        <v>0</v>
      </c>
      <c r="L229" s="135" t="s">
        <v>1484</v>
      </c>
      <c r="M229" s="137">
        <v>2000000</v>
      </c>
      <c r="N229" s="419">
        <v>2880</v>
      </c>
      <c r="O229" s="154">
        <v>1280</v>
      </c>
      <c r="Q229" s="419">
        <v>2880</v>
      </c>
      <c r="R229" s="138">
        <v>1280</v>
      </c>
      <c r="S229" s="138">
        <v>1600</v>
      </c>
      <c r="T229" s="141">
        <v>432</v>
      </c>
      <c r="U229" s="183">
        <v>344</v>
      </c>
      <c r="V229" s="140">
        <v>0.11944444444444445</v>
      </c>
      <c r="X229" s="85">
        <v>824</v>
      </c>
      <c r="Y229" s="185">
        <v>824</v>
      </c>
      <c r="Z229" s="84">
        <v>0.25750000000000001</v>
      </c>
      <c r="AA229" s="424" t="s">
        <v>126</v>
      </c>
      <c r="AB229" s="102">
        <v>0.08</v>
      </c>
      <c r="AC229" s="102">
        <v>0.08</v>
      </c>
      <c r="AE229" s="128">
        <v>216</v>
      </c>
      <c r="AF229" s="180">
        <v>432</v>
      </c>
      <c r="AG229" s="183">
        <v>344</v>
      </c>
      <c r="AH229" s="189">
        <v>824</v>
      </c>
      <c r="AK229" s="419">
        <v>2880</v>
      </c>
      <c r="AM229" s="12">
        <v>230.4</v>
      </c>
      <c r="AN229" s="103">
        <v>3110.4</v>
      </c>
      <c r="AO229" s="12">
        <v>3110.4</v>
      </c>
      <c r="AP229" s="12" t="s">
        <v>1505</v>
      </c>
      <c r="AQ229" s="103" t="s">
        <v>1505</v>
      </c>
      <c r="AR229" s="159">
        <v>0.08</v>
      </c>
      <c r="AS229" s="84">
        <v>0</v>
      </c>
    </row>
    <row r="230" spans="1:45" ht="14.25" customHeight="1">
      <c r="A230" s="124" t="s">
        <v>538</v>
      </c>
      <c r="B230" s="124" t="s">
        <v>536</v>
      </c>
      <c r="C230" s="419" t="s">
        <v>539</v>
      </c>
      <c r="D230" s="135" t="s">
        <v>232</v>
      </c>
      <c r="E230" s="135">
        <f>COUNTIF(品番配送区分記入用リスト!U:U,CONCATENATE(A230,$E$1))</f>
        <v>0</v>
      </c>
      <c r="F230" s="135">
        <f>COUNTIF(品番配送区分記入用リスト!U:U,CONCATENATE(A230,$F$1))</f>
        <v>0</v>
      </c>
      <c r="G230" s="135">
        <f>COUNTIF(品番配送区分記入用リスト!U:U,CONCATENATE(A230,$G$1))</f>
        <v>0</v>
      </c>
      <c r="H230" s="135">
        <f>COUNTIF(品番配送区分記入用リスト!U:U,CONCATENATE(A230,$H$1))</f>
        <v>0</v>
      </c>
      <c r="I230" s="136">
        <f t="shared" si="4"/>
        <v>0</v>
      </c>
      <c r="L230" s="135" t="s">
        <v>1484</v>
      </c>
      <c r="M230" s="137">
        <v>2000000</v>
      </c>
      <c r="N230" s="419">
        <v>3330</v>
      </c>
      <c r="O230" s="154">
        <v>1480</v>
      </c>
      <c r="Q230" s="419">
        <v>3330</v>
      </c>
      <c r="R230" s="138">
        <v>1480</v>
      </c>
      <c r="S230" s="138">
        <v>1850</v>
      </c>
      <c r="T230" s="141">
        <v>499.5</v>
      </c>
      <c r="U230" s="183">
        <v>397.75</v>
      </c>
      <c r="V230" s="140">
        <v>0.11944444444444445</v>
      </c>
      <c r="X230" s="85">
        <v>952.75</v>
      </c>
      <c r="Y230" s="185">
        <v>952.75</v>
      </c>
      <c r="Z230" s="84">
        <v>0.25750000000000001</v>
      </c>
      <c r="AA230" s="424" t="s">
        <v>126</v>
      </c>
      <c r="AB230" s="102">
        <v>0.08</v>
      </c>
      <c r="AC230" s="102">
        <v>0.08</v>
      </c>
      <c r="AE230" s="128">
        <v>249.75</v>
      </c>
      <c r="AF230" s="180">
        <v>499.5</v>
      </c>
      <c r="AG230" s="183">
        <v>397.75</v>
      </c>
      <c r="AH230" s="189">
        <v>952.75</v>
      </c>
      <c r="AK230" s="419">
        <v>3330</v>
      </c>
      <c r="AM230" s="12">
        <v>266.39999999999998</v>
      </c>
      <c r="AN230" s="103">
        <v>3596.4</v>
      </c>
      <c r="AO230" s="12">
        <v>3596.4</v>
      </c>
      <c r="AP230" s="12" t="s">
        <v>1506</v>
      </c>
      <c r="AQ230" s="103" t="s">
        <v>1506</v>
      </c>
      <c r="AR230" s="159">
        <v>0.08</v>
      </c>
      <c r="AS230" s="84">
        <v>0</v>
      </c>
    </row>
    <row r="231" spans="1:45" ht="14.25" customHeight="1">
      <c r="A231" s="124" t="s">
        <v>540</v>
      </c>
      <c r="B231" s="124" t="s">
        <v>536</v>
      </c>
      <c r="C231" s="419" t="s">
        <v>541</v>
      </c>
      <c r="D231" s="135" t="s">
        <v>232</v>
      </c>
      <c r="E231" s="135">
        <f>COUNTIF(品番配送区分記入用リスト!U:U,CONCATENATE(A231,$E$1))</f>
        <v>0</v>
      </c>
      <c r="F231" s="135">
        <f>COUNTIF(品番配送区分記入用リスト!U:U,CONCATENATE(A231,$F$1))</f>
        <v>0</v>
      </c>
      <c r="G231" s="135">
        <f>COUNTIF(品番配送区分記入用リスト!U:U,CONCATENATE(A231,$G$1))</f>
        <v>0</v>
      </c>
      <c r="H231" s="135">
        <f>COUNTIF(品番配送区分記入用リスト!U:U,CONCATENATE(A231,$H$1))</f>
        <v>0</v>
      </c>
      <c r="I231" s="136">
        <f t="shared" si="4"/>
        <v>0</v>
      </c>
      <c r="L231" s="135" t="s">
        <v>1484</v>
      </c>
      <c r="M231" s="137">
        <v>2000000</v>
      </c>
      <c r="N231" s="419">
        <v>3780</v>
      </c>
      <c r="O231" s="154">
        <v>1680</v>
      </c>
      <c r="Q231" s="419">
        <v>3780</v>
      </c>
      <c r="R231" s="138">
        <v>1680</v>
      </c>
      <c r="S231" s="138">
        <v>2100</v>
      </c>
      <c r="T231" s="141">
        <v>567</v>
      </c>
      <c r="U231" s="183">
        <v>451.5</v>
      </c>
      <c r="V231" s="140">
        <v>0.11944444444444445</v>
      </c>
      <c r="X231" s="85">
        <v>1081.5</v>
      </c>
      <c r="Y231" s="185">
        <v>1081.5</v>
      </c>
      <c r="Z231" s="84">
        <v>0.25750000000000001</v>
      </c>
      <c r="AA231" s="424" t="s">
        <v>126</v>
      </c>
      <c r="AB231" s="102">
        <v>0.08</v>
      </c>
      <c r="AC231" s="102">
        <v>0.08</v>
      </c>
      <c r="AE231" s="128">
        <v>283.5</v>
      </c>
      <c r="AF231" s="180">
        <v>567</v>
      </c>
      <c r="AG231" s="183">
        <v>451.5</v>
      </c>
      <c r="AH231" s="189">
        <v>1081.5</v>
      </c>
      <c r="AK231" s="419">
        <v>3780</v>
      </c>
      <c r="AM231" s="12">
        <v>302.40000000000003</v>
      </c>
      <c r="AN231" s="103">
        <v>4082.4</v>
      </c>
      <c r="AO231" s="12">
        <v>4082.4</v>
      </c>
      <c r="AP231" s="12" t="s">
        <v>1507</v>
      </c>
      <c r="AQ231" s="103" t="s">
        <v>1507</v>
      </c>
      <c r="AR231" s="159">
        <v>0.08</v>
      </c>
      <c r="AS231" s="84">
        <v>0</v>
      </c>
    </row>
    <row r="232" spans="1:45" ht="14.25" customHeight="1">
      <c r="A232" s="124" t="s">
        <v>542</v>
      </c>
      <c r="B232" s="124" t="s">
        <v>536</v>
      </c>
      <c r="C232" s="419" t="s">
        <v>543</v>
      </c>
      <c r="D232" s="135" t="s">
        <v>232</v>
      </c>
      <c r="E232" s="135">
        <f>COUNTIF(品番配送区分記入用リスト!U:U,CONCATENATE(A232,$E$1))</f>
        <v>0</v>
      </c>
      <c r="F232" s="135">
        <f>COUNTIF(品番配送区分記入用リスト!U:U,CONCATENATE(A232,$F$1))</f>
        <v>0</v>
      </c>
      <c r="G232" s="135">
        <f>COUNTIF(品番配送区分記入用リスト!U:U,CONCATENATE(A232,$G$1))</f>
        <v>0</v>
      </c>
      <c r="H232" s="135">
        <f>COUNTIF(品番配送区分記入用リスト!U:U,CONCATENATE(A232,$H$1))</f>
        <v>0</v>
      </c>
      <c r="I232" s="136">
        <f t="shared" si="4"/>
        <v>0</v>
      </c>
      <c r="L232" s="135" t="s">
        <v>1484</v>
      </c>
      <c r="M232" s="137">
        <v>2000000</v>
      </c>
      <c r="N232" s="419">
        <v>4680</v>
      </c>
      <c r="O232" s="154">
        <v>2080</v>
      </c>
      <c r="Q232" s="419">
        <v>4680</v>
      </c>
      <c r="R232" s="138">
        <v>2080</v>
      </c>
      <c r="S232" s="138">
        <v>2600</v>
      </c>
      <c r="T232" s="141">
        <v>702</v>
      </c>
      <c r="U232" s="183">
        <v>558.99999999999989</v>
      </c>
      <c r="V232" s="140">
        <v>0.11944444444444442</v>
      </c>
      <c r="W232" s="127">
        <v>800</v>
      </c>
      <c r="X232" s="85">
        <v>1339</v>
      </c>
      <c r="Y232" s="185">
        <v>539</v>
      </c>
      <c r="Z232" s="84">
        <v>0.10365384615384615</v>
      </c>
      <c r="AA232" s="424" t="s">
        <v>126</v>
      </c>
      <c r="AB232" s="102">
        <v>0.08</v>
      </c>
      <c r="AC232" s="102">
        <v>0.08</v>
      </c>
      <c r="AE232" s="128">
        <v>351</v>
      </c>
      <c r="AF232" s="180">
        <v>702</v>
      </c>
      <c r="AG232" s="183">
        <v>558.99999999999989</v>
      </c>
      <c r="AH232" s="189">
        <v>1339</v>
      </c>
      <c r="AK232" s="419">
        <v>4680</v>
      </c>
      <c r="AM232" s="12">
        <v>374.40000000000003</v>
      </c>
      <c r="AN232" s="103">
        <v>5054.3999999999996</v>
      </c>
      <c r="AO232" s="12">
        <v>5054.3999999999996</v>
      </c>
      <c r="AP232" s="12" t="s">
        <v>1508</v>
      </c>
      <c r="AQ232" s="103" t="s">
        <v>1508</v>
      </c>
      <c r="AR232" s="159">
        <v>0.08</v>
      </c>
      <c r="AS232" s="84">
        <v>0</v>
      </c>
    </row>
    <row r="233" spans="1:45" ht="14.25" customHeight="1">
      <c r="A233" s="124" t="s">
        <v>544</v>
      </c>
      <c r="B233" s="124" t="s">
        <v>354</v>
      </c>
      <c r="C233" s="419" t="s">
        <v>234</v>
      </c>
      <c r="D233" s="135" t="s">
        <v>232</v>
      </c>
      <c r="E233" s="135">
        <f>COUNTIF(品番配送区分記入用リスト!U:U,CONCATENATE(A233,$E$1))</f>
        <v>0</v>
      </c>
      <c r="F233" s="135">
        <f>COUNTIF(品番配送区分記入用リスト!U:U,CONCATENATE(A233,$F$1))</f>
        <v>0</v>
      </c>
      <c r="G233" s="135">
        <f>COUNTIF(品番配送区分記入用リスト!U:U,CONCATENATE(A233,$G$1))</f>
        <v>0</v>
      </c>
      <c r="H233" s="135">
        <f>COUNTIF(品番配送区分記入用リスト!U:U,CONCATENATE(A233,$H$1))</f>
        <v>0</v>
      </c>
      <c r="I233" s="136">
        <f t="shared" si="4"/>
        <v>0</v>
      </c>
      <c r="L233" s="135" t="s">
        <v>1484</v>
      </c>
      <c r="M233" s="137">
        <v>2000000</v>
      </c>
      <c r="N233" s="419">
        <v>1350</v>
      </c>
      <c r="O233" s="154">
        <v>600</v>
      </c>
      <c r="Q233" s="419">
        <v>1350</v>
      </c>
      <c r="R233" s="138">
        <v>600</v>
      </c>
      <c r="S233" s="138">
        <v>750</v>
      </c>
      <c r="T233" s="141">
        <v>202.5</v>
      </c>
      <c r="U233" s="183">
        <v>161.25</v>
      </c>
      <c r="V233" s="140">
        <v>0.11944444444444445</v>
      </c>
      <c r="X233" s="85">
        <v>386.25</v>
      </c>
      <c r="Y233" s="185">
        <v>386.25</v>
      </c>
      <c r="Z233" s="84">
        <v>0.25750000000000001</v>
      </c>
      <c r="AA233" s="424" t="s">
        <v>126</v>
      </c>
      <c r="AB233" s="102">
        <v>0.08</v>
      </c>
      <c r="AC233" s="102">
        <v>0.08</v>
      </c>
      <c r="AE233" s="128">
        <v>101.25</v>
      </c>
      <c r="AF233" s="180">
        <v>202.5</v>
      </c>
      <c r="AG233" s="183">
        <v>161.25</v>
      </c>
      <c r="AH233" s="189">
        <v>386.25</v>
      </c>
      <c r="AK233" s="419">
        <v>1350</v>
      </c>
      <c r="AM233" s="12">
        <v>108</v>
      </c>
      <c r="AN233" s="103">
        <v>1458</v>
      </c>
      <c r="AO233" s="12">
        <v>1458</v>
      </c>
      <c r="AP233" s="12" t="s">
        <v>1486</v>
      </c>
      <c r="AQ233" s="103" t="s">
        <v>1486</v>
      </c>
      <c r="AR233" s="159">
        <v>0.08</v>
      </c>
      <c r="AS233" s="84">
        <v>0</v>
      </c>
    </row>
    <row r="234" spans="1:45" ht="14.25" customHeight="1">
      <c r="A234" s="124" t="s">
        <v>545</v>
      </c>
      <c r="B234" s="124" t="s">
        <v>354</v>
      </c>
      <c r="C234" s="419" t="s">
        <v>236</v>
      </c>
      <c r="D234" s="135" t="s">
        <v>232</v>
      </c>
      <c r="E234" s="135">
        <f>COUNTIF(品番配送区分記入用リスト!U:U,CONCATENATE(A234,$E$1))</f>
        <v>0</v>
      </c>
      <c r="F234" s="135">
        <f>COUNTIF(品番配送区分記入用リスト!U:U,CONCATENATE(A234,$F$1))</f>
        <v>0</v>
      </c>
      <c r="G234" s="135">
        <f>COUNTIF(品番配送区分記入用リスト!U:U,CONCATENATE(A234,$G$1))</f>
        <v>0</v>
      </c>
      <c r="H234" s="135">
        <f>COUNTIF(品番配送区分記入用リスト!U:U,CONCATENATE(A234,$H$1))</f>
        <v>0</v>
      </c>
      <c r="I234" s="136">
        <f t="shared" si="4"/>
        <v>0</v>
      </c>
      <c r="L234" s="135" t="s">
        <v>1484</v>
      </c>
      <c r="M234" s="137">
        <v>2000000</v>
      </c>
      <c r="N234" s="419">
        <v>1800</v>
      </c>
      <c r="O234" s="154">
        <v>800</v>
      </c>
      <c r="Q234" s="419">
        <v>1800</v>
      </c>
      <c r="R234" s="138">
        <v>800</v>
      </c>
      <c r="S234" s="138">
        <v>1000</v>
      </c>
      <c r="T234" s="141">
        <v>270</v>
      </c>
      <c r="U234" s="183">
        <v>215</v>
      </c>
      <c r="V234" s="140">
        <v>0.11944444444444445</v>
      </c>
      <c r="X234" s="85">
        <v>515</v>
      </c>
      <c r="Y234" s="185">
        <v>515</v>
      </c>
      <c r="Z234" s="84">
        <v>0.25750000000000001</v>
      </c>
      <c r="AA234" s="424" t="s">
        <v>126</v>
      </c>
      <c r="AB234" s="102">
        <v>0.08</v>
      </c>
      <c r="AC234" s="102">
        <v>0.08</v>
      </c>
      <c r="AE234" s="128">
        <v>135</v>
      </c>
      <c r="AF234" s="180">
        <v>270</v>
      </c>
      <c r="AG234" s="183">
        <v>215</v>
      </c>
      <c r="AH234" s="189">
        <v>515</v>
      </c>
      <c r="AK234" s="419">
        <v>1800</v>
      </c>
      <c r="AM234" s="12">
        <v>144</v>
      </c>
      <c r="AN234" s="103">
        <v>1944</v>
      </c>
      <c r="AO234" s="12">
        <v>1944</v>
      </c>
      <c r="AP234" s="12" t="s">
        <v>1487</v>
      </c>
      <c r="AQ234" s="103" t="s">
        <v>1487</v>
      </c>
      <c r="AR234" s="159">
        <v>0.08</v>
      </c>
      <c r="AS234" s="84">
        <v>0</v>
      </c>
    </row>
    <row r="235" spans="1:45" ht="14.25" customHeight="1">
      <c r="A235" s="124" t="s">
        <v>546</v>
      </c>
      <c r="B235" s="124" t="s">
        <v>354</v>
      </c>
      <c r="C235" s="419" t="s">
        <v>238</v>
      </c>
      <c r="D235" s="135" t="s">
        <v>232</v>
      </c>
      <c r="E235" s="135">
        <f>COUNTIF(品番配送区分記入用リスト!U:U,CONCATENATE(A235,$E$1))</f>
        <v>0</v>
      </c>
      <c r="F235" s="135">
        <f>COUNTIF(品番配送区分記入用リスト!U:U,CONCATENATE(A235,$F$1))</f>
        <v>0</v>
      </c>
      <c r="G235" s="135">
        <f>COUNTIF(品番配送区分記入用リスト!U:U,CONCATENATE(A235,$G$1))</f>
        <v>0</v>
      </c>
      <c r="H235" s="135">
        <f>COUNTIF(品番配送区分記入用リスト!U:U,CONCATENATE(A235,$H$1))</f>
        <v>0</v>
      </c>
      <c r="I235" s="136">
        <f t="shared" si="4"/>
        <v>0</v>
      </c>
      <c r="L235" s="135" t="s">
        <v>1484</v>
      </c>
      <c r="M235" s="137">
        <v>2000000</v>
      </c>
      <c r="N235" s="419">
        <v>2250</v>
      </c>
      <c r="O235" s="154">
        <v>1000</v>
      </c>
      <c r="Q235" s="419">
        <v>2250</v>
      </c>
      <c r="R235" s="138">
        <v>1000</v>
      </c>
      <c r="S235" s="138">
        <v>1250</v>
      </c>
      <c r="T235" s="141">
        <v>337.5</v>
      </c>
      <c r="U235" s="183">
        <v>268.75</v>
      </c>
      <c r="V235" s="140">
        <v>0.11944444444444445</v>
      </c>
      <c r="X235" s="85">
        <v>643.75</v>
      </c>
      <c r="Y235" s="185">
        <v>643.75</v>
      </c>
      <c r="Z235" s="84">
        <v>0.25750000000000001</v>
      </c>
      <c r="AA235" s="424" t="s">
        <v>126</v>
      </c>
      <c r="AB235" s="102">
        <v>0.08</v>
      </c>
      <c r="AC235" s="102">
        <v>0.08</v>
      </c>
      <c r="AE235" s="128">
        <v>168.75</v>
      </c>
      <c r="AF235" s="180">
        <v>337.5</v>
      </c>
      <c r="AG235" s="183">
        <v>268.75</v>
      </c>
      <c r="AH235" s="189">
        <v>643.75</v>
      </c>
      <c r="AK235" s="419">
        <v>2250</v>
      </c>
      <c r="AM235" s="12">
        <v>180</v>
      </c>
      <c r="AN235" s="103">
        <v>2430</v>
      </c>
      <c r="AO235" s="12">
        <v>2430</v>
      </c>
      <c r="AP235" s="12" t="s">
        <v>1488</v>
      </c>
      <c r="AQ235" s="103" t="s">
        <v>1488</v>
      </c>
      <c r="AR235" s="159">
        <v>0.08</v>
      </c>
      <c r="AS235" s="84">
        <v>0</v>
      </c>
    </row>
    <row r="236" spans="1:45" ht="14.25" customHeight="1">
      <c r="A236" s="124" t="s">
        <v>547</v>
      </c>
      <c r="B236" s="124" t="s">
        <v>354</v>
      </c>
      <c r="C236" s="419" t="s">
        <v>240</v>
      </c>
      <c r="D236" s="135" t="s">
        <v>232</v>
      </c>
      <c r="E236" s="135">
        <f>COUNTIF(品番配送区分記入用リスト!U:U,CONCATENATE(A236,$E$1))</f>
        <v>0</v>
      </c>
      <c r="F236" s="135">
        <f>COUNTIF(品番配送区分記入用リスト!U:U,CONCATENATE(A236,$F$1))</f>
        <v>0</v>
      </c>
      <c r="G236" s="135">
        <f>COUNTIF(品番配送区分記入用リスト!U:U,CONCATENATE(A236,$G$1))</f>
        <v>0</v>
      </c>
      <c r="H236" s="135">
        <f>COUNTIF(品番配送区分記入用リスト!U:U,CONCATENATE(A236,$H$1))</f>
        <v>0</v>
      </c>
      <c r="I236" s="136">
        <f t="shared" si="4"/>
        <v>0</v>
      </c>
      <c r="L236" s="135" t="s">
        <v>1484</v>
      </c>
      <c r="M236" s="137">
        <v>2000000</v>
      </c>
      <c r="N236" s="419">
        <v>2700</v>
      </c>
      <c r="O236" s="154">
        <v>1200</v>
      </c>
      <c r="Q236" s="419">
        <v>2700</v>
      </c>
      <c r="R236" s="138">
        <v>1200</v>
      </c>
      <c r="S236" s="138">
        <v>1500</v>
      </c>
      <c r="T236" s="141">
        <v>405</v>
      </c>
      <c r="U236" s="183">
        <v>322.5</v>
      </c>
      <c r="V236" s="140">
        <v>0.11944444444444445</v>
      </c>
      <c r="X236" s="85">
        <v>772.5</v>
      </c>
      <c r="Y236" s="185">
        <v>772.5</v>
      </c>
      <c r="Z236" s="84">
        <v>0.25750000000000001</v>
      </c>
      <c r="AA236" s="424" t="s">
        <v>126</v>
      </c>
      <c r="AB236" s="102">
        <v>0.08</v>
      </c>
      <c r="AC236" s="102">
        <v>0.08</v>
      </c>
      <c r="AE236" s="128">
        <v>202.5</v>
      </c>
      <c r="AF236" s="180">
        <v>405</v>
      </c>
      <c r="AG236" s="183">
        <v>322.5</v>
      </c>
      <c r="AH236" s="189">
        <v>772.5</v>
      </c>
      <c r="AK236" s="419">
        <v>2700</v>
      </c>
      <c r="AM236" s="12">
        <v>216</v>
      </c>
      <c r="AN236" s="103">
        <v>2916</v>
      </c>
      <c r="AO236" s="12">
        <v>2916</v>
      </c>
      <c r="AP236" s="12" t="s">
        <v>1489</v>
      </c>
      <c r="AQ236" s="103" t="s">
        <v>1489</v>
      </c>
      <c r="AR236" s="159">
        <v>0.08</v>
      </c>
      <c r="AS236" s="84">
        <v>0</v>
      </c>
    </row>
    <row r="237" spans="1:45" ht="14.25" customHeight="1">
      <c r="A237" s="124" t="s">
        <v>548</v>
      </c>
      <c r="B237" s="124" t="s">
        <v>549</v>
      </c>
      <c r="C237" s="419" t="s">
        <v>234</v>
      </c>
      <c r="D237" s="135" t="s">
        <v>232</v>
      </c>
      <c r="E237" s="135">
        <f>COUNTIF(品番配送区分記入用リスト!U:U,CONCATENATE(A237,$E$1))</f>
        <v>0</v>
      </c>
      <c r="F237" s="135">
        <f>COUNTIF(品番配送区分記入用リスト!U:U,CONCATENATE(A237,$F$1))</f>
        <v>0</v>
      </c>
      <c r="G237" s="135">
        <f>COUNTIF(品番配送区分記入用リスト!U:U,CONCATENATE(A237,$G$1))</f>
        <v>0</v>
      </c>
      <c r="H237" s="135">
        <f>COUNTIF(品番配送区分記入用リスト!U:U,CONCATENATE(A237,$H$1))</f>
        <v>0</v>
      </c>
      <c r="I237" s="136">
        <f t="shared" si="4"/>
        <v>0</v>
      </c>
      <c r="L237" s="135" t="s">
        <v>1484</v>
      </c>
      <c r="M237" s="137">
        <v>2000000</v>
      </c>
      <c r="N237" s="419">
        <v>1350</v>
      </c>
      <c r="O237" s="154">
        <v>600</v>
      </c>
      <c r="Q237" s="419">
        <v>1350</v>
      </c>
      <c r="R237" s="138">
        <v>600</v>
      </c>
      <c r="S237" s="138">
        <v>750</v>
      </c>
      <c r="T237" s="141">
        <v>202.5</v>
      </c>
      <c r="U237" s="183">
        <v>161.25</v>
      </c>
      <c r="V237" s="140">
        <v>0.11944444444444445</v>
      </c>
      <c r="X237" s="85">
        <v>386.25</v>
      </c>
      <c r="Y237" s="185">
        <v>386.25</v>
      </c>
      <c r="Z237" s="84">
        <v>0.25750000000000001</v>
      </c>
      <c r="AA237" s="424" t="s">
        <v>126</v>
      </c>
      <c r="AB237" s="102">
        <v>0.08</v>
      </c>
      <c r="AC237" s="102">
        <v>0.08</v>
      </c>
      <c r="AE237" s="128">
        <v>101.25</v>
      </c>
      <c r="AF237" s="180">
        <v>202.5</v>
      </c>
      <c r="AG237" s="183">
        <v>161.25</v>
      </c>
      <c r="AH237" s="189">
        <v>386.25</v>
      </c>
      <c r="AK237" s="419">
        <v>1350</v>
      </c>
      <c r="AM237" s="12">
        <v>108</v>
      </c>
      <c r="AN237" s="103">
        <v>1458</v>
      </c>
      <c r="AO237" s="12">
        <v>1458</v>
      </c>
      <c r="AP237" s="12" t="s">
        <v>1486</v>
      </c>
      <c r="AQ237" s="103" t="s">
        <v>1486</v>
      </c>
      <c r="AR237" s="159">
        <v>0.08</v>
      </c>
      <c r="AS237" s="84">
        <v>0</v>
      </c>
    </row>
    <row r="238" spans="1:45" ht="14.25" customHeight="1">
      <c r="A238" s="124" t="s">
        <v>550</v>
      </c>
      <c r="B238" s="124" t="s">
        <v>549</v>
      </c>
      <c r="C238" s="419" t="s">
        <v>236</v>
      </c>
      <c r="D238" s="135" t="s">
        <v>232</v>
      </c>
      <c r="E238" s="135">
        <f>COUNTIF(品番配送区分記入用リスト!U:U,CONCATENATE(A238,$E$1))</f>
        <v>0</v>
      </c>
      <c r="F238" s="135">
        <f>COUNTIF(品番配送区分記入用リスト!U:U,CONCATENATE(A238,$F$1))</f>
        <v>0</v>
      </c>
      <c r="G238" s="135">
        <f>COUNTIF(品番配送区分記入用リスト!U:U,CONCATENATE(A238,$G$1))</f>
        <v>0</v>
      </c>
      <c r="H238" s="135">
        <f>COUNTIF(品番配送区分記入用リスト!U:U,CONCATENATE(A238,$H$1))</f>
        <v>0</v>
      </c>
      <c r="I238" s="136">
        <f t="shared" si="4"/>
        <v>0</v>
      </c>
      <c r="L238" s="135" t="s">
        <v>1484</v>
      </c>
      <c r="M238" s="137">
        <v>2000000</v>
      </c>
      <c r="N238" s="419">
        <v>1800</v>
      </c>
      <c r="O238" s="154">
        <v>800</v>
      </c>
      <c r="Q238" s="419">
        <v>1800</v>
      </c>
      <c r="R238" s="138">
        <v>800</v>
      </c>
      <c r="S238" s="138">
        <v>1000</v>
      </c>
      <c r="T238" s="141">
        <v>270</v>
      </c>
      <c r="U238" s="183">
        <v>215</v>
      </c>
      <c r="V238" s="140">
        <v>0.11944444444444445</v>
      </c>
      <c r="X238" s="85">
        <v>515</v>
      </c>
      <c r="Y238" s="185">
        <v>515</v>
      </c>
      <c r="Z238" s="84">
        <v>0.25750000000000001</v>
      </c>
      <c r="AA238" s="424" t="s">
        <v>126</v>
      </c>
      <c r="AB238" s="102">
        <v>0.08</v>
      </c>
      <c r="AC238" s="102">
        <v>0.08</v>
      </c>
      <c r="AE238" s="128">
        <v>135</v>
      </c>
      <c r="AF238" s="180">
        <v>270</v>
      </c>
      <c r="AG238" s="183">
        <v>215</v>
      </c>
      <c r="AH238" s="189">
        <v>515</v>
      </c>
      <c r="AK238" s="419">
        <v>1800</v>
      </c>
      <c r="AM238" s="12">
        <v>144</v>
      </c>
      <c r="AN238" s="103">
        <v>1944</v>
      </c>
      <c r="AO238" s="12">
        <v>1944</v>
      </c>
      <c r="AP238" s="12" t="s">
        <v>1487</v>
      </c>
      <c r="AQ238" s="103" t="s">
        <v>1487</v>
      </c>
      <c r="AR238" s="159">
        <v>0.08</v>
      </c>
      <c r="AS238" s="84">
        <v>0</v>
      </c>
    </row>
    <row r="239" spans="1:45" ht="14.25" customHeight="1">
      <c r="A239" s="124" t="s">
        <v>551</v>
      </c>
      <c r="B239" s="124" t="s">
        <v>549</v>
      </c>
      <c r="C239" s="419" t="s">
        <v>238</v>
      </c>
      <c r="D239" s="135" t="s">
        <v>232</v>
      </c>
      <c r="E239" s="135">
        <f>COUNTIF(品番配送区分記入用リスト!U:U,CONCATENATE(A239,$E$1))</f>
        <v>0</v>
      </c>
      <c r="F239" s="135">
        <f>COUNTIF(品番配送区分記入用リスト!U:U,CONCATENATE(A239,$F$1))</f>
        <v>0</v>
      </c>
      <c r="G239" s="135">
        <f>COUNTIF(品番配送区分記入用リスト!U:U,CONCATENATE(A239,$G$1))</f>
        <v>0</v>
      </c>
      <c r="H239" s="135">
        <f>COUNTIF(品番配送区分記入用リスト!U:U,CONCATENATE(A239,$H$1))</f>
        <v>0</v>
      </c>
      <c r="I239" s="136">
        <f t="shared" si="4"/>
        <v>0</v>
      </c>
      <c r="L239" s="135" t="s">
        <v>1484</v>
      </c>
      <c r="M239" s="137">
        <v>2000000</v>
      </c>
      <c r="N239" s="419">
        <v>2250</v>
      </c>
      <c r="O239" s="154">
        <v>1000</v>
      </c>
      <c r="Q239" s="419">
        <v>2250</v>
      </c>
      <c r="R239" s="138">
        <v>1000</v>
      </c>
      <c r="S239" s="138">
        <v>1250</v>
      </c>
      <c r="T239" s="141">
        <v>337.5</v>
      </c>
      <c r="U239" s="183">
        <v>268.75</v>
      </c>
      <c r="V239" s="140">
        <v>0.11944444444444445</v>
      </c>
      <c r="X239" s="85">
        <v>643.75</v>
      </c>
      <c r="Y239" s="185">
        <v>643.75</v>
      </c>
      <c r="Z239" s="84">
        <v>0.25750000000000001</v>
      </c>
      <c r="AA239" s="424" t="s">
        <v>126</v>
      </c>
      <c r="AB239" s="102">
        <v>0.08</v>
      </c>
      <c r="AC239" s="102">
        <v>0.08</v>
      </c>
      <c r="AE239" s="128">
        <v>168.75</v>
      </c>
      <c r="AF239" s="180">
        <v>337.5</v>
      </c>
      <c r="AG239" s="183">
        <v>268.75</v>
      </c>
      <c r="AH239" s="189">
        <v>643.75</v>
      </c>
      <c r="AK239" s="419">
        <v>2250</v>
      </c>
      <c r="AM239" s="12">
        <v>180</v>
      </c>
      <c r="AN239" s="103">
        <v>2430</v>
      </c>
      <c r="AO239" s="12">
        <v>2430</v>
      </c>
      <c r="AP239" s="12" t="s">
        <v>1488</v>
      </c>
      <c r="AQ239" s="103" t="s">
        <v>1488</v>
      </c>
      <c r="AR239" s="159">
        <v>0.08</v>
      </c>
      <c r="AS239" s="84">
        <v>0</v>
      </c>
    </row>
    <row r="240" spans="1:45" ht="14.25" customHeight="1">
      <c r="A240" s="124" t="s">
        <v>552</v>
      </c>
      <c r="B240" s="124" t="s">
        <v>549</v>
      </c>
      <c r="C240" s="419" t="s">
        <v>240</v>
      </c>
      <c r="D240" s="135" t="s">
        <v>232</v>
      </c>
      <c r="E240" s="135">
        <f>COUNTIF(品番配送区分記入用リスト!U:U,CONCATENATE(A240,$E$1))</f>
        <v>0</v>
      </c>
      <c r="F240" s="135">
        <f>COUNTIF(品番配送区分記入用リスト!U:U,CONCATENATE(A240,$F$1))</f>
        <v>0</v>
      </c>
      <c r="G240" s="135">
        <f>COUNTIF(品番配送区分記入用リスト!U:U,CONCATENATE(A240,$G$1))</f>
        <v>0</v>
      </c>
      <c r="H240" s="135">
        <f>COUNTIF(品番配送区分記入用リスト!U:U,CONCATENATE(A240,$H$1))</f>
        <v>0</v>
      </c>
      <c r="I240" s="136">
        <f t="shared" si="4"/>
        <v>0</v>
      </c>
      <c r="L240" s="135" t="s">
        <v>1484</v>
      </c>
      <c r="M240" s="137">
        <v>2000000</v>
      </c>
      <c r="N240" s="419">
        <v>2700</v>
      </c>
      <c r="O240" s="154">
        <v>1200</v>
      </c>
      <c r="Q240" s="419">
        <v>2700</v>
      </c>
      <c r="R240" s="138">
        <v>1200</v>
      </c>
      <c r="S240" s="138">
        <v>1500</v>
      </c>
      <c r="T240" s="141">
        <v>405</v>
      </c>
      <c r="U240" s="183">
        <v>322.5</v>
      </c>
      <c r="V240" s="140">
        <v>0.11944444444444445</v>
      </c>
      <c r="X240" s="85">
        <v>772.5</v>
      </c>
      <c r="Y240" s="185">
        <v>772.5</v>
      </c>
      <c r="Z240" s="84">
        <v>0.25750000000000001</v>
      </c>
      <c r="AA240" s="424" t="s">
        <v>126</v>
      </c>
      <c r="AB240" s="102">
        <v>0.08</v>
      </c>
      <c r="AC240" s="102">
        <v>0.08</v>
      </c>
      <c r="AE240" s="128">
        <v>202.5</v>
      </c>
      <c r="AF240" s="180">
        <v>405</v>
      </c>
      <c r="AG240" s="183">
        <v>322.5</v>
      </c>
      <c r="AH240" s="189">
        <v>772.5</v>
      </c>
      <c r="AK240" s="419">
        <v>2700</v>
      </c>
      <c r="AM240" s="12">
        <v>216</v>
      </c>
      <c r="AN240" s="103">
        <v>2916</v>
      </c>
      <c r="AO240" s="12">
        <v>2916</v>
      </c>
      <c r="AP240" s="12" t="s">
        <v>1489</v>
      </c>
      <c r="AQ240" s="103" t="s">
        <v>1489</v>
      </c>
      <c r="AR240" s="159">
        <v>0.08</v>
      </c>
      <c r="AS240" s="84">
        <v>0</v>
      </c>
    </row>
    <row r="241" spans="1:45" ht="14.25" customHeight="1">
      <c r="A241" s="124" t="s">
        <v>553</v>
      </c>
      <c r="B241" s="124" t="s">
        <v>386</v>
      </c>
      <c r="C241" s="419" t="s">
        <v>234</v>
      </c>
      <c r="D241" s="135" t="s">
        <v>232</v>
      </c>
      <c r="E241" s="135">
        <f>COUNTIF(品番配送区分記入用リスト!U:U,CONCATENATE(A241,$E$1))</f>
        <v>0</v>
      </c>
      <c r="F241" s="135">
        <f>COUNTIF(品番配送区分記入用リスト!U:U,CONCATENATE(A241,$F$1))</f>
        <v>0</v>
      </c>
      <c r="G241" s="135">
        <f>COUNTIF(品番配送区分記入用リスト!U:U,CONCATENATE(A241,$G$1))</f>
        <v>0</v>
      </c>
      <c r="H241" s="135">
        <f>COUNTIF(品番配送区分記入用リスト!U:U,CONCATENATE(A241,$H$1))</f>
        <v>0</v>
      </c>
      <c r="I241" s="136">
        <f t="shared" si="4"/>
        <v>0</v>
      </c>
      <c r="L241" s="135" t="s">
        <v>1484</v>
      </c>
      <c r="M241" s="137">
        <v>2000000</v>
      </c>
      <c r="N241" s="419">
        <v>1350</v>
      </c>
      <c r="O241" s="154">
        <v>600</v>
      </c>
      <c r="Q241" s="419">
        <v>1350</v>
      </c>
      <c r="R241" s="138">
        <v>600</v>
      </c>
      <c r="S241" s="138">
        <v>750</v>
      </c>
      <c r="T241" s="141">
        <v>202.5</v>
      </c>
      <c r="U241" s="183">
        <v>161.25</v>
      </c>
      <c r="V241" s="140">
        <v>0.11944444444444445</v>
      </c>
      <c r="X241" s="85">
        <v>386.25</v>
      </c>
      <c r="Y241" s="185">
        <v>386.25</v>
      </c>
      <c r="Z241" s="84">
        <v>0.25750000000000001</v>
      </c>
      <c r="AA241" s="424" t="s">
        <v>126</v>
      </c>
      <c r="AB241" s="102">
        <v>0.08</v>
      </c>
      <c r="AC241" s="102">
        <v>0.08</v>
      </c>
      <c r="AE241" s="128">
        <v>101.25</v>
      </c>
      <c r="AF241" s="180">
        <v>202.5</v>
      </c>
      <c r="AG241" s="183">
        <v>161.25</v>
      </c>
      <c r="AH241" s="189">
        <v>386.25</v>
      </c>
      <c r="AK241" s="419">
        <v>1350</v>
      </c>
      <c r="AM241" s="12">
        <v>108</v>
      </c>
      <c r="AN241" s="103">
        <v>1458</v>
      </c>
      <c r="AO241" s="12">
        <v>1458</v>
      </c>
      <c r="AP241" s="12" t="s">
        <v>1486</v>
      </c>
      <c r="AQ241" s="103" t="s">
        <v>1486</v>
      </c>
      <c r="AR241" s="159">
        <v>0.08</v>
      </c>
      <c r="AS241" s="84">
        <v>0</v>
      </c>
    </row>
    <row r="242" spans="1:45" ht="14.25" customHeight="1">
      <c r="A242" s="124" t="s">
        <v>554</v>
      </c>
      <c r="B242" s="124" t="s">
        <v>386</v>
      </c>
      <c r="C242" s="419" t="s">
        <v>236</v>
      </c>
      <c r="D242" s="135" t="s">
        <v>232</v>
      </c>
      <c r="E242" s="135">
        <f>COUNTIF(品番配送区分記入用リスト!U:U,CONCATENATE(A242,$E$1))</f>
        <v>0</v>
      </c>
      <c r="F242" s="135">
        <f>COUNTIF(品番配送区分記入用リスト!U:U,CONCATENATE(A242,$F$1))</f>
        <v>0</v>
      </c>
      <c r="G242" s="135">
        <f>COUNTIF(品番配送区分記入用リスト!U:U,CONCATENATE(A242,$G$1))</f>
        <v>0</v>
      </c>
      <c r="H242" s="135">
        <f>COUNTIF(品番配送区分記入用リスト!U:U,CONCATENATE(A242,$H$1))</f>
        <v>0</v>
      </c>
      <c r="I242" s="136">
        <f t="shared" si="4"/>
        <v>0</v>
      </c>
      <c r="L242" s="135" t="s">
        <v>1484</v>
      </c>
      <c r="M242" s="137">
        <v>2000000</v>
      </c>
      <c r="N242" s="419">
        <v>1800</v>
      </c>
      <c r="O242" s="154">
        <v>800</v>
      </c>
      <c r="Q242" s="419">
        <v>1800</v>
      </c>
      <c r="R242" s="138">
        <v>800</v>
      </c>
      <c r="S242" s="138">
        <v>1000</v>
      </c>
      <c r="T242" s="141">
        <v>270</v>
      </c>
      <c r="U242" s="183">
        <v>215</v>
      </c>
      <c r="V242" s="140">
        <v>0.11944444444444445</v>
      </c>
      <c r="X242" s="85">
        <v>515</v>
      </c>
      <c r="Y242" s="185">
        <v>515</v>
      </c>
      <c r="Z242" s="84">
        <v>0.25750000000000001</v>
      </c>
      <c r="AA242" s="424" t="s">
        <v>126</v>
      </c>
      <c r="AB242" s="102">
        <v>0.08</v>
      </c>
      <c r="AC242" s="102">
        <v>0.08</v>
      </c>
      <c r="AE242" s="128">
        <v>135</v>
      </c>
      <c r="AF242" s="180">
        <v>270</v>
      </c>
      <c r="AG242" s="183">
        <v>215</v>
      </c>
      <c r="AH242" s="189">
        <v>515</v>
      </c>
      <c r="AK242" s="419">
        <v>1800</v>
      </c>
      <c r="AM242" s="12">
        <v>144</v>
      </c>
      <c r="AN242" s="103">
        <v>1944</v>
      </c>
      <c r="AO242" s="12">
        <v>1944</v>
      </c>
      <c r="AP242" s="12" t="s">
        <v>1487</v>
      </c>
      <c r="AQ242" s="103" t="s">
        <v>1487</v>
      </c>
      <c r="AR242" s="159">
        <v>0.08</v>
      </c>
      <c r="AS242" s="84">
        <v>0</v>
      </c>
    </row>
    <row r="243" spans="1:45" ht="14.25" customHeight="1">
      <c r="A243" s="124" t="s">
        <v>555</v>
      </c>
      <c r="B243" s="124" t="s">
        <v>386</v>
      </c>
      <c r="C243" s="419" t="s">
        <v>238</v>
      </c>
      <c r="D243" s="135" t="s">
        <v>232</v>
      </c>
      <c r="E243" s="135">
        <f>COUNTIF(品番配送区分記入用リスト!U:U,CONCATENATE(A243,$E$1))</f>
        <v>0</v>
      </c>
      <c r="F243" s="135">
        <f>COUNTIF(品番配送区分記入用リスト!U:U,CONCATENATE(A243,$F$1))</f>
        <v>0</v>
      </c>
      <c r="G243" s="135">
        <f>COUNTIF(品番配送区分記入用リスト!U:U,CONCATENATE(A243,$G$1))</f>
        <v>0</v>
      </c>
      <c r="H243" s="135">
        <f>COUNTIF(品番配送区分記入用リスト!U:U,CONCATENATE(A243,$H$1))</f>
        <v>0</v>
      </c>
      <c r="I243" s="136">
        <f t="shared" si="4"/>
        <v>0</v>
      </c>
      <c r="L243" s="135" t="s">
        <v>1484</v>
      </c>
      <c r="M243" s="137">
        <v>2000000</v>
      </c>
      <c r="N243" s="419">
        <v>2250</v>
      </c>
      <c r="O243" s="154">
        <v>1000</v>
      </c>
      <c r="Q243" s="419">
        <v>2250</v>
      </c>
      <c r="R243" s="138">
        <v>1000</v>
      </c>
      <c r="S243" s="138">
        <v>1250</v>
      </c>
      <c r="T243" s="141">
        <v>337.5</v>
      </c>
      <c r="U243" s="183">
        <v>268.75</v>
      </c>
      <c r="V243" s="140">
        <v>0.11944444444444445</v>
      </c>
      <c r="X243" s="85">
        <v>643.75</v>
      </c>
      <c r="Y243" s="185">
        <v>643.75</v>
      </c>
      <c r="Z243" s="84">
        <v>0.25750000000000001</v>
      </c>
      <c r="AA243" s="424" t="s">
        <v>126</v>
      </c>
      <c r="AB243" s="102">
        <v>0.08</v>
      </c>
      <c r="AC243" s="102">
        <v>0.08</v>
      </c>
      <c r="AE243" s="128">
        <v>168.75</v>
      </c>
      <c r="AF243" s="180">
        <v>337.5</v>
      </c>
      <c r="AG243" s="183">
        <v>268.75</v>
      </c>
      <c r="AH243" s="189">
        <v>643.75</v>
      </c>
      <c r="AK243" s="419">
        <v>2250</v>
      </c>
      <c r="AM243" s="12">
        <v>180</v>
      </c>
      <c r="AN243" s="103">
        <v>2430</v>
      </c>
      <c r="AO243" s="12">
        <v>2430</v>
      </c>
      <c r="AP243" s="12" t="s">
        <v>1488</v>
      </c>
      <c r="AQ243" s="103" t="s">
        <v>1488</v>
      </c>
      <c r="AR243" s="159">
        <v>0.08</v>
      </c>
      <c r="AS243" s="84">
        <v>0</v>
      </c>
    </row>
    <row r="244" spans="1:45" ht="14.25" customHeight="1">
      <c r="A244" s="124" t="s">
        <v>556</v>
      </c>
      <c r="B244" s="124" t="s">
        <v>386</v>
      </c>
      <c r="C244" s="419" t="s">
        <v>240</v>
      </c>
      <c r="D244" s="135" t="s">
        <v>232</v>
      </c>
      <c r="E244" s="135">
        <f>COUNTIF(品番配送区分記入用リスト!U:U,CONCATENATE(A244,$E$1))</f>
        <v>0</v>
      </c>
      <c r="F244" s="135">
        <f>COUNTIF(品番配送区分記入用リスト!U:U,CONCATENATE(A244,$F$1))</f>
        <v>0</v>
      </c>
      <c r="G244" s="135">
        <f>COUNTIF(品番配送区分記入用リスト!U:U,CONCATENATE(A244,$G$1))</f>
        <v>0</v>
      </c>
      <c r="H244" s="135">
        <f>COUNTIF(品番配送区分記入用リスト!U:U,CONCATENATE(A244,$H$1))</f>
        <v>0</v>
      </c>
      <c r="I244" s="136">
        <f t="shared" si="4"/>
        <v>0</v>
      </c>
      <c r="L244" s="135" t="s">
        <v>1484</v>
      </c>
      <c r="M244" s="137">
        <v>2000000</v>
      </c>
      <c r="N244" s="419">
        <v>2700</v>
      </c>
      <c r="O244" s="154">
        <v>1200</v>
      </c>
      <c r="Q244" s="419">
        <v>2700</v>
      </c>
      <c r="R244" s="138">
        <v>1200</v>
      </c>
      <c r="S244" s="138">
        <v>1500</v>
      </c>
      <c r="T244" s="141">
        <v>405</v>
      </c>
      <c r="U244" s="183">
        <v>322.5</v>
      </c>
      <c r="V244" s="140">
        <v>0.11944444444444445</v>
      </c>
      <c r="X244" s="85">
        <v>772.5</v>
      </c>
      <c r="Y244" s="185">
        <v>772.5</v>
      </c>
      <c r="Z244" s="84">
        <v>0.25750000000000001</v>
      </c>
      <c r="AA244" s="424" t="s">
        <v>126</v>
      </c>
      <c r="AB244" s="102">
        <v>0.08</v>
      </c>
      <c r="AC244" s="102">
        <v>0.08</v>
      </c>
      <c r="AE244" s="128">
        <v>202.5</v>
      </c>
      <c r="AF244" s="180">
        <v>405</v>
      </c>
      <c r="AG244" s="183">
        <v>322.5</v>
      </c>
      <c r="AH244" s="189">
        <v>772.5</v>
      </c>
      <c r="AK244" s="419">
        <v>2700</v>
      </c>
      <c r="AM244" s="12">
        <v>216</v>
      </c>
      <c r="AN244" s="103">
        <v>2916</v>
      </c>
      <c r="AO244" s="12">
        <v>2916</v>
      </c>
      <c r="AP244" s="12" t="s">
        <v>1489</v>
      </c>
      <c r="AQ244" s="103" t="s">
        <v>1489</v>
      </c>
      <c r="AR244" s="159">
        <v>0.08</v>
      </c>
      <c r="AS244" s="84">
        <v>0</v>
      </c>
    </row>
    <row r="245" spans="1:45" ht="14.25" customHeight="1">
      <c r="A245" s="124" t="s">
        <v>557</v>
      </c>
      <c r="B245" s="124" t="s">
        <v>386</v>
      </c>
      <c r="C245" s="419" t="s">
        <v>248</v>
      </c>
      <c r="D245" s="135" t="s">
        <v>232</v>
      </c>
      <c r="E245" s="135">
        <f>COUNTIF(品番配送区分記入用リスト!U:U,CONCATENATE(A245,$E$1))</f>
        <v>0</v>
      </c>
      <c r="F245" s="135">
        <f>COUNTIF(品番配送区分記入用リスト!U:U,CONCATENATE(A245,$F$1))</f>
        <v>0</v>
      </c>
      <c r="G245" s="135">
        <f>COUNTIF(品番配送区分記入用リスト!U:U,CONCATENATE(A245,$G$1))</f>
        <v>0</v>
      </c>
      <c r="H245" s="135">
        <f>COUNTIF(品番配送区分記入用リスト!U:U,CONCATENATE(A245,$H$1))</f>
        <v>0</v>
      </c>
      <c r="I245" s="136">
        <f t="shared" si="4"/>
        <v>0</v>
      </c>
      <c r="L245" s="135" t="s">
        <v>1484</v>
      </c>
      <c r="M245" s="137">
        <v>2000000</v>
      </c>
      <c r="N245" s="419">
        <v>4500</v>
      </c>
      <c r="O245" s="154">
        <v>2000</v>
      </c>
      <c r="Q245" s="419">
        <v>4500</v>
      </c>
      <c r="R245" s="138">
        <v>2000</v>
      </c>
      <c r="S245" s="138">
        <v>2500</v>
      </c>
      <c r="T245" s="141">
        <v>675</v>
      </c>
      <c r="U245" s="183">
        <v>537.5</v>
      </c>
      <c r="V245" s="140">
        <v>0.11944444444444445</v>
      </c>
      <c r="W245" s="127">
        <v>800</v>
      </c>
      <c r="X245" s="85">
        <v>1287.5</v>
      </c>
      <c r="Y245" s="185">
        <v>487.5</v>
      </c>
      <c r="Z245" s="84">
        <v>9.7500000000000003E-2</v>
      </c>
      <c r="AA245" s="424" t="s">
        <v>126</v>
      </c>
      <c r="AB245" s="102">
        <v>0.08</v>
      </c>
      <c r="AC245" s="102">
        <v>0.08</v>
      </c>
      <c r="AE245" s="128">
        <v>337.5</v>
      </c>
      <c r="AF245" s="180">
        <v>675</v>
      </c>
      <c r="AG245" s="183">
        <v>537.5</v>
      </c>
      <c r="AH245" s="189">
        <v>1287.5</v>
      </c>
      <c r="AK245" s="419">
        <v>4500</v>
      </c>
      <c r="AM245" s="12">
        <v>360</v>
      </c>
      <c r="AN245" s="103">
        <v>4860</v>
      </c>
      <c r="AO245" s="12">
        <v>4860</v>
      </c>
      <c r="AP245" s="12" t="s">
        <v>1491</v>
      </c>
      <c r="AQ245" s="103" t="s">
        <v>1491</v>
      </c>
      <c r="AR245" s="159">
        <v>0.08</v>
      </c>
      <c r="AS245" s="84">
        <v>0</v>
      </c>
    </row>
    <row r="246" spans="1:45" ht="14.25" customHeight="1">
      <c r="A246" s="124" t="s">
        <v>558</v>
      </c>
      <c r="B246" s="124" t="s">
        <v>559</v>
      </c>
      <c r="C246" s="419" t="s">
        <v>234</v>
      </c>
      <c r="D246" s="135" t="s">
        <v>232</v>
      </c>
      <c r="E246" s="135">
        <f>COUNTIF(品番配送区分記入用リスト!U:U,CONCATENATE(A246,$E$1))</f>
        <v>0</v>
      </c>
      <c r="F246" s="135">
        <f>COUNTIF(品番配送区分記入用リスト!U:U,CONCATENATE(A246,$F$1))</f>
        <v>0</v>
      </c>
      <c r="G246" s="135">
        <f>COUNTIF(品番配送区分記入用リスト!U:U,CONCATENATE(A246,$G$1))</f>
        <v>0</v>
      </c>
      <c r="H246" s="135">
        <f>COUNTIF(品番配送区分記入用リスト!U:U,CONCATENATE(A246,$H$1))</f>
        <v>0</v>
      </c>
      <c r="I246" s="136">
        <f t="shared" si="4"/>
        <v>0</v>
      </c>
      <c r="L246" s="135" t="s">
        <v>1484</v>
      </c>
      <c r="M246" s="137">
        <v>2000000</v>
      </c>
      <c r="N246" s="419">
        <v>1350</v>
      </c>
      <c r="O246" s="154">
        <v>600</v>
      </c>
      <c r="Q246" s="419">
        <v>1350</v>
      </c>
      <c r="R246" s="138">
        <v>600</v>
      </c>
      <c r="S246" s="138">
        <v>750</v>
      </c>
      <c r="T246" s="141">
        <v>202.5</v>
      </c>
      <c r="U246" s="183">
        <v>161.25</v>
      </c>
      <c r="V246" s="140">
        <v>0.11944444444444445</v>
      </c>
      <c r="X246" s="85">
        <v>386.25</v>
      </c>
      <c r="Y246" s="185">
        <v>386.25</v>
      </c>
      <c r="Z246" s="84">
        <v>0.25750000000000001</v>
      </c>
      <c r="AA246" s="424" t="s">
        <v>126</v>
      </c>
      <c r="AB246" s="102">
        <v>0.08</v>
      </c>
      <c r="AC246" s="102">
        <v>0.08</v>
      </c>
      <c r="AE246" s="128">
        <v>101.25</v>
      </c>
      <c r="AF246" s="180">
        <v>202.5</v>
      </c>
      <c r="AG246" s="183">
        <v>161.25</v>
      </c>
      <c r="AH246" s="189">
        <v>386.25</v>
      </c>
      <c r="AK246" s="419">
        <v>1350</v>
      </c>
      <c r="AM246" s="12">
        <v>108</v>
      </c>
      <c r="AN246" s="103">
        <v>1458</v>
      </c>
      <c r="AO246" s="12">
        <v>1458</v>
      </c>
      <c r="AP246" s="12" t="s">
        <v>1486</v>
      </c>
      <c r="AQ246" s="103" t="s">
        <v>1486</v>
      </c>
      <c r="AR246" s="159">
        <v>0.08</v>
      </c>
      <c r="AS246" s="84">
        <v>0</v>
      </c>
    </row>
    <row r="247" spans="1:45" ht="14.25" customHeight="1">
      <c r="A247" s="124" t="s">
        <v>560</v>
      </c>
      <c r="B247" s="124" t="s">
        <v>559</v>
      </c>
      <c r="C247" s="419" t="s">
        <v>236</v>
      </c>
      <c r="D247" s="135" t="s">
        <v>232</v>
      </c>
      <c r="E247" s="135">
        <f>COUNTIF(品番配送区分記入用リスト!U:U,CONCATENATE(A247,$E$1))</f>
        <v>0</v>
      </c>
      <c r="F247" s="135">
        <f>COUNTIF(品番配送区分記入用リスト!U:U,CONCATENATE(A247,$F$1))</f>
        <v>0</v>
      </c>
      <c r="G247" s="135">
        <f>COUNTIF(品番配送区分記入用リスト!U:U,CONCATENATE(A247,$G$1))</f>
        <v>0</v>
      </c>
      <c r="H247" s="135">
        <f>COUNTIF(品番配送区分記入用リスト!U:U,CONCATENATE(A247,$H$1))</f>
        <v>0</v>
      </c>
      <c r="I247" s="136">
        <f t="shared" si="4"/>
        <v>0</v>
      </c>
      <c r="L247" s="135" t="s">
        <v>1484</v>
      </c>
      <c r="M247" s="137">
        <v>2000000</v>
      </c>
      <c r="N247" s="419">
        <v>1800</v>
      </c>
      <c r="O247" s="154">
        <v>800</v>
      </c>
      <c r="Q247" s="419">
        <v>1800</v>
      </c>
      <c r="R247" s="138">
        <v>800</v>
      </c>
      <c r="S247" s="138">
        <v>1000</v>
      </c>
      <c r="T247" s="141">
        <v>270</v>
      </c>
      <c r="U247" s="183">
        <v>215</v>
      </c>
      <c r="V247" s="140">
        <v>0.11944444444444445</v>
      </c>
      <c r="X247" s="85">
        <v>515</v>
      </c>
      <c r="Y247" s="185">
        <v>515</v>
      </c>
      <c r="Z247" s="84">
        <v>0.25750000000000001</v>
      </c>
      <c r="AA247" s="424" t="s">
        <v>126</v>
      </c>
      <c r="AB247" s="102">
        <v>0.08</v>
      </c>
      <c r="AC247" s="102">
        <v>0.08</v>
      </c>
      <c r="AE247" s="128">
        <v>135</v>
      </c>
      <c r="AF247" s="180">
        <v>270</v>
      </c>
      <c r="AG247" s="183">
        <v>215</v>
      </c>
      <c r="AH247" s="189">
        <v>515</v>
      </c>
      <c r="AK247" s="419">
        <v>1800</v>
      </c>
      <c r="AM247" s="12">
        <v>144</v>
      </c>
      <c r="AN247" s="103">
        <v>1944</v>
      </c>
      <c r="AO247" s="12">
        <v>1944</v>
      </c>
      <c r="AP247" s="12" t="s">
        <v>1487</v>
      </c>
      <c r="AQ247" s="103" t="s">
        <v>1487</v>
      </c>
      <c r="AR247" s="159">
        <v>0.08</v>
      </c>
      <c r="AS247" s="84">
        <v>0</v>
      </c>
    </row>
    <row r="248" spans="1:45" ht="14.25" customHeight="1">
      <c r="A248" s="124" t="s">
        <v>561</v>
      </c>
      <c r="B248" s="124" t="s">
        <v>559</v>
      </c>
      <c r="C248" s="419" t="s">
        <v>238</v>
      </c>
      <c r="D248" s="135" t="s">
        <v>232</v>
      </c>
      <c r="E248" s="135">
        <f>COUNTIF(品番配送区分記入用リスト!U:U,CONCATENATE(A248,$E$1))</f>
        <v>0</v>
      </c>
      <c r="F248" s="135">
        <f>COUNTIF(品番配送区分記入用リスト!U:U,CONCATENATE(A248,$F$1))</f>
        <v>0</v>
      </c>
      <c r="G248" s="135">
        <f>COUNTIF(品番配送区分記入用リスト!U:U,CONCATENATE(A248,$G$1))</f>
        <v>0</v>
      </c>
      <c r="H248" s="135">
        <f>COUNTIF(品番配送区分記入用リスト!U:U,CONCATENATE(A248,$H$1))</f>
        <v>0</v>
      </c>
      <c r="I248" s="136">
        <f t="shared" si="4"/>
        <v>0</v>
      </c>
      <c r="L248" s="135" t="s">
        <v>1484</v>
      </c>
      <c r="M248" s="137">
        <v>2000000</v>
      </c>
      <c r="N248" s="419">
        <v>2250</v>
      </c>
      <c r="O248" s="154">
        <v>1000</v>
      </c>
      <c r="Q248" s="419">
        <v>2250</v>
      </c>
      <c r="R248" s="138">
        <v>1000</v>
      </c>
      <c r="S248" s="138">
        <v>1250</v>
      </c>
      <c r="T248" s="141">
        <v>337.5</v>
      </c>
      <c r="U248" s="183">
        <v>268.75</v>
      </c>
      <c r="V248" s="140">
        <v>0.11944444444444445</v>
      </c>
      <c r="X248" s="85">
        <v>643.75</v>
      </c>
      <c r="Y248" s="185">
        <v>643.75</v>
      </c>
      <c r="Z248" s="84">
        <v>0.25750000000000001</v>
      </c>
      <c r="AA248" s="424" t="s">
        <v>126</v>
      </c>
      <c r="AB248" s="102">
        <v>0.08</v>
      </c>
      <c r="AC248" s="102">
        <v>0.08</v>
      </c>
      <c r="AE248" s="128">
        <v>168.75</v>
      </c>
      <c r="AF248" s="180">
        <v>337.5</v>
      </c>
      <c r="AG248" s="183">
        <v>268.75</v>
      </c>
      <c r="AH248" s="189">
        <v>643.75</v>
      </c>
      <c r="AK248" s="419">
        <v>2250</v>
      </c>
      <c r="AM248" s="12">
        <v>180</v>
      </c>
      <c r="AN248" s="103">
        <v>2430</v>
      </c>
      <c r="AO248" s="12">
        <v>2430</v>
      </c>
      <c r="AP248" s="12" t="s">
        <v>1488</v>
      </c>
      <c r="AQ248" s="103" t="s">
        <v>1488</v>
      </c>
      <c r="AR248" s="159">
        <v>0.08</v>
      </c>
      <c r="AS248" s="84">
        <v>0</v>
      </c>
    </row>
    <row r="249" spans="1:45" ht="14.25" customHeight="1">
      <c r="A249" s="124" t="s">
        <v>562</v>
      </c>
      <c r="B249" s="124" t="s">
        <v>559</v>
      </c>
      <c r="C249" s="419" t="s">
        <v>240</v>
      </c>
      <c r="D249" s="135" t="s">
        <v>232</v>
      </c>
      <c r="E249" s="135">
        <f>COUNTIF(品番配送区分記入用リスト!U:U,CONCATENATE(A249,$E$1))</f>
        <v>0</v>
      </c>
      <c r="F249" s="135">
        <f>COUNTIF(品番配送区分記入用リスト!U:U,CONCATENATE(A249,$F$1))</f>
        <v>0</v>
      </c>
      <c r="G249" s="135">
        <f>COUNTIF(品番配送区分記入用リスト!U:U,CONCATENATE(A249,$G$1))</f>
        <v>0</v>
      </c>
      <c r="H249" s="135">
        <f>COUNTIF(品番配送区分記入用リスト!U:U,CONCATENATE(A249,$H$1))</f>
        <v>0</v>
      </c>
      <c r="I249" s="136">
        <f t="shared" si="4"/>
        <v>0</v>
      </c>
      <c r="L249" s="135" t="s">
        <v>1484</v>
      </c>
      <c r="M249" s="137">
        <v>2000000</v>
      </c>
      <c r="N249" s="419">
        <v>2700</v>
      </c>
      <c r="O249" s="154">
        <v>1200</v>
      </c>
      <c r="Q249" s="419">
        <v>2700</v>
      </c>
      <c r="R249" s="138">
        <v>1200</v>
      </c>
      <c r="S249" s="138">
        <v>1500</v>
      </c>
      <c r="T249" s="141">
        <v>405</v>
      </c>
      <c r="U249" s="183">
        <v>322.5</v>
      </c>
      <c r="V249" s="140">
        <v>0.11944444444444445</v>
      </c>
      <c r="X249" s="85">
        <v>772.5</v>
      </c>
      <c r="Y249" s="185">
        <v>772.5</v>
      </c>
      <c r="Z249" s="84">
        <v>0.25750000000000001</v>
      </c>
      <c r="AA249" s="424" t="s">
        <v>126</v>
      </c>
      <c r="AB249" s="102">
        <v>0.08</v>
      </c>
      <c r="AC249" s="102">
        <v>0.08</v>
      </c>
      <c r="AE249" s="128">
        <v>202.5</v>
      </c>
      <c r="AF249" s="180">
        <v>405</v>
      </c>
      <c r="AG249" s="183">
        <v>322.5</v>
      </c>
      <c r="AH249" s="189">
        <v>772.5</v>
      </c>
      <c r="AK249" s="419">
        <v>2700</v>
      </c>
      <c r="AM249" s="12">
        <v>216</v>
      </c>
      <c r="AN249" s="103">
        <v>2916</v>
      </c>
      <c r="AO249" s="12">
        <v>2916</v>
      </c>
      <c r="AP249" s="12" t="s">
        <v>1489</v>
      </c>
      <c r="AQ249" s="103" t="s">
        <v>1489</v>
      </c>
      <c r="AR249" s="159">
        <v>0.08</v>
      </c>
      <c r="AS249" s="84">
        <v>0</v>
      </c>
    </row>
    <row r="250" spans="1:45" ht="14.25" customHeight="1">
      <c r="A250" s="124" t="s">
        <v>563</v>
      </c>
      <c r="B250" s="124" t="s">
        <v>356</v>
      </c>
      <c r="C250" s="419" t="s">
        <v>236</v>
      </c>
      <c r="D250" s="135" t="s">
        <v>232</v>
      </c>
      <c r="E250" s="135">
        <f>COUNTIF(品番配送区分記入用リスト!U:U,CONCATENATE(A250,$E$1))</f>
        <v>0</v>
      </c>
      <c r="F250" s="135">
        <f>COUNTIF(品番配送区分記入用リスト!U:U,CONCATENATE(A250,$F$1))</f>
        <v>0</v>
      </c>
      <c r="G250" s="135">
        <f>COUNTIF(品番配送区分記入用リスト!U:U,CONCATENATE(A250,$G$1))</f>
        <v>0</v>
      </c>
      <c r="H250" s="135">
        <f>COUNTIF(品番配送区分記入用リスト!U:U,CONCATENATE(A250,$H$1))</f>
        <v>0</v>
      </c>
      <c r="I250" s="136">
        <f t="shared" si="4"/>
        <v>0</v>
      </c>
      <c r="L250" s="135" t="s">
        <v>1484</v>
      </c>
      <c r="M250" s="137">
        <v>2000000</v>
      </c>
      <c r="N250" s="419">
        <v>1800</v>
      </c>
      <c r="O250" s="154">
        <v>800</v>
      </c>
      <c r="Q250" s="419">
        <v>1800</v>
      </c>
      <c r="R250" s="138">
        <v>800</v>
      </c>
      <c r="S250" s="138">
        <v>1000</v>
      </c>
      <c r="T250" s="141">
        <v>270</v>
      </c>
      <c r="U250" s="183">
        <v>215</v>
      </c>
      <c r="V250" s="140">
        <v>0.11944444444444445</v>
      </c>
      <c r="X250" s="85">
        <v>515</v>
      </c>
      <c r="Y250" s="185">
        <v>515</v>
      </c>
      <c r="Z250" s="84">
        <v>0.25750000000000001</v>
      </c>
      <c r="AA250" s="424" t="s">
        <v>126</v>
      </c>
      <c r="AB250" s="102">
        <v>0.08</v>
      </c>
      <c r="AC250" s="102">
        <v>0.08</v>
      </c>
      <c r="AE250" s="128">
        <v>135</v>
      </c>
      <c r="AF250" s="180">
        <v>270</v>
      </c>
      <c r="AG250" s="183">
        <v>215</v>
      </c>
      <c r="AH250" s="189">
        <v>515</v>
      </c>
      <c r="AK250" s="419">
        <v>1800</v>
      </c>
      <c r="AM250" s="12">
        <v>144</v>
      </c>
      <c r="AN250" s="103">
        <v>1944</v>
      </c>
      <c r="AO250" s="12">
        <v>1944</v>
      </c>
      <c r="AP250" s="12" t="s">
        <v>1487</v>
      </c>
      <c r="AQ250" s="103" t="s">
        <v>1487</v>
      </c>
      <c r="AR250" s="159">
        <v>0.08</v>
      </c>
      <c r="AS250" s="84">
        <v>0</v>
      </c>
    </row>
    <row r="251" spans="1:45" ht="14.25" customHeight="1">
      <c r="A251" s="124" t="s">
        <v>564</v>
      </c>
      <c r="B251" s="124" t="s">
        <v>356</v>
      </c>
      <c r="C251" s="419" t="s">
        <v>238</v>
      </c>
      <c r="D251" s="135" t="s">
        <v>232</v>
      </c>
      <c r="E251" s="135">
        <f>COUNTIF(品番配送区分記入用リスト!U:U,CONCATENATE(A251,$E$1))</f>
        <v>0</v>
      </c>
      <c r="F251" s="135">
        <f>COUNTIF(品番配送区分記入用リスト!U:U,CONCATENATE(A251,$F$1))</f>
        <v>0</v>
      </c>
      <c r="G251" s="135">
        <f>COUNTIF(品番配送区分記入用リスト!U:U,CONCATENATE(A251,$G$1))</f>
        <v>0</v>
      </c>
      <c r="H251" s="135">
        <f>COUNTIF(品番配送区分記入用リスト!U:U,CONCATENATE(A251,$H$1))</f>
        <v>0</v>
      </c>
      <c r="I251" s="136">
        <f t="shared" si="4"/>
        <v>0</v>
      </c>
      <c r="L251" s="135" t="s">
        <v>1484</v>
      </c>
      <c r="M251" s="137">
        <v>2000000</v>
      </c>
      <c r="N251" s="419">
        <v>2250</v>
      </c>
      <c r="O251" s="154">
        <v>1000</v>
      </c>
      <c r="Q251" s="419">
        <v>2250</v>
      </c>
      <c r="R251" s="138">
        <v>1000</v>
      </c>
      <c r="S251" s="138">
        <v>1250</v>
      </c>
      <c r="T251" s="141">
        <v>337.5</v>
      </c>
      <c r="U251" s="183">
        <v>268.75</v>
      </c>
      <c r="V251" s="140">
        <v>0.11944444444444445</v>
      </c>
      <c r="X251" s="85">
        <v>643.75</v>
      </c>
      <c r="Y251" s="185">
        <v>643.75</v>
      </c>
      <c r="Z251" s="84">
        <v>0.25750000000000001</v>
      </c>
      <c r="AA251" s="424" t="s">
        <v>126</v>
      </c>
      <c r="AB251" s="102">
        <v>0.08</v>
      </c>
      <c r="AC251" s="102">
        <v>0.08</v>
      </c>
      <c r="AE251" s="128">
        <v>168.75</v>
      </c>
      <c r="AF251" s="180">
        <v>337.5</v>
      </c>
      <c r="AG251" s="183">
        <v>268.75</v>
      </c>
      <c r="AH251" s="189">
        <v>643.75</v>
      </c>
      <c r="AK251" s="419">
        <v>2250</v>
      </c>
      <c r="AM251" s="12">
        <v>180</v>
      </c>
      <c r="AN251" s="103">
        <v>2430</v>
      </c>
      <c r="AO251" s="12">
        <v>2430</v>
      </c>
      <c r="AP251" s="12" t="s">
        <v>1488</v>
      </c>
      <c r="AQ251" s="103" t="s">
        <v>1488</v>
      </c>
      <c r="AR251" s="159">
        <v>0.08</v>
      </c>
      <c r="AS251" s="84">
        <v>0</v>
      </c>
    </row>
    <row r="252" spans="1:45" ht="14.25" customHeight="1">
      <c r="A252" s="124" t="s">
        <v>565</v>
      </c>
      <c r="B252" s="124" t="s">
        <v>356</v>
      </c>
      <c r="C252" s="419" t="s">
        <v>240</v>
      </c>
      <c r="D252" s="135" t="s">
        <v>232</v>
      </c>
      <c r="E252" s="135">
        <f>COUNTIF(品番配送区分記入用リスト!U:U,CONCATENATE(A252,$E$1))</f>
        <v>0</v>
      </c>
      <c r="F252" s="135">
        <f>COUNTIF(品番配送区分記入用リスト!U:U,CONCATENATE(A252,$F$1))</f>
        <v>0</v>
      </c>
      <c r="G252" s="135">
        <f>COUNTIF(品番配送区分記入用リスト!U:U,CONCATENATE(A252,$G$1))</f>
        <v>0</v>
      </c>
      <c r="H252" s="135">
        <f>COUNTIF(品番配送区分記入用リスト!U:U,CONCATENATE(A252,$H$1))</f>
        <v>0</v>
      </c>
      <c r="I252" s="136">
        <f t="shared" si="4"/>
        <v>0</v>
      </c>
      <c r="L252" s="135" t="s">
        <v>1484</v>
      </c>
      <c r="M252" s="137">
        <v>2000000</v>
      </c>
      <c r="N252" s="419">
        <v>2700</v>
      </c>
      <c r="O252" s="154">
        <v>1200</v>
      </c>
      <c r="Q252" s="419">
        <v>2700</v>
      </c>
      <c r="R252" s="138">
        <v>1200</v>
      </c>
      <c r="S252" s="138">
        <v>1500</v>
      </c>
      <c r="T252" s="141">
        <v>405</v>
      </c>
      <c r="U252" s="183">
        <v>322.5</v>
      </c>
      <c r="V252" s="140">
        <v>0.11944444444444445</v>
      </c>
      <c r="X252" s="85">
        <v>772.5</v>
      </c>
      <c r="Y252" s="185">
        <v>772.5</v>
      </c>
      <c r="Z252" s="84">
        <v>0.25750000000000001</v>
      </c>
      <c r="AA252" s="424" t="s">
        <v>126</v>
      </c>
      <c r="AB252" s="102">
        <v>0.08</v>
      </c>
      <c r="AC252" s="102">
        <v>0.08</v>
      </c>
      <c r="AE252" s="128">
        <v>202.5</v>
      </c>
      <c r="AF252" s="180">
        <v>405</v>
      </c>
      <c r="AG252" s="183">
        <v>322.5</v>
      </c>
      <c r="AH252" s="189">
        <v>772.5</v>
      </c>
      <c r="AK252" s="419">
        <v>2700</v>
      </c>
      <c r="AM252" s="12">
        <v>216</v>
      </c>
      <c r="AN252" s="103">
        <v>2916</v>
      </c>
      <c r="AO252" s="12">
        <v>2916</v>
      </c>
      <c r="AP252" s="12" t="s">
        <v>1489</v>
      </c>
      <c r="AQ252" s="103" t="s">
        <v>1489</v>
      </c>
      <c r="AR252" s="159">
        <v>0.08</v>
      </c>
      <c r="AS252" s="84">
        <v>0</v>
      </c>
    </row>
    <row r="253" spans="1:45" ht="14.25" customHeight="1">
      <c r="A253" s="124" t="s">
        <v>566</v>
      </c>
      <c r="B253" s="124" t="s">
        <v>356</v>
      </c>
      <c r="C253" s="419" t="s">
        <v>246</v>
      </c>
      <c r="D253" s="135" t="s">
        <v>232</v>
      </c>
      <c r="E253" s="135">
        <f>COUNTIF(品番配送区分記入用リスト!U:U,CONCATENATE(A253,$E$1))</f>
        <v>0</v>
      </c>
      <c r="F253" s="135">
        <f>COUNTIF(品番配送区分記入用リスト!U:U,CONCATENATE(A253,$F$1))</f>
        <v>0</v>
      </c>
      <c r="G253" s="135">
        <f>COUNTIF(品番配送区分記入用リスト!U:U,CONCATENATE(A253,$G$1))</f>
        <v>0</v>
      </c>
      <c r="H253" s="135">
        <f>COUNTIF(品番配送区分記入用リスト!U:U,CONCATENATE(A253,$H$1))</f>
        <v>0</v>
      </c>
      <c r="I253" s="136">
        <f t="shared" si="4"/>
        <v>0</v>
      </c>
      <c r="L253" s="135" t="s">
        <v>1484</v>
      </c>
      <c r="M253" s="137">
        <v>2000000</v>
      </c>
      <c r="N253" s="419">
        <v>3600</v>
      </c>
      <c r="O253" s="154">
        <v>1600</v>
      </c>
      <c r="Q253" s="419">
        <v>3600</v>
      </c>
      <c r="R253" s="138">
        <v>1600</v>
      </c>
      <c r="S253" s="138">
        <v>2000</v>
      </c>
      <c r="T253" s="141">
        <v>540</v>
      </c>
      <c r="U253" s="183">
        <v>430</v>
      </c>
      <c r="V253" s="140">
        <v>0.11944444444444445</v>
      </c>
      <c r="X253" s="85">
        <v>1030</v>
      </c>
      <c r="Y253" s="185">
        <v>1030</v>
      </c>
      <c r="Z253" s="84">
        <v>0.25750000000000001</v>
      </c>
      <c r="AA253" s="424" t="s">
        <v>126</v>
      </c>
      <c r="AB253" s="102">
        <v>0.08</v>
      </c>
      <c r="AC253" s="102">
        <v>0.08</v>
      </c>
      <c r="AE253" s="128">
        <v>270</v>
      </c>
      <c r="AF253" s="180">
        <v>540</v>
      </c>
      <c r="AG253" s="183">
        <v>430</v>
      </c>
      <c r="AH253" s="189">
        <v>1030</v>
      </c>
      <c r="AK253" s="419">
        <v>3600</v>
      </c>
      <c r="AM253" s="12">
        <v>288</v>
      </c>
      <c r="AN253" s="103">
        <v>3888</v>
      </c>
      <c r="AO253" s="12">
        <v>3888</v>
      </c>
      <c r="AP253" s="12" t="s">
        <v>1490</v>
      </c>
      <c r="AQ253" s="103" t="s">
        <v>1490</v>
      </c>
      <c r="AR253" s="159">
        <v>0.08</v>
      </c>
      <c r="AS253" s="84">
        <v>0</v>
      </c>
    </row>
    <row r="254" spans="1:45" ht="14.25" customHeight="1">
      <c r="A254" s="124" t="s">
        <v>567</v>
      </c>
      <c r="B254" s="124" t="s">
        <v>356</v>
      </c>
      <c r="C254" s="419" t="s">
        <v>248</v>
      </c>
      <c r="D254" s="135" t="s">
        <v>232</v>
      </c>
      <c r="E254" s="135">
        <f>COUNTIF(品番配送区分記入用リスト!U:U,CONCATENATE(A254,$E$1))</f>
        <v>0</v>
      </c>
      <c r="F254" s="135">
        <f>COUNTIF(品番配送区分記入用リスト!U:U,CONCATENATE(A254,$F$1))</f>
        <v>0</v>
      </c>
      <c r="G254" s="135">
        <f>COUNTIF(品番配送区分記入用リスト!U:U,CONCATENATE(A254,$G$1))</f>
        <v>0</v>
      </c>
      <c r="H254" s="135">
        <f>COUNTIF(品番配送区分記入用リスト!U:U,CONCATENATE(A254,$H$1))</f>
        <v>0</v>
      </c>
      <c r="I254" s="136">
        <f t="shared" si="4"/>
        <v>0</v>
      </c>
      <c r="L254" s="135" t="s">
        <v>1484</v>
      </c>
      <c r="M254" s="137">
        <v>2000000</v>
      </c>
      <c r="N254" s="419">
        <v>4500</v>
      </c>
      <c r="O254" s="154">
        <v>2000</v>
      </c>
      <c r="Q254" s="419">
        <v>4500</v>
      </c>
      <c r="R254" s="138">
        <v>2000</v>
      </c>
      <c r="S254" s="138">
        <v>2500</v>
      </c>
      <c r="T254" s="141">
        <v>675</v>
      </c>
      <c r="U254" s="183">
        <v>537.5</v>
      </c>
      <c r="V254" s="140">
        <v>0.11944444444444445</v>
      </c>
      <c r="X254" s="85">
        <v>1287.5</v>
      </c>
      <c r="Y254" s="185">
        <v>1287.5</v>
      </c>
      <c r="Z254" s="84">
        <v>0.25750000000000001</v>
      </c>
      <c r="AA254" s="424" t="s">
        <v>126</v>
      </c>
      <c r="AB254" s="102">
        <v>0.08</v>
      </c>
      <c r="AC254" s="102">
        <v>0.08</v>
      </c>
      <c r="AE254" s="128">
        <v>337.5</v>
      </c>
      <c r="AF254" s="180">
        <v>675</v>
      </c>
      <c r="AG254" s="183">
        <v>537.5</v>
      </c>
      <c r="AH254" s="189">
        <v>1287.5</v>
      </c>
      <c r="AK254" s="419">
        <v>4500</v>
      </c>
      <c r="AM254" s="12">
        <v>360</v>
      </c>
      <c r="AN254" s="103">
        <v>4860</v>
      </c>
      <c r="AO254" s="12">
        <v>4860</v>
      </c>
      <c r="AP254" s="12" t="s">
        <v>1491</v>
      </c>
      <c r="AQ254" s="103" t="s">
        <v>1491</v>
      </c>
      <c r="AR254" s="159">
        <v>0.08</v>
      </c>
      <c r="AS254" s="84">
        <v>0</v>
      </c>
    </row>
    <row r="255" spans="1:45" ht="14.25" customHeight="1">
      <c r="A255" s="124" t="s">
        <v>568</v>
      </c>
      <c r="B255" s="124" t="s">
        <v>569</v>
      </c>
      <c r="C255" s="419" t="s">
        <v>238</v>
      </c>
      <c r="D255" s="135" t="s">
        <v>232</v>
      </c>
      <c r="E255" s="135">
        <f>COUNTIF(品番配送区分記入用リスト!U:U,CONCATENATE(A255,$E$1))</f>
        <v>0</v>
      </c>
      <c r="F255" s="135">
        <f>COUNTIF(品番配送区分記入用リスト!U:U,CONCATENATE(A255,$F$1))</f>
        <v>0</v>
      </c>
      <c r="G255" s="135">
        <f>COUNTIF(品番配送区分記入用リスト!U:U,CONCATENATE(A255,$G$1))</f>
        <v>0</v>
      </c>
      <c r="H255" s="135">
        <f>COUNTIF(品番配送区分記入用リスト!U:U,CONCATENATE(A255,$H$1))</f>
        <v>0</v>
      </c>
      <c r="I255" s="136">
        <f t="shared" si="4"/>
        <v>0</v>
      </c>
      <c r="L255" s="135" t="s">
        <v>1484</v>
      </c>
      <c r="M255" s="137">
        <v>2000000</v>
      </c>
      <c r="N255" s="419">
        <v>2250</v>
      </c>
      <c r="O255" s="154">
        <v>1000</v>
      </c>
      <c r="Q255" s="419">
        <v>2250</v>
      </c>
      <c r="R255" s="138">
        <v>1000</v>
      </c>
      <c r="S255" s="138">
        <v>1250</v>
      </c>
      <c r="T255" s="141">
        <v>337.5</v>
      </c>
      <c r="U255" s="183">
        <v>268.75</v>
      </c>
      <c r="V255" s="140">
        <v>0.11944444444444445</v>
      </c>
      <c r="X255" s="85">
        <v>643.75</v>
      </c>
      <c r="Y255" s="185">
        <v>643.75</v>
      </c>
      <c r="Z255" s="84">
        <v>0.25750000000000001</v>
      </c>
      <c r="AA255" s="424" t="s">
        <v>126</v>
      </c>
      <c r="AB255" s="102">
        <v>0.08</v>
      </c>
      <c r="AC255" s="102">
        <v>0.08</v>
      </c>
      <c r="AE255" s="128">
        <v>168.75</v>
      </c>
      <c r="AF255" s="180">
        <v>337.5</v>
      </c>
      <c r="AG255" s="183">
        <v>268.75</v>
      </c>
      <c r="AH255" s="189">
        <v>643.75</v>
      </c>
      <c r="AK255" s="419">
        <v>2250</v>
      </c>
      <c r="AM255" s="12">
        <v>180</v>
      </c>
      <c r="AN255" s="103">
        <v>2430</v>
      </c>
      <c r="AO255" s="12">
        <v>2430</v>
      </c>
      <c r="AP255" s="12" t="s">
        <v>1488</v>
      </c>
      <c r="AQ255" s="103" t="s">
        <v>1488</v>
      </c>
      <c r="AR255" s="159">
        <v>0.08</v>
      </c>
      <c r="AS255" s="84">
        <v>0</v>
      </c>
    </row>
    <row r="256" spans="1:45" ht="14.25" customHeight="1">
      <c r="A256" s="124" t="s">
        <v>570</v>
      </c>
      <c r="B256" s="124" t="s">
        <v>569</v>
      </c>
      <c r="C256" s="419" t="s">
        <v>240</v>
      </c>
      <c r="D256" s="135" t="s">
        <v>232</v>
      </c>
      <c r="E256" s="135">
        <f>COUNTIF(品番配送区分記入用リスト!U:U,CONCATENATE(A256,$E$1))</f>
        <v>0</v>
      </c>
      <c r="F256" s="135">
        <f>COUNTIF(品番配送区分記入用リスト!U:U,CONCATENATE(A256,$F$1))</f>
        <v>0</v>
      </c>
      <c r="G256" s="135">
        <f>COUNTIF(品番配送区分記入用リスト!U:U,CONCATENATE(A256,$G$1))</f>
        <v>0</v>
      </c>
      <c r="H256" s="135">
        <f>COUNTIF(品番配送区分記入用リスト!U:U,CONCATENATE(A256,$H$1))</f>
        <v>0</v>
      </c>
      <c r="I256" s="136">
        <f t="shared" si="4"/>
        <v>0</v>
      </c>
      <c r="L256" s="135" t="s">
        <v>1484</v>
      </c>
      <c r="M256" s="137">
        <v>2000000</v>
      </c>
      <c r="N256" s="419">
        <v>2700</v>
      </c>
      <c r="O256" s="154">
        <v>1200</v>
      </c>
      <c r="Q256" s="419">
        <v>2700</v>
      </c>
      <c r="R256" s="138">
        <v>1200</v>
      </c>
      <c r="S256" s="138">
        <v>1500</v>
      </c>
      <c r="T256" s="141">
        <v>405</v>
      </c>
      <c r="U256" s="183">
        <v>322.5</v>
      </c>
      <c r="V256" s="140">
        <v>0.11944444444444445</v>
      </c>
      <c r="X256" s="85">
        <v>772.5</v>
      </c>
      <c r="Y256" s="185">
        <v>772.5</v>
      </c>
      <c r="Z256" s="84">
        <v>0.25750000000000001</v>
      </c>
      <c r="AA256" s="424" t="s">
        <v>126</v>
      </c>
      <c r="AB256" s="102">
        <v>0.08</v>
      </c>
      <c r="AC256" s="102">
        <v>0.08</v>
      </c>
      <c r="AE256" s="128">
        <v>202.5</v>
      </c>
      <c r="AF256" s="180">
        <v>405</v>
      </c>
      <c r="AG256" s="183">
        <v>322.5</v>
      </c>
      <c r="AH256" s="189">
        <v>772.5</v>
      </c>
      <c r="AK256" s="419">
        <v>2700</v>
      </c>
      <c r="AM256" s="12">
        <v>216</v>
      </c>
      <c r="AN256" s="103">
        <v>2916</v>
      </c>
      <c r="AO256" s="12">
        <v>2916</v>
      </c>
      <c r="AP256" s="12" t="s">
        <v>1489</v>
      </c>
      <c r="AQ256" s="103" t="s">
        <v>1489</v>
      </c>
      <c r="AR256" s="159">
        <v>0.08</v>
      </c>
      <c r="AS256" s="84">
        <v>0</v>
      </c>
    </row>
    <row r="257" spans="1:45" ht="14.25" customHeight="1">
      <c r="A257" s="124" t="s">
        <v>571</v>
      </c>
      <c r="B257" s="124" t="s">
        <v>569</v>
      </c>
      <c r="C257" s="419" t="s">
        <v>419</v>
      </c>
      <c r="D257" s="135" t="s">
        <v>232</v>
      </c>
      <c r="E257" s="135">
        <f>COUNTIF(品番配送区分記入用リスト!U:U,CONCATENATE(A257,$E$1))</f>
        <v>0</v>
      </c>
      <c r="F257" s="135">
        <f>COUNTIF(品番配送区分記入用リスト!U:U,CONCATENATE(A257,$F$1))</f>
        <v>0</v>
      </c>
      <c r="G257" s="135">
        <f>COUNTIF(品番配送区分記入用リスト!U:U,CONCATENATE(A257,$G$1))</f>
        <v>0</v>
      </c>
      <c r="H257" s="135">
        <f>COUNTIF(品番配送区分記入用リスト!U:U,CONCATENATE(A257,$H$1))</f>
        <v>0</v>
      </c>
      <c r="I257" s="136">
        <f t="shared" si="4"/>
        <v>0</v>
      </c>
      <c r="L257" s="135" t="s">
        <v>1484</v>
      </c>
      <c r="M257" s="137">
        <v>2000000</v>
      </c>
      <c r="N257" s="419">
        <v>3150</v>
      </c>
      <c r="O257" s="154">
        <v>1400</v>
      </c>
      <c r="Q257" s="419">
        <v>3150</v>
      </c>
      <c r="R257" s="138">
        <v>1400</v>
      </c>
      <c r="S257" s="138">
        <v>1750</v>
      </c>
      <c r="T257" s="141">
        <v>472.5</v>
      </c>
      <c r="U257" s="183">
        <v>376.25</v>
      </c>
      <c r="V257" s="140">
        <v>0.11944444444444445</v>
      </c>
      <c r="X257" s="85">
        <v>901.25</v>
      </c>
      <c r="Y257" s="185">
        <v>901.25</v>
      </c>
      <c r="Z257" s="84">
        <v>0.25750000000000001</v>
      </c>
      <c r="AA257" s="424" t="s">
        <v>126</v>
      </c>
      <c r="AB257" s="102">
        <v>0.08</v>
      </c>
      <c r="AC257" s="102">
        <v>0.08</v>
      </c>
      <c r="AE257" s="128">
        <v>236.25</v>
      </c>
      <c r="AF257" s="180">
        <v>472.5</v>
      </c>
      <c r="AG257" s="183">
        <v>376.25</v>
      </c>
      <c r="AH257" s="189">
        <v>901.25</v>
      </c>
      <c r="AK257" s="419">
        <v>3150</v>
      </c>
      <c r="AM257" s="12">
        <v>252</v>
      </c>
      <c r="AN257" s="103">
        <v>3402</v>
      </c>
      <c r="AO257" s="12">
        <v>3402</v>
      </c>
      <c r="AP257" s="12" t="s">
        <v>1494</v>
      </c>
      <c r="AQ257" s="103" t="s">
        <v>1494</v>
      </c>
      <c r="AR257" s="159">
        <v>0.08</v>
      </c>
      <c r="AS257" s="84">
        <v>0</v>
      </c>
    </row>
    <row r="258" spans="1:45" ht="14.25" customHeight="1">
      <c r="A258" s="124" t="s">
        <v>572</v>
      </c>
      <c r="B258" s="124" t="s">
        <v>569</v>
      </c>
      <c r="C258" s="419" t="s">
        <v>246</v>
      </c>
      <c r="D258" s="135" t="s">
        <v>232</v>
      </c>
      <c r="E258" s="135">
        <f>COUNTIF(品番配送区分記入用リスト!U:U,CONCATENATE(A258,$E$1))</f>
        <v>0</v>
      </c>
      <c r="F258" s="135">
        <f>COUNTIF(品番配送区分記入用リスト!U:U,CONCATENATE(A258,$F$1))</f>
        <v>0</v>
      </c>
      <c r="G258" s="135">
        <f>COUNTIF(品番配送区分記入用リスト!U:U,CONCATENATE(A258,$G$1))</f>
        <v>0</v>
      </c>
      <c r="H258" s="135">
        <f>COUNTIF(品番配送区分記入用リスト!U:U,CONCATENATE(A258,$H$1))</f>
        <v>0</v>
      </c>
      <c r="I258" s="136">
        <f t="shared" si="4"/>
        <v>0</v>
      </c>
      <c r="L258" s="135" t="s">
        <v>1484</v>
      </c>
      <c r="M258" s="137">
        <v>2000000</v>
      </c>
      <c r="N258" s="419">
        <v>3600</v>
      </c>
      <c r="O258" s="154">
        <v>1600</v>
      </c>
      <c r="Q258" s="419">
        <v>3600</v>
      </c>
      <c r="R258" s="138">
        <v>1600</v>
      </c>
      <c r="S258" s="138">
        <v>2000</v>
      </c>
      <c r="T258" s="141">
        <v>540</v>
      </c>
      <c r="U258" s="183">
        <v>430</v>
      </c>
      <c r="V258" s="140">
        <v>0.11944444444444445</v>
      </c>
      <c r="X258" s="85">
        <v>1030</v>
      </c>
      <c r="Y258" s="185">
        <v>1030</v>
      </c>
      <c r="Z258" s="84">
        <v>0.25750000000000001</v>
      </c>
      <c r="AA258" s="424" t="s">
        <v>126</v>
      </c>
      <c r="AB258" s="102">
        <v>0.08</v>
      </c>
      <c r="AC258" s="102">
        <v>0.08</v>
      </c>
      <c r="AE258" s="128">
        <v>270</v>
      </c>
      <c r="AF258" s="180">
        <v>540</v>
      </c>
      <c r="AG258" s="183">
        <v>430</v>
      </c>
      <c r="AH258" s="189">
        <v>1030</v>
      </c>
      <c r="AK258" s="419">
        <v>3600</v>
      </c>
      <c r="AM258" s="12">
        <v>288</v>
      </c>
      <c r="AN258" s="103">
        <v>3888</v>
      </c>
      <c r="AO258" s="12">
        <v>3888</v>
      </c>
      <c r="AP258" s="12" t="s">
        <v>1490</v>
      </c>
      <c r="AQ258" s="103" t="s">
        <v>1490</v>
      </c>
      <c r="AR258" s="159">
        <v>0.08</v>
      </c>
      <c r="AS258" s="84">
        <v>0</v>
      </c>
    </row>
    <row r="259" spans="1:45" ht="14.25" customHeight="1">
      <c r="A259" s="124" t="s">
        <v>573</v>
      </c>
      <c r="B259" s="124" t="s">
        <v>569</v>
      </c>
      <c r="C259" s="419" t="s">
        <v>248</v>
      </c>
      <c r="D259" s="135" t="s">
        <v>232</v>
      </c>
      <c r="E259" s="135">
        <f>COUNTIF(品番配送区分記入用リスト!U:U,CONCATENATE(A259,$E$1))</f>
        <v>0</v>
      </c>
      <c r="F259" s="135">
        <f>COUNTIF(品番配送区分記入用リスト!U:U,CONCATENATE(A259,$F$1))</f>
        <v>0</v>
      </c>
      <c r="G259" s="135">
        <f>COUNTIF(品番配送区分記入用リスト!U:U,CONCATENATE(A259,$G$1))</f>
        <v>0</v>
      </c>
      <c r="H259" s="135">
        <f>COUNTIF(品番配送区分記入用リスト!U:U,CONCATENATE(A259,$H$1))</f>
        <v>0</v>
      </c>
      <c r="I259" s="136">
        <f t="shared" ref="I259:I322" si="5">IF(SUM(E259:H259)+ROW(A258)*0.0001%&gt;=1,SUM(E259:H259)+ROW(A258)*0.0001%+M259+C259,0)</f>
        <v>0</v>
      </c>
      <c r="L259" s="135" t="s">
        <v>1484</v>
      </c>
      <c r="M259" s="137">
        <v>2000000</v>
      </c>
      <c r="N259" s="419">
        <v>4500</v>
      </c>
      <c r="O259" s="154">
        <v>2000</v>
      </c>
      <c r="Q259" s="419">
        <v>4500</v>
      </c>
      <c r="R259" s="138">
        <v>2000</v>
      </c>
      <c r="S259" s="138">
        <v>2500</v>
      </c>
      <c r="T259" s="141">
        <v>675</v>
      </c>
      <c r="U259" s="183">
        <v>537.5</v>
      </c>
      <c r="V259" s="140">
        <v>0.11944444444444445</v>
      </c>
      <c r="X259" s="85">
        <v>1287.5</v>
      </c>
      <c r="Y259" s="185">
        <v>1287.5</v>
      </c>
      <c r="Z259" s="84">
        <v>0.25750000000000001</v>
      </c>
      <c r="AA259" s="424" t="s">
        <v>126</v>
      </c>
      <c r="AB259" s="102">
        <v>0.08</v>
      </c>
      <c r="AC259" s="102">
        <v>0.08</v>
      </c>
      <c r="AE259" s="128">
        <v>337.5</v>
      </c>
      <c r="AF259" s="180">
        <v>675</v>
      </c>
      <c r="AG259" s="183">
        <v>537.5</v>
      </c>
      <c r="AH259" s="189">
        <v>1287.5</v>
      </c>
      <c r="AK259" s="419">
        <v>4500</v>
      </c>
      <c r="AM259" s="12">
        <v>360</v>
      </c>
      <c r="AN259" s="103">
        <v>4860</v>
      </c>
      <c r="AO259" s="12">
        <v>4860</v>
      </c>
      <c r="AP259" s="12" t="s">
        <v>1491</v>
      </c>
      <c r="AQ259" s="103" t="s">
        <v>1491</v>
      </c>
      <c r="AR259" s="159">
        <v>0.08</v>
      </c>
      <c r="AS259" s="84">
        <v>0</v>
      </c>
    </row>
    <row r="260" spans="1:45" ht="14.25" customHeight="1">
      <c r="A260" s="124" t="s">
        <v>574</v>
      </c>
      <c r="B260" s="124" t="s">
        <v>401</v>
      </c>
      <c r="C260" s="419" t="s">
        <v>238</v>
      </c>
      <c r="D260" s="135" t="s">
        <v>232</v>
      </c>
      <c r="E260" s="135">
        <f>COUNTIF(品番配送区分記入用リスト!U:U,CONCATENATE(A260,$E$1))</f>
        <v>0</v>
      </c>
      <c r="F260" s="135">
        <f>COUNTIF(品番配送区分記入用リスト!U:U,CONCATENATE(A260,$F$1))</f>
        <v>0</v>
      </c>
      <c r="G260" s="135">
        <f>COUNTIF(品番配送区分記入用リスト!U:U,CONCATENATE(A260,$G$1))</f>
        <v>0</v>
      </c>
      <c r="H260" s="135">
        <f>COUNTIF(品番配送区分記入用リスト!U:U,CONCATENATE(A260,$H$1))</f>
        <v>0</v>
      </c>
      <c r="I260" s="136">
        <f t="shared" si="5"/>
        <v>0</v>
      </c>
      <c r="L260" s="135" t="s">
        <v>1484</v>
      </c>
      <c r="M260" s="137">
        <v>2000000</v>
      </c>
      <c r="N260" s="419">
        <v>2250</v>
      </c>
      <c r="O260" s="154">
        <v>1000</v>
      </c>
      <c r="Q260" s="419">
        <v>2250</v>
      </c>
      <c r="R260" s="138">
        <v>1000</v>
      </c>
      <c r="S260" s="138">
        <v>1250</v>
      </c>
      <c r="T260" s="141">
        <v>337.5</v>
      </c>
      <c r="U260" s="183">
        <v>268.75</v>
      </c>
      <c r="V260" s="140">
        <v>0.11944444444444445</v>
      </c>
      <c r="X260" s="85">
        <v>643.75</v>
      </c>
      <c r="Y260" s="185">
        <v>643.75</v>
      </c>
      <c r="Z260" s="84">
        <v>0.25750000000000001</v>
      </c>
      <c r="AA260" s="424" t="s">
        <v>126</v>
      </c>
      <c r="AB260" s="102">
        <v>0.08</v>
      </c>
      <c r="AC260" s="102">
        <v>0.08</v>
      </c>
      <c r="AE260" s="128">
        <v>168.75</v>
      </c>
      <c r="AF260" s="180">
        <v>337.5</v>
      </c>
      <c r="AG260" s="183">
        <v>268.75</v>
      </c>
      <c r="AH260" s="189">
        <v>643.75</v>
      </c>
      <c r="AK260" s="419">
        <v>2250</v>
      </c>
      <c r="AM260" s="12">
        <v>180</v>
      </c>
      <c r="AN260" s="103">
        <v>2430</v>
      </c>
      <c r="AO260" s="12">
        <v>2430</v>
      </c>
      <c r="AP260" s="12" t="s">
        <v>1488</v>
      </c>
      <c r="AQ260" s="103" t="s">
        <v>1488</v>
      </c>
      <c r="AR260" s="159">
        <v>0.08</v>
      </c>
      <c r="AS260" s="84">
        <v>0</v>
      </c>
    </row>
    <row r="261" spans="1:45" ht="14.25" customHeight="1">
      <c r="A261" s="124" t="s">
        <v>575</v>
      </c>
      <c r="B261" s="124" t="s">
        <v>401</v>
      </c>
      <c r="C261" s="419" t="s">
        <v>240</v>
      </c>
      <c r="D261" s="135" t="s">
        <v>232</v>
      </c>
      <c r="E261" s="135">
        <f>COUNTIF(品番配送区分記入用リスト!U:U,CONCATENATE(A261,$E$1))</f>
        <v>0</v>
      </c>
      <c r="F261" s="135">
        <f>COUNTIF(品番配送区分記入用リスト!U:U,CONCATENATE(A261,$F$1))</f>
        <v>0</v>
      </c>
      <c r="G261" s="135">
        <f>COUNTIF(品番配送区分記入用リスト!U:U,CONCATENATE(A261,$G$1))</f>
        <v>0</v>
      </c>
      <c r="H261" s="135">
        <f>COUNTIF(品番配送区分記入用リスト!U:U,CONCATENATE(A261,$H$1))</f>
        <v>0</v>
      </c>
      <c r="I261" s="136">
        <f t="shared" si="5"/>
        <v>0</v>
      </c>
      <c r="L261" s="135" t="s">
        <v>1484</v>
      </c>
      <c r="M261" s="137">
        <v>2000000</v>
      </c>
      <c r="N261" s="419">
        <v>2700</v>
      </c>
      <c r="O261" s="154">
        <v>1200</v>
      </c>
      <c r="Q261" s="419">
        <v>2700</v>
      </c>
      <c r="R261" s="138">
        <v>1200</v>
      </c>
      <c r="S261" s="138">
        <v>1500</v>
      </c>
      <c r="T261" s="141">
        <v>405</v>
      </c>
      <c r="U261" s="183">
        <v>322.5</v>
      </c>
      <c r="V261" s="140">
        <v>0.11944444444444445</v>
      </c>
      <c r="X261" s="85">
        <v>772.5</v>
      </c>
      <c r="Y261" s="185">
        <v>772.5</v>
      </c>
      <c r="Z261" s="84">
        <v>0.25750000000000001</v>
      </c>
      <c r="AA261" s="424" t="s">
        <v>126</v>
      </c>
      <c r="AB261" s="102">
        <v>0.08</v>
      </c>
      <c r="AC261" s="102">
        <v>0.08</v>
      </c>
      <c r="AE261" s="128">
        <v>202.5</v>
      </c>
      <c r="AF261" s="180">
        <v>405</v>
      </c>
      <c r="AG261" s="183">
        <v>322.5</v>
      </c>
      <c r="AH261" s="189">
        <v>772.5</v>
      </c>
      <c r="AK261" s="419">
        <v>2700</v>
      </c>
      <c r="AM261" s="12">
        <v>216</v>
      </c>
      <c r="AN261" s="103">
        <v>2916</v>
      </c>
      <c r="AO261" s="12">
        <v>2916</v>
      </c>
      <c r="AP261" s="12" t="s">
        <v>1489</v>
      </c>
      <c r="AQ261" s="103" t="s">
        <v>1489</v>
      </c>
      <c r="AR261" s="159">
        <v>0.08</v>
      </c>
      <c r="AS261" s="84">
        <v>0</v>
      </c>
    </row>
    <row r="262" spans="1:45" ht="14.25" customHeight="1">
      <c r="A262" s="124" t="s">
        <v>576</v>
      </c>
      <c r="B262" s="124" t="s">
        <v>401</v>
      </c>
      <c r="C262" s="419" t="s">
        <v>419</v>
      </c>
      <c r="D262" s="135" t="s">
        <v>232</v>
      </c>
      <c r="E262" s="135">
        <f>COUNTIF(品番配送区分記入用リスト!U:U,CONCATENATE(A262,$E$1))</f>
        <v>0</v>
      </c>
      <c r="F262" s="135">
        <f>COUNTIF(品番配送区分記入用リスト!U:U,CONCATENATE(A262,$F$1))</f>
        <v>0</v>
      </c>
      <c r="G262" s="135">
        <f>COUNTIF(品番配送区分記入用リスト!U:U,CONCATENATE(A262,$G$1))</f>
        <v>0</v>
      </c>
      <c r="H262" s="135">
        <f>COUNTIF(品番配送区分記入用リスト!U:U,CONCATENATE(A262,$H$1))</f>
        <v>0</v>
      </c>
      <c r="I262" s="136">
        <f t="shared" si="5"/>
        <v>0</v>
      </c>
      <c r="L262" s="135" t="s">
        <v>1484</v>
      </c>
      <c r="M262" s="137">
        <v>2000000</v>
      </c>
      <c r="N262" s="419">
        <v>3150</v>
      </c>
      <c r="O262" s="154">
        <v>1400</v>
      </c>
      <c r="Q262" s="419">
        <v>3150</v>
      </c>
      <c r="R262" s="138">
        <v>1400</v>
      </c>
      <c r="S262" s="138">
        <v>1750</v>
      </c>
      <c r="T262" s="141">
        <v>472.5</v>
      </c>
      <c r="U262" s="183">
        <v>376.25</v>
      </c>
      <c r="V262" s="140">
        <v>0.11944444444444445</v>
      </c>
      <c r="X262" s="85">
        <v>901.25</v>
      </c>
      <c r="Y262" s="185">
        <v>901.25</v>
      </c>
      <c r="Z262" s="84">
        <v>0.25750000000000001</v>
      </c>
      <c r="AA262" s="424" t="s">
        <v>126</v>
      </c>
      <c r="AB262" s="102">
        <v>0.08</v>
      </c>
      <c r="AC262" s="102">
        <v>0.08</v>
      </c>
      <c r="AE262" s="128">
        <v>236.25</v>
      </c>
      <c r="AF262" s="180">
        <v>472.5</v>
      </c>
      <c r="AG262" s="183">
        <v>376.25</v>
      </c>
      <c r="AH262" s="189">
        <v>901.25</v>
      </c>
      <c r="AK262" s="419">
        <v>3150</v>
      </c>
      <c r="AM262" s="12">
        <v>252</v>
      </c>
      <c r="AN262" s="103">
        <v>3402</v>
      </c>
      <c r="AO262" s="12">
        <v>3402</v>
      </c>
      <c r="AP262" s="12" t="s">
        <v>1494</v>
      </c>
      <c r="AQ262" s="103" t="s">
        <v>1494</v>
      </c>
      <c r="AR262" s="159">
        <v>0.08</v>
      </c>
      <c r="AS262" s="84">
        <v>0</v>
      </c>
    </row>
    <row r="263" spans="1:45" ht="14.25" customHeight="1">
      <c r="A263" s="124" t="s">
        <v>577</v>
      </c>
      <c r="B263" s="124" t="s">
        <v>401</v>
      </c>
      <c r="C263" s="419" t="s">
        <v>246</v>
      </c>
      <c r="D263" s="135" t="s">
        <v>232</v>
      </c>
      <c r="E263" s="135">
        <f>COUNTIF(品番配送区分記入用リスト!U:U,CONCATENATE(A263,$E$1))</f>
        <v>0</v>
      </c>
      <c r="F263" s="135">
        <f>COUNTIF(品番配送区分記入用リスト!U:U,CONCATENATE(A263,$F$1))</f>
        <v>0</v>
      </c>
      <c r="G263" s="135">
        <f>COUNTIF(品番配送区分記入用リスト!U:U,CONCATENATE(A263,$G$1))</f>
        <v>0</v>
      </c>
      <c r="H263" s="135">
        <f>COUNTIF(品番配送区分記入用リスト!U:U,CONCATENATE(A263,$H$1))</f>
        <v>0</v>
      </c>
      <c r="I263" s="136">
        <f t="shared" si="5"/>
        <v>0</v>
      </c>
      <c r="L263" s="135" t="s">
        <v>1484</v>
      </c>
      <c r="M263" s="137">
        <v>2000000</v>
      </c>
      <c r="N263" s="419">
        <v>3600</v>
      </c>
      <c r="O263" s="154">
        <v>1600</v>
      </c>
      <c r="Q263" s="419">
        <v>3600</v>
      </c>
      <c r="R263" s="138">
        <v>1600</v>
      </c>
      <c r="S263" s="138">
        <v>2000</v>
      </c>
      <c r="T263" s="141">
        <v>540</v>
      </c>
      <c r="U263" s="183">
        <v>430</v>
      </c>
      <c r="V263" s="140">
        <v>0.11944444444444445</v>
      </c>
      <c r="X263" s="85">
        <v>1030</v>
      </c>
      <c r="Y263" s="185">
        <v>1030</v>
      </c>
      <c r="Z263" s="84">
        <v>0.25750000000000001</v>
      </c>
      <c r="AA263" s="424" t="s">
        <v>126</v>
      </c>
      <c r="AB263" s="102">
        <v>0.08</v>
      </c>
      <c r="AC263" s="102">
        <v>0.08</v>
      </c>
      <c r="AE263" s="128">
        <v>270</v>
      </c>
      <c r="AF263" s="180">
        <v>540</v>
      </c>
      <c r="AG263" s="183">
        <v>430</v>
      </c>
      <c r="AH263" s="189">
        <v>1030</v>
      </c>
      <c r="AK263" s="419">
        <v>3600</v>
      </c>
      <c r="AM263" s="12">
        <v>288</v>
      </c>
      <c r="AN263" s="103">
        <v>3888</v>
      </c>
      <c r="AO263" s="12">
        <v>3888</v>
      </c>
      <c r="AP263" s="12" t="s">
        <v>1490</v>
      </c>
      <c r="AQ263" s="103" t="s">
        <v>1490</v>
      </c>
      <c r="AR263" s="159">
        <v>0.08</v>
      </c>
      <c r="AS263" s="84">
        <v>0</v>
      </c>
    </row>
    <row r="264" spans="1:45" ht="14.25" customHeight="1">
      <c r="A264" s="124" t="s">
        <v>578</v>
      </c>
      <c r="B264" s="124" t="s">
        <v>401</v>
      </c>
      <c r="C264" s="419" t="s">
        <v>248</v>
      </c>
      <c r="D264" s="135" t="s">
        <v>232</v>
      </c>
      <c r="E264" s="135">
        <f>COUNTIF(品番配送区分記入用リスト!U:U,CONCATENATE(A264,$E$1))</f>
        <v>0</v>
      </c>
      <c r="F264" s="135">
        <f>COUNTIF(品番配送区分記入用リスト!U:U,CONCATENATE(A264,$F$1))</f>
        <v>0</v>
      </c>
      <c r="G264" s="135">
        <f>COUNTIF(品番配送区分記入用リスト!U:U,CONCATENATE(A264,$G$1))</f>
        <v>0</v>
      </c>
      <c r="H264" s="135">
        <f>COUNTIF(品番配送区分記入用リスト!U:U,CONCATENATE(A264,$H$1))</f>
        <v>0</v>
      </c>
      <c r="I264" s="136">
        <f t="shared" si="5"/>
        <v>0</v>
      </c>
      <c r="L264" s="135" t="s">
        <v>1484</v>
      </c>
      <c r="M264" s="137">
        <v>2000000</v>
      </c>
      <c r="N264" s="419">
        <v>4500</v>
      </c>
      <c r="O264" s="154">
        <v>2000</v>
      </c>
      <c r="Q264" s="419">
        <v>4500</v>
      </c>
      <c r="R264" s="138">
        <v>2000</v>
      </c>
      <c r="S264" s="138">
        <v>2500</v>
      </c>
      <c r="T264" s="141">
        <v>675</v>
      </c>
      <c r="U264" s="183">
        <v>537.5</v>
      </c>
      <c r="V264" s="140">
        <v>0.11944444444444445</v>
      </c>
      <c r="W264" s="127">
        <v>800</v>
      </c>
      <c r="X264" s="85">
        <v>1287.5</v>
      </c>
      <c r="Y264" s="185">
        <v>487.5</v>
      </c>
      <c r="Z264" s="84">
        <v>9.7500000000000003E-2</v>
      </c>
      <c r="AA264" s="424" t="s">
        <v>126</v>
      </c>
      <c r="AB264" s="102">
        <v>0.08</v>
      </c>
      <c r="AC264" s="102">
        <v>0.08</v>
      </c>
      <c r="AE264" s="128">
        <v>337.5</v>
      </c>
      <c r="AF264" s="180">
        <v>675</v>
      </c>
      <c r="AG264" s="183">
        <v>537.5</v>
      </c>
      <c r="AH264" s="189">
        <v>1287.5</v>
      </c>
      <c r="AK264" s="419">
        <v>4500</v>
      </c>
      <c r="AM264" s="12">
        <v>360</v>
      </c>
      <c r="AN264" s="103">
        <v>4860</v>
      </c>
      <c r="AO264" s="12">
        <v>4860</v>
      </c>
      <c r="AP264" s="12" t="s">
        <v>1491</v>
      </c>
      <c r="AQ264" s="103" t="s">
        <v>1491</v>
      </c>
      <c r="AR264" s="159">
        <v>0.08</v>
      </c>
      <c r="AS264" s="84">
        <v>0</v>
      </c>
    </row>
    <row r="265" spans="1:45" ht="14.25" customHeight="1">
      <c r="A265" s="124" t="s">
        <v>579</v>
      </c>
      <c r="B265" s="124" t="s">
        <v>358</v>
      </c>
      <c r="C265" s="419" t="s">
        <v>234</v>
      </c>
      <c r="D265" s="135" t="s">
        <v>232</v>
      </c>
      <c r="E265" s="135">
        <f>COUNTIF(品番配送区分記入用リスト!U:U,CONCATENATE(A265,$E$1))</f>
        <v>0</v>
      </c>
      <c r="F265" s="135">
        <f>COUNTIF(品番配送区分記入用リスト!U:U,CONCATENATE(A265,$F$1))</f>
        <v>0</v>
      </c>
      <c r="G265" s="135">
        <f>COUNTIF(品番配送区分記入用リスト!U:U,CONCATENATE(A265,$G$1))</f>
        <v>0</v>
      </c>
      <c r="H265" s="135">
        <f>COUNTIF(品番配送区分記入用リスト!U:U,CONCATENATE(A265,$H$1))</f>
        <v>0</v>
      </c>
      <c r="I265" s="136">
        <f t="shared" si="5"/>
        <v>0</v>
      </c>
      <c r="L265" s="135" t="s">
        <v>1484</v>
      </c>
      <c r="M265" s="137">
        <v>2000000</v>
      </c>
      <c r="N265" s="419">
        <v>1350</v>
      </c>
      <c r="O265" s="154">
        <v>600</v>
      </c>
      <c r="Q265" s="419">
        <v>1350</v>
      </c>
      <c r="R265" s="138">
        <v>600</v>
      </c>
      <c r="S265" s="138">
        <v>750</v>
      </c>
      <c r="T265" s="141">
        <v>202.5</v>
      </c>
      <c r="U265" s="183">
        <v>161.25</v>
      </c>
      <c r="V265" s="140">
        <v>0.11944444444444445</v>
      </c>
      <c r="X265" s="85">
        <v>386.25</v>
      </c>
      <c r="Y265" s="185">
        <v>386.25</v>
      </c>
      <c r="Z265" s="84">
        <v>0.25750000000000001</v>
      </c>
      <c r="AA265" s="424" t="s">
        <v>126</v>
      </c>
      <c r="AB265" s="102">
        <v>0.08</v>
      </c>
      <c r="AC265" s="102">
        <v>0.08</v>
      </c>
      <c r="AE265" s="128">
        <v>101.25</v>
      </c>
      <c r="AF265" s="180">
        <v>202.5</v>
      </c>
      <c r="AG265" s="183">
        <v>161.25</v>
      </c>
      <c r="AH265" s="189">
        <v>386.25</v>
      </c>
      <c r="AK265" s="419">
        <v>1350</v>
      </c>
      <c r="AM265" s="12">
        <v>108</v>
      </c>
      <c r="AN265" s="103">
        <v>1458</v>
      </c>
      <c r="AO265" s="12">
        <v>1458</v>
      </c>
      <c r="AP265" s="12" t="s">
        <v>1486</v>
      </c>
      <c r="AQ265" s="103" t="s">
        <v>1486</v>
      </c>
      <c r="AR265" s="159">
        <v>0.08</v>
      </c>
      <c r="AS265" s="84">
        <v>0</v>
      </c>
    </row>
    <row r="266" spans="1:45" ht="14.25" customHeight="1">
      <c r="A266" s="124" t="s">
        <v>580</v>
      </c>
      <c r="B266" s="124" t="s">
        <v>358</v>
      </c>
      <c r="C266" s="419" t="s">
        <v>236</v>
      </c>
      <c r="D266" s="135" t="s">
        <v>232</v>
      </c>
      <c r="E266" s="135">
        <f>COUNTIF(品番配送区分記入用リスト!U:U,CONCATENATE(A266,$E$1))</f>
        <v>0</v>
      </c>
      <c r="F266" s="135">
        <f>COUNTIF(品番配送区分記入用リスト!U:U,CONCATENATE(A266,$F$1))</f>
        <v>0</v>
      </c>
      <c r="G266" s="135">
        <f>COUNTIF(品番配送区分記入用リスト!U:U,CONCATENATE(A266,$G$1))</f>
        <v>0</v>
      </c>
      <c r="H266" s="135">
        <f>COUNTIF(品番配送区分記入用リスト!U:U,CONCATENATE(A266,$H$1))</f>
        <v>0</v>
      </c>
      <c r="I266" s="136">
        <f t="shared" si="5"/>
        <v>0</v>
      </c>
      <c r="L266" s="135" t="s">
        <v>1484</v>
      </c>
      <c r="M266" s="137">
        <v>2000000</v>
      </c>
      <c r="N266" s="419">
        <v>1800</v>
      </c>
      <c r="O266" s="154">
        <v>800</v>
      </c>
      <c r="Q266" s="419">
        <v>1800</v>
      </c>
      <c r="R266" s="138">
        <v>800</v>
      </c>
      <c r="S266" s="138">
        <v>1000</v>
      </c>
      <c r="T266" s="141">
        <v>270</v>
      </c>
      <c r="U266" s="183">
        <v>215</v>
      </c>
      <c r="V266" s="140">
        <v>0.11944444444444445</v>
      </c>
      <c r="X266" s="85">
        <v>515</v>
      </c>
      <c r="Y266" s="185">
        <v>515</v>
      </c>
      <c r="Z266" s="84">
        <v>0.25750000000000001</v>
      </c>
      <c r="AA266" s="424" t="s">
        <v>126</v>
      </c>
      <c r="AB266" s="102">
        <v>0.08</v>
      </c>
      <c r="AC266" s="102">
        <v>0.08</v>
      </c>
      <c r="AE266" s="128">
        <v>135</v>
      </c>
      <c r="AF266" s="180">
        <v>270</v>
      </c>
      <c r="AG266" s="183">
        <v>215</v>
      </c>
      <c r="AH266" s="189">
        <v>515</v>
      </c>
      <c r="AK266" s="419">
        <v>1800</v>
      </c>
      <c r="AM266" s="12">
        <v>144</v>
      </c>
      <c r="AN266" s="103">
        <v>1944</v>
      </c>
      <c r="AO266" s="12">
        <v>1944</v>
      </c>
      <c r="AP266" s="12" t="s">
        <v>1487</v>
      </c>
      <c r="AQ266" s="103" t="s">
        <v>1487</v>
      </c>
      <c r="AR266" s="159">
        <v>0.08</v>
      </c>
      <c r="AS266" s="84">
        <v>0</v>
      </c>
    </row>
    <row r="267" spans="1:45" ht="14.25" customHeight="1">
      <c r="A267" s="124" t="s">
        <v>581</v>
      </c>
      <c r="B267" s="124" t="s">
        <v>358</v>
      </c>
      <c r="C267" s="419" t="s">
        <v>238</v>
      </c>
      <c r="D267" s="135" t="s">
        <v>232</v>
      </c>
      <c r="E267" s="135">
        <f>COUNTIF(品番配送区分記入用リスト!U:U,CONCATENATE(A267,$E$1))</f>
        <v>0</v>
      </c>
      <c r="F267" s="135">
        <f>COUNTIF(品番配送区分記入用リスト!U:U,CONCATENATE(A267,$F$1))</f>
        <v>0</v>
      </c>
      <c r="G267" s="135">
        <f>COUNTIF(品番配送区分記入用リスト!U:U,CONCATENATE(A267,$G$1))</f>
        <v>0</v>
      </c>
      <c r="H267" s="135">
        <f>COUNTIF(品番配送区分記入用リスト!U:U,CONCATENATE(A267,$H$1))</f>
        <v>0</v>
      </c>
      <c r="I267" s="136">
        <f t="shared" si="5"/>
        <v>0</v>
      </c>
      <c r="L267" s="135" t="s">
        <v>1484</v>
      </c>
      <c r="M267" s="137">
        <v>2000000</v>
      </c>
      <c r="N267" s="419">
        <v>2250</v>
      </c>
      <c r="O267" s="154">
        <v>1000</v>
      </c>
      <c r="Q267" s="419">
        <v>2250</v>
      </c>
      <c r="R267" s="138">
        <v>1000</v>
      </c>
      <c r="S267" s="138">
        <v>1250</v>
      </c>
      <c r="T267" s="141">
        <v>337.5</v>
      </c>
      <c r="U267" s="183">
        <v>268.75</v>
      </c>
      <c r="V267" s="140">
        <v>0.11944444444444445</v>
      </c>
      <c r="X267" s="85">
        <v>643.75</v>
      </c>
      <c r="Y267" s="185">
        <v>643.75</v>
      </c>
      <c r="Z267" s="84">
        <v>0.25750000000000001</v>
      </c>
      <c r="AA267" s="424" t="s">
        <v>126</v>
      </c>
      <c r="AB267" s="102">
        <v>0.08</v>
      </c>
      <c r="AC267" s="102">
        <v>0.08</v>
      </c>
      <c r="AE267" s="128">
        <v>168.75</v>
      </c>
      <c r="AF267" s="180">
        <v>337.5</v>
      </c>
      <c r="AG267" s="183">
        <v>268.75</v>
      </c>
      <c r="AH267" s="189">
        <v>643.75</v>
      </c>
      <c r="AK267" s="419">
        <v>2250</v>
      </c>
      <c r="AM267" s="12">
        <v>180</v>
      </c>
      <c r="AN267" s="103">
        <v>2430</v>
      </c>
      <c r="AO267" s="12">
        <v>2430</v>
      </c>
      <c r="AP267" s="12" t="s">
        <v>1488</v>
      </c>
      <c r="AQ267" s="103" t="s">
        <v>1488</v>
      </c>
      <c r="AR267" s="159">
        <v>0.08</v>
      </c>
      <c r="AS267" s="84">
        <v>0</v>
      </c>
    </row>
    <row r="268" spans="1:45" ht="14.25" customHeight="1">
      <c r="A268" s="124" t="s">
        <v>582</v>
      </c>
      <c r="B268" s="124" t="s">
        <v>358</v>
      </c>
      <c r="C268" s="419" t="s">
        <v>240</v>
      </c>
      <c r="D268" s="135" t="s">
        <v>232</v>
      </c>
      <c r="E268" s="135">
        <f>COUNTIF(品番配送区分記入用リスト!U:U,CONCATENATE(A268,$E$1))</f>
        <v>0</v>
      </c>
      <c r="F268" s="135">
        <f>COUNTIF(品番配送区分記入用リスト!U:U,CONCATENATE(A268,$F$1))</f>
        <v>0</v>
      </c>
      <c r="G268" s="135">
        <f>COUNTIF(品番配送区分記入用リスト!U:U,CONCATENATE(A268,$G$1))</f>
        <v>0</v>
      </c>
      <c r="H268" s="135">
        <f>COUNTIF(品番配送区分記入用リスト!U:U,CONCATENATE(A268,$H$1))</f>
        <v>0</v>
      </c>
      <c r="I268" s="136">
        <f t="shared" si="5"/>
        <v>0</v>
      </c>
      <c r="L268" s="135" t="s">
        <v>1484</v>
      </c>
      <c r="M268" s="137">
        <v>2000000</v>
      </c>
      <c r="N268" s="419">
        <v>2700</v>
      </c>
      <c r="O268" s="154">
        <v>1200</v>
      </c>
      <c r="Q268" s="419">
        <v>2700</v>
      </c>
      <c r="R268" s="138">
        <v>1200</v>
      </c>
      <c r="S268" s="138">
        <v>1500</v>
      </c>
      <c r="T268" s="141">
        <v>405</v>
      </c>
      <c r="U268" s="183">
        <v>322.5</v>
      </c>
      <c r="V268" s="140">
        <v>0.11944444444444445</v>
      </c>
      <c r="X268" s="85">
        <v>772.5</v>
      </c>
      <c r="Y268" s="185">
        <v>772.5</v>
      </c>
      <c r="Z268" s="84">
        <v>0.25750000000000001</v>
      </c>
      <c r="AA268" s="424" t="s">
        <v>126</v>
      </c>
      <c r="AB268" s="102">
        <v>0.08</v>
      </c>
      <c r="AC268" s="102">
        <v>0.08</v>
      </c>
      <c r="AE268" s="128">
        <v>202.5</v>
      </c>
      <c r="AF268" s="180">
        <v>405</v>
      </c>
      <c r="AG268" s="183">
        <v>322.5</v>
      </c>
      <c r="AH268" s="189">
        <v>772.5</v>
      </c>
      <c r="AK268" s="419">
        <v>2700</v>
      </c>
      <c r="AM268" s="12">
        <v>216</v>
      </c>
      <c r="AN268" s="103">
        <v>2916</v>
      </c>
      <c r="AO268" s="12">
        <v>2916</v>
      </c>
      <c r="AP268" s="12" t="s">
        <v>1489</v>
      </c>
      <c r="AQ268" s="103" t="s">
        <v>1489</v>
      </c>
      <c r="AR268" s="159">
        <v>0.08</v>
      </c>
      <c r="AS268" s="84">
        <v>0</v>
      </c>
    </row>
    <row r="269" spans="1:45" ht="14.25" customHeight="1">
      <c r="A269" s="124" t="s">
        <v>583</v>
      </c>
      <c r="B269" s="124" t="s">
        <v>301</v>
      </c>
      <c r="C269" s="419" t="s">
        <v>231</v>
      </c>
      <c r="D269" s="135" t="s">
        <v>232</v>
      </c>
      <c r="E269" s="135">
        <f>COUNTIF(品番配送区分記入用リスト!U:U,CONCATENATE(A269,$E$1))</f>
        <v>0</v>
      </c>
      <c r="F269" s="135">
        <f>COUNTIF(品番配送区分記入用リスト!U:U,CONCATENATE(A269,$F$1))</f>
        <v>0</v>
      </c>
      <c r="G269" s="135">
        <f>COUNTIF(品番配送区分記入用リスト!U:U,CONCATENATE(A269,$G$1))</f>
        <v>0</v>
      </c>
      <c r="H269" s="135">
        <f>COUNTIF(品番配送区分記入用リスト!U:U,CONCATENATE(A269,$H$1))</f>
        <v>0</v>
      </c>
      <c r="I269" s="136">
        <f t="shared" si="5"/>
        <v>0</v>
      </c>
      <c r="L269" s="135" t="s">
        <v>1484</v>
      </c>
      <c r="M269" s="137">
        <v>2000000</v>
      </c>
      <c r="N269" s="419">
        <v>900</v>
      </c>
      <c r="O269" s="154">
        <v>400</v>
      </c>
      <c r="Q269" s="419">
        <v>900</v>
      </c>
      <c r="R269" s="138">
        <v>400</v>
      </c>
      <c r="S269" s="138">
        <v>500</v>
      </c>
      <c r="T269" s="141">
        <v>135</v>
      </c>
      <c r="U269" s="183">
        <v>107.5</v>
      </c>
      <c r="V269" s="140">
        <v>0.11944444444444445</v>
      </c>
      <c r="X269" s="85">
        <v>257.5</v>
      </c>
      <c r="Y269" s="185">
        <v>257.5</v>
      </c>
      <c r="Z269" s="84">
        <v>0.25750000000000001</v>
      </c>
      <c r="AA269" s="424" t="s">
        <v>126</v>
      </c>
      <c r="AB269" s="102">
        <v>0.08</v>
      </c>
      <c r="AC269" s="102">
        <v>0.08</v>
      </c>
      <c r="AE269" s="128">
        <v>67.5</v>
      </c>
      <c r="AF269" s="180">
        <v>135</v>
      </c>
      <c r="AG269" s="183">
        <v>107.5</v>
      </c>
      <c r="AH269" s="189">
        <v>257.5</v>
      </c>
      <c r="AK269" s="419">
        <v>900</v>
      </c>
      <c r="AM269" s="12">
        <v>72</v>
      </c>
      <c r="AN269" s="103">
        <v>972</v>
      </c>
      <c r="AO269" s="12">
        <v>972</v>
      </c>
      <c r="AP269" s="12" t="s">
        <v>1485</v>
      </c>
      <c r="AQ269" s="103" t="s">
        <v>1485</v>
      </c>
      <c r="AR269" s="159">
        <v>0.08</v>
      </c>
      <c r="AS269" s="84">
        <v>0</v>
      </c>
    </row>
    <row r="270" spans="1:45" ht="14.25" customHeight="1">
      <c r="A270" s="124" t="s">
        <v>584</v>
      </c>
      <c r="B270" s="124" t="s">
        <v>301</v>
      </c>
      <c r="C270" s="419" t="s">
        <v>234</v>
      </c>
      <c r="D270" s="135" t="s">
        <v>232</v>
      </c>
      <c r="E270" s="135">
        <f>COUNTIF(品番配送区分記入用リスト!U:U,CONCATENATE(A270,$E$1))</f>
        <v>0</v>
      </c>
      <c r="F270" s="135">
        <f>COUNTIF(品番配送区分記入用リスト!U:U,CONCATENATE(A270,$F$1))</f>
        <v>0</v>
      </c>
      <c r="G270" s="135">
        <f>COUNTIF(品番配送区分記入用リスト!U:U,CONCATENATE(A270,$G$1))</f>
        <v>0</v>
      </c>
      <c r="H270" s="135">
        <f>COUNTIF(品番配送区分記入用リスト!U:U,CONCATENATE(A270,$H$1))</f>
        <v>0</v>
      </c>
      <c r="I270" s="136">
        <f t="shared" si="5"/>
        <v>0</v>
      </c>
      <c r="L270" s="135" t="s">
        <v>1484</v>
      </c>
      <c r="M270" s="137">
        <v>2000000</v>
      </c>
      <c r="N270" s="419">
        <v>1350</v>
      </c>
      <c r="O270" s="154">
        <v>600</v>
      </c>
      <c r="Q270" s="419">
        <v>1350</v>
      </c>
      <c r="R270" s="138">
        <v>600</v>
      </c>
      <c r="S270" s="138">
        <v>750</v>
      </c>
      <c r="T270" s="141">
        <v>202.5</v>
      </c>
      <c r="U270" s="183">
        <v>161.25</v>
      </c>
      <c r="V270" s="140">
        <v>0.11944444444444445</v>
      </c>
      <c r="X270" s="85">
        <v>386.25</v>
      </c>
      <c r="Y270" s="185">
        <v>386.25</v>
      </c>
      <c r="Z270" s="84">
        <v>0.25750000000000001</v>
      </c>
      <c r="AA270" s="424" t="s">
        <v>126</v>
      </c>
      <c r="AB270" s="102">
        <v>0.08</v>
      </c>
      <c r="AC270" s="102">
        <v>0.08</v>
      </c>
      <c r="AE270" s="128">
        <v>101.25</v>
      </c>
      <c r="AF270" s="180">
        <v>202.5</v>
      </c>
      <c r="AG270" s="183">
        <v>161.25</v>
      </c>
      <c r="AH270" s="189">
        <v>386.25</v>
      </c>
      <c r="AK270" s="419">
        <v>1350</v>
      </c>
      <c r="AM270" s="12">
        <v>108</v>
      </c>
      <c r="AN270" s="103">
        <v>1458</v>
      </c>
      <c r="AO270" s="12">
        <v>1458</v>
      </c>
      <c r="AP270" s="12" t="s">
        <v>1486</v>
      </c>
      <c r="AQ270" s="103" t="s">
        <v>1486</v>
      </c>
      <c r="AR270" s="159">
        <v>0.08</v>
      </c>
      <c r="AS270" s="84">
        <v>0</v>
      </c>
    </row>
    <row r="271" spans="1:45" ht="14.25" customHeight="1">
      <c r="A271" s="124" t="s">
        <v>585</v>
      </c>
      <c r="B271" s="124" t="s">
        <v>301</v>
      </c>
      <c r="C271" s="419" t="s">
        <v>236</v>
      </c>
      <c r="D271" s="135" t="s">
        <v>232</v>
      </c>
      <c r="E271" s="135">
        <f>COUNTIF(品番配送区分記入用リスト!U:U,CONCATENATE(A271,$E$1))</f>
        <v>0</v>
      </c>
      <c r="F271" s="135">
        <f>COUNTIF(品番配送区分記入用リスト!U:U,CONCATENATE(A271,$F$1))</f>
        <v>0</v>
      </c>
      <c r="G271" s="135">
        <f>COUNTIF(品番配送区分記入用リスト!U:U,CONCATENATE(A271,$G$1))</f>
        <v>0</v>
      </c>
      <c r="H271" s="135">
        <f>COUNTIF(品番配送区分記入用リスト!U:U,CONCATENATE(A271,$H$1))</f>
        <v>0</v>
      </c>
      <c r="I271" s="136">
        <f t="shared" si="5"/>
        <v>0</v>
      </c>
      <c r="L271" s="135" t="s">
        <v>1484</v>
      </c>
      <c r="M271" s="137">
        <v>2000000</v>
      </c>
      <c r="N271" s="419">
        <v>1800</v>
      </c>
      <c r="O271" s="154">
        <v>800</v>
      </c>
      <c r="Q271" s="419">
        <v>1800</v>
      </c>
      <c r="R271" s="138">
        <v>800</v>
      </c>
      <c r="S271" s="138">
        <v>1000</v>
      </c>
      <c r="T271" s="141">
        <v>270</v>
      </c>
      <c r="U271" s="183">
        <v>215</v>
      </c>
      <c r="V271" s="140">
        <v>0.11944444444444445</v>
      </c>
      <c r="X271" s="85">
        <v>515</v>
      </c>
      <c r="Y271" s="185">
        <v>515</v>
      </c>
      <c r="Z271" s="84">
        <v>0.25750000000000001</v>
      </c>
      <c r="AA271" s="424" t="s">
        <v>126</v>
      </c>
      <c r="AB271" s="102">
        <v>0.08</v>
      </c>
      <c r="AC271" s="102">
        <v>0.08</v>
      </c>
      <c r="AE271" s="128">
        <v>135</v>
      </c>
      <c r="AF271" s="180">
        <v>270</v>
      </c>
      <c r="AG271" s="183">
        <v>215</v>
      </c>
      <c r="AH271" s="189">
        <v>515</v>
      </c>
      <c r="AK271" s="419">
        <v>1800</v>
      </c>
      <c r="AM271" s="12">
        <v>144</v>
      </c>
      <c r="AN271" s="103">
        <v>1944</v>
      </c>
      <c r="AO271" s="12">
        <v>1944</v>
      </c>
      <c r="AP271" s="12" t="s">
        <v>1487</v>
      </c>
      <c r="AQ271" s="103" t="s">
        <v>1487</v>
      </c>
      <c r="AR271" s="159">
        <v>0.08</v>
      </c>
      <c r="AS271" s="84">
        <v>0</v>
      </c>
    </row>
    <row r="272" spans="1:45" ht="14.25" customHeight="1">
      <c r="A272" s="124" t="s">
        <v>586</v>
      </c>
      <c r="B272" s="124" t="s">
        <v>301</v>
      </c>
      <c r="C272" s="419" t="s">
        <v>238</v>
      </c>
      <c r="D272" s="135" t="s">
        <v>232</v>
      </c>
      <c r="E272" s="135">
        <f>COUNTIF(品番配送区分記入用リスト!U:U,CONCATENATE(A272,$E$1))</f>
        <v>0</v>
      </c>
      <c r="F272" s="135">
        <f>COUNTIF(品番配送区分記入用リスト!U:U,CONCATENATE(A272,$F$1))</f>
        <v>0</v>
      </c>
      <c r="G272" s="135">
        <f>COUNTIF(品番配送区分記入用リスト!U:U,CONCATENATE(A272,$G$1))</f>
        <v>0</v>
      </c>
      <c r="H272" s="135">
        <f>COUNTIF(品番配送区分記入用リスト!U:U,CONCATENATE(A272,$H$1))</f>
        <v>0</v>
      </c>
      <c r="I272" s="136">
        <f t="shared" si="5"/>
        <v>0</v>
      </c>
      <c r="L272" s="135" t="s">
        <v>1484</v>
      </c>
      <c r="M272" s="137">
        <v>2000000</v>
      </c>
      <c r="N272" s="419">
        <v>2250</v>
      </c>
      <c r="O272" s="154">
        <v>1000</v>
      </c>
      <c r="Q272" s="419">
        <v>2250</v>
      </c>
      <c r="R272" s="138">
        <v>1000</v>
      </c>
      <c r="S272" s="138">
        <v>1250</v>
      </c>
      <c r="T272" s="141">
        <v>337.5</v>
      </c>
      <c r="U272" s="183">
        <v>268.75</v>
      </c>
      <c r="V272" s="140">
        <v>0.11944444444444445</v>
      </c>
      <c r="X272" s="85">
        <v>643.75</v>
      </c>
      <c r="Y272" s="185">
        <v>643.75</v>
      </c>
      <c r="Z272" s="84">
        <v>0.25750000000000001</v>
      </c>
      <c r="AA272" s="424" t="s">
        <v>126</v>
      </c>
      <c r="AB272" s="102">
        <v>0.08</v>
      </c>
      <c r="AC272" s="102">
        <v>0.08</v>
      </c>
      <c r="AE272" s="128">
        <v>168.75</v>
      </c>
      <c r="AF272" s="180">
        <v>337.5</v>
      </c>
      <c r="AG272" s="183">
        <v>268.75</v>
      </c>
      <c r="AH272" s="189">
        <v>643.75</v>
      </c>
      <c r="AK272" s="419">
        <v>2250</v>
      </c>
      <c r="AM272" s="12">
        <v>180</v>
      </c>
      <c r="AN272" s="103">
        <v>2430</v>
      </c>
      <c r="AO272" s="12">
        <v>2430</v>
      </c>
      <c r="AP272" s="12" t="s">
        <v>1488</v>
      </c>
      <c r="AQ272" s="103" t="s">
        <v>1488</v>
      </c>
      <c r="AR272" s="159">
        <v>0.08</v>
      </c>
      <c r="AS272" s="84">
        <v>0</v>
      </c>
    </row>
    <row r="273" spans="1:45" ht="14.25" customHeight="1">
      <c r="A273" s="124" t="s">
        <v>587</v>
      </c>
      <c r="B273" s="124" t="s">
        <v>301</v>
      </c>
      <c r="C273" s="419" t="s">
        <v>240</v>
      </c>
      <c r="D273" s="135" t="s">
        <v>232</v>
      </c>
      <c r="E273" s="135">
        <f>COUNTIF(品番配送区分記入用リスト!U:U,CONCATENATE(A273,$E$1))</f>
        <v>0</v>
      </c>
      <c r="F273" s="135">
        <f>COUNTIF(品番配送区分記入用リスト!U:U,CONCATENATE(A273,$F$1))</f>
        <v>0</v>
      </c>
      <c r="G273" s="135">
        <f>COUNTIF(品番配送区分記入用リスト!U:U,CONCATENATE(A273,$G$1))</f>
        <v>0</v>
      </c>
      <c r="H273" s="135">
        <f>COUNTIF(品番配送区分記入用リスト!U:U,CONCATENATE(A273,$H$1))</f>
        <v>0</v>
      </c>
      <c r="I273" s="136">
        <f t="shared" si="5"/>
        <v>0</v>
      </c>
      <c r="L273" s="135" t="s">
        <v>1484</v>
      </c>
      <c r="M273" s="137">
        <v>2000000</v>
      </c>
      <c r="N273" s="419">
        <v>2700</v>
      </c>
      <c r="O273" s="154">
        <v>1200</v>
      </c>
      <c r="Q273" s="419">
        <v>2700</v>
      </c>
      <c r="R273" s="138">
        <v>1200</v>
      </c>
      <c r="S273" s="138">
        <v>1500</v>
      </c>
      <c r="T273" s="141">
        <v>405</v>
      </c>
      <c r="U273" s="183">
        <v>322.5</v>
      </c>
      <c r="V273" s="140">
        <v>0.11944444444444445</v>
      </c>
      <c r="X273" s="85">
        <v>772.5</v>
      </c>
      <c r="Y273" s="185">
        <v>772.5</v>
      </c>
      <c r="Z273" s="84">
        <v>0.25750000000000001</v>
      </c>
      <c r="AA273" s="424" t="s">
        <v>126</v>
      </c>
      <c r="AB273" s="102">
        <v>0.08</v>
      </c>
      <c r="AC273" s="102">
        <v>0.08</v>
      </c>
      <c r="AE273" s="128">
        <v>202.5</v>
      </c>
      <c r="AF273" s="180">
        <v>405</v>
      </c>
      <c r="AG273" s="183">
        <v>322.5</v>
      </c>
      <c r="AH273" s="189">
        <v>772.5</v>
      </c>
      <c r="AK273" s="419">
        <v>2700</v>
      </c>
      <c r="AM273" s="12">
        <v>216</v>
      </c>
      <c r="AN273" s="103">
        <v>2916</v>
      </c>
      <c r="AO273" s="12">
        <v>2916</v>
      </c>
      <c r="AP273" s="12" t="s">
        <v>1489</v>
      </c>
      <c r="AQ273" s="103" t="s">
        <v>1489</v>
      </c>
      <c r="AR273" s="159">
        <v>0.08</v>
      </c>
      <c r="AS273" s="84">
        <v>0</v>
      </c>
    </row>
    <row r="274" spans="1:45" ht="14.25" customHeight="1">
      <c r="A274" s="124" t="s">
        <v>588</v>
      </c>
      <c r="B274" s="124" t="s">
        <v>458</v>
      </c>
      <c r="C274" s="419" t="s">
        <v>246</v>
      </c>
      <c r="D274" s="135" t="s">
        <v>232</v>
      </c>
      <c r="E274" s="135">
        <f>COUNTIF(品番配送区分記入用リスト!U:U,CONCATENATE(A274,$E$1))</f>
        <v>0</v>
      </c>
      <c r="F274" s="135">
        <f>COUNTIF(品番配送区分記入用リスト!U:U,CONCATENATE(A274,$F$1))</f>
        <v>0</v>
      </c>
      <c r="G274" s="135">
        <f>COUNTIF(品番配送区分記入用リスト!U:U,CONCATENATE(A274,$G$1))</f>
        <v>0</v>
      </c>
      <c r="H274" s="135">
        <f>COUNTIF(品番配送区分記入用リスト!U:U,CONCATENATE(A274,$H$1))</f>
        <v>0</v>
      </c>
      <c r="I274" s="136">
        <f t="shared" si="5"/>
        <v>0</v>
      </c>
      <c r="L274" s="135" t="s">
        <v>1484</v>
      </c>
      <c r="M274" s="137">
        <v>2000000</v>
      </c>
      <c r="N274" s="419">
        <v>3600</v>
      </c>
      <c r="O274" s="154">
        <v>1600</v>
      </c>
      <c r="Q274" s="419">
        <v>3600</v>
      </c>
      <c r="R274" s="138">
        <v>1600</v>
      </c>
      <c r="S274" s="138">
        <v>2000</v>
      </c>
      <c r="T274" s="141">
        <v>540</v>
      </c>
      <c r="U274" s="183">
        <v>430</v>
      </c>
      <c r="V274" s="140">
        <v>0.11944444444444445</v>
      </c>
      <c r="X274" s="85">
        <v>1030</v>
      </c>
      <c r="Y274" s="185">
        <v>1030</v>
      </c>
      <c r="Z274" s="84">
        <v>0.25750000000000001</v>
      </c>
      <c r="AA274" s="424" t="s">
        <v>126</v>
      </c>
      <c r="AB274" s="102">
        <v>0.08</v>
      </c>
      <c r="AC274" s="102">
        <v>0.08</v>
      </c>
      <c r="AE274" s="128">
        <v>270</v>
      </c>
      <c r="AF274" s="180">
        <v>540</v>
      </c>
      <c r="AG274" s="183">
        <v>430</v>
      </c>
      <c r="AH274" s="189">
        <v>1030</v>
      </c>
      <c r="AK274" s="419">
        <v>3600</v>
      </c>
      <c r="AM274" s="12">
        <v>288</v>
      </c>
      <c r="AN274" s="103">
        <v>3888</v>
      </c>
      <c r="AO274" s="12">
        <v>3888</v>
      </c>
      <c r="AP274" s="12" t="s">
        <v>1490</v>
      </c>
      <c r="AQ274" s="103" t="s">
        <v>1490</v>
      </c>
      <c r="AR274" s="159">
        <v>0.08</v>
      </c>
      <c r="AS274" s="84">
        <v>0</v>
      </c>
    </row>
    <row r="275" spans="1:45" ht="14.25" customHeight="1">
      <c r="A275" s="124" t="s">
        <v>589</v>
      </c>
      <c r="B275" s="124" t="s">
        <v>458</v>
      </c>
      <c r="C275" s="419" t="s">
        <v>248</v>
      </c>
      <c r="D275" s="135" t="s">
        <v>232</v>
      </c>
      <c r="E275" s="135">
        <f>COUNTIF(品番配送区分記入用リスト!U:U,CONCATENATE(A275,$E$1))</f>
        <v>0</v>
      </c>
      <c r="F275" s="135">
        <f>COUNTIF(品番配送区分記入用リスト!U:U,CONCATENATE(A275,$F$1))</f>
        <v>0</v>
      </c>
      <c r="G275" s="135">
        <f>COUNTIF(品番配送区分記入用リスト!U:U,CONCATENATE(A275,$G$1))</f>
        <v>0</v>
      </c>
      <c r="H275" s="135">
        <f>COUNTIF(品番配送区分記入用リスト!U:U,CONCATENATE(A275,$H$1))</f>
        <v>0</v>
      </c>
      <c r="I275" s="136">
        <f t="shared" si="5"/>
        <v>0</v>
      </c>
      <c r="L275" s="135" t="s">
        <v>1484</v>
      </c>
      <c r="M275" s="137">
        <v>2000000</v>
      </c>
      <c r="N275" s="419">
        <v>4500</v>
      </c>
      <c r="O275" s="154">
        <v>2000</v>
      </c>
      <c r="Q275" s="419">
        <v>4500</v>
      </c>
      <c r="R275" s="138">
        <v>2000</v>
      </c>
      <c r="S275" s="138">
        <v>2500</v>
      </c>
      <c r="T275" s="141">
        <v>675</v>
      </c>
      <c r="U275" s="183">
        <v>537.5</v>
      </c>
      <c r="V275" s="140">
        <v>0.11944444444444445</v>
      </c>
      <c r="W275" s="127">
        <v>800</v>
      </c>
      <c r="X275" s="85">
        <v>1287.5</v>
      </c>
      <c r="Y275" s="185">
        <v>487.5</v>
      </c>
      <c r="Z275" s="84">
        <v>9.7500000000000003E-2</v>
      </c>
      <c r="AA275" s="424" t="s">
        <v>126</v>
      </c>
      <c r="AB275" s="102">
        <v>0.08</v>
      </c>
      <c r="AC275" s="102">
        <v>0.08</v>
      </c>
      <c r="AE275" s="128">
        <v>337.5</v>
      </c>
      <c r="AF275" s="180">
        <v>675</v>
      </c>
      <c r="AG275" s="183">
        <v>537.5</v>
      </c>
      <c r="AH275" s="189">
        <v>1287.5</v>
      </c>
      <c r="AK275" s="419">
        <v>4500</v>
      </c>
      <c r="AM275" s="12">
        <v>360</v>
      </c>
      <c r="AN275" s="103">
        <v>4860</v>
      </c>
      <c r="AO275" s="12">
        <v>4860</v>
      </c>
      <c r="AP275" s="12" t="s">
        <v>1491</v>
      </c>
      <c r="AQ275" s="103" t="s">
        <v>1491</v>
      </c>
      <c r="AR275" s="159">
        <v>0.08</v>
      </c>
      <c r="AS275" s="84">
        <v>0</v>
      </c>
    </row>
    <row r="276" spans="1:45" ht="14.25" customHeight="1">
      <c r="A276" s="124" t="s">
        <v>590</v>
      </c>
      <c r="B276" s="124" t="s">
        <v>458</v>
      </c>
      <c r="C276" s="419" t="s">
        <v>524</v>
      </c>
      <c r="D276" s="135" t="s">
        <v>232</v>
      </c>
      <c r="E276" s="135">
        <f>COUNTIF(品番配送区分記入用リスト!U:U,CONCATENATE(A276,$E$1))</f>
        <v>0</v>
      </c>
      <c r="F276" s="135">
        <f>COUNTIF(品番配送区分記入用リスト!U:U,CONCATENATE(A276,$F$1))</f>
        <v>0</v>
      </c>
      <c r="G276" s="135">
        <f>COUNTIF(品番配送区分記入用リスト!U:U,CONCATENATE(A276,$G$1))</f>
        <v>0</v>
      </c>
      <c r="H276" s="135">
        <f>COUNTIF(品番配送区分記入用リスト!U:U,CONCATENATE(A276,$H$1))</f>
        <v>0</v>
      </c>
      <c r="I276" s="136">
        <f t="shared" si="5"/>
        <v>0</v>
      </c>
      <c r="L276" s="135" t="s">
        <v>1484</v>
      </c>
      <c r="M276" s="137">
        <v>2000000</v>
      </c>
      <c r="N276" s="419">
        <v>5400</v>
      </c>
      <c r="O276" s="154">
        <v>2400</v>
      </c>
      <c r="Q276" s="419">
        <v>5400</v>
      </c>
      <c r="R276" s="138">
        <v>2400</v>
      </c>
      <c r="S276" s="138">
        <v>3000</v>
      </c>
      <c r="T276" s="141">
        <v>810</v>
      </c>
      <c r="U276" s="183">
        <v>645</v>
      </c>
      <c r="V276" s="140">
        <v>0.11944444444444445</v>
      </c>
      <c r="W276" s="127">
        <v>800</v>
      </c>
      <c r="X276" s="85">
        <v>1545</v>
      </c>
      <c r="Y276" s="185">
        <v>745</v>
      </c>
      <c r="Z276" s="84">
        <v>0.12416666666666666</v>
      </c>
      <c r="AA276" s="424" t="s">
        <v>126</v>
      </c>
      <c r="AB276" s="102">
        <v>0.08</v>
      </c>
      <c r="AC276" s="102">
        <v>0.08</v>
      </c>
      <c r="AE276" s="128">
        <v>405</v>
      </c>
      <c r="AF276" s="180">
        <v>810</v>
      </c>
      <c r="AG276" s="183">
        <v>645</v>
      </c>
      <c r="AH276" s="189">
        <v>1545</v>
      </c>
      <c r="AK276" s="419">
        <v>5400</v>
      </c>
      <c r="AM276" s="12">
        <v>432</v>
      </c>
      <c r="AN276" s="103">
        <v>5832</v>
      </c>
      <c r="AO276" s="12">
        <v>5832</v>
      </c>
      <c r="AP276" s="12" t="s">
        <v>1503</v>
      </c>
      <c r="AQ276" s="103" t="s">
        <v>1503</v>
      </c>
      <c r="AR276" s="159">
        <v>0.08</v>
      </c>
      <c r="AS276" s="84">
        <v>0</v>
      </c>
    </row>
    <row r="277" spans="1:45" ht="14.25" customHeight="1">
      <c r="A277" s="124" t="s">
        <v>591</v>
      </c>
      <c r="B277" s="124" t="s">
        <v>458</v>
      </c>
      <c r="C277" s="419" t="s">
        <v>495</v>
      </c>
      <c r="D277" s="135" t="s">
        <v>232</v>
      </c>
      <c r="E277" s="135">
        <f>COUNTIF(品番配送区分記入用リスト!U:U,CONCATENATE(A277,$E$1))</f>
        <v>0</v>
      </c>
      <c r="F277" s="135">
        <f>COUNTIF(品番配送区分記入用リスト!U:U,CONCATENATE(A277,$F$1))</f>
        <v>0</v>
      </c>
      <c r="G277" s="135">
        <f>COUNTIF(品番配送区分記入用リスト!U:U,CONCATENATE(A277,$G$1))</f>
        <v>0</v>
      </c>
      <c r="H277" s="135">
        <f>COUNTIF(品番配送区分記入用リスト!U:U,CONCATENATE(A277,$H$1))</f>
        <v>0</v>
      </c>
      <c r="I277" s="136">
        <f t="shared" si="5"/>
        <v>0</v>
      </c>
      <c r="L277" s="135" t="s">
        <v>1484</v>
      </c>
      <c r="M277" s="137">
        <v>2000000</v>
      </c>
      <c r="N277" s="419">
        <v>7200</v>
      </c>
      <c r="O277" s="154">
        <v>3200</v>
      </c>
      <c r="Q277" s="419">
        <v>7200</v>
      </c>
      <c r="R277" s="138">
        <v>3200</v>
      </c>
      <c r="S277" s="138">
        <v>4000</v>
      </c>
      <c r="T277" s="141">
        <v>1080</v>
      </c>
      <c r="U277" s="183">
        <v>860</v>
      </c>
      <c r="V277" s="140">
        <v>0.11944444444444445</v>
      </c>
      <c r="W277" s="127">
        <v>800</v>
      </c>
      <c r="X277" s="85">
        <v>2060</v>
      </c>
      <c r="Y277" s="185">
        <v>1260</v>
      </c>
      <c r="Z277" s="84">
        <v>0.1575</v>
      </c>
      <c r="AA277" s="424" t="s">
        <v>126</v>
      </c>
      <c r="AB277" s="102">
        <v>0.08</v>
      </c>
      <c r="AC277" s="102">
        <v>0.08</v>
      </c>
      <c r="AE277" s="128">
        <v>540</v>
      </c>
      <c r="AF277" s="180">
        <v>1080</v>
      </c>
      <c r="AG277" s="183">
        <v>860</v>
      </c>
      <c r="AH277" s="189">
        <v>2060</v>
      </c>
      <c r="AK277" s="419">
        <v>7200</v>
      </c>
      <c r="AM277" s="12">
        <v>576</v>
      </c>
      <c r="AN277" s="103">
        <v>7776</v>
      </c>
      <c r="AO277" s="12">
        <v>7776</v>
      </c>
      <c r="AP277" s="12" t="s">
        <v>1499</v>
      </c>
      <c r="AQ277" s="103" t="s">
        <v>1499</v>
      </c>
      <c r="AR277" s="159">
        <v>0.08</v>
      </c>
      <c r="AS277" s="84">
        <v>0</v>
      </c>
    </row>
    <row r="278" spans="1:45" ht="14.25" customHeight="1">
      <c r="A278" s="124" t="s">
        <v>592</v>
      </c>
      <c r="B278" s="124" t="s">
        <v>408</v>
      </c>
      <c r="C278" s="419" t="s">
        <v>238</v>
      </c>
      <c r="D278" s="135" t="s">
        <v>232</v>
      </c>
      <c r="E278" s="135">
        <f>COUNTIF(品番配送区分記入用リスト!U:U,CONCATENATE(A278,$E$1))</f>
        <v>0</v>
      </c>
      <c r="F278" s="135">
        <f>COUNTIF(品番配送区分記入用リスト!U:U,CONCATENATE(A278,$F$1))</f>
        <v>0</v>
      </c>
      <c r="G278" s="135">
        <f>COUNTIF(品番配送区分記入用リスト!U:U,CONCATENATE(A278,$G$1))</f>
        <v>0</v>
      </c>
      <c r="H278" s="135">
        <f>COUNTIF(品番配送区分記入用リスト!U:U,CONCATENATE(A278,$H$1))</f>
        <v>0</v>
      </c>
      <c r="I278" s="136">
        <f t="shared" si="5"/>
        <v>0</v>
      </c>
      <c r="L278" s="135" t="s">
        <v>1484</v>
      </c>
      <c r="M278" s="137">
        <v>2000000</v>
      </c>
      <c r="N278" s="419">
        <v>2250</v>
      </c>
      <c r="O278" s="154">
        <v>1000</v>
      </c>
      <c r="Q278" s="419">
        <v>2250</v>
      </c>
      <c r="R278" s="138">
        <v>1000</v>
      </c>
      <c r="S278" s="138">
        <v>1250</v>
      </c>
      <c r="T278" s="141">
        <v>337.5</v>
      </c>
      <c r="U278" s="183">
        <v>268.75</v>
      </c>
      <c r="V278" s="140">
        <v>0.11944444444444445</v>
      </c>
      <c r="X278" s="85">
        <v>643.75</v>
      </c>
      <c r="Y278" s="185">
        <v>643.75</v>
      </c>
      <c r="Z278" s="84">
        <v>0.25750000000000001</v>
      </c>
      <c r="AA278" s="424" t="s">
        <v>126</v>
      </c>
      <c r="AB278" s="102">
        <v>0.08</v>
      </c>
      <c r="AC278" s="102">
        <v>0.08</v>
      </c>
      <c r="AE278" s="128">
        <v>168.75</v>
      </c>
      <c r="AF278" s="180">
        <v>337.5</v>
      </c>
      <c r="AG278" s="183">
        <v>268.75</v>
      </c>
      <c r="AH278" s="189">
        <v>643.75</v>
      </c>
      <c r="AK278" s="419">
        <v>2250</v>
      </c>
      <c r="AM278" s="12">
        <v>180</v>
      </c>
      <c r="AN278" s="103">
        <v>2430</v>
      </c>
      <c r="AO278" s="12">
        <v>2430</v>
      </c>
      <c r="AP278" s="12" t="s">
        <v>1488</v>
      </c>
      <c r="AQ278" s="103" t="s">
        <v>1488</v>
      </c>
      <c r="AR278" s="159">
        <v>0.08</v>
      </c>
      <c r="AS278" s="84">
        <v>0</v>
      </c>
    </row>
    <row r="279" spans="1:45" ht="14.25" customHeight="1">
      <c r="A279" s="124" t="s">
        <v>593</v>
      </c>
      <c r="B279" s="124" t="s">
        <v>408</v>
      </c>
      <c r="C279" s="419" t="s">
        <v>240</v>
      </c>
      <c r="D279" s="135" t="s">
        <v>232</v>
      </c>
      <c r="E279" s="135">
        <f>COUNTIF(品番配送区分記入用リスト!U:U,CONCATENATE(A279,$E$1))</f>
        <v>0</v>
      </c>
      <c r="F279" s="135">
        <f>COUNTIF(品番配送区分記入用リスト!U:U,CONCATENATE(A279,$F$1))</f>
        <v>0</v>
      </c>
      <c r="G279" s="135">
        <f>COUNTIF(品番配送区分記入用リスト!U:U,CONCATENATE(A279,$G$1))</f>
        <v>0</v>
      </c>
      <c r="H279" s="135">
        <f>COUNTIF(品番配送区分記入用リスト!U:U,CONCATENATE(A279,$H$1))</f>
        <v>0</v>
      </c>
      <c r="I279" s="136">
        <f t="shared" si="5"/>
        <v>0</v>
      </c>
      <c r="L279" s="135" t="s">
        <v>1484</v>
      </c>
      <c r="M279" s="137">
        <v>2000000</v>
      </c>
      <c r="N279" s="419">
        <v>2700</v>
      </c>
      <c r="O279" s="154">
        <v>1200</v>
      </c>
      <c r="Q279" s="419">
        <v>2700</v>
      </c>
      <c r="R279" s="138">
        <v>1200</v>
      </c>
      <c r="S279" s="138">
        <v>1500</v>
      </c>
      <c r="T279" s="141">
        <v>405</v>
      </c>
      <c r="U279" s="183">
        <v>322.5</v>
      </c>
      <c r="V279" s="140">
        <v>0.11944444444444445</v>
      </c>
      <c r="X279" s="85">
        <v>772.5</v>
      </c>
      <c r="Y279" s="185">
        <v>772.5</v>
      </c>
      <c r="Z279" s="84">
        <v>0.25750000000000001</v>
      </c>
      <c r="AA279" s="424" t="s">
        <v>126</v>
      </c>
      <c r="AB279" s="102">
        <v>0.08</v>
      </c>
      <c r="AC279" s="102">
        <v>0.08</v>
      </c>
      <c r="AE279" s="128">
        <v>202.5</v>
      </c>
      <c r="AF279" s="180">
        <v>405</v>
      </c>
      <c r="AG279" s="183">
        <v>322.5</v>
      </c>
      <c r="AH279" s="189">
        <v>772.5</v>
      </c>
      <c r="AK279" s="419">
        <v>2700</v>
      </c>
      <c r="AM279" s="12">
        <v>216</v>
      </c>
      <c r="AN279" s="103">
        <v>2916</v>
      </c>
      <c r="AO279" s="12">
        <v>2916</v>
      </c>
      <c r="AP279" s="12" t="s">
        <v>1489</v>
      </c>
      <c r="AQ279" s="103" t="s">
        <v>1489</v>
      </c>
      <c r="AR279" s="159">
        <v>0.08</v>
      </c>
      <c r="AS279" s="84">
        <v>0</v>
      </c>
    </row>
    <row r="280" spans="1:45" ht="14.25" customHeight="1">
      <c r="A280" s="124" t="s">
        <v>594</v>
      </c>
      <c r="B280" s="124" t="s">
        <v>408</v>
      </c>
      <c r="C280" s="419" t="s">
        <v>248</v>
      </c>
      <c r="D280" s="135" t="s">
        <v>232</v>
      </c>
      <c r="E280" s="135">
        <f>COUNTIF(品番配送区分記入用リスト!U:U,CONCATENATE(A280,$E$1))</f>
        <v>0</v>
      </c>
      <c r="F280" s="135">
        <f>COUNTIF(品番配送区分記入用リスト!U:U,CONCATENATE(A280,$F$1))</f>
        <v>0</v>
      </c>
      <c r="G280" s="135">
        <f>COUNTIF(品番配送区分記入用リスト!U:U,CONCATENATE(A280,$G$1))</f>
        <v>0</v>
      </c>
      <c r="H280" s="135">
        <f>COUNTIF(品番配送区分記入用リスト!U:U,CONCATENATE(A280,$H$1))</f>
        <v>0</v>
      </c>
      <c r="I280" s="136">
        <f t="shared" si="5"/>
        <v>0</v>
      </c>
      <c r="L280" s="135" t="s">
        <v>1484</v>
      </c>
      <c r="M280" s="137">
        <v>2000000</v>
      </c>
      <c r="N280" s="419">
        <v>4500</v>
      </c>
      <c r="O280" s="154">
        <v>2000</v>
      </c>
      <c r="Q280" s="419">
        <v>4500</v>
      </c>
      <c r="R280" s="138">
        <v>2000</v>
      </c>
      <c r="S280" s="138">
        <v>2500</v>
      </c>
      <c r="T280" s="141">
        <v>675</v>
      </c>
      <c r="U280" s="183">
        <v>537.5</v>
      </c>
      <c r="V280" s="140">
        <v>0.11944444444444445</v>
      </c>
      <c r="W280" s="127">
        <v>800</v>
      </c>
      <c r="X280" s="85">
        <v>1287.5</v>
      </c>
      <c r="Y280" s="185">
        <v>487.5</v>
      </c>
      <c r="Z280" s="84">
        <v>9.7500000000000003E-2</v>
      </c>
      <c r="AA280" s="424" t="s">
        <v>126</v>
      </c>
      <c r="AB280" s="102">
        <v>0.08</v>
      </c>
      <c r="AC280" s="102">
        <v>0.08</v>
      </c>
      <c r="AE280" s="128">
        <v>337.5</v>
      </c>
      <c r="AF280" s="180">
        <v>675</v>
      </c>
      <c r="AG280" s="183">
        <v>537.5</v>
      </c>
      <c r="AH280" s="189">
        <v>1287.5</v>
      </c>
      <c r="AK280" s="419">
        <v>4500</v>
      </c>
      <c r="AM280" s="12">
        <v>360</v>
      </c>
      <c r="AN280" s="103">
        <v>4860</v>
      </c>
      <c r="AO280" s="12">
        <v>4860</v>
      </c>
      <c r="AP280" s="12" t="s">
        <v>1491</v>
      </c>
      <c r="AQ280" s="103" t="s">
        <v>1491</v>
      </c>
      <c r="AR280" s="159">
        <v>0.08</v>
      </c>
      <c r="AS280" s="84">
        <v>0</v>
      </c>
    </row>
    <row r="281" spans="1:45" ht="14.25" customHeight="1">
      <c r="A281" s="124" t="s">
        <v>595</v>
      </c>
      <c r="B281" s="124" t="s">
        <v>336</v>
      </c>
      <c r="C281" s="419" t="s">
        <v>234</v>
      </c>
      <c r="D281" s="135" t="s">
        <v>232</v>
      </c>
      <c r="E281" s="135">
        <f>COUNTIF(品番配送区分記入用リスト!U:U,CONCATENATE(A281,$E$1))</f>
        <v>0</v>
      </c>
      <c r="F281" s="135">
        <f>COUNTIF(品番配送区分記入用リスト!U:U,CONCATENATE(A281,$F$1))</f>
        <v>0</v>
      </c>
      <c r="G281" s="135">
        <f>COUNTIF(品番配送区分記入用リスト!U:U,CONCATENATE(A281,$G$1))</f>
        <v>0</v>
      </c>
      <c r="H281" s="135">
        <f>COUNTIF(品番配送区分記入用リスト!U:U,CONCATENATE(A281,$H$1))</f>
        <v>0</v>
      </c>
      <c r="I281" s="136">
        <f t="shared" si="5"/>
        <v>0</v>
      </c>
      <c r="L281" s="135" t="s">
        <v>1484</v>
      </c>
      <c r="M281" s="137">
        <v>2000000</v>
      </c>
      <c r="N281" s="419">
        <v>1350</v>
      </c>
      <c r="O281" s="154">
        <v>600</v>
      </c>
      <c r="Q281" s="419">
        <v>1350</v>
      </c>
      <c r="R281" s="138">
        <v>600</v>
      </c>
      <c r="S281" s="138">
        <v>750</v>
      </c>
      <c r="T281" s="141">
        <v>202.5</v>
      </c>
      <c r="U281" s="183">
        <v>161.25</v>
      </c>
      <c r="V281" s="140">
        <v>0.11944444444444445</v>
      </c>
      <c r="X281" s="85">
        <v>386.25</v>
      </c>
      <c r="Y281" s="185">
        <v>386.25</v>
      </c>
      <c r="Z281" s="84">
        <v>0.25750000000000001</v>
      </c>
      <c r="AA281" s="424" t="s">
        <v>126</v>
      </c>
      <c r="AB281" s="102">
        <v>0.08</v>
      </c>
      <c r="AC281" s="102">
        <v>0.08</v>
      </c>
      <c r="AE281" s="128">
        <v>101.25</v>
      </c>
      <c r="AF281" s="180">
        <v>202.5</v>
      </c>
      <c r="AG281" s="183">
        <v>161.25</v>
      </c>
      <c r="AH281" s="189">
        <v>386.25</v>
      </c>
      <c r="AK281" s="419">
        <v>1350</v>
      </c>
      <c r="AM281" s="12">
        <v>108</v>
      </c>
      <c r="AN281" s="103">
        <v>1458</v>
      </c>
      <c r="AO281" s="12">
        <v>1458</v>
      </c>
      <c r="AP281" s="12" t="s">
        <v>1486</v>
      </c>
      <c r="AQ281" s="103" t="s">
        <v>1486</v>
      </c>
      <c r="AR281" s="159">
        <v>0.08</v>
      </c>
      <c r="AS281" s="84">
        <v>0</v>
      </c>
    </row>
    <row r="282" spans="1:45" ht="14.25" customHeight="1">
      <c r="A282" s="124" t="s">
        <v>596</v>
      </c>
      <c r="B282" s="124" t="s">
        <v>336</v>
      </c>
      <c r="C282" s="419" t="s">
        <v>236</v>
      </c>
      <c r="D282" s="135" t="s">
        <v>232</v>
      </c>
      <c r="E282" s="135">
        <f>COUNTIF(品番配送区分記入用リスト!U:U,CONCATENATE(A282,$E$1))</f>
        <v>0</v>
      </c>
      <c r="F282" s="135">
        <f>COUNTIF(品番配送区分記入用リスト!U:U,CONCATENATE(A282,$F$1))</f>
        <v>0</v>
      </c>
      <c r="G282" s="135">
        <f>COUNTIF(品番配送区分記入用リスト!U:U,CONCATENATE(A282,$G$1))</f>
        <v>0</v>
      </c>
      <c r="H282" s="135">
        <f>COUNTIF(品番配送区分記入用リスト!U:U,CONCATENATE(A282,$H$1))</f>
        <v>0</v>
      </c>
      <c r="I282" s="136">
        <f t="shared" si="5"/>
        <v>0</v>
      </c>
      <c r="L282" s="135" t="s">
        <v>1484</v>
      </c>
      <c r="M282" s="137">
        <v>2000000</v>
      </c>
      <c r="N282" s="419">
        <v>1800</v>
      </c>
      <c r="O282" s="154">
        <v>800</v>
      </c>
      <c r="Q282" s="419">
        <v>1800</v>
      </c>
      <c r="R282" s="138">
        <v>800</v>
      </c>
      <c r="S282" s="138">
        <v>1000</v>
      </c>
      <c r="T282" s="141">
        <v>270</v>
      </c>
      <c r="U282" s="183">
        <v>215</v>
      </c>
      <c r="V282" s="140">
        <v>0.11944444444444445</v>
      </c>
      <c r="X282" s="85">
        <v>515</v>
      </c>
      <c r="Y282" s="185">
        <v>515</v>
      </c>
      <c r="Z282" s="84">
        <v>0.25750000000000001</v>
      </c>
      <c r="AA282" s="424" t="s">
        <v>126</v>
      </c>
      <c r="AB282" s="102">
        <v>0.08</v>
      </c>
      <c r="AC282" s="102">
        <v>0.08</v>
      </c>
      <c r="AE282" s="128">
        <v>135</v>
      </c>
      <c r="AF282" s="180">
        <v>270</v>
      </c>
      <c r="AG282" s="183">
        <v>215</v>
      </c>
      <c r="AH282" s="189">
        <v>515</v>
      </c>
      <c r="AK282" s="419">
        <v>1800</v>
      </c>
      <c r="AM282" s="12">
        <v>144</v>
      </c>
      <c r="AN282" s="103">
        <v>1944</v>
      </c>
      <c r="AO282" s="12">
        <v>1944</v>
      </c>
      <c r="AP282" s="12" t="s">
        <v>1487</v>
      </c>
      <c r="AQ282" s="103" t="s">
        <v>1487</v>
      </c>
      <c r="AR282" s="159">
        <v>0.08</v>
      </c>
      <c r="AS282" s="84">
        <v>0</v>
      </c>
    </row>
    <row r="283" spans="1:45" ht="14.25" customHeight="1">
      <c r="A283" s="124" t="s">
        <v>597</v>
      </c>
      <c r="B283" s="124" t="s">
        <v>336</v>
      </c>
      <c r="C283" s="419" t="s">
        <v>238</v>
      </c>
      <c r="D283" s="135" t="s">
        <v>232</v>
      </c>
      <c r="E283" s="135">
        <f>COUNTIF(品番配送区分記入用リスト!U:U,CONCATENATE(A283,$E$1))</f>
        <v>0</v>
      </c>
      <c r="F283" s="135">
        <f>COUNTIF(品番配送区分記入用リスト!U:U,CONCATENATE(A283,$F$1))</f>
        <v>0</v>
      </c>
      <c r="G283" s="135">
        <f>COUNTIF(品番配送区分記入用リスト!U:U,CONCATENATE(A283,$G$1))</f>
        <v>0</v>
      </c>
      <c r="H283" s="135">
        <f>COUNTIF(品番配送区分記入用リスト!U:U,CONCATENATE(A283,$H$1))</f>
        <v>0</v>
      </c>
      <c r="I283" s="136">
        <f t="shared" si="5"/>
        <v>0</v>
      </c>
      <c r="L283" s="135" t="s">
        <v>1484</v>
      </c>
      <c r="M283" s="137">
        <v>2000000</v>
      </c>
      <c r="N283" s="419">
        <v>2250</v>
      </c>
      <c r="O283" s="154">
        <v>1000</v>
      </c>
      <c r="Q283" s="419">
        <v>2250</v>
      </c>
      <c r="R283" s="138">
        <v>1000</v>
      </c>
      <c r="S283" s="138">
        <v>1250</v>
      </c>
      <c r="T283" s="141">
        <v>337.5</v>
      </c>
      <c r="U283" s="183">
        <v>268.75</v>
      </c>
      <c r="V283" s="140">
        <v>0.11944444444444445</v>
      </c>
      <c r="X283" s="85">
        <v>643.75</v>
      </c>
      <c r="Y283" s="185">
        <v>643.75</v>
      </c>
      <c r="Z283" s="84">
        <v>0.25750000000000001</v>
      </c>
      <c r="AA283" s="424" t="s">
        <v>126</v>
      </c>
      <c r="AB283" s="102">
        <v>0.08</v>
      </c>
      <c r="AC283" s="102">
        <v>0.08</v>
      </c>
      <c r="AE283" s="128">
        <v>168.75</v>
      </c>
      <c r="AF283" s="180">
        <v>337.5</v>
      </c>
      <c r="AG283" s="183">
        <v>268.75</v>
      </c>
      <c r="AH283" s="189">
        <v>643.75</v>
      </c>
      <c r="AK283" s="419">
        <v>2250</v>
      </c>
      <c r="AM283" s="12">
        <v>180</v>
      </c>
      <c r="AN283" s="103">
        <v>2430</v>
      </c>
      <c r="AO283" s="12">
        <v>2430</v>
      </c>
      <c r="AP283" s="12" t="s">
        <v>1488</v>
      </c>
      <c r="AQ283" s="103" t="s">
        <v>1488</v>
      </c>
      <c r="AR283" s="159">
        <v>0.08</v>
      </c>
      <c r="AS283" s="84">
        <v>0</v>
      </c>
    </row>
    <row r="284" spans="1:45" ht="14.25" customHeight="1">
      <c r="A284" s="124" t="s">
        <v>598</v>
      </c>
      <c r="B284" s="124" t="s">
        <v>336</v>
      </c>
      <c r="C284" s="419" t="s">
        <v>240</v>
      </c>
      <c r="D284" s="135" t="s">
        <v>232</v>
      </c>
      <c r="E284" s="135">
        <f>COUNTIF(品番配送区分記入用リスト!U:U,CONCATENATE(A284,$E$1))</f>
        <v>0</v>
      </c>
      <c r="F284" s="135">
        <f>COUNTIF(品番配送区分記入用リスト!U:U,CONCATENATE(A284,$F$1))</f>
        <v>0</v>
      </c>
      <c r="G284" s="135">
        <f>COUNTIF(品番配送区分記入用リスト!U:U,CONCATENATE(A284,$G$1))</f>
        <v>0</v>
      </c>
      <c r="H284" s="135">
        <f>COUNTIF(品番配送区分記入用リスト!U:U,CONCATENATE(A284,$H$1))</f>
        <v>0</v>
      </c>
      <c r="I284" s="136">
        <f t="shared" si="5"/>
        <v>0</v>
      </c>
      <c r="L284" s="135" t="s">
        <v>1484</v>
      </c>
      <c r="M284" s="137">
        <v>2000000</v>
      </c>
      <c r="N284" s="419">
        <v>2700</v>
      </c>
      <c r="O284" s="154">
        <v>1200</v>
      </c>
      <c r="Q284" s="419">
        <v>2700</v>
      </c>
      <c r="R284" s="138">
        <v>1200</v>
      </c>
      <c r="S284" s="138">
        <v>1500</v>
      </c>
      <c r="T284" s="141">
        <v>405</v>
      </c>
      <c r="U284" s="183">
        <v>322.5</v>
      </c>
      <c r="V284" s="140">
        <v>0.11944444444444445</v>
      </c>
      <c r="X284" s="85">
        <v>772.5</v>
      </c>
      <c r="Y284" s="185">
        <v>772.5</v>
      </c>
      <c r="Z284" s="84">
        <v>0.25750000000000001</v>
      </c>
      <c r="AA284" s="424" t="s">
        <v>126</v>
      </c>
      <c r="AB284" s="102">
        <v>0.08</v>
      </c>
      <c r="AC284" s="102">
        <v>0.08</v>
      </c>
      <c r="AE284" s="128">
        <v>202.5</v>
      </c>
      <c r="AF284" s="180">
        <v>405</v>
      </c>
      <c r="AG284" s="183">
        <v>322.5</v>
      </c>
      <c r="AH284" s="189">
        <v>772.5</v>
      </c>
      <c r="AK284" s="419">
        <v>2700</v>
      </c>
      <c r="AM284" s="12">
        <v>216</v>
      </c>
      <c r="AN284" s="103">
        <v>2916</v>
      </c>
      <c r="AO284" s="12">
        <v>2916</v>
      </c>
      <c r="AP284" s="12" t="s">
        <v>1489</v>
      </c>
      <c r="AQ284" s="103" t="s">
        <v>1489</v>
      </c>
      <c r="AR284" s="159">
        <v>0.08</v>
      </c>
      <c r="AS284" s="84">
        <v>0</v>
      </c>
    </row>
    <row r="285" spans="1:45" ht="14.25" customHeight="1">
      <c r="A285" s="124" t="s">
        <v>599</v>
      </c>
      <c r="B285" s="124" t="s">
        <v>323</v>
      </c>
      <c r="C285" s="419" t="s">
        <v>240</v>
      </c>
      <c r="D285" s="135" t="s">
        <v>232</v>
      </c>
      <c r="E285" s="135">
        <f>COUNTIF(品番配送区分記入用リスト!U:U,CONCATENATE(A285,$E$1))</f>
        <v>0</v>
      </c>
      <c r="F285" s="135">
        <f>COUNTIF(品番配送区分記入用リスト!U:U,CONCATENATE(A285,$F$1))</f>
        <v>0</v>
      </c>
      <c r="G285" s="135">
        <f>COUNTIF(品番配送区分記入用リスト!U:U,CONCATENATE(A285,$G$1))</f>
        <v>0</v>
      </c>
      <c r="H285" s="135">
        <f>COUNTIF(品番配送区分記入用リスト!U:U,CONCATENATE(A285,$H$1))</f>
        <v>0</v>
      </c>
      <c r="I285" s="136">
        <f t="shared" si="5"/>
        <v>0</v>
      </c>
      <c r="L285" s="135" t="s">
        <v>1484</v>
      </c>
      <c r="M285" s="137">
        <v>2000000</v>
      </c>
      <c r="N285" s="419">
        <v>2700</v>
      </c>
      <c r="O285" s="154">
        <v>1200</v>
      </c>
      <c r="Q285" s="419">
        <v>2700</v>
      </c>
      <c r="R285" s="138">
        <v>1200</v>
      </c>
      <c r="S285" s="138">
        <v>1500</v>
      </c>
      <c r="T285" s="141">
        <v>405</v>
      </c>
      <c r="U285" s="183">
        <v>322.5</v>
      </c>
      <c r="V285" s="140">
        <v>0.11944444444444445</v>
      </c>
      <c r="X285" s="85">
        <v>772.5</v>
      </c>
      <c r="Y285" s="185">
        <v>772.5</v>
      </c>
      <c r="Z285" s="84">
        <v>0.25750000000000001</v>
      </c>
      <c r="AA285" s="424" t="s">
        <v>126</v>
      </c>
      <c r="AB285" s="102">
        <v>0.08</v>
      </c>
      <c r="AC285" s="102">
        <v>0.08</v>
      </c>
      <c r="AE285" s="128">
        <v>202.5</v>
      </c>
      <c r="AF285" s="180">
        <v>405</v>
      </c>
      <c r="AG285" s="183">
        <v>322.5</v>
      </c>
      <c r="AH285" s="189">
        <v>772.5</v>
      </c>
      <c r="AK285" s="419">
        <v>2700</v>
      </c>
      <c r="AM285" s="12">
        <v>216</v>
      </c>
      <c r="AN285" s="103">
        <v>2916</v>
      </c>
      <c r="AO285" s="12">
        <v>2916</v>
      </c>
      <c r="AP285" s="12" t="s">
        <v>1489</v>
      </c>
      <c r="AQ285" s="103" t="s">
        <v>1489</v>
      </c>
      <c r="AR285" s="159">
        <v>0.08</v>
      </c>
      <c r="AS285" s="84">
        <v>0</v>
      </c>
    </row>
    <row r="286" spans="1:45" ht="14.25" customHeight="1">
      <c r="A286" s="124" t="s">
        <v>600</v>
      </c>
      <c r="B286" s="124" t="s">
        <v>323</v>
      </c>
      <c r="C286" s="419" t="s">
        <v>246</v>
      </c>
      <c r="D286" s="135" t="s">
        <v>232</v>
      </c>
      <c r="E286" s="135">
        <f>COUNTIF(品番配送区分記入用リスト!U:U,CONCATENATE(A286,$E$1))</f>
        <v>0</v>
      </c>
      <c r="F286" s="135">
        <f>COUNTIF(品番配送区分記入用リスト!U:U,CONCATENATE(A286,$F$1))</f>
        <v>0</v>
      </c>
      <c r="G286" s="135">
        <f>COUNTIF(品番配送区分記入用リスト!U:U,CONCATENATE(A286,$G$1))</f>
        <v>0</v>
      </c>
      <c r="H286" s="135">
        <f>COUNTIF(品番配送区分記入用リスト!U:U,CONCATENATE(A286,$H$1))</f>
        <v>0</v>
      </c>
      <c r="I286" s="136">
        <f t="shared" si="5"/>
        <v>0</v>
      </c>
      <c r="L286" s="135" t="s">
        <v>1484</v>
      </c>
      <c r="M286" s="137">
        <v>2000000</v>
      </c>
      <c r="N286" s="419">
        <v>3600</v>
      </c>
      <c r="O286" s="154">
        <v>1600</v>
      </c>
      <c r="Q286" s="419">
        <v>3600</v>
      </c>
      <c r="R286" s="138">
        <v>1600</v>
      </c>
      <c r="S286" s="138">
        <v>2000</v>
      </c>
      <c r="T286" s="141">
        <v>540</v>
      </c>
      <c r="U286" s="183">
        <v>430</v>
      </c>
      <c r="V286" s="140">
        <v>0.11944444444444445</v>
      </c>
      <c r="X286" s="85">
        <v>1030</v>
      </c>
      <c r="Y286" s="185">
        <v>1030</v>
      </c>
      <c r="Z286" s="84">
        <v>0.25750000000000001</v>
      </c>
      <c r="AA286" s="424" t="s">
        <v>126</v>
      </c>
      <c r="AB286" s="102">
        <v>0.08</v>
      </c>
      <c r="AC286" s="102">
        <v>0.08</v>
      </c>
      <c r="AE286" s="128">
        <v>270</v>
      </c>
      <c r="AF286" s="180">
        <v>540</v>
      </c>
      <c r="AG286" s="183">
        <v>430</v>
      </c>
      <c r="AH286" s="189">
        <v>1030</v>
      </c>
      <c r="AK286" s="419">
        <v>3600</v>
      </c>
      <c r="AM286" s="12">
        <v>288</v>
      </c>
      <c r="AN286" s="103">
        <v>3888</v>
      </c>
      <c r="AO286" s="12">
        <v>3888</v>
      </c>
      <c r="AP286" s="12" t="s">
        <v>1490</v>
      </c>
      <c r="AQ286" s="103" t="s">
        <v>1490</v>
      </c>
      <c r="AR286" s="159">
        <v>0.08</v>
      </c>
      <c r="AS286" s="84">
        <v>0</v>
      </c>
    </row>
    <row r="287" spans="1:45" ht="14.25" customHeight="1">
      <c r="A287" s="124" t="s">
        <v>601</v>
      </c>
      <c r="B287" s="124" t="s">
        <v>323</v>
      </c>
      <c r="C287" s="419" t="s">
        <v>248</v>
      </c>
      <c r="D287" s="135" t="s">
        <v>232</v>
      </c>
      <c r="E287" s="135">
        <f>COUNTIF(品番配送区分記入用リスト!U:U,CONCATENATE(A287,$E$1))</f>
        <v>0</v>
      </c>
      <c r="F287" s="135">
        <f>COUNTIF(品番配送区分記入用リスト!U:U,CONCATENATE(A287,$F$1))</f>
        <v>0</v>
      </c>
      <c r="G287" s="135">
        <f>COUNTIF(品番配送区分記入用リスト!U:U,CONCATENATE(A287,$G$1))</f>
        <v>0</v>
      </c>
      <c r="H287" s="135">
        <f>COUNTIF(品番配送区分記入用リスト!U:U,CONCATENATE(A287,$H$1))</f>
        <v>0</v>
      </c>
      <c r="I287" s="136">
        <f t="shared" si="5"/>
        <v>0</v>
      </c>
      <c r="L287" s="135" t="s">
        <v>1484</v>
      </c>
      <c r="M287" s="137">
        <v>2000000</v>
      </c>
      <c r="N287" s="419">
        <v>4500</v>
      </c>
      <c r="O287" s="154">
        <v>2000</v>
      </c>
      <c r="Q287" s="419">
        <v>4500</v>
      </c>
      <c r="R287" s="138">
        <v>2000</v>
      </c>
      <c r="S287" s="138">
        <v>2500</v>
      </c>
      <c r="T287" s="141">
        <v>675</v>
      </c>
      <c r="U287" s="183">
        <v>537.5</v>
      </c>
      <c r="V287" s="140">
        <v>0.11944444444444445</v>
      </c>
      <c r="W287" s="127">
        <v>800</v>
      </c>
      <c r="X287" s="85">
        <v>1287.5</v>
      </c>
      <c r="Y287" s="185">
        <v>487.5</v>
      </c>
      <c r="Z287" s="84">
        <v>9.7500000000000003E-2</v>
      </c>
      <c r="AA287" s="424" t="s">
        <v>126</v>
      </c>
      <c r="AB287" s="102">
        <v>0.08</v>
      </c>
      <c r="AC287" s="102">
        <v>0.08</v>
      </c>
      <c r="AE287" s="128">
        <v>337.5</v>
      </c>
      <c r="AF287" s="180">
        <v>675</v>
      </c>
      <c r="AG287" s="183">
        <v>537.5</v>
      </c>
      <c r="AH287" s="189">
        <v>1287.5</v>
      </c>
      <c r="AK287" s="419">
        <v>4500</v>
      </c>
      <c r="AM287" s="12">
        <v>360</v>
      </c>
      <c r="AN287" s="103">
        <v>4860</v>
      </c>
      <c r="AO287" s="12">
        <v>4860</v>
      </c>
      <c r="AP287" s="12" t="s">
        <v>1491</v>
      </c>
      <c r="AQ287" s="103" t="s">
        <v>1491</v>
      </c>
      <c r="AR287" s="159">
        <v>0.08</v>
      </c>
      <c r="AS287" s="84">
        <v>0</v>
      </c>
    </row>
    <row r="288" spans="1:45" ht="14.25" customHeight="1">
      <c r="A288" s="124" t="s">
        <v>602</v>
      </c>
      <c r="B288" s="124" t="s">
        <v>325</v>
      </c>
      <c r="C288" s="419" t="s">
        <v>240</v>
      </c>
      <c r="D288" s="135" t="s">
        <v>232</v>
      </c>
      <c r="E288" s="135">
        <f>COUNTIF(品番配送区分記入用リスト!U:U,CONCATENATE(A288,$E$1))</f>
        <v>0</v>
      </c>
      <c r="F288" s="135">
        <f>COUNTIF(品番配送区分記入用リスト!U:U,CONCATENATE(A288,$F$1))</f>
        <v>0</v>
      </c>
      <c r="G288" s="135">
        <f>COUNTIF(品番配送区分記入用リスト!U:U,CONCATENATE(A288,$G$1))</f>
        <v>0</v>
      </c>
      <c r="H288" s="135">
        <f>COUNTIF(品番配送区分記入用リスト!U:U,CONCATENATE(A288,$H$1))</f>
        <v>0</v>
      </c>
      <c r="I288" s="136">
        <f t="shared" si="5"/>
        <v>0</v>
      </c>
      <c r="L288" s="135" t="s">
        <v>1484</v>
      </c>
      <c r="M288" s="137">
        <v>2000000</v>
      </c>
      <c r="N288" s="419">
        <v>2700</v>
      </c>
      <c r="O288" s="154">
        <v>1200</v>
      </c>
      <c r="Q288" s="419">
        <v>2700</v>
      </c>
      <c r="R288" s="138">
        <v>1200</v>
      </c>
      <c r="S288" s="138">
        <v>1500</v>
      </c>
      <c r="T288" s="141">
        <v>405</v>
      </c>
      <c r="U288" s="183">
        <v>322.5</v>
      </c>
      <c r="V288" s="140">
        <v>0.11944444444444445</v>
      </c>
      <c r="X288" s="85">
        <v>772.5</v>
      </c>
      <c r="Y288" s="185">
        <v>772.5</v>
      </c>
      <c r="Z288" s="84">
        <v>0.25750000000000001</v>
      </c>
      <c r="AA288" s="424" t="s">
        <v>126</v>
      </c>
      <c r="AB288" s="102">
        <v>0.08</v>
      </c>
      <c r="AC288" s="102">
        <v>0.08</v>
      </c>
      <c r="AE288" s="128">
        <v>202.5</v>
      </c>
      <c r="AF288" s="180">
        <v>405</v>
      </c>
      <c r="AG288" s="183">
        <v>322.5</v>
      </c>
      <c r="AH288" s="189">
        <v>772.5</v>
      </c>
      <c r="AK288" s="419">
        <v>2700</v>
      </c>
      <c r="AM288" s="12">
        <v>216</v>
      </c>
      <c r="AN288" s="103">
        <v>2916</v>
      </c>
      <c r="AO288" s="12">
        <v>2916</v>
      </c>
      <c r="AP288" s="12" t="s">
        <v>1489</v>
      </c>
      <c r="AQ288" s="103" t="s">
        <v>1489</v>
      </c>
      <c r="AR288" s="159">
        <v>0.08</v>
      </c>
      <c r="AS288" s="84">
        <v>0</v>
      </c>
    </row>
    <row r="289" spans="1:45" ht="14.25" customHeight="1">
      <c r="A289" s="124" t="s">
        <v>603</v>
      </c>
      <c r="B289" s="124" t="s">
        <v>325</v>
      </c>
      <c r="C289" s="419" t="s">
        <v>246</v>
      </c>
      <c r="D289" s="135" t="s">
        <v>232</v>
      </c>
      <c r="E289" s="135">
        <f>COUNTIF(品番配送区分記入用リスト!U:U,CONCATENATE(A289,$E$1))</f>
        <v>0</v>
      </c>
      <c r="F289" s="135">
        <f>COUNTIF(品番配送区分記入用リスト!U:U,CONCATENATE(A289,$F$1))</f>
        <v>0</v>
      </c>
      <c r="G289" s="135">
        <f>COUNTIF(品番配送区分記入用リスト!U:U,CONCATENATE(A289,$G$1))</f>
        <v>0</v>
      </c>
      <c r="H289" s="135">
        <f>COUNTIF(品番配送区分記入用リスト!U:U,CONCATENATE(A289,$H$1))</f>
        <v>0</v>
      </c>
      <c r="I289" s="136">
        <f t="shared" si="5"/>
        <v>0</v>
      </c>
      <c r="L289" s="135" t="s">
        <v>1484</v>
      </c>
      <c r="M289" s="137">
        <v>2000000</v>
      </c>
      <c r="N289" s="419">
        <v>3600</v>
      </c>
      <c r="O289" s="154">
        <v>1600</v>
      </c>
      <c r="Q289" s="419">
        <v>3600</v>
      </c>
      <c r="R289" s="138">
        <v>1600</v>
      </c>
      <c r="S289" s="138">
        <v>2000</v>
      </c>
      <c r="T289" s="141">
        <v>540</v>
      </c>
      <c r="U289" s="183">
        <v>430</v>
      </c>
      <c r="V289" s="140">
        <v>0.11944444444444445</v>
      </c>
      <c r="X289" s="85">
        <v>1030</v>
      </c>
      <c r="Y289" s="185">
        <v>1030</v>
      </c>
      <c r="Z289" s="84">
        <v>0.25750000000000001</v>
      </c>
      <c r="AA289" s="424" t="s">
        <v>126</v>
      </c>
      <c r="AB289" s="102">
        <v>0.08</v>
      </c>
      <c r="AC289" s="102">
        <v>0.08</v>
      </c>
      <c r="AE289" s="128">
        <v>270</v>
      </c>
      <c r="AF289" s="180">
        <v>540</v>
      </c>
      <c r="AG289" s="183">
        <v>430</v>
      </c>
      <c r="AH289" s="189">
        <v>1030</v>
      </c>
      <c r="AK289" s="419">
        <v>3600</v>
      </c>
      <c r="AM289" s="12">
        <v>288</v>
      </c>
      <c r="AN289" s="103">
        <v>3888</v>
      </c>
      <c r="AO289" s="12">
        <v>3888</v>
      </c>
      <c r="AP289" s="12" t="s">
        <v>1490</v>
      </c>
      <c r="AQ289" s="103" t="s">
        <v>1490</v>
      </c>
      <c r="AR289" s="159">
        <v>0.08</v>
      </c>
      <c r="AS289" s="84">
        <v>0</v>
      </c>
    </row>
    <row r="290" spans="1:45" ht="14.25" customHeight="1">
      <c r="A290" s="124" t="s">
        <v>604</v>
      </c>
      <c r="B290" s="124" t="s">
        <v>325</v>
      </c>
      <c r="C290" s="419" t="s">
        <v>248</v>
      </c>
      <c r="D290" s="135" t="s">
        <v>232</v>
      </c>
      <c r="E290" s="135">
        <f>COUNTIF(品番配送区分記入用リスト!U:U,CONCATENATE(A290,$E$1))</f>
        <v>0</v>
      </c>
      <c r="F290" s="135">
        <f>COUNTIF(品番配送区分記入用リスト!U:U,CONCATENATE(A290,$F$1))</f>
        <v>0</v>
      </c>
      <c r="G290" s="135">
        <f>COUNTIF(品番配送区分記入用リスト!U:U,CONCATENATE(A290,$G$1))</f>
        <v>0</v>
      </c>
      <c r="H290" s="135">
        <f>COUNTIF(品番配送区分記入用リスト!U:U,CONCATENATE(A290,$H$1))</f>
        <v>0</v>
      </c>
      <c r="I290" s="136">
        <f t="shared" si="5"/>
        <v>0</v>
      </c>
      <c r="L290" s="135" t="s">
        <v>1484</v>
      </c>
      <c r="M290" s="137">
        <v>2000000</v>
      </c>
      <c r="N290" s="419">
        <v>4500</v>
      </c>
      <c r="O290" s="154">
        <v>2000</v>
      </c>
      <c r="Q290" s="419">
        <v>4500</v>
      </c>
      <c r="R290" s="138">
        <v>2000</v>
      </c>
      <c r="S290" s="138">
        <v>2500</v>
      </c>
      <c r="T290" s="141">
        <v>675</v>
      </c>
      <c r="U290" s="183">
        <v>537.5</v>
      </c>
      <c r="V290" s="140">
        <v>0.11944444444444445</v>
      </c>
      <c r="X290" s="85">
        <v>1287.5</v>
      </c>
      <c r="Y290" s="185">
        <v>1287.5</v>
      </c>
      <c r="Z290" s="84">
        <v>0.25750000000000001</v>
      </c>
      <c r="AA290" s="424" t="s">
        <v>126</v>
      </c>
      <c r="AB290" s="102">
        <v>0.08</v>
      </c>
      <c r="AC290" s="102">
        <v>0.08</v>
      </c>
      <c r="AE290" s="128">
        <v>337.5</v>
      </c>
      <c r="AF290" s="180">
        <v>675</v>
      </c>
      <c r="AG290" s="183">
        <v>537.5</v>
      </c>
      <c r="AH290" s="189">
        <v>1287.5</v>
      </c>
      <c r="AK290" s="419">
        <v>4500</v>
      </c>
      <c r="AM290" s="12">
        <v>360</v>
      </c>
      <c r="AN290" s="103">
        <v>4860</v>
      </c>
      <c r="AO290" s="12">
        <v>4860</v>
      </c>
      <c r="AP290" s="12" t="s">
        <v>1491</v>
      </c>
      <c r="AQ290" s="103" t="s">
        <v>1491</v>
      </c>
      <c r="AR290" s="159">
        <v>0.08</v>
      </c>
      <c r="AS290" s="84">
        <v>0</v>
      </c>
    </row>
    <row r="291" spans="1:45" ht="14.25" customHeight="1">
      <c r="A291" s="124" t="s">
        <v>605</v>
      </c>
      <c r="B291" s="124" t="s">
        <v>606</v>
      </c>
      <c r="C291" s="419" t="s">
        <v>234</v>
      </c>
      <c r="D291" s="135" t="s">
        <v>232</v>
      </c>
      <c r="E291" s="135">
        <f>COUNTIF(品番配送区分記入用リスト!U:U,CONCATENATE(A291,$E$1))</f>
        <v>0</v>
      </c>
      <c r="F291" s="135">
        <f>COUNTIF(品番配送区分記入用リスト!U:U,CONCATENATE(A291,$F$1))</f>
        <v>0</v>
      </c>
      <c r="G291" s="135">
        <f>COUNTIF(品番配送区分記入用リスト!U:U,CONCATENATE(A291,$G$1))</f>
        <v>0</v>
      </c>
      <c r="H291" s="135">
        <f>COUNTIF(品番配送区分記入用リスト!U:U,CONCATENATE(A291,$H$1))</f>
        <v>0</v>
      </c>
      <c r="I291" s="136">
        <f t="shared" si="5"/>
        <v>0</v>
      </c>
      <c r="L291" s="135" t="s">
        <v>1484</v>
      </c>
      <c r="M291" s="137">
        <v>2000000</v>
      </c>
      <c r="N291" s="419">
        <v>1350</v>
      </c>
      <c r="O291" s="154">
        <v>600</v>
      </c>
      <c r="Q291" s="419">
        <v>1350</v>
      </c>
      <c r="R291" s="138">
        <v>600</v>
      </c>
      <c r="S291" s="138">
        <v>750</v>
      </c>
      <c r="T291" s="141">
        <v>202.5</v>
      </c>
      <c r="U291" s="183">
        <v>161.25</v>
      </c>
      <c r="V291" s="140">
        <v>0.11944444444444445</v>
      </c>
      <c r="X291" s="85">
        <v>386.25</v>
      </c>
      <c r="Y291" s="185">
        <v>386.25</v>
      </c>
      <c r="Z291" s="84">
        <v>0.25750000000000001</v>
      </c>
      <c r="AA291" s="424" t="s">
        <v>126</v>
      </c>
      <c r="AB291" s="102">
        <v>0.08</v>
      </c>
      <c r="AC291" s="102">
        <v>0.08</v>
      </c>
      <c r="AE291" s="128">
        <v>101.25</v>
      </c>
      <c r="AF291" s="180">
        <v>202.5</v>
      </c>
      <c r="AG291" s="183">
        <v>161.25</v>
      </c>
      <c r="AH291" s="189">
        <v>386.25</v>
      </c>
      <c r="AK291" s="419">
        <v>1350</v>
      </c>
      <c r="AM291" s="12">
        <v>108</v>
      </c>
      <c r="AN291" s="103">
        <v>1458</v>
      </c>
      <c r="AO291" s="12">
        <v>1458</v>
      </c>
      <c r="AP291" s="12" t="s">
        <v>1486</v>
      </c>
      <c r="AQ291" s="103" t="s">
        <v>1486</v>
      </c>
      <c r="AR291" s="159">
        <v>0.08</v>
      </c>
      <c r="AS291" s="84">
        <v>0</v>
      </c>
    </row>
    <row r="292" spans="1:45" ht="14.25" customHeight="1">
      <c r="A292" s="124" t="s">
        <v>607</v>
      </c>
      <c r="B292" s="124" t="s">
        <v>606</v>
      </c>
      <c r="C292" s="419" t="s">
        <v>236</v>
      </c>
      <c r="D292" s="135" t="s">
        <v>232</v>
      </c>
      <c r="E292" s="135">
        <f>COUNTIF(品番配送区分記入用リスト!U:U,CONCATENATE(A292,$E$1))</f>
        <v>0</v>
      </c>
      <c r="F292" s="135">
        <f>COUNTIF(品番配送区分記入用リスト!U:U,CONCATENATE(A292,$F$1))</f>
        <v>0</v>
      </c>
      <c r="G292" s="135">
        <f>COUNTIF(品番配送区分記入用リスト!U:U,CONCATENATE(A292,$G$1))</f>
        <v>0</v>
      </c>
      <c r="H292" s="135">
        <f>COUNTIF(品番配送区分記入用リスト!U:U,CONCATENATE(A292,$H$1))</f>
        <v>0</v>
      </c>
      <c r="I292" s="136">
        <f t="shared" si="5"/>
        <v>0</v>
      </c>
      <c r="L292" s="135" t="s">
        <v>1484</v>
      </c>
      <c r="M292" s="137">
        <v>2000000</v>
      </c>
      <c r="N292" s="419">
        <v>1800</v>
      </c>
      <c r="O292" s="154">
        <v>800</v>
      </c>
      <c r="Q292" s="419">
        <v>1800</v>
      </c>
      <c r="R292" s="138">
        <v>800</v>
      </c>
      <c r="S292" s="138">
        <v>1000</v>
      </c>
      <c r="T292" s="141">
        <v>270</v>
      </c>
      <c r="U292" s="183">
        <v>215</v>
      </c>
      <c r="V292" s="140">
        <v>0.11944444444444445</v>
      </c>
      <c r="X292" s="85">
        <v>515</v>
      </c>
      <c r="Y292" s="185">
        <v>515</v>
      </c>
      <c r="Z292" s="84">
        <v>0.25750000000000001</v>
      </c>
      <c r="AA292" s="424" t="s">
        <v>126</v>
      </c>
      <c r="AB292" s="102">
        <v>0.08</v>
      </c>
      <c r="AC292" s="102">
        <v>0.08</v>
      </c>
      <c r="AE292" s="128">
        <v>135</v>
      </c>
      <c r="AF292" s="180">
        <v>270</v>
      </c>
      <c r="AG292" s="183">
        <v>215</v>
      </c>
      <c r="AH292" s="189">
        <v>515</v>
      </c>
      <c r="AK292" s="419">
        <v>1800</v>
      </c>
      <c r="AM292" s="12">
        <v>144</v>
      </c>
      <c r="AN292" s="103">
        <v>1944</v>
      </c>
      <c r="AO292" s="12">
        <v>1944</v>
      </c>
      <c r="AP292" s="12" t="s">
        <v>1487</v>
      </c>
      <c r="AQ292" s="103" t="s">
        <v>1487</v>
      </c>
      <c r="AR292" s="159">
        <v>0.08</v>
      </c>
      <c r="AS292" s="84">
        <v>0</v>
      </c>
    </row>
    <row r="293" spans="1:45" ht="14.25" customHeight="1">
      <c r="A293" s="124" t="s">
        <v>608</v>
      </c>
      <c r="B293" s="124" t="s">
        <v>606</v>
      </c>
      <c r="C293" s="419" t="s">
        <v>238</v>
      </c>
      <c r="D293" s="135" t="s">
        <v>232</v>
      </c>
      <c r="E293" s="135">
        <f>COUNTIF(品番配送区分記入用リスト!U:U,CONCATENATE(A293,$E$1))</f>
        <v>0</v>
      </c>
      <c r="F293" s="135">
        <f>COUNTIF(品番配送区分記入用リスト!U:U,CONCATENATE(A293,$F$1))</f>
        <v>0</v>
      </c>
      <c r="G293" s="135">
        <f>COUNTIF(品番配送区分記入用リスト!U:U,CONCATENATE(A293,$G$1))</f>
        <v>0</v>
      </c>
      <c r="H293" s="135">
        <f>COUNTIF(品番配送区分記入用リスト!U:U,CONCATENATE(A293,$H$1))</f>
        <v>0</v>
      </c>
      <c r="I293" s="136">
        <f t="shared" si="5"/>
        <v>0</v>
      </c>
      <c r="L293" s="135" t="s">
        <v>1484</v>
      </c>
      <c r="M293" s="137">
        <v>2000000</v>
      </c>
      <c r="N293" s="419">
        <v>2250</v>
      </c>
      <c r="O293" s="154">
        <v>1000</v>
      </c>
      <c r="Q293" s="419">
        <v>2250</v>
      </c>
      <c r="R293" s="138">
        <v>1000</v>
      </c>
      <c r="S293" s="138">
        <v>1250</v>
      </c>
      <c r="T293" s="141">
        <v>337.5</v>
      </c>
      <c r="U293" s="183">
        <v>268.75</v>
      </c>
      <c r="V293" s="140">
        <v>0.11944444444444445</v>
      </c>
      <c r="X293" s="85">
        <v>643.75</v>
      </c>
      <c r="Y293" s="185">
        <v>643.75</v>
      </c>
      <c r="Z293" s="84">
        <v>0.25750000000000001</v>
      </c>
      <c r="AA293" s="424" t="s">
        <v>126</v>
      </c>
      <c r="AB293" s="102">
        <v>0.08</v>
      </c>
      <c r="AC293" s="102">
        <v>0.08</v>
      </c>
      <c r="AE293" s="128">
        <v>168.75</v>
      </c>
      <c r="AF293" s="180">
        <v>337.5</v>
      </c>
      <c r="AG293" s="183">
        <v>268.75</v>
      </c>
      <c r="AH293" s="189">
        <v>643.75</v>
      </c>
      <c r="AK293" s="419">
        <v>2250</v>
      </c>
      <c r="AM293" s="12">
        <v>180</v>
      </c>
      <c r="AN293" s="103">
        <v>2430</v>
      </c>
      <c r="AO293" s="12">
        <v>2430</v>
      </c>
      <c r="AP293" s="12" t="s">
        <v>1488</v>
      </c>
      <c r="AQ293" s="103" t="s">
        <v>1488</v>
      </c>
      <c r="AR293" s="159">
        <v>0.08</v>
      </c>
      <c r="AS293" s="84">
        <v>0</v>
      </c>
    </row>
    <row r="294" spans="1:45" ht="14.25" customHeight="1">
      <c r="A294" s="124" t="s">
        <v>609</v>
      </c>
      <c r="B294" s="124" t="s">
        <v>606</v>
      </c>
      <c r="C294" s="419" t="s">
        <v>240</v>
      </c>
      <c r="D294" s="135" t="s">
        <v>232</v>
      </c>
      <c r="E294" s="135">
        <f>COUNTIF(品番配送区分記入用リスト!U:U,CONCATENATE(A294,$E$1))</f>
        <v>0</v>
      </c>
      <c r="F294" s="135">
        <f>COUNTIF(品番配送区分記入用リスト!U:U,CONCATENATE(A294,$F$1))</f>
        <v>0</v>
      </c>
      <c r="G294" s="135">
        <f>COUNTIF(品番配送区分記入用リスト!U:U,CONCATENATE(A294,$G$1))</f>
        <v>0</v>
      </c>
      <c r="H294" s="135">
        <f>COUNTIF(品番配送区分記入用リスト!U:U,CONCATENATE(A294,$H$1))</f>
        <v>0</v>
      </c>
      <c r="I294" s="136">
        <f t="shared" si="5"/>
        <v>0</v>
      </c>
      <c r="L294" s="135" t="s">
        <v>1484</v>
      </c>
      <c r="M294" s="137">
        <v>2000000</v>
      </c>
      <c r="N294" s="419">
        <v>2700</v>
      </c>
      <c r="O294" s="154">
        <v>1200</v>
      </c>
      <c r="Q294" s="419">
        <v>2700</v>
      </c>
      <c r="R294" s="138">
        <v>1200</v>
      </c>
      <c r="S294" s="138">
        <v>1500</v>
      </c>
      <c r="T294" s="141">
        <v>405</v>
      </c>
      <c r="U294" s="183">
        <v>322.5</v>
      </c>
      <c r="V294" s="140">
        <v>0.11944444444444445</v>
      </c>
      <c r="X294" s="85">
        <v>772.5</v>
      </c>
      <c r="Y294" s="185">
        <v>772.5</v>
      </c>
      <c r="Z294" s="84">
        <v>0.25750000000000001</v>
      </c>
      <c r="AA294" s="424" t="s">
        <v>126</v>
      </c>
      <c r="AB294" s="102">
        <v>0.08</v>
      </c>
      <c r="AC294" s="102">
        <v>0.08</v>
      </c>
      <c r="AE294" s="128">
        <v>202.5</v>
      </c>
      <c r="AF294" s="180">
        <v>405</v>
      </c>
      <c r="AG294" s="183">
        <v>322.5</v>
      </c>
      <c r="AH294" s="189">
        <v>772.5</v>
      </c>
      <c r="AK294" s="419">
        <v>2700</v>
      </c>
      <c r="AM294" s="12">
        <v>216</v>
      </c>
      <c r="AN294" s="103">
        <v>2916</v>
      </c>
      <c r="AO294" s="12">
        <v>2916</v>
      </c>
      <c r="AP294" s="12" t="s">
        <v>1489</v>
      </c>
      <c r="AQ294" s="103" t="s">
        <v>1489</v>
      </c>
      <c r="AR294" s="159">
        <v>0.08</v>
      </c>
      <c r="AS294" s="84">
        <v>0</v>
      </c>
    </row>
    <row r="295" spans="1:45" ht="14.25" customHeight="1">
      <c r="A295" s="124" t="s">
        <v>610</v>
      </c>
      <c r="B295" s="124" t="s">
        <v>606</v>
      </c>
      <c r="C295" s="419" t="s">
        <v>248</v>
      </c>
      <c r="D295" s="135" t="s">
        <v>232</v>
      </c>
      <c r="E295" s="135">
        <f>COUNTIF(品番配送区分記入用リスト!U:U,CONCATENATE(A295,$E$1))</f>
        <v>0</v>
      </c>
      <c r="F295" s="135">
        <f>COUNTIF(品番配送区分記入用リスト!U:U,CONCATENATE(A295,$F$1))</f>
        <v>0</v>
      </c>
      <c r="G295" s="135">
        <f>COUNTIF(品番配送区分記入用リスト!U:U,CONCATENATE(A295,$G$1))</f>
        <v>0</v>
      </c>
      <c r="H295" s="135">
        <f>COUNTIF(品番配送区分記入用リスト!U:U,CONCATENATE(A295,$H$1))</f>
        <v>0</v>
      </c>
      <c r="I295" s="136">
        <f t="shared" si="5"/>
        <v>0</v>
      </c>
      <c r="L295" s="135" t="s">
        <v>1484</v>
      </c>
      <c r="M295" s="137">
        <v>2000000</v>
      </c>
      <c r="N295" s="419">
        <v>4500</v>
      </c>
      <c r="O295" s="154">
        <v>2000</v>
      </c>
      <c r="Q295" s="419">
        <v>4500</v>
      </c>
      <c r="R295" s="138">
        <v>2000</v>
      </c>
      <c r="S295" s="138">
        <v>2500</v>
      </c>
      <c r="T295" s="141">
        <v>675</v>
      </c>
      <c r="U295" s="183">
        <v>537.5</v>
      </c>
      <c r="V295" s="140">
        <v>0.11944444444444445</v>
      </c>
      <c r="X295" s="85">
        <v>1287.5</v>
      </c>
      <c r="Y295" s="185">
        <v>1287.5</v>
      </c>
      <c r="Z295" s="84">
        <v>0.25750000000000001</v>
      </c>
      <c r="AA295" s="424" t="s">
        <v>126</v>
      </c>
      <c r="AB295" s="102">
        <v>0.08</v>
      </c>
      <c r="AC295" s="102">
        <v>0.08</v>
      </c>
      <c r="AE295" s="128">
        <v>337.5</v>
      </c>
      <c r="AF295" s="180">
        <v>675</v>
      </c>
      <c r="AG295" s="183">
        <v>537.5</v>
      </c>
      <c r="AH295" s="189">
        <v>1287.5</v>
      </c>
      <c r="AK295" s="419">
        <v>4500</v>
      </c>
      <c r="AM295" s="12">
        <v>360</v>
      </c>
      <c r="AN295" s="103">
        <v>4860</v>
      </c>
      <c r="AO295" s="12">
        <v>4860</v>
      </c>
      <c r="AP295" s="12" t="s">
        <v>1491</v>
      </c>
      <c r="AQ295" s="103" t="s">
        <v>1491</v>
      </c>
      <c r="AR295" s="159">
        <v>0.08</v>
      </c>
      <c r="AS295" s="84">
        <v>0</v>
      </c>
    </row>
    <row r="296" spans="1:45" ht="14.25" customHeight="1">
      <c r="A296" s="124" t="s">
        <v>611</v>
      </c>
      <c r="B296" s="124" t="s">
        <v>338</v>
      </c>
      <c r="C296" s="419" t="s">
        <v>234</v>
      </c>
      <c r="D296" s="135" t="s">
        <v>232</v>
      </c>
      <c r="E296" s="135">
        <f>COUNTIF(品番配送区分記入用リスト!U:U,CONCATENATE(A296,$E$1))</f>
        <v>0</v>
      </c>
      <c r="F296" s="135">
        <f>COUNTIF(品番配送区分記入用リスト!U:U,CONCATENATE(A296,$F$1))</f>
        <v>0</v>
      </c>
      <c r="G296" s="135">
        <f>COUNTIF(品番配送区分記入用リスト!U:U,CONCATENATE(A296,$G$1))</f>
        <v>0</v>
      </c>
      <c r="H296" s="135">
        <f>COUNTIF(品番配送区分記入用リスト!U:U,CONCATENATE(A296,$H$1))</f>
        <v>0</v>
      </c>
      <c r="I296" s="136">
        <f t="shared" si="5"/>
        <v>0</v>
      </c>
      <c r="L296" s="135" t="s">
        <v>1484</v>
      </c>
      <c r="M296" s="137">
        <v>2000000</v>
      </c>
      <c r="N296" s="419">
        <v>1350</v>
      </c>
      <c r="O296" s="154">
        <v>600</v>
      </c>
      <c r="Q296" s="419">
        <v>1350</v>
      </c>
      <c r="R296" s="138">
        <v>600</v>
      </c>
      <c r="S296" s="138">
        <v>750</v>
      </c>
      <c r="T296" s="141">
        <v>202.5</v>
      </c>
      <c r="U296" s="183">
        <v>161.25</v>
      </c>
      <c r="V296" s="140">
        <v>0.11944444444444445</v>
      </c>
      <c r="X296" s="85">
        <v>386.25</v>
      </c>
      <c r="Y296" s="185">
        <v>386.25</v>
      </c>
      <c r="Z296" s="84">
        <v>0.25750000000000001</v>
      </c>
      <c r="AA296" s="424" t="s">
        <v>126</v>
      </c>
      <c r="AB296" s="102">
        <v>0.08</v>
      </c>
      <c r="AC296" s="102">
        <v>0.08</v>
      </c>
      <c r="AE296" s="128">
        <v>101.25</v>
      </c>
      <c r="AF296" s="180">
        <v>202.5</v>
      </c>
      <c r="AG296" s="183">
        <v>161.25</v>
      </c>
      <c r="AH296" s="189">
        <v>386.25</v>
      </c>
      <c r="AK296" s="419">
        <v>1350</v>
      </c>
      <c r="AM296" s="12">
        <v>108</v>
      </c>
      <c r="AN296" s="103">
        <v>1458</v>
      </c>
      <c r="AO296" s="12">
        <v>1458</v>
      </c>
      <c r="AP296" s="12" t="s">
        <v>1486</v>
      </c>
      <c r="AQ296" s="103" t="s">
        <v>1486</v>
      </c>
      <c r="AR296" s="159">
        <v>0.08</v>
      </c>
      <c r="AS296" s="84">
        <v>0</v>
      </c>
    </row>
    <row r="297" spans="1:45" ht="14.25" customHeight="1">
      <c r="A297" s="124" t="s">
        <v>612</v>
      </c>
      <c r="B297" s="124" t="s">
        <v>338</v>
      </c>
      <c r="C297" s="419" t="s">
        <v>236</v>
      </c>
      <c r="D297" s="135" t="s">
        <v>232</v>
      </c>
      <c r="E297" s="135">
        <f>COUNTIF(品番配送区分記入用リスト!U:U,CONCATENATE(A297,$E$1))</f>
        <v>0</v>
      </c>
      <c r="F297" s="135">
        <f>COUNTIF(品番配送区分記入用リスト!U:U,CONCATENATE(A297,$F$1))</f>
        <v>0</v>
      </c>
      <c r="G297" s="135">
        <f>COUNTIF(品番配送区分記入用リスト!U:U,CONCATENATE(A297,$G$1))</f>
        <v>0</v>
      </c>
      <c r="H297" s="135">
        <f>COUNTIF(品番配送区分記入用リスト!U:U,CONCATENATE(A297,$H$1))</f>
        <v>0</v>
      </c>
      <c r="I297" s="136">
        <f t="shared" si="5"/>
        <v>0</v>
      </c>
      <c r="L297" s="135" t="s">
        <v>1484</v>
      </c>
      <c r="M297" s="137">
        <v>2000000</v>
      </c>
      <c r="N297" s="419">
        <v>1800</v>
      </c>
      <c r="O297" s="154">
        <v>800</v>
      </c>
      <c r="Q297" s="419">
        <v>1800</v>
      </c>
      <c r="R297" s="138">
        <v>800</v>
      </c>
      <c r="S297" s="138">
        <v>1000</v>
      </c>
      <c r="T297" s="141">
        <v>270</v>
      </c>
      <c r="U297" s="183">
        <v>215</v>
      </c>
      <c r="V297" s="140">
        <v>0.11944444444444445</v>
      </c>
      <c r="X297" s="85">
        <v>515</v>
      </c>
      <c r="Y297" s="185">
        <v>515</v>
      </c>
      <c r="Z297" s="84">
        <v>0.25750000000000001</v>
      </c>
      <c r="AA297" s="424" t="s">
        <v>126</v>
      </c>
      <c r="AB297" s="102">
        <v>0.08</v>
      </c>
      <c r="AC297" s="102">
        <v>0.08</v>
      </c>
      <c r="AE297" s="128">
        <v>135</v>
      </c>
      <c r="AF297" s="180">
        <v>270</v>
      </c>
      <c r="AG297" s="183">
        <v>215</v>
      </c>
      <c r="AH297" s="189">
        <v>515</v>
      </c>
      <c r="AK297" s="419">
        <v>1800</v>
      </c>
      <c r="AM297" s="12">
        <v>144</v>
      </c>
      <c r="AN297" s="103">
        <v>1944</v>
      </c>
      <c r="AO297" s="12">
        <v>1944</v>
      </c>
      <c r="AP297" s="12" t="s">
        <v>1487</v>
      </c>
      <c r="AQ297" s="103" t="s">
        <v>1487</v>
      </c>
      <c r="AR297" s="159">
        <v>0.08</v>
      </c>
      <c r="AS297" s="84">
        <v>0</v>
      </c>
    </row>
    <row r="298" spans="1:45" ht="14.25" customHeight="1">
      <c r="A298" s="124" t="s">
        <v>613</v>
      </c>
      <c r="B298" s="124" t="s">
        <v>338</v>
      </c>
      <c r="C298" s="419" t="s">
        <v>238</v>
      </c>
      <c r="D298" s="135" t="s">
        <v>232</v>
      </c>
      <c r="E298" s="135">
        <f>COUNTIF(品番配送区分記入用リスト!U:U,CONCATENATE(A298,$E$1))</f>
        <v>0</v>
      </c>
      <c r="F298" s="135">
        <f>COUNTIF(品番配送区分記入用リスト!U:U,CONCATENATE(A298,$F$1))</f>
        <v>0</v>
      </c>
      <c r="G298" s="135">
        <f>COUNTIF(品番配送区分記入用リスト!U:U,CONCATENATE(A298,$G$1))</f>
        <v>0</v>
      </c>
      <c r="H298" s="135">
        <f>COUNTIF(品番配送区分記入用リスト!U:U,CONCATENATE(A298,$H$1))</f>
        <v>0</v>
      </c>
      <c r="I298" s="136">
        <f t="shared" si="5"/>
        <v>0</v>
      </c>
      <c r="L298" s="135" t="s">
        <v>1484</v>
      </c>
      <c r="M298" s="137">
        <v>2000000</v>
      </c>
      <c r="N298" s="419">
        <v>2250</v>
      </c>
      <c r="O298" s="154">
        <v>1000</v>
      </c>
      <c r="Q298" s="419">
        <v>2250</v>
      </c>
      <c r="R298" s="138">
        <v>1000</v>
      </c>
      <c r="S298" s="138">
        <v>1250</v>
      </c>
      <c r="T298" s="141">
        <v>337.5</v>
      </c>
      <c r="U298" s="183">
        <v>268.75</v>
      </c>
      <c r="V298" s="140">
        <v>0.11944444444444445</v>
      </c>
      <c r="X298" s="85">
        <v>643.75</v>
      </c>
      <c r="Y298" s="185">
        <v>643.75</v>
      </c>
      <c r="Z298" s="84">
        <v>0.25750000000000001</v>
      </c>
      <c r="AA298" s="424" t="s">
        <v>126</v>
      </c>
      <c r="AB298" s="102">
        <v>0.08</v>
      </c>
      <c r="AC298" s="102">
        <v>0.08</v>
      </c>
      <c r="AE298" s="128">
        <v>168.75</v>
      </c>
      <c r="AF298" s="180">
        <v>337.5</v>
      </c>
      <c r="AG298" s="183">
        <v>268.75</v>
      </c>
      <c r="AH298" s="189">
        <v>643.75</v>
      </c>
      <c r="AK298" s="419">
        <v>2250</v>
      </c>
      <c r="AM298" s="12">
        <v>180</v>
      </c>
      <c r="AN298" s="103">
        <v>2430</v>
      </c>
      <c r="AO298" s="12">
        <v>2430</v>
      </c>
      <c r="AP298" s="12" t="s">
        <v>1488</v>
      </c>
      <c r="AQ298" s="103" t="s">
        <v>1488</v>
      </c>
      <c r="AR298" s="159">
        <v>0.08</v>
      </c>
      <c r="AS298" s="84">
        <v>0</v>
      </c>
    </row>
    <row r="299" spans="1:45" ht="14.25" customHeight="1">
      <c r="A299" s="124" t="s">
        <v>614</v>
      </c>
      <c r="B299" s="124" t="s">
        <v>338</v>
      </c>
      <c r="C299" s="419" t="s">
        <v>240</v>
      </c>
      <c r="D299" s="135" t="s">
        <v>232</v>
      </c>
      <c r="E299" s="135">
        <f>COUNTIF(品番配送区分記入用リスト!U:U,CONCATENATE(A299,$E$1))</f>
        <v>0</v>
      </c>
      <c r="F299" s="135">
        <f>COUNTIF(品番配送区分記入用リスト!U:U,CONCATENATE(A299,$F$1))</f>
        <v>0</v>
      </c>
      <c r="G299" s="135">
        <f>COUNTIF(品番配送区分記入用リスト!U:U,CONCATENATE(A299,$G$1))</f>
        <v>0</v>
      </c>
      <c r="H299" s="135">
        <f>COUNTIF(品番配送区分記入用リスト!U:U,CONCATENATE(A299,$H$1))</f>
        <v>0</v>
      </c>
      <c r="I299" s="136">
        <f t="shared" si="5"/>
        <v>0</v>
      </c>
      <c r="L299" s="135" t="s">
        <v>1484</v>
      </c>
      <c r="M299" s="137">
        <v>2000000</v>
      </c>
      <c r="N299" s="419">
        <v>2700</v>
      </c>
      <c r="O299" s="154">
        <v>1200</v>
      </c>
      <c r="Q299" s="419">
        <v>2700</v>
      </c>
      <c r="R299" s="138">
        <v>1200</v>
      </c>
      <c r="S299" s="138">
        <v>1500</v>
      </c>
      <c r="T299" s="141">
        <v>405</v>
      </c>
      <c r="U299" s="183">
        <v>322.5</v>
      </c>
      <c r="V299" s="140">
        <v>0.11944444444444445</v>
      </c>
      <c r="X299" s="85">
        <v>772.5</v>
      </c>
      <c r="Y299" s="185">
        <v>772.5</v>
      </c>
      <c r="Z299" s="84">
        <v>0.25750000000000001</v>
      </c>
      <c r="AA299" s="424" t="s">
        <v>126</v>
      </c>
      <c r="AB299" s="102">
        <v>0.08</v>
      </c>
      <c r="AC299" s="102">
        <v>0.08</v>
      </c>
      <c r="AE299" s="128">
        <v>202.5</v>
      </c>
      <c r="AF299" s="180">
        <v>405</v>
      </c>
      <c r="AG299" s="183">
        <v>322.5</v>
      </c>
      <c r="AH299" s="189">
        <v>772.5</v>
      </c>
      <c r="AK299" s="419">
        <v>2700</v>
      </c>
      <c r="AM299" s="12">
        <v>216</v>
      </c>
      <c r="AN299" s="103">
        <v>2916</v>
      </c>
      <c r="AO299" s="12">
        <v>2916</v>
      </c>
      <c r="AP299" s="12" t="s">
        <v>1489</v>
      </c>
      <c r="AQ299" s="103" t="s">
        <v>1489</v>
      </c>
      <c r="AR299" s="159">
        <v>0.08</v>
      </c>
      <c r="AS299" s="84">
        <v>0</v>
      </c>
    </row>
    <row r="300" spans="1:45" ht="14.25" customHeight="1">
      <c r="A300" s="124" t="s">
        <v>615</v>
      </c>
      <c r="B300" s="124" t="s">
        <v>338</v>
      </c>
      <c r="C300" s="419" t="s">
        <v>248</v>
      </c>
      <c r="D300" s="135" t="s">
        <v>232</v>
      </c>
      <c r="E300" s="135">
        <f>COUNTIF(品番配送区分記入用リスト!U:U,CONCATENATE(A300,$E$1))</f>
        <v>0</v>
      </c>
      <c r="F300" s="135">
        <f>COUNTIF(品番配送区分記入用リスト!U:U,CONCATENATE(A300,$F$1))</f>
        <v>0</v>
      </c>
      <c r="G300" s="135">
        <f>COUNTIF(品番配送区分記入用リスト!U:U,CONCATENATE(A300,$G$1))</f>
        <v>0</v>
      </c>
      <c r="H300" s="135">
        <f>COUNTIF(品番配送区分記入用リスト!U:U,CONCATENATE(A300,$H$1))</f>
        <v>0</v>
      </c>
      <c r="I300" s="136">
        <f t="shared" si="5"/>
        <v>0</v>
      </c>
      <c r="L300" s="135" t="s">
        <v>1484</v>
      </c>
      <c r="M300" s="137">
        <v>2000000</v>
      </c>
      <c r="N300" s="419">
        <v>4500</v>
      </c>
      <c r="O300" s="154">
        <v>2000</v>
      </c>
      <c r="Q300" s="419">
        <v>4500</v>
      </c>
      <c r="R300" s="138">
        <v>2000</v>
      </c>
      <c r="S300" s="138">
        <v>2500</v>
      </c>
      <c r="T300" s="141">
        <v>675</v>
      </c>
      <c r="U300" s="183">
        <v>537.5</v>
      </c>
      <c r="V300" s="140">
        <v>0.11944444444444445</v>
      </c>
      <c r="W300" s="127">
        <v>800</v>
      </c>
      <c r="X300" s="85">
        <v>1287.5</v>
      </c>
      <c r="Y300" s="185">
        <v>487.5</v>
      </c>
      <c r="Z300" s="84">
        <v>9.7500000000000003E-2</v>
      </c>
      <c r="AA300" s="424" t="s">
        <v>126</v>
      </c>
      <c r="AB300" s="102">
        <v>0.08</v>
      </c>
      <c r="AC300" s="102">
        <v>0.08</v>
      </c>
      <c r="AE300" s="128">
        <v>337.5</v>
      </c>
      <c r="AF300" s="180">
        <v>675</v>
      </c>
      <c r="AG300" s="183">
        <v>537.5</v>
      </c>
      <c r="AH300" s="189">
        <v>1287.5</v>
      </c>
      <c r="AK300" s="419">
        <v>4500</v>
      </c>
      <c r="AM300" s="12">
        <v>360</v>
      </c>
      <c r="AN300" s="103">
        <v>4860</v>
      </c>
      <c r="AO300" s="12">
        <v>4860</v>
      </c>
      <c r="AP300" s="12" t="s">
        <v>1491</v>
      </c>
      <c r="AQ300" s="103" t="s">
        <v>1491</v>
      </c>
      <c r="AR300" s="159">
        <v>0.08</v>
      </c>
      <c r="AS300" s="84">
        <v>0</v>
      </c>
    </row>
    <row r="301" spans="1:45" ht="14.25" customHeight="1">
      <c r="A301" s="124" t="s">
        <v>616</v>
      </c>
      <c r="B301" s="124" t="s">
        <v>334</v>
      </c>
      <c r="C301" s="419" t="s">
        <v>231</v>
      </c>
      <c r="D301" s="135" t="s">
        <v>232</v>
      </c>
      <c r="E301" s="135">
        <f>COUNTIF(品番配送区分記入用リスト!U:U,CONCATENATE(A301,$E$1))</f>
        <v>0</v>
      </c>
      <c r="F301" s="135">
        <f>COUNTIF(品番配送区分記入用リスト!U:U,CONCATENATE(A301,$F$1))</f>
        <v>0</v>
      </c>
      <c r="G301" s="135">
        <f>COUNTIF(品番配送区分記入用リスト!U:U,CONCATENATE(A301,$G$1))</f>
        <v>0</v>
      </c>
      <c r="H301" s="135">
        <f>COUNTIF(品番配送区分記入用リスト!U:U,CONCATENATE(A301,$H$1))</f>
        <v>0</v>
      </c>
      <c r="I301" s="136">
        <f t="shared" si="5"/>
        <v>0</v>
      </c>
      <c r="L301" s="135" t="s">
        <v>1484</v>
      </c>
      <c r="M301" s="137">
        <v>2000000</v>
      </c>
      <c r="N301" s="419">
        <v>900</v>
      </c>
      <c r="O301" s="154">
        <v>400</v>
      </c>
      <c r="Q301" s="419">
        <v>900</v>
      </c>
      <c r="R301" s="138">
        <v>400</v>
      </c>
      <c r="S301" s="138">
        <v>500</v>
      </c>
      <c r="T301" s="141">
        <v>135</v>
      </c>
      <c r="U301" s="183">
        <v>107.5</v>
      </c>
      <c r="V301" s="140">
        <v>0.11944444444444445</v>
      </c>
      <c r="X301" s="85">
        <v>257.5</v>
      </c>
      <c r="Y301" s="185">
        <v>257.5</v>
      </c>
      <c r="Z301" s="84">
        <v>0.25750000000000001</v>
      </c>
      <c r="AA301" s="424" t="s">
        <v>126</v>
      </c>
      <c r="AB301" s="102">
        <v>0.08</v>
      </c>
      <c r="AC301" s="102">
        <v>0.08</v>
      </c>
      <c r="AE301" s="128">
        <v>67.5</v>
      </c>
      <c r="AF301" s="180">
        <v>135</v>
      </c>
      <c r="AG301" s="183">
        <v>107.5</v>
      </c>
      <c r="AH301" s="189">
        <v>257.5</v>
      </c>
      <c r="AK301" s="419">
        <v>900</v>
      </c>
      <c r="AM301" s="12">
        <v>72</v>
      </c>
      <c r="AN301" s="103">
        <v>972</v>
      </c>
      <c r="AO301" s="12">
        <v>972</v>
      </c>
      <c r="AP301" s="12" t="s">
        <v>1485</v>
      </c>
      <c r="AQ301" s="103" t="s">
        <v>1485</v>
      </c>
      <c r="AR301" s="159">
        <v>0.08</v>
      </c>
      <c r="AS301" s="84">
        <v>0</v>
      </c>
    </row>
    <row r="302" spans="1:45" ht="14.25" customHeight="1">
      <c r="A302" s="124" t="s">
        <v>617</v>
      </c>
      <c r="B302" s="124" t="s">
        <v>334</v>
      </c>
      <c r="C302" s="419" t="s">
        <v>236</v>
      </c>
      <c r="D302" s="135" t="s">
        <v>232</v>
      </c>
      <c r="E302" s="135">
        <f>COUNTIF(品番配送区分記入用リスト!U:U,CONCATENATE(A302,$E$1))</f>
        <v>0</v>
      </c>
      <c r="F302" s="135">
        <f>COUNTIF(品番配送区分記入用リスト!U:U,CONCATENATE(A302,$F$1))</f>
        <v>0</v>
      </c>
      <c r="G302" s="135">
        <f>COUNTIF(品番配送区分記入用リスト!U:U,CONCATENATE(A302,$G$1))</f>
        <v>0</v>
      </c>
      <c r="H302" s="135">
        <f>COUNTIF(品番配送区分記入用リスト!U:U,CONCATENATE(A302,$H$1))</f>
        <v>0</v>
      </c>
      <c r="I302" s="136">
        <f t="shared" si="5"/>
        <v>0</v>
      </c>
      <c r="L302" s="135" t="s">
        <v>1484</v>
      </c>
      <c r="M302" s="137">
        <v>2000000</v>
      </c>
      <c r="N302" s="419">
        <v>1800</v>
      </c>
      <c r="O302" s="154">
        <v>800</v>
      </c>
      <c r="Q302" s="419">
        <v>1800</v>
      </c>
      <c r="R302" s="138">
        <v>800</v>
      </c>
      <c r="S302" s="138">
        <v>1000</v>
      </c>
      <c r="T302" s="141">
        <v>270</v>
      </c>
      <c r="U302" s="183">
        <v>215</v>
      </c>
      <c r="V302" s="140">
        <v>0.11944444444444445</v>
      </c>
      <c r="X302" s="85">
        <v>515</v>
      </c>
      <c r="Y302" s="185">
        <v>515</v>
      </c>
      <c r="Z302" s="84">
        <v>0.25750000000000001</v>
      </c>
      <c r="AA302" s="424" t="s">
        <v>126</v>
      </c>
      <c r="AB302" s="102">
        <v>0.08</v>
      </c>
      <c r="AC302" s="102">
        <v>0.08</v>
      </c>
      <c r="AE302" s="128">
        <v>135</v>
      </c>
      <c r="AF302" s="180">
        <v>270</v>
      </c>
      <c r="AG302" s="183">
        <v>215</v>
      </c>
      <c r="AH302" s="189">
        <v>515</v>
      </c>
      <c r="AK302" s="419">
        <v>1800</v>
      </c>
      <c r="AM302" s="12">
        <v>144</v>
      </c>
      <c r="AN302" s="103">
        <v>1944</v>
      </c>
      <c r="AO302" s="12">
        <v>1944</v>
      </c>
      <c r="AP302" s="12" t="s">
        <v>1487</v>
      </c>
      <c r="AQ302" s="103" t="s">
        <v>1487</v>
      </c>
      <c r="AR302" s="159">
        <v>0.08</v>
      </c>
      <c r="AS302" s="84">
        <v>0</v>
      </c>
    </row>
    <row r="303" spans="1:45" ht="14.25" customHeight="1">
      <c r="A303" s="124" t="s">
        <v>618</v>
      </c>
      <c r="B303" s="124" t="s">
        <v>334</v>
      </c>
      <c r="C303" s="419" t="s">
        <v>240</v>
      </c>
      <c r="D303" s="135" t="s">
        <v>232</v>
      </c>
      <c r="E303" s="135">
        <f>COUNTIF(品番配送区分記入用リスト!U:U,CONCATENATE(A303,$E$1))</f>
        <v>0</v>
      </c>
      <c r="F303" s="135">
        <f>COUNTIF(品番配送区分記入用リスト!U:U,CONCATENATE(A303,$F$1))</f>
        <v>0</v>
      </c>
      <c r="G303" s="135">
        <f>COUNTIF(品番配送区分記入用リスト!U:U,CONCATENATE(A303,$G$1))</f>
        <v>0</v>
      </c>
      <c r="H303" s="135">
        <f>COUNTIF(品番配送区分記入用リスト!U:U,CONCATENATE(A303,$H$1))</f>
        <v>0</v>
      </c>
      <c r="I303" s="136">
        <f t="shared" si="5"/>
        <v>0</v>
      </c>
      <c r="L303" s="135" t="s">
        <v>1484</v>
      </c>
      <c r="M303" s="137">
        <v>2000000</v>
      </c>
      <c r="N303" s="419">
        <v>2700</v>
      </c>
      <c r="O303" s="154">
        <v>1200</v>
      </c>
      <c r="Q303" s="419">
        <v>2700</v>
      </c>
      <c r="R303" s="138">
        <v>1200</v>
      </c>
      <c r="S303" s="138">
        <v>1500</v>
      </c>
      <c r="T303" s="141">
        <v>405</v>
      </c>
      <c r="U303" s="183">
        <v>322.5</v>
      </c>
      <c r="V303" s="140">
        <v>0.11944444444444445</v>
      </c>
      <c r="X303" s="85">
        <v>772.5</v>
      </c>
      <c r="Y303" s="185">
        <v>772.5</v>
      </c>
      <c r="Z303" s="84">
        <v>0.25750000000000001</v>
      </c>
      <c r="AA303" s="424" t="s">
        <v>126</v>
      </c>
      <c r="AB303" s="102">
        <v>0.08</v>
      </c>
      <c r="AC303" s="102">
        <v>0.08</v>
      </c>
      <c r="AE303" s="128">
        <v>202.5</v>
      </c>
      <c r="AF303" s="180">
        <v>405</v>
      </c>
      <c r="AG303" s="183">
        <v>322.5</v>
      </c>
      <c r="AH303" s="189">
        <v>772.5</v>
      </c>
      <c r="AK303" s="419">
        <v>2700</v>
      </c>
      <c r="AM303" s="12">
        <v>216</v>
      </c>
      <c r="AN303" s="103">
        <v>2916</v>
      </c>
      <c r="AO303" s="12">
        <v>2916</v>
      </c>
      <c r="AP303" s="12" t="s">
        <v>1489</v>
      </c>
      <c r="AQ303" s="103" t="s">
        <v>1489</v>
      </c>
      <c r="AR303" s="159">
        <v>0.08</v>
      </c>
      <c r="AS303" s="84">
        <v>0</v>
      </c>
    </row>
    <row r="304" spans="1:45" ht="14.25" customHeight="1">
      <c r="A304" s="124" t="s">
        <v>619</v>
      </c>
      <c r="B304" s="124" t="s">
        <v>311</v>
      </c>
      <c r="C304" s="419" t="s">
        <v>231</v>
      </c>
      <c r="D304" s="135" t="s">
        <v>232</v>
      </c>
      <c r="E304" s="135">
        <f>COUNTIF(品番配送区分記入用リスト!U:U,CONCATENATE(A304,$E$1))</f>
        <v>0</v>
      </c>
      <c r="F304" s="135">
        <f>COUNTIF(品番配送区分記入用リスト!U:U,CONCATENATE(A304,$F$1))</f>
        <v>0</v>
      </c>
      <c r="G304" s="135">
        <f>COUNTIF(品番配送区分記入用リスト!U:U,CONCATENATE(A304,$G$1))</f>
        <v>0</v>
      </c>
      <c r="H304" s="135">
        <f>COUNTIF(品番配送区分記入用リスト!U:U,CONCATENATE(A304,$H$1))</f>
        <v>0</v>
      </c>
      <c r="I304" s="136">
        <f t="shared" si="5"/>
        <v>0</v>
      </c>
      <c r="L304" s="135" t="s">
        <v>1484</v>
      </c>
      <c r="M304" s="137">
        <v>2000000</v>
      </c>
      <c r="N304" s="419">
        <v>900</v>
      </c>
      <c r="O304" s="154">
        <v>400</v>
      </c>
      <c r="Q304" s="419">
        <v>900</v>
      </c>
      <c r="R304" s="138">
        <v>400</v>
      </c>
      <c r="S304" s="138">
        <v>500</v>
      </c>
      <c r="T304" s="141">
        <v>135</v>
      </c>
      <c r="U304" s="183">
        <v>107.5</v>
      </c>
      <c r="V304" s="140">
        <v>0.11944444444444445</v>
      </c>
      <c r="X304" s="85">
        <v>257.5</v>
      </c>
      <c r="Y304" s="185">
        <v>257.5</v>
      </c>
      <c r="Z304" s="84">
        <v>0.25750000000000001</v>
      </c>
      <c r="AA304" s="424" t="s">
        <v>126</v>
      </c>
      <c r="AB304" s="102">
        <v>0.08</v>
      </c>
      <c r="AC304" s="102">
        <v>0.08</v>
      </c>
      <c r="AE304" s="128">
        <v>67.5</v>
      </c>
      <c r="AF304" s="180">
        <v>135</v>
      </c>
      <c r="AG304" s="183">
        <v>107.5</v>
      </c>
      <c r="AH304" s="189">
        <v>257.5</v>
      </c>
      <c r="AK304" s="419">
        <v>900</v>
      </c>
      <c r="AM304" s="12">
        <v>72</v>
      </c>
      <c r="AN304" s="103">
        <v>972</v>
      </c>
      <c r="AO304" s="12">
        <v>972</v>
      </c>
      <c r="AP304" s="12" t="s">
        <v>1485</v>
      </c>
      <c r="AQ304" s="103" t="s">
        <v>1485</v>
      </c>
      <c r="AR304" s="159">
        <v>0.08</v>
      </c>
      <c r="AS304" s="84">
        <v>0</v>
      </c>
    </row>
    <row r="305" spans="1:45" ht="14.25" customHeight="1">
      <c r="A305" s="124" t="s">
        <v>620</v>
      </c>
      <c r="B305" s="124" t="s">
        <v>621</v>
      </c>
      <c r="C305" s="419" t="s">
        <v>234</v>
      </c>
      <c r="D305" s="135" t="s">
        <v>232</v>
      </c>
      <c r="E305" s="135">
        <f>COUNTIF(品番配送区分記入用リスト!U:U,CONCATENATE(A305,$E$1))</f>
        <v>0</v>
      </c>
      <c r="F305" s="135">
        <f>COUNTIF(品番配送区分記入用リスト!U:U,CONCATENATE(A305,$F$1))</f>
        <v>0</v>
      </c>
      <c r="G305" s="135">
        <f>COUNTIF(品番配送区分記入用リスト!U:U,CONCATENATE(A305,$G$1))</f>
        <v>0</v>
      </c>
      <c r="H305" s="135">
        <f>COUNTIF(品番配送区分記入用リスト!U:U,CONCATENATE(A305,$H$1))</f>
        <v>0</v>
      </c>
      <c r="I305" s="136">
        <f t="shared" si="5"/>
        <v>0</v>
      </c>
      <c r="L305" s="135" t="s">
        <v>1484</v>
      </c>
      <c r="M305" s="137">
        <v>2000000</v>
      </c>
      <c r="N305" s="419">
        <v>1350</v>
      </c>
      <c r="O305" s="154">
        <v>600</v>
      </c>
      <c r="Q305" s="419">
        <v>1350</v>
      </c>
      <c r="R305" s="138">
        <v>600</v>
      </c>
      <c r="S305" s="138">
        <v>750</v>
      </c>
      <c r="T305" s="141">
        <v>202.5</v>
      </c>
      <c r="U305" s="183">
        <v>161.25</v>
      </c>
      <c r="V305" s="140">
        <v>0.11944444444444445</v>
      </c>
      <c r="X305" s="85">
        <v>386.25</v>
      </c>
      <c r="Y305" s="185">
        <v>386.25</v>
      </c>
      <c r="Z305" s="84">
        <v>0.25750000000000001</v>
      </c>
      <c r="AA305" s="424" t="s">
        <v>126</v>
      </c>
      <c r="AB305" s="102">
        <v>0.08</v>
      </c>
      <c r="AC305" s="102">
        <v>0.08</v>
      </c>
      <c r="AE305" s="128">
        <v>101.25</v>
      </c>
      <c r="AF305" s="180">
        <v>202.5</v>
      </c>
      <c r="AG305" s="183">
        <v>161.25</v>
      </c>
      <c r="AH305" s="189">
        <v>386.25</v>
      </c>
      <c r="AK305" s="419">
        <v>1350</v>
      </c>
      <c r="AM305" s="12">
        <v>108</v>
      </c>
      <c r="AN305" s="103">
        <v>1458</v>
      </c>
      <c r="AO305" s="12">
        <v>1458</v>
      </c>
      <c r="AP305" s="12" t="s">
        <v>1486</v>
      </c>
      <c r="AQ305" s="103" t="s">
        <v>1486</v>
      </c>
      <c r="AR305" s="159">
        <v>0.08</v>
      </c>
      <c r="AS305" s="84">
        <v>0</v>
      </c>
    </row>
    <row r="306" spans="1:45" ht="14.25" customHeight="1">
      <c r="A306" s="124" t="s">
        <v>622</v>
      </c>
      <c r="B306" s="124" t="s">
        <v>621</v>
      </c>
      <c r="C306" s="419" t="s">
        <v>236</v>
      </c>
      <c r="D306" s="135" t="s">
        <v>232</v>
      </c>
      <c r="E306" s="135">
        <f>COUNTIF(品番配送区分記入用リスト!U:U,CONCATENATE(A306,$E$1))</f>
        <v>0</v>
      </c>
      <c r="F306" s="135">
        <f>COUNTIF(品番配送区分記入用リスト!U:U,CONCATENATE(A306,$F$1))</f>
        <v>0</v>
      </c>
      <c r="G306" s="135">
        <f>COUNTIF(品番配送区分記入用リスト!U:U,CONCATENATE(A306,$G$1))</f>
        <v>0</v>
      </c>
      <c r="H306" s="135">
        <f>COUNTIF(品番配送区分記入用リスト!U:U,CONCATENATE(A306,$H$1))</f>
        <v>0</v>
      </c>
      <c r="I306" s="136">
        <f t="shared" si="5"/>
        <v>0</v>
      </c>
      <c r="L306" s="135" t="s">
        <v>1484</v>
      </c>
      <c r="M306" s="137">
        <v>2000000</v>
      </c>
      <c r="N306" s="419">
        <v>1800</v>
      </c>
      <c r="O306" s="154">
        <v>800</v>
      </c>
      <c r="Q306" s="419">
        <v>1800</v>
      </c>
      <c r="R306" s="138">
        <v>800</v>
      </c>
      <c r="S306" s="138">
        <v>1000</v>
      </c>
      <c r="T306" s="141">
        <v>270</v>
      </c>
      <c r="U306" s="183">
        <v>215</v>
      </c>
      <c r="V306" s="140">
        <v>0.11944444444444445</v>
      </c>
      <c r="X306" s="85">
        <v>515</v>
      </c>
      <c r="Y306" s="185">
        <v>515</v>
      </c>
      <c r="Z306" s="84">
        <v>0.25750000000000001</v>
      </c>
      <c r="AA306" s="424" t="s">
        <v>126</v>
      </c>
      <c r="AB306" s="102">
        <v>0.08</v>
      </c>
      <c r="AC306" s="102">
        <v>0.08</v>
      </c>
      <c r="AE306" s="128">
        <v>135</v>
      </c>
      <c r="AF306" s="180">
        <v>270</v>
      </c>
      <c r="AG306" s="183">
        <v>215</v>
      </c>
      <c r="AH306" s="189">
        <v>515</v>
      </c>
      <c r="AK306" s="419">
        <v>1800</v>
      </c>
      <c r="AM306" s="12">
        <v>144</v>
      </c>
      <c r="AN306" s="103">
        <v>1944</v>
      </c>
      <c r="AO306" s="12">
        <v>1944</v>
      </c>
      <c r="AP306" s="12" t="s">
        <v>1487</v>
      </c>
      <c r="AQ306" s="103" t="s">
        <v>1487</v>
      </c>
      <c r="AR306" s="159">
        <v>0.08</v>
      </c>
      <c r="AS306" s="84">
        <v>0</v>
      </c>
    </row>
    <row r="307" spans="1:45" ht="14.25" customHeight="1">
      <c r="A307" s="124" t="s">
        <v>623</v>
      </c>
      <c r="B307" s="124" t="s">
        <v>621</v>
      </c>
      <c r="C307" s="419" t="s">
        <v>238</v>
      </c>
      <c r="D307" s="135" t="s">
        <v>232</v>
      </c>
      <c r="E307" s="135">
        <f>COUNTIF(品番配送区分記入用リスト!U:U,CONCATENATE(A307,$E$1))</f>
        <v>0</v>
      </c>
      <c r="F307" s="135">
        <f>COUNTIF(品番配送区分記入用リスト!U:U,CONCATENATE(A307,$F$1))</f>
        <v>0</v>
      </c>
      <c r="G307" s="135">
        <f>COUNTIF(品番配送区分記入用リスト!U:U,CONCATENATE(A307,$G$1))</f>
        <v>0</v>
      </c>
      <c r="H307" s="135">
        <f>COUNTIF(品番配送区分記入用リスト!U:U,CONCATENATE(A307,$H$1))</f>
        <v>0</v>
      </c>
      <c r="I307" s="136">
        <f t="shared" si="5"/>
        <v>0</v>
      </c>
      <c r="L307" s="135" t="s">
        <v>1484</v>
      </c>
      <c r="M307" s="137">
        <v>2000000</v>
      </c>
      <c r="N307" s="419">
        <v>2250</v>
      </c>
      <c r="O307" s="154">
        <v>1000</v>
      </c>
      <c r="Q307" s="419">
        <v>2250</v>
      </c>
      <c r="R307" s="138">
        <v>1000</v>
      </c>
      <c r="S307" s="138">
        <v>1250</v>
      </c>
      <c r="T307" s="141">
        <v>337.5</v>
      </c>
      <c r="U307" s="183">
        <v>268.75</v>
      </c>
      <c r="V307" s="140">
        <v>0.11944444444444445</v>
      </c>
      <c r="X307" s="85">
        <v>643.75</v>
      </c>
      <c r="Y307" s="185">
        <v>643.75</v>
      </c>
      <c r="Z307" s="84">
        <v>0.25750000000000001</v>
      </c>
      <c r="AA307" s="424" t="s">
        <v>126</v>
      </c>
      <c r="AB307" s="102">
        <v>0.08</v>
      </c>
      <c r="AC307" s="102">
        <v>0.08</v>
      </c>
      <c r="AE307" s="128">
        <v>168.75</v>
      </c>
      <c r="AF307" s="180">
        <v>337.5</v>
      </c>
      <c r="AG307" s="183">
        <v>268.75</v>
      </c>
      <c r="AH307" s="189">
        <v>643.75</v>
      </c>
      <c r="AK307" s="419">
        <v>2250</v>
      </c>
      <c r="AM307" s="12">
        <v>180</v>
      </c>
      <c r="AN307" s="103">
        <v>2430</v>
      </c>
      <c r="AO307" s="12">
        <v>2430</v>
      </c>
      <c r="AP307" s="12" t="s">
        <v>1488</v>
      </c>
      <c r="AQ307" s="103" t="s">
        <v>1488</v>
      </c>
      <c r="AR307" s="159">
        <v>0.08</v>
      </c>
      <c r="AS307" s="84">
        <v>0</v>
      </c>
    </row>
    <row r="308" spans="1:45" ht="14.25" customHeight="1">
      <c r="A308" s="124" t="s">
        <v>624</v>
      </c>
      <c r="B308" s="124" t="s">
        <v>621</v>
      </c>
      <c r="C308" s="419" t="s">
        <v>240</v>
      </c>
      <c r="D308" s="135" t="s">
        <v>232</v>
      </c>
      <c r="E308" s="135">
        <f>COUNTIF(品番配送区分記入用リスト!U:U,CONCATENATE(A308,$E$1))</f>
        <v>0</v>
      </c>
      <c r="F308" s="135">
        <f>COUNTIF(品番配送区分記入用リスト!U:U,CONCATENATE(A308,$F$1))</f>
        <v>0</v>
      </c>
      <c r="G308" s="135">
        <f>COUNTIF(品番配送区分記入用リスト!U:U,CONCATENATE(A308,$G$1))</f>
        <v>0</v>
      </c>
      <c r="H308" s="135">
        <f>COUNTIF(品番配送区分記入用リスト!U:U,CONCATENATE(A308,$H$1))</f>
        <v>0</v>
      </c>
      <c r="I308" s="136">
        <f t="shared" si="5"/>
        <v>0</v>
      </c>
      <c r="L308" s="135" t="s">
        <v>1484</v>
      </c>
      <c r="M308" s="137">
        <v>2000000</v>
      </c>
      <c r="N308" s="419">
        <v>2700</v>
      </c>
      <c r="O308" s="154">
        <v>1200</v>
      </c>
      <c r="Q308" s="419">
        <v>2700</v>
      </c>
      <c r="R308" s="138">
        <v>1200</v>
      </c>
      <c r="S308" s="138">
        <v>1500</v>
      </c>
      <c r="T308" s="141">
        <v>405</v>
      </c>
      <c r="U308" s="183">
        <v>322.5</v>
      </c>
      <c r="V308" s="140">
        <v>0.11944444444444445</v>
      </c>
      <c r="X308" s="85">
        <v>772.5</v>
      </c>
      <c r="Y308" s="185">
        <v>772.5</v>
      </c>
      <c r="Z308" s="84">
        <v>0.25750000000000001</v>
      </c>
      <c r="AA308" s="424" t="s">
        <v>126</v>
      </c>
      <c r="AB308" s="102">
        <v>0.08</v>
      </c>
      <c r="AC308" s="102">
        <v>0.08</v>
      </c>
      <c r="AE308" s="128">
        <v>202.5</v>
      </c>
      <c r="AF308" s="180">
        <v>405</v>
      </c>
      <c r="AG308" s="183">
        <v>322.5</v>
      </c>
      <c r="AH308" s="189">
        <v>772.5</v>
      </c>
      <c r="AK308" s="419">
        <v>2700</v>
      </c>
      <c r="AM308" s="12">
        <v>216</v>
      </c>
      <c r="AN308" s="103">
        <v>2916</v>
      </c>
      <c r="AO308" s="12">
        <v>2916</v>
      </c>
      <c r="AP308" s="12" t="s">
        <v>1489</v>
      </c>
      <c r="AQ308" s="103" t="s">
        <v>1489</v>
      </c>
      <c r="AR308" s="159">
        <v>0.08</v>
      </c>
      <c r="AS308" s="84">
        <v>0</v>
      </c>
    </row>
    <row r="309" spans="1:45" ht="14.25" customHeight="1">
      <c r="A309" s="124" t="s">
        <v>625</v>
      </c>
      <c r="B309" s="124" t="s">
        <v>345</v>
      </c>
      <c r="C309" s="419" t="s">
        <v>234</v>
      </c>
      <c r="D309" s="135" t="s">
        <v>232</v>
      </c>
      <c r="E309" s="135">
        <f>COUNTIF(品番配送区分記入用リスト!U:U,CONCATENATE(A309,$E$1))</f>
        <v>0</v>
      </c>
      <c r="F309" s="135">
        <f>COUNTIF(品番配送区分記入用リスト!U:U,CONCATENATE(A309,$F$1))</f>
        <v>0</v>
      </c>
      <c r="G309" s="135">
        <f>COUNTIF(品番配送区分記入用リスト!U:U,CONCATENATE(A309,$G$1))</f>
        <v>0</v>
      </c>
      <c r="H309" s="135">
        <f>COUNTIF(品番配送区分記入用リスト!U:U,CONCATENATE(A309,$H$1))</f>
        <v>0</v>
      </c>
      <c r="I309" s="136">
        <f t="shared" si="5"/>
        <v>0</v>
      </c>
      <c r="L309" s="135" t="s">
        <v>1484</v>
      </c>
      <c r="M309" s="137">
        <v>2000000</v>
      </c>
      <c r="N309" s="419">
        <v>1350</v>
      </c>
      <c r="O309" s="154">
        <v>600</v>
      </c>
      <c r="Q309" s="419">
        <v>1350</v>
      </c>
      <c r="R309" s="138">
        <v>600</v>
      </c>
      <c r="S309" s="138">
        <v>750</v>
      </c>
      <c r="T309" s="141">
        <v>202.5</v>
      </c>
      <c r="U309" s="183">
        <v>161.25</v>
      </c>
      <c r="V309" s="140">
        <v>0.11944444444444445</v>
      </c>
      <c r="X309" s="85">
        <v>386.25</v>
      </c>
      <c r="Y309" s="185">
        <v>386.25</v>
      </c>
      <c r="Z309" s="84">
        <v>0.25750000000000001</v>
      </c>
      <c r="AA309" s="424" t="s">
        <v>126</v>
      </c>
      <c r="AB309" s="102">
        <v>0.08</v>
      </c>
      <c r="AC309" s="102">
        <v>0.08</v>
      </c>
      <c r="AE309" s="128">
        <v>101.25</v>
      </c>
      <c r="AF309" s="180">
        <v>202.5</v>
      </c>
      <c r="AG309" s="183">
        <v>161.25</v>
      </c>
      <c r="AH309" s="189">
        <v>386.25</v>
      </c>
      <c r="AK309" s="419">
        <v>1350</v>
      </c>
      <c r="AM309" s="12">
        <v>108</v>
      </c>
      <c r="AN309" s="103">
        <v>1458</v>
      </c>
      <c r="AO309" s="12">
        <v>1458</v>
      </c>
      <c r="AP309" s="12" t="s">
        <v>1486</v>
      </c>
      <c r="AQ309" s="103" t="s">
        <v>1486</v>
      </c>
      <c r="AR309" s="159">
        <v>0.08</v>
      </c>
      <c r="AS309" s="84">
        <v>0</v>
      </c>
    </row>
    <row r="310" spans="1:45" ht="14.25" customHeight="1">
      <c r="A310" s="124" t="s">
        <v>626</v>
      </c>
      <c r="B310" s="124" t="s">
        <v>345</v>
      </c>
      <c r="C310" s="419" t="s">
        <v>236</v>
      </c>
      <c r="D310" s="135" t="s">
        <v>232</v>
      </c>
      <c r="E310" s="135">
        <f>COUNTIF(品番配送区分記入用リスト!U:U,CONCATENATE(A310,$E$1))</f>
        <v>0</v>
      </c>
      <c r="F310" s="135">
        <f>COUNTIF(品番配送区分記入用リスト!U:U,CONCATENATE(A310,$F$1))</f>
        <v>0</v>
      </c>
      <c r="G310" s="135">
        <f>COUNTIF(品番配送区分記入用リスト!U:U,CONCATENATE(A310,$G$1))</f>
        <v>0</v>
      </c>
      <c r="H310" s="135">
        <f>COUNTIF(品番配送区分記入用リスト!U:U,CONCATENATE(A310,$H$1))</f>
        <v>0</v>
      </c>
      <c r="I310" s="136">
        <f t="shared" si="5"/>
        <v>0</v>
      </c>
      <c r="L310" s="135" t="s">
        <v>1484</v>
      </c>
      <c r="M310" s="137">
        <v>2000000</v>
      </c>
      <c r="N310" s="419">
        <v>1800</v>
      </c>
      <c r="O310" s="154">
        <v>800</v>
      </c>
      <c r="Q310" s="419">
        <v>1800</v>
      </c>
      <c r="R310" s="138">
        <v>800</v>
      </c>
      <c r="S310" s="138">
        <v>1000</v>
      </c>
      <c r="T310" s="141">
        <v>270</v>
      </c>
      <c r="U310" s="183">
        <v>215</v>
      </c>
      <c r="V310" s="140">
        <v>0.11944444444444445</v>
      </c>
      <c r="X310" s="85">
        <v>515</v>
      </c>
      <c r="Y310" s="185">
        <v>515</v>
      </c>
      <c r="Z310" s="84">
        <v>0.25750000000000001</v>
      </c>
      <c r="AA310" s="424" t="s">
        <v>126</v>
      </c>
      <c r="AB310" s="102">
        <v>0.08</v>
      </c>
      <c r="AC310" s="102">
        <v>0.08</v>
      </c>
      <c r="AE310" s="128">
        <v>135</v>
      </c>
      <c r="AF310" s="180">
        <v>270</v>
      </c>
      <c r="AG310" s="183">
        <v>215</v>
      </c>
      <c r="AH310" s="189">
        <v>515</v>
      </c>
      <c r="AK310" s="419">
        <v>1800</v>
      </c>
      <c r="AM310" s="12">
        <v>144</v>
      </c>
      <c r="AN310" s="103">
        <v>1944</v>
      </c>
      <c r="AO310" s="12">
        <v>1944</v>
      </c>
      <c r="AP310" s="12" t="s">
        <v>1487</v>
      </c>
      <c r="AQ310" s="103" t="s">
        <v>1487</v>
      </c>
      <c r="AR310" s="159">
        <v>0.08</v>
      </c>
      <c r="AS310" s="84">
        <v>0</v>
      </c>
    </row>
    <row r="311" spans="1:45" ht="14.25" customHeight="1">
      <c r="A311" s="124" t="s">
        <v>627</v>
      </c>
      <c r="B311" s="124" t="s">
        <v>345</v>
      </c>
      <c r="C311" s="419" t="s">
        <v>238</v>
      </c>
      <c r="D311" s="135" t="s">
        <v>232</v>
      </c>
      <c r="E311" s="135">
        <f>COUNTIF(品番配送区分記入用リスト!U:U,CONCATENATE(A311,$E$1))</f>
        <v>0</v>
      </c>
      <c r="F311" s="135">
        <f>COUNTIF(品番配送区分記入用リスト!U:U,CONCATENATE(A311,$F$1))</f>
        <v>0</v>
      </c>
      <c r="G311" s="135">
        <f>COUNTIF(品番配送区分記入用リスト!U:U,CONCATENATE(A311,$G$1))</f>
        <v>0</v>
      </c>
      <c r="H311" s="135">
        <f>COUNTIF(品番配送区分記入用リスト!U:U,CONCATENATE(A311,$H$1))</f>
        <v>0</v>
      </c>
      <c r="I311" s="136">
        <f t="shared" si="5"/>
        <v>0</v>
      </c>
      <c r="L311" s="135" t="s">
        <v>1484</v>
      </c>
      <c r="M311" s="137">
        <v>2000000</v>
      </c>
      <c r="N311" s="419">
        <v>2250</v>
      </c>
      <c r="O311" s="154">
        <v>1000</v>
      </c>
      <c r="Q311" s="419">
        <v>2250</v>
      </c>
      <c r="R311" s="138">
        <v>1000</v>
      </c>
      <c r="S311" s="138">
        <v>1250</v>
      </c>
      <c r="T311" s="141">
        <v>337.5</v>
      </c>
      <c r="U311" s="183">
        <v>268.75</v>
      </c>
      <c r="V311" s="140">
        <v>0.11944444444444445</v>
      </c>
      <c r="X311" s="85">
        <v>643.75</v>
      </c>
      <c r="Y311" s="185">
        <v>643.75</v>
      </c>
      <c r="Z311" s="84">
        <v>0.25750000000000001</v>
      </c>
      <c r="AA311" s="424" t="s">
        <v>126</v>
      </c>
      <c r="AB311" s="102">
        <v>0.08</v>
      </c>
      <c r="AC311" s="102">
        <v>0.08</v>
      </c>
      <c r="AE311" s="128">
        <v>168.75</v>
      </c>
      <c r="AF311" s="180">
        <v>337.5</v>
      </c>
      <c r="AG311" s="183">
        <v>268.75</v>
      </c>
      <c r="AH311" s="189">
        <v>643.75</v>
      </c>
      <c r="AK311" s="419">
        <v>2250</v>
      </c>
      <c r="AM311" s="12">
        <v>180</v>
      </c>
      <c r="AN311" s="103">
        <v>2430</v>
      </c>
      <c r="AO311" s="12">
        <v>2430</v>
      </c>
      <c r="AP311" s="12" t="s">
        <v>1488</v>
      </c>
      <c r="AQ311" s="103" t="s">
        <v>1488</v>
      </c>
      <c r="AR311" s="159">
        <v>0.08</v>
      </c>
      <c r="AS311" s="84">
        <v>0</v>
      </c>
    </row>
    <row r="312" spans="1:45" ht="14.25" customHeight="1">
      <c r="A312" s="124" t="s">
        <v>628</v>
      </c>
      <c r="B312" s="124" t="s">
        <v>345</v>
      </c>
      <c r="C312" s="419" t="s">
        <v>240</v>
      </c>
      <c r="D312" s="135" t="s">
        <v>232</v>
      </c>
      <c r="E312" s="135">
        <f>COUNTIF(品番配送区分記入用リスト!U:U,CONCATENATE(A312,$E$1))</f>
        <v>0</v>
      </c>
      <c r="F312" s="135">
        <f>COUNTIF(品番配送区分記入用リスト!U:U,CONCATENATE(A312,$F$1))</f>
        <v>0</v>
      </c>
      <c r="G312" s="135">
        <f>COUNTIF(品番配送区分記入用リスト!U:U,CONCATENATE(A312,$G$1))</f>
        <v>0</v>
      </c>
      <c r="H312" s="135">
        <f>COUNTIF(品番配送区分記入用リスト!U:U,CONCATENATE(A312,$H$1))</f>
        <v>0</v>
      </c>
      <c r="I312" s="136">
        <f t="shared" si="5"/>
        <v>0</v>
      </c>
      <c r="L312" s="135" t="s">
        <v>1484</v>
      </c>
      <c r="M312" s="137">
        <v>2000000</v>
      </c>
      <c r="N312" s="419">
        <v>2700</v>
      </c>
      <c r="O312" s="154">
        <v>1200</v>
      </c>
      <c r="Q312" s="419">
        <v>2700</v>
      </c>
      <c r="R312" s="138">
        <v>1200</v>
      </c>
      <c r="S312" s="138">
        <v>1500</v>
      </c>
      <c r="T312" s="141">
        <v>405</v>
      </c>
      <c r="U312" s="183">
        <v>322.5</v>
      </c>
      <c r="V312" s="140">
        <v>0.11944444444444445</v>
      </c>
      <c r="X312" s="85">
        <v>772.5</v>
      </c>
      <c r="Y312" s="185">
        <v>772.5</v>
      </c>
      <c r="Z312" s="84">
        <v>0.25750000000000001</v>
      </c>
      <c r="AA312" s="424" t="s">
        <v>126</v>
      </c>
      <c r="AB312" s="102">
        <v>0.08</v>
      </c>
      <c r="AC312" s="102">
        <v>0.08</v>
      </c>
      <c r="AE312" s="128">
        <v>202.5</v>
      </c>
      <c r="AF312" s="180">
        <v>405</v>
      </c>
      <c r="AG312" s="183">
        <v>322.5</v>
      </c>
      <c r="AH312" s="189">
        <v>772.5</v>
      </c>
      <c r="AK312" s="419">
        <v>2700</v>
      </c>
      <c r="AM312" s="12">
        <v>216</v>
      </c>
      <c r="AN312" s="103">
        <v>2916</v>
      </c>
      <c r="AO312" s="12">
        <v>2916</v>
      </c>
      <c r="AP312" s="12" t="s">
        <v>1489</v>
      </c>
      <c r="AQ312" s="103" t="s">
        <v>1489</v>
      </c>
      <c r="AR312" s="159">
        <v>0.08</v>
      </c>
      <c r="AS312" s="84">
        <v>0</v>
      </c>
    </row>
    <row r="313" spans="1:45" ht="14.25" customHeight="1">
      <c r="A313" s="124" t="s">
        <v>629</v>
      </c>
      <c r="B313" s="124" t="s">
        <v>345</v>
      </c>
      <c r="C313" s="419" t="s">
        <v>248</v>
      </c>
      <c r="D313" s="135" t="s">
        <v>232</v>
      </c>
      <c r="E313" s="135">
        <f>COUNTIF(品番配送区分記入用リスト!U:U,CONCATENATE(A313,$E$1))</f>
        <v>0</v>
      </c>
      <c r="F313" s="135">
        <f>COUNTIF(品番配送区分記入用リスト!U:U,CONCATENATE(A313,$F$1))</f>
        <v>0</v>
      </c>
      <c r="G313" s="135">
        <f>COUNTIF(品番配送区分記入用リスト!U:U,CONCATENATE(A313,$G$1))</f>
        <v>0</v>
      </c>
      <c r="H313" s="135">
        <f>COUNTIF(品番配送区分記入用リスト!U:U,CONCATENATE(A313,$H$1))</f>
        <v>0</v>
      </c>
      <c r="I313" s="136">
        <f t="shared" si="5"/>
        <v>0</v>
      </c>
      <c r="L313" s="135" t="s">
        <v>1484</v>
      </c>
      <c r="M313" s="137">
        <v>2000000</v>
      </c>
      <c r="N313" s="419">
        <v>4500</v>
      </c>
      <c r="O313" s="154">
        <v>2000</v>
      </c>
      <c r="Q313" s="419">
        <v>4500</v>
      </c>
      <c r="R313" s="138">
        <v>2000</v>
      </c>
      <c r="S313" s="138">
        <v>2500</v>
      </c>
      <c r="T313" s="141">
        <v>675</v>
      </c>
      <c r="U313" s="183">
        <v>537.5</v>
      </c>
      <c r="V313" s="140">
        <v>0.11944444444444445</v>
      </c>
      <c r="W313" s="127">
        <v>800</v>
      </c>
      <c r="X313" s="85">
        <v>1287.5</v>
      </c>
      <c r="Y313" s="185">
        <v>487.5</v>
      </c>
      <c r="Z313" s="84">
        <v>9.7500000000000003E-2</v>
      </c>
      <c r="AA313" s="424" t="s">
        <v>126</v>
      </c>
      <c r="AB313" s="102">
        <v>0.08</v>
      </c>
      <c r="AC313" s="102">
        <v>0.08</v>
      </c>
      <c r="AE313" s="128">
        <v>337.5</v>
      </c>
      <c r="AF313" s="180">
        <v>675</v>
      </c>
      <c r="AG313" s="183">
        <v>537.5</v>
      </c>
      <c r="AH313" s="189">
        <v>1287.5</v>
      </c>
      <c r="AK313" s="419">
        <v>4500</v>
      </c>
      <c r="AM313" s="12">
        <v>360</v>
      </c>
      <c r="AN313" s="103">
        <v>4860</v>
      </c>
      <c r="AO313" s="12">
        <v>4860</v>
      </c>
      <c r="AP313" s="12" t="s">
        <v>1491</v>
      </c>
      <c r="AQ313" s="103" t="s">
        <v>1491</v>
      </c>
      <c r="AR313" s="159">
        <v>0.08</v>
      </c>
      <c r="AS313" s="84">
        <v>0</v>
      </c>
    </row>
    <row r="314" spans="1:45" ht="14.25" customHeight="1">
      <c r="A314" s="124" t="s">
        <v>630</v>
      </c>
      <c r="B314" s="124" t="s">
        <v>329</v>
      </c>
      <c r="C314" s="419" t="s">
        <v>231</v>
      </c>
      <c r="D314" s="135" t="s">
        <v>232</v>
      </c>
      <c r="E314" s="135">
        <f>COUNTIF(品番配送区分記入用リスト!U:U,CONCATENATE(A314,$E$1))</f>
        <v>0</v>
      </c>
      <c r="F314" s="135">
        <f>COUNTIF(品番配送区分記入用リスト!U:U,CONCATENATE(A314,$F$1))</f>
        <v>0</v>
      </c>
      <c r="G314" s="135">
        <f>COUNTIF(品番配送区分記入用リスト!U:U,CONCATENATE(A314,$G$1))</f>
        <v>0</v>
      </c>
      <c r="H314" s="135">
        <f>COUNTIF(品番配送区分記入用リスト!U:U,CONCATENATE(A314,$H$1))</f>
        <v>0</v>
      </c>
      <c r="I314" s="136">
        <f t="shared" si="5"/>
        <v>0</v>
      </c>
      <c r="L314" s="135" t="s">
        <v>1484</v>
      </c>
      <c r="M314" s="137">
        <v>2000000</v>
      </c>
      <c r="N314" s="419">
        <v>900</v>
      </c>
      <c r="O314" s="154">
        <v>400</v>
      </c>
      <c r="Q314" s="419">
        <v>900</v>
      </c>
      <c r="R314" s="138">
        <v>400</v>
      </c>
      <c r="S314" s="138">
        <v>500</v>
      </c>
      <c r="T314" s="141">
        <v>135</v>
      </c>
      <c r="U314" s="183">
        <v>107.5</v>
      </c>
      <c r="V314" s="140">
        <v>0.11944444444444445</v>
      </c>
      <c r="X314" s="85">
        <v>257.5</v>
      </c>
      <c r="Y314" s="185">
        <v>257.5</v>
      </c>
      <c r="Z314" s="84">
        <v>0.25750000000000001</v>
      </c>
      <c r="AA314" s="424" t="s">
        <v>126</v>
      </c>
      <c r="AB314" s="102">
        <v>0.08</v>
      </c>
      <c r="AC314" s="102">
        <v>0.08</v>
      </c>
      <c r="AE314" s="128">
        <v>67.5</v>
      </c>
      <c r="AF314" s="180">
        <v>135</v>
      </c>
      <c r="AG314" s="183">
        <v>107.5</v>
      </c>
      <c r="AH314" s="189">
        <v>257.5</v>
      </c>
      <c r="AK314" s="419">
        <v>900</v>
      </c>
      <c r="AM314" s="12">
        <v>72</v>
      </c>
      <c r="AN314" s="103">
        <v>972</v>
      </c>
      <c r="AO314" s="12">
        <v>972</v>
      </c>
      <c r="AP314" s="12" t="s">
        <v>1485</v>
      </c>
      <c r="AQ314" s="103" t="s">
        <v>1485</v>
      </c>
      <c r="AR314" s="159">
        <v>0.08</v>
      </c>
      <c r="AS314" s="84">
        <v>0</v>
      </c>
    </row>
    <row r="315" spans="1:45" ht="14.25" customHeight="1">
      <c r="A315" s="124" t="s">
        <v>631</v>
      </c>
      <c r="B315" s="124" t="s">
        <v>329</v>
      </c>
      <c r="C315" s="419" t="s">
        <v>234</v>
      </c>
      <c r="D315" s="135" t="s">
        <v>232</v>
      </c>
      <c r="E315" s="135">
        <f>COUNTIF(品番配送区分記入用リスト!U:U,CONCATENATE(A315,$E$1))</f>
        <v>0</v>
      </c>
      <c r="F315" s="135">
        <f>COUNTIF(品番配送区分記入用リスト!U:U,CONCATENATE(A315,$F$1))</f>
        <v>0</v>
      </c>
      <c r="G315" s="135">
        <f>COUNTIF(品番配送区分記入用リスト!U:U,CONCATENATE(A315,$G$1))</f>
        <v>0</v>
      </c>
      <c r="H315" s="135">
        <f>COUNTIF(品番配送区分記入用リスト!U:U,CONCATENATE(A315,$H$1))</f>
        <v>0</v>
      </c>
      <c r="I315" s="136">
        <f t="shared" si="5"/>
        <v>0</v>
      </c>
      <c r="L315" s="135" t="s">
        <v>1484</v>
      </c>
      <c r="M315" s="137">
        <v>2000000</v>
      </c>
      <c r="N315" s="419">
        <v>1350</v>
      </c>
      <c r="O315" s="154">
        <v>600</v>
      </c>
      <c r="Q315" s="419">
        <v>1350</v>
      </c>
      <c r="R315" s="138">
        <v>600</v>
      </c>
      <c r="S315" s="138">
        <v>750</v>
      </c>
      <c r="T315" s="141">
        <v>202.5</v>
      </c>
      <c r="U315" s="183">
        <v>161.25</v>
      </c>
      <c r="V315" s="140">
        <v>0.11944444444444445</v>
      </c>
      <c r="X315" s="85">
        <v>386.25</v>
      </c>
      <c r="Y315" s="185">
        <v>386.25</v>
      </c>
      <c r="Z315" s="84">
        <v>0.25750000000000001</v>
      </c>
      <c r="AA315" s="424" t="s">
        <v>126</v>
      </c>
      <c r="AB315" s="102">
        <v>0.08</v>
      </c>
      <c r="AC315" s="102">
        <v>0.08</v>
      </c>
      <c r="AE315" s="128">
        <v>101.25</v>
      </c>
      <c r="AF315" s="180">
        <v>202.5</v>
      </c>
      <c r="AG315" s="183">
        <v>161.25</v>
      </c>
      <c r="AH315" s="189">
        <v>386.25</v>
      </c>
      <c r="AK315" s="419">
        <v>1350</v>
      </c>
      <c r="AM315" s="12">
        <v>108</v>
      </c>
      <c r="AN315" s="103">
        <v>1458</v>
      </c>
      <c r="AO315" s="12">
        <v>1458</v>
      </c>
      <c r="AP315" s="12" t="s">
        <v>1486</v>
      </c>
      <c r="AQ315" s="103" t="s">
        <v>1486</v>
      </c>
      <c r="AR315" s="159">
        <v>0.08</v>
      </c>
      <c r="AS315" s="84">
        <v>0</v>
      </c>
    </row>
    <row r="316" spans="1:45" ht="14.25" customHeight="1">
      <c r="A316" s="124" t="s">
        <v>632</v>
      </c>
      <c r="B316" s="124" t="s">
        <v>329</v>
      </c>
      <c r="C316" s="419" t="s">
        <v>236</v>
      </c>
      <c r="D316" s="135" t="s">
        <v>232</v>
      </c>
      <c r="E316" s="135">
        <f>COUNTIF(品番配送区分記入用リスト!U:U,CONCATENATE(A316,$E$1))</f>
        <v>0</v>
      </c>
      <c r="F316" s="135">
        <f>COUNTIF(品番配送区分記入用リスト!U:U,CONCATENATE(A316,$F$1))</f>
        <v>0</v>
      </c>
      <c r="G316" s="135">
        <f>COUNTIF(品番配送区分記入用リスト!U:U,CONCATENATE(A316,$G$1))</f>
        <v>0</v>
      </c>
      <c r="H316" s="135">
        <f>COUNTIF(品番配送区分記入用リスト!U:U,CONCATENATE(A316,$H$1))</f>
        <v>0</v>
      </c>
      <c r="I316" s="136">
        <f t="shared" si="5"/>
        <v>0</v>
      </c>
      <c r="L316" s="135" t="s">
        <v>1484</v>
      </c>
      <c r="M316" s="137">
        <v>2000000</v>
      </c>
      <c r="N316" s="419">
        <v>1800</v>
      </c>
      <c r="O316" s="154">
        <v>800</v>
      </c>
      <c r="Q316" s="419">
        <v>1800</v>
      </c>
      <c r="R316" s="138">
        <v>800</v>
      </c>
      <c r="S316" s="138">
        <v>1000</v>
      </c>
      <c r="T316" s="141">
        <v>270</v>
      </c>
      <c r="U316" s="183">
        <v>215</v>
      </c>
      <c r="V316" s="140">
        <v>0.11944444444444445</v>
      </c>
      <c r="X316" s="85">
        <v>515</v>
      </c>
      <c r="Y316" s="185">
        <v>515</v>
      </c>
      <c r="Z316" s="84">
        <v>0.25750000000000001</v>
      </c>
      <c r="AA316" s="424" t="s">
        <v>126</v>
      </c>
      <c r="AB316" s="102">
        <v>0.08</v>
      </c>
      <c r="AC316" s="102">
        <v>0.08</v>
      </c>
      <c r="AE316" s="128">
        <v>135</v>
      </c>
      <c r="AF316" s="180">
        <v>270</v>
      </c>
      <c r="AG316" s="183">
        <v>215</v>
      </c>
      <c r="AH316" s="189">
        <v>515</v>
      </c>
      <c r="AK316" s="419">
        <v>1800</v>
      </c>
      <c r="AM316" s="12">
        <v>144</v>
      </c>
      <c r="AN316" s="103">
        <v>1944</v>
      </c>
      <c r="AO316" s="12">
        <v>1944</v>
      </c>
      <c r="AP316" s="12" t="s">
        <v>1487</v>
      </c>
      <c r="AQ316" s="103" t="s">
        <v>1487</v>
      </c>
      <c r="AR316" s="159">
        <v>0.08</v>
      </c>
      <c r="AS316" s="84">
        <v>0</v>
      </c>
    </row>
    <row r="317" spans="1:45" ht="14.25" customHeight="1">
      <c r="A317" s="124" t="s">
        <v>633</v>
      </c>
      <c r="B317" s="124" t="s">
        <v>329</v>
      </c>
      <c r="C317" s="419" t="s">
        <v>238</v>
      </c>
      <c r="D317" s="135" t="s">
        <v>232</v>
      </c>
      <c r="E317" s="135">
        <f>COUNTIF(品番配送区分記入用リスト!U:U,CONCATENATE(A317,$E$1))</f>
        <v>0</v>
      </c>
      <c r="F317" s="135">
        <f>COUNTIF(品番配送区分記入用リスト!U:U,CONCATENATE(A317,$F$1))</f>
        <v>0</v>
      </c>
      <c r="G317" s="135">
        <f>COUNTIF(品番配送区分記入用リスト!U:U,CONCATENATE(A317,$G$1))</f>
        <v>0</v>
      </c>
      <c r="H317" s="135">
        <f>COUNTIF(品番配送区分記入用リスト!U:U,CONCATENATE(A317,$H$1))</f>
        <v>0</v>
      </c>
      <c r="I317" s="136">
        <f t="shared" si="5"/>
        <v>0</v>
      </c>
      <c r="L317" s="135" t="s">
        <v>1484</v>
      </c>
      <c r="M317" s="137">
        <v>2000000</v>
      </c>
      <c r="N317" s="419">
        <v>2250</v>
      </c>
      <c r="O317" s="154">
        <v>1000</v>
      </c>
      <c r="Q317" s="419">
        <v>2250</v>
      </c>
      <c r="R317" s="138">
        <v>1000</v>
      </c>
      <c r="S317" s="138">
        <v>1250</v>
      </c>
      <c r="T317" s="141">
        <v>337.5</v>
      </c>
      <c r="U317" s="183">
        <v>268.75</v>
      </c>
      <c r="V317" s="140">
        <v>0.11944444444444445</v>
      </c>
      <c r="X317" s="85">
        <v>643.75</v>
      </c>
      <c r="Y317" s="185">
        <v>643.75</v>
      </c>
      <c r="Z317" s="84">
        <v>0.25750000000000001</v>
      </c>
      <c r="AA317" s="424" t="s">
        <v>126</v>
      </c>
      <c r="AB317" s="102">
        <v>0.08</v>
      </c>
      <c r="AC317" s="102">
        <v>0.08</v>
      </c>
      <c r="AE317" s="128">
        <v>168.75</v>
      </c>
      <c r="AF317" s="180">
        <v>337.5</v>
      </c>
      <c r="AG317" s="183">
        <v>268.75</v>
      </c>
      <c r="AH317" s="189">
        <v>643.75</v>
      </c>
      <c r="AK317" s="419">
        <v>2250</v>
      </c>
      <c r="AM317" s="12">
        <v>180</v>
      </c>
      <c r="AN317" s="103">
        <v>2430</v>
      </c>
      <c r="AO317" s="12">
        <v>2430</v>
      </c>
      <c r="AP317" s="12" t="s">
        <v>1488</v>
      </c>
      <c r="AQ317" s="103" t="s">
        <v>1488</v>
      </c>
      <c r="AR317" s="159">
        <v>0.08</v>
      </c>
      <c r="AS317" s="84">
        <v>0</v>
      </c>
    </row>
    <row r="318" spans="1:45" ht="14.25" customHeight="1">
      <c r="A318" s="124" t="s">
        <v>634</v>
      </c>
      <c r="B318" s="124" t="s">
        <v>329</v>
      </c>
      <c r="C318" s="419" t="s">
        <v>240</v>
      </c>
      <c r="D318" s="135" t="s">
        <v>232</v>
      </c>
      <c r="E318" s="135">
        <f>COUNTIF(品番配送区分記入用リスト!U:U,CONCATENATE(A318,$E$1))</f>
        <v>0</v>
      </c>
      <c r="F318" s="135">
        <f>COUNTIF(品番配送区分記入用リスト!U:U,CONCATENATE(A318,$F$1))</f>
        <v>0</v>
      </c>
      <c r="G318" s="135">
        <f>COUNTIF(品番配送区分記入用リスト!U:U,CONCATENATE(A318,$G$1))</f>
        <v>0</v>
      </c>
      <c r="H318" s="135">
        <f>COUNTIF(品番配送区分記入用リスト!U:U,CONCATENATE(A318,$H$1))</f>
        <v>0</v>
      </c>
      <c r="I318" s="136">
        <f t="shared" si="5"/>
        <v>0</v>
      </c>
      <c r="L318" s="135" t="s">
        <v>1484</v>
      </c>
      <c r="M318" s="137">
        <v>2000000</v>
      </c>
      <c r="N318" s="419">
        <v>2700</v>
      </c>
      <c r="O318" s="154">
        <v>1200</v>
      </c>
      <c r="Q318" s="419">
        <v>2700</v>
      </c>
      <c r="R318" s="138">
        <v>1200</v>
      </c>
      <c r="S318" s="138">
        <v>1500</v>
      </c>
      <c r="T318" s="141">
        <v>405</v>
      </c>
      <c r="U318" s="183">
        <v>322.5</v>
      </c>
      <c r="V318" s="140">
        <v>0.11944444444444445</v>
      </c>
      <c r="X318" s="85">
        <v>772.5</v>
      </c>
      <c r="Y318" s="185">
        <v>772.5</v>
      </c>
      <c r="Z318" s="84">
        <v>0.25750000000000001</v>
      </c>
      <c r="AA318" s="424" t="s">
        <v>126</v>
      </c>
      <c r="AB318" s="102">
        <v>0.08</v>
      </c>
      <c r="AC318" s="102">
        <v>0.08</v>
      </c>
      <c r="AE318" s="128">
        <v>202.5</v>
      </c>
      <c r="AF318" s="180">
        <v>405</v>
      </c>
      <c r="AG318" s="183">
        <v>322.5</v>
      </c>
      <c r="AH318" s="189">
        <v>772.5</v>
      </c>
      <c r="AK318" s="419">
        <v>2700</v>
      </c>
      <c r="AM318" s="12">
        <v>216</v>
      </c>
      <c r="AN318" s="103">
        <v>2916</v>
      </c>
      <c r="AO318" s="12">
        <v>2916</v>
      </c>
      <c r="AP318" s="12" t="s">
        <v>1489</v>
      </c>
      <c r="AQ318" s="103" t="s">
        <v>1489</v>
      </c>
      <c r="AR318" s="159">
        <v>0.08</v>
      </c>
      <c r="AS318" s="84">
        <v>0</v>
      </c>
    </row>
    <row r="319" spans="1:45" ht="14.25" customHeight="1">
      <c r="A319" s="124" t="s">
        <v>635</v>
      </c>
      <c r="B319" s="124" t="s">
        <v>319</v>
      </c>
      <c r="C319" s="419" t="s">
        <v>234</v>
      </c>
      <c r="D319" s="135" t="s">
        <v>232</v>
      </c>
      <c r="E319" s="135">
        <f>COUNTIF(品番配送区分記入用リスト!U:U,CONCATENATE(A319,$E$1))</f>
        <v>0</v>
      </c>
      <c r="F319" s="135">
        <f>COUNTIF(品番配送区分記入用リスト!U:U,CONCATENATE(A319,$F$1))</f>
        <v>0</v>
      </c>
      <c r="G319" s="135">
        <f>COUNTIF(品番配送区分記入用リスト!U:U,CONCATENATE(A319,$G$1))</f>
        <v>0</v>
      </c>
      <c r="H319" s="135">
        <f>COUNTIF(品番配送区分記入用リスト!U:U,CONCATENATE(A319,$H$1))</f>
        <v>0</v>
      </c>
      <c r="I319" s="136">
        <f t="shared" si="5"/>
        <v>0</v>
      </c>
      <c r="L319" s="135" t="s">
        <v>1484</v>
      </c>
      <c r="M319" s="137">
        <v>2000000</v>
      </c>
      <c r="N319" s="419">
        <v>1350</v>
      </c>
      <c r="O319" s="154">
        <v>600</v>
      </c>
      <c r="Q319" s="419">
        <v>1350</v>
      </c>
      <c r="R319" s="138">
        <v>600</v>
      </c>
      <c r="S319" s="138">
        <v>750</v>
      </c>
      <c r="T319" s="141">
        <v>202.5</v>
      </c>
      <c r="U319" s="183">
        <v>161.25</v>
      </c>
      <c r="V319" s="140">
        <v>0.11944444444444445</v>
      </c>
      <c r="X319" s="85">
        <v>386.25</v>
      </c>
      <c r="Y319" s="185">
        <v>386.25</v>
      </c>
      <c r="Z319" s="84">
        <v>0.25750000000000001</v>
      </c>
      <c r="AA319" s="424" t="s">
        <v>126</v>
      </c>
      <c r="AB319" s="102">
        <v>0.08</v>
      </c>
      <c r="AC319" s="102">
        <v>0.08</v>
      </c>
      <c r="AE319" s="128">
        <v>101.25</v>
      </c>
      <c r="AF319" s="180">
        <v>202.5</v>
      </c>
      <c r="AG319" s="183">
        <v>161.25</v>
      </c>
      <c r="AH319" s="189">
        <v>386.25</v>
      </c>
      <c r="AK319" s="419">
        <v>1350</v>
      </c>
      <c r="AM319" s="12">
        <v>108</v>
      </c>
      <c r="AN319" s="103">
        <v>1458</v>
      </c>
      <c r="AO319" s="12">
        <v>1458</v>
      </c>
      <c r="AP319" s="12" t="s">
        <v>1486</v>
      </c>
      <c r="AQ319" s="103" t="s">
        <v>1486</v>
      </c>
      <c r="AR319" s="159">
        <v>0.08</v>
      </c>
      <c r="AS319" s="84">
        <v>0</v>
      </c>
    </row>
    <row r="320" spans="1:45" ht="14.25" customHeight="1">
      <c r="A320" s="124" t="s">
        <v>636</v>
      </c>
      <c r="B320" s="124" t="s">
        <v>319</v>
      </c>
      <c r="C320" s="419" t="s">
        <v>236</v>
      </c>
      <c r="D320" s="135" t="s">
        <v>232</v>
      </c>
      <c r="E320" s="135">
        <f>COUNTIF(品番配送区分記入用リスト!U:U,CONCATENATE(A320,$E$1))</f>
        <v>0</v>
      </c>
      <c r="F320" s="135">
        <f>COUNTIF(品番配送区分記入用リスト!U:U,CONCATENATE(A320,$F$1))</f>
        <v>0</v>
      </c>
      <c r="G320" s="135">
        <f>COUNTIF(品番配送区分記入用リスト!U:U,CONCATENATE(A320,$G$1))</f>
        <v>0</v>
      </c>
      <c r="H320" s="135">
        <f>COUNTIF(品番配送区分記入用リスト!U:U,CONCATENATE(A320,$H$1))</f>
        <v>0</v>
      </c>
      <c r="I320" s="136">
        <f t="shared" si="5"/>
        <v>0</v>
      </c>
      <c r="L320" s="135" t="s">
        <v>1484</v>
      </c>
      <c r="M320" s="137">
        <v>2000000</v>
      </c>
      <c r="N320" s="419">
        <v>1800</v>
      </c>
      <c r="O320" s="154">
        <v>800</v>
      </c>
      <c r="Q320" s="419">
        <v>1800</v>
      </c>
      <c r="R320" s="138">
        <v>800</v>
      </c>
      <c r="S320" s="138">
        <v>1000</v>
      </c>
      <c r="T320" s="141">
        <v>270</v>
      </c>
      <c r="U320" s="183">
        <v>215</v>
      </c>
      <c r="V320" s="140">
        <v>0.11944444444444445</v>
      </c>
      <c r="X320" s="85">
        <v>515</v>
      </c>
      <c r="Y320" s="185">
        <v>515</v>
      </c>
      <c r="Z320" s="84">
        <v>0.25750000000000001</v>
      </c>
      <c r="AA320" s="424" t="s">
        <v>126</v>
      </c>
      <c r="AB320" s="102">
        <v>0.08</v>
      </c>
      <c r="AC320" s="102">
        <v>0.08</v>
      </c>
      <c r="AE320" s="128">
        <v>135</v>
      </c>
      <c r="AF320" s="180">
        <v>270</v>
      </c>
      <c r="AG320" s="183">
        <v>215</v>
      </c>
      <c r="AH320" s="189">
        <v>515</v>
      </c>
      <c r="AK320" s="419">
        <v>1800</v>
      </c>
      <c r="AM320" s="12">
        <v>144</v>
      </c>
      <c r="AN320" s="103">
        <v>1944</v>
      </c>
      <c r="AO320" s="12">
        <v>1944</v>
      </c>
      <c r="AP320" s="12" t="s">
        <v>1487</v>
      </c>
      <c r="AQ320" s="103" t="s">
        <v>1487</v>
      </c>
      <c r="AR320" s="159">
        <v>0.08</v>
      </c>
      <c r="AS320" s="84">
        <v>0</v>
      </c>
    </row>
    <row r="321" spans="1:45" ht="14.25" customHeight="1">
      <c r="A321" s="124" t="s">
        <v>637</v>
      </c>
      <c r="B321" s="124" t="s">
        <v>319</v>
      </c>
      <c r="C321" s="419" t="s">
        <v>238</v>
      </c>
      <c r="D321" s="135" t="s">
        <v>232</v>
      </c>
      <c r="E321" s="135">
        <f>COUNTIF(品番配送区分記入用リスト!U:U,CONCATENATE(A321,$E$1))</f>
        <v>0</v>
      </c>
      <c r="F321" s="135">
        <f>COUNTIF(品番配送区分記入用リスト!U:U,CONCATENATE(A321,$F$1))</f>
        <v>0</v>
      </c>
      <c r="G321" s="135">
        <f>COUNTIF(品番配送区分記入用リスト!U:U,CONCATENATE(A321,$G$1))</f>
        <v>0</v>
      </c>
      <c r="H321" s="135">
        <f>COUNTIF(品番配送区分記入用リスト!U:U,CONCATENATE(A321,$H$1))</f>
        <v>0</v>
      </c>
      <c r="I321" s="136">
        <f t="shared" si="5"/>
        <v>0</v>
      </c>
      <c r="L321" s="135" t="s">
        <v>1484</v>
      </c>
      <c r="M321" s="137">
        <v>2000000</v>
      </c>
      <c r="N321" s="419">
        <v>2250</v>
      </c>
      <c r="O321" s="154">
        <v>1000</v>
      </c>
      <c r="Q321" s="419">
        <v>2250</v>
      </c>
      <c r="R321" s="138">
        <v>1000</v>
      </c>
      <c r="S321" s="138">
        <v>1250</v>
      </c>
      <c r="T321" s="141">
        <v>337.5</v>
      </c>
      <c r="U321" s="183">
        <v>268.75</v>
      </c>
      <c r="V321" s="140">
        <v>0.11944444444444445</v>
      </c>
      <c r="X321" s="85">
        <v>643.75</v>
      </c>
      <c r="Y321" s="185">
        <v>643.75</v>
      </c>
      <c r="Z321" s="84">
        <v>0.25750000000000001</v>
      </c>
      <c r="AA321" s="424" t="s">
        <v>126</v>
      </c>
      <c r="AB321" s="102">
        <v>0.08</v>
      </c>
      <c r="AC321" s="102">
        <v>0.08</v>
      </c>
      <c r="AE321" s="128">
        <v>168.75</v>
      </c>
      <c r="AF321" s="180">
        <v>337.5</v>
      </c>
      <c r="AG321" s="183">
        <v>268.75</v>
      </c>
      <c r="AH321" s="189">
        <v>643.75</v>
      </c>
      <c r="AK321" s="419">
        <v>2250</v>
      </c>
      <c r="AM321" s="12">
        <v>180</v>
      </c>
      <c r="AN321" s="103">
        <v>2430</v>
      </c>
      <c r="AO321" s="12">
        <v>2430</v>
      </c>
      <c r="AP321" s="12" t="s">
        <v>1488</v>
      </c>
      <c r="AQ321" s="103" t="s">
        <v>1488</v>
      </c>
      <c r="AR321" s="159">
        <v>0.08</v>
      </c>
      <c r="AS321" s="84">
        <v>0</v>
      </c>
    </row>
    <row r="322" spans="1:45" ht="14.25" customHeight="1">
      <c r="A322" s="124" t="s">
        <v>638</v>
      </c>
      <c r="B322" s="124" t="s">
        <v>319</v>
      </c>
      <c r="C322" s="419" t="s">
        <v>240</v>
      </c>
      <c r="D322" s="135" t="s">
        <v>232</v>
      </c>
      <c r="E322" s="135">
        <f>COUNTIF(品番配送区分記入用リスト!U:U,CONCATENATE(A322,$E$1))</f>
        <v>0</v>
      </c>
      <c r="F322" s="135">
        <f>COUNTIF(品番配送区分記入用リスト!U:U,CONCATENATE(A322,$F$1))</f>
        <v>0</v>
      </c>
      <c r="G322" s="135">
        <f>COUNTIF(品番配送区分記入用リスト!U:U,CONCATENATE(A322,$G$1))</f>
        <v>0</v>
      </c>
      <c r="H322" s="135">
        <f>COUNTIF(品番配送区分記入用リスト!U:U,CONCATENATE(A322,$H$1))</f>
        <v>0</v>
      </c>
      <c r="I322" s="136">
        <f t="shared" si="5"/>
        <v>0</v>
      </c>
      <c r="L322" s="135" t="s">
        <v>1484</v>
      </c>
      <c r="M322" s="137">
        <v>2000000</v>
      </c>
      <c r="N322" s="419">
        <v>2700</v>
      </c>
      <c r="O322" s="154">
        <v>1200</v>
      </c>
      <c r="Q322" s="419">
        <v>2700</v>
      </c>
      <c r="R322" s="138">
        <v>1200</v>
      </c>
      <c r="S322" s="138">
        <v>1500</v>
      </c>
      <c r="T322" s="141">
        <v>405</v>
      </c>
      <c r="U322" s="183">
        <v>322.5</v>
      </c>
      <c r="V322" s="140">
        <v>0.11944444444444445</v>
      </c>
      <c r="X322" s="85">
        <v>772.5</v>
      </c>
      <c r="Y322" s="185">
        <v>772.5</v>
      </c>
      <c r="Z322" s="84">
        <v>0.25750000000000001</v>
      </c>
      <c r="AA322" s="424" t="s">
        <v>126</v>
      </c>
      <c r="AB322" s="102">
        <v>0.08</v>
      </c>
      <c r="AC322" s="102">
        <v>0.08</v>
      </c>
      <c r="AE322" s="128">
        <v>202.5</v>
      </c>
      <c r="AF322" s="180">
        <v>405</v>
      </c>
      <c r="AG322" s="183">
        <v>322.5</v>
      </c>
      <c r="AH322" s="189">
        <v>772.5</v>
      </c>
      <c r="AK322" s="419">
        <v>2700</v>
      </c>
      <c r="AM322" s="12">
        <v>216</v>
      </c>
      <c r="AN322" s="103">
        <v>2916</v>
      </c>
      <c r="AO322" s="12">
        <v>2916</v>
      </c>
      <c r="AP322" s="12" t="s">
        <v>1489</v>
      </c>
      <c r="AQ322" s="103" t="s">
        <v>1489</v>
      </c>
      <c r="AR322" s="159">
        <v>0.08</v>
      </c>
      <c r="AS322" s="84">
        <v>0</v>
      </c>
    </row>
    <row r="323" spans="1:45" ht="14.25" customHeight="1">
      <c r="A323" s="124" t="s">
        <v>639</v>
      </c>
      <c r="B323" s="124" t="s">
        <v>319</v>
      </c>
      <c r="C323" s="419" t="s">
        <v>248</v>
      </c>
      <c r="D323" s="135" t="s">
        <v>232</v>
      </c>
      <c r="E323" s="135">
        <f>COUNTIF(品番配送区分記入用リスト!U:U,CONCATENATE(A323,$E$1))</f>
        <v>0</v>
      </c>
      <c r="F323" s="135">
        <f>COUNTIF(品番配送区分記入用リスト!U:U,CONCATENATE(A323,$F$1))</f>
        <v>0</v>
      </c>
      <c r="G323" s="135">
        <f>COUNTIF(品番配送区分記入用リスト!U:U,CONCATENATE(A323,$G$1))</f>
        <v>0</v>
      </c>
      <c r="H323" s="135">
        <f>COUNTIF(品番配送区分記入用リスト!U:U,CONCATENATE(A323,$H$1))</f>
        <v>0</v>
      </c>
      <c r="I323" s="136">
        <f t="shared" ref="I323:I386" si="6">IF(SUM(E323:H323)+ROW(A322)*0.0001%&gt;=1,SUM(E323:H323)+ROW(A322)*0.0001%+M323+C323,0)</f>
        <v>0</v>
      </c>
      <c r="L323" s="135" t="s">
        <v>1484</v>
      </c>
      <c r="M323" s="137">
        <v>2000000</v>
      </c>
      <c r="N323" s="419">
        <v>4500</v>
      </c>
      <c r="O323" s="154">
        <v>2000</v>
      </c>
      <c r="Q323" s="419">
        <v>4500</v>
      </c>
      <c r="R323" s="138">
        <v>2000</v>
      </c>
      <c r="S323" s="138">
        <v>2500</v>
      </c>
      <c r="T323" s="141">
        <v>675</v>
      </c>
      <c r="U323" s="183">
        <v>537.5</v>
      </c>
      <c r="V323" s="140">
        <v>0.11944444444444445</v>
      </c>
      <c r="W323" s="127">
        <v>800</v>
      </c>
      <c r="X323" s="85">
        <v>1287.5</v>
      </c>
      <c r="Y323" s="185">
        <v>487.5</v>
      </c>
      <c r="Z323" s="84">
        <v>9.7500000000000003E-2</v>
      </c>
      <c r="AA323" s="424" t="s">
        <v>126</v>
      </c>
      <c r="AB323" s="102">
        <v>0.08</v>
      </c>
      <c r="AC323" s="102">
        <v>0.08</v>
      </c>
      <c r="AE323" s="128">
        <v>337.5</v>
      </c>
      <c r="AF323" s="180">
        <v>675</v>
      </c>
      <c r="AG323" s="183">
        <v>537.5</v>
      </c>
      <c r="AH323" s="189">
        <v>1287.5</v>
      </c>
      <c r="AK323" s="419">
        <v>4500</v>
      </c>
      <c r="AM323" s="12">
        <v>360</v>
      </c>
      <c r="AN323" s="103">
        <v>4860</v>
      </c>
      <c r="AO323" s="12">
        <v>4860</v>
      </c>
      <c r="AP323" s="12" t="s">
        <v>1491</v>
      </c>
      <c r="AQ323" s="103" t="s">
        <v>1491</v>
      </c>
      <c r="AR323" s="159">
        <v>0.08</v>
      </c>
      <c r="AS323" s="84">
        <v>0</v>
      </c>
    </row>
    <row r="324" spans="1:45" ht="14.25" customHeight="1">
      <c r="A324" s="124" t="s">
        <v>640</v>
      </c>
      <c r="B324" s="124" t="s">
        <v>327</v>
      </c>
      <c r="C324" s="419" t="s">
        <v>231</v>
      </c>
      <c r="D324" s="135" t="s">
        <v>232</v>
      </c>
      <c r="E324" s="135">
        <f>COUNTIF(品番配送区分記入用リスト!U:U,CONCATENATE(A324,$E$1))</f>
        <v>0</v>
      </c>
      <c r="F324" s="135">
        <f>COUNTIF(品番配送区分記入用リスト!U:U,CONCATENATE(A324,$F$1))</f>
        <v>0</v>
      </c>
      <c r="G324" s="135">
        <f>COUNTIF(品番配送区分記入用リスト!U:U,CONCATENATE(A324,$G$1))</f>
        <v>0</v>
      </c>
      <c r="H324" s="135">
        <f>COUNTIF(品番配送区分記入用リスト!U:U,CONCATENATE(A324,$H$1))</f>
        <v>0</v>
      </c>
      <c r="I324" s="136">
        <f t="shared" si="6"/>
        <v>0</v>
      </c>
      <c r="L324" s="135" t="s">
        <v>1484</v>
      </c>
      <c r="M324" s="137">
        <v>2000000</v>
      </c>
      <c r="N324" s="419">
        <v>900</v>
      </c>
      <c r="O324" s="154">
        <v>400</v>
      </c>
      <c r="Q324" s="419">
        <v>900</v>
      </c>
      <c r="R324" s="138">
        <v>400</v>
      </c>
      <c r="S324" s="138">
        <v>500</v>
      </c>
      <c r="T324" s="141">
        <v>135</v>
      </c>
      <c r="U324" s="183">
        <v>107.5</v>
      </c>
      <c r="V324" s="140">
        <v>0.11944444444444445</v>
      </c>
      <c r="X324" s="85">
        <v>257.5</v>
      </c>
      <c r="Y324" s="185">
        <v>257.5</v>
      </c>
      <c r="Z324" s="84">
        <v>0.25750000000000001</v>
      </c>
      <c r="AA324" s="424" t="s">
        <v>126</v>
      </c>
      <c r="AB324" s="102">
        <v>0.08</v>
      </c>
      <c r="AC324" s="102">
        <v>0.08</v>
      </c>
      <c r="AE324" s="128">
        <v>67.5</v>
      </c>
      <c r="AF324" s="180">
        <v>135</v>
      </c>
      <c r="AG324" s="183">
        <v>107.5</v>
      </c>
      <c r="AH324" s="189">
        <v>257.5</v>
      </c>
      <c r="AK324" s="419">
        <v>900</v>
      </c>
      <c r="AM324" s="12">
        <v>72</v>
      </c>
      <c r="AN324" s="103">
        <v>972</v>
      </c>
      <c r="AO324" s="12">
        <v>972</v>
      </c>
      <c r="AP324" s="12" t="s">
        <v>1485</v>
      </c>
      <c r="AQ324" s="103" t="s">
        <v>1485</v>
      </c>
      <c r="AR324" s="159">
        <v>0.08</v>
      </c>
      <c r="AS324" s="84">
        <v>0</v>
      </c>
    </row>
    <row r="325" spans="1:45" ht="14.25" customHeight="1">
      <c r="A325" s="124" t="s">
        <v>641</v>
      </c>
      <c r="B325" s="124" t="s">
        <v>327</v>
      </c>
      <c r="C325" s="419" t="s">
        <v>234</v>
      </c>
      <c r="D325" s="135" t="s">
        <v>232</v>
      </c>
      <c r="E325" s="135">
        <f>COUNTIF(品番配送区分記入用リスト!U:U,CONCATENATE(A325,$E$1))</f>
        <v>0</v>
      </c>
      <c r="F325" s="135">
        <f>COUNTIF(品番配送区分記入用リスト!U:U,CONCATENATE(A325,$F$1))</f>
        <v>0</v>
      </c>
      <c r="G325" s="135">
        <f>COUNTIF(品番配送区分記入用リスト!U:U,CONCATENATE(A325,$G$1))</f>
        <v>0</v>
      </c>
      <c r="H325" s="135">
        <f>COUNTIF(品番配送区分記入用リスト!U:U,CONCATENATE(A325,$H$1))</f>
        <v>0</v>
      </c>
      <c r="I325" s="136">
        <f t="shared" si="6"/>
        <v>0</v>
      </c>
      <c r="L325" s="135" t="s">
        <v>1484</v>
      </c>
      <c r="M325" s="137">
        <v>2000000</v>
      </c>
      <c r="N325" s="419">
        <v>1350</v>
      </c>
      <c r="O325" s="154">
        <v>600</v>
      </c>
      <c r="Q325" s="419">
        <v>1350</v>
      </c>
      <c r="R325" s="138">
        <v>600</v>
      </c>
      <c r="S325" s="138">
        <v>750</v>
      </c>
      <c r="T325" s="141">
        <v>202.5</v>
      </c>
      <c r="U325" s="183">
        <v>161.25</v>
      </c>
      <c r="V325" s="140">
        <v>0.11944444444444445</v>
      </c>
      <c r="X325" s="85">
        <v>386.25</v>
      </c>
      <c r="Y325" s="185">
        <v>386.25</v>
      </c>
      <c r="Z325" s="84">
        <v>0.25750000000000001</v>
      </c>
      <c r="AA325" s="424" t="s">
        <v>126</v>
      </c>
      <c r="AB325" s="102">
        <v>0.08</v>
      </c>
      <c r="AC325" s="102">
        <v>0.08</v>
      </c>
      <c r="AE325" s="128">
        <v>101.25</v>
      </c>
      <c r="AF325" s="180">
        <v>202.5</v>
      </c>
      <c r="AG325" s="183">
        <v>161.25</v>
      </c>
      <c r="AH325" s="189">
        <v>386.25</v>
      </c>
      <c r="AK325" s="419">
        <v>1350</v>
      </c>
      <c r="AM325" s="12">
        <v>108</v>
      </c>
      <c r="AN325" s="103">
        <v>1458</v>
      </c>
      <c r="AO325" s="12">
        <v>1458</v>
      </c>
      <c r="AP325" s="12" t="s">
        <v>1486</v>
      </c>
      <c r="AQ325" s="103" t="s">
        <v>1486</v>
      </c>
      <c r="AR325" s="159">
        <v>0.08</v>
      </c>
      <c r="AS325" s="84">
        <v>0</v>
      </c>
    </row>
    <row r="326" spans="1:45" ht="14.25" customHeight="1">
      <c r="A326" s="124" t="s">
        <v>642</v>
      </c>
      <c r="B326" s="124" t="s">
        <v>327</v>
      </c>
      <c r="C326" s="419" t="s">
        <v>238</v>
      </c>
      <c r="D326" s="135" t="s">
        <v>232</v>
      </c>
      <c r="E326" s="135">
        <f>COUNTIF(品番配送区分記入用リスト!U:U,CONCATENATE(A326,$E$1))</f>
        <v>0</v>
      </c>
      <c r="F326" s="135">
        <f>COUNTIF(品番配送区分記入用リスト!U:U,CONCATENATE(A326,$F$1))</f>
        <v>0</v>
      </c>
      <c r="G326" s="135">
        <f>COUNTIF(品番配送区分記入用リスト!U:U,CONCATENATE(A326,$G$1))</f>
        <v>0</v>
      </c>
      <c r="H326" s="135">
        <f>COUNTIF(品番配送区分記入用リスト!U:U,CONCATENATE(A326,$H$1))</f>
        <v>0</v>
      </c>
      <c r="I326" s="136">
        <f t="shared" si="6"/>
        <v>0</v>
      </c>
      <c r="L326" s="135" t="s">
        <v>1484</v>
      </c>
      <c r="M326" s="137">
        <v>2000000</v>
      </c>
      <c r="N326" s="419">
        <v>2250</v>
      </c>
      <c r="O326" s="154">
        <v>1000</v>
      </c>
      <c r="Q326" s="419">
        <v>2250</v>
      </c>
      <c r="R326" s="138">
        <v>1000</v>
      </c>
      <c r="S326" s="138">
        <v>1250</v>
      </c>
      <c r="T326" s="141">
        <v>337.5</v>
      </c>
      <c r="U326" s="183">
        <v>268.75</v>
      </c>
      <c r="V326" s="140">
        <v>0.11944444444444445</v>
      </c>
      <c r="X326" s="85">
        <v>643.75</v>
      </c>
      <c r="Y326" s="185">
        <v>643.75</v>
      </c>
      <c r="Z326" s="84">
        <v>0.25750000000000001</v>
      </c>
      <c r="AA326" s="424" t="s">
        <v>126</v>
      </c>
      <c r="AB326" s="102">
        <v>0.08</v>
      </c>
      <c r="AC326" s="102">
        <v>0.08</v>
      </c>
      <c r="AE326" s="128">
        <v>168.75</v>
      </c>
      <c r="AF326" s="180">
        <v>337.5</v>
      </c>
      <c r="AG326" s="183">
        <v>268.75</v>
      </c>
      <c r="AH326" s="189">
        <v>643.75</v>
      </c>
      <c r="AK326" s="419">
        <v>2250</v>
      </c>
      <c r="AM326" s="12">
        <v>180</v>
      </c>
      <c r="AN326" s="103">
        <v>2430</v>
      </c>
      <c r="AO326" s="12">
        <v>2430</v>
      </c>
      <c r="AP326" s="12" t="s">
        <v>1488</v>
      </c>
      <c r="AQ326" s="103" t="s">
        <v>1488</v>
      </c>
      <c r="AR326" s="159">
        <v>0.08</v>
      </c>
      <c r="AS326" s="84">
        <v>0</v>
      </c>
    </row>
    <row r="327" spans="1:45" ht="14.25" customHeight="1">
      <c r="A327" s="124" t="s">
        <v>643</v>
      </c>
      <c r="B327" s="124" t="s">
        <v>327</v>
      </c>
      <c r="C327" s="419" t="s">
        <v>240</v>
      </c>
      <c r="D327" s="135" t="s">
        <v>232</v>
      </c>
      <c r="E327" s="135">
        <f>COUNTIF(品番配送区分記入用リスト!U:U,CONCATENATE(A327,$E$1))</f>
        <v>0</v>
      </c>
      <c r="F327" s="135">
        <f>COUNTIF(品番配送区分記入用リスト!U:U,CONCATENATE(A327,$F$1))</f>
        <v>0</v>
      </c>
      <c r="G327" s="135">
        <f>COUNTIF(品番配送区分記入用リスト!U:U,CONCATENATE(A327,$G$1))</f>
        <v>0</v>
      </c>
      <c r="H327" s="135">
        <f>COUNTIF(品番配送区分記入用リスト!U:U,CONCATENATE(A327,$H$1))</f>
        <v>0</v>
      </c>
      <c r="I327" s="136">
        <f t="shared" si="6"/>
        <v>0</v>
      </c>
      <c r="L327" s="135" t="s">
        <v>1484</v>
      </c>
      <c r="M327" s="137">
        <v>2000000</v>
      </c>
      <c r="N327" s="419">
        <v>2700</v>
      </c>
      <c r="O327" s="154">
        <v>1200</v>
      </c>
      <c r="Q327" s="419">
        <v>2700</v>
      </c>
      <c r="R327" s="138">
        <v>1200</v>
      </c>
      <c r="S327" s="138">
        <v>1500</v>
      </c>
      <c r="T327" s="141">
        <v>405</v>
      </c>
      <c r="U327" s="183">
        <v>322.5</v>
      </c>
      <c r="V327" s="140">
        <v>0.11944444444444445</v>
      </c>
      <c r="X327" s="85">
        <v>772.5</v>
      </c>
      <c r="Y327" s="185">
        <v>772.5</v>
      </c>
      <c r="Z327" s="84">
        <v>0.25750000000000001</v>
      </c>
      <c r="AA327" s="424" t="s">
        <v>126</v>
      </c>
      <c r="AB327" s="102">
        <v>0.08</v>
      </c>
      <c r="AC327" s="102">
        <v>0.08</v>
      </c>
      <c r="AE327" s="128">
        <v>202.5</v>
      </c>
      <c r="AF327" s="180">
        <v>405</v>
      </c>
      <c r="AG327" s="183">
        <v>322.5</v>
      </c>
      <c r="AH327" s="189">
        <v>772.5</v>
      </c>
      <c r="AK327" s="419">
        <v>2700</v>
      </c>
      <c r="AM327" s="12">
        <v>216</v>
      </c>
      <c r="AN327" s="103">
        <v>2916</v>
      </c>
      <c r="AO327" s="12">
        <v>2916</v>
      </c>
      <c r="AP327" s="12" t="s">
        <v>1489</v>
      </c>
      <c r="AQ327" s="103" t="s">
        <v>1489</v>
      </c>
      <c r="AR327" s="159">
        <v>0.08</v>
      </c>
      <c r="AS327" s="84">
        <v>0</v>
      </c>
    </row>
    <row r="328" spans="1:45" ht="14.25" customHeight="1">
      <c r="A328" s="124" t="s">
        <v>644</v>
      </c>
      <c r="B328" s="124" t="s">
        <v>327</v>
      </c>
      <c r="C328" s="419" t="s">
        <v>248</v>
      </c>
      <c r="D328" s="135" t="s">
        <v>232</v>
      </c>
      <c r="E328" s="135">
        <f>COUNTIF(品番配送区分記入用リスト!U:U,CONCATENATE(A328,$E$1))</f>
        <v>0</v>
      </c>
      <c r="F328" s="135">
        <f>COUNTIF(品番配送区分記入用リスト!U:U,CONCATENATE(A328,$F$1))</f>
        <v>0</v>
      </c>
      <c r="G328" s="135">
        <f>COUNTIF(品番配送区分記入用リスト!U:U,CONCATENATE(A328,$G$1))</f>
        <v>0</v>
      </c>
      <c r="H328" s="135">
        <f>COUNTIF(品番配送区分記入用リスト!U:U,CONCATENATE(A328,$H$1))</f>
        <v>0</v>
      </c>
      <c r="I328" s="136">
        <f t="shared" si="6"/>
        <v>0</v>
      </c>
      <c r="L328" s="135" t="s">
        <v>1484</v>
      </c>
      <c r="M328" s="137">
        <v>2000000</v>
      </c>
      <c r="N328" s="419">
        <v>4500</v>
      </c>
      <c r="O328" s="154">
        <v>2000</v>
      </c>
      <c r="Q328" s="419">
        <v>4500</v>
      </c>
      <c r="R328" s="138">
        <v>2000</v>
      </c>
      <c r="S328" s="138">
        <v>2500</v>
      </c>
      <c r="T328" s="141">
        <v>675</v>
      </c>
      <c r="U328" s="183">
        <v>537.5</v>
      </c>
      <c r="V328" s="140">
        <v>0.11944444444444445</v>
      </c>
      <c r="W328" s="127">
        <v>800</v>
      </c>
      <c r="X328" s="85">
        <v>1287.5</v>
      </c>
      <c r="Y328" s="185">
        <v>487.5</v>
      </c>
      <c r="Z328" s="84">
        <v>9.7500000000000003E-2</v>
      </c>
      <c r="AA328" s="424" t="s">
        <v>126</v>
      </c>
      <c r="AB328" s="102">
        <v>0.08</v>
      </c>
      <c r="AC328" s="102">
        <v>0.08</v>
      </c>
      <c r="AE328" s="128">
        <v>337.5</v>
      </c>
      <c r="AF328" s="180">
        <v>675</v>
      </c>
      <c r="AG328" s="183">
        <v>537.5</v>
      </c>
      <c r="AH328" s="189">
        <v>1287.5</v>
      </c>
      <c r="AK328" s="419">
        <v>4500</v>
      </c>
      <c r="AM328" s="12">
        <v>360</v>
      </c>
      <c r="AN328" s="103">
        <v>4860</v>
      </c>
      <c r="AO328" s="12">
        <v>4860</v>
      </c>
      <c r="AP328" s="12" t="s">
        <v>1491</v>
      </c>
      <c r="AQ328" s="103" t="s">
        <v>1491</v>
      </c>
      <c r="AR328" s="159">
        <v>0.08</v>
      </c>
      <c r="AS328" s="84">
        <v>0</v>
      </c>
    </row>
    <row r="329" spans="1:45" ht="14.25" customHeight="1">
      <c r="A329" s="124" t="s">
        <v>645</v>
      </c>
      <c r="B329" s="124" t="s">
        <v>321</v>
      </c>
      <c r="C329" s="419" t="s">
        <v>234</v>
      </c>
      <c r="D329" s="135" t="s">
        <v>232</v>
      </c>
      <c r="E329" s="135">
        <f>COUNTIF(品番配送区分記入用リスト!U:U,CONCATENATE(A329,$E$1))</f>
        <v>0</v>
      </c>
      <c r="F329" s="135">
        <f>COUNTIF(品番配送区分記入用リスト!U:U,CONCATENATE(A329,$F$1))</f>
        <v>0</v>
      </c>
      <c r="G329" s="135">
        <f>COUNTIF(品番配送区分記入用リスト!U:U,CONCATENATE(A329,$G$1))</f>
        <v>0</v>
      </c>
      <c r="H329" s="135">
        <f>COUNTIF(品番配送区分記入用リスト!U:U,CONCATENATE(A329,$H$1))</f>
        <v>0</v>
      </c>
      <c r="I329" s="136">
        <f t="shared" si="6"/>
        <v>0</v>
      </c>
      <c r="L329" s="135" t="s">
        <v>1484</v>
      </c>
      <c r="M329" s="137">
        <v>2000000</v>
      </c>
      <c r="N329" s="419">
        <v>1350</v>
      </c>
      <c r="O329" s="154">
        <v>600</v>
      </c>
      <c r="Q329" s="419">
        <v>1350</v>
      </c>
      <c r="R329" s="138">
        <v>600</v>
      </c>
      <c r="S329" s="138">
        <v>750</v>
      </c>
      <c r="T329" s="141">
        <v>202.5</v>
      </c>
      <c r="U329" s="183">
        <v>161.25</v>
      </c>
      <c r="V329" s="140">
        <v>0.11944444444444445</v>
      </c>
      <c r="X329" s="85">
        <v>386.25</v>
      </c>
      <c r="Y329" s="185">
        <v>386.25</v>
      </c>
      <c r="Z329" s="84">
        <v>0.25750000000000001</v>
      </c>
      <c r="AA329" s="424" t="s">
        <v>126</v>
      </c>
      <c r="AB329" s="102">
        <v>0.08</v>
      </c>
      <c r="AC329" s="102">
        <v>0.08</v>
      </c>
      <c r="AE329" s="128">
        <v>101.25</v>
      </c>
      <c r="AF329" s="180">
        <v>202.5</v>
      </c>
      <c r="AG329" s="183">
        <v>161.25</v>
      </c>
      <c r="AH329" s="189">
        <v>386.25</v>
      </c>
      <c r="AK329" s="419">
        <v>1350</v>
      </c>
      <c r="AM329" s="12">
        <v>108</v>
      </c>
      <c r="AN329" s="103">
        <v>1458</v>
      </c>
      <c r="AO329" s="12">
        <v>1458</v>
      </c>
      <c r="AP329" s="12" t="s">
        <v>1486</v>
      </c>
      <c r="AQ329" s="103" t="s">
        <v>1486</v>
      </c>
      <c r="AR329" s="159">
        <v>0.08</v>
      </c>
      <c r="AS329" s="84">
        <v>0</v>
      </c>
    </row>
    <row r="330" spans="1:45" ht="14.25" customHeight="1">
      <c r="A330" s="124" t="s">
        <v>646</v>
      </c>
      <c r="B330" s="124" t="s">
        <v>321</v>
      </c>
      <c r="C330" s="419" t="s">
        <v>236</v>
      </c>
      <c r="D330" s="135" t="s">
        <v>232</v>
      </c>
      <c r="E330" s="135">
        <f>COUNTIF(品番配送区分記入用リスト!U:U,CONCATENATE(A330,$E$1))</f>
        <v>0</v>
      </c>
      <c r="F330" s="135">
        <f>COUNTIF(品番配送区分記入用リスト!U:U,CONCATENATE(A330,$F$1))</f>
        <v>0</v>
      </c>
      <c r="G330" s="135">
        <f>COUNTIF(品番配送区分記入用リスト!U:U,CONCATENATE(A330,$G$1))</f>
        <v>0</v>
      </c>
      <c r="H330" s="135">
        <f>COUNTIF(品番配送区分記入用リスト!U:U,CONCATENATE(A330,$H$1))</f>
        <v>0</v>
      </c>
      <c r="I330" s="136">
        <f t="shared" si="6"/>
        <v>0</v>
      </c>
      <c r="L330" s="135" t="s">
        <v>1484</v>
      </c>
      <c r="M330" s="137">
        <v>2000000</v>
      </c>
      <c r="N330" s="419">
        <v>1800</v>
      </c>
      <c r="O330" s="154">
        <v>800</v>
      </c>
      <c r="Q330" s="419">
        <v>1800</v>
      </c>
      <c r="R330" s="138">
        <v>800</v>
      </c>
      <c r="S330" s="138">
        <v>1000</v>
      </c>
      <c r="T330" s="141">
        <v>270</v>
      </c>
      <c r="U330" s="183">
        <v>215</v>
      </c>
      <c r="V330" s="140">
        <v>0.11944444444444445</v>
      </c>
      <c r="X330" s="85">
        <v>515</v>
      </c>
      <c r="Y330" s="185">
        <v>515</v>
      </c>
      <c r="Z330" s="84">
        <v>0.25750000000000001</v>
      </c>
      <c r="AA330" s="424" t="s">
        <v>126</v>
      </c>
      <c r="AB330" s="102">
        <v>0.08</v>
      </c>
      <c r="AC330" s="102">
        <v>0.08</v>
      </c>
      <c r="AE330" s="128">
        <v>135</v>
      </c>
      <c r="AF330" s="180">
        <v>270</v>
      </c>
      <c r="AG330" s="183">
        <v>215</v>
      </c>
      <c r="AH330" s="189">
        <v>515</v>
      </c>
      <c r="AK330" s="419">
        <v>1800</v>
      </c>
      <c r="AM330" s="12">
        <v>144</v>
      </c>
      <c r="AN330" s="103">
        <v>1944</v>
      </c>
      <c r="AO330" s="12">
        <v>1944</v>
      </c>
      <c r="AP330" s="12" t="s">
        <v>1487</v>
      </c>
      <c r="AQ330" s="103" t="s">
        <v>1487</v>
      </c>
      <c r="AR330" s="159">
        <v>0.08</v>
      </c>
      <c r="AS330" s="84">
        <v>0</v>
      </c>
    </row>
    <row r="331" spans="1:45" ht="14.25" customHeight="1">
      <c r="A331" s="124" t="s">
        <v>647</v>
      </c>
      <c r="B331" s="124" t="s">
        <v>321</v>
      </c>
      <c r="C331" s="419" t="s">
        <v>238</v>
      </c>
      <c r="D331" s="135" t="s">
        <v>232</v>
      </c>
      <c r="E331" s="135">
        <f>COUNTIF(品番配送区分記入用リスト!U:U,CONCATENATE(A331,$E$1))</f>
        <v>0</v>
      </c>
      <c r="F331" s="135">
        <f>COUNTIF(品番配送区分記入用リスト!U:U,CONCATENATE(A331,$F$1))</f>
        <v>0</v>
      </c>
      <c r="G331" s="135">
        <f>COUNTIF(品番配送区分記入用リスト!U:U,CONCATENATE(A331,$G$1))</f>
        <v>0</v>
      </c>
      <c r="H331" s="135">
        <f>COUNTIF(品番配送区分記入用リスト!U:U,CONCATENATE(A331,$H$1))</f>
        <v>0</v>
      </c>
      <c r="I331" s="136">
        <f t="shared" si="6"/>
        <v>0</v>
      </c>
      <c r="L331" s="135" t="s">
        <v>1484</v>
      </c>
      <c r="M331" s="137">
        <v>2000000</v>
      </c>
      <c r="N331" s="419">
        <v>2250</v>
      </c>
      <c r="O331" s="154">
        <v>1000</v>
      </c>
      <c r="Q331" s="419">
        <v>2250</v>
      </c>
      <c r="R331" s="138">
        <v>1000</v>
      </c>
      <c r="S331" s="138">
        <v>1250</v>
      </c>
      <c r="T331" s="141">
        <v>337.5</v>
      </c>
      <c r="U331" s="183">
        <v>268.75</v>
      </c>
      <c r="V331" s="140">
        <v>0.11944444444444445</v>
      </c>
      <c r="X331" s="85">
        <v>643.75</v>
      </c>
      <c r="Y331" s="185">
        <v>643.75</v>
      </c>
      <c r="Z331" s="84">
        <v>0.25750000000000001</v>
      </c>
      <c r="AA331" s="424" t="s">
        <v>126</v>
      </c>
      <c r="AB331" s="102">
        <v>0.08</v>
      </c>
      <c r="AC331" s="102">
        <v>0.08</v>
      </c>
      <c r="AE331" s="128">
        <v>168.75</v>
      </c>
      <c r="AF331" s="180">
        <v>337.5</v>
      </c>
      <c r="AG331" s="183">
        <v>268.75</v>
      </c>
      <c r="AH331" s="189">
        <v>643.75</v>
      </c>
      <c r="AK331" s="419">
        <v>2250</v>
      </c>
      <c r="AM331" s="12">
        <v>180</v>
      </c>
      <c r="AN331" s="103">
        <v>2430</v>
      </c>
      <c r="AO331" s="12">
        <v>2430</v>
      </c>
      <c r="AP331" s="12" t="s">
        <v>1488</v>
      </c>
      <c r="AQ331" s="103" t="s">
        <v>1488</v>
      </c>
      <c r="AR331" s="159">
        <v>0.08</v>
      </c>
      <c r="AS331" s="84">
        <v>0</v>
      </c>
    </row>
    <row r="332" spans="1:45" ht="14.25" customHeight="1">
      <c r="A332" s="124" t="s">
        <v>648</v>
      </c>
      <c r="B332" s="124" t="s">
        <v>321</v>
      </c>
      <c r="C332" s="419" t="s">
        <v>240</v>
      </c>
      <c r="D332" s="135" t="s">
        <v>232</v>
      </c>
      <c r="E332" s="135">
        <f>COUNTIF(品番配送区分記入用リスト!U:U,CONCATENATE(A332,$E$1))</f>
        <v>0</v>
      </c>
      <c r="F332" s="135">
        <f>COUNTIF(品番配送区分記入用リスト!U:U,CONCATENATE(A332,$F$1))</f>
        <v>0</v>
      </c>
      <c r="G332" s="135">
        <f>COUNTIF(品番配送区分記入用リスト!U:U,CONCATENATE(A332,$G$1))</f>
        <v>0</v>
      </c>
      <c r="H332" s="135">
        <f>COUNTIF(品番配送区分記入用リスト!U:U,CONCATENATE(A332,$H$1))</f>
        <v>0</v>
      </c>
      <c r="I332" s="136">
        <f t="shared" si="6"/>
        <v>0</v>
      </c>
      <c r="L332" s="135" t="s">
        <v>1484</v>
      </c>
      <c r="M332" s="137">
        <v>2000000</v>
      </c>
      <c r="N332" s="419">
        <v>2700</v>
      </c>
      <c r="O332" s="154">
        <v>1200</v>
      </c>
      <c r="Q332" s="419">
        <v>2700</v>
      </c>
      <c r="R332" s="138">
        <v>1200</v>
      </c>
      <c r="S332" s="138">
        <v>1500</v>
      </c>
      <c r="T332" s="141">
        <v>405</v>
      </c>
      <c r="U332" s="183">
        <v>322.5</v>
      </c>
      <c r="V332" s="140">
        <v>0.11944444444444445</v>
      </c>
      <c r="X332" s="85">
        <v>772.5</v>
      </c>
      <c r="Y332" s="185">
        <v>772.5</v>
      </c>
      <c r="Z332" s="84">
        <v>0.25750000000000001</v>
      </c>
      <c r="AA332" s="424" t="s">
        <v>126</v>
      </c>
      <c r="AB332" s="102">
        <v>0.08</v>
      </c>
      <c r="AC332" s="102">
        <v>0.08</v>
      </c>
      <c r="AE332" s="128">
        <v>202.5</v>
      </c>
      <c r="AF332" s="180">
        <v>405</v>
      </c>
      <c r="AG332" s="183">
        <v>322.5</v>
      </c>
      <c r="AH332" s="189">
        <v>772.5</v>
      </c>
      <c r="AK332" s="419">
        <v>2700</v>
      </c>
      <c r="AM332" s="12">
        <v>216</v>
      </c>
      <c r="AN332" s="103">
        <v>2916</v>
      </c>
      <c r="AO332" s="12">
        <v>2916</v>
      </c>
      <c r="AP332" s="12" t="s">
        <v>1489</v>
      </c>
      <c r="AQ332" s="103" t="s">
        <v>1489</v>
      </c>
      <c r="AR332" s="159">
        <v>0.08</v>
      </c>
      <c r="AS332" s="84">
        <v>0</v>
      </c>
    </row>
    <row r="333" spans="1:45" ht="14.25" customHeight="1">
      <c r="A333" s="124" t="s">
        <v>649</v>
      </c>
      <c r="B333" s="124" t="s">
        <v>321</v>
      </c>
      <c r="C333" s="419" t="s">
        <v>248</v>
      </c>
      <c r="D333" s="135" t="s">
        <v>232</v>
      </c>
      <c r="E333" s="135">
        <f>COUNTIF(品番配送区分記入用リスト!U:U,CONCATENATE(A333,$E$1))</f>
        <v>0</v>
      </c>
      <c r="F333" s="135">
        <f>COUNTIF(品番配送区分記入用リスト!U:U,CONCATENATE(A333,$F$1))</f>
        <v>0</v>
      </c>
      <c r="G333" s="135">
        <f>COUNTIF(品番配送区分記入用リスト!U:U,CONCATENATE(A333,$G$1))</f>
        <v>0</v>
      </c>
      <c r="H333" s="135">
        <f>COUNTIF(品番配送区分記入用リスト!U:U,CONCATENATE(A333,$H$1))</f>
        <v>0</v>
      </c>
      <c r="I333" s="136">
        <f t="shared" si="6"/>
        <v>0</v>
      </c>
      <c r="L333" s="135" t="s">
        <v>1484</v>
      </c>
      <c r="M333" s="137">
        <v>2000000</v>
      </c>
      <c r="N333" s="419">
        <v>4500</v>
      </c>
      <c r="O333" s="154">
        <v>2000</v>
      </c>
      <c r="Q333" s="419">
        <v>4500</v>
      </c>
      <c r="R333" s="138">
        <v>2000</v>
      </c>
      <c r="S333" s="138">
        <v>2500</v>
      </c>
      <c r="T333" s="141">
        <v>675</v>
      </c>
      <c r="U333" s="183">
        <v>537.5</v>
      </c>
      <c r="V333" s="140">
        <v>0.11944444444444445</v>
      </c>
      <c r="W333" s="127">
        <v>800</v>
      </c>
      <c r="X333" s="85">
        <v>1287.5</v>
      </c>
      <c r="Y333" s="185">
        <v>487.5</v>
      </c>
      <c r="Z333" s="84">
        <v>9.7500000000000003E-2</v>
      </c>
      <c r="AA333" s="424" t="s">
        <v>126</v>
      </c>
      <c r="AB333" s="102">
        <v>0.08</v>
      </c>
      <c r="AC333" s="102">
        <v>0.08</v>
      </c>
      <c r="AE333" s="128">
        <v>337.5</v>
      </c>
      <c r="AF333" s="180">
        <v>675</v>
      </c>
      <c r="AG333" s="183">
        <v>537.5</v>
      </c>
      <c r="AH333" s="189">
        <v>1287.5</v>
      </c>
      <c r="AK333" s="419">
        <v>4500</v>
      </c>
      <c r="AM333" s="12">
        <v>360</v>
      </c>
      <c r="AN333" s="103">
        <v>4860</v>
      </c>
      <c r="AO333" s="12">
        <v>4860</v>
      </c>
      <c r="AP333" s="12" t="s">
        <v>1491</v>
      </c>
      <c r="AQ333" s="103" t="s">
        <v>1491</v>
      </c>
      <c r="AR333" s="159">
        <v>0.08</v>
      </c>
      <c r="AS333" s="84">
        <v>0</v>
      </c>
    </row>
    <row r="334" spans="1:45" ht="14.25" customHeight="1">
      <c r="A334" s="124" t="s">
        <v>650</v>
      </c>
      <c r="B334" s="124" t="s">
        <v>651</v>
      </c>
      <c r="C334" s="419" t="s">
        <v>236</v>
      </c>
      <c r="D334" s="135" t="s">
        <v>232</v>
      </c>
      <c r="E334" s="135">
        <f>COUNTIF(品番配送区分記入用リスト!U:U,CONCATENATE(A334,$E$1))</f>
        <v>0</v>
      </c>
      <c r="F334" s="135">
        <f>COUNTIF(品番配送区分記入用リスト!U:U,CONCATENATE(A334,$F$1))</f>
        <v>0</v>
      </c>
      <c r="G334" s="135">
        <f>COUNTIF(品番配送区分記入用リスト!U:U,CONCATENATE(A334,$G$1))</f>
        <v>0</v>
      </c>
      <c r="H334" s="135">
        <f>COUNTIF(品番配送区分記入用リスト!U:U,CONCATENATE(A334,$H$1))</f>
        <v>0</v>
      </c>
      <c r="I334" s="136">
        <f t="shared" si="6"/>
        <v>0</v>
      </c>
      <c r="L334" s="135" t="s">
        <v>1484</v>
      </c>
      <c r="M334" s="137">
        <v>2000000</v>
      </c>
      <c r="N334" s="419">
        <v>1800</v>
      </c>
      <c r="O334" s="154">
        <v>800</v>
      </c>
      <c r="Q334" s="419">
        <v>1800</v>
      </c>
      <c r="R334" s="138">
        <v>800</v>
      </c>
      <c r="S334" s="138">
        <v>1000</v>
      </c>
      <c r="T334" s="141">
        <v>270</v>
      </c>
      <c r="U334" s="183">
        <v>215</v>
      </c>
      <c r="V334" s="140">
        <v>0.11944444444444445</v>
      </c>
      <c r="X334" s="85">
        <v>515</v>
      </c>
      <c r="Y334" s="185">
        <v>515</v>
      </c>
      <c r="Z334" s="84">
        <v>0.25750000000000001</v>
      </c>
      <c r="AA334" s="424" t="s">
        <v>126</v>
      </c>
      <c r="AB334" s="102">
        <v>0.08</v>
      </c>
      <c r="AC334" s="102">
        <v>0.08</v>
      </c>
      <c r="AE334" s="128">
        <v>135</v>
      </c>
      <c r="AF334" s="180">
        <v>270</v>
      </c>
      <c r="AG334" s="183">
        <v>215</v>
      </c>
      <c r="AH334" s="189">
        <v>515</v>
      </c>
      <c r="AK334" s="419">
        <v>1800</v>
      </c>
      <c r="AM334" s="12">
        <v>144</v>
      </c>
      <c r="AN334" s="103">
        <v>1944</v>
      </c>
      <c r="AO334" s="12">
        <v>1944</v>
      </c>
      <c r="AP334" s="12" t="s">
        <v>1487</v>
      </c>
      <c r="AQ334" s="103" t="s">
        <v>1487</v>
      </c>
      <c r="AR334" s="159">
        <v>0.08</v>
      </c>
      <c r="AS334" s="84">
        <v>0</v>
      </c>
    </row>
    <row r="335" spans="1:45" ht="14.25" customHeight="1">
      <c r="A335" s="124" t="s">
        <v>652</v>
      </c>
      <c r="B335" s="124" t="s">
        <v>653</v>
      </c>
      <c r="C335" s="419" t="s">
        <v>238</v>
      </c>
      <c r="D335" s="135" t="s">
        <v>232</v>
      </c>
      <c r="E335" s="135">
        <f>COUNTIF(品番配送区分記入用リスト!U:U,CONCATENATE(A335,$E$1))</f>
        <v>0</v>
      </c>
      <c r="F335" s="135">
        <f>COUNTIF(品番配送区分記入用リスト!U:U,CONCATENATE(A335,$F$1))</f>
        <v>0</v>
      </c>
      <c r="G335" s="135">
        <f>COUNTIF(品番配送区分記入用リスト!U:U,CONCATENATE(A335,$G$1))</f>
        <v>0</v>
      </c>
      <c r="H335" s="135">
        <f>COUNTIF(品番配送区分記入用リスト!U:U,CONCATENATE(A335,$H$1))</f>
        <v>0</v>
      </c>
      <c r="I335" s="136">
        <f t="shared" si="6"/>
        <v>0</v>
      </c>
      <c r="L335" s="135" t="s">
        <v>1484</v>
      </c>
      <c r="M335" s="137">
        <v>2000000</v>
      </c>
      <c r="N335" s="419">
        <v>2250</v>
      </c>
      <c r="O335" s="154">
        <v>1000</v>
      </c>
      <c r="Q335" s="419">
        <v>2250</v>
      </c>
      <c r="R335" s="138">
        <v>1000</v>
      </c>
      <c r="S335" s="138">
        <v>1250</v>
      </c>
      <c r="T335" s="141">
        <v>337.5</v>
      </c>
      <c r="U335" s="183">
        <v>268.75</v>
      </c>
      <c r="V335" s="140">
        <v>0.11944444444444445</v>
      </c>
      <c r="X335" s="85">
        <v>643.75</v>
      </c>
      <c r="Y335" s="185">
        <v>643.75</v>
      </c>
      <c r="Z335" s="84">
        <v>0.25750000000000001</v>
      </c>
      <c r="AA335" s="424" t="s">
        <v>126</v>
      </c>
      <c r="AB335" s="102">
        <v>0.08</v>
      </c>
      <c r="AC335" s="102">
        <v>0.08</v>
      </c>
      <c r="AE335" s="128">
        <v>168.75</v>
      </c>
      <c r="AF335" s="180">
        <v>337.5</v>
      </c>
      <c r="AG335" s="183">
        <v>268.75</v>
      </c>
      <c r="AH335" s="189">
        <v>643.75</v>
      </c>
      <c r="AK335" s="419">
        <v>2250</v>
      </c>
      <c r="AM335" s="12">
        <v>180</v>
      </c>
      <c r="AN335" s="103">
        <v>2430</v>
      </c>
      <c r="AO335" s="12">
        <v>2430</v>
      </c>
      <c r="AP335" s="12" t="s">
        <v>1488</v>
      </c>
      <c r="AQ335" s="103" t="s">
        <v>1488</v>
      </c>
      <c r="AR335" s="159">
        <v>0.08</v>
      </c>
      <c r="AS335" s="84">
        <v>0</v>
      </c>
    </row>
    <row r="336" spans="1:45" ht="14.25" customHeight="1">
      <c r="A336" s="124" t="s">
        <v>654</v>
      </c>
      <c r="B336" s="124" t="s">
        <v>448</v>
      </c>
      <c r="C336" s="419" t="s">
        <v>240</v>
      </c>
      <c r="D336" s="135" t="s">
        <v>232</v>
      </c>
      <c r="E336" s="135">
        <f>COUNTIF(品番配送区分記入用リスト!U:U,CONCATENATE(A336,$E$1))</f>
        <v>0</v>
      </c>
      <c r="F336" s="135">
        <f>COUNTIF(品番配送区分記入用リスト!U:U,CONCATENATE(A336,$F$1))</f>
        <v>0</v>
      </c>
      <c r="G336" s="135">
        <f>COUNTIF(品番配送区分記入用リスト!U:U,CONCATENATE(A336,$G$1))</f>
        <v>0</v>
      </c>
      <c r="H336" s="135">
        <f>COUNTIF(品番配送区分記入用リスト!U:U,CONCATENATE(A336,$H$1))</f>
        <v>0</v>
      </c>
      <c r="I336" s="136">
        <f t="shared" si="6"/>
        <v>0</v>
      </c>
      <c r="L336" s="135" t="s">
        <v>1484</v>
      </c>
      <c r="M336" s="137">
        <v>2000000</v>
      </c>
      <c r="N336" s="419">
        <v>2700</v>
      </c>
      <c r="O336" s="154">
        <v>1200</v>
      </c>
      <c r="Q336" s="419">
        <v>2700</v>
      </c>
      <c r="R336" s="138">
        <v>1200</v>
      </c>
      <c r="S336" s="138">
        <v>1500</v>
      </c>
      <c r="T336" s="141">
        <v>405</v>
      </c>
      <c r="U336" s="183">
        <v>322.5</v>
      </c>
      <c r="V336" s="140">
        <v>0.11944444444444445</v>
      </c>
      <c r="X336" s="85">
        <v>772.5</v>
      </c>
      <c r="Y336" s="185">
        <v>772.5</v>
      </c>
      <c r="Z336" s="84">
        <v>0.25750000000000001</v>
      </c>
      <c r="AA336" s="424" t="s">
        <v>126</v>
      </c>
      <c r="AB336" s="102">
        <v>0.08</v>
      </c>
      <c r="AC336" s="102">
        <v>0.08</v>
      </c>
      <c r="AE336" s="128">
        <v>202.5</v>
      </c>
      <c r="AF336" s="180">
        <v>405</v>
      </c>
      <c r="AG336" s="183">
        <v>322.5</v>
      </c>
      <c r="AH336" s="189">
        <v>772.5</v>
      </c>
      <c r="AK336" s="419">
        <v>2700</v>
      </c>
      <c r="AM336" s="12">
        <v>216</v>
      </c>
      <c r="AN336" s="103">
        <v>2916</v>
      </c>
      <c r="AO336" s="12">
        <v>2916</v>
      </c>
      <c r="AP336" s="12" t="s">
        <v>1489</v>
      </c>
      <c r="AQ336" s="103" t="s">
        <v>1489</v>
      </c>
      <c r="AR336" s="159">
        <v>0.08</v>
      </c>
      <c r="AS336" s="84">
        <v>0</v>
      </c>
    </row>
    <row r="337" spans="1:45" ht="14.25" customHeight="1">
      <c r="A337" s="124" t="s">
        <v>655</v>
      </c>
      <c r="B337" s="124" t="s">
        <v>448</v>
      </c>
      <c r="C337" s="419" t="s">
        <v>246</v>
      </c>
      <c r="D337" s="135" t="s">
        <v>232</v>
      </c>
      <c r="E337" s="135">
        <f>COUNTIF(品番配送区分記入用リスト!U:U,CONCATENATE(A337,$E$1))</f>
        <v>0</v>
      </c>
      <c r="F337" s="135">
        <f>COUNTIF(品番配送区分記入用リスト!U:U,CONCATENATE(A337,$F$1))</f>
        <v>0</v>
      </c>
      <c r="G337" s="135">
        <f>COUNTIF(品番配送区分記入用リスト!U:U,CONCATENATE(A337,$G$1))</f>
        <v>0</v>
      </c>
      <c r="H337" s="135">
        <f>COUNTIF(品番配送区分記入用リスト!U:U,CONCATENATE(A337,$H$1))</f>
        <v>0</v>
      </c>
      <c r="I337" s="136">
        <f t="shared" si="6"/>
        <v>0</v>
      </c>
      <c r="L337" s="135" t="s">
        <v>1484</v>
      </c>
      <c r="M337" s="137">
        <v>2000000</v>
      </c>
      <c r="N337" s="419">
        <v>3600</v>
      </c>
      <c r="O337" s="154">
        <v>1600</v>
      </c>
      <c r="Q337" s="419">
        <v>3600</v>
      </c>
      <c r="R337" s="138">
        <v>1600</v>
      </c>
      <c r="S337" s="138">
        <v>2000</v>
      </c>
      <c r="T337" s="141">
        <v>540</v>
      </c>
      <c r="U337" s="183">
        <v>430</v>
      </c>
      <c r="V337" s="140">
        <v>0.11944444444444445</v>
      </c>
      <c r="X337" s="85">
        <v>1030</v>
      </c>
      <c r="Y337" s="185">
        <v>1030</v>
      </c>
      <c r="Z337" s="84">
        <v>0.25750000000000001</v>
      </c>
      <c r="AA337" s="424" t="s">
        <v>126</v>
      </c>
      <c r="AB337" s="102">
        <v>0.08</v>
      </c>
      <c r="AC337" s="102">
        <v>0.08</v>
      </c>
      <c r="AE337" s="128">
        <v>270</v>
      </c>
      <c r="AF337" s="180">
        <v>540</v>
      </c>
      <c r="AG337" s="183">
        <v>430</v>
      </c>
      <c r="AH337" s="189">
        <v>1030</v>
      </c>
      <c r="AK337" s="419">
        <v>3600</v>
      </c>
      <c r="AM337" s="12">
        <v>288</v>
      </c>
      <c r="AN337" s="103">
        <v>3888</v>
      </c>
      <c r="AO337" s="12">
        <v>3888</v>
      </c>
      <c r="AP337" s="12" t="s">
        <v>1490</v>
      </c>
      <c r="AQ337" s="103" t="s">
        <v>1490</v>
      </c>
      <c r="AR337" s="159">
        <v>0.08</v>
      </c>
      <c r="AS337" s="84">
        <v>0</v>
      </c>
    </row>
    <row r="338" spans="1:45" ht="14.25" customHeight="1">
      <c r="A338" s="124" t="s">
        <v>656</v>
      </c>
      <c r="B338" s="124" t="s">
        <v>448</v>
      </c>
      <c r="C338" s="419" t="s">
        <v>248</v>
      </c>
      <c r="D338" s="135" t="s">
        <v>232</v>
      </c>
      <c r="E338" s="135">
        <f>COUNTIF(品番配送区分記入用リスト!U:U,CONCATENATE(A338,$E$1))</f>
        <v>0</v>
      </c>
      <c r="F338" s="135">
        <f>COUNTIF(品番配送区分記入用リスト!U:U,CONCATENATE(A338,$F$1))</f>
        <v>0</v>
      </c>
      <c r="G338" s="135">
        <f>COUNTIF(品番配送区分記入用リスト!U:U,CONCATENATE(A338,$G$1))</f>
        <v>0</v>
      </c>
      <c r="H338" s="135">
        <f>COUNTIF(品番配送区分記入用リスト!U:U,CONCATENATE(A338,$H$1))</f>
        <v>0</v>
      </c>
      <c r="I338" s="136">
        <f t="shared" si="6"/>
        <v>0</v>
      </c>
      <c r="L338" s="135" t="s">
        <v>1484</v>
      </c>
      <c r="M338" s="137">
        <v>2000000</v>
      </c>
      <c r="N338" s="419">
        <v>4500</v>
      </c>
      <c r="O338" s="154">
        <v>2000</v>
      </c>
      <c r="Q338" s="419">
        <v>4500</v>
      </c>
      <c r="R338" s="138">
        <v>2000</v>
      </c>
      <c r="S338" s="138">
        <v>2500</v>
      </c>
      <c r="T338" s="141">
        <v>675</v>
      </c>
      <c r="U338" s="183">
        <v>537.5</v>
      </c>
      <c r="V338" s="140">
        <v>0.11944444444444445</v>
      </c>
      <c r="W338" s="127">
        <v>800</v>
      </c>
      <c r="X338" s="85">
        <v>1287.5</v>
      </c>
      <c r="Y338" s="185">
        <v>487.5</v>
      </c>
      <c r="Z338" s="84">
        <v>9.7500000000000003E-2</v>
      </c>
      <c r="AA338" s="424" t="s">
        <v>126</v>
      </c>
      <c r="AB338" s="102">
        <v>0.08</v>
      </c>
      <c r="AC338" s="102">
        <v>0.08</v>
      </c>
      <c r="AE338" s="128">
        <v>337.5</v>
      </c>
      <c r="AF338" s="180">
        <v>675</v>
      </c>
      <c r="AG338" s="183">
        <v>537.5</v>
      </c>
      <c r="AH338" s="189">
        <v>1287.5</v>
      </c>
      <c r="AK338" s="419">
        <v>4500</v>
      </c>
      <c r="AM338" s="12">
        <v>360</v>
      </c>
      <c r="AN338" s="103">
        <v>4860</v>
      </c>
      <c r="AO338" s="12">
        <v>4860</v>
      </c>
      <c r="AP338" s="12" t="s">
        <v>1491</v>
      </c>
      <c r="AQ338" s="103" t="s">
        <v>1491</v>
      </c>
      <c r="AR338" s="159">
        <v>0.08</v>
      </c>
      <c r="AS338" s="84">
        <v>0</v>
      </c>
    </row>
    <row r="339" spans="1:45" ht="14.25" customHeight="1">
      <c r="A339" s="124" t="s">
        <v>657</v>
      </c>
      <c r="B339" s="124" t="s">
        <v>515</v>
      </c>
      <c r="C339" s="419" t="s">
        <v>658</v>
      </c>
      <c r="D339" s="135" t="s">
        <v>232</v>
      </c>
      <c r="E339" s="135">
        <f>COUNTIF(品番配送区分記入用リスト!U:U,CONCATENATE(A339,$E$1))</f>
        <v>0</v>
      </c>
      <c r="F339" s="135">
        <f>COUNTIF(品番配送区分記入用リスト!U:U,CONCATENATE(A339,$F$1))</f>
        <v>0</v>
      </c>
      <c r="G339" s="135">
        <f>COUNTIF(品番配送区分記入用リスト!U:U,CONCATENATE(A339,$G$1))</f>
        <v>0</v>
      </c>
      <c r="H339" s="135">
        <f>COUNTIF(品番配送区分記入用リスト!U:U,CONCATENATE(A339,$H$1))</f>
        <v>0</v>
      </c>
      <c r="I339" s="136">
        <f t="shared" si="6"/>
        <v>0</v>
      </c>
      <c r="L339" s="135" t="s">
        <v>1484</v>
      </c>
      <c r="M339" s="137">
        <v>2000000</v>
      </c>
      <c r="N339" s="419">
        <v>2070</v>
      </c>
      <c r="O339" s="154">
        <v>920</v>
      </c>
      <c r="Q339" s="419">
        <v>2070</v>
      </c>
      <c r="R339" s="138">
        <v>920</v>
      </c>
      <c r="S339" s="138">
        <v>1150</v>
      </c>
      <c r="T339" s="141">
        <v>310.5</v>
      </c>
      <c r="U339" s="183">
        <v>247.25</v>
      </c>
      <c r="V339" s="140">
        <v>0.11944444444444445</v>
      </c>
      <c r="X339" s="85">
        <v>592.25</v>
      </c>
      <c r="Y339" s="185">
        <v>592.25</v>
      </c>
      <c r="Z339" s="84">
        <v>0.25750000000000001</v>
      </c>
      <c r="AA339" s="424" t="s">
        <v>126</v>
      </c>
      <c r="AB339" s="102">
        <v>0.08</v>
      </c>
      <c r="AC339" s="102">
        <v>0.08</v>
      </c>
      <c r="AE339" s="128">
        <v>155.25</v>
      </c>
      <c r="AF339" s="180">
        <v>310.5</v>
      </c>
      <c r="AG339" s="183">
        <v>247.25</v>
      </c>
      <c r="AH339" s="189">
        <v>592.25</v>
      </c>
      <c r="AK339" s="419">
        <v>2070</v>
      </c>
      <c r="AM339" s="12">
        <v>165.6</v>
      </c>
      <c r="AN339" s="103">
        <v>2235.6</v>
      </c>
      <c r="AO339" s="12">
        <v>2235.6</v>
      </c>
      <c r="AP339" s="12" t="s">
        <v>1509</v>
      </c>
      <c r="AQ339" s="103" t="s">
        <v>1509</v>
      </c>
      <c r="AR339" s="159">
        <v>0.08</v>
      </c>
      <c r="AS339" s="84">
        <v>0</v>
      </c>
    </row>
    <row r="340" spans="1:45" ht="14.25" customHeight="1">
      <c r="A340" s="124" t="s">
        <v>659</v>
      </c>
      <c r="B340" s="124" t="s">
        <v>515</v>
      </c>
      <c r="C340" s="419" t="s">
        <v>660</v>
      </c>
      <c r="D340" s="135" t="s">
        <v>232</v>
      </c>
      <c r="E340" s="135">
        <f>COUNTIF(品番配送区分記入用リスト!U:U,CONCATENATE(A340,$E$1))</f>
        <v>0</v>
      </c>
      <c r="F340" s="135">
        <f>COUNTIF(品番配送区分記入用リスト!U:U,CONCATENATE(A340,$F$1))</f>
        <v>0</v>
      </c>
      <c r="G340" s="135">
        <f>COUNTIF(品番配送区分記入用リスト!U:U,CONCATENATE(A340,$G$1))</f>
        <v>0</v>
      </c>
      <c r="H340" s="135">
        <f>COUNTIF(品番配送区分記入用リスト!U:U,CONCATENATE(A340,$H$1))</f>
        <v>0</v>
      </c>
      <c r="I340" s="136">
        <f t="shared" si="6"/>
        <v>0</v>
      </c>
      <c r="L340" s="135" t="s">
        <v>1484</v>
      </c>
      <c r="M340" s="137">
        <v>2000000</v>
      </c>
      <c r="N340" s="419">
        <v>2520</v>
      </c>
      <c r="O340" s="154">
        <v>1120</v>
      </c>
      <c r="Q340" s="419">
        <v>2520</v>
      </c>
      <c r="R340" s="138">
        <v>1120</v>
      </c>
      <c r="S340" s="138">
        <v>1400</v>
      </c>
      <c r="T340" s="141">
        <v>378</v>
      </c>
      <c r="U340" s="183">
        <v>300.99999999999994</v>
      </c>
      <c r="V340" s="140">
        <v>0.11944444444444442</v>
      </c>
      <c r="X340" s="85">
        <v>721</v>
      </c>
      <c r="Y340" s="185">
        <v>721</v>
      </c>
      <c r="Z340" s="84">
        <v>0.25750000000000001</v>
      </c>
      <c r="AA340" s="424" t="s">
        <v>126</v>
      </c>
      <c r="AB340" s="102">
        <v>0.08</v>
      </c>
      <c r="AC340" s="102">
        <v>0.08</v>
      </c>
      <c r="AE340" s="128">
        <v>189</v>
      </c>
      <c r="AF340" s="180">
        <v>378</v>
      </c>
      <c r="AG340" s="183">
        <v>300.99999999999994</v>
      </c>
      <c r="AH340" s="189">
        <v>721</v>
      </c>
      <c r="AK340" s="419">
        <v>2520</v>
      </c>
      <c r="AM340" s="12">
        <v>201.6</v>
      </c>
      <c r="AN340" s="103">
        <v>2721.6</v>
      </c>
      <c r="AO340" s="12">
        <v>2721.6</v>
      </c>
      <c r="AP340" s="12" t="s">
        <v>1510</v>
      </c>
      <c r="AQ340" s="103" t="s">
        <v>1510</v>
      </c>
      <c r="AR340" s="159">
        <v>0.08</v>
      </c>
      <c r="AS340" s="84">
        <v>0</v>
      </c>
    </row>
    <row r="341" spans="1:45" ht="14.25" customHeight="1">
      <c r="A341" s="124" t="s">
        <v>661</v>
      </c>
      <c r="B341" s="124" t="s">
        <v>515</v>
      </c>
      <c r="C341" s="419" t="s">
        <v>662</v>
      </c>
      <c r="D341" s="135" t="s">
        <v>232</v>
      </c>
      <c r="E341" s="135">
        <f>COUNTIF(品番配送区分記入用リスト!U:U,CONCATENATE(A341,$E$1))</f>
        <v>0</v>
      </c>
      <c r="F341" s="135">
        <f>COUNTIF(品番配送区分記入用リスト!U:U,CONCATENATE(A341,$F$1))</f>
        <v>0</v>
      </c>
      <c r="G341" s="135">
        <f>COUNTIF(品番配送区分記入用リスト!U:U,CONCATENATE(A341,$G$1))</f>
        <v>0</v>
      </c>
      <c r="H341" s="135">
        <f>COUNTIF(品番配送区分記入用リスト!U:U,CONCATENATE(A341,$H$1))</f>
        <v>0</v>
      </c>
      <c r="I341" s="136">
        <f t="shared" si="6"/>
        <v>0</v>
      </c>
      <c r="L341" s="135" t="s">
        <v>1484</v>
      </c>
      <c r="M341" s="137">
        <v>2000000</v>
      </c>
      <c r="N341" s="419">
        <v>2970</v>
      </c>
      <c r="O341" s="154">
        <v>1320</v>
      </c>
      <c r="Q341" s="419">
        <v>2970</v>
      </c>
      <c r="R341" s="138">
        <v>1320</v>
      </c>
      <c r="S341" s="138">
        <v>1650</v>
      </c>
      <c r="T341" s="141">
        <v>445.5</v>
      </c>
      <c r="U341" s="183">
        <v>354.75</v>
      </c>
      <c r="V341" s="140">
        <v>0.11944444444444445</v>
      </c>
      <c r="X341" s="85">
        <v>849.75</v>
      </c>
      <c r="Y341" s="185">
        <v>849.75</v>
      </c>
      <c r="Z341" s="84">
        <v>0.25750000000000001</v>
      </c>
      <c r="AA341" s="424" t="s">
        <v>126</v>
      </c>
      <c r="AB341" s="102">
        <v>0.08</v>
      </c>
      <c r="AC341" s="102">
        <v>0.08</v>
      </c>
      <c r="AE341" s="128">
        <v>222.75</v>
      </c>
      <c r="AF341" s="180">
        <v>445.5</v>
      </c>
      <c r="AG341" s="183">
        <v>354.75</v>
      </c>
      <c r="AH341" s="189">
        <v>849.75</v>
      </c>
      <c r="AK341" s="419">
        <v>2970</v>
      </c>
      <c r="AM341" s="12">
        <v>237.6</v>
      </c>
      <c r="AN341" s="103">
        <v>3207.6</v>
      </c>
      <c r="AO341" s="12">
        <v>3207.6</v>
      </c>
      <c r="AP341" s="12" t="s">
        <v>1511</v>
      </c>
      <c r="AQ341" s="103" t="s">
        <v>1511</v>
      </c>
      <c r="AR341" s="159">
        <v>0.08</v>
      </c>
      <c r="AS341" s="84">
        <v>0</v>
      </c>
    </row>
    <row r="342" spans="1:45" ht="14.25" customHeight="1">
      <c r="A342" s="124" t="s">
        <v>663</v>
      </c>
      <c r="B342" s="124" t="s">
        <v>515</v>
      </c>
      <c r="C342" s="419" t="s">
        <v>467</v>
      </c>
      <c r="D342" s="135" t="s">
        <v>232</v>
      </c>
      <c r="E342" s="135">
        <f>COUNTIF(品番配送区分記入用リスト!U:U,CONCATENATE(A342,$E$1))</f>
        <v>0</v>
      </c>
      <c r="F342" s="135">
        <f>COUNTIF(品番配送区分記入用リスト!U:U,CONCATENATE(A342,$F$1))</f>
        <v>0</v>
      </c>
      <c r="G342" s="135">
        <f>COUNTIF(品番配送区分記入用リスト!U:U,CONCATENATE(A342,$G$1))</f>
        <v>0</v>
      </c>
      <c r="H342" s="135">
        <f>COUNTIF(品番配送区分記入用リスト!U:U,CONCATENATE(A342,$H$1))</f>
        <v>0</v>
      </c>
      <c r="I342" s="136">
        <f t="shared" si="6"/>
        <v>0</v>
      </c>
      <c r="L342" s="135" t="s">
        <v>1484</v>
      </c>
      <c r="M342" s="137">
        <v>2000000</v>
      </c>
      <c r="N342" s="419">
        <v>4950</v>
      </c>
      <c r="O342" s="154">
        <v>2200</v>
      </c>
      <c r="Q342" s="419">
        <v>4950</v>
      </c>
      <c r="R342" s="138">
        <v>2200</v>
      </c>
      <c r="S342" s="138">
        <v>2750</v>
      </c>
      <c r="T342" s="141">
        <v>742.5</v>
      </c>
      <c r="U342" s="183">
        <v>591.24999999999989</v>
      </c>
      <c r="V342" s="140">
        <v>0.11944444444444442</v>
      </c>
      <c r="W342" s="127">
        <v>800</v>
      </c>
      <c r="X342" s="85">
        <v>1416.25</v>
      </c>
      <c r="Y342" s="185">
        <v>616.25</v>
      </c>
      <c r="Z342" s="84">
        <v>0.11204545454545455</v>
      </c>
      <c r="AA342" s="424" t="s">
        <v>126</v>
      </c>
      <c r="AB342" s="102">
        <v>0.08</v>
      </c>
      <c r="AC342" s="102">
        <v>0.08</v>
      </c>
      <c r="AE342" s="128">
        <v>371.25</v>
      </c>
      <c r="AF342" s="180">
        <v>742.5</v>
      </c>
      <c r="AG342" s="183">
        <v>591.24999999999989</v>
      </c>
      <c r="AH342" s="189">
        <v>1416.25</v>
      </c>
      <c r="AK342" s="419">
        <v>4950</v>
      </c>
      <c r="AM342" s="12">
        <v>396</v>
      </c>
      <c r="AN342" s="103">
        <v>5346</v>
      </c>
      <c r="AO342" s="12">
        <v>5346</v>
      </c>
      <c r="AP342" s="12" t="s">
        <v>1496</v>
      </c>
      <c r="AQ342" s="103" t="s">
        <v>1496</v>
      </c>
      <c r="AR342" s="159">
        <v>0.08</v>
      </c>
      <c r="AS342" s="84">
        <v>0</v>
      </c>
    </row>
    <row r="343" spans="1:45" ht="14.25" customHeight="1">
      <c r="A343" s="124" t="s">
        <v>664</v>
      </c>
      <c r="B343" s="124" t="s">
        <v>665</v>
      </c>
      <c r="C343" s="419" t="s">
        <v>236</v>
      </c>
      <c r="D343" s="135" t="s">
        <v>232</v>
      </c>
      <c r="E343" s="135">
        <f>COUNTIF(品番配送区分記入用リスト!U:U,CONCATENATE(A343,$E$1))</f>
        <v>0</v>
      </c>
      <c r="F343" s="135">
        <f>COUNTIF(品番配送区分記入用リスト!U:U,CONCATENATE(A343,$F$1))</f>
        <v>0</v>
      </c>
      <c r="G343" s="135">
        <f>COUNTIF(品番配送区分記入用リスト!U:U,CONCATENATE(A343,$G$1))</f>
        <v>0</v>
      </c>
      <c r="H343" s="135">
        <f>COUNTIF(品番配送区分記入用リスト!U:U,CONCATENATE(A343,$H$1))</f>
        <v>0</v>
      </c>
      <c r="I343" s="136">
        <f t="shared" si="6"/>
        <v>0</v>
      </c>
      <c r="L343" s="135" t="s">
        <v>1484</v>
      </c>
      <c r="M343" s="137">
        <v>2000000</v>
      </c>
      <c r="N343" s="419">
        <v>1800</v>
      </c>
      <c r="O343" s="154">
        <v>800</v>
      </c>
      <c r="Q343" s="419">
        <v>1800</v>
      </c>
      <c r="R343" s="138">
        <v>800</v>
      </c>
      <c r="S343" s="138">
        <v>1000</v>
      </c>
      <c r="T343" s="141">
        <v>270</v>
      </c>
      <c r="U343" s="183">
        <v>215</v>
      </c>
      <c r="V343" s="140">
        <v>0.11944444444444445</v>
      </c>
      <c r="X343" s="85">
        <v>515</v>
      </c>
      <c r="Y343" s="185">
        <v>515</v>
      </c>
      <c r="Z343" s="84">
        <v>0.25750000000000001</v>
      </c>
      <c r="AA343" s="424" t="s">
        <v>126</v>
      </c>
      <c r="AB343" s="102">
        <v>0.08</v>
      </c>
      <c r="AC343" s="102">
        <v>0.08</v>
      </c>
      <c r="AE343" s="128">
        <v>135</v>
      </c>
      <c r="AF343" s="180">
        <v>270</v>
      </c>
      <c r="AG343" s="183">
        <v>215</v>
      </c>
      <c r="AH343" s="189">
        <v>515</v>
      </c>
      <c r="AK343" s="419">
        <v>1800</v>
      </c>
      <c r="AM343" s="12">
        <v>144</v>
      </c>
      <c r="AN343" s="103">
        <v>1944</v>
      </c>
      <c r="AO343" s="12">
        <v>1944</v>
      </c>
      <c r="AP343" s="12" t="s">
        <v>1487</v>
      </c>
      <c r="AQ343" s="103" t="s">
        <v>1487</v>
      </c>
      <c r="AR343" s="159">
        <v>0.08</v>
      </c>
      <c r="AS343" s="84">
        <v>0</v>
      </c>
    </row>
    <row r="344" spans="1:45" ht="14.25" customHeight="1">
      <c r="A344" s="124" t="s">
        <v>666</v>
      </c>
      <c r="B344" s="124" t="s">
        <v>665</v>
      </c>
      <c r="C344" s="419" t="s">
        <v>238</v>
      </c>
      <c r="D344" s="135" t="s">
        <v>232</v>
      </c>
      <c r="E344" s="135">
        <f>COUNTIF(品番配送区分記入用リスト!U:U,CONCATENATE(A344,$E$1))</f>
        <v>0</v>
      </c>
      <c r="F344" s="135">
        <f>COUNTIF(品番配送区分記入用リスト!U:U,CONCATENATE(A344,$F$1))</f>
        <v>0</v>
      </c>
      <c r="G344" s="135">
        <f>COUNTIF(品番配送区分記入用リスト!U:U,CONCATENATE(A344,$G$1))</f>
        <v>0</v>
      </c>
      <c r="H344" s="135">
        <f>COUNTIF(品番配送区分記入用リスト!U:U,CONCATENATE(A344,$H$1))</f>
        <v>0</v>
      </c>
      <c r="I344" s="136">
        <f t="shared" si="6"/>
        <v>0</v>
      </c>
      <c r="L344" s="135" t="s">
        <v>1484</v>
      </c>
      <c r="M344" s="137">
        <v>2000000</v>
      </c>
      <c r="N344" s="419">
        <v>2250</v>
      </c>
      <c r="O344" s="154">
        <v>1000</v>
      </c>
      <c r="Q344" s="419">
        <v>2250</v>
      </c>
      <c r="R344" s="138">
        <v>1000</v>
      </c>
      <c r="S344" s="138">
        <v>1250</v>
      </c>
      <c r="T344" s="141">
        <v>337.5</v>
      </c>
      <c r="U344" s="183">
        <v>268.75</v>
      </c>
      <c r="V344" s="140">
        <v>0.11944444444444445</v>
      </c>
      <c r="X344" s="85">
        <v>643.75</v>
      </c>
      <c r="Y344" s="185">
        <v>643.75</v>
      </c>
      <c r="Z344" s="84">
        <v>0.25750000000000001</v>
      </c>
      <c r="AA344" s="424" t="s">
        <v>126</v>
      </c>
      <c r="AB344" s="102">
        <v>0.08</v>
      </c>
      <c r="AC344" s="102">
        <v>0.08</v>
      </c>
      <c r="AE344" s="128">
        <v>168.75</v>
      </c>
      <c r="AF344" s="180">
        <v>337.5</v>
      </c>
      <c r="AG344" s="183">
        <v>268.75</v>
      </c>
      <c r="AH344" s="189">
        <v>643.75</v>
      </c>
      <c r="AK344" s="419">
        <v>2250</v>
      </c>
      <c r="AM344" s="12">
        <v>180</v>
      </c>
      <c r="AN344" s="103">
        <v>2430</v>
      </c>
      <c r="AO344" s="12">
        <v>2430</v>
      </c>
      <c r="AP344" s="12" t="s">
        <v>1488</v>
      </c>
      <c r="AQ344" s="103" t="s">
        <v>1488</v>
      </c>
      <c r="AR344" s="159">
        <v>0.08</v>
      </c>
      <c r="AS344" s="84">
        <v>0</v>
      </c>
    </row>
    <row r="345" spans="1:45" ht="14.25" customHeight="1">
      <c r="A345" s="124" t="s">
        <v>667</v>
      </c>
      <c r="B345" s="124" t="s">
        <v>665</v>
      </c>
      <c r="C345" s="419" t="s">
        <v>240</v>
      </c>
      <c r="D345" s="135" t="s">
        <v>232</v>
      </c>
      <c r="E345" s="135">
        <f>COUNTIF(品番配送区分記入用リスト!U:U,CONCATENATE(A345,$E$1))</f>
        <v>0</v>
      </c>
      <c r="F345" s="135">
        <f>COUNTIF(品番配送区分記入用リスト!U:U,CONCATENATE(A345,$F$1))</f>
        <v>0</v>
      </c>
      <c r="G345" s="135">
        <f>COUNTIF(品番配送区分記入用リスト!U:U,CONCATENATE(A345,$G$1))</f>
        <v>0</v>
      </c>
      <c r="H345" s="135">
        <f>COUNTIF(品番配送区分記入用リスト!U:U,CONCATENATE(A345,$H$1))</f>
        <v>0</v>
      </c>
      <c r="I345" s="136">
        <f t="shared" si="6"/>
        <v>0</v>
      </c>
      <c r="L345" s="135" t="s">
        <v>1484</v>
      </c>
      <c r="M345" s="137">
        <v>2000000</v>
      </c>
      <c r="N345" s="419">
        <v>2700</v>
      </c>
      <c r="O345" s="154">
        <v>1200</v>
      </c>
      <c r="Q345" s="419">
        <v>2700</v>
      </c>
      <c r="R345" s="138">
        <v>1200</v>
      </c>
      <c r="S345" s="138">
        <v>1500</v>
      </c>
      <c r="T345" s="141">
        <v>405</v>
      </c>
      <c r="U345" s="183">
        <v>322.5</v>
      </c>
      <c r="V345" s="140">
        <v>0.11944444444444445</v>
      </c>
      <c r="X345" s="85">
        <v>772.5</v>
      </c>
      <c r="Y345" s="185">
        <v>772.5</v>
      </c>
      <c r="Z345" s="84">
        <v>0.25750000000000001</v>
      </c>
      <c r="AA345" s="424" t="s">
        <v>126</v>
      </c>
      <c r="AB345" s="102">
        <v>0.08</v>
      </c>
      <c r="AC345" s="102">
        <v>0.08</v>
      </c>
      <c r="AE345" s="128">
        <v>202.5</v>
      </c>
      <c r="AF345" s="180">
        <v>405</v>
      </c>
      <c r="AG345" s="183">
        <v>322.5</v>
      </c>
      <c r="AH345" s="189">
        <v>772.5</v>
      </c>
      <c r="AK345" s="419">
        <v>2700</v>
      </c>
      <c r="AM345" s="12">
        <v>216</v>
      </c>
      <c r="AN345" s="103">
        <v>2916</v>
      </c>
      <c r="AO345" s="12">
        <v>2916</v>
      </c>
      <c r="AP345" s="12" t="s">
        <v>1489</v>
      </c>
      <c r="AQ345" s="103" t="s">
        <v>1489</v>
      </c>
      <c r="AR345" s="159">
        <v>0.08</v>
      </c>
      <c r="AS345" s="84">
        <v>0</v>
      </c>
    </row>
    <row r="346" spans="1:45" ht="14.25" customHeight="1">
      <c r="A346" s="124" t="s">
        <v>668</v>
      </c>
      <c r="B346" s="124" t="s">
        <v>665</v>
      </c>
      <c r="C346" s="419" t="s">
        <v>248</v>
      </c>
      <c r="D346" s="135" t="s">
        <v>232</v>
      </c>
      <c r="E346" s="135">
        <f>COUNTIF(品番配送区分記入用リスト!U:U,CONCATENATE(A346,$E$1))</f>
        <v>0</v>
      </c>
      <c r="F346" s="135">
        <f>COUNTIF(品番配送区分記入用リスト!U:U,CONCATENATE(A346,$F$1))</f>
        <v>0</v>
      </c>
      <c r="G346" s="135">
        <f>COUNTIF(品番配送区分記入用リスト!U:U,CONCATENATE(A346,$G$1))</f>
        <v>0</v>
      </c>
      <c r="H346" s="135">
        <f>COUNTIF(品番配送区分記入用リスト!U:U,CONCATENATE(A346,$H$1))</f>
        <v>0</v>
      </c>
      <c r="I346" s="136">
        <f t="shared" si="6"/>
        <v>0</v>
      </c>
      <c r="L346" s="135" t="s">
        <v>1484</v>
      </c>
      <c r="M346" s="137">
        <v>2000000</v>
      </c>
      <c r="N346" s="419">
        <v>4500</v>
      </c>
      <c r="O346" s="154">
        <v>2000</v>
      </c>
      <c r="Q346" s="419">
        <v>4500</v>
      </c>
      <c r="R346" s="138">
        <v>2000</v>
      </c>
      <c r="S346" s="138">
        <v>2500</v>
      </c>
      <c r="T346" s="141">
        <v>675</v>
      </c>
      <c r="U346" s="183">
        <v>537.5</v>
      </c>
      <c r="V346" s="140">
        <v>0.11944444444444445</v>
      </c>
      <c r="W346" s="127">
        <v>800</v>
      </c>
      <c r="X346" s="85">
        <v>1287.5</v>
      </c>
      <c r="Y346" s="185">
        <v>487.5</v>
      </c>
      <c r="Z346" s="84">
        <v>9.7500000000000003E-2</v>
      </c>
      <c r="AA346" s="424" t="s">
        <v>126</v>
      </c>
      <c r="AB346" s="102">
        <v>0.08</v>
      </c>
      <c r="AC346" s="102">
        <v>0.08</v>
      </c>
      <c r="AE346" s="128">
        <v>337.5</v>
      </c>
      <c r="AF346" s="180">
        <v>675</v>
      </c>
      <c r="AG346" s="183">
        <v>537.5</v>
      </c>
      <c r="AH346" s="189">
        <v>1287.5</v>
      </c>
      <c r="AK346" s="419">
        <v>4500</v>
      </c>
      <c r="AM346" s="12">
        <v>360</v>
      </c>
      <c r="AN346" s="103">
        <v>4860</v>
      </c>
      <c r="AO346" s="12">
        <v>4860</v>
      </c>
      <c r="AP346" s="12" t="s">
        <v>1491</v>
      </c>
      <c r="AQ346" s="103" t="s">
        <v>1491</v>
      </c>
      <c r="AR346" s="159">
        <v>0.08</v>
      </c>
      <c r="AS346" s="84">
        <v>0</v>
      </c>
    </row>
    <row r="347" spans="1:45" ht="14.25" customHeight="1">
      <c r="A347" s="124" t="s">
        <v>669</v>
      </c>
      <c r="B347" s="124" t="s">
        <v>305</v>
      </c>
      <c r="C347" s="419" t="s">
        <v>231</v>
      </c>
      <c r="D347" s="135" t="s">
        <v>232</v>
      </c>
      <c r="E347" s="135">
        <f>COUNTIF(品番配送区分記入用リスト!U:U,CONCATENATE(A347,$E$1))</f>
        <v>0</v>
      </c>
      <c r="F347" s="135">
        <f>COUNTIF(品番配送区分記入用リスト!U:U,CONCATENATE(A347,$F$1))</f>
        <v>0</v>
      </c>
      <c r="G347" s="135">
        <f>COUNTIF(品番配送区分記入用リスト!U:U,CONCATENATE(A347,$G$1))</f>
        <v>0</v>
      </c>
      <c r="H347" s="135">
        <f>COUNTIF(品番配送区分記入用リスト!U:U,CONCATENATE(A347,$H$1))</f>
        <v>0</v>
      </c>
      <c r="I347" s="136">
        <f t="shared" si="6"/>
        <v>0</v>
      </c>
      <c r="L347" s="135" t="s">
        <v>1484</v>
      </c>
      <c r="M347" s="137">
        <v>2000000</v>
      </c>
      <c r="N347" s="419">
        <v>900</v>
      </c>
      <c r="O347" s="154">
        <v>400</v>
      </c>
      <c r="Q347" s="419">
        <v>900</v>
      </c>
      <c r="R347" s="138">
        <v>400</v>
      </c>
      <c r="S347" s="138">
        <v>500</v>
      </c>
      <c r="T347" s="141">
        <v>135</v>
      </c>
      <c r="U347" s="183">
        <v>107.5</v>
      </c>
      <c r="V347" s="140">
        <v>0.11944444444444445</v>
      </c>
      <c r="X347" s="85">
        <v>257.5</v>
      </c>
      <c r="Y347" s="185">
        <v>257.5</v>
      </c>
      <c r="Z347" s="84">
        <v>0.25750000000000001</v>
      </c>
      <c r="AA347" s="424" t="s">
        <v>126</v>
      </c>
      <c r="AB347" s="102">
        <v>0.08</v>
      </c>
      <c r="AC347" s="102">
        <v>0.08</v>
      </c>
      <c r="AE347" s="128">
        <v>67.5</v>
      </c>
      <c r="AF347" s="180">
        <v>135</v>
      </c>
      <c r="AG347" s="183">
        <v>107.5</v>
      </c>
      <c r="AH347" s="189">
        <v>257.5</v>
      </c>
      <c r="AK347" s="419">
        <v>900</v>
      </c>
      <c r="AM347" s="12">
        <v>72</v>
      </c>
      <c r="AN347" s="103">
        <v>972</v>
      </c>
      <c r="AO347" s="12">
        <v>972</v>
      </c>
      <c r="AP347" s="12" t="s">
        <v>1485</v>
      </c>
      <c r="AQ347" s="103" t="s">
        <v>1485</v>
      </c>
      <c r="AR347" s="159">
        <v>0.08</v>
      </c>
      <c r="AS347" s="84">
        <v>0</v>
      </c>
    </row>
    <row r="348" spans="1:45" ht="14.25" customHeight="1">
      <c r="A348" s="124" t="s">
        <v>670</v>
      </c>
      <c r="B348" s="124" t="s">
        <v>305</v>
      </c>
      <c r="C348" s="419" t="s">
        <v>234</v>
      </c>
      <c r="D348" s="135" t="s">
        <v>232</v>
      </c>
      <c r="E348" s="135">
        <f>COUNTIF(品番配送区分記入用リスト!U:U,CONCATENATE(A348,$E$1))</f>
        <v>0</v>
      </c>
      <c r="F348" s="135">
        <f>COUNTIF(品番配送区分記入用リスト!U:U,CONCATENATE(A348,$F$1))</f>
        <v>0</v>
      </c>
      <c r="G348" s="135">
        <f>COUNTIF(品番配送区分記入用リスト!U:U,CONCATENATE(A348,$G$1))</f>
        <v>0</v>
      </c>
      <c r="H348" s="135">
        <f>COUNTIF(品番配送区分記入用リスト!U:U,CONCATENATE(A348,$H$1))</f>
        <v>0</v>
      </c>
      <c r="I348" s="136">
        <f t="shared" si="6"/>
        <v>0</v>
      </c>
      <c r="L348" s="135" t="s">
        <v>1484</v>
      </c>
      <c r="M348" s="137">
        <v>2000000</v>
      </c>
      <c r="N348" s="419">
        <v>1350</v>
      </c>
      <c r="O348" s="154">
        <v>600</v>
      </c>
      <c r="Q348" s="419">
        <v>1350</v>
      </c>
      <c r="R348" s="138">
        <v>600</v>
      </c>
      <c r="S348" s="138">
        <v>750</v>
      </c>
      <c r="T348" s="141">
        <v>202.5</v>
      </c>
      <c r="U348" s="183">
        <v>161.25</v>
      </c>
      <c r="V348" s="140">
        <v>0.11944444444444445</v>
      </c>
      <c r="X348" s="85">
        <v>386.25</v>
      </c>
      <c r="Y348" s="185">
        <v>386.25</v>
      </c>
      <c r="Z348" s="84">
        <v>0.25750000000000001</v>
      </c>
      <c r="AA348" s="424" t="s">
        <v>126</v>
      </c>
      <c r="AB348" s="102">
        <v>0.08</v>
      </c>
      <c r="AC348" s="102">
        <v>0.08</v>
      </c>
      <c r="AE348" s="128">
        <v>101.25</v>
      </c>
      <c r="AF348" s="180">
        <v>202.5</v>
      </c>
      <c r="AG348" s="183">
        <v>161.25</v>
      </c>
      <c r="AH348" s="189">
        <v>386.25</v>
      </c>
      <c r="AK348" s="419">
        <v>1350</v>
      </c>
      <c r="AM348" s="12">
        <v>108</v>
      </c>
      <c r="AN348" s="103">
        <v>1458</v>
      </c>
      <c r="AO348" s="12">
        <v>1458</v>
      </c>
      <c r="AP348" s="12" t="s">
        <v>1486</v>
      </c>
      <c r="AQ348" s="103" t="s">
        <v>1486</v>
      </c>
      <c r="AR348" s="159">
        <v>0.08</v>
      </c>
      <c r="AS348" s="84">
        <v>0</v>
      </c>
    </row>
    <row r="349" spans="1:45" ht="14.25" customHeight="1">
      <c r="A349" s="124" t="s">
        <v>671</v>
      </c>
      <c r="B349" s="124" t="s">
        <v>305</v>
      </c>
      <c r="C349" s="419" t="s">
        <v>236</v>
      </c>
      <c r="D349" s="135" t="s">
        <v>232</v>
      </c>
      <c r="E349" s="135">
        <f>COUNTIF(品番配送区分記入用リスト!U:U,CONCATENATE(A349,$E$1))</f>
        <v>0</v>
      </c>
      <c r="F349" s="135">
        <f>COUNTIF(品番配送区分記入用リスト!U:U,CONCATENATE(A349,$F$1))</f>
        <v>0</v>
      </c>
      <c r="G349" s="135">
        <f>COUNTIF(品番配送区分記入用リスト!U:U,CONCATENATE(A349,$G$1))</f>
        <v>0</v>
      </c>
      <c r="H349" s="135">
        <f>COUNTIF(品番配送区分記入用リスト!U:U,CONCATENATE(A349,$H$1))</f>
        <v>0</v>
      </c>
      <c r="I349" s="136">
        <f t="shared" si="6"/>
        <v>0</v>
      </c>
      <c r="L349" s="135" t="s">
        <v>1484</v>
      </c>
      <c r="M349" s="137">
        <v>2000000</v>
      </c>
      <c r="N349" s="419">
        <v>1800</v>
      </c>
      <c r="O349" s="154">
        <v>800</v>
      </c>
      <c r="Q349" s="419">
        <v>1800</v>
      </c>
      <c r="R349" s="138">
        <v>800</v>
      </c>
      <c r="S349" s="138">
        <v>1000</v>
      </c>
      <c r="T349" s="141">
        <v>270</v>
      </c>
      <c r="U349" s="183">
        <v>215</v>
      </c>
      <c r="V349" s="140">
        <v>0.11944444444444445</v>
      </c>
      <c r="X349" s="85">
        <v>515</v>
      </c>
      <c r="Y349" s="185">
        <v>515</v>
      </c>
      <c r="Z349" s="84">
        <v>0.25750000000000001</v>
      </c>
      <c r="AA349" s="424" t="s">
        <v>126</v>
      </c>
      <c r="AB349" s="102">
        <v>0.08</v>
      </c>
      <c r="AC349" s="102">
        <v>0.08</v>
      </c>
      <c r="AE349" s="128">
        <v>135</v>
      </c>
      <c r="AF349" s="180">
        <v>270</v>
      </c>
      <c r="AG349" s="183">
        <v>215</v>
      </c>
      <c r="AH349" s="189">
        <v>515</v>
      </c>
      <c r="AK349" s="419">
        <v>1800</v>
      </c>
      <c r="AM349" s="12">
        <v>144</v>
      </c>
      <c r="AN349" s="103">
        <v>1944</v>
      </c>
      <c r="AO349" s="12">
        <v>1944</v>
      </c>
      <c r="AP349" s="12" t="s">
        <v>1487</v>
      </c>
      <c r="AQ349" s="103" t="s">
        <v>1487</v>
      </c>
      <c r="AR349" s="159">
        <v>0.08</v>
      </c>
      <c r="AS349" s="84">
        <v>0</v>
      </c>
    </row>
    <row r="350" spans="1:45" ht="14.25" customHeight="1">
      <c r="A350" s="124" t="s">
        <v>672</v>
      </c>
      <c r="B350" s="124" t="s">
        <v>305</v>
      </c>
      <c r="C350" s="419" t="s">
        <v>240</v>
      </c>
      <c r="D350" s="135" t="s">
        <v>232</v>
      </c>
      <c r="E350" s="135">
        <f>COUNTIF(品番配送区分記入用リスト!U:U,CONCATENATE(A350,$E$1))</f>
        <v>0</v>
      </c>
      <c r="F350" s="135">
        <f>COUNTIF(品番配送区分記入用リスト!U:U,CONCATENATE(A350,$F$1))</f>
        <v>0</v>
      </c>
      <c r="G350" s="135">
        <f>COUNTIF(品番配送区分記入用リスト!U:U,CONCATENATE(A350,$G$1))</f>
        <v>0</v>
      </c>
      <c r="H350" s="135">
        <f>COUNTIF(品番配送区分記入用リスト!U:U,CONCATENATE(A350,$H$1))</f>
        <v>0</v>
      </c>
      <c r="I350" s="136">
        <f t="shared" si="6"/>
        <v>0</v>
      </c>
      <c r="L350" s="135" t="s">
        <v>1484</v>
      </c>
      <c r="M350" s="137">
        <v>2000000</v>
      </c>
      <c r="N350" s="419">
        <v>2700</v>
      </c>
      <c r="O350" s="154">
        <v>1200</v>
      </c>
      <c r="Q350" s="419">
        <v>2700</v>
      </c>
      <c r="R350" s="138">
        <v>1200</v>
      </c>
      <c r="S350" s="138">
        <v>1500</v>
      </c>
      <c r="T350" s="141">
        <v>405</v>
      </c>
      <c r="U350" s="183">
        <v>322.5</v>
      </c>
      <c r="V350" s="140">
        <v>0.11944444444444445</v>
      </c>
      <c r="X350" s="85">
        <v>772.5</v>
      </c>
      <c r="Y350" s="185">
        <v>772.5</v>
      </c>
      <c r="Z350" s="84">
        <v>0.25750000000000001</v>
      </c>
      <c r="AA350" s="424" t="s">
        <v>126</v>
      </c>
      <c r="AB350" s="102">
        <v>0.08</v>
      </c>
      <c r="AC350" s="102">
        <v>0.08</v>
      </c>
      <c r="AE350" s="128">
        <v>202.5</v>
      </c>
      <c r="AF350" s="180">
        <v>405</v>
      </c>
      <c r="AG350" s="183">
        <v>322.5</v>
      </c>
      <c r="AH350" s="189">
        <v>772.5</v>
      </c>
      <c r="AK350" s="419">
        <v>2700</v>
      </c>
      <c r="AM350" s="12">
        <v>216</v>
      </c>
      <c r="AN350" s="103">
        <v>2916</v>
      </c>
      <c r="AO350" s="12">
        <v>2916</v>
      </c>
      <c r="AP350" s="12" t="s">
        <v>1489</v>
      </c>
      <c r="AQ350" s="103" t="s">
        <v>1489</v>
      </c>
      <c r="AR350" s="159">
        <v>0.08</v>
      </c>
      <c r="AS350" s="84">
        <v>0</v>
      </c>
    </row>
    <row r="351" spans="1:45" ht="14.25" customHeight="1">
      <c r="A351" s="124" t="s">
        <v>673</v>
      </c>
      <c r="B351" s="124" t="s">
        <v>305</v>
      </c>
      <c r="C351" s="419" t="s">
        <v>248</v>
      </c>
      <c r="D351" s="135" t="s">
        <v>232</v>
      </c>
      <c r="E351" s="135">
        <f>COUNTIF(品番配送区分記入用リスト!U:U,CONCATENATE(A351,$E$1))</f>
        <v>0</v>
      </c>
      <c r="F351" s="135">
        <f>COUNTIF(品番配送区分記入用リスト!U:U,CONCATENATE(A351,$F$1))</f>
        <v>0</v>
      </c>
      <c r="G351" s="135">
        <f>COUNTIF(品番配送区分記入用リスト!U:U,CONCATENATE(A351,$G$1))</f>
        <v>0</v>
      </c>
      <c r="H351" s="135">
        <f>COUNTIF(品番配送区分記入用リスト!U:U,CONCATENATE(A351,$H$1))</f>
        <v>0</v>
      </c>
      <c r="I351" s="136">
        <f t="shared" si="6"/>
        <v>0</v>
      </c>
      <c r="L351" s="135" t="s">
        <v>1484</v>
      </c>
      <c r="M351" s="137">
        <v>2000000</v>
      </c>
      <c r="N351" s="419">
        <v>4500</v>
      </c>
      <c r="O351" s="154">
        <v>2000</v>
      </c>
      <c r="Q351" s="419">
        <v>4500</v>
      </c>
      <c r="R351" s="138">
        <v>2000</v>
      </c>
      <c r="S351" s="138">
        <v>2500</v>
      </c>
      <c r="T351" s="141">
        <v>675</v>
      </c>
      <c r="U351" s="183">
        <v>537.5</v>
      </c>
      <c r="V351" s="140">
        <v>0.11944444444444445</v>
      </c>
      <c r="W351" s="127">
        <v>800</v>
      </c>
      <c r="X351" s="85">
        <v>1287.5</v>
      </c>
      <c r="Y351" s="185">
        <v>487.5</v>
      </c>
      <c r="Z351" s="84">
        <v>9.7500000000000003E-2</v>
      </c>
      <c r="AA351" s="424" t="s">
        <v>126</v>
      </c>
      <c r="AB351" s="102">
        <v>0.08</v>
      </c>
      <c r="AC351" s="102">
        <v>0.08</v>
      </c>
      <c r="AE351" s="128">
        <v>337.5</v>
      </c>
      <c r="AF351" s="180">
        <v>675</v>
      </c>
      <c r="AG351" s="183">
        <v>537.5</v>
      </c>
      <c r="AH351" s="189">
        <v>1287.5</v>
      </c>
      <c r="AK351" s="419">
        <v>4500</v>
      </c>
      <c r="AM351" s="12">
        <v>360</v>
      </c>
      <c r="AN351" s="103">
        <v>4860</v>
      </c>
      <c r="AO351" s="12">
        <v>4860</v>
      </c>
      <c r="AP351" s="12" t="s">
        <v>1491</v>
      </c>
      <c r="AQ351" s="103" t="s">
        <v>1491</v>
      </c>
      <c r="AR351" s="159">
        <v>0.08</v>
      </c>
      <c r="AS351" s="84">
        <v>0</v>
      </c>
    </row>
    <row r="352" spans="1:45" ht="14.25" customHeight="1">
      <c r="A352" s="124" t="s">
        <v>674</v>
      </c>
      <c r="B352" s="124" t="s">
        <v>675</v>
      </c>
      <c r="C352" s="419" t="s">
        <v>234</v>
      </c>
      <c r="D352" s="135" t="s">
        <v>232</v>
      </c>
      <c r="E352" s="135">
        <f>COUNTIF(品番配送区分記入用リスト!U:U,CONCATENATE(A352,$E$1))</f>
        <v>0</v>
      </c>
      <c r="F352" s="135">
        <f>COUNTIF(品番配送区分記入用リスト!U:U,CONCATENATE(A352,$F$1))</f>
        <v>0</v>
      </c>
      <c r="G352" s="135">
        <f>COUNTIF(品番配送区分記入用リスト!U:U,CONCATENATE(A352,$G$1))</f>
        <v>0</v>
      </c>
      <c r="H352" s="135">
        <f>COUNTIF(品番配送区分記入用リスト!U:U,CONCATENATE(A352,$H$1))</f>
        <v>0</v>
      </c>
      <c r="I352" s="136">
        <f t="shared" si="6"/>
        <v>0</v>
      </c>
      <c r="L352" s="135" t="s">
        <v>1484</v>
      </c>
      <c r="M352" s="137">
        <v>2000000</v>
      </c>
      <c r="N352" s="419">
        <v>1350</v>
      </c>
      <c r="O352" s="154">
        <v>600</v>
      </c>
      <c r="Q352" s="419">
        <v>1350</v>
      </c>
      <c r="R352" s="138">
        <v>600</v>
      </c>
      <c r="S352" s="138">
        <v>750</v>
      </c>
      <c r="T352" s="141">
        <v>202.5</v>
      </c>
      <c r="U352" s="183">
        <v>161.25</v>
      </c>
      <c r="V352" s="140">
        <v>0.11944444444444445</v>
      </c>
      <c r="X352" s="85">
        <v>386.25</v>
      </c>
      <c r="Y352" s="185">
        <v>386.25</v>
      </c>
      <c r="Z352" s="84">
        <v>0.25750000000000001</v>
      </c>
      <c r="AA352" s="424" t="s">
        <v>126</v>
      </c>
      <c r="AB352" s="102">
        <v>0.08</v>
      </c>
      <c r="AC352" s="102">
        <v>0.08</v>
      </c>
      <c r="AE352" s="128">
        <v>101.25</v>
      </c>
      <c r="AF352" s="180">
        <v>202.5</v>
      </c>
      <c r="AG352" s="183">
        <v>161.25</v>
      </c>
      <c r="AH352" s="189">
        <v>386.25</v>
      </c>
      <c r="AK352" s="419">
        <v>1350</v>
      </c>
      <c r="AM352" s="12">
        <v>108</v>
      </c>
      <c r="AN352" s="103">
        <v>1458</v>
      </c>
      <c r="AO352" s="12">
        <v>1458</v>
      </c>
      <c r="AP352" s="12" t="s">
        <v>1486</v>
      </c>
      <c r="AQ352" s="103" t="s">
        <v>1486</v>
      </c>
      <c r="AR352" s="159">
        <v>0.08</v>
      </c>
      <c r="AS352" s="84">
        <v>0</v>
      </c>
    </row>
    <row r="353" spans="1:45" ht="14.25" customHeight="1">
      <c r="A353" s="124" t="s">
        <v>676</v>
      </c>
      <c r="B353" s="124" t="s">
        <v>675</v>
      </c>
      <c r="C353" s="419" t="s">
        <v>236</v>
      </c>
      <c r="D353" s="135" t="s">
        <v>232</v>
      </c>
      <c r="E353" s="135">
        <f>COUNTIF(品番配送区分記入用リスト!U:U,CONCATENATE(A353,$E$1))</f>
        <v>0</v>
      </c>
      <c r="F353" s="135">
        <f>COUNTIF(品番配送区分記入用リスト!U:U,CONCATENATE(A353,$F$1))</f>
        <v>0</v>
      </c>
      <c r="G353" s="135">
        <f>COUNTIF(品番配送区分記入用リスト!U:U,CONCATENATE(A353,$G$1))</f>
        <v>0</v>
      </c>
      <c r="H353" s="135">
        <f>COUNTIF(品番配送区分記入用リスト!U:U,CONCATENATE(A353,$H$1))</f>
        <v>0</v>
      </c>
      <c r="I353" s="136">
        <f t="shared" si="6"/>
        <v>0</v>
      </c>
      <c r="L353" s="135" t="s">
        <v>1484</v>
      </c>
      <c r="M353" s="137">
        <v>2000000</v>
      </c>
      <c r="N353" s="419">
        <v>1800</v>
      </c>
      <c r="O353" s="154">
        <v>800</v>
      </c>
      <c r="Q353" s="419">
        <v>1800</v>
      </c>
      <c r="R353" s="138">
        <v>800</v>
      </c>
      <c r="S353" s="138">
        <v>1000</v>
      </c>
      <c r="T353" s="141">
        <v>270</v>
      </c>
      <c r="U353" s="183">
        <v>215</v>
      </c>
      <c r="V353" s="140">
        <v>0.11944444444444445</v>
      </c>
      <c r="X353" s="85">
        <v>515</v>
      </c>
      <c r="Y353" s="185">
        <v>515</v>
      </c>
      <c r="Z353" s="84">
        <v>0.25750000000000001</v>
      </c>
      <c r="AA353" s="424" t="s">
        <v>126</v>
      </c>
      <c r="AB353" s="102">
        <v>0.08</v>
      </c>
      <c r="AC353" s="102">
        <v>0.08</v>
      </c>
      <c r="AE353" s="128">
        <v>135</v>
      </c>
      <c r="AF353" s="180">
        <v>270</v>
      </c>
      <c r="AG353" s="183">
        <v>215</v>
      </c>
      <c r="AH353" s="189">
        <v>515</v>
      </c>
      <c r="AK353" s="419">
        <v>1800</v>
      </c>
      <c r="AM353" s="12">
        <v>144</v>
      </c>
      <c r="AN353" s="103">
        <v>1944</v>
      </c>
      <c r="AO353" s="12">
        <v>1944</v>
      </c>
      <c r="AP353" s="12" t="s">
        <v>1487</v>
      </c>
      <c r="AQ353" s="103" t="s">
        <v>1487</v>
      </c>
      <c r="AR353" s="159">
        <v>0.08</v>
      </c>
      <c r="AS353" s="84">
        <v>0</v>
      </c>
    </row>
    <row r="354" spans="1:45" ht="14.25" customHeight="1">
      <c r="A354" s="124" t="s">
        <v>677</v>
      </c>
      <c r="B354" s="124" t="s">
        <v>678</v>
      </c>
      <c r="C354" s="419" t="s">
        <v>240</v>
      </c>
      <c r="D354" s="135" t="s">
        <v>232</v>
      </c>
      <c r="E354" s="135">
        <f>COUNTIF(品番配送区分記入用リスト!U:U,CONCATENATE(A354,$E$1))</f>
        <v>0</v>
      </c>
      <c r="F354" s="135">
        <f>COUNTIF(品番配送区分記入用リスト!U:U,CONCATENATE(A354,$F$1))</f>
        <v>0</v>
      </c>
      <c r="G354" s="135">
        <f>COUNTIF(品番配送区分記入用リスト!U:U,CONCATENATE(A354,$G$1))</f>
        <v>0</v>
      </c>
      <c r="H354" s="135">
        <f>COUNTIF(品番配送区分記入用リスト!U:U,CONCATENATE(A354,$H$1))</f>
        <v>0</v>
      </c>
      <c r="I354" s="136">
        <f t="shared" si="6"/>
        <v>0</v>
      </c>
      <c r="L354" s="135" t="s">
        <v>1484</v>
      </c>
      <c r="M354" s="137">
        <v>2000000</v>
      </c>
      <c r="N354" s="419">
        <v>2700</v>
      </c>
      <c r="O354" s="154">
        <v>1200</v>
      </c>
      <c r="Q354" s="419">
        <v>2700</v>
      </c>
      <c r="R354" s="138">
        <v>1200</v>
      </c>
      <c r="S354" s="138">
        <v>1500</v>
      </c>
      <c r="T354" s="141">
        <v>405</v>
      </c>
      <c r="U354" s="183">
        <v>322.5</v>
      </c>
      <c r="V354" s="140">
        <v>0.11944444444444445</v>
      </c>
      <c r="X354" s="85">
        <v>772.5</v>
      </c>
      <c r="Y354" s="185">
        <v>772.5</v>
      </c>
      <c r="Z354" s="84">
        <v>0.25750000000000001</v>
      </c>
      <c r="AA354" s="424" t="s">
        <v>126</v>
      </c>
      <c r="AB354" s="102">
        <v>0.08</v>
      </c>
      <c r="AC354" s="102">
        <v>0.08</v>
      </c>
      <c r="AE354" s="128">
        <v>202.5</v>
      </c>
      <c r="AF354" s="180">
        <v>405</v>
      </c>
      <c r="AG354" s="183">
        <v>322.5</v>
      </c>
      <c r="AH354" s="189">
        <v>772.5</v>
      </c>
      <c r="AK354" s="419">
        <v>2700</v>
      </c>
      <c r="AM354" s="12">
        <v>216</v>
      </c>
      <c r="AN354" s="103">
        <v>2916</v>
      </c>
      <c r="AO354" s="12">
        <v>2916</v>
      </c>
      <c r="AP354" s="12" t="s">
        <v>1489</v>
      </c>
      <c r="AQ354" s="103" t="s">
        <v>1489</v>
      </c>
      <c r="AR354" s="159">
        <v>0.08</v>
      </c>
      <c r="AS354" s="84">
        <v>0</v>
      </c>
    </row>
    <row r="355" spans="1:45" ht="14.25" customHeight="1">
      <c r="A355" s="124" t="s">
        <v>679</v>
      </c>
      <c r="B355" s="124" t="s">
        <v>680</v>
      </c>
      <c r="C355" s="419" t="s">
        <v>234</v>
      </c>
      <c r="D355" s="135" t="s">
        <v>232</v>
      </c>
      <c r="E355" s="135">
        <f>COUNTIF(品番配送区分記入用リスト!U:U,CONCATENATE(A355,$E$1))</f>
        <v>0</v>
      </c>
      <c r="F355" s="135">
        <f>COUNTIF(品番配送区分記入用リスト!U:U,CONCATENATE(A355,$F$1))</f>
        <v>0</v>
      </c>
      <c r="G355" s="135">
        <f>COUNTIF(品番配送区分記入用リスト!U:U,CONCATENATE(A355,$G$1))</f>
        <v>0</v>
      </c>
      <c r="H355" s="135">
        <f>COUNTIF(品番配送区分記入用リスト!U:U,CONCATENATE(A355,$H$1))</f>
        <v>0</v>
      </c>
      <c r="I355" s="136">
        <f t="shared" si="6"/>
        <v>0</v>
      </c>
      <c r="L355" s="135" t="s">
        <v>1484</v>
      </c>
      <c r="M355" s="137">
        <v>2000000</v>
      </c>
      <c r="N355" s="419">
        <v>1350</v>
      </c>
      <c r="O355" s="154">
        <v>600</v>
      </c>
      <c r="Q355" s="419">
        <v>1350</v>
      </c>
      <c r="R355" s="138">
        <v>600</v>
      </c>
      <c r="S355" s="138">
        <v>750</v>
      </c>
      <c r="T355" s="141">
        <v>202.5</v>
      </c>
      <c r="U355" s="183">
        <v>161.25</v>
      </c>
      <c r="V355" s="140">
        <v>0.11944444444444445</v>
      </c>
      <c r="X355" s="85">
        <v>386.25</v>
      </c>
      <c r="Y355" s="185">
        <v>386.25</v>
      </c>
      <c r="Z355" s="84">
        <v>0.25750000000000001</v>
      </c>
      <c r="AA355" s="424" t="s">
        <v>126</v>
      </c>
      <c r="AB355" s="102">
        <v>0.08</v>
      </c>
      <c r="AC355" s="102">
        <v>0.08</v>
      </c>
      <c r="AE355" s="128">
        <v>101.25</v>
      </c>
      <c r="AF355" s="180">
        <v>202.5</v>
      </c>
      <c r="AG355" s="183">
        <v>161.25</v>
      </c>
      <c r="AH355" s="189">
        <v>386.25</v>
      </c>
      <c r="AK355" s="419">
        <v>1350</v>
      </c>
      <c r="AM355" s="12">
        <v>108</v>
      </c>
      <c r="AN355" s="103">
        <v>1458</v>
      </c>
      <c r="AO355" s="12">
        <v>1458</v>
      </c>
      <c r="AP355" s="12" t="s">
        <v>1486</v>
      </c>
      <c r="AQ355" s="103" t="s">
        <v>1486</v>
      </c>
      <c r="AR355" s="159">
        <v>0.08</v>
      </c>
      <c r="AS355" s="84">
        <v>0</v>
      </c>
    </row>
    <row r="356" spans="1:45" ht="14.25" customHeight="1">
      <c r="A356" s="124" t="s">
        <v>681</v>
      </c>
      <c r="B356" s="124" t="s">
        <v>680</v>
      </c>
      <c r="C356" s="419" t="s">
        <v>236</v>
      </c>
      <c r="D356" s="135" t="s">
        <v>232</v>
      </c>
      <c r="E356" s="135">
        <f>COUNTIF(品番配送区分記入用リスト!U:U,CONCATENATE(A356,$E$1))</f>
        <v>0</v>
      </c>
      <c r="F356" s="135">
        <f>COUNTIF(品番配送区分記入用リスト!U:U,CONCATENATE(A356,$F$1))</f>
        <v>0</v>
      </c>
      <c r="G356" s="135">
        <f>COUNTIF(品番配送区分記入用リスト!U:U,CONCATENATE(A356,$G$1))</f>
        <v>0</v>
      </c>
      <c r="H356" s="135">
        <f>COUNTIF(品番配送区分記入用リスト!U:U,CONCATENATE(A356,$H$1))</f>
        <v>0</v>
      </c>
      <c r="I356" s="136">
        <f t="shared" si="6"/>
        <v>0</v>
      </c>
      <c r="L356" s="135" t="s">
        <v>1484</v>
      </c>
      <c r="M356" s="137">
        <v>2000000</v>
      </c>
      <c r="N356" s="419">
        <v>1800</v>
      </c>
      <c r="O356" s="154">
        <v>800</v>
      </c>
      <c r="Q356" s="419">
        <v>1800</v>
      </c>
      <c r="R356" s="138">
        <v>800</v>
      </c>
      <c r="S356" s="138">
        <v>1000</v>
      </c>
      <c r="T356" s="141">
        <v>270</v>
      </c>
      <c r="U356" s="183">
        <v>215</v>
      </c>
      <c r="V356" s="140">
        <v>0.11944444444444445</v>
      </c>
      <c r="X356" s="85">
        <v>515</v>
      </c>
      <c r="Y356" s="185">
        <v>515</v>
      </c>
      <c r="Z356" s="84">
        <v>0.25750000000000001</v>
      </c>
      <c r="AA356" s="424" t="s">
        <v>126</v>
      </c>
      <c r="AB356" s="102">
        <v>0.08</v>
      </c>
      <c r="AC356" s="102">
        <v>0.08</v>
      </c>
      <c r="AE356" s="128">
        <v>135</v>
      </c>
      <c r="AF356" s="180">
        <v>270</v>
      </c>
      <c r="AG356" s="183">
        <v>215</v>
      </c>
      <c r="AH356" s="189">
        <v>515</v>
      </c>
      <c r="AK356" s="419">
        <v>1800</v>
      </c>
      <c r="AM356" s="12">
        <v>144</v>
      </c>
      <c r="AN356" s="103">
        <v>1944</v>
      </c>
      <c r="AO356" s="12">
        <v>1944</v>
      </c>
      <c r="AP356" s="12" t="s">
        <v>1487</v>
      </c>
      <c r="AQ356" s="103" t="s">
        <v>1487</v>
      </c>
      <c r="AR356" s="159">
        <v>0.08</v>
      </c>
      <c r="AS356" s="84">
        <v>0</v>
      </c>
    </row>
    <row r="357" spans="1:45" ht="14.25" customHeight="1">
      <c r="A357" s="124" t="s">
        <v>682</v>
      </c>
      <c r="B357" s="124" t="s">
        <v>683</v>
      </c>
      <c r="C357" s="419" t="s">
        <v>240</v>
      </c>
      <c r="D357" s="135" t="s">
        <v>232</v>
      </c>
      <c r="E357" s="135">
        <f>COUNTIF(品番配送区分記入用リスト!U:U,CONCATENATE(A357,$E$1))</f>
        <v>0</v>
      </c>
      <c r="F357" s="135">
        <f>COUNTIF(品番配送区分記入用リスト!U:U,CONCATENATE(A357,$F$1))</f>
        <v>0</v>
      </c>
      <c r="G357" s="135">
        <f>COUNTIF(品番配送区分記入用リスト!U:U,CONCATENATE(A357,$G$1))</f>
        <v>0</v>
      </c>
      <c r="H357" s="135">
        <f>COUNTIF(品番配送区分記入用リスト!U:U,CONCATENATE(A357,$H$1))</f>
        <v>0</v>
      </c>
      <c r="I357" s="136">
        <f t="shared" si="6"/>
        <v>0</v>
      </c>
      <c r="L357" s="135" t="s">
        <v>1484</v>
      </c>
      <c r="M357" s="137">
        <v>2000000</v>
      </c>
      <c r="N357" s="419">
        <v>2700</v>
      </c>
      <c r="O357" s="154">
        <v>1200</v>
      </c>
      <c r="Q357" s="419">
        <v>2700</v>
      </c>
      <c r="R357" s="138">
        <v>1200</v>
      </c>
      <c r="S357" s="138">
        <v>1500</v>
      </c>
      <c r="T357" s="141">
        <v>405</v>
      </c>
      <c r="U357" s="183">
        <v>322.5</v>
      </c>
      <c r="V357" s="140">
        <v>0.11944444444444445</v>
      </c>
      <c r="X357" s="85">
        <v>772.5</v>
      </c>
      <c r="Y357" s="185">
        <v>772.5</v>
      </c>
      <c r="Z357" s="84">
        <v>0.25750000000000001</v>
      </c>
      <c r="AA357" s="424" t="s">
        <v>126</v>
      </c>
      <c r="AB357" s="102">
        <v>0.08</v>
      </c>
      <c r="AC357" s="102">
        <v>0.08</v>
      </c>
      <c r="AE357" s="128">
        <v>202.5</v>
      </c>
      <c r="AF357" s="180">
        <v>405</v>
      </c>
      <c r="AG357" s="183">
        <v>322.5</v>
      </c>
      <c r="AH357" s="189">
        <v>772.5</v>
      </c>
      <c r="AK357" s="419">
        <v>2700</v>
      </c>
      <c r="AM357" s="12">
        <v>216</v>
      </c>
      <c r="AN357" s="103">
        <v>2916</v>
      </c>
      <c r="AO357" s="12">
        <v>2916</v>
      </c>
      <c r="AP357" s="12" t="s">
        <v>1489</v>
      </c>
      <c r="AQ357" s="103" t="s">
        <v>1489</v>
      </c>
      <c r="AR357" s="159">
        <v>0.08</v>
      </c>
      <c r="AS357" s="84">
        <v>0</v>
      </c>
    </row>
    <row r="358" spans="1:45" ht="14.25" customHeight="1">
      <c r="A358" s="124" t="s">
        <v>684</v>
      </c>
      <c r="B358" s="124" t="s">
        <v>685</v>
      </c>
      <c r="C358" s="419" t="s">
        <v>236</v>
      </c>
      <c r="D358" s="135" t="s">
        <v>232</v>
      </c>
      <c r="E358" s="135">
        <f>COUNTIF(品番配送区分記入用リスト!U:U,CONCATENATE(A358,$E$1))</f>
        <v>0</v>
      </c>
      <c r="F358" s="135">
        <f>COUNTIF(品番配送区分記入用リスト!U:U,CONCATENATE(A358,$F$1))</f>
        <v>0</v>
      </c>
      <c r="G358" s="135">
        <f>COUNTIF(品番配送区分記入用リスト!U:U,CONCATENATE(A358,$G$1))</f>
        <v>0</v>
      </c>
      <c r="H358" s="135">
        <f>COUNTIF(品番配送区分記入用リスト!U:U,CONCATENATE(A358,$H$1))</f>
        <v>0</v>
      </c>
      <c r="I358" s="136">
        <f t="shared" si="6"/>
        <v>0</v>
      </c>
      <c r="L358" s="135" t="s">
        <v>1484</v>
      </c>
      <c r="M358" s="137">
        <v>2000000</v>
      </c>
      <c r="N358" s="419">
        <v>1800</v>
      </c>
      <c r="O358" s="154">
        <v>800</v>
      </c>
      <c r="Q358" s="419">
        <v>1800</v>
      </c>
      <c r="R358" s="138">
        <v>800</v>
      </c>
      <c r="S358" s="138">
        <v>1000</v>
      </c>
      <c r="T358" s="141">
        <v>270</v>
      </c>
      <c r="U358" s="183">
        <v>215</v>
      </c>
      <c r="V358" s="140">
        <v>0.11944444444444445</v>
      </c>
      <c r="X358" s="85">
        <v>515</v>
      </c>
      <c r="Y358" s="185">
        <v>515</v>
      </c>
      <c r="Z358" s="84">
        <v>0.25750000000000001</v>
      </c>
      <c r="AA358" s="424" t="s">
        <v>126</v>
      </c>
      <c r="AB358" s="102">
        <v>0.08</v>
      </c>
      <c r="AC358" s="102">
        <v>0.08</v>
      </c>
      <c r="AE358" s="128">
        <v>135</v>
      </c>
      <c r="AF358" s="180">
        <v>270</v>
      </c>
      <c r="AG358" s="183">
        <v>215</v>
      </c>
      <c r="AH358" s="189">
        <v>515</v>
      </c>
      <c r="AK358" s="419">
        <v>1800</v>
      </c>
      <c r="AM358" s="12">
        <v>144</v>
      </c>
      <c r="AN358" s="103">
        <v>1944</v>
      </c>
      <c r="AO358" s="12">
        <v>1944</v>
      </c>
      <c r="AP358" s="12" t="s">
        <v>1487</v>
      </c>
      <c r="AQ358" s="103" t="s">
        <v>1487</v>
      </c>
      <c r="AR358" s="159">
        <v>0.08</v>
      </c>
      <c r="AS358" s="84">
        <v>0</v>
      </c>
    </row>
    <row r="359" spans="1:45" ht="14.25" customHeight="1">
      <c r="A359" s="124" t="s">
        <v>686</v>
      </c>
      <c r="B359" s="124" t="s">
        <v>685</v>
      </c>
      <c r="C359" s="419" t="s">
        <v>238</v>
      </c>
      <c r="D359" s="135" t="s">
        <v>232</v>
      </c>
      <c r="E359" s="135">
        <f>COUNTIF(品番配送区分記入用リスト!U:U,CONCATENATE(A359,$E$1))</f>
        <v>0</v>
      </c>
      <c r="F359" s="135">
        <f>COUNTIF(品番配送区分記入用リスト!U:U,CONCATENATE(A359,$F$1))</f>
        <v>0</v>
      </c>
      <c r="G359" s="135">
        <f>COUNTIF(品番配送区分記入用リスト!U:U,CONCATENATE(A359,$G$1))</f>
        <v>0</v>
      </c>
      <c r="H359" s="135">
        <f>COUNTIF(品番配送区分記入用リスト!U:U,CONCATENATE(A359,$H$1))</f>
        <v>0</v>
      </c>
      <c r="I359" s="136">
        <f t="shared" si="6"/>
        <v>0</v>
      </c>
      <c r="L359" s="135" t="s">
        <v>1484</v>
      </c>
      <c r="M359" s="137">
        <v>2000000</v>
      </c>
      <c r="N359" s="419">
        <v>2250</v>
      </c>
      <c r="O359" s="154">
        <v>1000</v>
      </c>
      <c r="Q359" s="419">
        <v>2250</v>
      </c>
      <c r="R359" s="138">
        <v>1000</v>
      </c>
      <c r="S359" s="138">
        <v>1250</v>
      </c>
      <c r="T359" s="141">
        <v>337.5</v>
      </c>
      <c r="U359" s="183">
        <v>268.75</v>
      </c>
      <c r="V359" s="140">
        <v>0.11944444444444445</v>
      </c>
      <c r="X359" s="85">
        <v>643.75</v>
      </c>
      <c r="Y359" s="185">
        <v>643.75</v>
      </c>
      <c r="Z359" s="84">
        <v>0.25750000000000001</v>
      </c>
      <c r="AA359" s="424" t="s">
        <v>126</v>
      </c>
      <c r="AB359" s="102">
        <v>0.08</v>
      </c>
      <c r="AC359" s="102">
        <v>0.08</v>
      </c>
      <c r="AE359" s="128">
        <v>168.75</v>
      </c>
      <c r="AF359" s="180">
        <v>337.5</v>
      </c>
      <c r="AG359" s="183">
        <v>268.75</v>
      </c>
      <c r="AH359" s="189">
        <v>643.75</v>
      </c>
      <c r="AK359" s="419">
        <v>2250</v>
      </c>
      <c r="AM359" s="12">
        <v>180</v>
      </c>
      <c r="AN359" s="103">
        <v>2430</v>
      </c>
      <c r="AO359" s="12">
        <v>2430</v>
      </c>
      <c r="AP359" s="12" t="s">
        <v>1488</v>
      </c>
      <c r="AQ359" s="103" t="s">
        <v>1488</v>
      </c>
      <c r="AR359" s="159">
        <v>0.08</v>
      </c>
      <c r="AS359" s="84">
        <v>0</v>
      </c>
    </row>
    <row r="360" spans="1:45" ht="14.25" customHeight="1">
      <c r="A360" s="124" t="s">
        <v>687</v>
      </c>
      <c r="B360" s="124" t="s">
        <v>685</v>
      </c>
      <c r="C360" s="419" t="s">
        <v>240</v>
      </c>
      <c r="D360" s="135" t="s">
        <v>232</v>
      </c>
      <c r="E360" s="135">
        <f>COUNTIF(品番配送区分記入用リスト!U:U,CONCATENATE(A360,$E$1))</f>
        <v>0</v>
      </c>
      <c r="F360" s="135">
        <f>COUNTIF(品番配送区分記入用リスト!U:U,CONCATENATE(A360,$F$1))</f>
        <v>0</v>
      </c>
      <c r="G360" s="135">
        <f>COUNTIF(品番配送区分記入用リスト!U:U,CONCATENATE(A360,$G$1))</f>
        <v>0</v>
      </c>
      <c r="H360" s="135">
        <f>COUNTIF(品番配送区分記入用リスト!U:U,CONCATENATE(A360,$H$1))</f>
        <v>0</v>
      </c>
      <c r="I360" s="136">
        <f t="shared" si="6"/>
        <v>0</v>
      </c>
      <c r="L360" s="135" t="s">
        <v>1484</v>
      </c>
      <c r="M360" s="137">
        <v>2000000</v>
      </c>
      <c r="N360" s="419">
        <v>2700</v>
      </c>
      <c r="O360" s="154">
        <v>1200</v>
      </c>
      <c r="Q360" s="419">
        <v>2700</v>
      </c>
      <c r="R360" s="138">
        <v>1200</v>
      </c>
      <c r="S360" s="138">
        <v>1500</v>
      </c>
      <c r="T360" s="141">
        <v>405</v>
      </c>
      <c r="U360" s="183">
        <v>322.5</v>
      </c>
      <c r="V360" s="140">
        <v>0.11944444444444445</v>
      </c>
      <c r="X360" s="85">
        <v>772.5</v>
      </c>
      <c r="Y360" s="185">
        <v>772.5</v>
      </c>
      <c r="Z360" s="84">
        <v>0.25750000000000001</v>
      </c>
      <c r="AA360" s="424" t="s">
        <v>126</v>
      </c>
      <c r="AB360" s="102">
        <v>0.08</v>
      </c>
      <c r="AC360" s="102">
        <v>0.08</v>
      </c>
      <c r="AE360" s="128">
        <v>202.5</v>
      </c>
      <c r="AF360" s="180">
        <v>405</v>
      </c>
      <c r="AG360" s="183">
        <v>322.5</v>
      </c>
      <c r="AH360" s="189">
        <v>772.5</v>
      </c>
      <c r="AK360" s="419">
        <v>2700</v>
      </c>
      <c r="AM360" s="12">
        <v>216</v>
      </c>
      <c r="AN360" s="103">
        <v>2916</v>
      </c>
      <c r="AO360" s="12">
        <v>2916</v>
      </c>
      <c r="AP360" s="12" t="s">
        <v>1489</v>
      </c>
      <c r="AQ360" s="103" t="s">
        <v>1489</v>
      </c>
      <c r="AR360" s="159">
        <v>0.08</v>
      </c>
      <c r="AS360" s="84">
        <v>0</v>
      </c>
    </row>
    <row r="361" spans="1:45" ht="14.25" customHeight="1">
      <c r="A361" s="124" t="s">
        <v>688</v>
      </c>
      <c r="B361" s="124" t="s">
        <v>689</v>
      </c>
      <c r="C361" s="419" t="s">
        <v>236</v>
      </c>
      <c r="D361" s="135" t="s">
        <v>232</v>
      </c>
      <c r="E361" s="135">
        <f>COUNTIF(品番配送区分記入用リスト!U:U,CONCATENATE(A361,$E$1))</f>
        <v>0</v>
      </c>
      <c r="F361" s="135">
        <f>COUNTIF(品番配送区分記入用リスト!U:U,CONCATENATE(A361,$F$1))</f>
        <v>0</v>
      </c>
      <c r="G361" s="135">
        <f>COUNTIF(品番配送区分記入用リスト!U:U,CONCATENATE(A361,$G$1))</f>
        <v>0</v>
      </c>
      <c r="H361" s="135">
        <f>COUNTIF(品番配送区分記入用リスト!U:U,CONCATENATE(A361,$H$1))</f>
        <v>0</v>
      </c>
      <c r="I361" s="136">
        <f t="shared" si="6"/>
        <v>0</v>
      </c>
      <c r="L361" s="135" t="s">
        <v>1484</v>
      </c>
      <c r="M361" s="137">
        <v>2000000</v>
      </c>
      <c r="N361" s="419">
        <v>1800</v>
      </c>
      <c r="O361" s="154">
        <v>800</v>
      </c>
      <c r="Q361" s="419">
        <v>1800</v>
      </c>
      <c r="R361" s="138">
        <v>800</v>
      </c>
      <c r="S361" s="138">
        <v>1000</v>
      </c>
      <c r="T361" s="141">
        <v>270</v>
      </c>
      <c r="U361" s="183">
        <v>215</v>
      </c>
      <c r="V361" s="140">
        <v>0.11944444444444445</v>
      </c>
      <c r="X361" s="85">
        <v>515</v>
      </c>
      <c r="Y361" s="185">
        <v>515</v>
      </c>
      <c r="Z361" s="84">
        <v>0.25750000000000001</v>
      </c>
      <c r="AA361" s="424" t="s">
        <v>126</v>
      </c>
      <c r="AB361" s="102">
        <v>0.08</v>
      </c>
      <c r="AC361" s="102">
        <v>0.08</v>
      </c>
      <c r="AE361" s="128">
        <v>135</v>
      </c>
      <c r="AF361" s="180">
        <v>270</v>
      </c>
      <c r="AG361" s="183">
        <v>215</v>
      </c>
      <c r="AH361" s="189">
        <v>515</v>
      </c>
      <c r="AK361" s="419">
        <v>1800</v>
      </c>
      <c r="AM361" s="12">
        <v>144</v>
      </c>
      <c r="AN361" s="103">
        <v>1944</v>
      </c>
      <c r="AO361" s="12">
        <v>1944</v>
      </c>
      <c r="AP361" s="12" t="s">
        <v>1487</v>
      </c>
      <c r="AQ361" s="103" t="s">
        <v>1487</v>
      </c>
      <c r="AR361" s="159">
        <v>0.08</v>
      </c>
      <c r="AS361" s="84">
        <v>0</v>
      </c>
    </row>
    <row r="362" spans="1:45" ht="14.25" customHeight="1">
      <c r="A362" s="124" t="s">
        <v>690</v>
      </c>
      <c r="B362" s="124" t="s">
        <v>689</v>
      </c>
      <c r="C362" s="419" t="s">
        <v>240</v>
      </c>
      <c r="D362" s="135" t="s">
        <v>232</v>
      </c>
      <c r="E362" s="135">
        <f>COUNTIF(品番配送区分記入用リスト!U:U,CONCATENATE(A362,$E$1))</f>
        <v>0</v>
      </c>
      <c r="F362" s="135">
        <f>COUNTIF(品番配送区分記入用リスト!U:U,CONCATENATE(A362,$F$1))</f>
        <v>0</v>
      </c>
      <c r="G362" s="135">
        <f>COUNTIF(品番配送区分記入用リスト!U:U,CONCATENATE(A362,$G$1))</f>
        <v>0</v>
      </c>
      <c r="H362" s="135">
        <f>COUNTIF(品番配送区分記入用リスト!U:U,CONCATENATE(A362,$H$1))</f>
        <v>0</v>
      </c>
      <c r="I362" s="136">
        <f t="shared" si="6"/>
        <v>0</v>
      </c>
      <c r="L362" s="135" t="s">
        <v>1484</v>
      </c>
      <c r="M362" s="137">
        <v>2000000</v>
      </c>
      <c r="N362" s="419">
        <v>2700</v>
      </c>
      <c r="O362" s="154">
        <v>1200</v>
      </c>
      <c r="Q362" s="419">
        <v>2700</v>
      </c>
      <c r="R362" s="138">
        <v>1200</v>
      </c>
      <c r="S362" s="138">
        <v>1500</v>
      </c>
      <c r="T362" s="141">
        <v>405</v>
      </c>
      <c r="U362" s="183">
        <v>322.5</v>
      </c>
      <c r="V362" s="140">
        <v>0.11944444444444445</v>
      </c>
      <c r="X362" s="85">
        <v>772.5</v>
      </c>
      <c r="Y362" s="185">
        <v>772.5</v>
      </c>
      <c r="Z362" s="84">
        <v>0.25750000000000001</v>
      </c>
      <c r="AA362" s="424" t="s">
        <v>126</v>
      </c>
      <c r="AB362" s="102">
        <v>0.08</v>
      </c>
      <c r="AC362" s="102">
        <v>0.08</v>
      </c>
      <c r="AE362" s="128">
        <v>202.5</v>
      </c>
      <c r="AF362" s="180">
        <v>405</v>
      </c>
      <c r="AG362" s="183">
        <v>322.5</v>
      </c>
      <c r="AH362" s="189">
        <v>772.5</v>
      </c>
      <c r="AK362" s="419">
        <v>2700</v>
      </c>
      <c r="AM362" s="12">
        <v>216</v>
      </c>
      <c r="AN362" s="103">
        <v>2916</v>
      </c>
      <c r="AO362" s="12">
        <v>2916</v>
      </c>
      <c r="AP362" s="12" t="s">
        <v>1489</v>
      </c>
      <c r="AQ362" s="103" t="s">
        <v>1489</v>
      </c>
      <c r="AR362" s="159">
        <v>0.08</v>
      </c>
      <c r="AS362" s="84">
        <v>0</v>
      </c>
    </row>
    <row r="363" spans="1:45" ht="14.25" customHeight="1">
      <c r="A363" s="124" t="s">
        <v>691</v>
      </c>
      <c r="B363" s="124" t="s">
        <v>689</v>
      </c>
      <c r="C363" s="419" t="s">
        <v>248</v>
      </c>
      <c r="D363" s="135" t="s">
        <v>232</v>
      </c>
      <c r="E363" s="135">
        <f>COUNTIF(品番配送区分記入用リスト!U:U,CONCATENATE(A363,$E$1))</f>
        <v>0</v>
      </c>
      <c r="F363" s="135">
        <f>COUNTIF(品番配送区分記入用リスト!U:U,CONCATENATE(A363,$F$1))</f>
        <v>0</v>
      </c>
      <c r="G363" s="135">
        <f>COUNTIF(品番配送区分記入用リスト!U:U,CONCATENATE(A363,$G$1))</f>
        <v>0</v>
      </c>
      <c r="H363" s="135">
        <f>COUNTIF(品番配送区分記入用リスト!U:U,CONCATENATE(A363,$H$1))</f>
        <v>0</v>
      </c>
      <c r="I363" s="136">
        <f t="shared" si="6"/>
        <v>0</v>
      </c>
      <c r="L363" s="135" t="s">
        <v>1484</v>
      </c>
      <c r="M363" s="137">
        <v>2000000</v>
      </c>
      <c r="N363" s="419">
        <v>4500</v>
      </c>
      <c r="O363" s="154">
        <v>2000</v>
      </c>
      <c r="Q363" s="419">
        <v>4500</v>
      </c>
      <c r="R363" s="138">
        <v>2000</v>
      </c>
      <c r="S363" s="138">
        <v>2500</v>
      </c>
      <c r="T363" s="141">
        <v>675</v>
      </c>
      <c r="U363" s="183">
        <v>537.5</v>
      </c>
      <c r="V363" s="140">
        <v>0.11944444444444445</v>
      </c>
      <c r="W363" s="127">
        <v>800</v>
      </c>
      <c r="X363" s="85">
        <v>1287.5</v>
      </c>
      <c r="Y363" s="185">
        <v>487.5</v>
      </c>
      <c r="Z363" s="84">
        <v>9.7500000000000003E-2</v>
      </c>
      <c r="AA363" s="424" t="s">
        <v>126</v>
      </c>
      <c r="AB363" s="102">
        <v>0.08</v>
      </c>
      <c r="AC363" s="102">
        <v>0.08</v>
      </c>
      <c r="AE363" s="128">
        <v>337.5</v>
      </c>
      <c r="AF363" s="180">
        <v>675</v>
      </c>
      <c r="AG363" s="183">
        <v>537.5</v>
      </c>
      <c r="AH363" s="189">
        <v>1287.5</v>
      </c>
      <c r="AK363" s="419">
        <v>4500</v>
      </c>
      <c r="AM363" s="12">
        <v>360</v>
      </c>
      <c r="AN363" s="103">
        <v>4860</v>
      </c>
      <c r="AO363" s="12">
        <v>4860</v>
      </c>
      <c r="AP363" s="12" t="s">
        <v>1491</v>
      </c>
      <c r="AQ363" s="103" t="s">
        <v>1491</v>
      </c>
      <c r="AR363" s="159">
        <v>0.08</v>
      </c>
      <c r="AS363" s="84">
        <v>0</v>
      </c>
    </row>
    <row r="364" spans="1:45" ht="14.25" customHeight="1">
      <c r="A364" s="124" t="s">
        <v>692</v>
      </c>
      <c r="B364" s="124" t="s">
        <v>693</v>
      </c>
      <c r="C364" s="419" t="s">
        <v>234</v>
      </c>
      <c r="D364" s="135" t="s">
        <v>232</v>
      </c>
      <c r="E364" s="135">
        <f>COUNTIF(品番配送区分記入用リスト!U:U,CONCATENATE(A364,$E$1))</f>
        <v>0</v>
      </c>
      <c r="F364" s="135">
        <f>COUNTIF(品番配送区分記入用リスト!U:U,CONCATENATE(A364,$F$1))</f>
        <v>0</v>
      </c>
      <c r="G364" s="135">
        <f>COUNTIF(品番配送区分記入用リスト!U:U,CONCATENATE(A364,$G$1))</f>
        <v>0</v>
      </c>
      <c r="H364" s="135">
        <f>COUNTIF(品番配送区分記入用リスト!U:U,CONCATENATE(A364,$H$1))</f>
        <v>0</v>
      </c>
      <c r="I364" s="136">
        <f t="shared" si="6"/>
        <v>0</v>
      </c>
      <c r="L364" s="135" t="s">
        <v>1484</v>
      </c>
      <c r="M364" s="137">
        <v>2000000</v>
      </c>
      <c r="N364" s="419">
        <v>1350</v>
      </c>
      <c r="O364" s="154">
        <v>600</v>
      </c>
      <c r="Q364" s="419">
        <v>1350</v>
      </c>
      <c r="R364" s="138">
        <v>600</v>
      </c>
      <c r="S364" s="138">
        <v>750</v>
      </c>
      <c r="T364" s="141">
        <v>202.5</v>
      </c>
      <c r="U364" s="183">
        <v>161.25</v>
      </c>
      <c r="V364" s="140">
        <v>0.11944444444444445</v>
      </c>
      <c r="X364" s="85">
        <v>386.25</v>
      </c>
      <c r="Y364" s="185">
        <v>386.25</v>
      </c>
      <c r="Z364" s="84">
        <v>0.25750000000000001</v>
      </c>
      <c r="AA364" s="424" t="s">
        <v>126</v>
      </c>
      <c r="AB364" s="102">
        <v>0.08</v>
      </c>
      <c r="AC364" s="102">
        <v>0.08</v>
      </c>
      <c r="AE364" s="128">
        <v>101.25</v>
      </c>
      <c r="AF364" s="180">
        <v>202.5</v>
      </c>
      <c r="AG364" s="183">
        <v>161.25</v>
      </c>
      <c r="AH364" s="189">
        <v>386.25</v>
      </c>
      <c r="AK364" s="419">
        <v>1350</v>
      </c>
      <c r="AM364" s="12">
        <v>108</v>
      </c>
      <c r="AN364" s="103">
        <v>1458</v>
      </c>
      <c r="AO364" s="12">
        <v>1458</v>
      </c>
      <c r="AP364" s="12" t="s">
        <v>1486</v>
      </c>
      <c r="AQ364" s="103" t="s">
        <v>1486</v>
      </c>
      <c r="AR364" s="159">
        <v>0.08</v>
      </c>
      <c r="AS364" s="84">
        <v>0</v>
      </c>
    </row>
    <row r="365" spans="1:45" ht="14.25" customHeight="1">
      <c r="A365" s="124" t="s">
        <v>694</v>
      </c>
      <c r="B365" s="124" t="s">
        <v>693</v>
      </c>
      <c r="C365" s="419" t="s">
        <v>238</v>
      </c>
      <c r="D365" s="135" t="s">
        <v>232</v>
      </c>
      <c r="E365" s="135">
        <f>COUNTIF(品番配送区分記入用リスト!U:U,CONCATENATE(A365,$E$1))</f>
        <v>0</v>
      </c>
      <c r="F365" s="135">
        <f>COUNTIF(品番配送区分記入用リスト!U:U,CONCATENATE(A365,$F$1))</f>
        <v>0</v>
      </c>
      <c r="G365" s="135">
        <f>COUNTIF(品番配送区分記入用リスト!U:U,CONCATENATE(A365,$G$1))</f>
        <v>0</v>
      </c>
      <c r="H365" s="135">
        <f>COUNTIF(品番配送区分記入用リスト!U:U,CONCATENATE(A365,$H$1))</f>
        <v>0</v>
      </c>
      <c r="I365" s="136">
        <f t="shared" si="6"/>
        <v>0</v>
      </c>
      <c r="L365" s="135" t="s">
        <v>1484</v>
      </c>
      <c r="M365" s="137">
        <v>2000000</v>
      </c>
      <c r="N365" s="419">
        <v>2250</v>
      </c>
      <c r="O365" s="154">
        <v>1000</v>
      </c>
      <c r="Q365" s="419">
        <v>2250</v>
      </c>
      <c r="R365" s="138">
        <v>1000</v>
      </c>
      <c r="S365" s="138">
        <v>1250</v>
      </c>
      <c r="T365" s="141">
        <v>337.5</v>
      </c>
      <c r="U365" s="183">
        <v>268.75</v>
      </c>
      <c r="V365" s="140">
        <v>0.11944444444444445</v>
      </c>
      <c r="X365" s="85">
        <v>643.75</v>
      </c>
      <c r="Y365" s="185">
        <v>643.75</v>
      </c>
      <c r="Z365" s="84">
        <v>0.25750000000000001</v>
      </c>
      <c r="AA365" s="424" t="s">
        <v>126</v>
      </c>
      <c r="AB365" s="102">
        <v>0.08</v>
      </c>
      <c r="AC365" s="102">
        <v>0.08</v>
      </c>
      <c r="AE365" s="128">
        <v>168.75</v>
      </c>
      <c r="AF365" s="180">
        <v>337.5</v>
      </c>
      <c r="AG365" s="183">
        <v>268.75</v>
      </c>
      <c r="AH365" s="189">
        <v>643.75</v>
      </c>
      <c r="AK365" s="419">
        <v>2250</v>
      </c>
      <c r="AM365" s="12">
        <v>180</v>
      </c>
      <c r="AN365" s="103">
        <v>2430</v>
      </c>
      <c r="AO365" s="12">
        <v>2430</v>
      </c>
      <c r="AP365" s="12" t="s">
        <v>1488</v>
      </c>
      <c r="AQ365" s="103" t="s">
        <v>1488</v>
      </c>
      <c r="AR365" s="159">
        <v>0.08</v>
      </c>
      <c r="AS365" s="84">
        <v>0</v>
      </c>
    </row>
    <row r="366" spans="1:45" ht="14.25" customHeight="1">
      <c r="A366" s="124" t="s">
        <v>695</v>
      </c>
      <c r="B366" s="124" t="s">
        <v>693</v>
      </c>
      <c r="C366" s="420" t="s">
        <v>240</v>
      </c>
      <c r="D366" s="135" t="s">
        <v>232</v>
      </c>
      <c r="E366" s="135">
        <f>COUNTIF(品番配送区分記入用リスト!U:U,CONCATENATE(A366,$E$1))</f>
        <v>0</v>
      </c>
      <c r="F366" s="135">
        <f>COUNTIF(品番配送区分記入用リスト!U:U,CONCATENATE(A366,$F$1))</f>
        <v>0</v>
      </c>
      <c r="G366" s="135">
        <f>COUNTIF(品番配送区分記入用リスト!U:U,CONCATENATE(A366,$G$1))</f>
        <v>0</v>
      </c>
      <c r="H366" s="135">
        <f>COUNTIF(品番配送区分記入用リスト!U:U,CONCATENATE(A366,$H$1))</f>
        <v>0</v>
      </c>
      <c r="I366" s="136">
        <f t="shared" si="6"/>
        <v>0</v>
      </c>
      <c r="L366" s="135" t="s">
        <v>1484</v>
      </c>
      <c r="M366" s="137">
        <v>2000000</v>
      </c>
      <c r="N366" s="420">
        <v>2700</v>
      </c>
      <c r="O366" s="154">
        <v>1200</v>
      </c>
      <c r="Q366" s="420">
        <v>2700</v>
      </c>
      <c r="R366" s="138">
        <v>1200</v>
      </c>
      <c r="S366" s="138">
        <v>1500</v>
      </c>
      <c r="T366" s="141">
        <v>405</v>
      </c>
      <c r="U366" s="183">
        <v>322.5</v>
      </c>
      <c r="V366" s="140">
        <v>0.11944444444444445</v>
      </c>
      <c r="X366" s="85">
        <v>772.5</v>
      </c>
      <c r="Y366" s="185">
        <v>772.5</v>
      </c>
      <c r="Z366" s="84">
        <v>0.25750000000000001</v>
      </c>
      <c r="AA366" s="424" t="s">
        <v>126</v>
      </c>
      <c r="AB366" s="102">
        <v>0.08</v>
      </c>
      <c r="AC366" s="102">
        <v>0.08</v>
      </c>
      <c r="AE366" s="128">
        <v>202.5</v>
      </c>
      <c r="AF366" s="180">
        <v>405</v>
      </c>
      <c r="AG366" s="183">
        <v>322.5</v>
      </c>
      <c r="AH366" s="189">
        <v>772.5</v>
      </c>
      <c r="AK366" s="420">
        <v>2700</v>
      </c>
      <c r="AM366" s="12">
        <v>216</v>
      </c>
      <c r="AN366" s="103">
        <v>2916</v>
      </c>
      <c r="AO366" s="12">
        <v>2916</v>
      </c>
      <c r="AP366" s="12" t="s">
        <v>1489</v>
      </c>
      <c r="AQ366" s="103" t="s">
        <v>1489</v>
      </c>
      <c r="AR366" s="159">
        <v>0.08</v>
      </c>
      <c r="AS366" s="84">
        <v>0</v>
      </c>
    </row>
    <row r="367" spans="1:45" ht="14.25" customHeight="1">
      <c r="A367" s="124" t="s">
        <v>696</v>
      </c>
      <c r="B367" s="124" t="s">
        <v>454</v>
      </c>
      <c r="C367" s="420" t="s">
        <v>238</v>
      </c>
      <c r="D367" s="135" t="s">
        <v>232</v>
      </c>
      <c r="E367" s="135">
        <f>COUNTIF(品番配送区分記入用リスト!U:U,CONCATENATE(A367,$E$1))</f>
        <v>0</v>
      </c>
      <c r="F367" s="135">
        <f>COUNTIF(品番配送区分記入用リスト!U:U,CONCATENATE(A367,$F$1))</f>
        <v>0</v>
      </c>
      <c r="G367" s="135">
        <f>COUNTIF(品番配送区分記入用リスト!U:U,CONCATENATE(A367,$G$1))</f>
        <v>0</v>
      </c>
      <c r="H367" s="135">
        <f>COUNTIF(品番配送区分記入用リスト!U:U,CONCATENATE(A367,$H$1))</f>
        <v>0</v>
      </c>
      <c r="I367" s="136">
        <f t="shared" si="6"/>
        <v>0</v>
      </c>
      <c r="L367" s="135" t="s">
        <v>1484</v>
      </c>
      <c r="M367" s="137">
        <v>2000000</v>
      </c>
      <c r="N367" s="420">
        <v>2250</v>
      </c>
      <c r="O367" s="154">
        <v>1000</v>
      </c>
      <c r="Q367" s="420">
        <v>2250</v>
      </c>
      <c r="R367" s="138">
        <v>1000</v>
      </c>
      <c r="S367" s="138">
        <v>1250</v>
      </c>
      <c r="T367" s="141">
        <v>337.5</v>
      </c>
      <c r="U367" s="183">
        <v>268.75</v>
      </c>
      <c r="V367" s="140">
        <v>0.11944444444444445</v>
      </c>
      <c r="X367" s="85">
        <v>643.75</v>
      </c>
      <c r="Y367" s="185">
        <v>643.75</v>
      </c>
      <c r="Z367" s="84">
        <v>0.25750000000000001</v>
      </c>
      <c r="AA367" s="424" t="s">
        <v>126</v>
      </c>
      <c r="AB367" s="102">
        <v>0.08</v>
      </c>
      <c r="AC367" s="102">
        <v>0.08</v>
      </c>
      <c r="AE367" s="128">
        <v>168.75</v>
      </c>
      <c r="AF367" s="180">
        <v>337.5</v>
      </c>
      <c r="AG367" s="183">
        <v>268.75</v>
      </c>
      <c r="AH367" s="189">
        <v>643.75</v>
      </c>
      <c r="AK367" s="420">
        <v>2250</v>
      </c>
      <c r="AM367" s="12">
        <v>180</v>
      </c>
      <c r="AN367" s="103">
        <v>2430</v>
      </c>
      <c r="AO367" s="12">
        <v>2430</v>
      </c>
      <c r="AP367" s="12" t="s">
        <v>1488</v>
      </c>
      <c r="AQ367" s="103" t="s">
        <v>1488</v>
      </c>
      <c r="AR367" s="159">
        <v>0.08</v>
      </c>
      <c r="AS367" s="84">
        <v>0</v>
      </c>
    </row>
    <row r="368" spans="1:45" ht="14.25" customHeight="1">
      <c r="A368" s="124" t="s">
        <v>697</v>
      </c>
      <c r="B368" s="124" t="s">
        <v>454</v>
      </c>
      <c r="C368" s="420" t="s">
        <v>240</v>
      </c>
      <c r="D368" s="135" t="s">
        <v>232</v>
      </c>
      <c r="E368" s="135">
        <f>COUNTIF(品番配送区分記入用リスト!U:U,CONCATENATE(A368,$E$1))</f>
        <v>0</v>
      </c>
      <c r="F368" s="135">
        <f>COUNTIF(品番配送区分記入用リスト!U:U,CONCATENATE(A368,$F$1))</f>
        <v>0</v>
      </c>
      <c r="G368" s="135">
        <f>COUNTIF(品番配送区分記入用リスト!U:U,CONCATENATE(A368,$G$1))</f>
        <v>0</v>
      </c>
      <c r="H368" s="135">
        <f>COUNTIF(品番配送区分記入用リスト!U:U,CONCATENATE(A368,$H$1))</f>
        <v>0</v>
      </c>
      <c r="I368" s="136">
        <f t="shared" si="6"/>
        <v>0</v>
      </c>
      <c r="L368" s="135" t="s">
        <v>1484</v>
      </c>
      <c r="M368" s="137">
        <v>2000000</v>
      </c>
      <c r="N368" s="420">
        <v>2700</v>
      </c>
      <c r="O368" s="154">
        <v>1200</v>
      </c>
      <c r="Q368" s="420">
        <v>2700</v>
      </c>
      <c r="R368" s="138">
        <v>1200</v>
      </c>
      <c r="S368" s="138">
        <v>1500</v>
      </c>
      <c r="T368" s="141">
        <v>405</v>
      </c>
      <c r="U368" s="183">
        <v>322.5</v>
      </c>
      <c r="V368" s="140">
        <v>0.11944444444444445</v>
      </c>
      <c r="X368" s="85">
        <v>772.5</v>
      </c>
      <c r="Y368" s="185">
        <v>772.5</v>
      </c>
      <c r="Z368" s="84">
        <v>0.25750000000000001</v>
      </c>
      <c r="AA368" s="424" t="s">
        <v>126</v>
      </c>
      <c r="AB368" s="102">
        <v>0.08</v>
      </c>
      <c r="AC368" s="102">
        <v>0.08</v>
      </c>
      <c r="AE368" s="128">
        <v>202.5</v>
      </c>
      <c r="AF368" s="180">
        <v>405</v>
      </c>
      <c r="AG368" s="183">
        <v>322.5</v>
      </c>
      <c r="AH368" s="189">
        <v>772.5</v>
      </c>
      <c r="AK368" s="420">
        <v>2700</v>
      </c>
      <c r="AM368" s="12">
        <v>216</v>
      </c>
      <c r="AN368" s="103">
        <v>2916</v>
      </c>
      <c r="AO368" s="12">
        <v>2916</v>
      </c>
      <c r="AP368" s="12" t="s">
        <v>1489</v>
      </c>
      <c r="AQ368" s="103" t="s">
        <v>1489</v>
      </c>
      <c r="AR368" s="159">
        <v>0.08</v>
      </c>
      <c r="AS368" s="84">
        <v>0</v>
      </c>
    </row>
    <row r="369" spans="1:45" ht="14.25" customHeight="1">
      <c r="A369" s="124" t="s">
        <v>698</v>
      </c>
      <c r="B369" s="124" t="s">
        <v>454</v>
      </c>
      <c r="C369" s="420" t="s">
        <v>246</v>
      </c>
      <c r="D369" s="135" t="s">
        <v>232</v>
      </c>
      <c r="E369" s="135">
        <f>COUNTIF(品番配送区分記入用リスト!U:U,CONCATENATE(A369,$E$1))</f>
        <v>0</v>
      </c>
      <c r="F369" s="135">
        <f>COUNTIF(品番配送区分記入用リスト!U:U,CONCATENATE(A369,$F$1))</f>
        <v>0</v>
      </c>
      <c r="G369" s="135">
        <f>COUNTIF(品番配送区分記入用リスト!U:U,CONCATENATE(A369,$G$1))</f>
        <v>0</v>
      </c>
      <c r="H369" s="135">
        <f>COUNTIF(品番配送区分記入用リスト!U:U,CONCATENATE(A369,$H$1))</f>
        <v>0</v>
      </c>
      <c r="I369" s="136">
        <f t="shared" si="6"/>
        <v>0</v>
      </c>
      <c r="L369" s="135" t="s">
        <v>1484</v>
      </c>
      <c r="M369" s="137">
        <v>2000000</v>
      </c>
      <c r="N369" s="420">
        <v>3600</v>
      </c>
      <c r="O369" s="154">
        <v>1600</v>
      </c>
      <c r="Q369" s="420">
        <v>3600</v>
      </c>
      <c r="R369" s="138">
        <v>1600</v>
      </c>
      <c r="S369" s="138">
        <v>2000</v>
      </c>
      <c r="T369" s="141">
        <v>540</v>
      </c>
      <c r="U369" s="183">
        <v>430</v>
      </c>
      <c r="V369" s="140">
        <v>0.11944444444444445</v>
      </c>
      <c r="X369" s="85">
        <v>1030</v>
      </c>
      <c r="Y369" s="185">
        <v>1030</v>
      </c>
      <c r="Z369" s="84">
        <v>0.25750000000000001</v>
      </c>
      <c r="AA369" s="424" t="s">
        <v>126</v>
      </c>
      <c r="AB369" s="102">
        <v>0.08</v>
      </c>
      <c r="AC369" s="102">
        <v>0.08</v>
      </c>
      <c r="AE369" s="128">
        <v>270</v>
      </c>
      <c r="AF369" s="180">
        <v>540</v>
      </c>
      <c r="AG369" s="183">
        <v>430</v>
      </c>
      <c r="AH369" s="189">
        <v>1030</v>
      </c>
      <c r="AK369" s="420">
        <v>3600</v>
      </c>
      <c r="AM369" s="12">
        <v>288</v>
      </c>
      <c r="AN369" s="103">
        <v>3888</v>
      </c>
      <c r="AO369" s="12">
        <v>3888</v>
      </c>
      <c r="AP369" s="12" t="s">
        <v>1490</v>
      </c>
      <c r="AQ369" s="103" t="s">
        <v>1490</v>
      </c>
      <c r="AR369" s="159">
        <v>0.08</v>
      </c>
      <c r="AS369" s="84">
        <v>0</v>
      </c>
    </row>
    <row r="370" spans="1:45" ht="14.25" customHeight="1">
      <c r="A370" s="124" t="s">
        <v>699</v>
      </c>
      <c r="B370" s="124" t="s">
        <v>454</v>
      </c>
      <c r="C370" s="420" t="s">
        <v>248</v>
      </c>
      <c r="D370" s="135" t="s">
        <v>232</v>
      </c>
      <c r="E370" s="135">
        <f>COUNTIF(品番配送区分記入用リスト!U:U,CONCATENATE(A370,$E$1))</f>
        <v>0</v>
      </c>
      <c r="F370" s="135">
        <f>COUNTIF(品番配送区分記入用リスト!U:U,CONCATENATE(A370,$F$1))</f>
        <v>0</v>
      </c>
      <c r="G370" s="135">
        <f>COUNTIF(品番配送区分記入用リスト!U:U,CONCATENATE(A370,$G$1))</f>
        <v>0</v>
      </c>
      <c r="H370" s="135">
        <f>COUNTIF(品番配送区分記入用リスト!U:U,CONCATENATE(A370,$H$1))</f>
        <v>0</v>
      </c>
      <c r="I370" s="136">
        <f t="shared" si="6"/>
        <v>0</v>
      </c>
      <c r="L370" s="135" t="s">
        <v>1484</v>
      </c>
      <c r="M370" s="137">
        <v>2000000</v>
      </c>
      <c r="N370" s="420">
        <v>4500</v>
      </c>
      <c r="O370" s="154">
        <v>2000</v>
      </c>
      <c r="Q370" s="420">
        <v>4500</v>
      </c>
      <c r="R370" s="138">
        <v>2000</v>
      </c>
      <c r="S370" s="138">
        <v>2500</v>
      </c>
      <c r="T370" s="141">
        <v>675</v>
      </c>
      <c r="U370" s="183">
        <v>537.5</v>
      </c>
      <c r="V370" s="140">
        <v>0.11944444444444445</v>
      </c>
      <c r="W370" s="127">
        <v>800</v>
      </c>
      <c r="X370" s="85">
        <v>1287.5</v>
      </c>
      <c r="Y370" s="185">
        <v>487.5</v>
      </c>
      <c r="Z370" s="84">
        <v>9.7500000000000003E-2</v>
      </c>
      <c r="AA370" s="424" t="s">
        <v>126</v>
      </c>
      <c r="AB370" s="102">
        <v>0.08</v>
      </c>
      <c r="AC370" s="102">
        <v>0.08</v>
      </c>
      <c r="AE370" s="128">
        <v>337.5</v>
      </c>
      <c r="AF370" s="180">
        <v>675</v>
      </c>
      <c r="AG370" s="183">
        <v>537.5</v>
      </c>
      <c r="AH370" s="189">
        <v>1287.5</v>
      </c>
      <c r="AK370" s="420">
        <v>4500</v>
      </c>
      <c r="AM370" s="12">
        <v>360</v>
      </c>
      <c r="AN370" s="103">
        <v>4860</v>
      </c>
      <c r="AO370" s="12">
        <v>4860</v>
      </c>
      <c r="AP370" s="12" t="s">
        <v>1491</v>
      </c>
      <c r="AQ370" s="103" t="s">
        <v>1491</v>
      </c>
      <c r="AR370" s="159">
        <v>0.08</v>
      </c>
      <c r="AS370" s="84">
        <v>0</v>
      </c>
    </row>
    <row r="371" spans="1:45" ht="14.25" customHeight="1">
      <c r="A371" s="124" t="s">
        <v>700</v>
      </c>
      <c r="B371" s="124" t="s">
        <v>423</v>
      </c>
      <c r="C371" s="420" t="s">
        <v>240</v>
      </c>
      <c r="D371" s="135" t="s">
        <v>232</v>
      </c>
      <c r="E371" s="135">
        <f>COUNTIF(品番配送区分記入用リスト!U:U,CONCATENATE(A371,$E$1))</f>
        <v>0</v>
      </c>
      <c r="F371" s="135">
        <f>COUNTIF(品番配送区分記入用リスト!U:U,CONCATENATE(A371,$F$1))</f>
        <v>0</v>
      </c>
      <c r="G371" s="135">
        <f>COUNTIF(品番配送区分記入用リスト!U:U,CONCATENATE(A371,$G$1))</f>
        <v>0</v>
      </c>
      <c r="H371" s="135">
        <f>COUNTIF(品番配送区分記入用リスト!U:U,CONCATENATE(A371,$H$1))</f>
        <v>0</v>
      </c>
      <c r="I371" s="136">
        <f t="shared" si="6"/>
        <v>0</v>
      </c>
      <c r="L371" s="135" t="s">
        <v>1484</v>
      </c>
      <c r="M371" s="137">
        <v>2000000</v>
      </c>
      <c r="N371" s="420">
        <v>2700</v>
      </c>
      <c r="O371" s="154">
        <v>1200</v>
      </c>
      <c r="Q371" s="420">
        <v>2700</v>
      </c>
      <c r="R371" s="138">
        <v>1200</v>
      </c>
      <c r="S371" s="138">
        <v>1500</v>
      </c>
      <c r="T371" s="141">
        <v>405</v>
      </c>
      <c r="U371" s="183">
        <v>322.5</v>
      </c>
      <c r="V371" s="140">
        <v>0.11944444444444445</v>
      </c>
      <c r="X371" s="85">
        <v>772.5</v>
      </c>
      <c r="Y371" s="185">
        <v>772.5</v>
      </c>
      <c r="Z371" s="84">
        <v>0.25750000000000001</v>
      </c>
      <c r="AA371" s="424" t="s">
        <v>126</v>
      </c>
      <c r="AB371" s="102">
        <v>0.08</v>
      </c>
      <c r="AC371" s="102">
        <v>0.08</v>
      </c>
      <c r="AE371" s="128">
        <v>202.5</v>
      </c>
      <c r="AF371" s="180">
        <v>405</v>
      </c>
      <c r="AG371" s="183">
        <v>322.5</v>
      </c>
      <c r="AH371" s="189">
        <v>772.5</v>
      </c>
      <c r="AK371" s="420">
        <v>2700</v>
      </c>
      <c r="AM371" s="12">
        <v>216</v>
      </c>
      <c r="AN371" s="103">
        <v>2916</v>
      </c>
      <c r="AO371" s="12">
        <v>2916</v>
      </c>
      <c r="AP371" s="12" t="s">
        <v>1489</v>
      </c>
      <c r="AQ371" s="103" t="s">
        <v>1489</v>
      </c>
      <c r="AR371" s="159">
        <v>0.08</v>
      </c>
      <c r="AS371" s="84">
        <v>0</v>
      </c>
    </row>
    <row r="372" spans="1:45" ht="14.25" customHeight="1">
      <c r="A372" s="124" t="s">
        <v>701</v>
      </c>
      <c r="B372" s="124" t="s">
        <v>423</v>
      </c>
      <c r="C372" s="419" t="s">
        <v>248</v>
      </c>
      <c r="D372" s="135" t="s">
        <v>232</v>
      </c>
      <c r="E372" s="135">
        <f>COUNTIF(品番配送区分記入用リスト!U:U,CONCATENATE(A372,$E$1))</f>
        <v>0</v>
      </c>
      <c r="F372" s="135">
        <f>COUNTIF(品番配送区分記入用リスト!U:U,CONCATENATE(A372,$F$1))</f>
        <v>0</v>
      </c>
      <c r="G372" s="135">
        <f>COUNTIF(品番配送区分記入用リスト!U:U,CONCATENATE(A372,$G$1))</f>
        <v>0</v>
      </c>
      <c r="H372" s="135">
        <f>COUNTIF(品番配送区分記入用リスト!U:U,CONCATENATE(A372,$H$1))</f>
        <v>0</v>
      </c>
      <c r="I372" s="136">
        <f t="shared" si="6"/>
        <v>0</v>
      </c>
      <c r="L372" s="135" t="s">
        <v>1484</v>
      </c>
      <c r="M372" s="137">
        <v>2000000</v>
      </c>
      <c r="N372" s="419">
        <v>4500</v>
      </c>
      <c r="O372" s="154">
        <v>2000</v>
      </c>
      <c r="Q372" s="419">
        <v>4500</v>
      </c>
      <c r="R372" s="138">
        <v>2000</v>
      </c>
      <c r="S372" s="138">
        <v>2500</v>
      </c>
      <c r="T372" s="141">
        <v>675</v>
      </c>
      <c r="U372" s="183">
        <v>537.5</v>
      </c>
      <c r="V372" s="140">
        <v>0.11944444444444445</v>
      </c>
      <c r="W372" s="127">
        <v>800</v>
      </c>
      <c r="X372" s="85">
        <v>1287.5</v>
      </c>
      <c r="Y372" s="185">
        <v>487.5</v>
      </c>
      <c r="Z372" s="84">
        <v>9.7500000000000003E-2</v>
      </c>
      <c r="AA372" s="424" t="s">
        <v>126</v>
      </c>
      <c r="AB372" s="102">
        <v>0.08</v>
      </c>
      <c r="AC372" s="102">
        <v>0.08</v>
      </c>
      <c r="AE372" s="128">
        <v>337.5</v>
      </c>
      <c r="AF372" s="180">
        <v>675</v>
      </c>
      <c r="AG372" s="183">
        <v>537.5</v>
      </c>
      <c r="AH372" s="189">
        <v>1287.5</v>
      </c>
      <c r="AK372" s="419">
        <v>4500</v>
      </c>
      <c r="AM372" s="12">
        <v>360</v>
      </c>
      <c r="AN372" s="103">
        <v>4860</v>
      </c>
      <c r="AO372" s="12">
        <v>4860</v>
      </c>
      <c r="AP372" s="12" t="s">
        <v>1491</v>
      </c>
      <c r="AQ372" s="103" t="s">
        <v>1491</v>
      </c>
      <c r="AR372" s="159">
        <v>0.08</v>
      </c>
      <c r="AS372" s="84">
        <v>0</v>
      </c>
    </row>
    <row r="373" spans="1:45" ht="14.25" customHeight="1">
      <c r="A373" s="124" t="s">
        <v>702</v>
      </c>
      <c r="B373" s="124" t="s">
        <v>703</v>
      </c>
      <c r="C373" s="419" t="s">
        <v>236</v>
      </c>
      <c r="D373" s="135" t="s">
        <v>232</v>
      </c>
      <c r="E373" s="135">
        <f>COUNTIF(品番配送区分記入用リスト!U:U,CONCATENATE(A373,$E$1))</f>
        <v>0</v>
      </c>
      <c r="F373" s="135">
        <f>COUNTIF(品番配送区分記入用リスト!U:U,CONCATENATE(A373,$F$1))</f>
        <v>0</v>
      </c>
      <c r="G373" s="135">
        <f>COUNTIF(品番配送区分記入用リスト!U:U,CONCATENATE(A373,$G$1))</f>
        <v>0</v>
      </c>
      <c r="H373" s="135">
        <f>COUNTIF(品番配送区分記入用リスト!U:U,CONCATENATE(A373,$H$1))</f>
        <v>0</v>
      </c>
      <c r="I373" s="136">
        <f t="shared" si="6"/>
        <v>0</v>
      </c>
      <c r="L373" s="135" t="s">
        <v>1484</v>
      </c>
      <c r="M373" s="137">
        <v>2000000</v>
      </c>
      <c r="N373" s="419">
        <v>1800</v>
      </c>
      <c r="O373" s="154">
        <v>800</v>
      </c>
      <c r="Q373" s="419">
        <v>1800</v>
      </c>
      <c r="R373" s="138">
        <v>800</v>
      </c>
      <c r="S373" s="138">
        <v>1000</v>
      </c>
      <c r="T373" s="141">
        <v>270</v>
      </c>
      <c r="U373" s="183">
        <v>215</v>
      </c>
      <c r="V373" s="140">
        <v>0.11944444444444445</v>
      </c>
      <c r="X373" s="85">
        <v>515</v>
      </c>
      <c r="Y373" s="185">
        <v>515</v>
      </c>
      <c r="Z373" s="84">
        <v>0.25750000000000001</v>
      </c>
      <c r="AA373" s="424" t="s">
        <v>126</v>
      </c>
      <c r="AB373" s="102">
        <v>0.08</v>
      </c>
      <c r="AC373" s="102">
        <v>0.08</v>
      </c>
      <c r="AE373" s="128">
        <v>135</v>
      </c>
      <c r="AF373" s="180">
        <v>270</v>
      </c>
      <c r="AG373" s="183">
        <v>215</v>
      </c>
      <c r="AH373" s="189">
        <v>515</v>
      </c>
      <c r="AK373" s="419">
        <v>1800</v>
      </c>
      <c r="AM373" s="12">
        <v>144</v>
      </c>
      <c r="AN373" s="103">
        <v>1944</v>
      </c>
      <c r="AO373" s="12">
        <v>1944</v>
      </c>
      <c r="AP373" s="12" t="s">
        <v>1487</v>
      </c>
      <c r="AQ373" s="103" t="s">
        <v>1487</v>
      </c>
      <c r="AR373" s="159">
        <v>0.08</v>
      </c>
      <c r="AS373" s="84">
        <v>0</v>
      </c>
    </row>
    <row r="374" spans="1:45" ht="14.25" customHeight="1">
      <c r="A374" s="124" t="s">
        <v>704</v>
      </c>
      <c r="B374" s="124" t="s">
        <v>703</v>
      </c>
      <c r="C374" s="419" t="s">
        <v>238</v>
      </c>
      <c r="D374" s="135" t="s">
        <v>232</v>
      </c>
      <c r="E374" s="135">
        <f>COUNTIF(品番配送区分記入用リスト!U:U,CONCATENATE(A374,$E$1))</f>
        <v>0</v>
      </c>
      <c r="F374" s="135">
        <f>COUNTIF(品番配送区分記入用リスト!U:U,CONCATENATE(A374,$F$1))</f>
        <v>0</v>
      </c>
      <c r="G374" s="135">
        <f>COUNTIF(品番配送区分記入用リスト!U:U,CONCATENATE(A374,$G$1))</f>
        <v>0</v>
      </c>
      <c r="H374" s="135">
        <f>COUNTIF(品番配送区分記入用リスト!U:U,CONCATENATE(A374,$H$1))</f>
        <v>0</v>
      </c>
      <c r="I374" s="136">
        <f t="shared" si="6"/>
        <v>0</v>
      </c>
      <c r="L374" s="135" t="s">
        <v>1484</v>
      </c>
      <c r="M374" s="137">
        <v>2000000</v>
      </c>
      <c r="N374" s="419">
        <v>2250</v>
      </c>
      <c r="O374" s="154">
        <v>1000</v>
      </c>
      <c r="Q374" s="419">
        <v>2250</v>
      </c>
      <c r="R374" s="138">
        <v>1000</v>
      </c>
      <c r="S374" s="138">
        <v>1250</v>
      </c>
      <c r="T374" s="141">
        <v>337.5</v>
      </c>
      <c r="U374" s="183">
        <v>268.75</v>
      </c>
      <c r="V374" s="140">
        <v>0.11944444444444445</v>
      </c>
      <c r="X374" s="85">
        <v>643.75</v>
      </c>
      <c r="Y374" s="185">
        <v>643.75</v>
      </c>
      <c r="Z374" s="84">
        <v>0.25750000000000001</v>
      </c>
      <c r="AA374" s="424" t="s">
        <v>126</v>
      </c>
      <c r="AB374" s="102">
        <v>0.08</v>
      </c>
      <c r="AC374" s="102">
        <v>0.08</v>
      </c>
      <c r="AE374" s="128">
        <v>168.75</v>
      </c>
      <c r="AF374" s="180">
        <v>337.5</v>
      </c>
      <c r="AG374" s="183">
        <v>268.75</v>
      </c>
      <c r="AH374" s="189">
        <v>643.75</v>
      </c>
      <c r="AK374" s="419">
        <v>2250</v>
      </c>
      <c r="AM374" s="12">
        <v>180</v>
      </c>
      <c r="AN374" s="103">
        <v>2430</v>
      </c>
      <c r="AO374" s="12">
        <v>2430</v>
      </c>
      <c r="AP374" s="12" t="s">
        <v>1488</v>
      </c>
      <c r="AQ374" s="103" t="s">
        <v>1488</v>
      </c>
      <c r="AR374" s="159">
        <v>0.08</v>
      </c>
      <c r="AS374" s="84">
        <v>0</v>
      </c>
    </row>
    <row r="375" spans="1:45" ht="14.25" customHeight="1">
      <c r="A375" s="124" t="s">
        <v>705</v>
      </c>
      <c r="B375" s="124" t="s">
        <v>703</v>
      </c>
      <c r="C375" s="419" t="s">
        <v>240</v>
      </c>
      <c r="D375" s="135" t="s">
        <v>232</v>
      </c>
      <c r="E375" s="135">
        <f>COUNTIF(品番配送区分記入用リスト!U:U,CONCATENATE(A375,$E$1))</f>
        <v>0</v>
      </c>
      <c r="F375" s="135">
        <f>COUNTIF(品番配送区分記入用リスト!U:U,CONCATENATE(A375,$F$1))</f>
        <v>0</v>
      </c>
      <c r="G375" s="135">
        <f>COUNTIF(品番配送区分記入用リスト!U:U,CONCATENATE(A375,$G$1))</f>
        <v>0</v>
      </c>
      <c r="H375" s="135">
        <f>COUNTIF(品番配送区分記入用リスト!U:U,CONCATENATE(A375,$H$1))</f>
        <v>0</v>
      </c>
      <c r="I375" s="136">
        <f t="shared" si="6"/>
        <v>0</v>
      </c>
      <c r="L375" s="135" t="s">
        <v>1484</v>
      </c>
      <c r="M375" s="137">
        <v>2000000</v>
      </c>
      <c r="N375" s="419">
        <v>2700</v>
      </c>
      <c r="O375" s="154">
        <v>1200</v>
      </c>
      <c r="Q375" s="419">
        <v>2700</v>
      </c>
      <c r="R375" s="138">
        <v>1200</v>
      </c>
      <c r="S375" s="138">
        <v>1500</v>
      </c>
      <c r="T375" s="141">
        <v>405</v>
      </c>
      <c r="U375" s="183">
        <v>322.5</v>
      </c>
      <c r="V375" s="140">
        <v>0.11944444444444445</v>
      </c>
      <c r="X375" s="85">
        <v>772.5</v>
      </c>
      <c r="Y375" s="185">
        <v>772.5</v>
      </c>
      <c r="Z375" s="84">
        <v>0.25750000000000001</v>
      </c>
      <c r="AA375" s="424" t="s">
        <v>126</v>
      </c>
      <c r="AB375" s="102">
        <v>0.08</v>
      </c>
      <c r="AC375" s="102">
        <v>0.08</v>
      </c>
      <c r="AE375" s="128">
        <v>202.5</v>
      </c>
      <c r="AF375" s="180">
        <v>405</v>
      </c>
      <c r="AG375" s="183">
        <v>322.5</v>
      </c>
      <c r="AH375" s="189">
        <v>772.5</v>
      </c>
      <c r="AK375" s="419">
        <v>2700</v>
      </c>
      <c r="AM375" s="12">
        <v>216</v>
      </c>
      <c r="AN375" s="103">
        <v>2916</v>
      </c>
      <c r="AO375" s="12">
        <v>2916</v>
      </c>
      <c r="AP375" s="12" t="s">
        <v>1489</v>
      </c>
      <c r="AQ375" s="103" t="s">
        <v>1489</v>
      </c>
      <c r="AR375" s="159">
        <v>0.08</v>
      </c>
      <c r="AS375" s="84">
        <v>0</v>
      </c>
    </row>
    <row r="376" spans="1:45" ht="14.25" customHeight="1">
      <c r="A376" s="124" t="s">
        <v>706</v>
      </c>
      <c r="B376" s="124" t="s">
        <v>703</v>
      </c>
      <c r="C376" s="419" t="s">
        <v>248</v>
      </c>
      <c r="D376" s="135" t="s">
        <v>232</v>
      </c>
      <c r="E376" s="135">
        <f>COUNTIF(品番配送区分記入用リスト!U:U,CONCATENATE(A376,$E$1))</f>
        <v>0</v>
      </c>
      <c r="F376" s="135">
        <f>COUNTIF(品番配送区分記入用リスト!U:U,CONCATENATE(A376,$F$1))</f>
        <v>0</v>
      </c>
      <c r="G376" s="135">
        <f>COUNTIF(品番配送区分記入用リスト!U:U,CONCATENATE(A376,$G$1))</f>
        <v>0</v>
      </c>
      <c r="H376" s="135">
        <f>COUNTIF(品番配送区分記入用リスト!U:U,CONCATENATE(A376,$H$1))</f>
        <v>0</v>
      </c>
      <c r="I376" s="136">
        <f t="shared" si="6"/>
        <v>0</v>
      </c>
      <c r="L376" s="135" t="s">
        <v>1484</v>
      </c>
      <c r="M376" s="137">
        <v>2000000</v>
      </c>
      <c r="N376" s="419">
        <v>4500</v>
      </c>
      <c r="O376" s="154">
        <v>2000</v>
      </c>
      <c r="Q376" s="419">
        <v>4500</v>
      </c>
      <c r="R376" s="138">
        <v>2000</v>
      </c>
      <c r="S376" s="138">
        <v>2500</v>
      </c>
      <c r="T376" s="141">
        <v>675</v>
      </c>
      <c r="U376" s="183">
        <v>537.5</v>
      </c>
      <c r="V376" s="140">
        <v>0.11944444444444445</v>
      </c>
      <c r="W376" s="127">
        <v>800</v>
      </c>
      <c r="X376" s="85">
        <v>1287.5</v>
      </c>
      <c r="Y376" s="185">
        <v>487.5</v>
      </c>
      <c r="Z376" s="84">
        <v>9.7500000000000003E-2</v>
      </c>
      <c r="AA376" s="424" t="s">
        <v>126</v>
      </c>
      <c r="AB376" s="102">
        <v>0.08</v>
      </c>
      <c r="AC376" s="102">
        <v>0.08</v>
      </c>
      <c r="AE376" s="128">
        <v>337.5</v>
      </c>
      <c r="AF376" s="180">
        <v>675</v>
      </c>
      <c r="AG376" s="183">
        <v>537.5</v>
      </c>
      <c r="AH376" s="189">
        <v>1287.5</v>
      </c>
      <c r="AK376" s="419">
        <v>4500</v>
      </c>
      <c r="AM376" s="12">
        <v>360</v>
      </c>
      <c r="AN376" s="103">
        <v>4860</v>
      </c>
      <c r="AO376" s="12">
        <v>4860</v>
      </c>
      <c r="AP376" s="12" t="s">
        <v>1491</v>
      </c>
      <c r="AQ376" s="103" t="s">
        <v>1491</v>
      </c>
      <c r="AR376" s="159">
        <v>0.08</v>
      </c>
      <c r="AS376" s="84">
        <v>0</v>
      </c>
    </row>
    <row r="377" spans="1:45" ht="14.25" customHeight="1">
      <c r="A377" s="124" t="s">
        <v>707</v>
      </c>
      <c r="B377" s="124" t="s">
        <v>423</v>
      </c>
      <c r="C377" s="419" t="s">
        <v>495</v>
      </c>
      <c r="D377" s="135" t="s">
        <v>232</v>
      </c>
      <c r="E377" s="135">
        <f>COUNTIF(品番配送区分記入用リスト!U:U,CONCATENATE(A377,$E$1))</f>
        <v>0</v>
      </c>
      <c r="F377" s="135">
        <f>COUNTIF(品番配送区分記入用リスト!U:U,CONCATENATE(A377,$F$1))</f>
        <v>0</v>
      </c>
      <c r="G377" s="135">
        <f>COUNTIF(品番配送区分記入用リスト!U:U,CONCATENATE(A377,$G$1))</f>
        <v>0</v>
      </c>
      <c r="H377" s="135">
        <f>COUNTIF(品番配送区分記入用リスト!U:U,CONCATENATE(A377,$H$1))</f>
        <v>0</v>
      </c>
      <c r="I377" s="136">
        <f t="shared" si="6"/>
        <v>0</v>
      </c>
      <c r="L377" s="135" t="s">
        <v>1484</v>
      </c>
      <c r="M377" s="137">
        <v>2000000</v>
      </c>
      <c r="N377" s="419">
        <v>7200</v>
      </c>
      <c r="O377" s="154">
        <v>3200</v>
      </c>
      <c r="Q377" s="419">
        <v>7200</v>
      </c>
      <c r="R377" s="138">
        <v>3200</v>
      </c>
      <c r="S377" s="138">
        <v>4000</v>
      </c>
      <c r="T377" s="141">
        <v>1080</v>
      </c>
      <c r="U377" s="183">
        <v>860</v>
      </c>
      <c r="V377" s="140">
        <v>0.11944444444444445</v>
      </c>
      <c r="W377" s="127">
        <v>800</v>
      </c>
      <c r="X377" s="85">
        <v>2060</v>
      </c>
      <c r="Y377" s="185">
        <v>1260</v>
      </c>
      <c r="Z377" s="84">
        <v>0.1575</v>
      </c>
      <c r="AA377" s="424" t="s">
        <v>126</v>
      </c>
      <c r="AB377" s="102">
        <v>0.08</v>
      </c>
      <c r="AC377" s="102">
        <v>0.08</v>
      </c>
      <c r="AE377" s="128">
        <v>540</v>
      </c>
      <c r="AF377" s="180">
        <v>1080</v>
      </c>
      <c r="AG377" s="183">
        <v>860</v>
      </c>
      <c r="AH377" s="189">
        <v>2060</v>
      </c>
      <c r="AK377" s="419">
        <v>7200</v>
      </c>
      <c r="AM377" s="12">
        <v>576</v>
      </c>
      <c r="AN377" s="103">
        <v>7776</v>
      </c>
      <c r="AO377" s="12">
        <v>7776</v>
      </c>
      <c r="AP377" s="12" t="s">
        <v>1499</v>
      </c>
      <c r="AQ377" s="103" t="s">
        <v>1499</v>
      </c>
      <c r="AR377" s="159">
        <v>0.08</v>
      </c>
      <c r="AS377" s="84">
        <v>0</v>
      </c>
    </row>
    <row r="378" spans="1:45" ht="14.25" customHeight="1">
      <c r="A378" s="124" t="s">
        <v>708</v>
      </c>
      <c r="B378" s="124" t="s">
        <v>423</v>
      </c>
      <c r="C378" s="419" t="s">
        <v>264</v>
      </c>
      <c r="D378" s="135" t="s">
        <v>232</v>
      </c>
      <c r="E378" s="135">
        <f>COUNTIF(品番配送区分記入用リスト!U:U,CONCATENATE(A378,$E$1))</f>
        <v>0</v>
      </c>
      <c r="F378" s="135">
        <f>COUNTIF(品番配送区分記入用リスト!U:U,CONCATENATE(A378,$F$1))</f>
        <v>0</v>
      </c>
      <c r="G378" s="135">
        <f>COUNTIF(品番配送区分記入用リスト!U:U,CONCATENATE(A378,$G$1))</f>
        <v>0</v>
      </c>
      <c r="H378" s="135">
        <f>COUNTIF(品番配送区分記入用リスト!U:U,CONCATENATE(A378,$H$1))</f>
        <v>0</v>
      </c>
      <c r="I378" s="136">
        <f t="shared" si="6"/>
        <v>0</v>
      </c>
      <c r="L378" s="135" t="s">
        <v>1484</v>
      </c>
      <c r="M378" s="137">
        <v>2000000</v>
      </c>
      <c r="N378" s="419">
        <v>9000</v>
      </c>
      <c r="O378" s="154">
        <v>4000</v>
      </c>
      <c r="Q378" s="419">
        <v>9000</v>
      </c>
      <c r="R378" s="138">
        <v>4000</v>
      </c>
      <c r="S378" s="138">
        <v>5000</v>
      </c>
      <c r="T378" s="141">
        <v>1350</v>
      </c>
      <c r="U378" s="183">
        <v>1075</v>
      </c>
      <c r="V378" s="140">
        <v>0.11944444444444445</v>
      </c>
      <c r="W378" s="127">
        <v>800</v>
      </c>
      <c r="X378" s="85">
        <v>2575</v>
      </c>
      <c r="Y378" s="185">
        <v>1775</v>
      </c>
      <c r="Z378" s="84">
        <v>0.17749999999999999</v>
      </c>
      <c r="AA378" s="424" t="s">
        <v>126</v>
      </c>
      <c r="AB378" s="102">
        <v>0.08</v>
      </c>
      <c r="AC378" s="102">
        <v>0.08</v>
      </c>
      <c r="AE378" s="128">
        <v>675</v>
      </c>
      <c r="AF378" s="180">
        <v>1350</v>
      </c>
      <c r="AG378" s="183">
        <v>1075</v>
      </c>
      <c r="AH378" s="189">
        <v>2575</v>
      </c>
      <c r="AK378" s="419">
        <v>9000</v>
      </c>
      <c r="AM378" s="12">
        <v>720</v>
      </c>
      <c r="AN378" s="103">
        <v>9720</v>
      </c>
      <c r="AO378" s="12">
        <v>9720</v>
      </c>
      <c r="AP378" s="12" t="s">
        <v>1497</v>
      </c>
      <c r="AQ378" s="103" t="s">
        <v>1497</v>
      </c>
      <c r="AR378" s="159">
        <v>0.08</v>
      </c>
      <c r="AS378" s="84">
        <v>0</v>
      </c>
    </row>
    <row r="379" spans="1:45" ht="14.25" customHeight="1">
      <c r="A379" s="124" t="s">
        <v>709</v>
      </c>
      <c r="B379" s="124" t="s">
        <v>361</v>
      </c>
      <c r="C379" s="419" t="s">
        <v>234</v>
      </c>
      <c r="D379" s="135" t="s">
        <v>232</v>
      </c>
      <c r="E379" s="135">
        <f>COUNTIF(品番配送区分記入用リスト!U:U,CONCATENATE(A379,$E$1))</f>
        <v>0</v>
      </c>
      <c r="F379" s="135">
        <f>COUNTIF(品番配送区分記入用リスト!U:U,CONCATENATE(A379,$F$1))</f>
        <v>0</v>
      </c>
      <c r="G379" s="135">
        <f>COUNTIF(品番配送区分記入用リスト!U:U,CONCATENATE(A379,$G$1))</f>
        <v>0</v>
      </c>
      <c r="H379" s="135">
        <f>COUNTIF(品番配送区分記入用リスト!U:U,CONCATENATE(A379,$H$1))</f>
        <v>0</v>
      </c>
      <c r="I379" s="136">
        <f t="shared" si="6"/>
        <v>0</v>
      </c>
      <c r="L379" s="135" t="s">
        <v>1484</v>
      </c>
      <c r="M379" s="137">
        <v>2000000</v>
      </c>
      <c r="N379" s="419">
        <v>1350</v>
      </c>
      <c r="O379" s="154">
        <v>600</v>
      </c>
      <c r="Q379" s="419">
        <v>1350</v>
      </c>
      <c r="R379" s="138">
        <v>600</v>
      </c>
      <c r="S379" s="138">
        <v>750</v>
      </c>
      <c r="T379" s="141">
        <v>202.5</v>
      </c>
      <c r="U379" s="183">
        <v>161.25</v>
      </c>
      <c r="V379" s="140">
        <v>0.11944444444444445</v>
      </c>
      <c r="X379" s="85">
        <v>386.25</v>
      </c>
      <c r="Y379" s="185">
        <v>386.25</v>
      </c>
      <c r="Z379" s="84">
        <v>0.25750000000000001</v>
      </c>
      <c r="AA379" s="424" t="s">
        <v>126</v>
      </c>
      <c r="AB379" s="102">
        <v>0.08</v>
      </c>
      <c r="AC379" s="102">
        <v>0.08</v>
      </c>
      <c r="AE379" s="128">
        <v>101.25</v>
      </c>
      <c r="AF379" s="180">
        <v>202.5</v>
      </c>
      <c r="AG379" s="183">
        <v>161.25</v>
      </c>
      <c r="AH379" s="189">
        <v>386.25</v>
      </c>
      <c r="AK379" s="419">
        <v>1350</v>
      </c>
      <c r="AM379" s="12">
        <v>108</v>
      </c>
      <c r="AN379" s="103">
        <v>1458</v>
      </c>
      <c r="AO379" s="12">
        <v>1458</v>
      </c>
      <c r="AP379" s="12" t="s">
        <v>1486</v>
      </c>
      <c r="AQ379" s="103" t="s">
        <v>1486</v>
      </c>
      <c r="AR379" s="159">
        <v>0.08</v>
      </c>
      <c r="AS379" s="84">
        <v>0</v>
      </c>
    </row>
    <row r="380" spans="1:45" ht="14.25" customHeight="1">
      <c r="A380" s="124" t="s">
        <v>710</v>
      </c>
      <c r="B380" s="124" t="s">
        <v>361</v>
      </c>
      <c r="C380" s="419" t="s">
        <v>236</v>
      </c>
      <c r="D380" s="135" t="s">
        <v>232</v>
      </c>
      <c r="E380" s="135">
        <f>COUNTIF(品番配送区分記入用リスト!U:U,CONCATENATE(A380,$E$1))</f>
        <v>0</v>
      </c>
      <c r="F380" s="135">
        <f>COUNTIF(品番配送区分記入用リスト!U:U,CONCATENATE(A380,$F$1))</f>
        <v>0</v>
      </c>
      <c r="G380" s="135">
        <f>COUNTIF(品番配送区分記入用リスト!U:U,CONCATENATE(A380,$G$1))</f>
        <v>0</v>
      </c>
      <c r="H380" s="135">
        <f>COUNTIF(品番配送区分記入用リスト!U:U,CONCATENATE(A380,$H$1))</f>
        <v>0</v>
      </c>
      <c r="I380" s="136">
        <f t="shared" si="6"/>
        <v>0</v>
      </c>
      <c r="L380" s="135" t="s">
        <v>1484</v>
      </c>
      <c r="M380" s="137">
        <v>2000000</v>
      </c>
      <c r="N380" s="419">
        <v>1800</v>
      </c>
      <c r="O380" s="154">
        <v>800</v>
      </c>
      <c r="Q380" s="419">
        <v>1800</v>
      </c>
      <c r="R380" s="138">
        <v>800</v>
      </c>
      <c r="S380" s="138">
        <v>1000</v>
      </c>
      <c r="T380" s="141">
        <v>270</v>
      </c>
      <c r="U380" s="183">
        <v>215</v>
      </c>
      <c r="V380" s="140">
        <v>0.11944444444444445</v>
      </c>
      <c r="X380" s="85">
        <v>515</v>
      </c>
      <c r="Y380" s="185">
        <v>515</v>
      </c>
      <c r="Z380" s="84">
        <v>0.25750000000000001</v>
      </c>
      <c r="AA380" s="424" t="s">
        <v>126</v>
      </c>
      <c r="AB380" s="102">
        <v>0.08</v>
      </c>
      <c r="AC380" s="102">
        <v>0.08</v>
      </c>
      <c r="AE380" s="128">
        <v>135</v>
      </c>
      <c r="AF380" s="180">
        <v>270</v>
      </c>
      <c r="AG380" s="183">
        <v>215</v>
      </c>
      <c r="AH380" s="189">
        <v>515</v>
      </c>
      <c r="AK380" s="419">
        <v>1800</v>
      </c>
      <c r="AM380" s="12">
        <v>144</v>
      </c>
      <c r="AN380" s="103">
        <v>1944</v>
      </c>
      <c r="AO380" s="12">
        <v>1944</v>
      </c>
      <c r="AP380" s="12" t="s">
        <v>1487</v>
      </c>
      <c r="AQ380" s="103" t="s">
        <v>1487</v>
      </c>
      <c r="AR380" s="159">
        <v>0.08</v>
      </c>
      <c r="AS380" s="84">
        <v>0</v>
      </c>
    </row>
    <row r="381" spans="1:45" ht="14.25" customHeight="1">
      <c r="A381" s="124" t="s">
        <v>711</v>
      </c>
      <c r="B381" s="124" t="s">
        <v>361</v>
      </c>
      <c r="C381" s="419" t="s">
        <v>238</v>
      </c>
      <c r="D381" s="135" t="s">
        <v>232</v>
      </c>
      <c r="E381" s="135">
        <f>COUNTIF(品番配送区分記入用リスト!U:U,CONCATENATE(A381,$E$1))</f>
        <v>0</v>
      </c>
      <c r="F381" s="135">
        <f>COUNTIF(品番配送区分記入用リスト!U:U,CONCATENATE(A381,$F$1))</f>
        <v>0</v>
      </c>
      <c r="G381" s="135">
        <f>COUNTIF(品番配送区分記入用リスト!U:U,CONCATENATE(A381,$G$1))</f>
        <v>0</v>
      </c>
      <c r="H381" s="135">
        <f>COUNTIF(品番配送区分記入用リスト!U:U,CONCATENATE(A381,$H$1))</f>
        <v>0</v>
      </c>
      <c r="I381" s="136">
        <f t="shared" si="6"/>
        <v>0</v>
      </c>
      <c r="L381" s="135" t="s">
        <v>1484</v>
      </c>
      <c r="M381" s="137">
        <v>2000000</v>
      </c>
      <c r="N381" s="419">
        <v>2250</v>
      </c>
      <c r="O381" s="154">
        <v>1000</v>
      </c>
      <c r="Q381" s="419">
        <v>2250</v>
      </c>
      <c r="R381" s="138">
        <v>1000</v>
      </c>
      <c r="S381" s="138">
        <v>1250</v>
      </c>
      <c r="T381" s="141">
        <v>337.5</v>
      </c>
      <c r="U381" s="183">
        <v>268.75</v>
      </c>
      <c r="V381" s="140">
        <v>0.11944444444444445</v>
      </c>
      <c r="X381" s="85">
        <v>643.75</v>
      </c>
      <c r="Y381" s="185">
        <v>643.75</v>
      </c>
      <c r="Z381" s="84">
        <v>0.25750000000000001</v>
      </c>
      <c r="AA381" s="424" t="s">
        <v>126</v>
      </c>
      <c r="AB381" s="102">
        <v>0.08</v>
      </c>
      <c r="AC381" s="102">
        <v>0.08</v>
      </c>
      <c r="AE381" s="128">
        <v>168.75</v>
      </c>
      <c r="AF381" s="180">
        <v>337.5</v>
      </c>
      <c r="AG381" s="183">
        <v>268.75</v>
      </c>
      <c r="AH381" s="189">
        <v>643.75</v>
      </c>
      <c r="AK381" s="419">
        <v>2250</v>
      </c>
      <c r="AM381" s="12">
        <v>180</v>
      </c>
      <c r="AN381" s="103">
        <v>2430</v>
      </c>
      <c r="AO381" s="12">
        <v>2430</v>
      </c>
      <c r="AP381" s="12" t="s">
        <v>1488</v>
      </c>
      <c r="AQ381" s="103" t="s">
        <v>1488</v>
      </c>
      <c r="AR381" s="159">
        <v>0.08</v>
      </c>
      <c r="AS381" s="84">
        <v>0</v>
      </c>
    </row>
    <row r="382" spans="1:45" ht="14.25" customHeight="1">
      <c r="A382" s="124" t="s">
        <v>712</v>
      </c>
      <c r="B382" s="124" t="s">
        <v>361</v>
      </c>
      <c r="C382" s="419" t="s">
        <v>240</v>
      </c>
      <c r="D382" s="135" t="s">
        <v>232</v>
      </c>
      <c r="E382" s="135">
        <f>COUNTIF(品番配送区分記入用リスト!U:U,CONCATENATE(A382,$E$1))</f>
        <v>0</v>
      </c>
      <c r="F382" s="135">
        <f>COUNTIF(品番配送区分記入用リスト!U:U,CONCATENATE(A382,$F$1))</f>
        <v>0</v>
      </c>
      <c r="G382" s="135">
        <f>COUNTIF(品番配送区分記入用リスト!U:U,CONCATENATE(A382,$G$1))</f>
        <v>0</v>
      </c>
      <c r="H382" s="135">
        <f>COUNTIF(品番配送区分記入用リスト!U:U,CONCATENATE(A382,$H$1))</f>
        <v>0</v>
      </c>
      <c r="I382" s="136">
        <f t="shared" si="6"/>
        <v>0</v>
      </c>
      <c r="L382" s="135" t="s">
        <v>1484</v>
      </c>
      <c r="M382" s="137">
        <v>2000000</v>
      </c>
      <c r="N382" s="419">
        <v>2700</v>
      </c>
      <c r="O382" s="154">
        <v>1200</v>
      </c>
      <c r="Q382" s="419">
        <v>2700</v>
      </c>
      <c r="R382" s="138">
        <v>1200</v>
      </c>
      <c r="S382" s="138">
        <v>1500</v>
      </c>
      <c r="T382" s="141">
        <v>405</v>
      </c>
      <c r="U382" s="183">
        <v>322.5</v>
      </c>
      <c r="V382" s="140">
        <v>0.11944444444444445</v>
      </c>
      <c r="X382" s="85">
        <v>772.5</v>
      </c>
      <c r="Y382" s="185">
        <v>772.5</v>
      </c>
      <c r="Z382" s="84">
        <v>0.25750000000000001</v>
      </c>
      <c r="AA382" s="424" t="s">
        <v>126</v>
      </c>
      <c r="AB382" s="102">
        <v>0.08</v>
      </c>
      <c r="AC382" s="102">
        <v>0.08</v>
      </c>
      <c r="AE382" s="128">
        <v>202.5</v>
      </c>
      <c r="AF382" s="180">
        <v>405</v>
      </c>
      <c r="AG382" s="183">
        <v>322.5</v>
      </c>
      <c r="AH382" s="189">
        <v>772.5</v>
      </c>
      <c r="AK382" s="419">
        <v>2700</v>
      </c>
      <c r="AM382" s="12">
        <v>216</v>
      </c>
      <c r="AN382" s="103">
        <v>2916</v>
      </c>
      <c r="AO382" s="12">
        <v>2916</v>
      </c>
      <c r="AP382" s="12" t="s">
        <v>1489</v>
      </c>
      <c r="AQ382" s="103" t="s">
        <v>1489</v>
      </c>
      <c r="AR382" s="159">
        <v>0.08</v>
      </c>
      <c r="AS382" s="84">
        <v>0</v>
      </c>
    </row>
    <row r="383" spans="1:45" ht="14.25" customHeight="1">
      <c r="A383" s="124" t="s">
        <v>713</v>
      </c>
      <c r="B383" s="124" t="s">
        <v>361</v>
      </c>
      <c r="C383" s="419" t="s">
        <v>248</v>
      </c>
      <c r="D383" s="135" t="s">
        <v>232</v>
      </c>
      <c r="E383" s="135">
        <f>COUNTIF(品番配送区分記入用リスト!U:U,CONCATENATE(A383,$E$1))</f>
        <v>0</v>
      </c>
      <c r="F383" s="135">
        <f>COUNTIF(品番配送区分記入用リスト!U:U,CONCATENATE(A383,$F$1))</f>
        <v>0</v>
      </c>
      <c r="G383" s="135">
        <f>COUNTIF(品番配送区分記入用リスト!U:U,CONCATENATE(A383,$G$1))</f>
        <v>0</v>
      </c>
      <c r="H383" s="135">
        <f>COUNTIF(品番配送区分記入用リスト!U:U,CONCATENATE(A383,$H$1))</f>
        <v>0</v>
      </c>
      <c r="I383" s="136">
        <f t="shared" si="6"/>
        <v>0</v>
      </c>
      <c r="L383" s="135" t="s">
        <v>1484</v>
      </c>
      <c r="M383" s="137">
        <v>2000000</v>
      </c>
      <c r="N383" s="419">
        <v>4500</v>
      </c>
      <c r="O383" s="154">
        <v>2000</v>
      </c>
      <c r="Q383" s="419">
        <v>4500</v>
      </c>
      <c r="R383" s="138">
        <v>2000</v>
      </c>
      <c r="S383" s="138">
        <v>2500</v>
      </c>
      <c r="T383" s="141">
        <v>675</v>
      </c>
      <c r="U383" s="183">
        <v>537.5</v>
      </c>
      <c r="V383" s="140">
        <v>0.11944444444444445</v>
      </c>
      <c r="W383" s="127">
        <v>800</v>
      </c>
      <c r="X383" s="85">
        <v>1287.5</v>
      </c>
      <c r="Y383" s="185">
        <v>487.5</v>
      </c>
      <c r="Z383" s="84">
        <v>9.7500000000000003E-2</v>
      </c>
      <c r="AA383" s="424" t="s">
        <v>126</v>
      </c>
      <c r="AB383" s="102">
        <v>0.08</v>
      </c>
      <c r="AC383" s="102">
        <v>0.08</v>
      </c>
      <c r="AE383" s="128">
        <v>337.5</v>
      </c>
      <c r="AF383" s="180">
        <v>675</v>
      </c>
      <c r="AG383" s="183">
        <v>537.5</v>
      </c>
      <c r="AH383" s="189">
        <v>1287.5</v>
      </c>
      <c r="AK383" s="419">
        <v>4500</v>
      </c>
      <c r="AM383" s="12">
        <v>360</v>
      </c>
      <c r="AN383" s="103">
        <v>4860</v>
      </c>
      <c r="AO383" s="12">
        <v>4860</v>
      </c>
      <c r="AP383" s="12" t="s">
        <v>1491</v>
      </c>
      <c r="AQ383" s="103" t="s">
        <v>1491</v>
      </c>
      <c r="AR383" s="159">
        <v>0.08</v>
      </c>
      <c r="AS383" s="84">
        <v>0</v>
      </c>
    </row>
    <row r="384" spans="1:45" ht="14.25" customHeight="1">
      <c r="A384" s="124" t="s">
        <v>714</v>
      </c>
      <c r="B384" s="124" t="s">
        <v>307</v>
      </c>
      <c r="C384" s="419" t="s">
        <v>231</v>
      </c>
      <c r="D384" s="135" t="s">
        <v>232</v>
      </c>
      <c r="E384" s="135">
        <f>COUNTIF(品番配送区分記入用リスト!U:U,CONCATENATE(A384,$E$1))</f>
        <v>0</v>
      </c>
      <c r="F384" s="135">
        <f>COUNTIF(品番配送区分記入用リスト!U:U,CONCATENATE(A384,$F$1))</f>
        <v>0</v>
      </c>
      <c r="G384" s="135">
        <f>COUNTIF(品番配送区分記入用リスト!U:U,CONCATENATE(A384,$G$1))</f>
        <v>0</v>
      </c>
      <c r="H384" s="135">
        <f>COUNTIF(品番配送区分記入用リスト!U:U,CONCATENATE(A384,$H$1))</f>
        <v>0</v>
      </c>
      <c r="I384" s="136">
        <f t="shared" si="6"/>
        <v>0</v>
      </c>
      <c r="L384" s="135" t="s">
        <v>1484</v>
      </c>
      <c r="M384" s="137">
        <v>2000000</v>
      </c>
      <c r="N384" s="419">
        <v>900</v>
      </c>
      <c r="O384" s="154">
        <v>400</v>
      </c>
      <c r="Q384" s="419">
        <v>900</v>
      </c>
      <c r="R384" s="138">
        <v>400</v>
      </c>
      <c r="S384" s="138">
        <v>500</v>
      </c>
      <c r="T384" s="141">
        <v>135</v>
      </c>
      <c r="U384" s="183">
        <v>107.5</v>
      </c>
      <c r="V384" s="140">
        <v>0.11944444444444445</v>
      </c>
      <c r="X384" s="85">
        <v>257.5</v>
      </c>
      <c r="Y384" s="185">
        <v>257.5</v>
      </c>
      <c r="Z384" s="84">
        <v>0.25750000000000001</v>
      </c>
      <c r="AA384" s="424" t="s">
        <v>126</v>
      </c>
      <c r="AB384" s="102">
        <v>0.08</v>
      </c>
      <c r="AC384" s="102">
        <v>0.08</v>
      </c>
      <c r="AE384" s="128">
        <v>67.5</v>
      </c>
      <c r="AF384" s="180">
        <v>135</v>
      </c>
      <c r="AG384" s="183">
        <v>107.5</v>
      </c>
      <c r="AH384" s="189">
        <v>257.5</v>
      </c>
      <c r="AK384" s="419">
        <v>900</v>
      </c>
      <c r="AM384" s="12">
        <v>72</v>
      </c>
      <c r="AN384" s="103">
        <v>972</v>
      </c>
      <c r="AO384" s="12">
        <v>972</v>
      </c>
      <c r="AP384" s="12" t="s">
        <v>1485</v>
      </c>
      <c r="AQ384" s="103" t="s">
        <v>1485</v>
      </c>
      <c r="AR384" s="159">
        <v>0.08</v>
      </c>
      <c r="AS384" s="84">
        <v>0</v>
      </c>
    </row>
    <row r="385" spans="1:45" ht="14.25" customHeight="1">
      <c r="A385" s="124" t="s">
        <v>715</v>
      </c>
      <c r="B385" s="124" t="s">
        <v>307</v>
      </c>
      <c r="C385" s="419" t="s">
        <v>234</v>
      </c>
      <c r="D385" s="135" t="s">
        <v>232</v>
      </c>
      <c r="E385" s="135">
        <f>COUNTIF(品番配送区分記入用リスト!U:U,CONCATENATE(A385,$E$1))</f>
        <v>0</v>
      </c>
      <c r="F385" s="135">
        <f>COUNTIF(品番配送区分記入用リスト!U:U,CONCATENATE(A385,$F$1))</f>
        <v>0</v>
      </c>
      <c r="G385" s="135">
        <f>COUNTIF(品番配送区分記入用リスト!U:U,CONCATENATE(A385,$G$1))</f>
        <v>0</v>
      </c>
      <c r="H385" s="135">
        <f>COUNTIF(品番配送区分記入用リスト!U:U,CONCATENATE(A385,$H$1))</f>
        <v>0</v>
      </c>
      <c r="I385" s="136">
        <f t="shared" si="6"/>
        <v>0</v>
      </c>
      <c r="L385" s="135" t="s">
        <v>1484</v>
      </c>
      <c r="M385" s="137">
        <v>2000000</v>
      </c>
      <c r="N385" s="419">
        <v>1350</v>
      </c>
      <c r="O385" s="154">
        <v>600</v>
      </c>
      <c r="Q385" s="419">
        <v>1350</v>
      </c>
      <c r="R385" s="138">
        <v>600</v>
      </c>
      <c r="S385" s="138">
        <v>750</v>
      </c>
      <c r="T385" s="141">
        <v>202.5</v>
      </c>
      <c r="U385" s="183">
        <v>161.25</v>
      </c>
      <c r="V385" s="140">
        <v>0.11944444444444445</v>
      </c>
      <c r="X385" s="85">
        <v>386.25</v>
      </c>
      <c r="Y385" s="185">
        <v>386.25</v>
      </c>
      <c r="Z385" s="84">
        <v>0.25750000000000001</v>
      </c>
      <c r="AA385" s="424" t="s">
        <v>126</v>
      </c>
      <c r="AB385" s="102">
        <v>0.08</v>
      </c>
      <c r="AC385" s="102">
        <v>0.08</v>
      </c>
      <c r="AE385" s="128">
        <v>101.25</v>
      </c>
      <c r="AF385" s="180">
        <v>202.5</v>
      </c>
      <c r="AG385" s="183">
        <v>161.25</v>
      </c>
      <c r="AH385" s="189">
        <v>386.25</v>
      </c>
      <c r="AK385" s="419">
        <v>1350</v>
      </c>
      <c r="AM385" s="12">
        <v>108</v>
      </c>
      <c r="AN385" s="103">
        <v>1458</v>
      </c>
      <c r="AO385" s="12">
        <v>1458</v>
      </c>
      <c r="AP385" s="12" t="s">
        <v>1486</v>
      </c>
      <c r="AQ385" s="103" t="s">
        <v>1486</v>
      </c>
      <c r="AR385" s="159">
        <v>0.08</v>
      </c>
      <c r="AS385" s="84">
        <v>0</v>
      </c>
    </row>
    <row r="386" spans="1:45" ht="14.25" customHeight="1">
      <c r="A386" s="124" t="s">
        <v>716</v>
      </c>
      <c r="B386" s="124" t="s">
        <v>307</v>
      </c>
      <c r="C386" s="419" t="s">
        <v>236</v>
      </c>
      <c r="D386" s="135" t="s">
        <v>232</v>
      </c>
      <c r="E386" s="135">
        <f>COUNTIF(品番配送区分記入用リスト!U:U,CONCATENATE(A386,$E$1))</f>
        <v>0</v>
      </c>
      <c r="F386" s="135">
        <f>COUNTIF(品番配送区分記入用リスト!U:U,CONCATENATE(A386,$F$1))</f>
        <v>0</v>
      </c>
      <c r="G386" s="135">
        <f>COUNTIF(品番配送区分記入用リスト!U:U,CONCATENATE(A386,$G$1))</f>
        <v>0</v>
      </c>
      <c r="H386" s="135">
        <f>COUNTIF(品番配送区分記入用リスト!U:U,CONCATENATE(A386,$H$1))</f>
        <v>0</v>
      </c>
      <c r="I386" s="136">
        <f t="shared" si="6"/>
        <v>0</v>
      </c>
      <c r="L386" s="135" t="s">
        <v>1484</v>
      </c>
      <c r="M386" s="137">
        <v>2000000</v>
      </c>
      <c r="N386" s="419">
        <v>1800</v>
      </c>
      <c r="O386" s="154">
        <v>800</v>
      </c>
      <c r="Q386" s="419">
        <v>1800</v>
      </c>
      <c r="R386" s="138">
        <v>800</v>
      </c>
      <c r="S386" s="138">
        <v>1000</v>
      </c>
      <c r="T386" s="141">
        <v>270</v>
      </c>
      <c r="U386" s="183">
        <v>215</v>
      </c>
      <c r="V386" s="140">
        <v>0.11944444444444445</v>
      </c>
      <c r="X386" s="85">
        <v>515</v>
      </c>
      <c r="Y386" s="185">
        <v>515</v>
      </c>
      <c r="Z386" s="84">
        <v>0.25750000000000001</v>
      </c>
      <c r="AA386" s="424" t="s">
        <v>126</v>
      </c>
      <c r="AB386" s="102">
        <v>0.08</v>
      </c>
      <c r="AC386" s="102">
        <v>0.08</v>
      </c>
      <c r="AE386" s="128">
        <v>135</v>
      </c>
      <c r="AF386" s="180">
        <v>270</v>
      </c>
      <c r="AG386" s="183">
        <v>215</v>
      </c>
      <c r="AH386" s="189">
        <v>515</v>
      </c>
      <c r="AK386" s="419">
        <v>1800</v>
      </c>
      <c r="AM386" s="12">
        <v>144</v>
      </c>
      <c r="AN386" s="103">
        <v>1944</v>
      </c>
      <c r="AO386" s="12">
        <v>1944</v>
      </c>
      <c r="AP386" s="12" t="s">
        <v>1487</v>
      </c>
      <c r="AQ386" s="103" t="s">
        <v>1487</v>
      </c>
      <c r="AR386" s="159">
        <v>0.08</v>
      </c>
      <c r="AS386" s="84">
        <v>0</v>
      </c>
    </row>
    <row r="387" spans="1:45" ht="14.25" customHeight="1">
      <c r="A387" s="124" t="s">
        <v>717</v>
      </c>
      <c r="B387" s="124" t="s">
        <v>307</v>
      </c>
      <c r="C387" s="419" t="s">
        <v>238</v>
      </c>
      <c r="D387" s="135" t="s">
        <v>232</v>
      </c>
      <c r="E387" s="135">
        <f>COUNTIF(品番配送区分記入用リスト!U:U,CONCATENATE(A387,$E$1))</f>
        <v>0</v>
      </c>
      <c r="F387" s="135">
        <f>COUNTIF(品番配送区分記入用リスト!U:U,CONCATENATE(A387,$F$1))</f>
        <v>0</v>
      </c>
      <c r="G387" s="135">
        <f>COUNTIF(品番配送区分記入用リスト!U:U,CONCATENATE(A387,$G$1))</f>
        <v>0</v>
      </c>
      <c r="H387" s="135">
        <f>COUNTIF(品番配送区分記入用リスト!U:U,CONCATENATE(A387,$H$1))</f>
        <v>0</v>
      </c>
      <c r="I387" s="136">
        <f t="shared" ref="I387:I450" si="7">IF(SUM(E387:H387)+ROW(A386)*0.0001%&gt;=1,SUM(E387:H387)+ROW(A386)*0.0001%+M387+C387,0)</f>
        <v>0</v>
      </c>
      <c r="L387" s="135" t="s">
        <v>1484</v>
      </c>
      <c r="M387" s="137">
        <v>2000000</v>
      </c>
      <c r="N387" s="419">
        <v>2250</v>
      </c>
      <c r="O387" s="154">
        <v>1000</v>
      </c>
      <c r="Q387" s="419">
        <v>2250</v>
      </c>
      <c r="R387" s="138">
        <v>1000</v>
      </c>
      <c r="S387" s="138">
        <v>1250</v>
      </c>
      <c r="T387" s="141">
        <v>337.5</v>
      </c>
      <c r="U387" s="183">
        <v>268.75</v>
      </c>
      <c r="V387" s="140">
        <v>0.11944444444444445</v>
      </c>
      <c r="X387" s="85">
        <v>643.75</v>
      </c>
      <c r="Y387" s="185">
        <v>643.75</v>
      </c>
      <c r="Z387" s="84">
        <v>0.25750000000000001</v>
      </c>
      <c r="AA387" s="424" t="s">
        <v>126</v>
      </c>
      <c r="AB387" s="102">
        <v>0.08</v>
      </c>
      <c r="AC387" s="102">
        <v>0.08</v>
      </c>
      <c r="AE387" s="128">
        <v>168.75</v>
      </c>
      <c r="AF387" s="180">
        <v>337.5</v>
      </c>
      <c r="AG387" s="183">
        <v>268.75</v>
      </c>
      <c r="AH387" s="189">
        <v>643.75</v>
      </c>
      <c r="AK387" s="419">
        <v>2250</v>
      </c>
      <c r="AM387" s="12">
        <v>180</v>
      </c>
      <c r="AN387" s="103">
        <v>2430</v>
      </c>
      <c r="AO387" s="12">
        <v>2430</v>
      </c>
      <c r="AP387" s="12" t="s">
        <v>1488</v>
      </c>
      <c r="AQ387" s="103" t="s">
        <v>1488</v>
      </c>
      <c r="AR387" s="159">
        <v>0.08</v>
      </c>
      <c r="AS387" s="84">
        <v>0</v>
      </c>
    </row>
    <row r="388" spans="1:45" ht="14.25" customHeight="1">
      <c r="A388" s="124" t="s">
        <v>718</v>
      </c>
      <c r="B388" s="124" t="s">
        <v>307</v>
      </c>
      <c r="C388" s="419" t="s">
        <v>240</v>
      </c>
      <c r="D388" s="135" t="s">
        <v>232</v>
      </c>
      <c r="E388" s="135">
        <f>COUNTIF(品番配送区分記入用リスト!U:U,CONCATENATE(A388,$E$1))</f>
        <v>0</v>
      </c>
      <c r="F388" s="135">
        <f>COUNTIF(品番配送区分記入用リスト!U:U,CONCATENATE(A388,$F$1))</f>
        <v>0</v>
      </c>
      <c r="G388" s="135">
        <f>COUNTIF(品番配送区分記入用リスト!U:U,CONCATENATE(A388,$G$1))</f>
        <v>0</v>
      </c>
      <c r="H388" s="135">
        <f>COUNTIF(品番配送区分記入用リスト!U:U,CONCATENATE(A388,$H$1))</f>
        <v>0</v>
      </c>
      <c r="I388" s="136">
        <f t="shared" si="7"/>
        <v>0</v>
      </c>
      <c r="L388" s="135" t="s">
        <v>1484</v>
      </c>
      <c r="M388" s="137">
        <v>2000000</v>
      </c>
      <c r="N388" s="419">
        <v>2700</v>
      </c>
      <c r="O388" s="154">
        <v>1200</v>
      </c>
      <c r="Q388" s="419">
        <v>2700</v>
      </c>
      <c r="R388" s="138">
        <v>1200</v>
      </c>
      <c r="S388" s="138">
        <v>1500</v>
      </c>
      <c r="T388" s="141">
        <v>405</v>
      </c>
      <c r="U388" s="183">
        <v>322.5</v>
      </c>
      <c r="V388" s="140">
        <v>0.11944444444444445</v>
      </c>
      <c r="X388" s="85">
        <v>772.5</v>
      </c>
      <c r="Y388" s="185">
        <v>772.5</v>
      </c>
      <c r="Z388" s="84">
        <v>0.25750000000000001</v>
      </c>
      <c r="AA388" s="424" t="s">
        <v>126</v>
      </c>
      <c r="AB388" s="102">
        <v>0.08</v>
      </c>
      <c r="AC388" s="102">
        <v>0.08</v>
      </c>
      <c r="AE388" s="128">
        <v>202.5</v>
      </c>
      <c r="AF388" s="180">
        <v>405</v>
      </c>
      <c r="AG388" s="183">
        <v>322.5</v>
      </c>
      <c r="AH388" s="189">
        <v>772.5</v>
      </c>
      <c r="AK388" s="419">
        <v>2700</v>
      </c>
      <c r="AM388" s="12">
        <v>216</v>
      </c>
      <c r="AN388" s="103">
        <v>2916</v>
      </c>
      <c r="AO388" s="12">
        <v>2916</v>
      </c>
      <c r="AP388" s="12" t="s">
        <v>1489</v>
      </c>
      <c r="AQ388" s="103" t="s">
        <v>1489</v>
      </c>
      <c r="AR388" s="159">
        <v>0.08</v>
      </c>
      <c r="AS388" s="84">
        <v>0</v>
      </c>
    </row>
    <row r="389" spans="1:45" ht="14.25" customHeight="1">
      <c r="A389" s="124" t="s">
        <v>719</v>
      </c>
      <c r="B389" s="124" t="s">
        <v>307</v>
      </c>
      <c r="C389" s="419" t="s">
        <v>246</v>
      </c>
      <c r="D389" s="135" t="s">
        <v>232</v>
      </c>
      <c r="E389" s="135">
        <f>COUNTIF(品番配送区分記入用リスト!U:U,CONCATENATE(A389,$E$1))</f>
        <v>0</v>
      </c>
      <c r="F389" s="135">
        <f>COUNTIF(品番配送区分記入用リスト!U:U,CONCATENATE(A389,$F$1))</f>
        <v>0</v>
      </c>
      <c r="G389" s="135">
        <f>COUNTIF(品番配送区分記入用リスト!U:U,CONCATENATE(A389,$G$1))</f>
        <v>0</v>
      </c>
      <c r="H389" s="135">
        <f>COUNTIF(品番配送区分記入用リスト!U:U,CONCATENATE(A389,$H$1))</f>
        <v>0</v>
      </c>
      <c r="I389" s="136">
        <f t="shared" si="7"/>
        <v>0</v>
      </c>
      <c r="L389" s="135" t="s">
        <v>1484</v>
      </c>
      <c r="M389" s="137">
        <v>2000000</v>
      </c>
      <c r="N389" s="419">
        <v>3600</v>
      </c>
      <c r="O389" s="154">
        <v>1600</v>
      </c>
      <c r="Q389" s="419">
        <v>3600</v>
      </c>
      <c r="R389" s="138">
        <v>1600</v>
      </c>
      <c r="S389" s="138">
        <v>2000</v>
      </c>
      <c r="T389" s="141">
        <v>540</v>
      </c>
      <c r="U389" s="183">
        <v>430</v>
      </c>
      <c r="V389" s="140">
        <v>0.11944444444444445</v>
      </c>
      <c r="X389" s="85">
        <v>1030</v>
      </c>
      <c r="Y389" s="185">
        <v>1030</v>
      </c>
      <c r="Z389" s="84">
        <v>0.25750000000000001</v>
      </c>
      <c r="AA389" s="424" t="s">
        <v>126</v>
      </c>
      <c r="AB389" s="102">
        <v>0.08</v>
      </c>
      <c r="AC389" s="102">
        <v>0.08</v>
      </c>
      <c r="AE389" s="128">
        <v>270</v>
      </c>
      <c r="AF389" s="180">
        <v>540</v>
      </c>
      <c r="AG389" s="183">
        <v>430</v>
      </c>
      <c r="AH389" s="189">
        <v>1030</v>
      </c>
      <c r="AK389" s="419">
        <v>3600</v>
      </c>
      <c r="AM389" s="12">
        <v>288</v>
      </c>
      <c r="AN389" s="103">
        <v>3888</v>
      </c>
      <c r="AO389" s="12">
        <v>3888</v>
      </c>
      <c r="AP389" s="12" t="s">
        <v>1490</v>
      </c>
      <c r="AQ389" s="103" t="s">
        <v>1490</v>
      </c>
      <c r="AR389" s="159">
        <v>0.08</v>
      </c>
      <c r="AS389" s="84">
        <v>0</v>
      </c>
    </row>
    <row r="390" spans="1:45" ht="14.25" customHeight="1">
      <c r="A390" s="124" t="s">
        <v>720</v>
      </c>
      <c r="B390" s="124" t="s">
        <v>307</v>
      </c>
      <c r="C390" s="419" t="s">
        <v>248</v>
      </c>
      <c r="D390" s="135" t="s">
        <v>232</v>
      </c>
      <c r="E390" s="135">
        <f>COUNTIF(品番配送区分記入用リスト!U:U,CONCATENATE(A390,$E$1))</f>
        <v>0</v>
      </c>
      <c r="F390" s="135">
        <f>COUNTIF(品番配送区分記入用リスト!U:U,CONCATENATE(A390,$F$1))</f>
        <v>0</v>
      </c>
      <c r="G390" s="135">
        <f>COUNTIF(品番配送区分記入用リスト!U:U,CONCATENATE(A390,$G$1))</f>
        <v>0</v>
      </c>
      <c r="H390" s="135">
        <f>COUNTIF(品番配送区分記入用リスト!U:U,CONCATENATE(A390,$H$1))</f>
        <v>0</v>
      </c>
      <c r="I390" s="136">
        <f t="shared" si="7"/>
        <v>0</v>
      </c>
      <c r="L390" s="135" t="s">
        <v>1484</v>
      </c>
      <c r="M390" s="137">
        <v>2000000</v>
      </c>
      <c r="N390" s="419">
        <v>4500</v>
      </c>
      <c r="O390" s="154">
        <v>2000</v>
      </c>
      <c r="Q390" s="419">
        <v>4500</v>
      </c>
      <c r="R390" s="138">
        <v>2000</v>
      </c>
      <c r="S390" s="138">
        <v>2500</v>
      </c>
      <c r="T390" s="141">
        <v>675</v>
      </c>
      <c r="U390" s="183">
        <v>537.5</v>
      </c>
      <c r="V390" s="140">
        <v>0.11944444444444445</v>
      </c>
      <c r="W390" s="127">
        <v>800</v>
      </c>
      <c r="X390" s="85">
        <v>1287.5</v>
      </c>
      <c r="Y390" s="185">
        <v>487.5</v>
      </c>
      <c r="Z390" s="84">
        <v>9.7500000000000003E-2</v>
      </c>
      <c r="AA390" s="424" t="s">
        <v>126</v>
      </c>
      <c r="AB390" s="102">
        <v>0.08</v>
      </c>
      <c r="AC390" s="102">
        <v>0.08</v>
      </c>
      <c r="AE390" s="128">
        <v>337.5</v>
      </c>
      <c r="AF390" s="180">
        <v>675</v>
      </c>
      <c r="AG390" s="183">
        <v>537.5</v>
      </c>
      <c r="AH390" s="189">
        <v>1287.5</v>
      </c>
      <c r="AK390" s="419">
        <v>4500</v>
      </c>
      <c r="AM390" s="12">
        <v>360</v>
      </c>
      <c r="AN390" s="103">
        <v>4860</v>
      </c>
      <c r="AO390" s="12">
        <v>4860</v>
      </c>
      <c r="AP390" s="12" t="s">
        <v>1491</v>
      </c>
      <c r="AQ390" s="103" t="s">
        <v>1491</v>
      </c>
      <c r="AR390" s="159">
        <v>0.08</v>
      </c>
      <c r="AS390" s="84">
        <v>0</v>
      </c>
    </row>
    <row r="391" spans="1:45" ht="14.25" customHeight="1">
      <c r="A391" s="124" t="s">
        <v>721</v>
      </c>
      <c r="B391" s="124" t="s">
        <v>365</v>
      </c>
      <c r="C391" s="419" t="s">
        <v>234</v>
      </c>
      <c r="D391" s="135" t="s">
        <v>232</v>
      </c>
      <c r="E391" s="135">
        <f>COUNTIF(品番配送区分記入用リスト!U:U,CONCATENATE(A391,$E$1))</f>
        <v>0</v>
      </c>
      <c r="F391" s="135">
        <f>COUNTIF(品番配送区分記入用リスト!U:U,CONCATENATE(A391,$F$1))</f>
        <v>0</v>
      </c>
      <c r="G391" s="135">
        <f>COUNTIF(品番配送区分記入用リスト!U:U,CONCATENATE(A391,$G$1))</f>
        <v>0</v>
      </c>
      <c r="H391" s="135">
        <f>COUNTIF(品番配送区分記入用リスト!U:U,CONCATENATE(A391,$H$1))</f>
        <v>0</v>
      </c>
      <c r="I391" s="136">
        <f t="shared" si="7"/>
        <v>0</v>
      </c>
      <c r="L391" s="135" t="s">
        <v>1484</v>
      </c>
      <c r="M391" s="137">
        <v>2000000</v>
      </c>
      <c r="N391" s="419">
        <v>1350</v>
      </c>
      <c r="O391" s="154">
        <v>600</v>
      </c>
      <c r="Q391" s="419">
        <v>1350</v>
      </c>
      <c r="R391" s="138">
        <v>600</v>
      </c>
      <c r="S391" s="138">
        <v>750</v>
      </c>
      <c r="T391" s="141">
        <v>202.5</v>
      </c>
      <c r="U391" s="183">
        <v>161.25</v>
      </c>
      <c r="V391" s="140">
        <v>0.11944444444444445</v>
      </c>
      <c r="X391" s="85">
        <v>386.25</v>
      </c>
      <c r="Y391" s="185">
        <v>386.25</v>
      </c>
      <c r="Z391" s="84">
        <v>0.25750000000000001</v>
      </c>
      <c r="AA391" s="424" t="s">
        <v>126</v>
      </c>
      <c r="AB391" s="102">
        <v>0.08</v>
      </c>
      <c r="AC391" s="102">
        <v>0.08</v>
      </c>
      <c r="AE391" s="128">
        <v>101.25</v>
      </c>
      <c r="AF391" s="180">
        <v>202.5</v>
      </c>
      <c r="AG391" s="183">
        <v>161.25</v>
      </c>
      <c r="AH391" s="189">
        <v>386.25</v>
      </c>
      <c r="AK391" s="419">
        <v>1350</v>
      </c>
      <c r="AM391" s="12">
        <v>108</v>
      </c>
      <c r="AN391" s="103">
        <v>1458</v>
      </c>
      <c r="AO391" s="12">
        <v>1458</v>
      </c>
      <c r="AP391" s="12" t="s">
        <v>1486</v>
      </c>
      <c r="AQ391" s="103" t="s">
        <v>1486</v>
      </c>
      <c r="AR391" s="159">
        <v>0.08</v>
      </c>
      <c r="AS391" s="84">
        <v>0</v>
      </c>
    </row>
    <row r="392" spans="1:45" ht="14.25" customHeight="1">
      <c r="A392" s="124" t="s">
        <v>722</v>
      </c>
      <c r="B392" s="124" t="s">
        <v>365</v>
      </c>
      <c r="C392" s="419" t="s">
        <v>236</v>
      </c>
      <c r="D392" s="135" t="s">
        <v>232</v>
      </c>
      <c r="E392" s="135">
        <f>COUNTIF(品番配送区分記入用リスト!U:U,CONCATENATE(A392,$E$1))</f>
        <v>0</v>
      </c>
      <c r="F392" s="135">
        <f>COUNTIF(品番配送区分記入用リスト!U:U,CONCATENATE(A392,$F$1))</f>
        <v>0</v>
      </c>
      <c r="G392" s="135">
        <f>COUNTIF(品番配送区分記入用リスト!U:U,CONCATENATE(A392,$G$1))</f>
        <v>0</v>
      </c>
      <c r="H392" s="135">
        <f>COUNTIF(品番配送区分記入用リスト!U:U,CONCATENATE(A392,$H$1))</f>
        <v>0</v>
      </c>
      <c r="I392" s="136">
        <f t="shared" si="7"/>
        <v>0</v>
      </c>
      <c r="L392" s="135" t="s">
        <v>1484</v>
      </c>
      <c r="M392" s="137">
        <v>2000000</v>
      </c>
      <c r="N392" s="419">
        <v>1800</v>
      </c>
      <c r="O392" s="154">
        <v>800</v>
      </c>
      <c r="Q392" s="419">
        <v>1800</v>
      </c>
      <c r="R392" s="138">
        <v>800</v>
      </c>
      <c r="S392" s="138">
        <v>1000</v>
      </c>
      <c r="T392" s="141">
        <v>270</v>
      </c>
      <c r="U392" s="183">
        <v>215</v>
      </c>
      <c r="V392" s="140">
        <v>0.11944444444444445</v>
      </c>
      <c r="X392" s="85">
        <v>515</v>
      </c>
      <c r="Y392" s="185">
        <v>515</v>
      </c>
      <c r="Z392" s="84">
        <v>0.25750000000000001</v>
      </c>
      <c r="AA392" s="424" t="s">
        <v>126</v>
      </c>
      <c r="AB392" s="102">
        <v>0.08</v>
      </c>
      <c r="AC392" s="102">
        <v>0.08</v>
      </c>
      <c r="AE392" s="128">
        <v>135</v>
      </c>
      <c r="AF392" s="180">
        <v>270</v>
      </c>
      <c r="AG392" s="183">
        <v>215</v>
      </c>
      <c r="AH392" s="189">
        <v>515</v>
      </c>
      <c r="AK392" s="419">
        <v>1800</v>
      </c>
      <c r="AM392" s="12">
        <v>144</v>
      </c>
      <c r="AN392" s="103">
        <v>1944</v>
      </c>
      <c r="AO392" s="12">
        <v>1944</v>
      </c>
      <c r="AP392" s="12" t="s">
        <v>1487</v>
      </c>
      <c r="AQ392" s="103" t="s">
        <v>1487</v>
      </c>
      <c r="AR392" s="159">
        <v>0.08</v>
      </c>
      <c r="AS392" s="84">
        <v>0</v>
      </c>
    </row>
    <row r="393" spans="1:45" ht="14.25" customHeight="1">
      <c r="A393" s="124" t="s">
        <v>723</v>
      </c>
      <c r="B393" s="124" t="s">
        <v>365</v>
      </c>
      <c r="C393" s="419" t="s">
        <v>238</v>
      </c>
      <c r="D393" s="135" t="s">
        <v>232</v>
      </c>
      <c r="E393" s="135">
        <f>COUNTIF(品番配送区分記入用リスト!U:U,CONCATENATE(A393,$E$1))</f>
        <v>0</v>
      </c>
      <c r="F393" s="135">
        <f>COUNTIF(品番配送区分記入用リスト!U:U,CONCATENATE(A393,$F$1))</f>
        <v>0</v>
      </c>
      <c r="G393" s="135">
        <f>COUNTIF(品番配送区分記入用リスト!U:U,CONCATENATE(A393,$G$1))</f>
        <v>0</v>
      </c>
      <c r="H393" s="135">
        <f>COUNTIF(品番配送区分記入用リスト!U:U,CONCATENATE(A393,$H$1))</f>
        <v>0</v>
      </c>
      <c r="I393" s="136">
        <f t="shared" si="7"/>
        <v>0</v>
      </c>
      <c r="L393" s="135" t="s">
        <v>1484</v>
      </c>
      <c r="M393" s="137">
        <v>2000000</v>
      </c>
      <c r="N393" s="419">
        <v>2250</v>
      </c>
      <c r="O393" s="154">
        <v>1000</v>
      </c>
      <c r="Q393" s="419">
        <v>2250</v>
      </c>
      <c r="R393" s="138">
        <v>1000</v>
      </c>
      <c r="S393" s="138">
        <v>1250</v>
      </c>
      <c r="T393" s="141">
        <v>337.5</v>
      </c>
      <c r="U393" s="183">
        <v>268.75</v>
      </c>
      <c r="V393" s="140">
        <v>0.11944444444444445</v>
      </c>
      <c r="X393" s="85">
        <v>643.75</v>
      </c>
      <c r="Y393" s="185">
        <v>643.75</v>
      </c>
      <c r="Z393" s="84">
        <v>0.25750000000000001</v>
      </c>
      <c r="AA393" s="424" t="s">
        <v>126</v>
      </c>
      <c r="AB393" s="102">
        <v>0.08</v>
      </c>
      <c r="AC393" s="102">
        <v>0.08</v>
      </c>
      <c r="AE393" s="128">
        <v>168.75</v>
      </c>
      <c r="AF393" s="180">
        <v>337.5</v>
      </c>
      <c r="AG393" s="183">
        <v>268.75</v>
      </c>
      <c r="AH393" s="189">
        <v>643.75</v>
      </c>
      <c r="AK393" s="419">
        <v>2250</v>
      </c>
      <c r="AM393" s="12">
        <v>180</v>
      </c>
      <c r="AN393" s="103">
        <v>2430</v>
      </c>
      <c r="AO393" s="12">
        <v>2430</v>
      </c>
      <c r="AP393" s="12" t="s">
        <v>1488</v>
      </c>
      <c r="AQ393" s="103" t="s">
        <v>1488</v>
      </c>
      <c r="AR393" s="159">
        <v>0.08</v>
      </c>
      <c r="AS393" s="84">
        <v>0</v>
      </c>
    </row>
    <row r="394" spans="1:45" ht="14.25" customHeight="1">
      <c r="A394" s="124" t="s">
        <v>724</v>
      </c>
      <c r="B394" s="124" t="s">
        <v>365</v>
      </c>
      <c r="C394" s="419" t="s">
        <v>240</v>
      </c>
      <c r="D394" s="135" t="s">
        <v>232</v>
      </c>
      <c r="E394" s="135">
        <f>COUNTIF(品番配送区分記入用リスト!U:U,CONCATENATE(A394,$E$1))</f>
        <v>0</v>
      </c>
      <c r="F394" s="135">
        <f>COUNTIF(品番配送区分記入用リスト!U:U,CONCATENATE(A394,$F$1))</f>
        <v>0</v>
      </c>
      <c r="G394" s="135">
        <f>COUNTIF(品番配送区分記入用リスト!U:U,CONCATENATE(A394,$G$1))</f>
        <v>0</v>
      </c>
      <c r="H394" s="135">
        <f>COUNTIF(品番配送区分記入用リスト!U:U,CONCATENATE(A394,$H$1))</f>
        <v>0</v>
      </c>
      <c r="I394" s="136">
        <f t="shared" si="7"/>
        <v>0</v>
      </c>
      <c r="L394" s="135" t="s">
        <v>1484</v>
      </c>
      <c r="M394" s="137">
        <v>2000000</v>
      </c>
      <c r="N394" s="419">
        <v>2700</v>
      </c>
      <c r="O394" s="154">
        <v>1200</v>
      </c>
      <c r="Q394" s="419">
        <v>2700</v>
      </c>
      <c r="R394" s="138">
        <v>1200</v>
      </c>
      <c r="S394" s="138">
        <v>1500</v>
      </c>
      <c r="T394" s="141">
        <v>405</v>
      </c>
      <c r="U394" s="183">
        <v>322.5</v>
      </c>
      <c r="V394" s="140">
        <v>0.11944444444444445</v>
      </c>
      <c r="X394" s="85">
        <v>772.5</v>
      </c>
      <c r="Y394" s="185">
        <v>772.5</v>
      </c>
      <c r="Z394" s="84">
        <v>0.25750000000000001</v>
      </c>
      <c r="AA394" s="424" t="s">
        <v>126</v>
      </c>
      <c r="AB394" s="102">
        <v>0.08</v>
      </c>
      <c r="AC394" s="102">
        <v>0.08</v>
      </c>
      <c r="AE394" s="128">
        <v>202.5</v>
      </c>
      <c r="AF394" s="180">
        <v>405</v>
      </c>
      <c r="AG394" s="183">
        <v>322.5</v>
      </c>
      <c r="AH394" s="189">
        <v>772.5</v>
      </c>
      <c r="AK394" s="419">
        <v>2700</v>
      </c>
      <c r="AM394" s="12">
        <v>216</v>
      </c>
      <c r="AN394" s="103">
        <v>2916</v>
      </c>
      <c r="AO394" s="12">
        <v>2916</v>
      </c>
      <c r="AP394" s="12" t="s">
        <v>1489</v>
      </c>
      <c r="AQ394" s="103" t="s">
        <v>1489</v>
      </c>
      <c r="AR394" s="159">
        <v>0.08</v>
      </c>
      <c r="AS394" s="84">
        <v>0</v>
      </c>
    </row>
    <row r="395" spans="1:45" ht="14.25" customHeight="1">
      <c r="A395" s="124" t="s">
        <v>725</v>
      </c>
      <c r="B395" s="124" t="s">
        <v>365</v>
      </c>
      <c r="C395" s="419" t="s">
        <v>246</v>
      </c>
      <c r="D395" s="135" t="s">
        <v>232</v>
      </c>
      <c r="E395" s="135">
        <f>COUNTIF(品番配送区分記入用リスト!U:U,CONCATENATE(A395,$E$1))</f>
        <v>0</v>
      </c>
      <c r="F395" s="135">
        <f>COUNTIF(品番配送区分記入用リスト!U:U,CONCATENATE(A395,$F$1))</f>
        <v>0</v>
      </c>
      <c r="G395" s="135">
        <f>COUNTIF(品番配送区分記入用リスト!U:U,CONCATENATE(A395,$G$1))</f>
        <v>0</v>
      </c>
      <c r="H395" s="135">
        <f>COUNTIF(品番配送区分記入用リスト!U:U,CONCATENATE(A395,$H$1))</f>
        <v>0</v>
      </c>
      <c r="I395" s="136">
        <f t="shared" si="7"/>
        <v>0</v>
      </c>
      <c r="L395" s="135" t="s">
        <v>1484</v>
      </c>
      <c r="M395" s="137">
        <v>2000000</v>
      </c>
      <c r="N395" s="419">
        <v>3600</v>
      </c>
      <c r="O395" s="154">
        <v>1600</v>
      </c>
      <c r="Q395" s="419">
        <v>3600</v>
      </c>
      <c r="R395" s="138">
        <v>1600</v>
      </c>
      <c r="S395" s="138">
        <v>2000</v>
      </c>
      <c r="T395" s="141">
        <v>540</v>
      </c>
      <c r="U395" s="183">
        <v>430</v>
      </c>
      <c r="V395" s="140">
        <v>0.11944444444444445</v>
      </c>
      <c r="X395" s="85">
        <v>1030</v>
      </c>
      <c r="Y395" s="185">
        <v>1030</v>
      </c>
      <c r="Z395" s="84">
        <v>0.25750000000000001</v>
      </c>
      <c r="AA395" s="424" t="s">
        <v>126</v>
      </c>
      <c r="AB395" s="102">
        <v>0.08</v>
      </c>
      <c r="AC395" s="102">
        <v>0.08</v>
      </c>
      <c r="AE395" s="128">
        <v>270</v>
      </c>
      <c r="AF395" s="180">
        <v>540</v>
      </c>
      <c r="AG395" s="183">
        <v>430</v>
      </c>
      <c r="AH395" s="189">
        <v>1030</v>
      </c>
      <c r="AK395" s="419">
        <v>3600</v>
      </c>
      <c r="AM395" s="12">
        <v>288</v>
      </c>
      <c r="AN395" s="103">
        <v>3888</v>
      </c>
      <c r="AO395" s="12">
        <v>3888</v>
      </c>
      <c r="AP395" s="12" t="s">
        <v>1490</v>
      </c>
      <c r="AQ395" s="103" t="s">
        <v>1490</v>
      </c>
      <c r="AR395" s="159">
        <v>0.08</v>
      </c>
      <c r="AS395" s="84">
        <v>0</v>
      </c>
    </row>
    <row r="396" spans="1:45" ht="14.25" customHeight="1">
      <c r="A396" s="124" t="s">
        <v>726</v>
      </c>
      <c r="B396" s="124" t="s">
        <v>365</v>
      </c>
      <c r="C396" s="419" t="s">
        <v>248</v>
      </c>
      <c r="D396" s="135" t="s">
        <v>232</v>
      </c>
      <c r="E396" s="135">
        <f>COUNTIF(品番配送区分記入用リスト!U:U,CONCATENATE(A396,$E$1))</f>
        <v>0</v>
      </c>
      <c r="F396" s="135">
        <f>COUNTIF(品番配送区分記入用リスト!U:U,CONCATENATE(A396,$F$1))</f>
        <v>0</v>
      </c>
      <c r="G396" s="135">
        <f>COUNTIF(品番配送区分記入用リスト!U:U,CONCATENATE(A396,$G$1))</f>
        <v>0</v>
      </c>
      <c r="H396" s="135">
        <f>COUNTIF(品番配送区分記入用リスト!U:U,CONCATENATE(A396,$H$1))</f>
        <v>0</v>
      </c>
      <c r="I396" s="136">
        <f t="shared" si="7"/>
        <v>0</v>
      </c>
      <c r="L396" s="135" t="s">
        <v>1484</v>
      </c>
      <c r="M396" s="137">
        <v>2000000</v>
      </c>
      <c r="N396" s="419">
        <v>4500</v>
      </c>
      <c r="O396" s="154">
        <v>2000</v>
      </c>
      <c r="Q396" s="419">
        <v>4500</v>
      </c>
      <c r="R396" s="138">
        <v>2000</v>
      </c>
      <c r="S396" s="138">
        <v>2500</v>
      </c>
      <c r="T396" s="141">
        <v>675</v>
      </c>
      <c r="U396" s="183">
        <v>537.5</v>
      </c>
      <c r="V396" s="140">
        <v>0.11944444444444445</v>
      </c>
      <c r="W396" s="127">
        <v>800</v>
      </c>
      <c r="X396" s="85">
        <v>1287.5</v>
      </c>
      <c r="Y396" s="185">
        <v>487.5</v>
      </c>
      <c r="Z396" s="84">
        <v>9.7500000000000003E-2</v>
      </c>
      <c r="AA396" s="424" t="s">
        <v>126</v>
      </c>
      <c r="AB396" s="102">
        <v>0.08</v>
      </c>
      <c r="AC396" s="102">
        <v>0.08</v>
      </c>
      <c r="AE396" s="128">
        <v>337.5</v>
      </c>
      <c r="AF396" s="180">
        <v>675</v>
      </c>
      <c r="AG396" s="183">
        <v>537.5</v>
      </c>
      <c r="AH396" s="189">
        <v>1287.5</v>
      </c>
      <c r="AK396" s="419">
        <v>4500</v>
      </c>
      <c r="AM396" s="12">
        <v>360</v>
      </c>
      <c r="AN396" s="103">
        <v>4860</v>
      </c>
      <c r="AO396" s="12">
        <v>4860</v>
      </c>
      <c r="AP396" s="12" t="s">
        <v>1491</v>
      </c>
      <c r="AQ396" s="103" t="s">
        <v>1491</v>
      </c>
      <c r="AR396" s="159">
        <v>0.08</v>
      </c>
      <c r="AS396" s="84">
        <v>0</v>
      </c>
    </row>
    <row r="397" spans="1:45" ht="14.25" customHeight="1">
      <c r="A397" s="124" t="s">
        <v>727</v>
      </c>
      <c r="B397" s="124" t="s">
        <v>445</v>
      </c>
      <c r="C397" s="419" t="s">
        <v>234</v>
      </c>
      <c r="D397" s="135" t="s">
        <v>232</v>
      </c>
      <c r="E397" s="135">
        <f>COUNTIF(品番配送区分記入用リスト!U:U,CONCATENATE(A397,$E$1))</f>
        <v>0</v>
      </c>
      <c r="F397" s="135">
        <f>COUNTIF(品番配送区分記入用リスト!U:U,CONCATENATE(A397,$F$1))</f>
        <v>0</v>
      </c>
      <c r="G397" s="135">
        <f>COUNTIF(品番配送区分記入用リスト!U:U,CONCATENATE(A397,$G$1))</f>
        <v>0</v>
      </c>
      <c r="H397" s="135">
        <f>COUNTIF(品番配送区分記入用リスト!U:U,CONCATENATE(A397,$H$1))</f>
        <v>0</v>
      </c>
      <c r="I397" s="136">
        <f t="shared" si="7"/>
        <v>0</v>
      </c>
      <c r="L397" s="135" t="s">
        <v>1484</v>
      </c>
      <c r="M397" s="137">
        <v>2000000</v>
      </c>
      <c r="N397" s="419">
        <v>1350</v>
      </c>
      <c r="O397" s="154">
        <v>600</v>
      </c>
      <c r="Q397" s="419">
        <v>1350</v>
      </c>
      <c r="R397" s="138">
        <v>600</v>
      </c>
      <c r="S397" s="138">
        <v>750</v>
      </c>
      <c r="T397" s="141">
        <v>202.5</v>
      </c>
      <c r="U397" s="183">
        <v>161.25</v>
      </c>
      <c r="V397" s="140">
        <v>0.11944444444444445</v>
      </c>
      <c r="X397" s="85">
        <v>386.25</v>
      </c>
      <c r="Y397" s="185">
        <v>386.25</v>
      </c>
      <c r="Z397" s="84">
        <v>0.25750000000000001</v>
      </c>
      <c r="AA397" s="424" t="s">
        <v>126</v>
      </c>
      <c r="AB397" s="102">
        <v>0.08</v>
      </c>
      <c r="AC397" s="102">
        <v>0.08</v>
      </c>
      <c r="AE397" s="128">
        <v>101.25</v>
      </c>
      <c r="AF397" s="180">
        <v>202.5</v>
      </c>
      <c r="AG397" s="183">
        <v>161.25</v>
      </c>
      <c r="AH397" s="189">
        <v>386.25</v>
      </c>
      <c r="AK397" s="419">
        <v>1350</v>
      </c>
      <c r="AM397" s="12">
        <v>108</v>
      </c>
      <c r="AN397" s="103">
        <v>1458</v>
      </c>
      <c r="AO397" s="12">
        <v>1458</v>
      </c>
      <c r="AP397" s="12" t="s">
        <v>1486</v>
      </c>
      <c r="AQ397" s="103" t="s">
        <v>1486</v>
      </c>
      <c r="AR397" s="159">
        <v>0.08</v>
      </c>
      <c r="AS397" s="84">
        <v>0</v>
      </c>
    </row>
    <row r="398" spans="1:45" ht="14.25" customHeight="1">
      <c r="A398" s="124" t="s">
        <v>728</v>
      </c>
      <c r="B398" s="124" t="s">
        <v>445</v>
      </c>
      <c r="C398" s="419" t="s">
        <v>236</v>
      </c>
      <c r="D398" s="135" t="s">
        <v>232</v>
      </c>
      <c r="E398" s="135">
        <f>COUNTIF(品番配送区分記入用リスト!U:U,CONCATENATE(A398,$E$1))</f>
        <v>0</v>
      </c>
      <c r="F398" s="135">
        <f>COUNTIF(品番配送区分記入用リスト!U:U,CONCATENATE(A398,$F$1))</f>
        <v>0</v>
      </c>
      <c r="G398" s="135">
        <f>COUNTIF(品番配送区分記入用リスト!U:U,CONCATENATE(A398,$G$1))</f>
        <v>0</v>
      </c>
      <c r="H398" s="135">
        <f>COUNTIF(品番配送区分記入用リスト!U:U,CONCATENATE(A398,$H$1))</f>
        <v>0</v>
      </c>
      <c r="I398" s="136">
        <f t="shared" si="7"/>
        <v>0</v>
      </c>
      <c r="L398" s="135" t="s">
        <v>1484</v>
      </c>
      <c r="M398" s="137">
        <v>2000000</v>
      </c>
      <c r="N398" s="419">
        <v>1800</v>
      </c>
      <c r="O398" s="154">
        <v>800</v>
      </c>
      <c r="Q398" s="419">
        <v>1800</v>
      </c>
      <c r="R398" s="138">
        <v>800</v>
      </c>
      <c r="S398" s="138">
        <v>1000</v>
      </c>
      <c r="T398" s="141">
        <v>270</v>
      </c>
      <c r="U398" s="183">
        <v>215</v>
      </c>
      <c r="V398" s="140">
        <v>0.11944444444444445</v>
      </c>
      <c r="X398" s="85">
        <v>515</v>
      </c>
      <c r="Y398" s="185">
        <v>515</v>
      </c>
      <c r="Z398" s="84">
        <v>0.25750000000000001</v>
      </c>
      <c r="AA398" s="424" t="s">
        <v>126</v>
      </c>
      <c r="AB398" s="102">
        <v>0.08</v>
      </c>
      <c r="AC398" s="102">
        <v>0.08</v>
      </c>
      <c r="AE398" s="128">
        <v>135</v>
      </c>
      <c r="AF398" s="180">
        <v>270</v>
      </c>
      <c r="AG398" s="183">
        <v>215</v>
      </c>
      <c r="AH398" s="189">
        <v>515</v>
      </c>
      <c r="AK398" s="419">
        <v>1800</v>
      </c>
      <c r="AM398" s="12">
        <v>144</v>
      </c>
      <c r="AN398" s="103">
        <v>1944</v>
      </c>
      <c r="AO398" s="12">
        <v>1944</v>
      </c>
      <c r="AP398" s="12" t="s">
        <v>1487</v>
      </c>
      <c r="AQ398" s="103" t="s">
        <v>1487</v>
      </c>
      <c r="AR398" s="159">
        <v>0.08</v>
      </c>
      <c r="AS398" s="84">
        <v>0</v>
      </c>
    </row>
    <row r="399" spans="1:45" ht="14.25" customHeight="1">
      <c r="A399" s="124" t="s">
        <v>729</v>
      </c>
      <c r="B399" s="124" t="s">
        <v>445</v>
      </c>
      <c r="C399" s="419" t="s">
        <v>238</v>
      </c>
      <c r="D399" s="135" t="s">
        <v>232</v>
      </c>
      <c r="E399" s="135">
        <f>COUNTIF(品番配送区分記入用リスト!U:U,CONCATENATE(A399,$E$1))</f>
        <v>0</v>
      </c>
      <c r="F399" s="135">
        <f>COUNTIF(品番配送区分記入用リスト!U:U,CONCATENATE(A399,$F$1))</f>
        <v>0</v>
      </c>
      <c r="G399" s="135">
        <f>COUNTIF(品番配送区分記入用リスト!U:U,CONCATENATE(A399,$G$1))</f>
        <v>0</v>
      </c>
      <c r="H399" s="135">
        <f>COUNTIF(品番配送区分記入用リスト!U:U,CONCATENATE(A399,$H$1))</f>
        <v>0</v>
      </c>
      <c r="I399" s="136">
        <f t="shared" si="7"/>
        <v>0</v>
      </c>
      <c r="L399" s="135" t="s">
        <v>1484</v>
      </c>
      <c r="M399" s="137">
        <v>2000000</v>
      </c>
      <c r="N399" s="419">
        <v>2250</v>
      </c>
      <c r="O399" s="154">
        <v>1000</v>
      </c>
      <c r="Q399" s="419">
        <v>2250</v>
      </c>
      <c r="R399" s="138">
        <v>1000</v>
      </c>
      <c r="S399" s="138">
        <v>1250</v>
      </c>
      <c r="T399" s="141">
        <v>337.5</v>
      </c>
      <c r="U399" s="183">
        <v>268.75</v>
      </c>
      <c r="V399" s="140">
        <v>0.11944444444444445</v>
      </c>
      <c r="X399" s="85">
        <v>643.75</v>
      </c>
      <c r="Y399" s="185">
        <v>643.75</v>
      </c>
      <c r="Z399" s="84">
        <v>0.25750000000000001</v>
      </c>
      <c r="AA399" s="424" t="s">
        <v>126</v>
      </c>
      <c r="AB399" s="102">
        <v>0.08</v>
      </c>
      <c r="AC399" s="102">
        <v>0.08</v>
      </c>
      <c r="AE399" s="128">
        <v>168.75</v>
      </c>
      <c r="AF399" s="180">
        <v>337.5</v>
      </c>
      <c r="AG399" s="183">
        <v>268.75</v>
      </c>
      <c r="AH399" s="189">
        <v>643.75</v>
      </c>
      <c r="AK399" s="419">
        <v>2250</v>
      </c>
      <c r="AM399" s="12">
        <v>180</v>
      </c>
      <c r="AN399" s="103">
        <v>2430</v>
      </c>
      <c r="AO399" s="12">
        <v>2430</v>
      </c>
      <c r="AP399" s="12" t="s">
        <v>1488</v>
      </c>
      <c r="AQ399" s="103" t="s">
        <v>1488</v>
      </c>
      <c r="AR399" s="159">
        <v>0.08</v>
      </c>
      <c r="AS399" s="84">
        <v>0</v>
      </c>
    </row>
    <row r="400" spans="1:45" ht="14.25" customHeight="1">
      <c r="A400" s="124" t="s">
        <v>730</v>
      </c>
      <c r="B400" s="124" t="s">
        <v>445</v>
      </c>
      <c r="C400" s="419" t="s">
        <v>240</v>
      </c>
      <c r="D400" s="135" t="s">
        <v>232</v>
      </c>
      <c r="E400" s="135">
        <f>COUNTIF(品番配送区分記入用リスト!U:U,CONCATENATE(A400,$E$1))</f>
        <v>0</v>
      </c>
      <c r="F400" s="135">
        <f>COUNTIF(品番配送区分記入用リスト!U:U,CONCATENATE(A400,$F$1))</f>
        <v>0</v>
      </c>
      <c r="G400" s="135">
        <f>COUNTIF(品番配送区分記入用リスト!U:U,CONCATENATE(A400,$G$1))</f>
        <v>0</v>
      </c>
      <c r="H400" s="135">
        <f>COUNTIF(品番配送区分記入用リスト!U:U,CONCATENATE(A400,$H$1))</f>
        <v>0</v>
      </c>
      <c r="I400" s="136">
        <f t="shared" si="7"/>
        <v>0</v>
      </c>
      <c r="L400" s="135" t="s">
        <v>1484</v>
      </c>
      <c r="M400" s="137">
        <v>2000000</v>
      </c>
      <c r="N400" s="419">
        <v>2700</v>
      </c>
      <c r="O400" s="154">
        <v>1200</v>
      </c>
      <c r="Q400" s="419">
        <v>2700</v>
      </c>
      <c r="R400" s="138">
        <v>1200</v>
      </c>
      <c r="S400" s="138">
        <v>1500</v>
      </c>
      <c r="T400" s="141">
        <v>405</v>
      </c>
      <c r="U400" s="183">
        <v>322.5</v>
      </c>
      <c r="V400" s="140">
        <v>0.11944444444444445</v>
      </c>
      <c r="X400" s="85">
        <v>772.5</v>
      </c>
      <c r="Y400" s="185">
        <v>772.5</v>
      </c>
      <c r="Z400" s="84">
        <v>0.25750000000000001</v>
      </c>
      <c r="AA400" s="424" t="s">
        <v>126</v>
      </c>
      <c r="AB400" s="102">
        <v>0.08</v>
      </c>
      <c r="AC400" s="102">
        <v>0.08</v>
      </c>
      <c r="AE400" s="128">
        <v>202.5</v>
      </c>
      <c r="AF400" s="180">
        <v>405</v>
      </c>
      <c r="AG400" s="183">
        <v>322.5</v>
      </c>
      <c r="AH400" s="189">
        <v>772.5</v>
      </c>
      <c r="AK400" s="419">
        <v>2700</v>
      </c>
      <c r="AM400" s="12">
        <v>216</v>
      </c>
      <c r="AN400" s="103">
        <v>2916</v>
      </c>
      <c r="AO400" s="12">
        <v>2916</v>
      </c>
      <c r="AP400" s="12" t="s">
        <v>1489</v>
      </c>
      <c r="AQ400" s="103" t="s">
        <v>1489</v>
      </c>
      <c r="AR400" s="159">
        <v>0.08</v>
      </c>
      <c r="AS400" s="84">
        <v>0</v>
      </c>
    </row>
    <row r="401" spans="1:45" ht="14.25" customHeight="1">
      <c r="A401" s="124" t="s">
        <v>731</v>
      </c>
      <c r="B401" s="124" t="s">
        <v>445</v>
      </c>
      <c r="C401" s="419" t="s">
        <v>246</v>
      </c>
      <c r="D401" s="135" t="s">
        <v>232</v>
      </c>
      <c r="E401" s="135">
        <f>COUNTIF(品番配送区分記入用リスト!U:U,CONCATENATE(A401,$E$1))</f>
        <v>0</v>
      </c>
      <c r="F401" s="135">
        <f>COUNTIF(品番配送区分記入用リスト!U:U,CONCATENATE(A401,$F$1))</f>
        <v>0</v>
      </c>
      <c r="G401" s="135">
        <f>COUNTIF(品番配送区分記入用リスト!U:U,CONCATENATE(A401,$G$1))</f>
        <v>0</v>
      </c>
      <c r="H401" s="135">
        <f>COUNTIF(品番配送区分記入用リスト!U:U,CONCATENATE(A401,$H$1))</f>
        <v>0</v>
      </c>
      <c r="I401" s="136">
        <f t="shared" si="7"/>
        <v>0</v>
      </c>
      <c r="L401" s="135" t="s">
        <v>1484</v>
      </c>
      <c r="M401" s="137">
        <v>2000000</v>
      </c>
      <c r="N401" s="419">
        <v>3600</v>
      </c>
      <c r="O401" s="154">
        <v>1600</v>
      </c>
      <c r="Q401" s="419">
        <v>3600</v>
      </c>
      <c r="R401" s="138">
        <v>1600</v>
      </c>
      <c r="S401" s="138">
        <v>2000</v>
      </c>
      <c r="T401" s="141">
        <v>540</v>
      </c>
      <c r="U401" s="183">
        <v>430</v>
      </c>
      <c r="V401" s="140">
        <v>0.11944444444444445</v>
      </c>
      <c r="X401" s="85">
        <v>1030</v>
      </c>
      <c r="Y401" s="185">
        <v>1030</v>
      </c>
      <c r="Z401" s="84">
        <v>0.25750000000000001</v>
      </c>
      <c r="AA401" s="424" t="s">
        <v>126</v>
      </c>
      <c r="AB401" s="102">
        <v>0.08</v>
      </c>
      <c r="AC401" s="102">
        <v>0.08</v>
      </c>
      <c r="AE401" s="128">
        <v>270</v>
      </c>
      <c r="AF401" s="180">
        <v>540</v>
      </c>
      <c r="AG401" s="183">
        <v>430</v>
      </c>
      <c r="AH401" s="189">
        <v>1030</v>
      </c>
      <c r="AK401" s="419">
        <v>3600</v>
      </c>
      <c r="AM401" s="12">
        <v>288</v>
      </c>
      <c r="AN401" s="103">
        <v>3888</v>
      </c>
      <c r="AO401" s="12">
        <v>3888</v>
      </c>
      <c r="AP401" s="12" t="s">
        <v>1490</v>
      </c>
      <c r="AQ401" s="103" t="s">
        <v>1490</v>
      </c>
      <c r="AR401" s="159">
        <v>0.08</v>
      </c>
      <c r="AS401" s="84">
        <v>0</v>
      </c>
    </row>
    <row r="402" spans="1:45" ht="14.25" customHeight="1">
      <c r="A402" s="124" t="s">
        <v>732</v>
      </c>
      <c r="B402" s="124" t="s">
        <v>445</v>
      </c>
      <c r="C402" s="419" t="s">
        <v>248</v>
      </c>
      <c r="D402" s="135" t="s">
        <v>232</v>
      </c>
      <c r="E402" s="135">
        <f>COUNTIF(品番配送区分記入用リスト!U:U,CONCATENATE(A402,$E$1))</f>
        <v>0</v>
      </c>
      <c r="F402" s="135">
        <f>COUNTIF(品番配送区分記入用リスト!U:U,CONCATENATE(A402,$F$1))</f>
        <v>0</v>
      </c>
      <c r="G402" s="135">
        <f>COUNTIF(品番配送区分記入用リスト!U:U,CONCATENATE(A402,$G$1))</f>
        <v>0</v>
      </c>
      <c r="H402" s="135">
        <f>COUNTIF(品番配送区分記入用リスト!U:U,CONCATENATE(A402,$H$1))</f>
        <v>0</v>
      </c>
      <c r="I402" s="136">
        <f t="shared" si="7"/>
        <v>0</v>
      </c>
      <c r="L402" s="135" t="s">
        <v>1484</v>
      </c>
      <c r="M402" s="137">
        <v>2000000</v>
      </c>
      <c r="N402" s="419">
        <v>4500</v>
      </c>
      <c r="O402" s="154">
        <v>2000</v>
      </c>
      <c r="Q402" s="419">
        <v>4500</v>
      </c>
      <c r="R402" s="138">
        <v>2000</v>
      </c>
      <c r="S402" s="138">
        <v>2500</v>
      </c>
      <c r="T402" s="141">
        <v>675</v>
      </c>
      <c r="U402" s="183">
        <v>537.5</v>
      </c>
      <c r="V402" s="140">
        <v>0.11944444444444445</v>
      </c>
      <c r="W402" s="127">
        <v>800</v>
      </c>
      <c r="X402" s="85">
        <v>1287.5</v>
      </c>
      <c r="Y402" s="185">
        <v>487.5</v>
      </c>
      <c r="Z402" s="84">
        <v>9.7500000000000003E-2</v>
      </c>
      <c r="AA402" s="424" t="s">
        <v>126</v>
      </c>
      <c r="AB402" s="102">
        <v>0.08</v>
      </c>
      <c r="AC402" s="102">
        <v>0.08</v>
      </c>
      <c r="AE402" s="128">
        <v>337.5</v>
      </c>
      <c r="AF402" s="180">
        <v>675</v>
      </c>
      <c r="AG402" s="183">
        <v>537.5</v>
      </c>
      <c r="AH402" s="189">
        <v>1287.5</v>
      </c>
      <c r="AK402" s="419">
        <v>4500</v>
      </c>
      <c r="AM402" s="12">
        <v>360</v>
      </c>
      <c r="AN402" s="103">
        <v>4860</v>
      </c>
      <c r="AO402" s="12">
        <v>4860</v>
      </c>
      <c r="AP402" s="12" t="s">
        <v>1491</v>
      </c>
      <c r="AQ402" s="103" t="s">
        <v>1491</v>
      </c>
      <c r="AR402" s="159">
        <v>0.08</v>
      </c>
      <c r="AS402" s="84">
        <v>0</v>
      </c>
    </row>
    <row r="403" spans="1:45" ht="14.25" customHeight="1">
      <c r="A403" s="124" t="s">
        <v>733</v>
      </c>
      <c r="B403" s="124" t="s">
        <v>403</v>
      </c>
      <c r="C403" s="419" t="s">
        <v>236</v>
      </c>
      <c r="D403" s="135" t="s">
        <v>232</v>
      </c>
      <c r="E403" s="135">
        <f>COUNTIF(品番配送区分記入用リスト!U:U,CONCATENATE(A403,$E$1))</f>
        <v>0</v>
      </c>
      <c r="F403" s="135">
        <f>COUNTIF(品番配送区分記入用リスト!U:U,CONCATENATE(A403,$F$1))</f>
        <v>0</v>
      </c>
      <c r="G403" s="135">
        <f>COUNTIF(品番配送区分記入用リスト!U:U,CONCATENATE(A403,$G$1))</f>
        <v>0</v>
      </c>
      <c r="H403" s="135">
        <f>COUNTIF(品番配送区分記入用リスト!U:U,CONCATENATE(A403,$H$1))</f>
        <v>0</v>
      </c>
      <c r="I403" s="136">
        <f t="shared" si="7"/>
        <v>0</v>
      </c>
      <c r="L403" s="135" t="s">
        <v>1484</v>
      </c>
      <c r="M403" s="137">
        <v>2000000</v>
      </c>
      <c r="N403" s="419">
        <v>1800</v>
      </c>
      <c r="O403" s="154">
        <v>800</v>
      </c>
      <c r="Q403" s="419">
        <v>1800</v>
      </c>
      <c r="R403" s="138">
        <v>800</v>
      </c>
      <c r="S403" s="138">
        <v>1000</v>
      </c>
      <c r="T403" s="141">
        <v>270</v>
      </c>
      <c r="U403" s="183">
        <v>215</v>
      </c>
      <c r="V403" s="140">
        <v>0.11944444444444445</v>
      </c>
      <c r="X403" s="85">
        <v>515</v>
      </c>
      <c r="Y403" s="185">
        <v>515</v>
      </c>
      <c r="Z403" s="84">
        <v>0.25750000000000001</v>
      </c>
      <c r="AA403" s="424" t="s">
        <v>126</v>
      </c>
      <c r="AB403" s="102">
        <v>0.08</v>
      </c>
      <c r="AC403" s="102">
        <v>0.08</v>
      </c>
      <c r="AE403" s="128">
        <v>135</v>
      </c>
      <c r="AF403" s="180">
        <v>270</v>
      </c>
      <c r="AG403" s="183">
        <v>215</v>
      </c>
      <c r="AH403" s="189">
        <v>515</v>
      </c>
      <c r="AK403" s="419">
        <v>1800</v>
      </c>
      <c r="AM403" s="12">
        <v>144</v>
      </c>
      <c r="AN403" s="103">
        <v>1944</v>
      </c>
      <c r="AO403" s="12">
        <v>1944</v>
      </c>
      <c r="AP403" s="12" t="s">
        <v>1487</v>
      </c>
      <c r="AQ403" s="103" t="s">
        <v>1487</v>
      </c>
      <c r="AR403" s="159">
        <v>0.08</v>
      </c>
      <c r="AS403" s="84">
        <v>0</v>
      </c>
    </row>
    <row r="404" spans="1:45" ht="14.25" customHeight="1">
      <c r="A404" s="124" t="s">
        <v>734</v>
      </c>
      <c r="B404" s="124" t="s">
        <v>403</v>
      </c>
      <c r="C404" s="419" t="s">
        <v>238</v>
      </c>
      <c r="D404" s="135" t="s">
        <v>232</v>
      </c>
      <c r="E404" s="135">
        <f>COUNTIF(品番配送区分記入用リスト!U:U,CONCATENATE(A404,$E$1))</f>
        <v>0</v>
      </c>
      <c r="F404" s="135">
        <f>COUNTIF(品番配送区分記入用リスト!U:U,CONCATENATE(A404,$F$1))</f>
        <v>0</v>
      </c>
      <c r="G404" s="135">
        <f>COUNTIF(品番配送区分記入用リスト!U:U,CONCATENATE(A404,$G$1))</f>
        <v>0</v>
      </c>
      <c r="H404" s="135">
        <f>COUNTIF(品番配送区分記入用リスト!U:U,CONCATENATE(A404,$H$1))</f>
        <v>0</v>
      </c>
      <c r="I404" s="136">
        <f t="shared" si="7"/>
        <v>0</v>
      </c>
      <c r="L404" s="135" t="s">
        <v>1484</v>
      </c>
      <c r="M404" s="137">
        <v>2000000</v>
      </c>
      <c r="N404" s="419">
        <v>2250</v>
      </c>
      <c r="O404" s="154">
        <v>1000</v>
      </c>
      <c r="Q404" s="419">
        <v>2250</v>
      </c>
      <c r="R404" s="138">
        <v>1000</v>
      </c>
      <c r="S404" s="138">
        <v>1250</v>
      </c>
      <c r="T404" s="141">
        <v>337.5</v>
      </c>
      <c r="U404" s="183">
        <v>268.75</v>
      </c>
      <c r="V404" s="140">
        <v>0.11944444444444445</v>
      </c>
      <c r="X404" s="85">
        <v>643.75</v>
      </c>
      <c r="Y404" s="185">
        <v>643.75</v>
      </c>
      <c r="Z404" s="84">
        <v>0.25750000000000001</v>
      </c>
      <c r="AA404" s="424" t="s">
        <v>126</v>
      </c>
      <c r="AB404" s="102">
        <v>0.08</v>
      </c>
      <c r="AC404" s="102">
        <v>0.08</v>
      </c>
      <c r="AE404" s="128">
        <v>168.75</v>
      </c>
      <c r="AF404" s="180">
        <v>337.5</v>
      </c>
      <c r="AG404" s="183">
        <v>268.75</v>
      </c>
      <c r="AH404" s="189">
        <v>643.75</v>
      </c>
      <c r="AK404" s="419">
        <v>2250</v>
      </c>
      <c r="AM404" s="12">
        <v>180</v>
      </c>
      <c r="AN404" s="103">
        <v>2430</v>
      </c>
      <c r="AO404" s="12">
        <v>2430</v>
      </c>
      <c r="AP404" s="12" t="s">
        <v>1488</v>
      </c>
      <c r="AQ404" s="103" t="s">
        <v>1488</v>
      </c>
      <c r="AR404" s="159">
        <v>0.08</v>
      </c>
      <c r="AS404" s="84">
        <v>0</v>
      </c>
    </row>
    <row r="405" spans="1:45" ht="14.25" customHeight="1">
      <c r="A405" s="124" t="s">
        <v>735</v>
      </c>
      <c r="B405" s="124" t="s">
        <v>403</v>
      </c>
      <c r="C405" s="419" t="s">
        <v>240</v>
      </c>
      <c r="D405" s="135" t="s">
        <v>232</v>
      </c>
      <c r="E405" s="135">
        <f>COUNTIF(品番配送区分記入用リスト!U:U,CONCATENATE(A405,$E$1))</f>
        <v>0</v>
      </c>
      <c r="F405" s="135">
        <f>COUNTIF(品番配送区分記入用リスト!U:U,CONCATENATE(A405,$F$1))</f>
        <v>0</v>
      </c>
      <c r="G405" s="135">
        <f>COUNTIF(品番配送区分記入用リスト!U:U,CONCATENATE(A405,$G$1))</f>
        <v>0</v>
      </c>
      <c r="H405" s="135">
        <f>COUNTIF(品番配送区分記入用リスト!U:U,CONCATENATE(A405,$H$1))</f>
        <v>0</v>
      </c>
      <c r="I405" s="136">
        <f t="shared" si="7"/>
        <v>0</v>
      </c>
      <c r="L405" s="135" t="s">
        <v>1484</v>
      </c>
      <c r="M405" s="137">
        <v>2000000</v>
      </c>
      <c r="N405" s="419">
        <v>2700</v>
      </c>
      <c r="O405" s="154">
        <v>1200</v>
      </c>
      <c r="Q405" s="419">
        <v>2700</v>
      </c>
      <c r="R405" s="138">
        <v>1200</v>
      </c>
      <c r="S405" s="138">
        <v>1500</v>
      </c>
      <c r="T405" s="141">
        <v>405</v>
      </c>
      <c r="U405" s="183">
        <v>322.5</v>
      </c>
      <c r="V405" s="140">
        <v>0.11944444444444445</v>
      </c>
      <c r="X405" s="85">
        <v>772.5</v>
      </c>
      <c r="Y405" s="185">
        <v>772.5</v>
      </c>
      <c r="Z405" s="84">
        <v>0.25750000000000001</v>
      </c>
      <c r="AA405" s="424" t="s">
        <v>126</v>
      </c>
      <c r="AB405" s="102">
        <v>0.08</v>
      </c>
      <c r="AC405" s="102">
        <v>0.08</v>
      </c>
      <c r="AE405" s="128">
        <v>202.5</v>
      </c>
      <c r="AF405" s="180">
        <v>405</v>
      </c>
      <c r="AG405" s="183">
        <v>322.5</v>
      </c>
      <c r="AH405" s="189">
        <v>772.5</v>
      </c>
      <c r="AK405" s="419">
        <v>2700</v>
      </c>
      <c r="AM405" s="12">
        <v>216</v>
      </c>
      <c r="AN405" s="103">
        <v>2916</v>
      </c>
      <c r="AO405" s="12">
        <v>2916</v>
      </c>
      <c r="AP405" s="12" t="s">
        <v>1489</v>
      </c>
      <c r="AQ405" s="103" t="s">
        <v>1489</v>
      </c>
      <c r="AR405" s="159">
        <v>0.08</v>
      </c>
      <c r="AS405" s="84">
        <v>0</v>
      </c>
    </row>
    <row r="406" spans="1:45" ht="14.25" customHeight="1">
      <c r="A406" s="124" t="s">
        <v>736</v>
      </c>
      <c r="B406" s="124" t="s">
        <v>403</v>
      </c>
      <c r="C406" s="419" t="s">
        <v>246</v>
      </c>
      <c r="D406" s="135" t="s">
        <v>232</v>
      </c>
      <c r="E406" s="135">
        <f>COUNTIF(品番配送区分記入用リスト!U:U,CONCATENATE(A406,$E$1))</f>
        <v>0</v>
      </c>
      <c r="F406" s="135">
        <f>COUNTIF(品番配送区分記入用リスト!U:U,CONCATENATE(A406,$F$1))</f>
        <v>0</v>
      </c>
      <c r="G406" s="135">
        <f>COUNTIF(品番配送区分記入用リスト!U:U,CONCATENATE(A406,$G$1))</f>
        <v>0</v>
      </c>
      <c r="H406" s="135">
        <f>COUNTIF(品番配送区分記入用リスト!U:U,CONCATENATE(A406,$H$1))</f>
        <v>0</v>
      </c>
      <c r="I406" s="136">
        <f t="shared" si="7"/>
        <v>0</v>
      </c>
      <c r="L406" s="135" t="s">
        <v>1484</v>
      </c>
      <c r="M406" s="137">
        <v>2000000</v>
      </c>
      <c r="N406" s="419">
        <v>3600</v>
      </c>
      <c r="O406" s="154">
        <v>1600</v>
      </c>
      <c r="Q406" s="419">
        <v>3600</v>
      </c>
      <c r="R406" s="138">
        <v>1600</v>
      </c>
      <c r="S406" s="138">
        <v>2000</v>
      </c>
      <c r="T406" s="141">
        <v>540</v>
      </c>
      <c r="U406" s="183">
        <v>430</v>
      </c>
      <c r="V406" s="140">
        <v>0.11944444444444445</v>
      </c>
      <c r="X406" s="85">
        <v>1030</v>
      </c>
      <c r="Y406" s="185">
        <v>1030</v>
      </c>
      <c r="Z406" s="84">
        <v>0.25750000000000001</v>
      </c>
      <c r="AA406" s="424" t="s">
        <v>126</v>
      </c>
      <c r="AB406" s="102">
        <v>0.08</v>
      </c>
      <c r="AC406" s="102">
        <v>0.08</v>
      </c>
      <c r="AE406" s="128">
        <v>270</v>
      </c>
      <c r="AF406" s="180">
        <v>540</v>
      </c>
      <c r="AG406" s="183">
        <v>430</v>
      </c>
      <c r="AH406" s="189">
        <v>1030</v>
      </c>
      <c r="AK406" s="419">
        <v>3600</v>
      </c>
      <c r="AM406" s="12">
        <v>288</v>
      </c>
      <c r="AN406" s="103">
        <v>3888</v>
      </c>
      <c r="AO406" s="12">
        <v>3888</v>
      </c>
      <c r="AP406" s="12" t="s">
        <v>1490</v>
      </c>
      <c r="AQ406" s="103" t="s">
        <v>1490</v>
      </c>
      <c r="AR406" s="159">
        <v>0.08</v>
      </c>
      <c r="AS406" s="84">
        <v>0</v>
      </c>
    </row>
    <row r="407" spans="1:45" ht="14.25" customHeight="1">
      <c r="A407" s="124" t="s">
        <v>737</v>
      </c>
      <c r="B407" s="124" t="s">
        <v>403</v>
      </c>
      <c r="C407" s="419" t="s">
        <v>248</v>
      </c>
      <c r="D407" s="135" t="s">
        <v>232</v>
      </c>
      <c r="E407" s="135">
        <f>COUNTIF(品番配送区分記入用リスト!U:U,CONCATENATE(A407,$E$1))</f>
        <v>0</v>
      </c>
      <c r="F407" s="135">
        <f>COUNTIF(品番配送区分記入用リスト!U:U,CONCATENATE(A407,$F$1))</f>
        <v>0</v>
      </c>
      <c r="G407" s="135">
        <f>COUNTIF(品番配送区分記入用リスト!U:U,CONCATENATE(A407,$G$1))</f>
        <v>0</v>
      </c>
      <c r="H407" s="135">
        <f>COUNTIF(品番配送区分記入用リスト!U:U,CONCATENATE(A407,$H$1))</f>
        <v>0</v>
      </c>
      <c r="I407" s="136">
        <f t="shared" si="7"/>
        <v>0</v>
      </c>
      <c r="L407" s="135" t="s">
        <v>1484</v>
      </c>
      <c r="M407" s="137">
        <v>2000000</v>
      </c>
      <c r="N407" s="419">
        <v>4500</v>
      </c>
      <c r="O407" s="154">
        <v>2000</v>
      </c>
      <c r="Q407" s="419">
        <v>4500</v>
      </c>
      <c r="R407" s="138">
        <v>2000</v>
      </c>
      <c r="S407" s="138">
        <v>2500</v>
      </c>
      <c r="T407" s="141">
        <v>675</v>
      </c>
      <c r="U407" s="183">
        <v>537.5</v>
      </c>
      <c r="V407" s="140">
        <v>0.11944444444444445</v>
      </c>
      <c r="W407" s="127">
        <v>800</v>
      </c>
      <c r="X407" s="85">
        <v>1287.5</v>
      </c>
      <c r="Y407" s="185">
        <v>487.5</v>
      </c>
      <c r="Z407" s="84">
        <v>9.7500000000000003E-2</v>
      </c>
      <c r="AA407" s="424" t="s">
        <v>126</v>
      </c>
      <c r="AB407" s="102">
        <v>0.08</v>
      </c>
      <c r="AC407" s="102">
        <v>0.08</v>
      </c>
      <c r="AE407" s="128">
        <v>337.5</v>
      </c>
      <c r="AF407" s="180">
        <v>675</v>
      </c>
      <c r="AG407" s="183">
        <v>537.5</v>
      </c>
      <c r="AH407" s="189">
        <v>1287.5</v>
      </c>
      <c r="AK407" s="419">
        <v>4500</v>
      </c>
      <c r="AM407" s="12">
        <v>360</v>
      </c>
      <c r="AN407" s="103">
        <v>4860</v>
      </c>
      <c r="AO407" s="12">
        <v>4860</v>
      </c>
      <c r="AP407" s="12" t="s">
        <v>1491</v>
      </c>
      <c r="AQ407" s="103" t="s">
        <v>1491</v>
      </c>
      <c r="AR407" s="159">
        <v>0.08</v>
      </c>
      <c r="AS407" s="84">
        <v>0</v>
      </c>
    </row>
    <row r="408" spans="1:45" ht="14.25" customHeight="1">
      <c r="A408" s="124" t="s">
        <v>738</v>
      </c>
      <c r="B408" s="124" t="s">
        <v>492</v>
      </c>
      <c r="C408" s="419" t="s">
        <v>236</v>
      </c>
      <c r="D408" s="135" t="s">
        <v>232</v>
      </c>
      <c r="E408" s="135">
        <f>COUNTIF(品番配送区分記入用リスト!U:U,CONCATENATE(A408,$E$1))</f>
        <v>0</v>
      </c>
      <c r="F408" s="135">
        <f>COUNTIF(品番配送区分記入用リスト!U:U,CONCATENATE(A408,$F$1))</f>
        <v>0</v>
      </c>
      <c r="G408" s="135">
        <f>COUNTIF(品番配送区分記入用リスト!U:U,CONCATENATE(A408,$G$1))</f>
        <v>0</v>
      </c>
      <c r="H408" s="135">
        <f>COUNTIF(品番配送区分記入用リスト!U:U,CONCATENATE(A408,$H$1))</f>
        <v>0</v>
      </c>
      <c r="I408" s="136">
        <f t="shared" si="7"/>
        <v>0</v>
      </c>
      <c r="L408" s="135" t="s">
        <v>1484</v>
      </c>
      <c r="M408" s="137">
        <v>2000000</v>
      </c>
      <c r="N408" s="419">
        <v>1800</v>
      </c>
      <c r="O408" s="154">
        <v>800</v>
      </c>
      <c r="Q408" s="419">
        <v>1800</v>
      </c>
      <c r="R408" s="138">
        <v>800</v>
      </c>
      <c r="S408" s="138">
        <v>1000</v>
      </c>
      <c r="T408" s="141">
        <v>270</v>
      </c>
      <c r="U408" s="183">
        <v>215</v>
      </c>
      <c r="V408" s="140">
        <v>0.11944444444444445</v>
      </c>
      <c r="X408" s="85">
        <v>515</v>
      </c>
      <c r="Y408" s="185">
        <v>515</v>
      </c>
      <c r="Z408" s="84">
        <v>0.25750000000000001</v>
      </c>
      <c r="AA408" s="424" t="s">
        <v>126</v>
      </c>
      <c r="AB408" s="102">
        <v>0.08</v>
      </c>
      <c r="AC408" s="102">
        <v>0.08</v>
      </c>
      <c r="AE408" s="128">
        <v>135</v>
      </c>
      <c r="AF408" s="180">
        <v>270</v>
      </c>
      <c r="AG408" s="183">
        <v>215</v>
      </c>
      <c r="AH408" s="189">
        <v>515</v>
      </c>
      <c r="AK408" s="419">
        <v>1800</v>
      </c>
      <c r="AM408" s="12">
        <v>144</v>
      </c>
      <c r="AN408" s="103">
        <v>1944</v>
      </c>
      <c r="AO408" s="12">
        <v>1944</v>
      </c>
      <c r="AP408" s="12" t="s">
        <v>1487</v>
      </c>
      <c r="AQ408" s="103" t="s">
        <v>1487</v>
      </c>
      <c r="AR408" s="159">
        <v>0.08</v>
      </c>
      <c r="AS408" s="84">
        <v>0</v>
      </c>
    </row>
    <row r="409" spans="1:45" ht="14.25" customHeight="1">
      <c r="A409" s="124" t="s">
        <v>739</v>
      </c>
      <c r="B409" s="124" t="s">
        <v>492</v>
      </c>
      <c r="C409" s="419" t="s">
        <v>238</v>
      </c>
      <c r="D409" s="135" t="s">
        <v>232</v>
      </c>
      <c r="E409" s="135">
        <f>COUNTIF(品番配送区分記入用リスト!U:U,CONCATENATE(A409,$E$1))</f>
        <v>0</v>
      </c>
      <c r="F409" s="135">
        <f>COUNTIF(品番配送区分記入用リスト!U:U,CONCATENATE(A409,$F$1))</f>
        <v>0</v>
      </c>
      <c r="G409" s="135">
        <f>COUNTIF(品番配送区分記入用リスト!U:U,CONCATENATE(A409,$G$1))</f>
        <v>0</v>
      </c>
      <c r="H409" s="135">
        <f>COUNTIF(品番配送区分記入用リスト!U:U,CONCATENATE(A409,$H$1))</f>
        <v>0</v>
      </c>
      <c r="I409" s="136">
        <f t="shared" si="7"/>
        <v>0</v>
      </c>
      <c r="L409" s="135" t="s">
        <v>1484</v>
      </c>
      <c r="M409" s="137">
        <v>2000000</v>
      </c>
      <c r="N409" s="419">
        <v>2250</v>
      </c>
      <c r="O409" s="154">
        <v>1000</v>
      </c>
      <c r="Q409" s="419">
        <v>2250</v>
      </c>
      <c r="R409" s="138">
        <v>1000</v>
      </c>
      <c r="S409" s="138">
        <v>1250</v>
      </c>
      <c r="T409" s="141">
        <v>337.5</v>
      </c>
      <c r="U409" s="183">
        <v>268.75</v>
      </c>
      <c r="V409" s="140">
        <v>0.11944444444444445</v>
      </c>
      <c r="X409" s="85">
        <v>643.75</v>
      </c>
      <c r="Y409" s="185">
        <v>643.75</v>
      </c>
      <c r="Z409" s="84">
        <v>0.25750000000000001</v>
      </c>
      <c r="AA409" s="424" t="s">
        <v>126</v>
      </c>
      <c r="AB409" s="102">
        <v>0.08</v>
      </c>
      <c r="AC409" s="102">
        <v>0.08</v>
      </c>
      <c r="AE409" s="128">
        <v>168.75</v>
      </c>
      <c r="AF409" s="180">
        <v>337.5</v>
      </c>
      <c r="AG409" s="183">
        <v>268.75</v>
      </c>
      <c r="AH409" s="189">
        <v>643.75</v>
      </c>
      <c r="AK409" s="419">
        <v>2250</v>
      </c>
      <c r="AM409" s="12">
        <v>180</v>
      </c>
      <c r="AN409" s="103">
        <v>2430</v>
      </c>
      <c r="AO409" s="12">
        <v>2430</v>
      </c>
      <c r="AP409" s="12" t="s">
        <v>1488</v>
      </c>
      <c r="AQ409" s="103" t="s">
        <v>1488</v>
      </c>
      <c r="AR409" s="159">
        <v>0.08</v>
      </c>
      <c r="AS409" s="84">
        <v>0</v>
      </c>
    </row>
    <row r="410" spans="1:45" ht="14.25" customHeight="1">
      <c r="A410" s="124" t="s">
        <v>740</v>
      </c>
      <c r="B410" s="124" t="s">
        <v>492</v>
      </c>
      <c r="C410" s="419" t="s">
        <v>240</v>
      </c>
      <c r="D410" s="135" t="s">
        <v>232</v>
      </c>
      <c r="E410" s="135">
        <f>COUNTIF(品番配送区分記入用リスト!U:U,CONCATENATE(A410,$E$1))</f>
        <v>0</v>
      </c>
      <c r="F410" s="135">
        <f>COUNTIF(品番配送区分記入用リスト!U:U,CONCATENATE(A410,$F$1))</f>
        <v>0</v>
      </c>
      <c r="G410" s="135">
        <f>COUNTIF(品番配送区分記入用リスト!U:U,CONCATENATE(A410,$G$1))</f>
        <v>0</v>
      </c>
      <c r="H410" s="135">
        <f>COUNTIF(品番配送区分記入用リスト!U:U,CONCATENATE(A410,$H$1))</f>
        <v>0</v>
      </c>
      <c r="I410" s="136">
        <f t="shared" si="7"/>
        <v>0</v>
      </c>
      <c r="L410" s="135" t="s">
        <v>1484</v>
      </c>
      <c r="M410" s="137">
        <v>2000000</v>
      </c>
      <c r="N410" s="419">
        <v>2700</v>
      </c>
      <c r="O410" s="154">
        <v>1200</v>
      </c>
      <c r="Q410" s="419">
        <v>2700</v>
      </c>
      <c r="R410" s="138">
        <v>1200</v>
      </c>
      <c r="S410" s="138">
        <v>1500</v>
      </c>
      <c r="T410" s="141">
        <v>405</v>
      </c>
      <c r="U410" s="183">
        <v>322.5</v>
      </c>
      <c r="V410" s="140">
        <v>0.11944444444444445</v>
      </c>
      <c r="X410" s="85">
        <v>772.5</v>
      </c>
      <c r="Y410" s="185">
        <v>772.5</v>
      </c>
      <c r="Z410" s="84">
        <v>0.25750000000000001</v>
      </c>
      <c r="AA410" s="424" t="s">
        <v>126</v>
      </c>
      <c r="AB410" s="102">
        <v>0.08</v>
      </c>
      <c r="AC410" s="102">
        <v>0.08</v>
      </c>
      <c r="AE410" s="128">
        <v>202.5</v>
      </c>
      <c r="AF410" s="180">
        <v>405</v>
      </c>
      <c r="AG410" s="183">
        <v>322.5</v>
      </c>
      <c r="AH410" s="189">
        <v>772.5</v>
      </c>
      <c r="AK410" s="419">
        <v>2700</v>
      </c>
      <c r="AM410" s="12">
        <v>216</v>
      </c>
      <c r="AN410" s="103">
        <v>2916</v>
      </c>
      <c r="AO410" s="12">
        <v>2916</v>
      </c>
      <c r="AP410" s="12" t="s">
        <v>1489</v>
      </c>
      <c r="AQ410" s="103" t="s">
        <v>1489</v>
      </c>
      <c r="AR410" s="159">
        <v>0.08</v>
      </c>
      <c r="AS410" s="84">
        <v>0</v>
      </c>
    </row>
    <row r="411" spans="1:45" ht="14.25" customHeight="1">
      <c r="A411" s="124" t="s">
        <v>741</v>
      </c>
      <c r="B411" s="124" t="s">
        <v>492</v>
      </c>
      <c r="C411" s="419" t="s">
        <v>248</v>
      </c>
      <c r="D411" s="135" t="s">
        <v>232</v>
      </c>
      <c r="E411" s="135">
        <f>COUNTIF(品番配送区分記入用リスト!U:U,CONCATENATE(A411,$E$1))</f>
        <v>0</v>
      </c>
      <c r="F411" s="135">
        <f>COUNTIF(品番配送区分記入用リスト!U:U,CONCATENATE(A411,$F$1))</f>
        <v>0</v>
      </c>
      <c r="G411" s="135">
        <f>COUNTIF(品番配送区分記入用リスト!U:U,CONCATENATE(A411,$G$1))</f>
        <v>0</v>
      </c>
      <c r="H411" s="135">
        <f>COUNTIF(品番配送区分記入用リスト!U:U,CONCATENATE(A411,$H$1))</f>
        <v>0</v>
      </c>
      <c r="I411" s="136">
        <f t="shared" si="7"/>
        <v>0</v>
      </c>
      <c r="L411" s="135" t="s">
        <v>1484</v>
      </c>
      <c r="M411" s="137">
        <v>2000000</v>
      </c>
      <c r="N411" s="419">
        <v>4500</v>
      </c>
      <c r="O411" s="154">
        <v>2000</v>
      </c>
      <c r="Q411" s="419">
        <v>4500</v>
      </c>
      <c r="R411" s="138">
        <v>2000</v>
      </c>
      <c r="S411" s="138">
        <v>2500</v>
      </c>
      <c r="T411" s="141">
        <v>675</v>
      </c>
      <c r="U411" s="183">
        <v>537.5</v>
      </c>
      <c r="V411" s="140">
        <v>0.11944444444444445</v>
      </c>
      <c r="W411" s="127">
        <v>800</v>
      </c>
      <c r="X411" s="85">
        <v>1287.5</v>
      </c>
      <c r="Y411" s="185">
        <v>487.5</v>
      </c>
      <c r="Z411" s="84">
        <v>9.7500000000000003E-2</v>
      </c>
      <c r="AA411" s="424" t="s">
        <v>126</v>
      </c>
      <c r="AB411" s="102">
        <v>0.08</v>
      </c>
      <c r="AC411" s="102">
        <v>0.08</v>
      </c>
      <c r="AE411" s="128">
        <v>337.5</v>
      </c>
      <c r="AF411" s="180">
        <v>675</v>
      </c>
      <c r="AG411" s="183">
        <v>537.5</v>
      </c>
      <c r="AH411" s="189">
        <v>1287.5</v>
      </c>
      <c r="AK411" s="419">
        <v>4500</v>
      </c>
      <c r="AM411" s="12">
        <v>360</v>
      </c>
      <c r="AN411" s="103">
        <v>4860</v>
      </c>
      <c r="AO411" s="12">
        <v>4860</v>
      </c>
      <c r="AP411" s="12" t="s">
        <v>1491</v>
      </c>
      <c r="AQ411" s="103" t="s">
        <v>1491</v>
      </c>
      <c r="AR411" s="159">
        <v>0.08</v>
      </c>
      <c r="AS411" s="84">
        <v>0</v>
      </c>
    </row>
    <row r="412" spans="1:45" ht="14.25" customHeight="1">
      <c r="A412" s="124" t="s">
        <v>742</v>
      </c>
      <c r="B412" s="124" t="s">
        <v>492</v>
      </c>
      <c r="C412" s="419" t="s">
        <v>495</v>
      </c>
      <c r="D412" s="135" t="s">
        <v>232</v>
      </c>
      <c r="E412" s="135">
        <f>COUNTIF(品番配送区分記入用リスト!U:U,CONCATENATE(A412,$E$1))</f>
        <v>0</v>
      </c>
      <c r="F412" s="135">
        <f>COUNTIF(品番配送区分記入用リスト!U:U,CONCATENATE(A412,$F$1))</f>
        <v>0</v>
      </c>
      <c r="G412" s="135">
        <f>COUNTIF(品番配送区分記入用リスト!U:U,CONCATENATE(A412,$G$1))</f>
        <v>0</v>
      </c>
      <c r="H412" s="135">
        <f>COUNTIF(品番配送区分記入用リスト!U:U,CONCATENATE(A412,$H$1))</f>
        <v>0</v>
      </c>
      <c r="I412" s="136">
        <f t="shared" si="7"/>
        <v>0</v>
      </c>
      <c r="L412" s="135" t="s">
        <v>1484</v>
      </c>
      <c r="M412" s="137">
        <v>2000000</v>
      </c>
      <c r="N412" s="419">
        <v>7200</v>
      </c>
      <c r="O412" s="154">
        <v>3200</v>
      </c>
      <c r="Q412" s="419">
        <v>7200</v>
      </c>
      <c r="R412" s="138">
        <v>3200</v>
      </c>
      <c r="S412" s="138">
        <v>4000</v>
      </c>
      <c r="T412" s="141">
        <v>1080</v>
      </c>
      <c r="U412" s="183">
        <v>860</v>
      </c>
      <c r="V412" s="140">
        <v>0.11944444444444445</v>
      </c>
      <c r="W412" s="127">
        <v>800</v>
      </c>
      <c r="X412" s="85">
        <v>2060</v>
      </c>
      <c r="Y412" s="185">
        <v>1260</v>
      </c>
      <c r="Z412" s="84">
        <v>0.1575</v>
      </c>
      <c r="AA412" s="424" t="s">
        <v>126</v>
      </c>
      <c r="AB412" s="102">
        <v>0.08</v>
      </c>
      <c r="AC412" s="102">
        <v>0.08</v>
      </c>
      <c r="AE412" s="128">
        <v>540</v>
      </c>
      <c r="AF412" s="180">
        <v>1080</v>
      </c>
      <c r="AG412" s="183">
        <v>860</v>
      </c>
      <c r="AH412" s="189">
        <v>2060</v>
      </c>
      <c r="AK412" s="419">
        <v>7200</v>
      </c>
      <c r="AM412" s="12">
        <v>576</v>
      </c>
      <c r="AN412" s="103">
        <v>7776</v>
      </c>
      <c r="AO412" s="12">
        <v>7776</v>
      </c>
      <c r="AP412" s="12" t="s">
        <v>1499</v>
      </c>
      <c r="AQ412" s="103" t="s">
        <v>1499</v>
      </c>
      <c r="AR412" s="159">
        <v>0.08</v>
      </c>
      <c r="AS412" s="84">
        <v>0</v>
      </c>
    </row>
    <row r="413" spans="1:45" ht="14.25" customHeight="1">
      <c r="A413" s="124" t="s">
        <v>743</v>
      </c>
      <c r="B413" s="124" t="s">
        <v>492</v>
      </c>
      <c r="C413" s="419" t="s">
        <v>264</v>
      </c>
      <c r="D413" s="135" t="s">
        <v>232</v>
      </c>
      <c r="E413" s="135">
        <f>COUNTIF(品番配送区分記入用リスト!U:U,CONCATENATE(A413,$E$1))</f>
        <v>0</v>
      </c>
      <c r="F413" s="135">
        <f>COUNTIF(品番配送区分記入用リスト!U:U,CONCATENATE(A413,$F$1))</f>
        <v>0</v>
      </c>
      <c r="G413" s="135">
        <f>COUNTIF(品番配送区分記入用リスト!U:U,CONCATENATE(A413,$G$1))</f>
        <v>0</v>
      </c>
      <c r="H413" s="135">
        <f>COUNTIF(品番配送区分記入用リスト!U:U,CONCATENATE(A413,$H$1))</f>
        <v>0</v>
      </c>
      <c r="I413" s="136">
        <f t="shared" si="7"/>
        <v>0</v>
      </c>
      <c r="L413" s="135" t="s">
        <v>1484</v>
      </c>
      <c r="M413" s="137">
        <v>2000000</v>
      </c>
      <c r="N413" s="419">
        <v>9000</v>
      </c>
      <c r="O413" s="154">
        <v>4000</v>
      </c>
      <c r="Q413" s="419">
        <v>9000</v>
      </c>
      <c r="R413" s="138">
        <v>4000</v>
      </c>
      <c r="S413" s="138">
        <v>5000</v>
      </c>
      <c r="T413" s="141">
        <v>1350</v>
      </c>
      <c r="U413" s="183">
        <v>1075</v>
      </c>
      <c r="V413" s="140">
        <v>0.11944444444444445</v>
      </c>
      <c r="W413" s="127">
        <v>800</v>
      </c>
      <c r="X413" s="85">
        <v>2575</v>
      </c>
      <c r="Y413" s="185">
        <v>1775</v>
      </c>
      <c r="Z413" s="84">
        <v>0.17749999999999999</v>
      </c>
      <c r="AA413" s="424" t="s">
        <v>126</v>
      </c>
      <c r="AB413" s="102">
        <v>0.08</v>
      </c>
      <c r="AC413" s="102">
        <v>0.08</v>
      </c>
      <c r="AE413" s="128">
        <v>675</v>
      </c>
      <c r="AF413" s="180">
        <v>1350</v>
      </c>
      <c r="AG413" s="183">
        <v>1075</v>
      </c>
      <c r="AH413" s="189">
        <v>2575</v>
      </c>
      <c r="AK413" s="419">
        <v>9000</v>
      </c>
      <c r="AM413" s="12">
        <v>720</v>
      </c>
      <c r="AN413" s="103">
        <v>9720</v>
      </c>
      <c r="AO413" s="12">
        <v>9720</v>
      </c>
      <c r="AP413" s="12" t="s">
        <v>1497</v>
      </c>
      <c r="AQ413" s="103" t="s">
        <v>1497</v>
      </c>
      <c r="AR413" s="159">
        <v>0.08</v>
      </c>
      <c r="AS413" s="84">
        <v>0</v>
      </c>
    </row>
    <row r="414" spans="1:45" ht="14.25" customHeight="1">
      <c r="A414" s="124" t="s">
        <v>744</v>
      </c>
      <c r="B414" s="124" t="s">
        <v>351</v>
      </c>
      <c r="C414" s="419" t="s">
        <v>234</v>
      </c>
      <c r="D414" s="135" t="s">
        <v>232</v>
      </c>
      <c r="E414" s="135">
        <f>COUNTIF(品番配送区分記入用リスト!U:U,CONCATENATE(A414,$E$1))</f>
        <v>0</v>
      </c>
      <c r="F414" s="135">
        <f>COUNTIF(品番配送区分記入用リスト!U:U,CONCATENATE(A414,$F$1))</f>
        <v>0</v>
      </c>
      <c r="G414" s="135">
        <f>COUNTIF(品番配送区分記入用リスト!U:U,CONCATENATE(A414,$G$1))</f>
        <v>0</v>
      </c>
      <c r="H414" s="135">
        <f>COUNTIF(品番配送区分記入用リスト!U:U,CONCATENATE(A414,$H$1))</f>
        <v>0</v>
      </c>
      <c r="I414" s="136">
        <f t="shared" si="7"/>
        <v>0</v>
      </c>
      <c r="L414" s="135" t="s">
        <v>1484</v>
      </c>
      <c r="M414" s="137">
        <v>2000000</v>
      </c>
      <c r="N414" s="419">
        <v>1350</v>
      </c>
      <c r="O414" s="154">
        <v>600</v>
      </c>
      <c r="Q414" s="419">
        <v>1350</v>
      </c>
      <c r="R414" s="138">
        <v>600</v>
      </c>
      <c r="S414" s="138">
        <v>750</v>
      </c>
      <c r="T414" s="141">
        <v>202.5</v>
      </c>
      <c r="U414" s="183">
        <v>161.25</v>
      </c>
      <c r="V414" s="140">
        <v>0.11944444444444445</v>
      </c>
      <c r="X414" s="85">
        <v>386.25</v>
      </c>
      <c r="Y414" s="185">
        <v>386.25</v>
      </c>
      <c r="Z414" s="84">
        <v>0.25750000000000001</v>
      </c>
      <c r="AA414" s="424" t="s">
        <v>126</v>
      </c>
      <c r="AB414" s="102">
        <v>0.08</v>
      </c>
      <c r="AC414" s="102">
        <v>0.08</v>
      </c>
      <c r="AE414" s="128">
        <v>101.25</v>
      </c>
      <c r="AF414" s="180">
        <v>202.5</v>
      </c>
      <c r="AG414" s="183">
        <v>161.25</v>
      </c>
      <c r="AH414" s="189">
        <v>386.25</v>
      </c>
      <c r="AK414" s="419">
        <v>1350</v>
      </c>
      <c r="AM414" s="12">
        <v>108</v>
      </c>
      <c r="AN414" s="103">
        <v>1458</v>
      </c>
      <c r="AO414" s="12">
        <v>1458</v>
      </c>
      <c r="AP414" s="12" t="s">
        <v>1486</v>
      </c>
      <c r="AQ414" s="103" t="s">
        <v>1486</v>
      </c>
      <c r="AR414" s="159">
        <v>0.08</v>
      </c>
      <c r="AS414" s="84">
        <v>0</v>
      </c>
    </row>
    <row r="415" spans="1:45" ht="14.25" customHeight="1">
      <c r="A415" s="124" t="s">
        <v>745</v>
      </c>
      <c r="B415" s="124" t="s">
        <v>351</v>
      </c>
      <c r="C415" s="419" t="s">
        <v>236</v>
      </c>
      <c r="D415" s="135" t="s">
        <v>232</v>
      </c>
      <c r="E415" s="135">
        <f>COUNTIF(品番配送区分記入用リスト!U:U,CONCATENATE(A415,$E$1))</f>
        <v>0</v>
      </c>
      <c r="F415" s="135">
        <f>COUNTIF(品番配送区分記入用リスト!U:U,CONCATENATE(A415,$F$1))</f>
        <v>0</v>
      </c>
      <c r="G415" s="135">
        <f>COUNTIF(品番配送区分記入用リスト!U:U,CONCATENATE(A415,$G$1))</f>
        <v>0</v>
      </c>
      <c r="H415" s="135">
        <f>COUNTIF(品番配送区分記入用リスト!U:U,CONCATENATE(A415,$H$1))</f>
        <v>0</v>
      </c>
      <c r="I415" s="136">
        <f t="shared" si="7"/>
        <v>0</v>
      </c>
      <c r="L415" s="135" t="s">
        <v>1484</v>
      </c>
      <c r="M415" s="137">
        <v>2000000</v>
      </c>
      <c r="N415" s="419">
        <v>1800</v>
      </c>
      <c r="O415" s="154">
        <v>800</v>
      </c>
      <c r="Q415" s="419">
        <v>1800</v>
      </c>
      <c r="R415" s="138">
        <v>800</v>
      </c>
      <c r="S415" s="138">
        <v>1000</v>
      </c>
      <c r="T415" s="141">
        <v>270</v>
      </c>
      <c r="U415" s="183">
        <v>215</v>
      </c>
      <c r="V415" s="140">
        <v>0.11944444444444445</v>
      </c>
      <c r="X415" s="85">
        <v>515</v>
      </c>
      <c r="Y415" s="185">
        <v>515</v>
      </c>
      <c r="Z415" s="84">
        <v>0.25750000000000001</v>
      </c>
      <c r="AA415" s="424" t="s">
        <v>126</v>
      </c>
      <c r="AB415" s="102">
        <v>0.08</v>
      </c>
      <c r="AC415" s="102">
        <v>0.08</v>
      </c>
      <c r="AE415" s="128">
        <v>135</v>
      </c>
      <c r="AF415" s="180">
        <v>270</v>
      </c>
      <c r="AG415" s="183">
        <v>215</v>
      </c>
      <c r="AH415" s="189">
        <v>515</v>
      </c>
      <c r="AK415" s="419">
        <v>1800</v>
      </c>
      <c r="AM415" s="12">
        <v>144</v>
      </c>
      <c r="AN415" s="103">
        <v>1944</v>
      </c>
      <c r="AO415" s="12">
        <v>1944</v>
      </c>
      <c r="AP415" s="12" t="s">
        <v>1487</v>
      </c>
      <c r="AQ415" s="103" t="s">
        <v>1487</v>
      </c>
      <c r="AR415" s="159">
        <v>0.08</v>
      </c>
      <c r="AS415" s="84">
        <v>0</v>
      </c>
    </row>
    <row r="416" spans="1:45" ht="14.25" customHeight="1">
      <c r="A416" s="124" t="s">
        <v>746</v>
      </c>
      <c r="B416" s="124" t="s">
        <v>351</v>
      </c>
      <c r="C416" s="419" t="s">
        <v>238</v>
      </c>
      <c r="D416" s="135" t="s">
        <v>232</v>
      </c>
      <c r="E416" s="135">
        <f>COUNTIF(品番配送区分記入用リスト!U:U,CONCATENATE(A416,$E$1))</f>
        <v>0</v>
      </c>
      <c r="F416" s="135">
        <f>COUNTIF(品番配送区分記入用リスト!U:U,CONCATENATE(A416,$F$1))</f>
        <v>0</v>
      </c>
      <c r="G416" s="135">
        <f>COUNTIF(品番配送区分記入用リスト!U:U,CONCATENATE(A416,$G$1))</f>
        <v>0</v>
      </c>
      <c r="H416" s="135">
        <f>COUNTIF(品番配送区分記入用リスト!U:U,CONCATENATE(A416,$H$1))</f>
        <v>0</v>
      </c>
      <c r="I416" s="136">
        <f t="shared" si="7"/>
        <v>0</v>
      </c>
      <c r="L416" s="135" t="s">
        <v>1484</v>
      </c>
      <c r="M416" s="137">
        <v>2000000</v>
      </c>
      <c r="N416" s="419">
        <v>2250</v>
      </c>
      <c r="O416" s="154">
        <v>1000</v>
      </c>
      <c r="Q416" s="419">
        <v>2250</v>
      </c>
      <c r="R416" s="138">
        <v>1000</v>
      </c>
      <c r="S416" s="138">
        <v>1250</v>
      </c>
      <c r="T416" s="141">
        <v>337.5</v>
      </c>
      <c r="U416" s="183">
        <v>268.75</v>
      </c>
      <c r="V416" s="140">
        <v>0.11944444444444445</v>
      </c>
      <c r="X416" s="85">
        <v>643.75</v>
      </c>
      <c r="Y416" s="185">
        <v>643.75</v>
      </c>
      <c r="Z416" s="84">
        <v>0.25750000000000001</v>
      </c>
      <c r="AA416" s="424" t="s">
        <v>126</v>
      </c>
      <c r="AB416" s="102">
        <v>0.08</v>
      </c>
      <c r="AC416" s="102">
        <v>0.08</v>
      </c>
      <c r="AE416" s="128">
        <v>168.75</v>
      </c>
      <c r="AF416" s="180">
        <v>337.5</v>
      </c>
      <c r="AG416" s="183">
        <v>268.75</v>
      </c>
      <c r="AH416" s="189">
        <v>643.75</v>
      </c>
      <c r="AK416" s="419">
        <v>2250</v>
      </c>
      <c r="AM416" s="12">
        <v>180</v>
      </c>
      <c r="AN416" s="103">
        <v>2430</v>
      </c>
      <c r="AO416" s="12">
        <v>2430</v>
      </c>
      <c r="AP416" s="12" t="s">
        <v>1488</v>
      </c>
      <c r="AQ416" s="103" t="s">
        <v>1488</v>
      </c>
      <c r="AR416" s="159">
        <v>0.08</v>
      </c>
      <c r="AS416" s="84">
        <v>0</v>
      </c>
    </row>
    <row r="417" spans="1:45" ht="14.25" customHeight="1">
      <c r="A417" s="124" t="s">
        <v>747</v>
      </c>
      <c r="B417" s="124" t="s">
        <v>351</v>
      </c>
      <c r="C417" s="419" t="s">
        <v>240</v>
      </c>
      <c r="D417" s="135" t="s">
        <v>232</v>
      </c>
      <c r="E417" s="135">
        <f>COUNTIF(品番配送区分記入用リスト!U:U,CONCATENATE(A417,$E$1))</f>
        <v>0</v>
      </c>
      <c r="F417" s="135">
        <f>COUNTIF(品番配送区分記入用リスト!U:U,CONCATENATE(A417,$F$1))</f>
        <v>0</v>
      </c>
      <c r="G417" s="135">
        <f>COUNTIF(品番配送区分記入用リスト!U:U,CONCATENATE(A417,$G$1))</f>
        <v>0</v>
      </c>
      <c r="H417" s="135">
        <f>COUNTIF(品番配送区分記入用リスト!U:U,CONCATENATE(A417,$H$1))</f>
        <v>0</v>
      </c>
      <c r="I417" s="136">
        <f t="shared" si="7"/>
        <v>0</v>
      </c>
      <c r="L417" s="135" t="s">
        <v>1484</v>
      </c>
      <c r="M417" s="137">
        <v>2000000</v>
      </c>
      <c r="N417" s="419">
        <v>2700</v>
      </c>
      <c r="O417" s="154">
        <v>1200</v>
      </c>
      <c r="Q417" s="419">
        <v>2700</v>
      </c>
      <c r="R417" s="138">
        <v>1200</v>
      </c>
      <c r="S417" s="138">
        <v>1500</v>
      </c>
      <c r="T417" s="141">
        <v>405</v>
      </c>
      <c r="U417" s="183">
        <v>322.5</v>
      </c>
      <c r="V417" s="140">
        <v>0.11944444444444445</v>
      </c>
      <c r="X417" s="85">
        <v>772.5</v>
      </c>
      <c r="Y417" s="185">
        <v>772.5</v>
      </c>
      <c r="Z417" s="84">
        <v>0.25750000000000001</v>
      </c>
      <c r="AA417" s="424" t="s">
        <v>126</v>
      </c>
      <c r="AB417" s="102">
        <v>0.08</v>
      </c>
      <c r="AC417" s="102">
        <v>0.08</v>
      </c>
      <c r="AE417" s="128">
        <v>202.5</v>
      </c>
      <c r="AF417" s="180">
        <v>405</v>
      </c>
      <c r="AG417" s="183">
        <v>322.5</v>
      </c>
      <c r="AH417" s="189">
        <v>772.5</v>
      </c>
      <c r="AK417" s="419">
        <v>2700</v>
      </c>
      <c r="AM417" s="12">
        <v>216</v>
      </c>
      <c r="AN417" s="103">
        <v>2916</v>
      </c>
      <c r="AO417" s="12">
        <v>2916</v>
      </c>
      <c r="AP417" s="12" t="s">
        <v>1489</v>
      </c>
      <c r="AQ417" s="103" t="s">
        <v>1489</v>
      </c>
      <c r="AR417" s="159">
        <v>0.08</v>
      </c>
      <c r="AS417" s="84">
        <v>0</v>
      </c>
    </row>
    <row r="418" spans="1:45" ht="14.25" customHeight="1">
      <c r="A418" s="124" t="s">
        <v>748</v>
      </c>
      <c r="B418" s="124" t="s">
        <v>351</v>
      </c>
      <c r="C418" s="419" t="s">
        <v>246</v>
      </c>
      <c r="D418" s="135" t="s">
        <v>232</v>
      </c>
      <c r="E418" s="135">
        <f>COUNTIF(品番配送区分記入用リスト!U:U,CONCATENATE(A418,$E$1))</f>
        <v>0</v>
      </c>
      <c r="F418" s="135">
        <f>COUNTIF(品番配送区分記入用リスト!U:U,CONCATENATE(A418,$F$1))</f>
        <v>0</v>
      </c>
      <c r="G418" s="135">
        <f>COUNTIF(品番配送区分記入用リスト!U:U,CONCATENATE(A418,$G$1))</f>
        <v>0</v>
      </c>
      <c r="H418" s="135">
        <f>COUNTIF(品番配送区分記入用リスト!U:U,CONCATENATE(A418,$H$1))</f>
        <v>0</v>
      </c>
      <c r="I418" s="136">
        <f t="shared" si="7"/>
        <v>0</v>
      </c>
      <c r="L418" s="135" t="s">
        <v>1484</v>
      </c>
      <c r="M418" s="137">
        <v>2000000</v>
      </c>
      <c r="N418" s="419">
        <v>3600</v>
      </c>
      <c r="O418" s="154">
        <v>1600</v>
      </c>
      <c r="Q418" s="419">
        <v>3600</v>
      </c>
      <c r="R418" s="138">
        <v>1600</v>
      </c>
      <c r="S418" s="138">
        <v>2000</v>
      </c>
      <c r="T418" s="141">
        <v>540</v>
      </c>
      <c r="U418" s="183">
        <v>430</v>
      </c>
      <c r="V418" s="140">
        <v>0.11944444444444445</v>
      </c>
      <c r="X418" s="85">
        <v>1030</v>
      </c>
      <c r="Y418" s="185">
        <v>1030</v>
      </c>
      <c r="Z418" s="84">
        <v>0.25750000000000001</v>
      </c>
      <c r="AA418" s="424" t="s">
        <v>126</v>
      </c>
      <c r="AB418" s="102">
        <v>0.08</v>
      </c>
      <c r="AC418" s="102">
        <v>0.08</v>
      </c>
      <c r="AE418" s="128">
        <v>270</v>
      </c>
      <c r="AF418" s="180">
        <v>540</v>
      </c>
      <c r="AG418" s="183">
        <v>430</v>
      </c>
      <c r="AH418" s="189">
        <v>1030</v>
      </c>
      <c r="AK418" s="419">
        <v>3600</v>
      </c>
      <c r="AM418" s="12">
        <v>288</v>
      </c>
      <c r="AN418" s="103">
        <v>3888</v>
      </c>
      <c r="AO418" s="12">
        <v>3888</v>
      </c>
      <c r="AP418" s="12" t="s">
        <v>1490</v>
      </c>
      <c r="AQ418" s="103" t="s">
        <v>1490</v>
      </c>
      <c r="AR418" s="159">
        <v>0.08</v>
      </c>
      <c r="AS418" s="84">
        <v>0</v>
      </c>
    </row>
    <row r="419" spans="1:45" ht="14.25" customHeight="1">
      <c r="A419" s="124" t="s">
        <v>749</v>
      </c>
      <c r="B419" s="124" t="s">
        <v>351</v>
      </c>
      <c r="C419" s="419" t="s">
        <v>248</v>
      </c>
      <c r="D419" s="135" t="s">
        <v>232</v>
      </c>
      <c r="E419" s="135">
        <f>COUNTIF(品番配送区分記入用リスト!U:U,CONCATENATE(A419,$E$1))</f>
        <v>0</v>
      </c>
      <c r="F419" s="135">
        <f>COUNTIF(品番配送区分記入用リスト!U:U,CONCATENATE(A419,$F$1))</f>
        <v>0</v>
      </c>
      <c r="G419" s="135">
        <f>COUNTIF(品番配送区分記入用リスト!U:U,CONCATENATE(A419,$G$1))</f>
        <v>0</v>
      </c>
      <c r="H419" s="135">
        <f>COUNTIF(品番配送区分記入用リスト!U:U,CONCATENATE(A419,$H$1))</f>
        <v>0</v>
      </c>
      <c r="I419" s="136">
        <f t="shared" si="7"/>
        <v>0</v>
      </c>
      <c r="L419" s="135" t="s">
        <v>1484</v>
      </c>
      <c r="M419" s="137">
        <v>2000000</v>
      </c>
      <c r="N419" s="419">
        <v>4500</v>
      </c>
      <c r="O419" s="154">
        <v>2000</v>
      </c>
      <c r="Q419" s="419">
        <v>4500</v>
      </c>
      <c r="R419" s="138">
        <v>2000</v>
      </c>
      <c r="S419" s="138">
        <v>2500</v>
      </c>
      <c r="T419" s="141">
        <v>675</v>
      </c>
      <c r="U419" s="183">
        <v>537.5</v>
      </c>
      <c r="V419" s="140">
        <v>0.11944444444444445</v>
      </c>
      <c r="W419" s="127">
        <v>800</v>
      </c>
      <c r="X419" s="85">
        <v>1287.5</v>
      </c>
      <c r="Y419" s="185">
        <v>487.5</v>
      </c>
      <c r="Z419" s="84">
        <v>9.7500000000000003E-2</v>
      </c>
      <c r="AA419" s="424" t="s">
        <v>126</v>
      </c>
      <c r="AB419" s="102">
        <v>0.08</v>
      </c>
      <c r="AC419" s="102">
        <v>0.08</v>
      </c>
      <c r="AE419" s="128">
        <v>337.5</v>
      </c>
      <c r="AF419" s="180">
        <v>675</v>
      </c>
      <c r="AG419" s="183">
        <v>537.5</v>
      </c>
      <c r="AH419" s="189">
        <v>1287.5</v>
      </c>
      <c r="AK419" s="419">
        <v>4500</v>
      </c>
      <c r="AM419" s="12">
        <v>360</v>
      </c>
      <c r="AN419" s="103">
        <v>4860</v>
      </c>
      <c r="AO419" s="12">
        <v>4860</v>
      </c>
      <c r="AP419" s="12" t="s">
        <v>1491</v>
      </c>
      <c r="AQ419" s="103" t="s">
        <v>1491</v>
      </c>
      <c r="AR419" s="159">
        <v>0.08</v>
      </c>
      <c r="AS419" s="84">
        <v>0</v>
      </c>
    </row>
    <row r="420" spans="1:45" ht="14.25" customHeight="1">
      <c r="A420" s="124" t="s">
        <v>750</v>
      </c>
      <c r="B420" s="124" t="s">
        <v>351</v>
      </c>
      <c r="C420" s="419" t="s">
        <v>495</v>
      </c>
      <c r="D420" s="135" t="s">
        <v>232</v>
      </c>
      <c r="E420" s="135">
        <f>COUNTIF(品番配送区分記入用リスト!U:U,CONCATENATE(A420,$E$1))</f>
        <v>0</v>
      </c>
      <c r="F420" s="135">
        <f>COUNTIF(品番配送区分記入用リスト!U:U,CONCATENATE(A420,$F$1))</f>
        <v>0</v>
      </c>
      <c r="G420" s="135">
        <f>COUNTIF(品番配送区分記入用リスト!U:U,CONCATENATE(A420,$G$1))</f>
        <v>0</v>
      </c>
      <c r="H420" s="135">
        <f>COUNTIF(品番配送区分記入用リスト!U:U,CONCATENATE(A420,$H$1))</f>
        <v>0</v>
      </c>
      <c r="I420" s="136">
        <f t="shared" si="7"/>
        <v>0</v>
      </c>
      <c r="L420" s="135" t="s">
        <v>1484</v>
      </c>
      <c r="M420" s="137">
        <v>2000000</v>
      </c>
      <c r="N420" s="419">
        <v>7200</v>
      </c>
      <c r="O420" s="154">
        <v>3200</v>
      </c>
      <c r="Q420" s="419">
        <v>7200</v>
      </c>
      <c r="R420" s="138">
        <v>3200</v>
      </c>
      <c r="S420" s="138">
        <v>4000</v>
      </c>
      <c r="T420" s="141">
        <v>1080</v>
      </c>
      <c r="U420" s="183">
        <v>860</v>
      </c>
      <c r="V420" s="140">
        <v>0.11944444444444445</v>
      </c>
      <c r="W420" s="127">
        <v>800</v>
      </c>
      <c r="X420" s="85">
        <v>2060</v>
      </c>
      <c r="Y420" s="185">
        <v>1260</v>
      </c>
      <c r="Z420" s="84">
        <v>0.1575</v>
      </c>
      <c r="AA420" s="424" t="s">
        <v>126</v>
      </c>
      <c r="AB420" s="102">
        <v>0.08</v>
      </c>
      <c r="AC420" s="102">
        <v>0.08</v>
      </c>
      <c r="AE420" s="128">
        <v>540</v>
      </c>
      <c r="AF420" s="180">
        <v>1080</v>
      </c>
      <c r="AG420" s="183">
        <v>860</v>
      </c>
      <c r="AH420" s="189">
        <v>2060</v>
      </c>
      <c r="AK420" s="419">
        <v>7200</v>
      </c>
      <c r="AM420" s="12">
        <v>576</v>
      </c>
      <c r="AN420" s="103">
        <v>7776</v>
      </c>
      <c r="AO420" s="12">
        <v>7776</v>
      </c>
      <c r="AP420" s="12" t="s">
        <v>1499</v>
      </c>
      <c r="AQ420" s="103" t="s">
        <v>1499</v>
      </c>
      <c r="AR420" s="159">
        <v>0.08</v>
      </c>
      <c r="AS420" s="84">
        <v>0</v>
      </c>
    </row>
    <row r="421" spans="1:45" ht="14.25" customHeight="1">
      <c r="A421" s="124" t="s">
        <v>751</v>
      </c>
      <c r="B421" s="124" t="s">
        <v>351</v>
      </c>
      <c r="C421" s="419" t="s">
        <v>264</v>
      </c>
      <c r="D421" s="135" t="s">
        <v>232</v>
      </c>
      <c r="E421" s="135">
        <f>COUNTIF(品番配送区分記入用リスト!U:U,CONCATENATE(A421,$E$1))</f>
        <v>0</v>
      </c>
      <c r="F421" s="135">
        <f>COUNTIF(品番配送区分記入用リスト!U:U,CONCATENATE(A421,$F$1))</f>
        <v>0</v>
      </c>
      <c r="G421" s="135">
        <f>COUNTIF(品番配送区分記入用リスト!U:U,CONCATENATE(A421,$G$1))</f>
        <v>0</v>
      </c>
      <c r="H421" s="135">
        <f>COUNTIF(品番配送区分記入用リスト!U:U,CONCATENATE(A421,$H$1))</f>
        <v>0</v>
      </c>
      <c r="I421" s="136">
        <f t="shared" si="7"/>
        <v>0</v>
      </c>
      <c r="L421" s="135" t="s">
        <v>1484</v>
      </c>
      <c r="M421" s="137">
        <v>2000000</v>
      </c>
      <c r="N421" s="419">
        <v>9000</v>
      </c>
      <c r="O421" s="154">
        <v>4000</v>
      </c>
      <c r="Q421" s="419">
        <v>9000</v>
      </c>
      <c r="R421" s="138">
        <v>4000</v>
      </c>
      <c r="S421" s="138">
        <v>5000</v>
      </c>
      <c r="T421" s="141">
        <v>1350</v>
      </c>
      <c r="U421" s="183">
        <v>1075</v>
      </c>
      <c r="V421" s="140">
        <v>0.11944444444444445</v>
      </c>
      <c r="W421" s="127">
        <v>800</v>
      </c>
      <c r="X421" s="85">
        <v>2575</v>
      </c>
      <c r="Y421" s="185">
        <v>1775</v>
      </c>
      <c r="Z421" s="84">
        <v>0.17749999999999999</v>
      </c>
      <c r="AA421" s="424" t="s">
        <v>126</v>
      </c>
      <c r="AB421" s="102">
        <v>0.08</v>
      </c>
      <c r="AC421" s="102">
        <v>0.08</v>
      </c>
      <c r="AE421" s="128">
        <v>675</v>
      </c>
      <c r="AF421" s="180">
        <v>1350</v>
      </c>
      <c r="AG421" s="183">
        <v>1075</v>
      </c>
      <c r="AH421" s="189">
        <v>2575</v>
      </c>
      <c r="AK421" s="419">
        <v>9000</v>
      </c>
      <c r="AM421" s="12">
        <v>720</v>
      </c>
      <c r="AN421" s="103">
        <v>9720</v>
      </c>
      <c r="AO421" s="12">
        <v>9720</v>
      </c>
      <c r="AP421" s="12" t="s">
        <v>1497</v>
      </c>
      <c r="AQ421" s="103" t="s">
        <v>1497</v>
      </c>
      <c r="AR421" s="159">
        <v>0.08</v>
      </c>
      <c r="AS421" s="84">
        <v>0</v>
      </c>
    </row>
    <row r="422" spans="1:45" ht="14.25" customHeight="1">
      <c r="A422" s="124" t="s">
        <v>752</v>
      </c>
      <c r="B422" s="124" t="s">
        <v>331</v>
      </c>
      <c r="C422" s="419" t="s">
        <v>231</v>
      </c>
      <c r="D422" s="135" t="s">
        <v>232</v>
      </c>
      <c r="E422" s="135">
        <f>COUNTIF(品番配送区分記入用リスト!U:U,CONCATENATE(A422,$E$1))</f>
        <v>0</v>
      </c>
      <c r="F422" s="135">
        <f>COUNTIF(品番配送区分記入用リスト!U:U,CONCATENATE(A422,$F$1))</f>
        <v>0</v>
      </c>
      <c r="G422" s="135">
        <f>COUNTIF(品番配送区分記入用リスト!U:U,CONCATENATE(A422,$G$1))</f>
        <v>0</v>
      </c>
      <c r="H422" s="135">
        <f>COUNTIF(品番配送区分記入用リスト!U:U,CONCATENATE(A422,$H$1))</f>
        <v>0</v>
      </c>
      <c r="I422" s="136">
        <f t="shared" si="7"/>
        <v>0</v>
      </c>
      <c r="L422" s="135" t="s">
        <v>1484</v>
      </c>
      <c r="M422" s="137">
        <v>2000000</v>
      </c>
      <c r="N422" s="419">
        <v>900</v>
      </c>
      <c r="O422" s="154">
        <v>400</v>
      </c>
      <c r="Q422" s="419">
        <v>900</v>
      </c>
      <c r="R422" s="138">
        <v>400</v>
      </c>
      <c r="S422" s="138">
        <v>500</v>
      </c>
      <c r="T422" s="141">
        <v>135</v>
      </c>
      <c r="U422" s="183">
        <v>107.5</v>
      </c>
      <c r="V422" s="140">
        <v>0.11944444444444445</v>
      </c>
      <c r="X422" s="85">
        <v>257.5</v>
      </c>
      <c r="Y422" s="185">
        <v>257.5</v>
      </c>
      <c r="Z422" s="84">
        <v>0.25750000000000001</v>
      </c>
      <c r="AA422" s="424" t="s">
        <v>126</v>
      </c>
      <c r="AB422" s="102">
        <v>0.08</v>
      </c>
      <c r="AC422" s="102">
        <v>0.08</v>
      </c>
      <c r="AE422" s="128">
        <v>67.5</v>
      </c>
      <c r="AF422" s="180">
        <v>135</v>
      </c>
      <c r="AG422" s="183">
        <v>107.5</v>
      </c>
      <c r="AH422" s="189">
        <v>257.5</v>
      </c>
      <c r="AK422" s="419">
        <v>900</v>
      </c>
      <c r="AM422" s="12">
        <v>72</v>
      </c>
      <c r="AN422" s="103">
        <v>972</v>
      </c>
      <c r="AO422" s="12">
        <v>972</v>
      </c>
      <c r="AP422" s="12" t="s">
        <v>1485</v>
      </c>
      <c r="AQ422" s="103" t="s">
        <v>1485</v>
      </c>
      <c r="AR422" s="159">
        <v>0.08</v>
      </c>
      <c r="AS422" s="84">
        <v>0</v>
      </c>
    </row>
    <row r="423" spans="1:45" ht="14.25" customHeight="1">
      <c r="A423" s="124" t="s">
        <v>753</v>
      </c>
      <c r="B423" s="124" t="s">
        <v>754</v>
      </c>
      <c r="C423" s="419" t="s">
        <v>234</v>
      </c>
      <c r="D423" s="135" t="s">
        <v>232</v>
      </c>
      <c r="E423" s="135">
        <f>COUNTIF(品番配送区分記入用リスト!U:U,CONCATENATE(A423,$E$1))</f>
        <v>0</v>
      </c>
      <c r="F423" s="135">
        <f>COUNTIF(品番配送区分記入用リスト!U:U,CONCATENATE(A423,$F$1))</f>
        <v>0</v>
      </c>
      <c r="G423" s="135">
        <f>COUNTIF(品番配送区分記入用リスト!U:U,CONCATENATE(A423,$G$1))</f>
        <v>0</v>
      </c>
      <c r="H423" s="135">
        <f>COUNTIF(品番配送区分記入用リスト!U:U,CONCATENATE(A423,$H$1))</f>
        <v>0</v>
      </c>
      <c r="I423" s="136">
        <f t="shared" si="7"/>
        <v>0</v>
      </c>
      <c r="L423" s="135" t="s">
        <v>1484</v>
      </c>
      <c r="M423" s="137">
        <v>2000000</v>
      </c>
      <c r="N423" s="419">
        <v>1350</v>
      </c>
      <c r="O423" s="154">
        <v>600</v>
      </c>
      <c r="Q423" s="419">
        <v>1350</v>
      </c>
      <c r="R423" s="138">
        <v>600</v>
      </c>
      <c r="S423" s="138">
        <v>750</v>
      </c>
      <c r="T423" s="141">
        <v>202.5</v>
      </c>
      <c r="U423" s="183">
        <v>161.25</v>
      </c>
      <c r="V423" s="140">
        <v>0.11944444444444445</v>
      </c>
      <c r="X423" s="85">
        <v>386.25</v>
      </c>
      <c r="Y423" s="185">
        <v>386.25</v>
      </c>
      <c r="Z423" s="84">
        <v>0.25750000000000001</v>
      </c>
      <c r="AA423" s="424" t="s">
        <v>126</v>
      </c>
      <c r="AB423" s="102">
        <v>0.08</v>
      </c>
      <c r="AC423" s="102">
        <v>0.08</v>
      </c>
      <c r="AE423" s="128">
        <v>101.25</v>
      </c>
      <c r="AF423" s="180">
        <v>202.5</v>
      </c>
      <c r="AG423" s="183">
        <v>161.25</v>
      </c>
      <c r="AH423" s="189">
        <v>386.25</v>
      </c>
      <c r="AK423" s="419">
        <v>1350</v>
      </c>
      <c r="AM423" s="12">
        <v>108</v>
      </c>
      <c r="AN423" s="103">
        <v>1458</v>
      </c>
      <c r="AO423" s="12">
        <v>1458</v>
      </c>
      <c r="AP423" s="12" t="s">
        <v>1486</v>
      </c>
      <c r="AQ423" s="103" t="s">
        <v>1486</v>
      </c>
      <c r="AR423" s="159">
        <v>0.08</v>
      </c>
      <c r="AS423" s="84">
        <v>0</v>
      </c>
    </row>
    <row r="424" spans="1:45" ht="14.25" customHeight="1">
      <c r="A424" s="124" t="s">
        <v>755</v>
      </c>
      <c r="B424" s="124" t="s">
        <v>756</v>
      </c>
      <c r="C424" s="419" t="s">
        <v>236</v>
      </c>
      <c r="D424" s="135" t="s">
        <v>232</v>
      </c>
      <c r="E424" s="135">
        <f>COUNTIF(品番配送区分記入用リスト!U:U,CONCATENATE(A424,$E$1))</f>
        <v>0</v>
      </c>
      <c r="F424" s="135">
        <f>COUNTIF(品番配送区分記入用リスト!U:U,CONCATENATE(A424,$F$1))</f>
        <v>0</v>
      </c>
      <c r="G424" s="135">
        <f>COUNTIF(品番配送区分記入用リスト!U:U,CONCATENATE(A424,$G$1))</f>
        <v>0</v>
      </c>
      <c r="H424" s="135">
        <f>COUNTIF(品番配送区分記入用リスト!U:U,CONCATENATE(A424,$H$1))</f>
        <v>0</v>
      </c>
      <c r="I424" s="136">
        <f t="shared" si="7"/>
        <v>0</v>
      </c>
      <c r="L424" s="135" t="s">
        <v>1484</v>
      </c>
      <c r="M424" s="137">
        <v>2000000</v>
      </c>
      <c r="N424" s="419">
        <v>1800</v>
      </c>
      <c r="O424" s="154">
        <v>800</v>
      </c>
      <c r="Q424" s="419">
        <v>1800</v>
      </c>
      <c r="R424" s="138">
        <v>800</v>
      </c>
      <c r="S424" s="138">
        <v>1000</v>
      </c>
      <c r="T424" s="141">
        <v>270</v>
      </c>
      <c r="U424" s="183">
        <v>215</v>
      </c>
      <c r="V424" s="140">
        <v>0.11944444444444445</v>
      </c>
      <c r="X424" s="85">
        <v>515</v>
      </c>
      <c r="Y424" s="185">
        <v>515</v>
      </c>
      <c r="Z424" s="84">
        <v>0.25750000000000001</v>
      </c>
      <c r="AA424" s="424" t="s">
        <v>126</v>
      </c>
      <c r="AB424" s="102">
        <v>0.08</v>
      </c>
      <c r="AC424" s="102">
        <v>0.08</v>
      </c>
      <c r="AE424" s="128">
        <v>135</v>
      </c>
      <c r="AF424" s="180">
        <v>270</v>
      </c>
      <c r="AG424" s="183">
        <v>215</v>
      </c>
      <c r="AH424" s="189">
        <v>515</v>
      </c>
      <c r="AK424" s="419">
        <v>1800</v>
      </c>
      <c r="AM424" s="12">
        <v>144</v>
      </c>
      <c r="AN424" s="103">
        <v>1944</v>
      </c>
      <c r="AO424" s="12">
        <v>1944</v>
      </c>
      <c r="AP424" s="12" t="s">
        <v>1487</v>
      </c>
      <c r="AQ424" s="103" t="s">
        <v>1487</v>
      </c>
      <c r="AR424" s="159">
        <v>0.08</v>
      </c>
      <c r="AS424" s="84">
        <v>0</v>
      </c>
    </row>
    <row r="425" spans="1:45" ht="14.25" customHeight="1">
      <c r="A425" s="124" t="s">
        <v>757</v>
      </c>
      <c r="B425" s="124" t="s">
        <v>758</v>
      </c>
      <c r="C425" s="419" t="s">
        <v>238</v>
      </c>
      <c r="D425" s="135" t="s">
        <v>232</v>
      </c>
      <c r="E425" s="135">
        <f>COUNTIF(品番配送区分記入用リスト!U:U,CONCATENATE(A425,$E$1))</f>
        <v>0</v>
      </c>
      <c r="F425" s="135">
        <f>COUNTIF(品番配送区分記入用リスト!U:U,CONCATENATE(A425,$F$1))</f>
        <v>0</v>
      </c>
      <c r="G425" s="135">
        <f>COUNTIF(品番配送区分記入用リスト!U:U,CONCATENATE(A425,$G$1))</f>
        <v>0</v>
      </c>
      <c r="H425" s="135">
        <f>COUNTIF(品番配送区分記入用リスト!U:U,CONCATENATE(A425,$H$1))</f>
        <v>0</v>
      </c>
      <c r="I425" s="136">
        <f t="shared" si="7"/>
        <v>0</v>
      </c>
      <c r="L425" s="135" t="s">
        <v>1484</v>
      </c>
      <c r="M425" s="137">
        <v>2000000</v>
      </c>
      <c r="N425" s="419">
        <v>2250</v>
      </c>
      <c r="O425" s="154">
        <v>1000</v>
      </c>
      <c r="Q425" s="419">
        <v>2250</v>
      </c>
      <c r="R425" s="138">
        <v>1000</v>
      </c>
      <c r="S425" s="138">
        <v>1250</v>
      </c>
      <c r="T425" s="141">
        <v>337.5</v>
      </c>
      <c r="U425" s="183">
        <v>268.75</v>
      </c>
      <c r="V425" s="140">
        <v>0.11944444444444445</v>
      </c>
      <c r="X425" s="85">
        <v>643.75</v>
      </c>
      <c r="Y425" s="185">
        <v>643.75</v>
      </c>
      <c r="Z425" s="84">
        <v>0.25750000000000001</v>
      </c>
      <c r="AA425" s="424" t="s">
        <v>126</v>
      </c>
      <c r="AB425" s="102">
        <v>0.08</v>
      </c>
      <c r="AC425" s="102">
        <v>0.08</v>
      </c>
      <c r="AE425" s="128">
        <v>168.75</v>
      </c>
      <c r="AF425" s="180">
        <v>337.5</v>
      </c>
      <c r="AG425" s="183">
        <v>268.75</v>
      </c>
      <c r="AH425" s="189">
        <v>643.75</v>
      </c>
      <c r="AK425" s="419">
        <v>2250</v>
      </c>
      <c r="AM425" s="12">
        <v>180</v>
      </c>
      <c r="AN425" s="103">
        <v>2430</v>
      </c>
      <c r="AO425" s="12">
        <v>2430</v>
      </c>
      <c r="AP425" s="12" t="s">
        <v>1488</v>
      </c>
      <c r="AQ425" s="103" t="s">
        <v>1488</v>
      </c>
      <c r="AR425" s="159">
        <v>0.08</v>
      </c>
      <c r="AS425" s="84">
        <v>0</v>
      </c>
    </row>
    <row r="426" spans="1:45" ht="14.25" customHeight="1">
      <c r="A426" s="124" t="s">
        <v>759</v>
      </c>
      <c r="B426" s="124" t="s">
        <v>760</v>
      </c>
      <c r="C426" s="419" t="s">
        <v>240</v>
      </c>
      <c r="D426" s="135" t="s">
        <v>232</v>
      </c>
      <c r="E426" s="135">
        <f>COUNTIF(品番配送区分記入用リスト!U:U,CONCATENATE(A426,$E$1))</f>
        <v>0</v>
      </c>
      <c r="F426" s="135">
        <f>COUNTIF(品番配送区分記入用リスト!U:U,CONCATENATE(A426,$F$1))</f>
        <v>0</v>
      </c>
      <c r="G426" s="135">
        <f>COUNTIF(品番配送区分記入用リスト!U:U,CONCATENATE(A426,$G$1))</f>
        <v>0</v>
      </c>
      <c r="H426" s="135">
        <f>COUNTIF(品番配送区分記入用リスト!U:U,CONCATENATE(A426,$H$1))</f>
        <v>0</v>
      </c>
      <c r="I426" s="136">
        <f t="shared" si="7"/>
        <v>0</v>
      </c>
      <c r="L426" s="135" t="s">
        <v>1484</v>
      </c>
      <c r="M426" s="137">
        <v>2000000</v>
      </c>
      <c r="N426" s="419">
        <v>2700</v>
      </c>
      <c r="O426" s="154">
        <v>1200</v>
      </c>
      <c r="Q426" s="419">
        <v>2700</v>
      </c>
      <c r="R426" s="138">
        <v>1200</v>
      </c>
      <c r="S426" s="138">
        <v>1500</v>
      </c>
      <c r="T426" s="141">
        <v>405</v>
      </c>
      <c r="U426" s="183">
        <v>322.5</v>
      </c>
      <c r="V426" s="140">
        <v>0.11944444444444445</v>
      </c>
      <c r="X426" s="85">
        <v>772.5</v>
      </c>
      <c r="Y426" s="185">
        <v>772.5</v>
      </c>
      <c r="Z426" s="84">
        <v>0.25750000000000001</v>
      </c>
      <c r="AA426" s="424" t="s">
        <v>126</v>
      </c>
      <c r="AB426" s="102">
        <v>0.08</v>
      </c>
      <c r="AC426" s="102">
        <v>0.08</v>
      </c>
      <c r="AE426" s="128">
        <v>202.5</v>
      </c>
      <c r="AF426" s="180">
        <v>405</v>
      </c>
      <c r="AG426" s="183">
        <v>322.5</v>
      </c>
      <c r="AH426" s="189">
        <v>772.5</v>
      </c>
      <c r="AK426" s="419">
        <v>2700</v>
      </c>
      <c r="AM426" s="12">
        <v>216</v>
      </c>
      <c r="AN426" s="103">
        <v>2916</v>
      </c>
      <c r="AO426" s="12">
        <v>2916</v>
      </c>
      <c r="AP426" s="12" t="s">
        <v>1489</v>
      </c>
      <c r="AQ426" s="103" t="s">
        <v>1489</v>
      </c>
      <c r="AR426" s="159">
        <v>0.08</v>
      </c>
      <c r="AS426" s="84">
        <v>0</v>
      </c>
    </row>
    <row r="427" spans="1:45" ht="14.25" customHeight="1">
      <c r="A427" s="124" t="s">
        <v>761</v>
      </c>
      <c r="B427" s="124" t="s">
        <v>762</v>
      </c>
      <c r="C427" s="419" t="s">
        <v>246</v>
      </c>
      <c r="D427" s="135" t="s">
        <v>232</v>
      </c>
      <c r="E427" s="135">
        <f>COUNTIF(品番配送区分記入用リスト!U:U,CONCATENATE(A427,$E$1))</f>
        <v>0</v>
      </c>
      <c r="F427" s="135">
        <f>COUNTIF(品番配送区分記入用リスト!U:U,CONCATENATE(A427,$F$1))</f>
        <v>0</v>
      </c>
      <c r="G427" s="135">
        <f>COUNTIF(品番配送区分記入用リスト!U:U,CONCATENATE(A427,$G$1))</f>
        <v>0</v>
      </c>
      <c r="H427" s="135">
        <f>COUNTIF(品番配送区分記入用リスト!U:U,CONCATENATE(A427,$H$1))</f>
        <v>0</v>
      </c>
      <c r="I427" s="136">
        <f t="shared" si="7"/>
        <v>0</v>
      </c>
      <c r="L427" s="135" t="s">
        <v>1484</v>
      </c>
      <c r="M427" s="137">
        <v>2000000</v>
      </c>
      <c r="N427" s="419">
        <v>3600</v>
      </c>
      <c r="O427" s="154">
        <v>1600</v>
      </c>
      <c r="Q427" s="419">
        <v>3600</v>
      </c>
      <c r="R427" s="138">
        <v>1600</v>
      </c>
      <c r="S427" s="138">
        <v>2000</v>
      </c>
      <c r="T427" s="141">
        <v>540</v>
      </c>
      <c r="U427" s="183">
        <v>430</v>
      </c>
      <c r="V427" s="140">
        <v>0.11944444444444445</v>
      </c>
      <c r="X427" s="85">
        <v>1030</v>
      </c>
      <c r="Y427" s="185">
        <v>1030</v>
      </c>
      <c r="Z427" s="84">
        <v>0.25750000000000001</v>
      </c>
      <c r="AA427" s="424" t="s">
        <v>126</v>
      </c>
      <c r="AB427" s="102">
        <v>0.08</v>
      </c>
      <c r="AC427" s="102">
        <v>0.08</v>
      </c>
      <c r="AE427" s="128">
        <v>270</v>
      </c>
      <c r="AF427" s="180">
        <v>540</v>
      </c>
      <c r="AG427" s="183">
        <v>430</v>
      </c>
      <c r="AH427" s="189">
        <v>1030</v>
      </c>
      <c r="AK427" s="419">
        <v>3600</v>
      </c>
      <c r="AM427" s="12">
        <v>288</v>
      </c>
      <c r="AN427" s="103">
        <v>3888</v>
      </c>
      <c r="AO427" s="12">
        <v>3888</v>
      </c>
      <c r="AP427" s="12" t="s">
        <v>1490</v>
      </c>
      <c r="AQ427" s="103" t="s">
        <v>1490</v>
      </c>
      <c r="AR427" s="159">
        <v>0.08</v>
      </c>
      <c r="AS427" s="84">
        <v>0</v>
      </c>
    </row>
    <row r="428" spans="1:45" ht="14.25" customHeight="1">
      <c r="A428" s="124" t="s">
        <v>763</v>
      </c>
      <c r="B428" s="124" t="s">
        <v>764</v>
      </c>
      <c r="C428" s="419" t="s">
        <v>248</v>
      </c>
      <c r="D428" s="135" t="s">
        <v>232</v>
      </c>
      <c r="E428" s="135">
        <f>COUNTIF(品番配送区分記入用リスト!U:U,CONCATENATE(A428,$E$1))</f>
        <v>0</v>
      </c>
      <c r="F428" s="135">
        <f>COUNTIF(品番配送区分記入用リスト!U:U,CONCATENATE(A428,$F$1))</f>
        <v>0</v>
      </c>
      <c r="G428" s="135">
        <f>COUNTIF(品番配送区分記入用リスト!U:U,CONCATENATE(A428,$G$1))</f>
        <v>0</v>
      </c>
      <c r="H428" s="135">
        <f>COUNTIF(品番配送区分記入用リスト!U:U,CONCATENATE(A428,$H$1))</f>
        <v>0</v>
      </c>
      <c r="I428" s="136">
        <f t="shared" si="7"/>
        <v>0</v>
      </c>
      <c r="L428" s="135" t="s">
        <v>1484</v>
      </c>
      <c r="M428" s="137">
        <v>2000000</v>
      </c>
      <c r="N428" s="419">
        <v>4500</v>
      </c>
      <c r="O428" s="154">
        <v>2000</v>
      </c>
      <c r="Q428" s="419">
        <v>4500</v>
      </c>
      <c r="R428" s="138">
        <v>2000</v>
      </c>
      <c r="S428" s="138">
        <v>2500</v>
      </c>
      <c r="T428" s="141">
        <v>675</v>
      </c>
      <c r="U428" s="183">
        <v>537.5</v>
      </c>
      <c r="V428" s="140">
        <v>0.11944444444444445</v>
      </c>
      <c r="W428" s="127">
        <v>800</v>
      </c>
      <c r="X428" s="85">
        <v>1287.5</v>
      </c>
      <c r="Y428" s="185">
        <v>487.5</v>
      </c>
      <c r="Z428" s="84">
        <v>9.7500000000000003E-2</v>
      </c>
      <c r="AA428" s="424" t="s">
        <v>126</v>
      </c>
      <c r="AB428" s="102">
        <v>0.08</v>
      </c>
      <c r="AC428" s="102">
        <v>0.08</v>
      </c>
      <c r="AE428" s="128">
        <v>337.5</v>
      </c>
      <c r="AF428" s="180">
        <v>675</v>
      </c>
      <c r="AG428" s="183">
        <v>537.5</v>
      </c>
      <c r="AH428" s="189">
        <v>1287.5</v>
      </c>
      <c r="AK428" s="419">
        <v>4500</v>
      </c>
      <c r="AM428" s="12">
        <v>360</v>
      </c>
      <c r="AN428" s="103">
        <v>4860</v>
      </c>
      <c r="AO428" s="12">
        <v>4860</v>
      </c>
      <c r="AP428" s="12" t="s">
        <v>1491</v>
      </c>
      <c r="AQ428" s="103" t="s">
        <v>1491</v>
      </c>
      <c r="AR428" s="159">
        <v>0.08</v>
      </c>
      <c r="AS428" s="84">
        <v>0</v>
      </c>
    </row>
    <row r="429" spans="1:45" ht="14.25" customHeight="1">
      <c r="A429" s="124" t="s">
        <v>765</v>
      </c>
      <c r="B429" s="124" t="s">
        <v>501</v>
      </c>
      <c r="C429" s="419" t="s">
        <v>248</v>
      </c>
      <c r="D429" s="135" t="s">
        <v>232</v>
      </c>
      <c r="E429" s="135">
        <f>COUNTIF(品番配送区分記入用リスト!U:U,CONCATENATE(A429,$E$1))</f>
        <v>0</v>
      </c>
      <c r="F429" s="135">
        <f>COUNTIF(品番配送区分記入用リスト!U:U,CONCATENATE(A429,$F$1))</f>
        <v>0</v>
      </c>
      <c r="G429" s="135">
        <f>COUNTIF(品番配送区分記入用リスト!U:U,CONCATENATE(A429,$G$1))</f>
        <v>0</v>
      </c>
      <c r="H429" s="135">
        <f>COUNTIF(品番配送区分記入用リスト!U:U,CONCATENATE(A429,$H$1))</f>
        <v>0</v>
      </c>
      <c r="I429" s="136">
        <f t="shared" si="7"/>
        <v>0</v>
      </c>
      <c r="L429" s="135" t="s">
        <v>1484</v>
      </c>
      <c r="M429" s="137">
        <v>2000000</v>
      </c>
      <c r="N429" s="419">
        <v>4500</v>
      </c>
      <c r="O429" s="154">
        <v>2000</v>
      </c>
      <c r="Q429" s="419">
        <v>4500</v>
      </c>
      <c r="R429" s="138">
        <v>2000</v>
      </c>
      <c r="S429" s="138">
        <v>2500</v>
      </c>
      <c r="T429" s="141">
        <v>675</v>
      </c>
      <c r="U429" s="183">
        <v>537.5</v>
      </c>
      <c r="V429" s="140">
        <v>0.11944444444444445</v>
      </c>
      <c r="W429" s="127">
        <v>800</v>
      </c>
      <c r="X429" s="85">
        <v>1287.5</v>
      </c>
      <c r="Y429" s="185">
        <v>487.5</v>
      </c>
      <c r="Z429" s="84">
        <v>9.7500000000000003E-2</v>
      </c>
      <c r="AA429" s="424" t="s">
        <v>126</v>
      </c>
      <c r="AB429" s="102">
        <v>0.08</v>
      </c>
      <c r="AC429" s="102">
        <v>0.08</v>
      </c>
      <c r="AE429" s="128">
        <v>337.5</v>
      </c>
      <c r="AF429" s="180">
        <v>675</v>
      </c>
      <c r="AG429" s="183">
        <v>537.5</v>
      </c>
      <c r="AH429" s="189">
        <v>1287.5</v>
      </c>
      <c r="AK429" s="419">
        <v>4500</v>
      </c>
      <c r="AM429" s="12">
        <v>360</v>
      </c>
      <c r="AN429" s="103">
        <v>4860</v>
      </c>
      <c r="AO429" s="12">
        <v>4860</v>
      </c>
      <c r="AP429" s="12" t="s">
        <v>1491</v>
      </c>
      <c r="AQ429" s="103" t="s">
        <v>1491</v>
      </c>
      <c r="AR429" s="159">
        <v>0.08</v>
      </c>
      <c r="AS429" s="84">
        <v>0</v>
      </c>
    </row>
    <row r="430" spans="1:45" ht="14.25" customHeight="1">
      <c r="A430" s="124" t="s">
        <v>766</v>
      </c>
      <c r="B430" s="124" t="s">
        <v>501</v>
      </c>
      <c r="C430" s="419" t="s">
        <v>495</v>
      </c>
      <c r="D430" s="135" t="s">
        <v>232</v>
      </c>
      <c r="E430" s="135">
        <f>COUNTIF(品番配送区分記入用リスト!U:U,CONCATENATE(A430,$E$1))</f>
        <v>0</v>
      </c>
      <c r="F430" s="135">
        <f>COUNTIF(品番配送区分記入用リスト!U:U,CONCATENATE(A430,$F$1))</f>
        <v>0</v>
      </c>
      <c r="G430" s="135">
        <f>COUNTIF(品番配送区分記入用リスト!U:U,CONCATENATE(A430,$G$1))</f>
        <v>0</v>
      </c>
      <c r="H430" s="135">
        <f>COUNTIF(品番配送区分記入用リスト!U:U,CONCATENATE(A430,$H$1))</f>
        <v>0</v>
      </c>
      <c r="I430" s="136">
        <f t="shared" si="7"/>
        <v>0</v>
      </c>
      <c r="L430" s="135" t="s">
        <v>1484</v>
      </c>
      <c r="M430" s="137">
        <v>2000000</v>
      </c>
      <c r="N430" s="419">
        <v>7200</v>
      </c>
      <c r="O430" s="154">
        <v>3200</v>
      </c>
      <c r="Q430" s="419">
        <v>7200</v>
      </c>
      <c r="R430" s="138">
        <v>3200</v>
      </c>
      <c r="S430" s="138">
        <v>4000</v>
      </c>
      <c r="T430" s="141">
        <v>1080</v>
      </c>
      <c r="U430" s="183">
        <v>860</v>
      </c>
      <c r="V430" s="140">
        <v>0.11944444444444445</v>
      </c>
      <c r="W430" s="127">
        <v>800</v>
      </c>
      <c r="X430" s="85">
        <v>2060</v>
      </c>
      <c r="Y430" s="185">
        <v>1260</v>
      </c>
      <c r="Z430" s="84">
        <v>0.1575</v>
      </c>
      <c r="AA430" s="424" t="s">
        <v>126</v>
      </c>
      <c r="AB430" s="102">
        <v>0.08</v>
      </c>
      <c r="AC430" s="102">
        <v>0.08</v>
      </c>
      <c r="AE430" s="128">
        <v>540</v>
      </c>
      <c r="AF430" s="180">
        <v>1080</v>
      </c>
      <c r="AG430" s="183">
        <v>860</v>
      </c>
      <c r="AH430" s="189">
        <v>2060</v>
      </c>
      <c r="AK430" s="419">
        <v>7200</v>
      </c>
      <c r="AM430" s="12">
        <v>576</v>
      </c>
      <c r="AN430" s="103">
        <v>7776</v>
      </c>
      <c r="AO430" s="12">
        <v>7776</v>
      </c>
      <c r="AP430" s="12" t="s">
        <v>1499</v>
      </c>
      <c r="AQ430" s="103" t="s">
        <v>1499</v>
      </c>
      <c r="AR430" s="159">
        <v>0.08</v>
      </c>
      <c r="AS430" s="84">
        <v>0</v>
      </c>
    </row>
    <row r="431" spans="1:45" ht="14.25" customHeight="1">
      <c r="A431" s="124" t="s">
        <v>767</v>
      </c>
      <c r="B431" s="124" t="s">
        <v>501</v>
      </c>
      <c r="C431" s="419" t="s">
        <v>264</v>
      </c>
      <c r="D431" s="135" t="s">
        <v>232</v>
      </c>
      <c r="E431" s="135">
        <f>COUNTIF(品番配送区分記入用リスト!U:U,CONCATENATE(A431,$E$1))</f>
        <v>0</v>
      </c>
      <c r="F431" s="135">
        <f>COUNTIF(品番配送区分記入用リスト!U:U,CONCATENATE(A431,$F$1))</f>
        <v>0</v>
      </c>
      <c r="G431" s="135">
        <f>COUNTIF(品番配送区分記入用リスト!U:U,CONCATENATE(A431,$G$1))</f>
        <v>0</v>
      </c>
      <c r="H431" s="135">
        <f>COUNTIF(品番配送区分記入用リスト!U:U,CONCATENATE(A431,$H$1))</f>
        <v>0</v>
      </c>
      <c r="I431" s="136">
        <f t="shared" si="7"/>
        <v>0</v>
      </c>
      <c r="L431" s="135" t="s">
        <v>1484</v>
      </c>
      <c r="M431" s="137">
        <v>2000000</v>
      </c>
      <c r="N431" s="419">
        <v>9000</v>
      </c>
      <c r="O431" s="154">
        <v>4000</v>
      </c>
      <c r="Q431" s="419">
        <v>9000</v>
      </c>
      <c r="R431" s="138">
        <v>4000</v>
      </c>
      <c r="S431" s="138">
        <v>5000</v>
      </c>
      <c r="T431" s="141">
        <v>1350</v>
      </c>
      <c r="U431" s="183">
        <v>1075</v>
      </c>
      <c r="V431" s="140">
        <v>0.11944444444444445</v>
      </c>
      <c r="W431" s="127">
        <v>800</v>
      </c>
      <c r="X431" s="85">
        <v>2575</v>
      </c>
      <c r="Y431" s="185">
        <v>1775</v>
      </c>
      <c r="Z431" s="84">
        <v>0.17749999999999999</v>
      </c>
      <c r="AA431" s="424" t="s">
        <v>126</v>
      </c>
      <c r="AB431" s="102">
        <v>0.08</v>
      </c>
      <c r="AC431" s="102">
        <v>0.08</v>
      </c>
      <c r="AE431" s="128">
        <v>675</v>
      </c>
      <c r="AF431" s="180">
        <v>1350</v>
      </c>
      <c r="AG431" s="183">
        <v>1075</v>
      </c>
      <c r="AH431" s="189">
        <v>2575</v>
      </c>
      <c r="AK431" s="419">
        <v>9000</v>
      </c>
      <c r="AM431" s="12">
        <v>720</v>
      </c>
      <c r="AN431" s="103">
        <v>9720</v>
      </c>
      <c r="AO431" s="12">
        <v>9720</v>
      </c>
      <c r="AP431" s="12" t="s">
        <v>1497</v>
      </c>
      <c r="AQ431" s="103" t="s">
        <v>1497</v>
      </c>
      <c r="AR431" s="159">
        <v>0.08</v>
      </c>
      <c r="AS431" s="84">
        <v>0</v>
      </c>
    </row>
    <row r="432" spans="1:45" ht="14.25" customHeight="1">
      <c r="A432" s="124" t="s">
        <v>768</v>
      </c>
      <c r="B432" s="124" t="s">
        <v>485</v>
      </c>
      <c r="C432" s="419" t="s">
        <v>495</v>
      </c>
      <c r="D432" s="135" t="s">
        <v>232</v>
      </c>
      <c r="E432" s="135">
        <f>COUNTIF(品番配送区分記入用リスト!U:U,CONCATENATE(A432,$E$1))</f>
        <v>0</v>
      </c>
      <c r="F432" s="135">
        <f>COUNTIF(品番配送区分記入用リスト!U:U,CONCATENATE(A432,$F$1))</f>
        <v>0</v>
      </c>
      <c r="G432" s="135">
        <f>COUNTIF(品番配送区分記入用リスト!U:U,CONCATENATE(A432,$G$1))</f>
        <v>0</v>
      </c>
      <c r="H432" s="135">
        <f>COUNTIF(品番配送区分記入用リスト!U:U,CONCATENATE(A432,$H$1))</f>
        <v>0</v>
      </c>
      <c r="I432" s="136">
        <f t="shared" si="7"/>
        <v>0</v>
      </c>
      <c r="L432" s="135" t="s">
        <v>1484</v>
      </c>
      <c r="M432" s="137">
        <v>2000000</v>
      </c>
      <c r="N432" s="419">
        <v>7200</v>
      </c>
      <c r="O432" s="154">
        <v>3200</v>
      </c>
      <c r="Q432" s="419">
        <v>7200</v>
      </c>
      <c r="R432" s="138">
        <v>3200</v>
      </c>
      <c r="S432" s="138">
        <v>4000</v>
      </c>
      <c r="T432" s="141">
        <v>1080</v>
      </c>
      <c r="U432" s="183">
        <v>860</v>
      </c>
      <c r="V432" s="140">
        <v>0.11944444444444445</v>
      </c>
      <c r="W432" s="127">
        <v>800</v>
      </c>
      <c r="X432" s="85">
        <v>2060</v>
      </c>
      <c r="Y432" s="185">
        <v>1260</v>
      </c>
      <c r="Z432" s="84">
        <v>0.1575</v>
      </c>
      <c r="AA432" s="424" t="s">
        <v>126</v>
      </c>
      <c r="AB432" s="102">
        <v>0.08</v>
      </c>
      <c r="AC432" s="102">
        <v>0.08</v>
      </c>
      <c r="AE432" s="128">
        <v>540</v>
      </c>
      <c r="AF432" s="180">
        <v>1080</v>
      </c>
      <c r="AG432" s="183">
        <v>860</v>
      </c>
      <c r="AH432" s="189">
        <v>2060</v>
      </c>
      <c r="AK432" s="419">
        <v>7200</v>
      </c>
      <c r="AM432" s="12">
        <v>576</v>
      </c>
      <c r="AN432" s="103">
        <v>7776</v>
      </c>
      <c r="AO432" s="12">
        <v>7776</v>
      </c>
      <c r="AP432" s="12" t="s">
        <v>1499</v>
      </c>
      <c r="AQ432" s="103" t="s">
        <v>1499</v>
      </c>
      <c r="AR432" s="159">
        <v>0.08</v>
      </c>
      <c r="AS432" s="84">
        <v>0</v>
      </c>
    </row>
    <row r="433" spans="1:45" ht="14.25" customHeight="1">
      <c r="A433" s="124" t="s">
        <v>769</v>
      </c>
      <c r="B433" s="124" t="s">
        <v>485</v>
      </c>
      <c r="C433" s="419" t="s">
        <v>264</v>
      </c>
      <c r="D433" s="135" t="s">
        <v>232</v>
      </c>
      <c r="E433" s="135">
        <f>COUNTIF(品番配送区分記入用リスト!U:U,CONCATENATE(A433,$E$1))</f>
        <v>0</v>
      </c>
      <c r="F433" s="135">
        <f>COUNTIF(品番配送区分記入用リスト!U:U,CONCATENATE(A433,$F$1))</f>
        <v>0</v>
      </c>
      <c r="G433" s="135">
        <f>COUNTIF(品番配送区分記入用リスト!U:U,CONCATENATE(A433,$G$1))</f>
        <v>0</v>
      </c>
      <c r="H433" s="135">
        <f>COUNTIF(品番配送区分記入用リスト!U:U,CONCATENATE(A433,$H$1))</f>
        <v>0</v>
      </c>
      <c r="I433" s="136">
        <f t="shared" si="7"/>
        <v>0</v>
      </c>
      <c r="L433" s="135" t="s">
        <v>1484</v>
      </c>
      <c r="M433" s="137">
        <v>2000000</v>
      </c>
      <c r="N433" s="419">
        <v>9000</v>
      </c>
      <c r="O433" s="154">
        <v>4000</v>
      </c>
      <c r="Q433" s="419">
        <v>9000</v>
      </c>
      <c r="R433" s="138">
        <v>4000</v>
      </c>
      <c r="S433" s="138">
        <v>5000</v>
      </c>
      <c r="T433" s="141">
        <v>1350</v>
      </c>
      <c r="U433" s="183">
        <v>1075</v>
      </c>
      <c r="V433" s="140">
        <v>0.11944444444444445</v>
      </c>
      <c r="W433" s="127">
        <v>800</v>
      </c>
      <c r="X433" s="85">
        <v>2575</v>
      </c>
      <c r="Y433" s="185">
        <v>1775</v>
      </c>
      <c r="Z433" s="84">
        <v>0.17749999999999999</v>
      </c>
      <c r="AA433" s="424" t="s">
        <v>126</v>
      </c>
      <c r="AB433" s="102">
        <v>0.08</v>
      </c>
      <c r="AC433" s="102">
        <v>0.08</v>
      </c>
      <c r="AE433" s="128">
        <v>675</v>
      </c>
      <c r="AF433" s="180">
        <v>1350</v>
      </c>
      <c r="AG433" s="183">
        <v>1075</v>
      </c>
      <c r="AH433" s="189">
        <v>2575</v>
      </c>
      <c r="AK433" s="419">
        <v>9000</v>
      </c>
      <c r="AM433" s="12">
        <v>720</v>
      </c>
      <c r="AN433" s="103">
        <v>9720</v>
      </c>
      <c r="AO433" s="12">
        <v>9720</v>
      </c>
      <c r="AP433" s="12" t="s">
        <v>1497</v>
      </c>
      <c r="AQ433" s="103" t="s">
        <v>1497</v>
      </c>
      <c r="AR433" s="159">
        <v>0.08</v>
      </c>
      <c r="AS433" s="84">
        <v>0</v>
      </c>
    </row>
    <row r="434" spans="1:45" ht="14.25" customHeight="1">
      <c r="A434" s="124" t="s">
        <v>770</v>
      </c>
      <c r="B434" s="124" t="s">
        <v>315</v>
      </c>
      <c r="C434" s="419" t="s">
        <v>248</v>
      </c>
      <c r="D434" s="135" t="s">
        <v>232</v>
      </c>
      <c r="E434" s="135">
        <f>COUNTIF(品番配送区分記入用リスト!U:U,CONCATENATE(A434,$E$1))</f>
        <v>0</v>
      </c>
      <c r="F434" s="135">
        <f>COUNTIF(品番配送区分記入用リスト!U:U,CONCATENATE(A434,$F$1))</f>
        <v>0</v>
      </c>
      <c r="G434" s="135">
        <f>COUNTIF(品番配送区分記入用リスト!U:U,CONCATENATE(A434,$G$1))</f>
        <v>0</v>
      </c>
      <c r="H434" s="135">
        <f>COUNTIF(品番配送区分記入用リスト!U:U,CONCATENATE(A434,$H$1))</f>
        <v>0</v>
      </c>
      <c r="I434" s="136">
        <f t="shared" si="7"/>
        <v>0</v>
      </c>
      <c r="L434" s="135" t="s">
        <v>1484</v>
      </c>
      <c r="M434" s="137">
        <v>2000000</v>
      </c>
      <c r="N434" s="419">
        <v>4500</v>
      </c>
      <c r="O434" s="154">
        <v>2000</v>
      </c>
      <c r="Q434" s="419">
        <v>4500</v>
      </c>
      <c r="R434" s="138">
        <v>2000</v>
      </c>
      <c r="S434" s="138">
        <v>2500</v>
      </c>
      <c r="T434" s="141">
        <v>675</v>
      </c>
      <c r="U434" s="183">
        <v>537.5</v>
      </c>
      <c r="V434" s="140">
        <v>0.11944444444444445</v>
      </c>
      <c r="W434" s="127">
        <v>800</v>
      </c>
      <c r="X434" s="85">
        <v>1287.5</v>
      </c>
      <c r="Y434" s="185">
        <v>487.5</v>
      </c>
      <c r="Z434" s="84">
        <v>9.7500000000000003E-2</v>
      </c>
      <c r="AA434" s="424" t="s">
        <v>126</v>
      </c>
      <c r="AB434" s="102">
        <v>0.08</v>
      </c>
      <c r="AC434" s="102">
        <v>0.08</v>
      </c>
      <c r="AE434" s="128">
        <v>337.5</v>
      </c>
      <c r="AF434" s="180">
        <v>675</v>
      </c>
      <c r="AG434" s="183">
        <v>537.5</v>
      </c>
      <c r="AH434" s="189">
        <v>1287.5</v>
      </c>
      <c r="AK434" s="419">
        <v>4500</v>
      </c>
      <c r="AM434" s="12">
        <v>360</v>
      </c>
      <c r="AN434" s="103">
        <v>4860</v>
      </c>
      <c r="AO434" s="12">
        <v>4860</v>
      </c>
      <c r="AP434" s="12" t="s">
        <v>1491</v>
      </c>
      <c r="AQ434" s="103" t="s">
        <v>1491</v>
      </c>
      <c r="AR434" s="159">
        <v>0.08</v>
      </c>
      <c r="AS434" s="84">
        <v>0</v>
      </c>
    </row>
    <row r="435" spans="1:45" ht="14.25" customHeight="1">
      <c r="A435" s="124" t="s">
        <v>771</v>
      </c>
      <c r="B435" s="124" t="s">
        <v>315</v>
      </c>
      <c r="C435" s="419" t="s">
        <v>264</v>
      </c>
      <c r="D435" s="135" t="s">
        <v>232</v>
      </c>
      <c r="E435" s="135">
        <f>COUNTIF(品番配送区分記入用リスト!U:U,CONCATENATE(A435,$E$1))</f>
        <v>0</v>
      </c>
      <c r="F435" s="135">
        <f>COUNTIF(品番配送区分記入用リスト!U:U,CONCATENATE(A435,$F$1))</f>
        <v>0</v>
      </c>
      <c r="G435" s="135">
        <f>COUNTIF(品番配送区分記入用リスト!U:U,CONCATENATE(A435,$G$1))</f>
        <v>0</v>
      </c>
      <c r="H435" s="135">
        <f>COUNTIF(品番配送区分記入用リスト!U:U,CONCATENATE(A435,$H$1))</f>
        <v>0</v>
      </c>
      <c r="I435" s="136">
        <f t="shared" si="7"/>
        <v>0</v>
      </c>
      <c r="L435" s="135" t="s">
        <v>1484</v>
      </c>
      <c r="M435" s="137">
        <v>2000000</v>
      </c>
      <c r="N435" s="419">
        <v>9000</v>
      </c>
      <c r="O435" s="154">
        <v>4000</v>
      </c>
      <c r="Q435" s="419">
        <v>9000</v>
      </c>
      <c r="R435" s="138">
        <v>4000</v>
      </c>
      <c r="S435" s="138">
        <v>5000</v>
      </c>
      <c r="T435" s="141">
        <v>1350</v>
      </c>
      <c r="U435" s="183">
        <v>1075</v>
      </c>
      <c r="V435" s="140">
        <v>0.11944444444444445</v>
      </c>
      <c r="W435" s="127">
        <v>800</v>
      </c>
      <c r="X435" s="85">
        <v>2575</v>
      </c>
      <c r="Y435" s="185">
        <v>1775</v>
      </c>
      <c r="Z435" s="84">
        <v>0.17749999999999999</v>
      </c>
      <c r="AA435" s="424" t="s">
        <v>126</v>
      </c>
      <c r="AB435" s="102">
        <v>0.08</v>
      </c>
      <c r="AC435" s="102">
        <v>0.08</v>
      </c>
      <c r="AE435" s="128">
        <v>675</v>
      </c>
      <c r="AF435" s="180">
        <v>1350</v>
      </c>
      <c r="AG435" s="183">
        <v>1075</v>
      </c>
      <c r="AH435" s="189">
        <v>2575</v>
      </c>
      <c r="AK435" s="419">
        <v>9000</v>
      </c>
      <c r="AM435" s="12">
        <v>720</v>
      </c>
      <c r="AN435" s="103">
        <v>9720</v>
      </c>
      <c r="AO435" s="12">
        <v>9720</v>
      </c>
      <c r="AP435" s="12" t="s">
        <v>1497</v>
      </c>
      <c r="AQ435" s="103" t="s">
        <v>1497</v>
      </c>
      <c r="AR435" s="159">
        <v>0.08</v>
      </c>
      <c r="AS435" s="84">
        <v>0</v>
      </c>
    </row>
    <row r="436" spans="1:45" ht="14.25" customHeight="1">
      <c r="A436" s="124" t="s">
        <v>772</v>
      </c>
      <c r="B436" s="124" t="s">
        <v>372</v>
      </c>
      <c r="C436" s="419" t="s">
        <v>240</v>
      </c>
      <c r="D436" s="135" t="s">
        <v>232</v>
      </c>
      <c r="E436" s="135">
        <f>COUNTIF(品番配送区分記入用リスト!U:U,CONCATENATE(A436,$E$1))</f>
        <v>0</v>
      </c>
      <c r="F436" s="135">
        <f>COUNTIF(品番配送区分記入用リスト!U:U,CONCATENATE(A436,$F$1))</f>
        <v>0</v>
      </c>
      <c r="G436" s="135">
        <f>COUNTIF(品番配送区分記入用リスト!U:U,CONCATENATE(A436,$G$1))</f>
        <v>0</v>
      </c>
      <c r="H436" s="135">
        <f>COUNTIF(品番配送区分記入用リスト!U:U,CONCATENATE(A436,$H$1))</f>
        <v>0</v>
      </c>
      <c r="I436" s="136">
        <f t="shared" si="7"/>
        <v>0</v>
      </c>
      <c r="L436" s="135" t="s">
        <v>1484</v>
      </c>
      <c r="M436" s="137">
        <v>2000000</v>
      </c>
      <c r="N436" s="419">
        <v>2700</v>
      </c>
      <c r="O436" s="154">
        <v>1200</v>
      </c>
      <c r="Q436" s="419">
        <v>2700</v>
      </c>
      <c r="R436" s="138">
        <v>1200</v>
      </c>
      <c r="S436" s="138">
        <v>1500</v>
      </c>
      <c r="T436" s="141">
        <v>405</v>
      </c>
      <c r="U436" s="183">
        <v>322.5</v>
      </c>
      <c r="V436" s="140">
        <v>0.11944444444444445</v>
      </c>
      <c r="X436" s="85">
        <v>772.5</v>
      </c>
      <c r="Y436" s="185">
        <v>772.5</v>
      </c>
      <c r="Z436" s="84">
        <v>0.25750000000000001</v>
      </c>
      <c r="AA436" s="424" t="s">
        <v>126</v>
      </c>
      <c r="AB436" s="102">
        <v>0.08</v>
      </c>
      <c r="AC436" s="102">
        <v>0.08</v>
      </c>
      <c r="AE436" s="128">
        <v>202.5</v>
      </c>
      <c r="AF436" s="180">
        <v>405</v>
      </c>
      <c r="AG436" s="183">
        <v>322.5</v>
      </c>
      <c r="AH436" s="189">
        <v>772.5</v>
      </c>
      <c r="AK436" s="419">
        <v>2700</v>
      </c>
      <c r="AM436" s="12">
        <v>216</v>
      </c>
      <c r="AN436" s="103">
        <v>2916</v>
      </c>
      <c r="AO436" s="12">
        <v>2916</v>
      </c>
      <c r="AP436" s="12" t="s">
        <v>1489</v>
      </c>
      <c r="AQ436" s="103" t="s">
        <v>1489</v>
      </c>
      <c r="AR436" s="159">
        <v>0.08</v>
      </c>
      <c r="AS436" s="84">
        <v>0</v>
      </c>
    </row>
    <row r="437" spans="1:45" ht="14.25" customHeight="1">
      <c r="A437" s="124" t="s">
        <v>773</v>
      </c>
      <c r="B437" s="124" t="s">
        <v>372</v>
      </c>
      <c r="C437" s="419" t="s">
        <v>248</v>
      </c>
      <c r="D437" s="135" t="s">
        <v>232</v>
      </c>
      <c r="E437" s="135">
        <f>COUNTIF(品番配送区分記入用リスト!U:U,CONCATENATE(A437,$E$1))</f>
        <v>0</v>
      </c>
      <c r="F437" s="135">
        <f>COUNTIF(品番配送区分記入用リスト!U:U,CONCATENATE(A437,$F$1))</f>
        <v>0</v>
      </c>
      <c r="G437" s="135">
        <f>COUNTIF(品番配送区分記入用リスト!U:U,CONCATENATE(A437,$G$1))</f>
        <v>0</v>
      </c>
      <c r="H437" s="135">
        <f>COUNTIF(品番配送区分記入用リスト!U:U,CONCATENATE(A437,$H$1))</f>
        <v>0</v>
      </c>
      <c r="I437" s="136">
        <f t="shared" si="7"/>
        <v>0</v>
      </c>
      <c r="L437" s="135" t="s">
        <v>1484</v>
      </c>
      <c r="M437" s="137">
        <v>2000000</v>
      </c>
      <c r="N437" s="419">
        <v>4500</v>
      </c>
      <c r="O437" s="154">
        <v>2000</v>
      </c>
      <c r="Q437" s="419">
        <v>4500</v>
      </c>
      <c r="R437" s="138">
        <v>2000</v>
      </c>
      <c r="S437" s="138">
        <v>2500</v>
      </c>
      <c r="T437" s="141">
        <v>675</v>
      </c>
      <c r="U437" s="183">
        <v>537.5</v>
      </c>
      <c r="V437" s="140">
        <v>0.11944444444444445</v>
      </c>
      <c r="W437" s="127">
        <v>800</v>
      </c>
      <c r="X437" s="85">
        <v>1287.5</v>
      </c>
      <c r="Y437" s="185">
        <v>487.5</v>
      </c>
      <c r="Z437" s="84">
        <v>9.7500000000000003E-2</v>
      </c>
      <c r="AA437" s="424" t="s">
        <v>126</v>
      </c>
      <c r="AB437" s="102">
        <v>0.08</v>
      </c>
      <c r="AC437" s="102">
        <v>0.08</v>
      </c>
      <c r="AE437" s="128">
        <v>337.5</v>
      </c>
      <c r="AF437" s="180">
        <v>675</v>
      </c>
      <c r="AG437" s="183">
        <v>537.5</v>
      </c>
      <c r="AH437" s="189">
        <v>1287.5</v>
      </c>
      <c r="AK437" s="419">
        <v>4500</v>
      </c>
      <c r="AM437" s="12">
        <v>360</v>
      </c>
      <c r="AN437" s="103">
        <v>4860</v>
      </c>
      <c r="AO437" s="12">
        <v>4860</v>
      </c>
      <c r="AP437" s="12" t="s">
        <v>1491</v>
      </c>
      <c r="AQ437" s="103" t="s">
        <v>1491</v>
      </c>
      <c r="AR437" s="159">
        <v>0.08</v>
      </c>
      <c r="AS437" s="84">
        <v>0</v>
      </c>
    </row>
    <row r="438" spans="1:45" ht="14.25" customHeight="1">
      <c r="A438" s="124" t="s">
        <v>774</v>
      </c>
      <c r="B438" s="124" t="s">
        <v>372</v>
      </c>
      <c r="C438" s="419" t="s">
        <v>495</v>
      </c>
      <c r="D438" s="135" t="s">
        <v>232</v>
      </c>
      <c r="E438" s="135">
        <f>COUNTIF(品番配送区分記入用リスト!U:U,CONCATENATE(A438,$E$1))</f>
        <v>0</v>
      </c>
      <c r="F438" s="135">
        <f>COUNTIF(品番配送区分記入用リスト!U:U,CONCATENATE(A438,$F$1))</f>
        <v>0</v>
      </c>
      <c r="G438" s="135">
        <f>COUNTIF(品番配送区分記入用リスト!U:U,CONCATENATE(A438,$G$1))</f>
        <v>0</v>
      </c>
      <c r="H438" s="135">
        <f>COUNTIF(品番配送区分記入用リスト!U:U,CONCATENATE(A438,$H$1))</f>
        <v>0</v>
      </c>
      <c r="I438" s="136">
        <f t="shared" si="7"/>
        <v>0</v>
      </c>
      <c r="L438" s="135" t="s">
        <v>1484</v>
      </c>
      <c r="M438" s="137">
        <v>2000000</v>
      </c>
      <c r="N438" s="419">
        <v>7200</v>
      </c>
      <c r="O438" s="154">
        <v>3200</v>
      </c>
      <c r="Q438" s="419">
        <v>7200</v>
      </c>
      <c r="R438" s="138">
        <v>3200</v>
      </c>
      <c r="S438" s="138">
        <v>4000</v>
      </c>
      <c r="T438" s="141">
        <v>1080</v>
      </c>
      <c r="U438" s="183">
        <v>860</v>
      </c>
      <c r="V438" s="140">
        <v>0.11944444444444445</v>
      </c>
      <c r="W438" s="127">
        <v>800</v>
      </c>
      <c r="X438" s="85">
        <v>2060</v>
      </c>
      <c r="Y438" s="185">
        <v>1260</v>
      </c>
      <c r="Z438" s="84">
        <v>0.1575</v>
      </c>
      <c r="AA438" s="424" t="s">
        <v>126</v>
      </c>
      <c r="AB438" s="102">
        <v>0.08</v>
      </c>
      <c r="AC438" s="102">
        <v>0.08</v>
      </c>
      <c r="AE438" s="128">
        <v>540</v>
      </c>
      <c r="AF438" s="180">
        <v>1080</v>
      </c>
      <c r="AG438" s="183">
        <v>860</v>
      </c>
      <c r="AH438" s="189">
        <v>2060</v>
      </c>
      <c r="AK438" s="419">
        <v>7200</v>
      </c>
      <c r="AM438" s="12">
        <v>576</v>
      </c>
      <c r="AN438" s="103">
        <v>7776</v>
      </c>
      <c r="AO438" s="12">
        <v>7776</v>
      </c>
      <c r="AP438" s="12" t="s">
        <v>1499</v>
      </c>
      <c r="AQ438" s="103" t="s">
        <v>1499</v>
      </c>
      <c r="AR438" s="159">
        <v>0.08</v>
      </c>
      <c r="AS438" s="84">
        <v>0</v>
      </c>
    </row>
    <row r="439" spans="1:45" ht="14.25" customHeight="1">
      <c r="A439" s="124" t="s">
        <v>775</v>
      </c>
      <c r="B439" s="124" t="s">
        <v>372</v>
      </c>
      <c r="C439" s="419" t="s">
        <v>264</v>
      </c>
      <c r="D439" s="135" t="s">
        <v>232</v>
      </c>
      <c r="E439" s="135">
        <f>COUNTIF(品番配送区分記入用リスト!U:U,CONCATENATE(A439,$E$1))</f>
        <v>0</v>
      </c>
      <c r="F439" s="135">
        <f>COUNTIF(品番配送区分記入用リスト!U:U,CONCATENATE(A439,$F$1))</f>
        <v>0</v>
      </c>
      <c r="G439" s="135">
        <f>COUNTIF(品番配送区分記入用リスト!U:U,CONCATENATE(A439,$G$1))</f>
        <v>0</v>
      </c>
      <c r="H439" s="135">
        <f>COUNTIF(品番配送区分記入用リスト!U:U,CONCATENATE(A439,$H$1))</f>
        <v>0</v>
      </c>
      <c r="I439" s="136">
        <f t="shared" si="7"/>
        <v>0</v>
      </c>
      <c r="L439" s="135" t="s">
        <v>1484</v>
      </c>
      <c r="M439" s="137">
        <v>2000000</v>
      </c>
      <c r="N439" s="419">
        <v>9000</v>
      </c>
      <c r="O439" s="154">
        <v>4000</v>
      </c>
      <c r="Q439" s="419">
        <v>9000</v>
      </c>
      <c r="R439" s="138">
        <v>4000</v>
      </c>
      <c r="S439" s="138">
        <v>5000</v>
      </c>
      <c r="T439" s="141">
        <v>1350</v>
      </c>
      <c r="U439" s="183">
        <v>1075</v>
      </c>
      <c r="V439" s="140">
        <v>0.11944444444444445</v>
      </c>
      <c r="W439" s="127">
        <v>800</v>
      </c>
      <c r="X439" s="85">
        <v>2575</v>
      </c>
      <c r="Y439" s="185">
        <v>1775</v>
      </c>
      <c r="Z439" s="84">
        <v>0.17749999999999999</v>
      </c>
      <c r="AA439" s="424" t="s">
        <v>126</v>
      </c>
      <c r="AB439" s="102">
        <v>0.08</v>
      </c>
      <c r="AC439" s="102">
        <v>0.08</v>
      </c>
      <c r="AE439" s="128">
        <v>675</v>
      </c>
      <c r="AF439" s="180">
        <v>1350</v>
      </c>
      <c r="AG439" s="183">
        <v>1075</v>
      </c>
      <c r="AH439" s="189">
        <v>2575</v>
      </c>
      <c r="AK439" s="419">
        <v>9000</v>
      </c>
      <c r="AM439" s="12">
        <v>720</v>
      </c>
      <c r="AN439" s="103">
        <v>9720</v>
      </c>
      <c r="AO439" s="12">
        <v>9720</v>
      </c>
      <c r="AP439" s="12" t="s">
        <v>1497</v>
      </c>
      <c r="AQ439" s="103" t="s">
        <v>1497</v>
      </c>
      <c r="AR439" s="159">
        <v>0.08</v>
      </c>
      <c r="AS439" s="84">
        <v>0</v>
      </c>
    </row>
    <row r="440" spans="1:45" ht="14.25" customHeight="1">
      <c r="A440" s="124" t="s">
        <v>776</v>
      </c>
      <c r="B440" s="124" t="s">
        <v>363</v>
      </c>
      <c r="C440" s="419" t="s">
        <v>234</v>
      </c>
      <c r="D440" s="135" t="s">
        <v>232</v>
      </c>
      <c r="E440" s="135">
        <f>COUNTIF(品番配送区分記入用リスト!U:U,CONCATENATE(A440,$E$1))</f>
        <v>0</v>
      </c>
      <c r="F440" s="135">
        <f>COUNTIF(品番配送区分記入用リスト!U:U,CONCATENATE(A440,$F$1))</f>
        <v>0</v>
      </c>
      <c r="G440" s="135">
        <f>COUNTIF(品番配送区分記入用リスト!U:U,CONCATENATE(A440,$G$1))</f>
        <v>0</v>
      </c>
      <c r="H440" s="135">
        <f>COUNTIF(品番配送区分記入用リスト!U:U,CONCATENATE(A440,$H$1))</f>
        <v>0</v>
      </c>
      <c r="I440" s="136">
        <f t="shared" si="7"/>
        <v>0</v>
      </c>
      <c r="L440" s="135" t="s">
        <v>1484</v>
      </c>
      <c r="M440" s="137">
        <v>2000000</v>
      </c>
      <c r="N440" s="419">
        <v>1350</v>
      </c>
      <c r="O440" s="154">
        <v>600</v>
      </c>
      <c r="Q440" s="419">
        <v>1350</v>
      </c>
      <c r="R440" s="138">
        <v>600</v>
      </c>
      <c r="S440" s="138">
        <v>750</v>
      </c>
      <c r="T440" s="141">
        <v>202.5</v>
      </c>
      <c r="U440" s="183">
        <v>161.25</v>
      </c>
      <c r="V440" s="140">
        <v>0.11944444444444445</v>
      </c>
      <c r="X440" s="85">
        <v>386.25</v>
      </c>
      <c r="Y440" s="185">
        <v>386.25</v>
      </c>
      <c r="Z440" s="84">
        <v>0.25750000000000001</v>
      </c>
      <c r="AA440" s="424" t="s">
        <v>126</v>
      </c>
      <c r="AB440" s="102">
        <v>0.08</v>
      </c>
      <c r="AC440" s="102">
        <v>0.08</v>
      </c>
      <c r="AE440" s="128">
        <v>101.25</v>
      </c>
      <c r="AF440" s="180">
        <v>202.5</v>
      </c>
      <c r="AG440" s="183">
        <v>161.25</v>
      </c>
      <c r="AH440" s="189">
        <v>386.25</v>
      </c>
      <c r="AK440" s="419">
        <v>1350</v>
      </c>
      <c r="AM440" s="12">
        <v>108</v>
      </c>
      <c r="AN440" s="103">
        <v>1458</v>
      </c>
      <c r="AO440" s="12">
        <v>1458</v>
      </c>
      <c r="AP440" s="12" t="s">
        <v>1486</v>
      </c>
      <c r="AQ440" s="103" t="s">
        <v>1486</v>
      </c>
      <c r="AR440" s="159">
        <v>0.08</v>
      </c>
      <c r="AS440" s="84">
        <v>0</v>
      </c>
    </row>
    <row r="441" spans="1:45" ht="14.25" customHeight="1">
      <c r="A441" s="124" t="s">
        <v>777</v>
      </c>
      <c r="B441" s="124" t="s">
        <v>363</v>
      </c>
      <c r="C441" s="419" t="s">
        <v>236</v>
      </c>
      <c r="D441" s="135" t="s">
        <v>232</v>
      </c>
      <c r="E441" s="135">
        <f>COUNTIF(品番配送区分記入用リスト!U:U,CONCATENATE(A441,$E$1))</f>
        <v>0</v>
      </c>
      <c r="F441" s="135">
        <f>COUNTIF(品番配送区分記入用リスト!U:U,CONCATENATE(A441,$F$1))</f>
        <v>0</v>
      </c>
      <c r="G441" s="135">
        <f>COUNTIF(品番配送区分記入用リスト!U:U,CONCATENATE(A441,$G$1))</f>
        <v>0</v>
      </c>
      <c r="H441" s="135">
        <f>COUNTIF(品番配送区分記入用リスト!U:U,CONCATENATE(A441,$H$1))</f>
        <v>0</v>
      </c>
      <c r="I441" s="136">
        <f t="shared" si="7"/>
        <v>0</v>
      </c>
      <c r="L441" s="135" t="s">
        <v>1484</v>
      </c>
      <c r="M441" s="137">
        <v>2000000</v>
      </c>
      <c r="N441" s="419">
        <v>1800</v>
      </c>
      <c r="O441" s="154">
        <v>800</v>
      </c>
      <c r="Q441" s="419">
        <v>1800</v>
      </c>
      <c r="R441" s="138">
        <v>800</v>
      </c>
      <c r="S441" s="138">
        <v>1000</v>
      </c>
      <c r="T441" s="141">
        <v>270</v>
      </c>
      <c r="U441" s="183">
        <v>215</v>
      </c>
      <c r="V441" s="140">
        <v>0.11944444444444445</v>
      </c>
      <c r="X441" s="85">
        <v>515</v>
      </c>
      <c r="Y441" s="185">
        <v>515</v>
      </c>
      <c r="Z441" s="84">
        <v>0.25750000000000001</v>
      </c>
      <c r="AA441" s="424" t="s">
        <v>126</v>
      </c>
      <c r="AB441" s="102">
        <v>0.08</v>
      </c>
      <c r="AC441" s="102">
        <v>0.08</v>
      </c>
      <c r="AE441" s="128">
        <v>135</v>
      </c>
      <c r="AF441" s="180">
        <v>270</v>
      </c>
      <c r="AG441" s="183">
        <v>215</v>
      </c>
      <c r="AH441" s="189">
        <v>515</v>
      </c>
      <c r="AK441" s="419">
        <v>1800</v>
      </c>
      <c r="AM441" s="12">
        <v>144</v>
      </c>
      <c r="AN441" s="103">
        <v>1944</v>
      </c>
      <c r="AO441" s="12">
        <v>1944</v>
      </c>
      <c r="AP441" s="12" t="s">
        <v>1487</v>
      </c>
      <c r="AQ441" s="103" t="s">
        <v>1487</v>
      </c>
      <c r="AR441" s="159">
        <v>0.08</v>
      </c>
      <c r="AS441" s="84">
        <v>0</v>
      </c>
    </row>
    <row r="442" spans="1:45" ht="14.25" customHeight="1">
      <c r="A442" s="124" t="s">
        <v>778</v>
      </c>
      <c r="B442" s="124" t="s">
        <v>363</v>
      </c>
      <c r="C442" s="419" t="s">
        <v>238</v>
      </c>
      <c r="D442" s="135" t="s">
        <v>232</v>
      </c>
      <c r="E442" s="135">
        <f>COUNTIF(品番配送区分記入用リスト!U:U,CONCATENATE(A442,$E$1))</f>
        <v>0</v>
      </c>
      <c r="F442" s="135">
        <f>COUNTIF(品番配送区分記入用リスト!U:U,CONCATENATE(A442,$F$1))</f>
        <v>0</v>
      </c>
      <c r="G442" s="135">
        <f>COUNTIF(品番配送区分記入用リスト!U:U,CONCATENATE(A442,$G$1))</f>
        <v>0</v>
      </c>
      <c r="H442" s="135">
        <f>COUNTIF(品番配送区分記入用リスト!U:U,CONCATENATE(A442,$H$1))</f>
        <v>0</v>
      </c>
      <c r="I442" s="136">
        <f t="shared" si="7"/>
        <v>0</v>
      </c>
      <c r="L442" s="135" t="s">
        <v>1484</v>
      </c>
      <c r="M442" s="137">
        <v>2000000</v>
      </c>
      <c r="N442" s="419">
        <v>2250</v>
      </c>
      <c r="O442" s="154">
        <v>1000</v>
      </c>
      <c r="Q442" s="419">
        <v>2250</v>
      </c>
      <c r="R442" s="138">
        <v>1000</v>
      </c>
      <c r="S442" s="138">
        <v>1250</v>
      </c>
      <c r="T442" s="141">
        <v>337.5</v>
      </c>
      <c r="U442" s="183">
        <v>268.75</v>
      </c>
      <c r="V442" s="140">
        <v>0.11944444444444445</v>
      </c>
      <c r="X442" s="85">
        <v>643.75</v>
      </c>
      <c r="Y442" s="185">
        <v>643.75</v>
      </c>
      <c r="Z442" s="84">
        <v>0.25750000000000001</v>
      </c>
      <c r="AA442" s="424" t="s">
        <v>126</v>
      </c>
      <c r="AB442" s="102">
        <v>0.08</v>
      </c>
      <c r="AC442" s="102">
        <v>0.08</v>
      </c>
      <c r="AE442" s="128">
        <v>168.75</v>
      </c>
      <c r="AF442" s="180">
        <v>337.5</v>
      </c>
      <c r="AG442" s="183">
        <v>268.75</v>
      </c>
      <c r="AH442" s="189">
        <v>643.75</v>
      </c>
      <c r="AK442" s="419">
        <v>2250</v>
      </c>
      <c r="AM442" s="12">
        <v>180</v>
      </c>
      <c r="AN442" s="103">
        <v>2430</v>
      </c>
      <c r="AO442" s="12">
        <v>2430</v>
      </c>
      <c r="AP442" s="12" t="s">
        <v>1488</v>
      </c>
      <c r="AQ442" s="103" t="s">
        <v>1488</v>
      </c>
      <c r="AR442" s="159">
        <v>0.08</v>
      </c>
      <c r="AS442" s="84">
        <v>0</v>
      </c>
    </row>
    <row r="443" spans="1:45" ht="14.25" customHeight="1">
      <c r="A443" s="124" t="s">
        <v>779</v>
      </c>
      <c r="B443" s="124" t="s">
        <v>363</v>
      </c>
      <c r="C443" s="419" t="s">
        <v>240</v>
      </c>
      <c r="D443" s="135" t="s">
        <v>232</v>
      </c>
      <c r="E443" s="135">
        <f>COUNTIF(品番配送区分記入用リスト!U:U,CONCATENATE(A443,$E$1))</f>
        <v>0</v>
      </c>
      <c r="F443" s="135">
        <f>COUNTIF(品番配送区分記入用リスト!U:U,CONCATENATE(A443,$F$1))</f>
        <v>0</v>
      </c>
      <c r="G443" s="135">
        <f>COUNTIF(品番配送区分記入用リスト!U:U,CONCATENATE(A443,$G$1))</f>
        <v>0</v>
      </c>
      <c r="H443" s="135">
        <f>COUNTIF(品番配送区分記入用リスト!U:U,CONCATENATE(A443,$H$1))</f>
        <v>0</v>
      </c>
      <c r="I443" s="136">
        <f t="shared" si="7"/>
        <v>0</v>
      </c>
      <c r="L443" s="135" t="s">
        <v>1484</v>
      </c>
      <c r="M443" s="137">
        <v>2000000</v>
      </c>
      <c r="N443" s="419">
        <v>2700</v>
      </c>
      <c r="O443" s="154">
        <v>1200</v>
      </c>
      <c r="Q443" s="419">
        <v>2700</v>
      </c>
      <c r="R443" s="138">
        <v>1200</v>
      </c>
      <c r="S443" s="138">
        <v>1500</v>
      </c>
      <c r="T443" s="141">
        <v>405</v>
      </c>
      <c r="U443" s="183">
        <v>322.5</v>
      </c>
      <c r="V443" s="140">
        <v>0.11944444444444445</v>
      </c>
      <c r="X443" s="85">
        <v>772.5</v>
      </c>
      <c r="Y443" s="185">
        <v>772.5</v>
      </c>
      <c r="Z443" s="84">
        <v>0.25750000000000001</v>
      </c>
      <c r="AA443" s="424" t="s">
        <v>126</v>
      </c>
      <c r="AB443" s="102">
        <v>0.08</v>
      </c>
      <c r="AC443" s="102">
        <v>0.08</v>
      </c>
      <c r="AE443" s="128">
        <v>202.5</v>
      </c>
      <c r="AF443" s="180">
        <v>405</v>
      </c>
      <c r="AG443" s="183">
        <v>322.5</v>
      </c>
      <c r="AH443" s="189">
        <v>772.5</v>
      </c>
      <c r="AK443" s="419">
        <v>2700</v>
      </c>
      <c r="AM443" s="12">
        <v>216</v>
      </c>
      <c r="AN443" s="103">
        <v>2916</v>
      </c>
      <c r="AO443" s="12">
        <v>2916</v>
      </c>
      <c r="AP443" s="12" t="s">
        <v>1489</v>
      </c>
      <c r="AQ443" s="103" t="s">
        <v>1489</v>
      </c>
      <c r="AR443" s="159">
        <v>0.08</v>
      </c>
      <c r="AS443" s="84">
        <v>0</v>
      </c>
    </row>
    <row r="444" spans="1:45" ht="14.25" customHeight="1">
      <c r="A444" s="124" t="s">
        <v>780</v>
      </c>
      <c r="B444" s="124" t="s">
        <v>363</v>
      </c>
      <c r="C444" s="419" t="s">
        <v>248</v>
      </c>
      <c r="D444" s="135" t="s">
        <v>232</v>
      </c>
      <c r="E444" s="135">
        <f>COUNTIF(品番配送区分記入用リスト!U:U,CONCATENATE(A444,$E$1))</f>
        <v>0</v>
      </c>
      <c r="F444" s="135">
        <f>COUNTIF(品番配送区分記入用リスト!U:U,CONCATENATE(A444,$F$1))</f>
        <v>0</v>
      </c>
      <c r="G444" s="135">
        <f>COUNTIF(品番配送区分記入用リスト!U:U,CONCATENATE(A444,$G$1))</f>
        <v>0</v>
      </c>
      <c r="H444" s="135">
        <f>COUNTIF(品番配送区分記入用リスト!U:U,CONCATENATE(A444,$H$1))</f>
        <v>0</v>
      </c>
      <c r="I444" s="136">
        <f t="shared" si="7"/>
        <v>0</v>
      </c>
      <c r="L444" s="135" t="s">
        <v>1484</v>
      </c>
      <c r="M444" s="137">
        <v>2000000</v>
      </c>
      <c r="N444" s="419">
        <v>4500</v>
      </c>
      <c r="O444" s="154">
        <v>2000</v>
      </c>
      <c r="Q444" s="419">
        <v>4500</v>
      </c>
      <c r="R444" s="138">
        <v>2000</v>
      </c>
      <c r="S444" s="138">
        <v>2500</v>
      </c>
      <c r="T444" s="141">
        <v>675</v>
      </c>
      <c r="U444" s="183">
        <v>537.5</v>
      </c>
      <c r="V444" s="140">
        <v>0.11944444444444445</v>
      </c>
      <c r="W444" s="127">
        <v>800</v>
      </c>
      <c r="X444" s="85">
        <v>1287.5</v>
      </c>
      <c r="Y444" s="185">
        <v>487.5</v>
      </c>
      <c r="Z444" s="84">
        <v>9.7500000000000003E-2</v>
      </c>
      <c r="AA444" s="424" t="s">
        <v>126</v>
      </c>
      <c r="AB444" s="102">
        <v>0.08</v>
      </c>
      <c r="AC444" s="102">
        <v>0.08</v>
      </c>
      <c r="AE444" s="128">
        <v>337.5</v>
      </c>
      <c r="AF444" s="180">
        <v>675</v>
      </c>
      <c r="AG444" s="183">
        <v>537.5</v>
      </c>
      <c r="AH444" s="189">
        <v>1287.5</v>
      </c>
      <c r="AK444" s="419">
        <v>4500</v>
      </c>
      <c r="AM444" s="12">
        <v>360</v>
      </c>
      <c r="AN444" s="103">
        <v>4860</v>
      </c>
      <c r="AO444" s="12">
        <v>4860</v>
      </c>
      <c r="AP444" s="12" t="s">
        <v>1491</v>
      </c>
      <c r="AQ444" s="103" t="s">
        <v>1491</v>
      </c>
      <c r="AR444" s="159">
        <v>0.08</v>
      </c>
      <c r="AS444" s="84">
        <v>0</v>
      </c>
    </row>
    <row r="445" spans="1:45" ht="14.25" customHeight="1">
      <c r="A445" s="124" t="s">
        <v>781</v>
      </c>
      <c r="B445" s="124" t="s">
        <v>782</v>
      </c>
      <c r="C445" s="419" t="s">
        <v>236</v>
      </c>
      <c r="D445" s="135" t="s">
        <v>232</v>
      </c>
      <c r="E445" s="135">
        <f>COUNTIF(品番配送区分記入用リスト!U:U,CONCATENATE(A445,$E$1))</f>
        <v>0</v>
      </c>
      <c r="F445" s="135">
        <f>COUNTIF(品番配送区分記入用リスト!U:U,CONCATENATE(A445,$F$1))</f>
        <v>0</v>
      </c>
      <c r="G445" s="135">
        <f>COUNTIF(品番配送区分記入用リスト!U:U,CONCATENATE(A445,$G$1))</f>
        <v>0</v>
      </c>
      <c r="H445" s="135">
        <f>COUNTIF(品番配送区分記入用リスト!U:U,CONCATENATE(A445,$H$1))</f>
        <v>0</v>
      </c>
      <c r="I445" s="136">
        <f t="shared" si="7"/>
        <v>0</v>
      </c>
      <c r="L445" s="135" t="s">
        <v>1484</v>
      </c>
      <c r="M445" s="137">
        <v>2000000</v>
      </c>
      <c r="N445" s="419">
        <v>1800</v>
      </c>
      <c r="O445" s="154">
        <v>800</v>
      </c>
      <c r="Q445" s="419">
        <v>1800</v>
      </c>
      <c r="R445" s="138">
        <v>800</v>
      </c>
      <c r="S445" s="138">
        <v>1000</v>
      </c>
      <c r="T445" s="141">
        <v>270</v>
      </c>
      <c r="U445" s="183">
        <v>215</v>
      </c>
      <c r="V445" s="140">
        <v>0.11944444444444445</v>
      </c>
      <c r="X445" s="85">
        <v>515</v>
      </c>
      <c r="Y445" s="185">
        <v>515</v>
      </c>
      <c r="Z445" s="84">
        <v>0.25750000000000001</v>
      </c>
      <c r="AA445" s="424" t="s">
        <v>126</v>
      </c>
      <c r="AB445" s="102">
        <v>0.08</v>
      </c>
      <c r="AC445" s="102">
        <v>0.08</v>
      </c>
      <c r="AE445" s="128">
        <v>135</v>
      </c>
      <c r="AF445" s="180">
        <v>270</v>
      </c>
      <c r="AG445" s="183">
        <v>215</v>
      </c>
      <c r="AH445" s="189">
        <v>515</v>
      </c>
      <c r="AK445" s="419">
        <v>1800</v>
      </c>
      <c r="AM445" s="12">
        <v>144</v>
      </c>
      <c r="AN445" s="103">
        <v>1944</v>
      </c>
      <c r="AO445" s="12">
        <v>1944</v>
      </c>
      <c r="AP445" s="12" t="s">
        <v>1487</v>
      </c>
      <c r="AQ445" s="103" t="s">
        <v>1487</v>
      </c>
      <c r="AR445" s="159">
        <v>0.08</v>
      </c>
      <c r="AS445" s="84">
        <v>0</v>
      </c>
    </row>
    <row r="446" spans="1:45" ht="14.25" customHeight="1">
      <c r="A446" s="124" t="s">
        <v>783</v>
      </c>
      <c r="B446" s="124" t="s">
        <v>782</v>
      </c>
      <c r="C446" s="419" t="s">
        <v>238</v>
      </c>
      <c r="D446" s="135" t="s">
        <v>232</v>
      </c>
      <c r="E446" s="135">
        <f>COUNTIF(品番配送区分記入用リスト!U:U,CONCATENATE(A446,$E$1))</f>
        <v>0</v>
      </c>
      <c r="F446" s="135">
        <f>COUNTIF(品番配送区分記入用リスト!U:U,CONCATENATE(A446,$F$1))</f>
        <v>0</v>
      </c>
      <c r="G446" s="135">
        <f>COUNTIF(品番配送区分記入用リスト!U:U,CONCATENATE(A446,$G$1))</f>
        <v>0</v>
      </c>
      <c r="H446" s="135">
        <f>COUNTIF(品番配送区分記入用リスト!U:U,CONCATENATE(A446,$H$1))</f>
        <v>0</v>
      </c>
      <c r="I446" s="136">
        <f t="shared" si="7"/>
        <v>0</v>
      </c>
      <c r="L446" s="135" t="s">
        <v>1484</v>
      </c>
      <c r="M446" s="137">
        <v>2000000</v>
      </c>
      <c r="N446" s="419">
        <v>2250</v>
      </c>
      <c r="O446" s="154">
        <v>1000</v>
      </c>
      <c r="Q446" s="419">
        <v>2250</v>
      </c>
      <c r="R446" s="138">
        <v>1000</v>
      </c>
      <c r="S446" s="138">
        <v>1250</v>
      </c>
      <c r="T446" s="141">
        <v>337.5</v>
      </c>
      <c r="U446" s="183">
        <v>268.75</v>
      </c>
      <c r="V446" s="140">
        <v>0.11944444444444445</v>
      </c>
      <c r="X446" s="85">
        <v>643.75</v>
      </c>
      <c r="Y446" s="185">
        <v>643.75</v>
      </c>
      <c r="Z446" s="84">
        <v>0.25750000000000001</v>
      </c>
      <c r="AA446" s="424" t="s">
        <v>126</v>
      </c>
      <c r="AB446" s="102">
        <v>0.08</v>
      </c>
      <c r="AC446" s="102">
        <v>0.08</v>
      </c>
      <c r="AE446" s="128">
        <v>168.75</v>
      </c>
      <c r="AF446" s="180">
        <v>337.5</v>
      </c>
      <c r="AG446" s="183">
        <v>268.75</v>
      </c>
      <c r="AH446" s="189">
        <v>643.75</v>
      </c>
      <c r="AK446" s="419">
        <v>2250</v>
      </c>
      <c r="AM446" s="12">
        <v>180</v>
      </c>
      <c r="AN446" s="103">
        <v>2430</v>
      </c>
      <c r="AO446" s="12">
        <v>2430</v>
      </c>
      <c r="AP446" s="12" t="s">
        <v>1488</v>
      </c>
      <c r="AQ446" s="103" t="s">
        <v>1488</v>
      </c>
      <c r="AR446" s="159">
        <v>0.08</v>
      </c>
      <c r="AS446" s="84">
        <v>0</v>
      </c>
    </row>
    <row r="447" spans="1:45" ht="14.25" customHeight="1">
      <c r="A447" s="124" t="s">
        <v>784</v>
      </c>
      <c r="B447" s="124" t="s">
        <v>782</v>
      </c>
      <c r="C447" s="419" t="s">
        <v>240</v>
      </c>
      <c r="D447" s="135" t="s">
        <v>232</v>
      </c>
      <c r="E447" s="135">
        <f>COUNTIF(品番配送区分記入用リスト!U:U,CONCATENATE(A447,$E$1))</f>
        <v>0</v>
      </c>
      <c r="F447" s="135">
        <f>COUNTIF(品番配送区分記入用リスト!U:U,CONCATENATE(A447,$F$1))</f>
        <v>0</v>
      </c>
      <c r="G447" s="135">
        <f>COUNTIF(品番配送区分記入用リスト!U:U,CONCATENATE(A447,$G$1))</f>
        <v>0</v>
      </c>
      <c r="H447" s="135">
        <f>COUNTIF(品番配送区分記入用リスト!U:U,CONCATENATE(A447,$H$1))</f>
        <v>0</v>
      </c>
      <c r="I447" s="136">
        <f t="shared" si="7"/>
        <v>0</v>
      </c>
      <c r="L447" s="135" t="s">
        <v>1484</v>
      </c>
      <c r="M447" s="137">
        <v>2000000</v>
      </c>
      <c r="N447" s="419">
        <v>2700</v>
      </c>
      <c r="O447" s="154">
        <v>1200</v>
      </c>
      <c r="Q447" s="419">
        <v>2700</v>
      </c>
      <c r="R447" s="138">
        <v>1200</v>
      </c>
      <c r="S447" s="138">
        <v>1500</v>
      </c>
      <c r="T447" s="141">
        <v>405</v>
      </c>
      <c r="U447" s="183">
        <v>322.5</v>
      </c>
      <c r="V447" s="140">
        <v>0.11944444444444445</v>
      </c>
      <c r="X447" s="85">
        <v>772.5</v>
      </c>
      <c r="Y447" s="185">
        <v>772.5</v>
      </c>
      <c r="Z447" s="84">
        <v>0.25750000000000001</v>
      </c>
      <c r="AA447" s="424" t="s">
        <v>126</v>
      </c>
      <c r="AB447" s="102">
        <v>0.08</v>
      </c>
      <c r="AC447" s="102">
        <v>0.08</v>
      </c>
      <c r="AE447" s="128">
        <v>202.5</v>
      </c>
      <c r="AF447" s="180">
        <v>405</v>
      </c>
      <c r="AG447" s="183">
        <v>322.5</v>
      </c>
      <c r="AH447" s="189">
        <v>772.5</v>
      </c>
      <c r="AK447" s="419">
        <v>2700</v>
      </c>
      <c r="AM447" s="12">
        <v>216</v>
      </c>
      <c r="AN447" s="103">
        <v>2916</v>
      </c>
      <c r="AO447" s="12">
        <v>2916</v>
      </c>
      <c r="AP447" s="12" t="s">
        <v>1489</v>
      </c>
      <c r="AQ447" s="103" t="s">
        <v>1489</v>
      </c>
      <c r="AR447" s="159">
        <v>0.08</v>
      </c>
      <c r="AS447" s="84">
        <v>0</v>
      </c>
    </row>
    <row r="448" spans="1:45" ht="14.25" customHeight="1">
      <c r="A448" s="124" t="s">
        <v>785</v>
      </c>
      <c r="B448" s="124" t="s">
        <v>782</v>
      </c>
      <c r="C448" s="419" t="s">
        <v>246</v>
      </c>
      <c r="D448" s="135" t="s">
        <v>232</v>
      </c>
      <c r="E448" s="135">
        <f>COUNTIF(品番配送区分記入用リスト!U:U,CONCATENATE(A448,$E$1))</f>
        <v>0</v>
      </c>
      <c r="F448" s="135">
        <f>COUNTIF(品番配送区分記入用リスト!U:U,CONCATENATE(A448,$F$1))</f>
        <v>0</v>
      </c>
      <c r="G448" s="135">
        <f>COUNTIF(品番配送区分記入用リスト!U:U,CONCATENATE(A448,$G$1))</f>
        <v>0</v>
      </c>
      <c r="H448" s="135">
        <f>COUNTIF(品番配送区分記入用リスト!U:U,CONCATENATE(A448,$H$1))</f>
        <v>0</v>
      </c>
      <c r="I448" s="136">
        <f t="shared" si="7"/>
        <v>0</v>
      </c>
      <c r="L448" s="135" t="s">
        <v>1484</v>
      </c>
      <c r="M448" s="137">
        <v>2000000</v>
      </c>
      <c r="N448" s="419">
        <v>3600</v>
      </c>
      <c r="O448" s="154">
        <v>1600</v>
      </c>
      <c r="Q448" s="419">
        <v>3600</v>
      </c>
      <c r="R448" s="138">
        <v>1600</v>
      </c>
      <c r="S448" s="138">
        <v>2000</v>
      </c>
      <c r="T448" s="141">
        <v>540</v>
      </c>
      <c r="U448" s="183">
        <v>430</v>
      </c>
      <c r="V448" s="140">
        <v>0.11944444444444445</v>
      </c>
      <c r="X448" s="85">
        <v>1030</v>
      </c>
      <c r="Y448" s="185">
        <v>1030</v>
      </c>
      <c r="Z448" s="84">
        <v>0.25750000000000001</v>
      </c>
      <c r="AA448" s="424" t="s">
        <v>126</v>
      </c>
      <c r="AB448" s="102">
        <v>0.08</v>
      </c>
      <c r="AC448" s="102">
        <v>0.08</v>
      </c>
      <c r="AE448" s="128">
        <v>270</v>
      </c>
      <c r="AF448" s="180">
        <v>540</v>
      </c>
      <c r="AG448" s="183">
        <v>430</v>
      </c>
      <c r="AH448" s="189">
        <v>1030</v>
      </c>
      <c r="AK448" s="419">
        <v>3600</v>
      </c>
      <c r="AM448" s="12">
        <v>288</v>
      </c>
      <c r="AN448" s="103">
        <v>3888</v>
      </c>
      <c r="AO448" s="12">
        <v>3888</v>
      </c>
      <c r="AP448" s="12" t="s">
        <v>1490</v>
      </c>
      <c r="AQ448" s="103" t="s">
        <v>1490</v>
      </c>
      <c r="AR448" s="159">
        <v>0.08</v>
      </c>
      <c r="AS448" s="84">
        <v>0</v>
      </c>
    </row>
    <row r="449" spans="1:45" ht="14.25" customHeight="1">
      <c r="A449" s="124" t="s">
        <v>786</v>
      </c>
      <c r="B449" s="124" t="s">
        <v>782</v>
      </c>
      <c r="C449" s="419" t="s">
        <v>248</v>
      </c>
      <c r="D449" s="135" t="s">
        <v>232</v>
      </c>
      <c r="E449" s="135">
        <f>COUNTIF(品番配送区分記入用リスト!U:U,CONCATENATE(A449,$E$1))</f>
        <v>0</v>
      </c>
      <c r="F449" s="135">
        <f>COUNTIF(品番配送区分記入用リスト!U:U,CONCATENATE(A449,$F$1))</f>
        <v>0</v>
      </c>
      <c r="G449" s="135">
        <f>COUNTIF(品番配送区分記入用リスト!U:U,CONCATENATE(A449,$G$1))</f>
        <v>0</v>
      </c>
      <c r="H449" s="135">
        <f>COUNTIF(品番配送区分記入用リスト!U:U,CONCATENATE(A449,$H$1))</f>
        <v>0</v>
      </c>
      <c r="I449" s="136">
        <f t="shared" si="7"/>
        <v>0</v>
      </c>
      <c r="L449" s="135" t="s">
        <v>1484</v>
      </c>
      <c r="M449" s="137">
        <v>2000000</v>
      </c>
      <c r="N449" s="419">
        <v>4500</v>
      </c>
      <c r="O449" s="154">
        <v>2000</v>
      </c>
      <c r="Q449" s="419">
        <v>4500</v>
      </c>
      <c r="R449" s="138">
        <v>2000</v>
      </c>
      <c r="S449" s="138">
        <v>2500</v>
      </c>
      <c r="T449" s="141">
        <v>675</v>
      </c>
      <c r="U449" s="183">
        <v>537.5</v>
      </c>
      <c r="V449" s="140">
        <v>0.11944444444444445</v>
      </c>
      <c r="W449" s="127">
        <v>800</v>
      </c>
      <c r="X449" s="85">
        <v>1287.5</v>
      </c>
      <c r="Y449" s="185">
        <v>487.5</v>
      </c>
      <c r="Z449" s="84">
        <v>9.7500000000000003E-2</v>
      </c>
      <c r="AA449" s="424" t="s">
        <v>126</v>
      </c>
      <c r="AB449" s="102">
        <v>0.08</v>
      </c>
      <c r="AC449" s="102">
        <v>0.08</v>
      </c>
      <c r="AE449" s="128">
        <v>337.5</v>
      </c>
      <c r="AF449" s="180">
        <v>675</v>
      </c>
      <c r="AG449" s="183">
        <v>537.5</v>
      </c>
      <c r="AH449" s="189">
        <v>1287.5</v>
      </c>
      <c r="AK449" s="419">
        <v>4500</v>
      </c>
      <c r="AM449" s="12">
        <v>360</v>
      </c>
      <c r="AN449" s="103">
        <v>4860</v>
      </c>
      <c r="AO449" s="12">
        <v>4860</v>
      </c>
      <c r="AP449" s="12" t="s">
        <v>1491</v>
      </c>
      <c r="AQ449" s="103" t="s">
        <v>1491</v>
      </c>
      <c r="AR449" s="159">
        <v>0.08</v>
      </c>
      <c r="AS449" s="84">
        <v>0</v>
      </c>
    </row>
    <row r="450" spans="1:45" ht="14.25" customHeight="1">
      <c r="A450" s="124" t="s">
        <v>787</v>
      </c>
      <c r="B450" s="124" t="s">
        <v>380</v>
      </c>
      <c r="C450" s="419" t="s">
        <v>236</v>
      </c>
      <c r="D450" s="135" t="s">
        <v>232</v>
      </c>
      <c r="E450" s="135">
        <f>COUNTIF(品番配送区分記入用リスト!U:U,CONCATENATE(A450,$E$1))</f>
        <v>0</v>
      </c>
      <c r="F450" s="135">
        <f>COUNTIF(品番配送区分記入用リスト!U:U,CONCATENATE(A450,$F$1))</f>
        <v>0</v>
      </c>
      <c r="G450" s="135">
        <f>COUNTIF(品番配送区分記入用リスト!U:U,CONCATENATE(A450,$G$1))</f>
        <v>0</v>
      </c>
      <c r="H450" s="135">
        <f>COUNTIF(品番配送区分記入用リスト!U:U,CONCATENATE(A450,$H$1))</f>
        <v>0</v>
      </c>
      <c r="I450" s="136">
        <f t="shared" si="7"/>
        <v>0</v>
      </c>
      <c r="L450" s="135" t="s">
        <v>1484</v>
      </c>
      <c r="M450" s="137">
        <v>2000000</v>
      </c>
      <c r="N450" s="419">
        <v>1800</v>
      </c>
      <c r="O450" s="154">
        <v>800</v>
      </c>
      <c r="Q450" s="419">
        <v>1800</v>
      </c>
      <c r="R450" s="138">
        <v>800</v>
      </c>
      <c r="S450" s="138">
        <v>1000</v>
      </c>
      <c r="T450" s="141">
        <v>270</v>
      </c>
      <c r="U450" s="183">
        <v>215</v>
      </c>
      <c r="V450" s="140">
        <v>0.11944444444444445</v>
      </c>
      <c r="X450" s="85">
        <v>515</v>
      </c>
      <c r="Y450" s="185">
        <v>515</v>
      </c>
      <c r="Z450" s="84">
        <v>0.25750000000000001</v>
      </c>
      <c r="AA450" s="424" t="s">
        <v>126</v>
      </c>
      <c r="AB450" s="102">
        <v>0.08</v>
      </c>
      <c r="AC450" s="102">
        <v>0.08</v>
      </c>
      <c r="AE450" s="128">
        <v>135</v>
      </c>
      <c r="AF450" s="180">
        <v>270</v>
      </c>
      <c r="AG450" s="183">
        <v>215</v>
      </c>
      <c r="AH450" s="189">
        <v>515</v>
      </c>
      <c r="AK450" s="419">
        <v>1800</v>
      </c>
      <c r="AM450" s="12">
        <v>144</v>
      </c>
      <c r="AN450" s="103">
        <v>1944</v>
      </c>
      <c r="AO450" s="12">
        <v>1944</v>
      </c>
      <c r="AP450" s="12" t="s">
        <v>1487</v>
      </c>
      <c r="AQ450" s="103" t="s">
        <v>1487</v>
      </c>
      <c r="AR450" s="159">
        <v>0.08</v>
      </c>
      <c r="AS450" s="84">
        <v>0</v>
      </c>
    </row>
    <row r="451" spans="1:45" ht="14.25" customHeight="1">
      <c r="A451" s="124" t="s">
        <v>788</v>
      </c>
      <c r="B451" s="124" t="s">
        <v>380</v>
      </c>
      <c r="C451" s="419" t="s">
        <v>238</v>
      </c>
      <c r="D451" s="135" t="s">
        <v>232</v>
      </c>
      <c r="E451" s="135">
        <f>COUNTIF(品番配送区分記入用リスト!U:U,CONCATENATE(A451,$E$1))</f>
        <v>0</v>
      </c>
      <c r="F451" s="135">
        <f>COUNTIF(品番配送区分記入用リスト!U:U,CONCATENATE(A451,$F$1))</f>
        <v>0</v>
      </c>
      <c r="G451" s="135">
        <f>COUNTIF(品番配送区分記入用リスト!U:U,CONCATENATE(A451,$G$1))</f>
        <v>0</v>
      </c>
      <c r="H451" s="135">
        <f>COUNTIF(品番配送区分記入用リスト!U:U,CONCATENATE(A451,$H$1))</f>
        <v>0</v>
      </c>
      <c r="I451" s="136">
        <f t="shared" ref="I451:I514" si="8">IF(SUM(E451:H451)+ROW(A450)*0.0001%&gt;=1,SUM(E451:H451)+ROW(A450)*0.0001%+M451+C451,0)</f>
        <v>0</v>
      </c>
      <c r="L451" s="135" t="s">
        <v>1484</v>
      </c>
      <c r="M451" s="137">
        <v>2000000</v>
      </c>
      <c r="N451" s="419">
        <v>2250</v>
      </c>
      <c r="O451" s="154">
        <v>1000</v>
      </c>
      <c r="Q451" s="419">
        <v>2250</v>
      </c>
      <c r="R451" s="138">
        <v>1000</v>
      </c>
      <c r="S451" s="138">
        <v>1250</v>
      </c>
      <c r="T451" s="141">
        <v>337.5</v>
      </c>
      <c r="U451" s="183">
        <v>268.75</v>
      </c>
      <c r="V451" s="140">
        <v>0.11944444444444445</v>
      </c>
      <c r="X451" s="85">
        <v>643.75</v>
      </c>
      <c r="Y451" s="185">
        <v>643.75</v>
      </c>
      <c r="Z451" s="84">
        <v>0.25750000000000001</v>
      </c>
      <c r="AA451" s="424" t="s">
        <v>126</v>
      </c>
      <c r="AB451" s="102">
        <v>0.08</v>
      </c>
      <c r="AC451" s="102">
        <v>0.08</v>
      </c>
      <c r="AE451" s="128">
        <v>168.75</v>
      </c>
      <c r="AF451" s="180">
        <v>337.5</v>
      </c>
      <c r="AG451" s="183">
        <v>268.75</v>
      </c>
      <c r="AH451" s="189">
        <v>643.75</v>
      </c>
      <c r="AK451" s="419">
        <v>2250</v>
      </c>
      <c r="AM451" s="12">
        <v>180</v>
      </c>
      <c r="AN451" s="103">
        <v>2430</v>
      </c>
      <c r="AO451" s="12">
        <v>2430</v>
      </c>
      <c r="AP451" s="12" t="s">
        <v>1488</v>
      </c>
      <c r="AQ451" s="103" t="s">
        <v>1488</v>
      </c>
      <c r="AR451" s="159">
        <v>0.08</v>
      </c>
      <c r="AS451" s="84">
        <v>0</v>
      </c>
    </row>
    <row r="452" spans="1:45" ht="14.25" customHeight="1">
      <c r="A452" s="124" t="s">
        <v>789</v>
      </c>
      <c r="B452" s="124" t="s">
        <v>380</v>
      </c>
      <c r="C452" s="419" t="s">
        <v>240</v>
      </c>
      <c r="D452" s="135" t="s">
        <v>232</v>
      </c>
      <c r="E452" s="135">
        <f>COUNTIF(品番配送区分記入用リスト!U:U,CONCATENATE(A452,$E$1))</f>
        <v>0</v>
      </c>
      <c r="F452" s="135">
        <f>COUNTIF(品番配送区分記入用リスト!U:U,CONCATENATE(A452,$F$1))</f>
        <v>0</v>
      </c>
      <c r="G452" s="135">
        <f>COUNTIF(品番配送区分記入用リスト!U:U,CONCATENATE(A452,$G$1))</f>
        <v>0</v>
      </c>
      <c r="H452" s="135">
        <f>COUNTIF(品番配送区分記入用リスト!U:U,CONCATENATE(A452,$H$1))</f>
        <v>0</v>
      </c>
      <c r="I452" s="136">
        <f t="shared" si="8"/>
        <v>0</v>
      </c>
      <c r="L452" s="135" t="s">
        <v>1484</v>
      </c>
      <c r="M452" s="137">
        <v>2000000</v>
      </c>
      <c r="N452" s="419">
        <v>2700</v>
      </c>
      <c r="O452" s="154">
        <v>1200</v>
      </c>
      <c r="Q452" s="419">
        <v>2700</v>
      </c>
      <c r="R452" s="138">
        <v>1200</v>
      </c>
      <c r="S452" s="138">
        <v>1500</v>
      </c>
      <c r="T452" s="141">
        <v>405</v>
      </c>
      <c r="U452" s="183">
        <v>322.5</v>
      </c>
      <c r="V452" s="140">
        <v>0.11944444444444445</v>
      </c>
      <c r="X452" s="85">
        <v>772.5</v>
      </c>
      <c r="Y452" s="185">
        <v>772.5</v>
      </c>
      <c r="Z452" s="84">
        <v>0.25750000000000001</v>
      </c>
      <c r="AA452" s="424" t="s">
        <v>126</v>
      </c>
      <c r="AB452" s="102">
        <v>0.08</v>
      </c>
      <c r="AC452" s="102">
        <v>0.08</v>
      </c>
      <c r="AE452" s="128">
        <v>202.5</v>
      </c>
      <c r="AF452" s="180">
        <v>405</v>
      </c>
      <c r="AG452" s="183">
        <v>322.5</v>
      </c>
      <c r="AH452" s="189">
        <v>772.5</v>
      </c>
      <c r="AK452" s="419">
        <v>2700</v>
      </c>
      <c r="AM452" s="12">
        <v>216</v>
      </c>
      <c r="AN452" s="103">
        <v>2916</v>
      </c>
      <c r="AO452" s="12">
        <v>2916</v>
      </c>
      <c r="AP452" s="12" t="s">
        <v>1489</v>
      </c>
      <c r="AQ452" s="103" t="s">
        <v>1489</v>
      </c>
      <c r="AR452" s="159">
        <v>0.08</v>
      </c>
      <c r="AS452" s="84">
        <v>0</v>
      </c>
    </row>
    <row r="453" spans="1:45" ht="14.25" customHeight="1">
      <c r="A453" s="124" t="s">
        <v>790</v>
      </c>
      <c r="B453" s="124" t="s">
        <v>380</v>
      </c>
      <c r="C453" s="419" t="s">
        <v>246</v>
      </c>
      <c r="D453" s="135" t="s">
        <v>232</v>
      </c>
      <c r="E453" s="135">
        <f>COUNTIF(品番配送区分記入用リスト!U:U,CONCATENATE(A453,$E$1))</f>
        <v>0</v>
      </c>
      <c r="F453" s="135">
        <f>COUNTIF(品番配送区分記入用リスト!U:U,CONCATENATE(A453,$F$1))</f>
        <v>0</v>
      </c>
      <c r="G453" s="135">
        <f>COUNTIF(品番配送区分記入用リスト!U:U,CONCATENATE(A453,$G$1))</f>
        <v>0</v>
      </c>
      <c r="H453" s="135">
        <f>COUNTIF(品番配送区分記入用リスト!U:U,CONCATENATE(A453,$H$1))</f>
        <v>0</v>
      </c>
      <c r="I453" s="136">
        <f t="shared" si="8"/>
        <v>0</v>
      </c>
      <c r="L453" s="135" t="s">
        <v>1484</v>
      </c>
      <c r="M453" s="137">
        <v>2000000</v>
      </c>
      <c r="N453" s="419">
        <v>3600</v>
      </c>
      <c r="O453" s="154">
        <v>1600</v>
      </c>
      <c r="Q453" s="419">
        <v>3600</v>
      </c>
      <c r="R453" s="138">
        <v>1600</v>
      </c>
      <c r="S453" s="138">
        <v>2000</v>
      </c>
      <c r="T453" s="141">
        <v>540</v>
      </c>
      <c r="U453" s="183">
        <v>430</v>
      </c>
      <c r="V453" s="140">
        <v>0.11944444444444445</v>
      </c>
      <c r="X453" s="85">
        <v>1030</v>
      </c>
      <c r="Y453" s="185">
        <v>1030</v>
      </c>
      <c r="Z453" s="84">
        <v>0.25750000000000001</v>
      </c>
      <c r="AA453" s="424" t="s">
        <v>126</v>
      </c>
      <c r="AB453" s="102">
        <v>0.08</v>
      </c>
      <c r="AC453" s="102">
        <v>0.08</v>
      </c>
      <c r="AE453" s="128">
        <v>270</v>
      </c>
      <c r="AF453" s="180">
        <v>540</v>
      </c>
      <c r="AG453" s="183">
        <v>430</v>
      </c>
      <c r="AH453" s="189">
        <v>1030</v>
      </c>
      <c r="AK453" s="419">
        <v>3600</v>
      </c>
      <c r="AM453" s="12">
        <v>288</v>
      </c>
      <c r="AN453" s="103">
        <v>3888</v>
      </c>
      <c r="AO453" s="12">
        <v>3888</v>
      </c>
      <c r="AP453" s="12" t="s">
        <v>1490</v>
      </c>
      <c r="AQ453" s="103" t="s">
        <v>1490</v>
      </c>
      <c r="AR453" s="159">
        <v>0.08</v>
      </c>
      <c r="AS453" s="84">
        <v>0</v>
      </c>
    </row>
    <row r="454" spans="1:45" ht="14.25" customHeight="1">
      <c r="A454" s="124" t="s">
        <v>791</v>
      </c>
      <c r="B454" s="124" t="s">
        <v>380</v>
      </c>
      <c r="C454" s="419" t="s">
        <v>248</v>
      </c>
      <c r="D454" s="135" t="s">
        <v>232</v>
      </c>
      <c r="E454" s="135">
        <f>COUNTIF(品番配送区分記入用リスト!U:U,CONCATENATE(A454,$E$1))</f>
        <v>0</v>
      </c>
      <c r="F454" s="135">
        <f>COUNTIF(品番配送区分記入用リスト!U:U,CONCATENATE(A454,$F$1))</f>
        <v>0</v>
      </c>
      <c r="G454" s="135">
        <f>COUNTIF(品番配送区分記入用リスト!U:U,CONCATENATE(A454,$G$1))</f>
        <v>0</v>
      </c>
      <c r="H454" s="135">
        <f>COUNTIF(品番配送区分記入用リスト!U:U,CONCATENATE(A454,$H$1))</f>
        <v>0</v>
      </c>
      <c r="I454" s="136">
        <f t="shared" si="8"/>
        <v>0</v>
      </c>
      <c r="L454" s="135" t="s">
        <v>1484</v>
      </c>
      <c r="M454" s="137">
        <v>2000000</v>
      </c>
      <c r="N454" s="419">
        <v>4500</v>
      </c>
      <c r="O454" s="154">
        <v>2000</v>
      </c>
      <c r="Q454" s="419">
        <v>4500</v>
      </c>
      <c r="R454" s="138">
        <v>2000</v>
      </c>
      <c r="S454" s="138">
        <v>2500</v>
      </c>
      <c r="T454" s="141">
        <v>675</v>
      </c>
      <c r="U454" s="183">
        <v>537.5</v>
      </c>
      <c r="V454" s="140">
        <v>0.11944444444444445</v>
      </c>
      <c r="W454" s="127">
        <v>800</v>
      </c>
      <c r="X454" s="85">
        <v>1287.5</v>
      </c>
      <c r="Y454" s="185">
        <v>487.5</v>
      </c>
      <c r="Z454" s="84">
        <v>9.7500000000000003E-2</v>
      </c>
      <c r="AA454" s="424" t="s">
        <v>126</v>
      </c>
      <c r="AB454" s="102">
        <v>0.08</v>
      </c>
      <c r="AC454" s="102">
        <v>0.08</v>
      </c>
      <c r="AE454" s="128">
        <v>337.5</v>
      </c>
      <c r="AF454" s="180">
        <v>675</v>
      </c>
      <c r="AG454" s="183">
        <v>537.5</v>
      </c>
      <c r="AH454" s="189">
        <v>1287.5</v>
      </c>
      <c r="AK454" s="419">
        <v>4500</v>
      </c>
      <c r="AM454" s="12">
        <v>360</v>
      </c>
      <c r="AN454" s="103">
        <v>4860</v>
      </c>
      <c r="AO454" s="12">
        <v>4860</v>
      </c>
      <c r="AP454" s="12" t="s">
        <v>1491</v>
      </c>
      <c r="AQ454" s="103" t="s">
        <v>1491</v>
      </c>
      <c r="AR454" s="159">
        <v>0.08</v>
      </c>
      <c r="AS454" s="84">
        <v>0</v>
      </c>
    </row>
    <row r="455" spans="1:45" ht="14.25" customHeight="1">
      <c r="A455" s="124" t="s">
        <v>792</v>
      </c>
      <c r="B455" s="124" t="s">
        <v>437</v>
      </c>
      <c r="C455" s="419" t="s">
        <v>238</v>
      </c>
      <c r="D455" s="135" t="s">
        <v>232</v>
      </c>
      <c r="E455" s="135">
        <f>COUNTIF(品番配送区分記入用リスト!U:U,CONCATENATE(A455,$E$1))</f>
        <v>0</v>
      </c>
      <c r="F455" s="135">
        <f>COUNTIF(品番配送区分記入用リスト!U:U,CONCATENATE(A455,$F$1))</f>
        <v>0</v>
      </c>
      <c r="G455" s="135">
        <f>COUNTIF(品番配送区分記入用リスト!U:U,CONCATENATE(A455,$G$1))</f>
        <v>0</v>
      </c>
      <c r="H455" s="135">
        <f>COUNTIF(品番配送区分記入用リスト!U:U,CONCATENATE(A455,$H$1))</f>
        <v>0</v>
      </c>
      <c r="I455" s="136">
        <f t="shared" si="8"/>
        <v>0</v>
      </c>
      <c r="L455" s="135" t="s">
        <v>1484</v>
      </c>
      <c r="M455" s="137">
        <v>2000000</v>
      </c>
      <c r="N455" s="419">
        <v>2250</v>
      </c>
      <c r="O455" s="154">
        <v>1000</v>
      </c>
      <c r="Q455" s="419">
        <v>2250</v>
      </c>
      <c r="R455" s="138">
        <v>1000</v>
      </c>
      <c r="S455" s="138">
        <v>1250</v>
      </c>
      <c r="T455" s="141">
        <v>337.5</v>
      </c>
      <c r="U455" s="183">
        <v>268.75</v>
      </c>
      <c r="V455" s="140">
        <v>0.11944444444444445</v>
      </c>
      <c r="X455" s="85">
        <v>643.75</v>
      </c>
      <c r="Y455" s="185">
        <v>643.75</v>
      </c>
      <c r="Z455" s="84">
        <v>0.25750000000000001</v>
      </c>
      <c r="AA455" s="424" t="s">
        <v>126</v>
      </c>
      <c r="AB455" s="102">
        <v>0.08</v>
      </c>
      <c r="AC455" s="102">
        <v>0.08</v>
      </c>
      <c r="AE455" s="128">
        <v>168.75</v>
      </c>
      <c r="AF455" s="180">
        <v>337.5</v>
      </c>
      <c r="AG455" s="183">
        <v>268.75</v>
      </c>
      <c r="AH455" s="189">
        <v>643.75</v>
      </c>
      <c r="AK455" s="419">
        <v>2250</v>
      </c>
      <c r="AM455" s="12">
        <v>180</v>
      </c>
      <c r="AN455" s="103">
        <v>2430</v>
      </c>
      <c r="AO455" s="12">
        <v>2430</v>
      </c>
      <c r="AP455" s="12" t="s">
        <v>1488</v>
      </c>
      <c r="AQ455" s="103" t="s">
        <v>1488</v>
      </c>
      <c r="AR455" s="159">
        <v>0.08</v>
      </c>
      <c r="AS455" s="84">
        <v>0</v>
      </c>
    </row>
    <row r="456" spans="1:45" ht="14.25" customHeight="1">
      <c r="A456" s="124" t="s">
        <v>793</v>
      </c>
      <c r="B456" s="124" t="s">
        <v>437</v>
      </c>
      <c r="C456" s="419" t="s">
        <v>240</v>
      </c>
      <c r="D456" s="135" t="s">
        <v>232</v>
      </c>
      <c r="E456" s="135">
        <f>COUNTIF(品番配送区分記入用リスト!U:U,CONCATENATE(A456,$E$1))</f>
        <v>0</v>
      </c>
      <c r="F456" s="135">
        <f>COUNTIF(品番配送区分記入用リスト!U:U,CONCATENATE(A456,$F$1))</f>
        <v>0</v>
      </c>
      <c r="G456" s="135">
        <f>COUNTIF(品番配送区分記入用リスト!U:U,CONCATENATE(A456,$G$1))</f>
        <v>0</v>
      </c>
      <c r="H456" s="135">
        <f>COUNTIF(品番配送区分記入用リスト!U:U,CONCATENATE(A456,$H$1))</f>
        <v>0</v>
      </c>
      <c r="I456" s="136">
        <f t="shared" si="8"/>
        <v>0</v>
      </c>
      <c r="L456" s="135" t="s">
        <v>1484</v>
      </c>
      <c r="M456" s="137">
        <v>2000000</v>
      </c>
      <c r="N456" s="419">
        <v>2700</v>
      </c>
      <c r="O456" s="154">
        <v>1200</v>
      </c>
      <c r="Q456" s="419">
        <v>2700</v>
      </c>
      <c r="R456" s="138">
        <v>1200</v>
      </c>
      <c r="S456" s="138">
        <v>1500</v>
      </c>
      <c r="T456" s="141">
        <v>405</v>
      </c>
      <c r="U456" s="183">
        <v>322.5</v>
      </c>
      <c r="V456" s="140">
        <v>0.11944444444444445</v>
      </c>
      <c r="X456" s="85">
        <v>772.5</v>
      </c>
      <c r="Y456" s="185">
        <v>772.5</v>
      </c>
      <c r="Z456" s="84">
        <v>0.25750000000000001</v>
      </c>
      <c r="AA456" s="424" t="s">
        <v>126</v>
      </c>
      <c r="AB456" s="102">
        <v>0.08</v>
      </c>
      <c r="AC456" s="102">
        <v>0.08</v>
      </c>
      <c r="AE456" s="128">
        <v>202.5</v>
      </c>
      <c r="AF456" s="180">
        <v>405</v>
      </c>
      <c r="AG456" s="183">
        <v>322.5</v>
      </c>
      <c r="AH456" s="189">
        <v>772.5</v>
      </c>
      <c r="AK456" s="419">
        <v>2700</v>
      </c>
      <c r="AM456" s="12">
        <v>216</v>
      </c>
      <c r="AN456" s="103">
        <v>2916</v>
      </c>
      <c r="AO456" s="12">
        <v>2916</v>
      </c>
      <c r="AP456" s="12" t="s">
        <v>1489</v>
      </c>
      <c r="AQ456" s="103" t="s">
        <v>1489</v>
      </c>
      <c r="AR456" s="159">
        <v>0.08</v>
      </c>
      <c r="AS456" s="84">
        <v>0</v>
      </c>
    </row>
    <row r="457" spans="1:45" ht="14.25" customHeight="1">
      <c r="A457" s="124" t="s">
        <v>794</v>
      </c>
      <c r="B457" s="124" t="s">
        <v>437</v>
      </c>
      <c r="C457" s="419" t="s">
        <v>419</v>
      </c>
      <c r="D457" s="135" t="s">
        <v>232</v>
      </c>
      <c r="E457" s="135">
        <f>COUNTIF(品番配送区分記入用リスト!U:U,CONCATENATE(A457,$E$1))</f>
        <v>0</v>
      </c>
      <c r="F457" s="135">
        <f>COUNTIF(品番配送区分記入用リスト!U:U,CONCATENATE(A457,$F$1))</f>
        <v>0</v>
      </c>
      <c r="G457" s="135">
        <f>COUNTIF(品番配送区分記入用リスト!U:U,CONCATENATE(A457,$G$1))</f>
        <v>0</v>
      </c>
      <c r="H457" s="135">
        <f>COUNTIF(品番配送区分記入用リスト!U:U,CONCATENATE(A457,$H$1))</f>
        <v>0</v>
      </c>
      <c r="I457" s="136">
        <f t="shared" si="8"/>
        <v>0</v>
      </c>
      <c r="L457" s="135" t="s">
        <v>1484</v>
      </c>
      <c r="M457" s="137">
        <v>2000000</v>
      </c>
      <c r="N457" s="419">
        <v>3150</v>
      </c>
      <c r="O457" s="154">
        <v>1400</v>
      </c>
      <c r="Q457" s="419">
        <v>3150</v>
      </c>
      <c r="R457" s="138">
        <v>1400</v>
      </c>
      <c r="S457" s="138">
        <v>1750</v>
      </c>
      <c r="T457" s="141">
        <v>472.5</v>
      </c>
      <c r="U457" s="183">
        <v>376.25</v>
      </c>
      <c r="V457" s="140">
        <v>0.11944444444444445</v>
      </c>
      <c r="X457" s="85">
        <v>901.25</v>
      </c>
      <c r="Y457" s="185">
        <v>901.25</v>
      </c>
      <c r="Z457" s="84">
        <v>0.25750000000000001</v>
      </c>
      <c r="AA457" s="424" t="s">
        <v>126</v>
      </c>
      <c r="AB457" s="102">
        <v>0.08</v>
      </c>
      <c r="AC457" s="102">
        <v>0.08</v>
      </c>
      <c r="AE457" s="128">
        <v>236.25</v>
      </c>
      <c r="AF457" s="180">
        <v>472.5</v>
      </c>
      <c r="AG457" s="183">
        <v>376.25</v>
      </c>
      <c r="AH457" s="189">
        <v>901.25</v>
      </c>
      <c r="AK457" s="419">
        <v>3150</v>
      </c>
      <c r="AM457" s="12">
        <v>252</v>
      </c>
      <c r="AN457" s="103">
        <v>3402</v>
      </c>
      <c r="AO457" s="12">
        <v>3402</v>
      </c>
      <c r="AP457" s="12" t="s">
        <v>1494</v>
      </c>
      <c r="AQ457" s="103" t="s">
        <v>1494</v>
      </c>
      <c r="AR457" s="159">
        <v>0.08</v>
      </c>
      <c r="AS457" s="84">
        <v>0</v>
      </c>
    </row>
    <row r="458" spans="1:45" ht="14.25" customHeight="1">
      <c r="A458" s="124" t="s">
        <v>795</v>
      </c>
      <c r="B458" s="124" t="s">
        <v>437</v>
      </c>
      <c r="C458" s="419" t="s">
        <v>246</v>
      </c>
      <c r="D458" s="135" t="s">
        <v>232</v>
      </c>
      <c r="E458" s="135">
        <f>COUNTIF(品番配送区分記入用リスト!U:U,CONCATENATE(A458,$E$1))</f>
        <v>0</v>
      </c>
      <c r="F458" s="135">
        <f>COUNTIF(品番配送区分記入用リスト!U:U,CONCATENATE(A458,$F$1))</f>
        <v>0</v>
      </c>
      <c r="G458" s="135">
        <f>COUNTIF(品番配送区分記入用リスト!U:U,CONCATENATE(A458,$G$1))</f>
        <v>0</v>
      </c>
      <c r="H458" s="135">
        <f>COUNTIF(品番配送区分記入用リスト!U:U,CONCATENATE(A458,$H$1))</f>
        <v>0</v>
      </c>
      <c r="I458" s="136">
        <f t="shared" si="8"/>
        <v>0</v>
      </c>
      <c r="L458" s="135" t="s">
        <v>1484</v>
      </c>
      <c r="M458" s="137">
        <v>2000000</v>
      </c>
      <c r="N458" s="419">
        <v>3600</v>
      </c>
      <c r="O458" s="154">
        <v>1600</v>
      </c>
      <c r="Q458" s="419">
        <v>3600</v>
      </c>
      <c r="R458" s="138">
        <v>1600</v>
      </c>
      <c r="S458" s="138">
        <v>2000</v>
      </c>
      <c r="T458" s="141">
        <v>540</v>
      </c>
      <c r="U458" s="183">
        <v>430</v>
      </c>
      <c r="V458" s="140">
        <v>0.11944444444444445</v>
      </c>
      <c r="X458" s="85">
        <v>1030</v>
      </c>
      <c r="Y458" s="185">
        <v>1030</v>
      </c>
      <c r="Z458" s="84">
        <v>0.25750000000000001</v>
      </c>
      <c r="AA458" s="424" t="s">
        <v>126</v>
      </c>
      <c r="AB458" s="102">
        <v>0.08</v>
      </c>
      <c r="AC458" s="102">
        <v>0.08</v>
      </c>
      <c r="AE458" s="128">
        <v>270</v>
      </c>
      <c r="AF458" s="180">
        <v>540</v>
      </c>
      <c r="AG458" s="183">
        <v>430</v>
      </c>
      <c r="AH458" s="189">
        <v>1030</v>
      </c>
      <c r="AK458" s="419">
        <v>3600</v>
      </c>
      <c r="AM458" s="12">
        <v>288</v>
      </c>
      <c r="AN458" s="103">
        <v>3888</v>
      </c>
      <c r="AO458" s="12">
        <v>3888</v>
      </c>
      <c r="AP458" s="12" t="s">
        <v>1490</v>
      </c>
      <c r="AQ458" s="103" t="s">
        <v>1490</v>
      </c>
      <c r="AR458" s="159">
        <v>0.08</v>
      </c>
      <c r="AS458" s="84">
        <v>0</v>
      </c>
    </row>
    <row r="459" spans="1:45" ht="14.25" customHeight="1">
      <c r="A459" s="124" t="s">
        <v>796</v>
      </c>
      <c r="B459" s="124" t="s">
        <v>437</v>
      </c>
      <c r="C459" s="419" t="s">
        <v>248</v>
      </c>
      <c r="D459" s="135" t="s">
        <v>232</v>
      </c>
      <c r="E459" s="135">
        <f>COUNTIF(品番配送区分記入用リスト!U:U,CONCATENATE(A459,$E$1))</f>
        <v>0</v>
      </c>
      <c r="F459" s="135">
        <f>COUNTIF(品番配送区分記入用リスト!U:U,CONCATENATE(A459,$F$1))</f>
        <v>0</v>
      </c>
      <c r="G459" s="135">
        <f>COUNTIF(品番配送区分記入用リスト!U:U,CONCATENATE(A459,$G$1))</f>
        <v>0</v>
      </c>
      <c r="H459" s="135">
        <f>COUNTIF(品番配送区分記入用リスト!U:U,CONCATENATE(A459,$H$1))</f>
        <v>0</v>
      </c>
      <c r="I459" s="136">
        <f t="shared" si="8"/>
        <v>0</v>
      </c>
      <c r="L459" s="135" t="s">
        <v>1484</v>
      </c>
      <c r="M459" s="137">
        <v>2000000</v>
      </c>
      <c r="N459" s="419">
        <v>4500</v>
      </c>
      <c r="O459" s="154">
        <v>2000</v>
      </c>
      <c r="Q459" s="419">
        <v>4500</v>
      </c>
      <c r="R459" s="138">
        <v>2000</v>
      </c>
      <c r="S459" s="138">
        <v>2500</v>
      </c>
      <c r="T459" s="141">
        <v>675</v>
      </c>
      <c r="U459" s="183">
        <v>537.5</v>
      </c>
      <c r="V459" s="140">
        <v>0.11944444444444445</v>
      </c>
      <c r="W459" s="127">
        <v>800</v>
      </c>
      <c r="X459" s="85">
        <v>1287.5</v>
      </c>
      <c r="Y459" s="185">
        <v>487.5</v>
      </c>
      <c r="Z459" s="84">
        <v>9.7500000000000003E-2</v>
      </c>
      <c r="AA459" s="424" t="s">
        <v>126</v>
      </c>
      <c r="AB459" s="102">
        <v>0.08</v>
      </c>
      <c r="AC459" s="102">
        <v>0.08</v>
      </c>
      <c r="AE459" s="128">
        <v>337.5</v>
      </c>
      <c r="AF459" s="180">
        <v>675</v>
      </c>
      <c r="AG459" s="183">
        <v>537.5</v>
      </c>
      <c r="AH459" s="189">
        <v>1287.5</v>
      </c>
      <c r="AK459" s="419">
        <v>4500</v>
      </c>
      <c r="AM459" s="12">
        <v>360</v>
      </c>
      <c r="AN459" s="103">
        <v>4860</v>
      </c>
      <c r="AO459" s="12">
        <v>4860</v>
      </c>
      <c r="AP459" s="12" t="s">
        <v>1491</v>
      </c>
      <c r="AQ459" s="103" t="s">
        <v>1491</v>
      </c>
      <c r="AR459" s="159">
        <v>0.08</v>
      </c>
      <c r="AS459" s="84">
        <v>0</v>
      </c>
    </row>
    <row r="460" spans="1:45" ht="14.25" customHeight="1">
      <c r="A460" s="124" t="s">
        <v>797</v>
      </c>
      <c r="B460" s="124" t="s">
        <v>451</v>
      </c>
      <c r="C460" s="419" t="s">
        <v>236</v>
      </c>
      <c r="D460" s="135" t="s">
        <v>232</v>
      </c>
      <c r="E460" s="135">
        <f>COUNTIF(品番配送区分記入用リスト!U:U,CONCATENATE(A460,$E$1))</f>
        <v>0</v>
      </c>
      <c r="F460" s="135">
        <f>COUNTIF(品番配送区分記入用リスト!U:U,CONCATENATE(A460,$F$1))</f>
        <v>0</v>
      </c>
      <c r="G460" s="135">
        <f>COUNTIF(品番配送区分記入用リスト!U:U,CONCATENATE(A460,$G$1))</f>
        <v>0</v>
      </c>
      <c r="H460" s="135">
        <f>COUNTIF(品番配送区分記入用リスト!U:U,CONCATENATE(A460,$H$1))</f>
        <v>0</v>
      </c>
      <c r="I460" s="136">
        <f t="shared" si="8"/>
        <v>0</v>
      </c>
      <c r="L460" s="135" t="s">
        <v>1484</v>
      </c>
      <c r="M460" s="137">
        <v>2000000</v>
      </c>
      <c r="N460" s="419">
        <v>1800</v>
      </c>
      <c r="O460" s="154">
        <v>800</v>
      </c>
      <c r="Q460" s="419">
        <v>1800</v>
      </c>
      <c r="R460" s="138">
        <v>800</v>
      </c>
      <c r="S460" s="138">
        <v>1000</v>
      </c>
      <c r="T460" s="141">
        <v>270</v>
      </c>
      <c r="U460" s="183">
        <v>215</v>
      </c>
      <c r="V460" s="140">
        <v>0.11944444444444445</v>
      </c>
      <c r="X460" s="85">
        <v>515</v>
      </c>
      <c r="Y460" s="185">
        <v>515</v>
      </c>
      <c r="Z460" s="84">
        <v>0.25750000000000001</v>
      </c>
      <c r="AA460" s="424" t="s">
        <v>126</v>
      </c>
      <c r="AB460" s="102">
        <v>0.08</v>
      </c>
      <c r="AC460" s="102">
        <v>0.08</v>
      </c>
      <c r="AE460" s="128">
        <v>135</v>
      </c>
      <c r="AF460" s="180">
        <v>270</v>
      </c>
      <c r="AG460" s="183">
        <v>215</v>
      </c>
      <c r="AH460" s="189">
        <v>515</v>
      </c>
      <c r="AK460" s="419">
        <v>1800</v>
      </c>
      <c r="AM460" s="12">
        <v>144</v>
      </c>
      <c r="AN460" s="103">
        <v>1944</v>
      </c>
      <c r="AO460" s="12">
        <v>1944</v>
      </c>
      <c r="AP460" s="12" t="s">
        <v>1487</v>
      </c>
      <c r="AQ460" s="103" t="s">
        <v>1487</v>
      </c>
      <c r="AR460" s="159">
        <v>0.08</v>
      </c>
      <c r="AS460" s="84">
        <v>0</v>
      </c>
    </row>
    <row r="461" spans="1:45" ht="14.25" customHeight="1">
      <c r="A461" s="124" t="s">
        <v>798</v>
      </c>
      <c r="B461" s="124" t="s">
        <v>451</v>
      </c>
      <c r="C461" s="419" t="s">
        <v>238</v>
      </c>
      <c r="D461" s="135" t="s">
        <v>232</v>
      </c>
      <c r="E461" s="135">
        <f>COUNTIF(品番配送区分記入用リスト!U:U,CONCATENATE(A461,$E$1))</f>
        <v>0</v>
      </c>
      <c r="F461" s="135">
        <f>COUNTIF(品番配送区分記入用リスト!U:U,CONCATENATE(A461,$F$1))</f>
        <v>0</v>
      </c>
      <c r="G461" s="135">
        <f>COUNTIF(品番配送区分記入用リスト!U:U,CONCATENATE(A461,$G$1))</f>
        <v>0</v>
      </c>
      <c r="H461" s="135">
        <f>COUNTIF(品番配送区分記入用リスト!U:U,CONCATENATE(A461,$H$1))</f>
        <v>0</v>
      </c>
      <c r="I461" s="136">
        <f t="shared" si="8"/>
        <v>0</v>
      </c>
      <c r="L461" s="135" t="s">
        <v>1484</v>
      </c>
      <c r="M461" s="137">
        <v>2000000</v>
      </c>
      <c r="N461" s="419">
        <v>2250</v>
      </c>
      <c r="O461" s="154">
        <v>1000</v>
      </c>
      <c r="Q461" s="419">
        <v>2250</v>
      </c>
      <c r="R461" s="138">
        <v>1000</v>
      </c>
      <c r="S461" s="138">
        <v>1250</v>
      </c>
      <c r="T461" s="141">
        <v>337.5</v>
      </c>
      <c r="U461" s="183">
        <v>268.75</v>
      </c>
      <c r="V461" s="140">
        <v>0.11944444444444445</v>
      </c>
      <c r="X461" s="85">
        <v>643.75</v>
      </c>
      <c r="Y461" s="185">
        <v>643.75</v>
      </c>
      <c r="Z461" s="84">
        <v>0.25750000000000001</v>
      </c>
      <c r="AA461" s="424" t="s">
        <v>126</v>
      </c>
      <c r="AB461" s="102">
        <v>0.08</v>
      </c>
      <c r="AC461" s="102">
        <v>0.08</v>
      </c>
      <c r="AE461" s="128">
        <v>168.75</v>
      </c>
      <c r="AF461" s="180">
        <v>337.5</v>
      </c>
      <c r="AG461" s="183">
        <v>268.75</v>
      </c>
      <c r="AH461" s="189">
        <v>643.75</v>
      </c>
      <c r="AK461" s="419">
        <v>2250</v>
      </c>
      <c r="AM461" s="12">
        <v>180</v>
      </c>
      <c r="AN461" s="103">
        <v>2430</v>
      </c>
      <c r="AO461" s="12">
        <v>2430</v>
      </c>
      <c r="AP461" s="12" t="s">
        <v>1488</v>
      </c>
      <c r="AQ461" s="103" t="s">
        <v>1488</v>
      </c>
      <c r="AR461" s="159">
        <v>0.08</v>
      </c>
      <c r="AS461" s="84">
        <v>0</v>
      </c>
    </row>
    <row r="462" spans="1:45" ht="14.25" customHeight="1">
      <c r="A462" s="124" t="s">
        <v>799</v>
      </c>
      <c r="B462" s="124" t="s">
        <v>451</v>
      </c>
      <c r="C462" s="419" t="s">
        <v>240</v>
      </c>
      <c r="D462" s="135" t="s">
        <v>232</v>
      </c>
      <c r="E462" s="135">
        <f>COUNTIF(品番配送区分記入用リスト!U:U,CONCATENATE(A462,$E$1))</f>
        <v>0</v>
      </c>
      <c r="F462" s="135">
        <f>COUNTIF(品番配送区分記入用リスト!U:U,CONCATENATE(A462,$F$1))</f>
        <v>0</v>
      </c>
      <c r="G462" s="135">
        <f>COUNTIF(品番配送区分記入用リスト!U:U,CONCATENATE(A462,$G$1))</f>
        <v>0</v>
      </c>
      <c r="H462" s="135">
        <f>COUNTIF(品番配送区分記入用リスト!U:U,CONCATENATE(A462,$H$1))</f>
        <v>0</v>
      </c>
      <c r="I462" s="136">
        <f t="shared" si="8"/>
        <v>0</v>
      </c>
      <c r="L462" s="135" t="s">
        <v>1484</v>
      </c>
      <c r="M462" s="137">
        <v>2000000</v>
      </c>
      <c r="N462" s="419">
        <v>2700</v>
      </c>
      <c r="O462" s="154">
        <v>1200</v>
      </c>
      <c r="Q462" s="419">
        <v>2700</v>
      </c>
      <c r="R462" s="138">
        <v>1200</v>
      </c>
      <c r="S462" s="138">
        <v>1500</v>
      </c>
      <c r="T462" s="141">
        <v>405</v>
      </c>
      <c r="U462" s="183">
        <v>322.5</v>
      </c>
      <c r="V462" s="140">
        <v>0.11944444444444445</v>
      </c>
      <c r="X462" s="85">
        <v>772.5</v>
      </c>
      <c r="Y462" s="185">
        <v>772.5</v>
      </c>
      <c r="Z462" s="84">
        <v>0.25750000000000001</v>
      </c>
      <c r="AA462" s="424" t="s">
        <v>126</v>
      </c>
      <c r="AB462" s="102">
        <v>0.08</v>
      </c>
      <c r="AC462" s="102">
        <v>0.08</v>
      </c>
      <c r="AE462" s="128">
        <v>202.5</v>
      </c>
      <c r="AF462" s="180">
        <v>405</v>
      </c>
      <c r="AG462" s="183">
        <v>322.5</v>
      </c>
      <c r="AH462" s="189">
        <v>772.5</v>
      </c>
      <c r="AK462" s="419">
        <v>2700</v>
      </c>
      <c r="AM462" s="12">
        <v>216</v>
      </c>
      <c r="AN462" s="103">
        <v>2916</v>
      </c>
      <c r="AO462" s="12">
        <v>2916</v>
      </c>
      <c r="AP462" s="12" t="s">
        <v>1489</v>
      </c>
      <c r="AQ462" s="103" t="s">
        <v>1489</v>
      </c>
      <c r="AR462" s="159">
        <v>0.08</v>
      </c>
      <c r="AS462" s="84">
        <v>0</v>
      </c>
    </row>
    <row r="463" spans="1:45" ht="14.25" customHeight="1">
      <c r="A463" s="124" t="s">
        <v>800</v>
      </c>
      <c r="B463" s="124" t="s">
        <v>451</v>
      </c>
      <c r="C463" s="419" t="s">
        <v>246</v>
      </c>
      <c r="D463" s="135" t="s">
        <v>232</v>
      </c>
      <c r="E463" s="135">
        <f>COUNTIF(品番配送区分記入用リスト!U:U,CONCATENATE(A463,$E$1))</f>
        <v>0</v>
      </c>
      <c r="F463" s="135">
        <f>COUNTIF(品番配送区分記入用リスト!U:U,CONCATENATE(A463,$F$1))</f>
        <v>0</v>
      </c>
      <c r="G463" s="135">
        <f>COUNTIF(品番配送区分記入用リスト!U:U,CONCATENATE(A463,$G$1))</f>
        <v>0</v>
      </c>
      <c r="H463" s="135">
        <f>COUNTIF(品番配送区分記入用リスト!U:U,CONCATENATE(A463,$H$1))</f>
        <v>0</v>
      </c>
      <c r="I463" s="136">
        <f t="shared" si="8"/>
        <v>0</v>
      </c>
      <c r="L463" s="135" t="s">
        <v>1484</v>
      </c>
      <c r="M463" s="137">
        <v>2000000</v>
      </c>
      <c r="N463" s="419">
        <v>3600</v>
      </c>
      <c r="O463" s="154">
        <v>1600</v>
      </c>
      <c r="Q463" s="419">
        <v>3600</v>
      </c>
      <c r="R463" s="138">
        <v>1600</v>
      </c>
      <c r="S463" s="138">
        <v>2000</v>
      </c>
      <c r="T463" s="141">
        <v>540</v>
      </c>
      <c r="U463" s="183">
        <v>430</v>
      </c>
      <c r="V463" s="140">
        <v>0.11944444444444445</v>
      </c>
      <c r="X463" s="85">
        <v>1030</v>
      </c>
      <c r="Y463" s="185">
        <v>1030</v>
      </c>
      <c r="Z463" s="84">
        <v>0.25750000000000001</v>
      </c>
      <c r="AA463" s="424" t="s">
        <v>126</v>
      </c>
      <c r="AB463" s="102">
        <v>0.08</v>
      </c>
      <c r="AC463" s="102">
        <v>0.08</v>
      </c>
      <c r="AE463" s="128">
        <v>270</v>
      </c>
      <c r="AF463" s="180">
        <v>540</v>
      </c>
      <c r="AG463" s="183">
        <v>430</v>
      </c>
      <c r="AH463" s="189">
        <v>1030</v>
      </c>
      <c r="AK463" s="419">
        <v>3600</v>
      </c>
      <c r="AM463" s="12">
        <v>288</v>
      </c>
      <c r="AN463" s="103">
        <v>3888</v>
      </c>
      <c r="AO463" s="12">
        <v>3888</v>
      </c>
      <c r="AP463" s="12" t="s">
        <v>1490</v>
      </c>
      <c r="AQ463" s="103" t="s">
        <v>1490</v>
      </c>
      <c r="AR463" s="159">
        <v>0.08</v>
      </c>
      <c r="AS463" s="84">
        <v>0</v>
      </c>
    </row>
    <row r="464" spans="1:45" ht="14.25" customHeight="1">
      <c r="A464" s="124" t="s">
        <v>801</v>
      </c>
      <c r="B464" s="124" t="s">
        <v>451</v>
      </c>
      <c r="C464" s="419" t="s">
        <v>248</v>
      </c>
      <c r="D464" s="135" t="s">
        <v>232</v>
      </c>
      <c r="E464" s="135">
        <f>COUNTIF(品番配送区分記入用リスト!U:U,CONCATENATE(A464,$E$1))</f>
        <v>0</v>
      </c>
      <c r="F464" s="135">
        <f>COUNTIF(品番配送区分記入用リスト!U:U,CONCATENATE(A464,$F$1))</f>
        <v>0</v>
      </c>
      <c r="G464" s="135">
        <f>COUNTIF(品番配送区分記入用リスト!U:U,CONCATENATE(A464,$G$1))</f>
        <v>0</v>
      </c>
      <c r="H464" s="135">
        <f>COUNTIF(品番配送区分記入用リスト!U:U,CONCATENATE(A464,$H$1))</f>
        <v>0</v>
      </c>
      <c r="I464" s="136">
        <f t="shared" si="8"/>
        <v>0</v>
      </c>
      <c r="L464" s="135" t="s">
        <v>1484</v>
      </c>
      <c r="M464" s="137">
        <v>2000000</v>
      </c>
      <c r="N464" s="419">
        <v>4500</v>
      </c>
      <c r="O464" s="154">
        <v>2000</v>
      </c>
      <c r="Q464" s="419">
        <v>4500</v>
      </c>
      <c r="R464" s="138">
        <v>2000</v>
      </c>
      <c r="S464" s="138">
        <v>2500</v>
      </c>
      <c r="T464" s="141">
        <v>675</v>
      </c>
      <c r="U464" s="183">
        <v>537.5</v>
      </c>
      <c r="V464" s="140">
        <v>0.11944444444444445</v>
      </c>
      <c r="W464" s="127">
        <v>800</v>
      </c>
      <c r="X464" s="85">
        <v>1287.5</v>
      </c>
      <c r="Y464" s="185">
        <v>487.5</v>
      </c>
      <c r="Z464" s="84">
        <v>9.7500000000000003E-2</v>
      </c>
      <c r="AA464" s="424" t="s">
        <v>126</v>
      </c>
      <c r="AB464" s="102">
        <v>0.08</v>
      </c>
      <c r="AC464" s="102">
        <v>0.08</v>
      </c>
      <c r="AE464" s="128">
        <v>337.5</v>
      </c>
      <c r="AF464" s="180">
        <v>675</v>
      </c>
      <c r="AG464" s="183">
        <v>537.5</v>
      </c>
      <c r="AH464" s="189">
        <v>1287.5</v>
      </c>
      <c r="AK464" s="419">
        <v>4500</v>
      </c>
      <c r="AM464" s="12">
        <v>360</v>
      </c>
      <c r="AN464" s="103">
        <v>4860</v>
      </c>
      <c r="AO464" s="12">
        <v>4860</v>
      </c>
      <c r="AP464" s="12" t="s">
        <v>1491</v>
      </c>
      <c r="AQ464" s="103" t="s">
        <v>1491</v>
      </c>
      <c r="AR464" s="159">
        <v>0.08</v>
      </c>
      <c r="AS464" s="84">
        <v>0</v>
      </c>
    </row>
    <row r="465" spans="1:45" ht="14.25" customHeight="1">
      <c r="A465" s="124" t="s">
        <v>802</v>
      </c>
      <c r="B465" s="124" t="s">
        <v>378</v>
      </c>
      <c r="C465" s="419" t="s">
        <v>236</v>
      </c>
      <c r="D465" s="135" t="s">
        <v>232</v>
      </c>
      <c r="E465" s="135">
        <f>COUNTIF(品番配送区分記入用リスト!U:U,CONCATENATE(A465,$E$1))</f>
        <v>0</v>
      </c>
      <c r="F465" s="135">
        <f>COUNTIF(品番配送区分記入用リスト!U:U,CONCATENATE(A465,$F$1))</f>
        <v>0</v>
      </c>
      <c r="G465" s="135">
        <f>COUNTIF(品番配送区分記入用リスト!U:U,CONCATENATE(A465,$G$1))</f>
        <v>0</v>
      </c>
      <c r="H465" s="135">
        <f>COUNTIF(品番配送区分記入用リスト!U:U,CONCATENATE(A465,$H$1))</f>
        <v>0</v>
      </c>
      <c r="I465" s="136">
        <f t="shared" si="8"/>
        <v>0</v>
      </c>
      <c r="L465" s="135" t="s">
        <v>1484</v>
      </c>
      <c r="M465" s="137">
        <v>2000000</v>
      </c>
      <c r="N465" s="419">
        <v>1800</v>
      </c>
      <c r="O465" s="154">
        <v>800</v>
      </c>
      <c r="Q465" s="419">
        <v>1800</v>
      </c>
      <c r="R465" s="138">
        <v>800</v>
      </c>
      <c r="S465" s="138">
        <v>1000</v>
      </c>
      <c r="T465" s="141">
        <v>270</v>
      </c>
      <c r="U465" s="183">
        <v>215</v>
      </c>
      <c r="V465" s="140">
        <v>0.11944444444444445</v>
      </c>
      <c r="X465" s="85">
        <v>515</v>
      </c>
      <c r="Y465" s="185">
        <v>515</v>
      </c>
      <c r="Z465" s="84">
        <v>0.25750000000000001</v>
      </c>
      <c r="AA465" s="424" t="s">
        <v>126</v>
      </c>
      <c r="AB465" s="102">
        <v>0.08</v>
      </c>
      <c r="AC465" s="102">
        <v>0.08</v>
      </c>
      <c r="AE465" s="128">
        <v>135</v>
      </c>
      <c r="AF465" s="180">
        <v>270</v>
      </c>
      <c r="AG465" s="183">
        <v>215</v>
      </c>
      <c r="AH465" s="189">
        <v>515</v>
      </c>
      <c r="AK465" s="419">
        <v>1800</v>
      </c>
      <c r="AM465" s="12">
        <v>144</v>
      </c>
      <c r="AN465" s="103">
        <v>1944</v>
      </c>
      <c r="AO465" s="12">
        <v>1944</v>
      </c>
      <c r="AP465" s="12" t="s">
        <v>1487</v>
      </c>
      <c r="AQ465" s="103" t="s">
        <v>1487</v>
      </c>
      <c r="AR465" s="159">
        <v>0.08</v>
      </c>
      <c r="AS465" s="84">
        <v>0</v>
      </c>
    </row>
    <row r="466" spans="1:45" ht="14.25" customHeight="1">
      <c r="A466" s="124" t="s">
        <v>803</v>
      </c>
      <c r="B466" s="124" t="s">
        <v>378</v>
      </c>
      <c r="C466" s="419" t="s">
        <v>238</v>
      </c>
      <c r="D466" s="135" t="s">
        <v>232</v>
      </c>
      <c r="E466" s="135">
        <f>COUNTIF(品番配送区分記入用リスト!U:U,CONCATENATE(A466,$E$1))</f>
        <v>0</v>
      </c>
      <c r="F466" s="135">
        <f>COUNTIF(品番配送区分記入用リスト!U:U,CONCATENATE(A466,$F$1))</f>
        <v>0</v>
      </c>
      <c r="G466" s="135">
        <f>COUNTIF(品番配送区分記入用リスト!U:U,CONCATENATE(A466,$G$1))</f>
        <v>0</v>
      </c>
      <c r="H466" s="135">
        <f>COUNTIF(品番配送区分記入用リスト!U:U,CONCATENATE(A466,$H$1))</f>
        <v>0</v>
      </c>
      <c r="I466" s="136">
        <f t="shared" si="8"/>
        <v>0</v>
      </c>
      <c r="L466" s="135" t="s">
        <v>1484</v>
      </c>
      <c r="M466" s="137">
        <v>2000000</v>
      </c>
      <c r="N466" s="419">
        <v>2250</v>
      </c>
      <c r="O466" s="154">
        <v>1000</v>
      </c>
      <c r="Q466" s="419">
        <v>2250</v>
      </c>
      <c r="R466" s="138">
        <v>1000</v>
      </c>
      <c r="S466" s="138">
        <v>1250</v>
      </c>
      <c r="T466" s="141">
        <v>337.5</v>
      </c>
      <c r="U466" s="183">
        <v>268.75</v>
      </c>
      <c r="V466" s="140">
        <v>0.11944444444444445</v>
      </c>
      <c r="X466" s="85">
        <v>643.75</v>
      </c>
      <c r="Y466" s="185">
        <v>643.75</v>
      </c>
      <c r="Z466" s="84">
        <v>0.25750000000000001</v>
      </c>
      <c r="AA466" s="424" t="s">
        <v>126</v>
      </c>
      <c r="AB466" s="102">
        <v>0.08</v>
      </c>
      <c r="AC466" s="102">
        <v>0.08</v>
      </c>
      <c r="AE466" s="128">
        <v>168.75</v>
      </c>
      <c r="AF466" s="180">
        <v>337.5</v>
      </c>
      <c r="AG466" s="183">
        <v>268.75</v>
      </c>
      <c r="AH466" s="189">
        <v>643.75</v>
      </c>
      <c r="AK466" s="419">
        <v>2250</v>
      </c>
      <c r="AM466" s="12">
        <v>180</v>
      </c>
      <c r="AN466" s="103">
        <v>2430</v>
      </c>
      <c r="AO466" s="12">
        <v>2430</v>
      </c>
      <c r="AP466" s="12" t="s">
        <v>1488</v>
      </c>
      <c r="AQ466" s="103" t="s">
        <v>1488</v>
      </c>
      <c r="AR466" s="159">
        <v>0.08</v>
      </c>
      <c r="AS466" s="84">
        <v>0</v>
      </c>
    </row>
    <row r="467" spans="1:45" ht="14.25" customHeight="1">
      <c r="A467" s="124" t="s">
        <v>804</v>
      </c>
      <c r="B467" s="124" t="s">
        <v>378</v>
      </c>
      <c r="C467" s="419" t="s">
        <v>240</v>
      </c>
      <c r="D467" s="135" t="s">
        <v>232</v>
      </c>
      <c r="E467" s="135">
        <f>COUNTIF(品番配送区分記入用リスト!U:U,CONCATENATE(A467,$E$1))</f>
        <v>0</v>
      </c>
      <c r="F467" s="135">
        <f>COUNTIF(品番配送区分記入用リスト!U:U,CONCATENATE(A467,$F$1))</f>
        <v>0</v>
      </c>
      <c r="G467" s="135">
        <f>COUNTIF(品番配送区分記入用リスト!U:U,CONCATENATE(A467,$G$1))</f>
        <v>0</v>
      </c>
      <c r="H467" s="135">
        <f>COUNTIF(品番配送区分記入用リスト!U:U,CONCATENATE(A467,$H$1))</f>
        <v>0</v>
      </c>
      <c r="I467" s="136">
        <f t="shared" si="8"/>
        <v>0</v>
      </c>
      <c r="L467" s="135" t="s">
        <v>1484</v>
      </c>
      <c r="M467" s="137">
        <v>2000000</v>
      </c>
      <c r="N467" s="419">
        <v>2700</v>
      </c>
      <c r="O467" s="154">
        <v>1200</v>
      </c>
      <c r="Q467" s="419">
        <v>2700</v>
      </c>
      <c r="R467" s="138">
        <v>1200</v>
      </c>
      <c r="S467" s="138">
        <v>1500</v>
      </c>
      <c r="T467" s="141">
        <v>405</v>
      </c>
      <c r="U467" s="183">
        <v>322.5</v>
      </c>
      <c r="V467" s="140">
        <v>0.11944444444444445</v>
      </c>
      <c r="X467" s="85">
        <v>772.5</v>
      </c>
      <c r="Y467" s="185">
        <v>772.5</v>
      </c>
      <c r="Z467" s="84">
        <v>0.25750000000000001</v>
      </c>
      <c r="AA467" s="424" t="s">
        <v>126</v>
      </c>
      <c r="AB467" s="102">
        <v>0.08</v>
      </c>
      <c r="AC467" s="102">
        <v>0.08</v>
      </c>
      <c r="AE467" s="128">
        <v>202.5</v>
      </c>
      <c r="AF467" s="180">
        <v>405</v>
      </c>
      <c r="AG467" s="183">
        <v>322.5</v>
      </c>
      <c r="AH467" s="189">
        <v>772.5</v>
      </c>
      <c r="AK467" s="419">
        <v>2700</v>
      </c>
      <c r="AM467" s="12">
        <v>216</v>
      </c>
      <c r="AN467" s="103">
        <v>2916</v>
      </c>
      <c r="AO467" s="12">
        <v>2916</v>
      </c>
      <c r="AP467" s="12" t="s">
        <v>1489</v>
      </c>
      <c r="AQ467" s="103" t="s">
        <v>1489</v>
      </c>
      <c r="AR467" s="159">
        <v>0.08</v>
      </c>
      <c r="AS467" s="84">
        <v>0</v>
      </c>
    </row>
    <row r="468" spans="1:45" ht="14.25" customHeight="1">
      <c r="A468" s="124" t="s">
        <v>805</v>
      </c>
      <c r="B468" s="124" t="s">
        <v>378</v>
      </c>
      <c r="C468" s="419" t="s">
        <v>246</v>
      </c>
      <c r="D468" s="135" t="s">
        <v>232</v>
      </c>
      <c r="E468" s="135">
        <f>COUNTIF(品番配送区分記入用リスト!U:U,CONCATENATE(A468,$E$1))</f>
        <v>0</v>
      </c>
      <c r="F468" s="135">
        <f>COUNTIF(品番配送区分記入用リスト!U:U,CONCATENATE(A468,$F$1))</f>
        <v>0</v>
      </c>
      <c r="G468" s="135">
        <f>COUNTIF(品番配送区分記入用リスト!U:U,CONCATENATE(A468,$G$1))</f>
        <v>0</v>
      </c>
      <c r="H468" s="135">
        <f>COUNTIF(品番配送区分記入用リスト!U:U,CONCATENATE(A468,$H$1))</f>
        <v>0</v>
      </c>
      <c r="I468" s="136">
        <f t="shared" si="8"/>
        <v>0</v>
      </c>
      <c r="L468" s="135" t="s">
        <v>1484</v>
      </c>
      <c r="M468" s="137">
        <v>2000000</v>
      </c>
      <c r="N468" s="419">
        <v>3600</v>
      </c>
      <c r="O468" s="154">
        <v>1600</v>
      </c>
      <c r="Q468" s="419">
        <v>3600</v>
      </c>
      <c r="R468" s="138">
        <v>1600</v>
      </c>
      <c r="S468" s="138">
        <v>2000</v>
      </c>
      <c r="T468" s="141">
        <v>540</v>
      </c>
      <c r="U468" s="183">
        <v>430</v>
      </c>
      <c r="V468" s="140">
        <v>0.11944444444444445</v>
      </c>
      <c r="X468" s="85">
        <v>1030</v>
      </c>
      <c r="Y468" s="185">
        <v>1030</v>
      </c>
      <c r="Z468" s="84">
        <v>0.25750000000000001</v>
      </c>
      <c r="AA468" s="424" t="s">
        <v>126</v>
      </c>
      <c r="AB468" s="102">
        <v>0.08</v>
      </c>
      <c r="AC468" s="102">
        <v>0.08</v>
      </c>
      <c r="AE468" s="128">
        <v>270</v>
      </c>
      <c r="AF468" s="180">
        <v>540</v>
      </c>
      <c r="AG468" s="183">
        <v>430</v>
      </c>
      <c r="AH468" s="189">
        <v>1030</v>
      </c>
      <c r="AK468" s="419">
        <v>3600</v>
      </c>
      <c r="AM468" s="12">
        <v>288</v>
      </c>
      <c r="AN468" s="103">
        <v>3888</v>
      </c>
      <c r="AO468" s="12">
        <v>3888</v>
      </c>
      <c r="AP468" s="12" t="s">
        <v>1490</v>
      </c>
      <c r="AQ468" s="103" t="s">
        <v>1490</v>
      </c>
      <c r="AR468" s="159">
        <v>0.08</v>
      </c>
      <c r="AS468" s="84">
        <v>0</v>
      </c>
    </row>
    <row r="469" spans="1:45" ht="14.25" customHeight="1">
      <c r="A469" s="124" t="s">
        <v>806</v>
      </c>
      <c r="B469" s="124" t="s">
        <v>378</v>
      </c>
      <c r="C469" s="419" t="s">
        <v>248</v>
      </c>
      <c r="D469" s="135" t="s">
        <v>232</v>
      </c>
      <c r="E469" s="135">
        <f>COUNTIF(品番配送区分記入用リスト!U:U,CONCATENATE(A469,$E$1))</f>
        <v>0</v>
      </c>
      <c r="F469" s="135">
        <f>COUNTIF(品番配送区分記入用リスト!U:U,CONCATENATE(A469,$F$1))</f>
        <v>0</v>
      </c>
      <c r="G469" s="135">
        <f>COUNTIF(品番配送区分記入用リスト!U:U,CONCATENATE(A469,$G$1))</f>
        <v>0</v>
      </c>
      <c r="H469" s="135">
        <f>COUNTIF(品番配送区分記入用リスト!U:U,CONCATENATE(A469,$H$1))</f>
        <v>0</v>
      </c>
      <c r="I469" s="136">
        <f t="shared" si="8"/>
        <v>0</v>
      </c>
      <c r="L469" s="135" t="s">
        <v>1484</v>
      </c>
      <c r="M469" s="137">
        <v>2000000</v>
      </c>
      <c r="N469" s="419">
        <v>4500</v>
      </c>
      <c r="O469" s="154">
        <v>2000</v>
      </c>
      <c r="Q469" s="419">
        <v>4500</v>
      </c>
      <c r="R469" s="138">
        <v>2000</v>
      </c>
      <c r="S469" s="138">
        <v>2500</v>
      </c>
      <c r="T469" s="141">
        <v>675</v>
      </c>
      <c r="U469" s="183">
        <v>537.5</v>
      </c>
      <c r="V469" s="140">
        <v>0.11944444444444445</v>
      </c>
      <c r="W469" s="127">
        <v>800</v>
      </c>
      <c r="X469" s="85">
        <v>1287.5</v>
      </c>
      <c r="Y469" s="185">
        <v>487.5</v>
      </c>
      <c r="Z469" s="84">
        <v>9.7500000000000003E-2</v>
      </c>
      <c r="AA469" s="424" t="s">
        <v>126</v>
      </c>
      <c r="AB469" s="102">
        <v>0.08</v>
      </c>
      <c r="AC469" s="102">
        <v>0.08</v>
      </c>
      <c r="AE469" s="128">
        <v>337.5</v>
      </c>
      <c r="AF469" s="180">
        <v>675</v>
      </c>
      <c r="AG469" s="183">
        <v>537.5</v>
      </c>
      <c r="AH469" s="189">
        <v>1287.5</v>
      </c>
      <c r="AK469" s="419">
        <v>4500</v>
      </c>
      <c r="AM469" s="12">
        <v>360</v>
      </c>
      <c r="AN469" s="103">
        <v>4860</v>
      </c>
      <c r="AO469" s="12">
        <v>4860</v>
      </c>
      <c r="AP469" s="12" t="s">
        <v>1491</v>
      </c>
      <c r="AQ469" s="103" t="s">
        <v>1491</v>
      </c>
      <c r="AR469" s="159">
        <v>0.08</v>
      </c>
      <c r="AS469" s="84">
        <v>0</v>
      </c>
    </row>
    <row r="470" spans="1:45" ht="14.25" customHeight="1">
      <c r="A470" s="124" t="s">
        <v>807</v>
      </c>
      <c r="B470" s="124" t="s">
        <v>808</v>
      </c>
      <c r="C470" s="419" t="s">
        <v>236</v>
      </c>
      <c r="D470" s="135" t="s">
        <v>232</v>
      </c>
      <c r="E470" s="135">
        <f>COUNTIF(品番配送区分記入用リスト!U:U,CONCATENATE(A470,$E$1))</f>
        <v>0</v>
      </c>
      <c r="F470" s="135">
        <f>COUNTIF(品番配送区分記入用リスト!U:U,CONCATENATE(A470,$F$1))</f>
        <v>0</v>
      </c>
      <c r="G470" s="135">
        <f>COUNTIF(品番配送区分記入用リスト!U:U,CONCATENATE(A470,$G$1))</f>
        <v>0</v>
      </c>
      <c r="H470" s="135">
        <f>COUNTIF(品番配送区分記入用リスト!U:U,CONCATENATE(A470,$H$1))</f>
        <v>0</v>
      </c>
      <c r="I470" s="136">
        <f t="shared" si="8"/>
        <v>0</v>
      </c>
      <c r="L470" s="135" t="s">
        <v>1484</v>
      </c>
      <c r="M470" s="137">
        <v>2000000</v>
      </c>
      <c r="N470" s="419">
        <v>1800</v>
      </c>
      <c r="O470" s="154">
        <v>800</v>
      </c>
      <c r="Q470" s="419">
        <v>1800</v>
      </c>
      <c r="R470" s="138">
        <v>800</v>
      </c>
      <c r="S470" s="138">
        <v>1000</v>
      </c>
      <c r="T470" s="141">
        <v>270</v>
      </c>
      <c r="U470" s="183">
        <v>215</v>
      </c>
      <c r="V470" s="140">
        <v>0.11944444444444445</v>
      </c>
      <c r="X470" s="85">
        <v>515</v>
      </c>
      <c r="Y470" s="185">
        <v>515</v>
      </c>
      <c r="Z470" s="84">
        <v>0.25750000000000001</v>
      </c>
      <c r="AA470" s="424" t="s">
        <v>126</v>
      </c>
      <c r="AB470" s="102">
        <v>0.08</v>
      </c>
      <c r="AC470" s="102">
        <v>0.08</v>
      </c>
      <c r="AE470" s="128">
        <v>135</v>
      </c>
      <c r="AF470" s="180">
        <v>270</v>
      </c>
      <c r="AG470" s="183">
        <v>215</v>
      </c>
      <c r="AH470" s="189">
        <v>515</v>
      </c>
      <c r="AK470" s="419">
        <v>1800</v>
      </c>
      <c r="AM470" s="12">
        <v>144</v>
      </c>
      <c r="AN470" s="103">
        <v>1944</v>
      </c>
      <c r="AO470" s="12">
        <v>1944</v>
      </c>
      <c r="AP470" s="12" t="s">
        <v>1487</v>
      </c>
      <c r="AQ470" s="103" t="s">
        <v>1487</v>
      </c>
      <c r="AR470" s="159">
        <v>0.08</v>
      </c>
      <c r="AS470" s="84">
        <v>0</v>
      </c>
    </row>
    <row r="471" spans="1:45" ht="14.25" customHeight="1">
      <c r="A471" s="124" t="s">
        <v>809</v>
      </c>
      <c r="B471" s="124" t="s">
        <v>808</v>
      </c>
      <c r="C471" s="419" t="s">
        <v>238</v>
      </c>
      <c r="D471" s="135" t="s">
        <v>232</v>
      </c>
      <c r="E471" s="135">
        <f>COUNTIF(品番配送区分記入用リスト!U:U,CONCATENATE(A471,$E$1))</f>
        <v>0</v>
      </c>
      <c r="F471" s="135">
        <f>COUNTIF(品番配送区分記入用リスト!U:U,CONCATENATE(A471,$F$1))</f>
        <v>0</v>
      </c>
      <c r="G471" s="135">
        <f>COUNTIF(品番配送区分記入用リスト!U:U,CONCATENATE(A471,$G$1))</f>
        <v>0</v>
      </c>
      <c r="H471" s="135">
        <f>COUNTIF(品番配送区分記入用リスト!U:U,CONCATENATE(A471,$H$1))</f>
        <v>0</v>
      </c>
      <c r="I471" s="136">
        <f t="shared" si="8"/>
        <v>0</v>
      </c>
      <c r="L471" s="135" t="s">
        <v>1484</v>
      </c>
      <c r="M471" s="137">
        <v>2000000</v>
      </c>
      <c r="N471" s="419">
        <v>2250</v>
      </c>
      <c r="O471" s="154">
        <v>1000</v>
      </c>
      <c r="Q471" s="419">
        <v>2250</v>
      </c>
      <c r="R471" s="138">
        <v>1000</v>
      </c>
      <c r="S471" s="138">
        <v>1250</v>
      </c>
      <c r="T471" s="141">
        <v>337.5</v>
      </c>
      <c r="U471" s="183">
        <v>268.75</v>
      </c>
      <c r="V471" s="140">
        <v>0.11944444444444445</v>
      </c>
      <c r="X471" s="85">
        <v>643.75</v>
      </c>
      <c r="Y471" s="185">
        <v>643.75</v>
      </c>
      <c r="Z471" s="84">
        <v>0.25750000000000001</v>
      </c>
      <c r="AA471" s="424" t="s">
        <v>126</v>
      </c>
      <c r="AB471" s="102">
        <v>0.08</v>
      </c>
      <c r="AC471" s="102">
        <v>0.08</v>
      </c>
      <c r="AE471" s="128">
        <v>168.75</v>
      </c>
      <c r="AF471" s="180">
        <v>337.5</v>
      </c>
      <c r="AG471" s="183">
        <v>268.75</v>
      </c>
      <c r="AH471" s="189">
        <v>643.75</v>
      </c>
      <c r="AK471" s="419">
        <v>2250</v>
      </c>
      <c r="AM471" s="12">
        <v>180</v>
      </c>
      <c r="AN471" s="103">
        <v>2430</v>
      </c>
      <c r="AO471" s="12">
        <v>2430</v>
      </c>
      <c r="AP471" s="12" t="s">
        <v>1488</v>
      </c>
      <c r="AQ471" s="103" t="s">
        <v>1488</v>
      </c>
      <c r="AR471" s="159">
        <v>0.08</v>
      </c>
      <c r="AS471" s="84">
        <v>0</v>
      </c>
    </row>
    <row r="472" spans="1:45" ht="14.25" customHeight="1">
      <c r="A472" s="124" t="s">
        <v>810</v>
      </c>
      <c r="B472" s="124" t="s">
        <v>808</v>
      </c>
      <c r="C472" s="419" t="s">
        <v>240</v>
      </c>
      <c r="D472" s="135" t="s">
        <v>232</v>
      </c>
      <c r="E472" s="135">
        <f>COUNTIF(品番配送区分記入用リスト!U:U,CONCATENATE(A472,$E$1))</f>
        <v>0</v>
      </c>
      <c r="F472" s="135">
        <f>COUNTIF(品番配送区分記入用リスト!U:U,CONCATENATE(A472,$F$1))</f>
        <v>0</v>
      </c>
      <c r="G472" s="135">
        <f>COUNTIF(品番配送区分記入用リスト!U:U,CONCATENATE(A472,$G$1))</f>
        <v>0</v>
      </c>
      <c r="H472" s="135">
        <f>COUNTIF(品番配送区分記入用リスト!U:U,CONCATENATE(A472,$H$1))</f>
        <v>0</v>
      </c>
      <c r="I472" s="136">
        <f t="shared" si="8"/>
        <v>0</v>
      </c>
      <c r="L472" s="135" t="s">
        <v>1484</v>
      </c>
      <c r="M472" s="137">
        <v>2000000</v>
      </c>
      <c r="N472" s="419">
        <v>2700</v>
      </c>
      <c r="O472" s="154">
        <v>1200</v>
      </c>
      <c r="Q472" s="419">
        <v>2700</v>
      </c>
      <c r="R472" s="138">
        <v>1200</v>
      </c>
      <c r="S472" s="138">
        <v>1500</v>
      </c>
      <c r="T472" s="141">
        <v>405</v>
      </c>
      <c r="U472" s="183">
        <v>322.5</v>
      </c>
      <c r="V472" s="140">
        <v>0.11944444444444445</v>
      </c>
      <c r="X472" s="85">
        <v>772.5</v>
      </c>
      <c r="Y472" s="185">
        <v>772.5</v>
      </c>
      <c r="Z472" s="84">
        <v>0.25750000000000001</v>
      </c>
      <c r="AA472" s="424" t="s">
        <v>126</v>
      </c>
      <c r="AB472" s="102">
        <v>0.08</v>
      </c>
      <c r="AC472" s="102">
        <v>0.08</v>
      </c>
      <c r="AE472" s="128">
        <v>202.5</v>
      </c>
      <c r="AF472" s="180">
        <v>405</v>
      </c>
      <c r="AG472" s="183">
        <v>322.5</v>
      </c>
      <c r="AH472" s="189">
        <v>772.5</v>
      </c>
      <c r="AK472" s="419">
        <v>2700</v>
      </c>
      <c r="AM472" s="12">
        <v>216</v>
      </c>
      <c r="AN472" s="103">
        <v>2916</v>
      </c>
      <c r="AO472" s="12">
        <v>2916</v>
      </c>
      <c r="AP472" s="12" t="s">
        <v>1489</v>
      </c>
      <c r="AQ472" s="103" t="s">
        <v>1489</v>
      </c>
      <c r="AR472" s="159">
        <v>0.08</v>
      </c>
      <c r="AS472" s="84">
        <v>0</v>
      </c>
    </row>
    <row r="473" spans="1:45" ht="14.25" customHeight="1">
      <c r="A473" s="124" t="s">
        <v>811</v>
      </c>
      <c r="B473" s="124" t="s">
        <v>808</v>
      </c>
      <c r="C473" s="419" t="s">
        <v>246</v>
      </c>
      <c r="D473" s="135" t="s">
        <v>232</v>
      </c>
      <c r="E473" s="135">
        <f>COUNTIF(品番配送区分記入用リスト!U:U,CONCATENATE(A473,$E$1))</f>
        <v>0</v>
      </c>
      <c r="F473" s="135">
        <f>COUNTIF(品番配送区分記入用リスト!U:U,CONCATENATE(A473,$F$1))</f>
        <v>0</v>
      </c>
      <c r="G473" s="135">
        <f>COUNTIF(品番配送区分記入用リスト!U:U,CONCATENATE(A473,$G$1))</f>
        <v>0</v>
      </c>
      <c r="H473" s="135">
        <f>COUNTIF(品番配送区分記入用リスト!U:U,CONCATENATE(A473,$H$1))</f>
        <v>0</v>
      </c>
      <c r="I473" s="136">
        <f t="shared" si="8"/>
        <v>0</v>
      </c>
      <c r="L473" s="135" t="s">
        <v>1484</v>
      </c>
      <c r="M473" s="137">
        <v>2000000</v>
      </c>
      <c r="N473" s="419">
        <v>3600</v>
      </c>
      <c r="O473" s="154">
        <v>1600</v>
      </c>
      <c r="Q473" s="419">
        <v>3600</v>
      </c>
      <c r="R473" s="138">
        <v>1600</v>
      </c>
      <c r="S473" s="138">
        <v>2000</v>
      </c>
      <c r="T473" s="141">
        <v>540</v>
      </c>
      <c r="U473" s="183">
        <v>430</v>
      </c>
      <c r="V473" s="140">
        <v>0.11944444444444445</v>
      </c>
      <c r="X473" s="85">
        <v>1030</v>
      </c>
      <c r="Y473" s="185">
        <v>1030</v>
      </c>
      <c r="Z473" s="84">
        <v>0.25750000000000001</v>
      </c>
      <c r="AA473" s="424" t="s">
        <v>126</v>
      </c>
      <c r="AB473" s="102">
        <v>0.08</v>
      </c>
      <c r="AC473" s="102">
        <v>0.08</v>
      </c>
      <c r="AE473" s="128">
        <v>270</v>
      </c>
      <c r="AF473" s="180">
        <v>540</v>
      </c>
      <c r="AG473" s="183">
        <v>430</v>
      </c>
      <c r="AH473" s="189">
        <v>1030</v>
      </c>
      <c r="AK473" s="419">
        <v>3600</v>
      </c>
      <c r="AM473" s="12">
        <v>288</v>
      </c>
      <c r="AN473" s="103">
        <v>3888</v>
      </c>
      <c r="AO473" s="12">
        <v>3888</v>
      </c>
      <c r="AP473" s="12" t="s">
        <v>1490</v>
      </c>
      <c r="AQ473" s="103" t="s">
        <v>1490</v>
      </c>
      <c r="AR473" s="159">
        <v>0.08</v>
      </c>
      <c r="AS473" s="84">
        <v>0</v>
      </c>
    </row>
    <row r="474" spans="1:45" ht="14.25" customHeight="1">
      <c r="A474" s="124" t="s">
        <v>812</v>
      </c>
      <c r="B474" s="124" t="s">
        <v>808</v>
      </c>
      <c r="C474" s="419" t="s">
        <v>248</v>
      </c>
      <c r="D474" s="135" t="s">
        <v>232</v>
      </c>
      <c r="E474" s="135">
        <f>COUNTIF(品番配送区分記入用リスト!U:U,CONCATENATE(A474,$E$1))</f>
        <v>0</v>
      </c>
      <c r="F474" s="135">
        <f>COUNTIF(品番配送区分記入用リスト!U:U,CONCATENATE(A474,$F$1))</f>
        <v>0</v>
      </c>
      <c r="G474" s="135">
        <f>COUNTIF(品番配送区分記入用リスト!U:U,CONCATENATE(A474,$G$1))</f>
        <v>0</v>
      </c>
      <c r="H474" s="135">
        <f>COUNTIF(品番配送区分記入用リスト!U:U,CONCATENATE(A474,$H$1))</f>
        <v>0</v>
      </c>
      <c r="I474" s="136">
        <f t="shared" si="8"/>
        <v>0</v>
      </c>
      <c r="L474" s="135" t="s">
        <v>1484</v>
      </c>
      <c r="M474" s="137">
        <v>2000000</v>
      </c>
      <c r="N474" s="419">
        <v>4500</v>
      </c>
      <c r="O474" s="154">
        <v>2000</v>
      </c>
      <c r="Q474" s="419">
        <v>4500</v>
      </c>
      <c r="R474" s="138">
        <v>2000</v>
      </c>
      <c r="S474" s="138">
        <v>2500</v>
      </c>
      <c r="T474" s="141">
        <v>675</v>
      </c>
      <c r="U474" s="183">
        <v>537.5</v>
      </c>
      <c r="V474" s="140">
        <v>0.11944444444444445</v>
      </c>
      <c r="W474" s="127">
        <v>800</v>
      </c>
      <c r="X474" s="85">
        <v>1287.5</v>
      </c>
      <c r="Y474" s="185">
        <v>487.5</v>
      </c>
      <c r="Z474" s="84">
        <v>9.7500000000000003E-2</v>
      </c>
      <c r="AA474" s="424" t="s">
        <v>126</v>
      </c>
      <c r="AB474" s="102">
        <v>0.08</v>
      </c>
      <c r="AC474" s="102">
        <v>0.08</v>
      </c>
      <c r="AE474" s="128">
        <v>337.5</v>
      </c>
      <c r="AF474" s="180">
        <v>675</v>
      </c>
      <c r="AG474" s="183">
        <v>537.5</v>
      </c>
      <c r="AH474" s="189">
        <v>1287.5</v>
      </c>
      <c r="AK474" s="419">
        <v>4500</v>
      </c>
      <c r="AM474" s="12">
        <v>360</v>
      </c>
      <c r="AN474" s="103">
        <v>4860</v>
      </c>
      <c r="AO474" s="12">
        <v>4860</v>
      </c>
      <c r="AP474" s="12" t="s">
        <v>1491</v>
      </c>
      <c r="AQ474" s="103" t="s">
        <v>1491</v>
      </c>
      <c r="AR474" s="159">
        <v>0.08</v>
      </c>
      <c r="AS474" s="84">
        <v>0</v>
      </c>
    </row>
    <row r="475" spans="1:45" ht="14.25" customHeight="1">
      <c r="A475" s="124" t="s">
        <v>813</v>
      </c>
      <c r="B475" s="124" t="s">
        <v>814</v>
      </c>
      <c r="C475" s="419" t="s">
        <v>236</v>
      </c>
      <c r="D475" s="135" t="s">
        <v>232</v>
      </c>
      <c r="E475" s="135">
        <f>COUNTIF(品番配送区分記入用リスト!U:U,CONCATENATE(A475,$E$1))</f>
        <v>0</v>
      </c>
      <c r="F475" s="135">
        <f>COUNTIF(品番配送区分記入用リスト!U:U,CONCATENATE(A475,$F$1))</f>
        <v>0</v>
      </c>
      <c r="G475" s="135">
        <f>COUNTIF(品番配送区分記入用リスト!U:U,CONCATENATE(A475,$G$1))</f>
        <v>0</v>
      </c>
      <c r="H475" s="135">
        <f>COUNTIF(品番配送区分記入用リスト!U:U,CONCATENATE(A475,$H$1))</f>
        <v>0</v>
      </c>
      <c r="I475" s="136">
        <f t="shared" si="8"/>
        <v>0</v>
      </c>
      <c r="L475" s="135" t="s">
        <v>1484</v>
      </c>
      <c r="M475" s="137">
        <v>2000000</v>
      </c>
      <c r="N475" s="419">
        <v>1800</v>
      </c>
      <c r="O475" s="154">
        <v>800</v>
      </c>
      <c r="Q475" s="419">
        <v>1800</v>
      </c>
      <c r="R475" s="138">
        <v>800</v>
      </c>
      <c r="S475" s="138">
        <v>1000</v>
      </c>
      <c r="T475" s="141">
        <v>270</v>
      </c>
      <c r="U475" s="183">
        <v>215</v>
      </c>
      <c r="V475" s="140">
        <v>0.11944444444444445</v>
      </c>
      <c r="X475" s="85">
        <v>515</v>
      </c>
      <c r="Y475" s="185">
        <v>515</v>
      </c>
      <c r="Z475" s="84">
        <v>0.25750000000000001</v>
      </c>
      <c r="AA475" s="424" t="s">
        <v>126</v>
      </c>
      <c r="AB475" s="102">
        <v>0.08</v>
      </c>
      <c r="AC475" s="102">
        <v>0.08</v>
      </c>
      <c r="AE475" s="128">
        <v>135</v>
      </c>
      <c r="AF475" s="180">
        <v>270</v>
      </c>
      <c r="AG475" s="183">
        <v>215</v>
      </c>
      <c r="AH475" s="189">
        <v>515</v>
      </c>
      <c r="AK475" s="419">
        <v>1800</v>
      </c>
      <c r="AM475" s="12">
        <v>144</v>
      </c>
      <c r="AN475" s="103">
        <v>1944</v>
      </c>
      <c r="AO475" s="12">
        <v>1944</v>
      </c>
      <c r="AP475" s="12" t="s">
        <v>1487</v>
      </c>
      <c r="AQ475" s="103" t="s">
        <v>1487</v>
      </c>
      <c r="AR475" s="159">
        <v>0.08</v>
      </c>
      <c r="AS475" s="84">
        <v>0</v>
      </c>
    </row>
    <row r="476" spans="1:45" ht="14.25" customHeight="1">
      <c r="A476" s="124" t="s">
        <v>815</v>
      </c>
      <c r="B476" s="124" t="s">
        <v>814</v>
      </c>
      <c r="C476" s="419" t="s">
        <v>238</v>
      </c>
      <c r="D476" s="135" t="s">
        <v>232</v>
      </c>
      <c r="E476" s="135">
        <f>COUNTIF(品番配送区分記入用リスト!U:U,CONCATENATE(A476,$E$1))</f>
        <v>0</v>
      </c>
      <c r="F476" s="135">
        <f>COUNTIF(品番配送区分記入用リスト!U:U,CONCATENATE(A476,$F$1))</f>
        <v>0</v>
      </c>
      <c r="G476" s="135">
        <f>COUNTIF(品番配送区分記入用リスト!U:U,CONCATENATE(A476,$G$1))</f>
        <v>0</v>
      </c>
      <c r="H476" s="135">
        <f>COUNTIF(品番配送区分記入用リスト!U:U,CONCATENATE(A476,$H$1))</f>
        <v>0</v>
      </c>
      <c r="I476" s="136">
        <f t="shared" si="8"/>
        <v>0</v>
      </c>
      <c r="L476" s="135" t="s">
        <v>1484</v>
      </c>
      <c r="M476" s="137">
        <v>2000000</v>
      </c>
      <c r="N476" s="419">
        <v>2250</v>
      </c>
      <c r="O476" s="154">
        <v>1000</v>
      </c>
      <c r="Q476" s="419">
        <v>2250</v>
      </c>
      <c r="R476" s="138">
        <v>1000</v>
      </c>
      <c r="S476" s="138">
        <v>1250</v>
      </c>
      <c r="T476" s="141">
        <v>337.5</v>
      </c>
      <c r="U476" s="183">
        <v>268.75</v>
      </c>
      <c r="V476" s="140">
        <v>0.11944444444444445</v>
      </c>
      <c r="X476" s="85">
        <v>643.75</v>
      </c>
      <c r="Y476" s="185">
        <v>643.75</v>
      </c>
      <c r="Z476" s="84">
        <v>0.25750000000000001</v>
      </c>
      <c r="AA476" s="424" t="s">
        <v>126</v>
      </c>
      <c r="AB476" s="102">
        <v>0.08</v>
      </c>
      <c r="AC476" s="102">
        <v>0.08</v>
      </c>
      <c r="AE476" s="128">
        <v>168.75</v>
      </c>
      <c r="AF476" s="180">
        <v>337.5</v>
      </c>
      <c r="AG476" s="183">
        <v>268.75</v>
      </c>
      <c r="AH476" s="189">
        <v>643.75</v>
      </c>
      <c r="AK476" s="419">
        <v>2250</v>
      </c>
      <c r="AM476" s="12">
        <v>180</v>
      </c>
      <c r="AN476" s="103">
        <v>2430</v>
      </c>
      <c r="AO476" s="12">
        <v>2430</v>
      </c>
      <c r="AP476" s="12" t="s">
        <v>1488</v>
      </c>
      <c r="AQ476" s="103" t="s">
        <v>1488</v>
      </c>
      <c r="AR476" s="159">
        <v>0.08</v>
      </c>
      <c r="AS476" s="84">
        <v>0</v>
      </c>
    </row>
    <row r="477" spans="1:45" ht="14.25" customHeight="1">
      <c r="A477" s="124" t="s">
        <v>816</v>
      </c>
      <c r="B477" s="124" t="s">
        <v>814</v>
      </c>
      <c r="C477" s="419" t="s">
        <v>240</v>
      </c>
      <c r="D477" s="135" t="s">
        <v>232</v>
      </c>
      <c r="E477" s="135">
        <f>COUNTIF(品番配送区分記入用リスト!U:U,CONCATENATE(A477,$E$1))</f>
        <v>0</v>
      </c>
      <c r="F477" s="135">
        <f>COUNTIF(品番配送区分記入用リスト!U:U,CONCATENATE(A477,$F$1))</f>
        <v>0</v>
      </c>
      <c r="G477" s="135">
        <f>COUNTIF(品番配送区分記入用リスト!U:U,CONCATENATE(A477,$G$1))</f>
        <v>0</v>
      </c>
      <c r="H477" s="135">
        <f>COUNTIF(品番配送区分記入用リスト!U:U,CONCATENATE(A477,$H$1))</f>
        <v>0</v>
      </c>
      <c r="I477" s="136">
        <f t="shared" si="8"/>
        <v>0</v>
      </c>
      <c r="L477" s="135" t="s">
        <v>1484</v>
      </c>
      <c r="M477" s="137">
        <v>2000000</v>
      </c>
      <c r="N477" s="419">
        <v>2700</v>
      </c>
      <c r="O477" s="154">
        <v>1200</v>
      </c>
      <c r="Q477" s="419">
        <v>2700</v>
      </c>
      <c r="R477" s="138">
        <v>1200</v>
      </c>
      <c r="S477" s="138">
        <v>1500</v>
      </c>
      <c r="T477" s="141">
        <v>405</v>
      </c>
      <c r="U477" s="183">
        <v>322.5</v>
      </c>
      <c r="V477" s="140">
        <v>0.11944444444444445</v>
      </c>
      <c r="X477" s="85">
        <v>772.5</v>
      </c>
      <c r="Y477" s="185">
        <v>772.5</v>
      </c>
      <c r="Z477" s="84">
        <v>0.25750000000000001</v>
      </c>
      <c r="AA477" s="424" t="s">
        <v>126</v>
      </c>
      <c r="AB477" s="102">
        <v>0.08</v>
      </c>
      <c r="AC477" s="102">
        <v>0.08</v>
      </c>
      <c r="AE477" s="128">
        <v>202.5</v>
      </c>
      <c r="AF477" s="180">
        <v>405</v>
      </c>
      <c r="AG477" s="183">
        <v>322.5</v>
      </c>
      <c r="AH477" s="189">
        <v>772.5</v>
      </c>
      <c r="AK477" s="419">
        <v>2700</v>
      </c>
      <c r="AM477" s="12">
        <v>216</v>
      </c>
      <c r="AN477" s="103">
        <v>2916</v>
      </c>
      <c r="AO477" s="12">
        <v>2916</v>
      </c>
      <c r="AP477" s="12" t="s">
        <v>1489</v>
      </c>
      <c r="AQ477" s="103" t="s">
        <v>1489</v>
      </c>
      <c r="AR477" s="159">
        <v>0.08</v>
      </c>
      <c r="AS477" s="84">
        <v>0</v>
      </c>
    </row>
    <row r="478" spans="1:45" ht="14.25" customHeight="1">
      <c r="A478" s="124" t="s">
        <v>817</v>
      </c>
      <c r="B478" s="124" t="s">
        <v>814</v>
      </c>
      <c r="C478" s="419" t="s">
        <v>246</v>
      </c>
      <c r="D478" s="135" t="s">
        <v>232</v>
      </c>
      <c r="E478" s="135">
        <f>COUNTIF(品番配送区分記入用リスト!U:U,CONCATENATE(A478,$E$1))</f>
        <v>0</v>
      </c>
      <c r="F478" s="135">
        <f>COUNTIF(品番配送区分記入用リスト!U:U,CONCATENATE(A478,$F$1))</f>
        <v>0</v>
      </c>
      <c r="G478" s="135">
        <f>COUNTIF(品番配送区分記入用リスト!U:U,CONCATENATE(A478,$G$1))</f>
        <v>0</v>
      </c>
      <c r="H478" s="135">
        <f>COUNTIF(品番配送区分記入用リスト!U:U,CONCATENATE(A478,$H$1))</f>
        <v>0</v>
      </c>
      <c r="I478" s="136">
        <f t="shared" si="8"/>
        <v>0</v>
      </c>
      <c r="L478" s="135" t="s">
        <v>1484</v>
      </c>
      <c r="M478" s="137">
        <v>2000000</v>
      </c>
      <c r="N478" s="419">
        <v>3600</v>
      </c>
      <c r="O478" s="154">
        <v>1600</v>
      </c>
      <c r="Q478" s="419">
        <v>3600</v>
      </c>
      <c r="R478" s="138">
        <v>1600</v>
      </c>
      <c r="S478" s="138">
        <v>2000</v>
      </c>
      <c r="T478" s="141">
        <v>540</v>
      </c>
      <c r="U478" s="183">
        <v>430</v>
      </c>
      <c r="V478" s="140">
        <v>0.11944444444444445</v>
      </c>
      <c r="X478" s="85">
        <v>1030</v>
      </c>
      <c r="Y478" s="185">
        <v>1030</v>
      </c>
      <c r="Z478" s="84">
        <v>0.25750000000000001</v>
      </c>
      <c r="AA478" s="424" t="s">
        <v>126</v>
      </c>
      <c r="AB478" s="102">
        <v>0.08</v>
      </c>
      <c r="AC478" s="102">
        <v>0.08</v>
      </c>
      <c r="AE478" s="128">
        <v>270</v>
      </c>
      <c r="AF478" s="180">
        <v>540</v>
      </c>
      <c r="AG478" s="183">
        <v>430</v>
      </c>
      <c r="AH478" s="189">
        <v>1030</v>
      </c>
      <c r="AK478" s="419">
        <v>3600</v>
      </c>
      <c r="AM478" s="12">
        <v>288</v>
      </c>
      <c r="AN478" s="103">
        <v>3888</v>
      </c>
      <c r="AO478" s="12">
        <v>3888</v>
      </c>
      <c r="AP478" s="12" t="s">
        <v>1490</v>
      </c>
      <c r="AQ478" s="103" t="s">
        <v>1490</v>
      </c>
      <c r="AR478" s="159">
        <v>0.08</v>
      </c>
      <c r="AS478" s="84">
        <v>0</v>
      </c>
    </row>
    <row r="479" spans="1:45" ht="14.25" customHeight="1">
      <c r="A479" s="124" t="s">
        <v>818</v>
      </c>
      <c r="B479" s="124" t="s">
        <v>814</v>
      </c>
      <c r="C479" s="419" t="s">
        <v>248</v>
      </c>
      <c r="D479" s="135" t="s">
        <v>232</v>
      </c>
      <c r="E479" s="135">
        <f>COUNTIF(品番配送区分記入用リスト!U:U,CONCATENATE(A479,$E$1))</f>
        <v>0</v>
      </c>
      <c r="F479" s="135">
        <f>COUNTIF(品番配送区分記入用リスト!U:U,CONCATENATE(A479,$F$1))</f>
        <v>0</v>
      </c>
      <c r="G479" s="135">
        <f>COUNTIF(品番配送区分記入用リスト!U:U,CONCATENATE(A479,$G$1))</f>
        <v>0</v>
      </c>
      <c r="H479" s="135">
        <f>COUNTIF(品番配送区分記入用リスト!U:U,CONCATENATE(A479,$H$1))</f>
        <v>0</v>
      </c>
      <c r="I479" s="136">
        <f t="shared" si="8"/>
        <v>0</v>
      </c>
      <c r="L479" s="135" t="s">
        <v>1484</v>
      </c>
      <c r="M479" s="137">
        <v>2000000</v>
      </c>
      <c r="N479" s="419">
        <v>4500</v>
      </c>
      <c r="O479" s="154">
        <v>2000</v>
      </c>
      <c r="Q479" s="419">
        <v>4500</v>
      </c>
      <c r="R479" s="138">
        <v>2000</v>
      </c>
      <c r="S479" s="138">
        <v>2500</v>
      </c>
      <c r="T479" s="141">
        <v>675</v>
      </c>
      <c r="U479" s="183">
        <v>537.5</v>
      </c>
      <c r="V479" s="140">
        <v>0.11944444444444445</v>
      </c>
      <c r="W479" s="127">
        <v>800</v>
      </c>
      <c r="X479" s="85">
        <v>1287.5</v>
      </c>
      <c r="Y479" s="185">
        <v>487.5</v>
      </c>
      <c r="Z479" s="84">
        <v>9.7500000000000003E-2</v>
      </c>
      <c r="AA479" s="424" t="s">
        <v>126</v>
      </c>
      <c r="AB479" s="102">
        <v>0.08</v>
      </c>
      <c r="AC479" s="102">
        <v>0.08</v>
      </c>
      <c r="AE479" s="128">
        <v>337.5</v>
      </c>
      <c r="AF479" s="180">
        <v>675</v>
      </c>
      <c r="AG479" s="183">
        <v>537.5</v>
      </c>
      <c r="AH479" s="189">
        <v>1287.5</v>
      </c>
      <c r="AK479" s="419">
        <v>4500</v>
      </c>
      <c r="AM479" s="12">
        <v>360</v>
      </c>
      <c r="AN479" s="103">
        <v>4860</v>
      </c>
      <c r="AO479" s="12">
        <v>4860</v>
      </c>
      <c r="AP479" s="12" t="s">
        <v>1491</v>
      </c>
      <c r="AQ479" s="103" t="s">
        <v>1491</v>
      </c>
      <c r="AR479" s="159">
        <v>0.08</v>
      </c>
      <c r="AS479" s="84">
        <v>0</v>
      </c>
    </row>
    <row r="480" spans="1:45" ht="14.25" customHeight="1">
      <c r="A480" s="124" t="s">
        <v>819</v>
      </c>
      <c r="B480" s="124" t="s">
        <v>473</v>
      </c>
      <c r="C480" s="419" t="s">
        <v>236</v>
      </c>
      <c r="D480" s="135" t="s">
        <v>232</v>
      </c>
      <c r="E480" s="135">
        <f>COUNTIF(品番配送区分記入用リスト!U:U,CONCATENATE(A480,$E$1))</f>
        <v>0</v>
      </c>
      <c r="F480" s="135">
        <f>COUNTIF(品番配送区分記入用リスト!U:U,CONCATENATE(A480,$F$1))</f>
        <v>0</v>
      </c>
      <c r="G480" s="135">
        <f>COUNTIF(品番配送区分記入用リスト!U:U,CONCATENATE(A480,$G$1))</f>
        <v>0</v>
      </c>
      <c r="H480" s="135">
        <f>COUNTIF(品番配送区分記入用リスト!U:U,CONCATENATE(A480,$H$1))</f>
        <v>0</v>
      </c>
      <c r="I480" s="136">
        <f t="shared" si="8"/>
        <v>0</v>
      </c>
      <c r="L480" s="135" t="s">
        <v>1484</v>
      </c>
      <c r="M480" s="137">
        <v>2000000</v>
      </c>
      <c r="N480" s="419">
        <v>1800</v>
      </c>
      <c r="O480" s="154">
        <v>800</v>
      </c>
      <c r="Q480" s="419">
        <v>1800</v>
      </c>
      <c r="R480" s="138">
        <v>800</v>
      </c>
      <c r="S480" s="138">
        <v>1000</v>
      </c>
      <c r="T480" s="141">
        <v>270</v>
      </c>
      <c r="U480" s="183">
        <v>215</v>
      </c>
      <c r="V480" s="140">
        <v>0.11944444444444445</v>
      </c>
      <c r="X480" s="85">
        <v>515</v>
      </c>
      <c r="Y480" s="185">
        <v>515</v>
      </c>
      <c r="Z480" s="84">
        <v>0.25750000000000001</v>
      </c>
      <c r="AA480" s="424" t="s">
        <v>126</v>
      </c>
      <c r="AB480" s="102">
        <v>0.08</v>
      </c>
      <c r="AC480" s="102">
        <v>0.08</v>
      </c>
      <c r="AE480" s="128">
        <v>135</v>
      </c>
      <c r="AF480" s="180">
        <v>270</v>
      </c>
      <c r="AG480" s="183">
        <v>215</v>
      </c>
      <c r="AH480" s="189">
        <v>515</v>
      </c>
      <c r="AK480" s="419">
        <v>1800</v>
      </c>
      <c r="AM480" s="12">
        <v>144</v>
      </c>
      <c r="AN480" s="103">
        <v>1944</v>
      </c>
      <c r="AO480" s="12">
        <v>1944</v>
      </c>
      <c r="AP480" s="12" t="s">
        <v>1487</v>
      </c>
      <c r="AQ480" s="103" t="s">
        <v>1487</v>
      </c>
      <c r="AR480" s="159">
        <v>0.08</v>
      </c>
      <c r="AS480" s="84">
        <v>0</v>
      </c>
    </row>
    <row r="481" spans="1:45" ht="14.25" customHeight="1">
      <c r="A481" s="124" t="s">
        <v>820</v>
      </c>
      <c r="B481" s="124" t="s">
        <v>473</v>
      </c>
      <c r="C481" s="419" t="s">
        <v>238</v>
      </c>
      <c r="D481" s="135" t="s">
        <v>232</v>
      </c>
      <c r="E481" s="135">
        <f>COUNTIF(品番配送区分記入用リスト!U:U,CONCATENATE(A481,$E$1))</f>
        <v>0</v>
      </c>
      <c r="F481" s="135">
        <f>COUNTIF(品番配送区分記入用リスト!U:U,CONCATENATE(A481,$F$1))</f>
        <v>0</v>
      </c>
      <c r="G481" s="135">
        <f>COUNTIF(品番配送区分記入用リスト!U:U,CONCATENATE(A481,$G$1))</f>
        <v>0</v>
      </c>
      <c r="H481" s="135">
        <f>COUNTIF(品番配送区分記入用リスト!U:U,CONCATENATE(A481,$H$1))</f>
        <v>0</v>
      </c>
      <c r="I481" s="136">
        <f t="shared" si="8"/>
        <v>0</v>
      </c>
      <c r="L481" s="135" t="s">
        <v>1484</v>
      </c>
      <c r="M481" s="137">
        <v>2000000</v>
      </c>
      <c r="N481" s="419">
        <v>2250</v>
      </c>
      <c r="O481" s="154">
        <v>1000</v>
      </c>
      <c r="Q481" s="419">
        <v>2250</v>
      </c>
      <c r="R481" s="138">
        <v>1000</v>
      </c>
      <c r="S481" s="138">
        <v>1250</v>
      </c>
      <c r="T481" s="141">
        <v>337.5</v>
      </c>
      <c r="U481" s="183">
        <v>268.75</v>
      </c>
      <c r="V481" s="140">
        <v>0.11944444444444445</v>
      </c>
      <c r="X481" s="85">
        <v>643.75</v>
      </c>
      <c r="Y481" s="185">
        <v>643.75</v>
      </c>
      <c r="Z481" s="84">
        <v>0.25750000000000001</v>
      </c>
      <c r="AA481" s="424" t="s">
        <v>126</v>
      </c>
      <c r="AB481" s="102">
        <v>0.08</v>
      </c>
      <c r="AC481" s="102">
        <v>0.08</v>
      </c>
      <c r="AE481" s="128">
        <v>168.75</v>
      </c>
      <c r="AF481" s="180">
        <v>337.5</v>
      </c>
      <c r="AG481" s="183">
        <v>268.75</v>
      </c>
      <c r="AH481" s="189">
        <v>643.75</v>
      </c>
      <c r="AK481" s="419">
        <v>2250</v>
      </c>
      <c r="AM481" s="12">
        <v>180</v>
      </c>
      <c r="AN481" s="103">
        <v>2430</v>
      </c>
      <c r="AO481" s="12">
        <v>2430</v>
      </c>
      <c r="AP481" s="12" t="s">
        <v>1488</v>
      </c>
      <c r="AQ481" s="103" t="s">
        <v>1488</v>
      </c>
      <c r="AR481" s="159">
        <v>0.08</v>
      </c>
      <c r="AS481" s="84">
        <v>0</v>
      </c>
    </row>
    <row r="482" spans="1:45" ht="14.25" customHeight="1">
      <c r="A482" s="124" t="s">
        <v>821</v>
      </c>
      <c r="B482" s="124" t="s">
        <v>473</v>
      </c>
      <c r="C482" s="419" t="s">
        <v>240</v>
      </c>
      <c r="D482" s="135" t="s">
        <v>232</v>
      </c>
      <c r="E482" s="135">
        <f>COUNTIF(品番配送区分記入用リスト!U:U,CONCATENATE(A482,$E$1))</f>
        <v>0</v>
      </c>
      <c r="F482" s="135">
        <f>COUNTIF(品番配送区分記入用リスト!U:U,CONCATENATE(A482,$F$1))</f>
        <v>0</v>
      </c>
      <c r="G482" s="135">
        <f>COUNTIF(品番配送区分記入用リスト!U:U,CONCATENATE(A482,$G$1))</f>
        <v>0</v>
      </c>
      <c r="H482" s="135">
        <f>COUNTIF(品番配送区分記入用リスト!U:U,CONCATENATE(A482,$H$1))</f>
        <v>0</v>
      </c>
      <c r="I482" s="136">
        <f t="shared" si="8"/>
        <v>0</v>
      </c>
      <c r="L482" s="135" t="s">
        <v>1484</v>
      </c>
      <c r="M482" s="137">
        <v>2000000</v>
      </c>
      <c r="N482" s="419">
        <v>2700</v>
      </c>
      <c r="O482" s="154">
        <v>1200</v>
      </c>
      <c r="Q482" s="419">
        <v>2700</v>
      </c>
      <c r="R482" s="138">
        <v>1200</v>
      </c>
      <c r="S482" s="138">
        <v>1500</v>
      </c>
      <c r="T482" s="141">
        <v>405</v>
      </c>
      <c r="U482" s="183">
        <v>322.5</v>
      </c>
      <c r="V482" s="140">
        <v>0.11944444444444445</v>
      </c>
      <c r="X482" s="85">
        <v>772.5</v>
      </c>
      <c r="Y482" s="185">
        <v>772.5</v>
      </c>
      <c r="Z482" s="84">
        <v>0.25750000000000001</v>
      </c>
      <c r="AA482" s="424" t="s">
        <v>126</v>
      </c>
      <c r="AB482" s="102">
        <v>0.08</v>
      </c>
      <c r="AC482" s="102">
        <v>0.08</v>
      </c>
      <c r="AE482" s="128">
        <v>202.5</v>
      </c>
      <c r="AF482" s="180">
        <v>405</v>
      </c>
      <c r="AG482" s="183">
        <v>322.5</v>
      </c>
      <c r="AH482" s="189">
        <v>772.5</v>
      </c>
      <c r="AK482" s="419">
        <v>2700</v>
      </c>
      <c r="AM482" s="12">
        <v>216</v>
      </c>
      <c r="AN482" s="103">
        <v>2916</v>
      </c>
      <c r="AO482" s="12">
        <v>2916</v>
      </c>
      <c r="AP482" s="12" t="s">
        <v>1489</v>
      </c>
      <c r="AQ482" s="103" t="s">
        <v>1489</v>
      </c>
      <c r="AR482" s="159">
        <v>0.08</v>
      </c>
      <c r="AS482" s="84">
        <v>0</v>
      </c>
    </row>
    <row r="483" spans="1:45" ht="14.25" customHeight="1">
      <c r="A483" s="124" t="s">
        <v>822</v>
      </c>
      <c r="B483" s="124" t="s">
        <v>473</v>
      </c>
      <c r="C483" s="419" t="s">
        <v>246</v>
      </c>
      <c r="D483" s="135" t="s">
        <v>232</v>
      </c>
      <c r="E483" s="135">
        <f>COUNTIF(品番配送区分記入用リスト!U:U,CONCATENATE(A483,$E$1))</f>
        <v>0</v>
      </c>
      <c r="F483" s="135">
        <f>COUNTIF(品番配送区分記入用リスト!U:U,CONCATENATE(A483,$F$1))</f>
        <v>0</v>
      </c>
      <c r="G483" s="135">
        <f>COUNTIF(品番配送区分記入用リスト!U:U,CONCATENATE(A483,$G$1))</f>
        <v>0</v>
      </c>
      <c r="H483" s="135">
        <f>COUNTIF(品番配送区分記入用リスト!U:U,CONCATENATE(A483,$H$1))</f>
        <v>0</v>
      </c>
      <c r="I483" s="136">
        <f t="shared" si="8"/>
        <v>0</v>
      </c>
      <c r="L483" s="135" t="s">
        <v>1484</v>
      </c>
      <c r="M483" s="137">
        <v>2000000</v>
      </c>
      <c r="N483" s="419">
        <v>3600</v>
      </c>
      <c r="O483" s="154">
        <v>1600</v>
      </c>
      <c r="Q483" s="419">
        <v>3600</v>
      </c>
      <c r="R483" s="138">
        <v>1600</v>
      </c>
      <c r="S483" s="138">
        <v>2000</v>
      </c>
      <c r="T483" s="141">
        <v>540</v>
      </c>
      <c r="U483" s="183">
        <v>430</v>
      </c>
      <c r="V483" s="140">
        <v>0.11944444444444445</v>
      </c>
      <c r="X483" s="85">
        <v>1030</v>
      </c>
      <c r="Y483" s="185">
        <v>1030</v>
      </c>
      <c r="Z483" s="84">
        <v>0.25750000000000001</v>
      </c>
      <c r="AA483" s="424" t="s">
        <v>126</v>
      </c>
      <c r="AB483" s="102">
        <v>0.08</v>
      </c>
      <c r="AC483" s="102">
        <v>0.08</v>
      </c>
      <c r="AE483" s="128">
        <v>270</v>
      </c>
      <c r="AF483" s="180">
        <v>540</v>
      </c>
      <c r="AG483" s="183">
        <v>430</v>
      </c>
      <c r="AH483" s="189">
        <v>1030</v>
      </c>
      <c r="AK483" s="419">
        <v>3600</v>
      </c>
      <c r="AM483" s="12">
        <v>288</v>
      </c>
      <c r="AN483" s="103">
        <v>3888</v>
      </c>
      <c r="AO483" s="12">
        <v>3888</v>
      </c>
      <c r="AP483" s="12" t="s">
        <v>1490</v>
      </c>
      <c r="AQ483" s="103" t="s">
        <v>1490</v>
      </c>
      <c r="AR483" s="159">
        <v>0.08</v>
      </c>
      <c r="AS483" s="84">
        <v>0</v>
      </c>
    </row>
    <row r="484" spans="1:45" ht="14.25" customHeight="1">
      <c r="A484" s="124" t="s">
        <v>823</v>
      </c>
      <c r="B484" s="124" t="s">
        <v>473</v>
      </c>
      <c r="C484" s="419" t="s">
        <v>248</v>
      </c>
      <c r="D484" s="135" t="s">
        <v>232</v>
      </c>
      <c r="E484" s="135">
        <f>COUNTIF(品番配送区分記入用リスト!U:U,CONCATENATE(A484,$E$1))</f>
        <v>0</v>
      </c>
      <c r="F484" s="135">
        <f>COUNTIF(品番配送区分記入用リスト!U:U,CONCATENATE(A484,$F$1))</f>
        <v>0</v>
      </c>
      <c r="G484" s="135">
        <f>COUNTIF(品番配送区分記入用リスト!U:U,CONCATENATE(A484,$G$1))</f>
        <v>0</v>
      </c>
      <c r="H484" s="135">
        <f>COUNTIF(品番配送区分記入用リスト!U:U,CONCATENATE(A484,$H$1))</f>
        <v>0</v>
      </c>
      <c r="I484" s="136">
        <f t="shared" si="8"/>
        <v>0</v>
      </c>
      <c r="L484" s="135" t="s">
        <v>1484</v>
      </c>
      <c r="M484" s="137">
        <v>2000000</v>
      </c>
      <c r="N484" s="419">
        <v>4500</v>
      </c>
      <c r="O484" s="154">
        <v>2000</v>
      </c>
      <c r="Q484" s="419">
        <v>4500</v>
      </c>
      <c r="R484" s="138">
        <v>2000</v>
      </c>
      <c r="S484" s="138">
        <v>2500</v>
      </c>
      <c r="T484" s="141">
        <v>675</v>
      </c>
      <c r="U484" s="183">
        <v>537.5</v>
      </c>
      <c r="V484" s="140">
        <v>0.11944444444444445</v>
      </c>
      <c r="W484" s="127">
        <v>800</v>
      </c>
      <c r="X484" s="85">
        <v>1287.5</v>
      </c>
      <c r="Y484" s="185">
        <v>487.5</v>
      </c>
      <c r="Z484" s="84">
        <v>9.7500000000000003E-2</v>
      </c>
      <c r="AA484" s="424" t="s">
        <v>126</v>
      </c>
      <c r="AB484" s="102">
        <v>0.08</v>
      </c>
      <c r="AC484" s="102">
        <v>0.08</v>
      </c>
      <c r="AE484" s="128">
        <v>337.5</v>
      </c>
      <c r="AF484" s="180">
        <v>675</v>
      </c>
      <c r="AG484" s="183">
        <v>537.5</v>
      </c>
      <c r="AH484" s="189">
        <v>1287.5</v>
      </c>
      <c r="AK484" s="419">
        <v>4500</v>
      </c>
      <c r="AM484" s="12">
        <v>360</v>
      </c>
      <c r="AN484" s="103">
        <v>4860</v>
      </c>
      <c r="AO484" s="12">
        <v>4860</v>
      </c>
      <c r="AP484" s="12" t="s">
        <v>1491</v>
      </c>
      <c r="AQ484" s="103" t="s">
        <v>1491</v>
      </c>
      <c r="AR484" s="159">
        <v>0.08</v>
      </c>
      <c r="AS484" s="84">
        <v>0</v>
      </c>
    </row>
    <row r="485" spans="1:45" ht="14.25" customHeight="1">
      <c r="A485" s="124" t="s">
        <v>824</v>
      </c>
      <c r="B485" s="124" t="s">
        <v>441</v>
      </c>
      <c r="C485" s="419" t="s">
        <v>236</v>
      </c>
      <c r="D485" s="135" t="s">
        <v>232</v>
      </c>
      <c r="E485" s="135">
        <f>COUNTIF(品番配送区分記入用リスト!U:U,CONCATENATE(A485,$E$1))</f>
        <v>0</v>
      </c>
      <c r="F485" s="135">
        <f>COUNTIF(品番配送区分記入用リスト!U:U,CONCATENATE(A485,$F$1))</f>
        <v>0</v>
      </c>
      <c r="G485" s="135">
        <f>COUNTIF(品番配送区分記入用リスト!U:U,CONCATENATE(A485,$G$1))</f>
        <v>0</v>
      </c>
      <c r="H485" s="135">
        <f>COUNTIF(品番配送区分記入用リスト!U:U,CONCATENATE(A485,$H$1))</f>
        <v>0</v>
      </c>
      <c r="I485" s="136">
        <f t="shared" si="8"/>
        <v>0</v>
      </c>
      <c r="L485" s="135" t="s">
        <v>1484</v>
      </c>
      <c r="M485" s="137">
        <v>2000000</v>
      </c>
      <c r="N485" s="419">
        <v>1800</v>
      </c>
      <c r="O485" s="154">
        <v>800</v>
      </c>
      <c r="Q485" s="419">
        <v>1800</v>
      </c>
      <c r="R485" s="138">
        <v>800</v>
      </c>
      <c r="S485" s="138">
        <v>1000</v>
      </c>
      <c r="T485" s="141">
        <v>270</v>
      </c>
      <c r="U485" s="183">
        <v>215</v>
      </c>
      <c r="V485" s="140">
        <v>0.11944444444444445</v>
      </c>
      <c r="X485" s="85">
        <v>515</v>
      </c>
      <c r="Y485" s="185">
        <v>515</v>
      </c>
      <c r="Z485" s="84">
        <v>0.25750000000000001</v>
      </c>
      <c r="AA485" s="424" t="s">
        <v>126</v>
      </c>
      <c r="AB485" s="102">
        <v>0.08</v>
      </c>
      <c r="AC485" s="102">
        <v>0.08</v>
      </c>
      <c r="AE485" s="128">
        <v>135</v>
      </c>
      <c r="AF485" s="180">
        <v>270</v>
      </c>
      <c r="AG485" s="183">
        <v>215</v>
      </c>
      <c r="AH485" s="189">
        <v>515</v>
      </c>
      <c r="AK485" s="419">
        <v>1800</v>
      </c>
      <c r="AM485" s="12">
        <v>144</v>
      </c>
      <c r="AN485" s="103">
        <v>1944</v>
      </c>
      <c r="AO485" s="12">
        <v>1944</v>
      </c>
      <c r="AP485" s="12" t="s">
        <v>1487</v>
      </c>
      <c r="AQ485" s="103" t="s">
        <v>1487</v>
      </c>
      <c r="AR485" s="159">
        <v>0.08</v>
      </c>
      <c r="AS485" s="84">
        <v>0</v>
      </c>
    </row>
    <row r="486" spans="1:45" ht="14.25" customHeight="1">
      <c r="A486" s="124" t="s">
        <v>825</v>
      </c>
      <c r="B486" s="124" t="s">
        <v>441</v>
      </c>
      <c r="C486" s="419" t="s">
        <v>238</v>
      </c>
      <c r="D486" s="135" t="s">
        <v>232</v>
      </c>
      <c r="E486" s="135">
        <f>COUNTIF(品番配送区分記入用リスト!U:U,CONCATENATE(A486,$E$1))</f>
        <v>0</v>
      </c>
      <c r="F486" s="135">
        <f>COUNTIF(品番配送区分記入用リスト!U:U,CONCATENATE(A486,$F$1))</f>
        <v>0</v>
      </c>
      <c r="G486" s="135">
        <f>COUNTIF(品番配送区分記入用リスト!U:U,CONCATENATE(A486,$G$1))</f>
        <v>0</v>
      </c>
      <c r="H486" s="135">
        <f>COUNTIF(品番配送区分記入用リスト!U:U,CONCATENATE(A486,$H$1))</f>
        <v>0</v>
      </c>
      <c r="I486" s="136">
        <f t="shared" si="8"/>
        <v>0</v>
      </c>
      <c r="L486" s="135" t="s">
        <v>1484</v>
      </c>
      <c r="M486" s="137">
        <v>2000000</v>
      </c>
      <c r="N486" s="419">
        <v>2250</v>
      </c>
      <c r="O486" s="154">
        <v>1000</v>
      </c>
      <c r="Q486" s="419">
        <v>2250</v>
      </c>
      <c r="R486" s="138">
        <v>1000</v>
      </c>
      <c r="S486" s="138">
        <v>1250</v>
      </c>
      <c r="T486" s="141">
        <v>337.5</v>
      </c>
      <c r="U486" s="183">
        <v>268.75</v>
      </c>
      <c r="V486" s="140">
        <v>0.11944444444444445</v>
      </c>
      <c r="X486" s="85">
        <v>643.75</v>
      </c>
      <c r="Y486" s="185">
        <v>643.75</v>
      </c>
      <c r="Z486" s="84">
        <v>0.25750000000000001</v>
      </c>
      <c r="AA486" s="424" t="s">
        <v>126</v>
      </c>
      <c r="AB486" s="102">
        <v>0.08</v>
      </c>
      <c r="AC486" s="102">
        <v>0.08</v>
      </c>
      <c r="AE486" s="128">
        <v>168.75</v>
      </c>
      <c r="AF486" s="180">
        <v>337.5</v>
      </c>
      <c r="AG486" s="183">
        <v>268.75</v>
      </c>
      <c r="AH486" s="189">
        <v>643.75</v>
      </c>
      <c r="AK486" s="419">
        <v>2250</v>
      </c>
      <c r="AM486" s="12">
        <v>180</v>
      </c>
      <c r="AN486" s="103">
        <v>2430</v>
      </c>
      <c r="AO486" s="12">
        <v>2430</v>
      </c>
      <c r="AP486" s="12" t="s">
        <v>1488</v>
      </c>
      <c r="AQ486" s="103" t="s">
        <v>1488</v>
      </c>
      <c r="AR486" s="159">
        <v>0.08</v>
      </c>
      <c r="AS486" s="84">
        <v>0</v>
      </c>
    </row>
    <row r="487" spans="1:45" ht="14.25" customHeight="1">
      <c r="A487" s="124" t="s">
        <v>826</v>
      </c>
      <c r="B487" s="124" t="s">
        <v>441</v>
      </c>
      <c r="C487" s="419" t="s">
        <v>240</v>
      </c>
      <c r="D487" s="135" t="s">
        <v>232</v>
      </c>
      <c r="E487" s="135">
        <f>COUNTIF(品番配送区分記入用リスト!U:U,CONCATENATE(A487,$E$1))</f>
        <v>0</v>
      </c>
      <c r="F487" s="135">
        <f>COUNTIF(品番配送区分記入用リスト!U:U,CONCATENATE(A487,$F$1))</f>
        <v>0</v>
      </c>
      <c r="G487" s="135">
        <f>COUNTIF(品番配送区分記入用リスト!U:U,CONCATENATE(A487,$G$1))</f>
        <v>0</v>
      </c>
      <c r="H487" s="135">
        <f>COUNTIF(品番配送区分記入用リスト!U:U,CONCATENATE(A487,$H$1))</f>
        <v>0</v>
      </c>
      <c r="I487" s="136">
        <f t="shared" si="8"/>
        <v>0</v>
      </c>
      <c r="L487" s="135" t="s">
        <v>1484</v>
      </c>
      <c r="M487" s="137">
        <v>2000000</v>
      </c>
      <c r="N487" s="419">
        <v>2700</v>
      </c>
      <c r="O487" s="154">
        <v>1200</v>
      </c>
      <c r="Q487" s="419">
        <v>2700</v>
      </c>
      <c r="R487" s="138">
        <v>1200</v>
      </c>
      <c r="S487" s="138">
        <v>1500</v>
      </c>
      <c r="T487" s="141">
        <v>405</v>
      </c>
      <c r="U487" s="183">
        <v>322.5</v>
      </c>
      <c r="V487" s="140">
        <v>0.11944444444444445</v>
      </c>
      <c r="X487" s="85">
        <v>772.5</v>
      </c>
      <c r="Y487" s="185">
        <v>772.5</v>
      </c>
      <c r="Z487" s="84">
        <v>0.25750000000000001</v>
      </c>
      <c r="AA487" s="424" t="s">
        <v>126</v>
      </c>
      <c r="AB487" s="102">
        <v>0.08</v>
      </c>
      <c r="AC487" s="102">
        <v>0.08</v>
      </c>
      <c r="AE487" s="128">
        <v>202.5</v>
      </c>
      <c r="AF487" s="180">
        <v>405</v>
      </c>
      <c r="AG487" s="183">
        <v>322.5</v>
      </c>
      <c r="AH487" s="189">
        <v>772.5</v>
      </c>
      <c r="AK487" s="419">
        <v>2700</v>
      </c>
      <c r="AM487" s="12">
        <v>216</v>
      </c>
      <c r="AN487" s="103">
        <v>2916</v>
      </c>
      <c r="AO487" s="12">
        <v>2916</v>
      </c>
      <c r="AP487" s="12" t="s">
        <v>1489</v>
      </c>
      <c r="AQ487" s="103" t="s">
        <v>1489</v>
      </c>
      <c r="AR487" s="159">
        <v>0.08</v>
      </c>
      <c r="AS487" s="84">
        <v>0</v>
      </c>
    </row>
    <row r="488" spans="1:45" ht="14.25" customHeight="1">
      <c r="A488" s="124" t="s">
        <v>827</v>
      </c>
      <c r="B488" s="124" t="s">
        <v>441</v>
      </c>
      <c r="C488" s="419" t="s">
        <v>246</v>
      </c>
      <c r="D488" s="135" t="s">
        <v>232</v>
      </c>
      <c r="E488" s="135">
        <f>COUNTIF(品番配送区分記入用リスト!U:U,CONCATENATE(A488,$E$1))</f>
        <v>0</v>
      </c>
      <c r="F488" s="135">
        <f>COUNTIF(品番配送区分記入用リスト!U:U,CONCATENATE(A488,$F$1))</f>
        <v>0</v>
      </c>
      <c r="G488" s="135">
        <f>COUNTIF(品番配送区分記入用リスト!U:U,CONCATENATE(A488,$G$1))</f>
        <v>0</v>
      </c>
      <c r="H488" s="135">
        <f>COUNTIF(品番配送区分記入用リスト!U:U,CONCATENATE(A488,$H$1))</f>
        <v>0</v>
      </c>
      <c r="I488" s="136">
        <f t="shared" si="8"/>
        <v>0</v>
      </c>
      <c r="L488" s="135" t="s">
        <v>1484</v>
      </c>
      <c r="M488" s="137">
        <v>2000000</v>
      </c>
      <c r="N488" s="419">
        <v>3600</v>
      </c>
      <c r="O488" s="154">
        <v>1600</v>
      </c>
      <c r="Q488" s="419">
        <v>3600</v>
      </c>
      <c r="R488" s="138">
        <v>1600</v>
      </c>
      <c r="S488" s="138">
        <v>2000</v>
      </c>
      <c r="T488" s="141">
        <v>540</v>
      </c>
      <c r="U488" s="183">
        <v>430</v>
      </c>
      <c r="V488" s="140">
        <v>0.11944444444444445</v>
      </c>
      <c r="X488" s="85">
        <v>1030</v>
      </c>
      <c r="Y488" s="185">
        <v>1030</v>
      </c>
      <c r="Z488" s="84">
        <v>0.25750000000000001</v>
      </c>
      <c r="AA488" s="424" t="s">
        <v>126</v>
      </c>
      <c r="AB488" s="102">
        <v>0.08</v>
      </c>
      <c r="AC488" s="102">
        <v>0.08</v>
      </c>
      <c r="AE488" s="128">
        <v>270</v>
      </c>
      <c r="AF488" s="180">
        <v>540</v>
      </c>
      <c r="AG488" s="183">
        <v>430</v>
      </c>
      <c r="AH488" s="189">
        <v>1030</v>
      </c>
      <c r="AK488" s="419">
        <v>3600</v>
      </c>
      <c r="AM488" s="12">
        <v>288</v>
      </c>
      <c r="AN488" s="103">
        <v>3888</v>
      </c>
      <c r="AO488" s="12">
        <v>3888</v>
      </c>
      <c r="AP488" s="12" t="s">
        <v>1490</v>
      </c>
      <c r="AQ488" s="103" t="s">
        <v>1490</v>
      </c>
      <c r="AR488" s="159">
        <v>0.08</v>
      </c>
      <c r="AS488" s="84">
        <v>0</v>
      </c>
    </row>
    <row r="489" spans="1:45" ht="14.25" customHeight="1">
      <c r="A489" s="124" t="s">
        <v>828</v>
      </c>
      <c r="B489" s="124" t="s">
        <v>441</v>
      </c>
      <c r="C489" s="419" t="s">
        <v>248</v>
      </c>
      <c r="D489" s="135" t="s">
        <v>232</v>
      </c>
      <c r="E489" s="135">
        <f>COUNTIF(品番配送区分記入用リスト!U:U,CONCATENATE(A489,$E$1))</f>
        <v>0</v>
      </c>
      <c r="F489" s="135">
        <f>COUNTIF(品番配送区分記入用リスト!U:U,CONCATENATE(A489,$F$1))</f>
        <v>0</v>
      </c>
      <c r="G489" s="135">
        <f>COUNTIF(品番配送区分記入用リスト!U:U,CONCATENATE(A489,$G$1))</f>
        <v>0</v>
      </c>
      <c r="H489" s="135">
        <f>COUNTIF(品番配送区分記入用リスト!U:U,CONCATENATE(A489,$H$1))</f>
        <v>0</v>
      </c>
      <c r="I489" s="136">
        <f t="shared" si="8"/>
        <v>0</v>
      </c>
      <c r="L489" s="135" t="s">
        <v>1484</v>
      </c>
      <c r="M489" s="137">
        <v>2000000</v>
      </c>
      <c r="N489" s="419">
        <v>4500</v>
      </c>
      <c r="O489" s="154">
        <v>2000</v>
      </c>
      <c r="Q489" s="419">
        <v>4500</v>
      </c>
      <c r="R489" s="138">
        <v>2000</v>
      </c>
      <c r="S489" s="138">
        <v>2500</v>
      </c>
      <c r="T489" s="141">
        <v>675</v>
      </c>
      <c r="U489" s="183">
        <v>537.5</v>
      </c>
      <c r="V489" s="140">
        <v>0.11944444444444445</v>
      </c>
      <c r="W489" s="127">
        <v>800</v>
      </c>
      <c r="X489" s="85">
        <v>1287.5</v>
      </c>
      <c r="Y489" s="185">
        <v>487.5</v>
      </c>
      <c r="Z489" s="84">
        <v>9.7500000000000003E-2</v>
      </c>
      <c r="AA489" s="424" t="s">
        <v>126</v>
      </c>
      <c r="AB489" s="102">
        <v>0.08</v>
      </c>
      <c r="AC489" s="102">
        <v>0.08</v>
      </c>
      <c r="AE489" s="128">
        <v>337.5</v>
      </c>
      <c r="AF489" s="180">
        <v>675</v>
      </c>
      <c r="AG489" s="183">
        <v>537.5</v>
      </c>
      <c r="AH489" s="189">
        <v>1287.5</v>
      </c>
      <c r="AK489" s="419">
        <v>4500</v>
      </c>
      <c r="AM489" s="12">
        <v>360</v>
      </c>
      <c r="AN489" s="103">
        <v>4860</v>
      </c>
      <c r="AO489" s="12">
        <v>4860</v>
      </c>
      <c r="AP489" s="12" t="s">
        <v>1491</v>
      </c>
      <c r="AQ489" s="103" t="s">
        <v>1491</v>
      </c>
      <c r="AR489" s="159">
        <v>0.08</v>
      </c>
      <c r="AS489" s="84">
        <v>0</v>
      </c>
    </row>
    <row r="490" spans="1:45" ht="14.25" customHeight="1">
      <c r="A490" s="124" t="s">
        <v>829</v>
      </c>
      <c r="B490" s="124" t="s">
        <v>439</v>
      </c>
      <c r="C490" s="419" t="s">
        <v>236</v>
      </c>
      <c r="D490" s="135" t="s">
        <v>232</v>
      </c>
      <c r="E490" s="135">
        <f>COUNTIF(品番配送区分記入用リスト!U:U,CONCATENATE(A490,$E$1))</f>
        <v>0</v>
      </c>
      <c r="F490" s="135">
        <f>COUNTIF(品番配送区分記入用リスト!U:U,CONCATENATE(A490,$F$1))</f>
        <v>0</v>
      </c>
      <c r="G490" s="135">
        <f>COUNTIF(品番配送区分記入用リスト!U:U,CONCATENATE(A490,$G$1))</f>
        <v>0</v>
      </c>
      <c r="H490" s="135">
        <f>COUNTIF(品番配送区分記入用リスト!U:U,CONCATENATE(A490,$H$1))</f>
        <v>0</v>
      </c>
      <c r="I490" s="136">
        <f t="shared" si="8"/>
        <v>0</v>
      </c>
      <c r="L490" s="135" t="s">
        <v>1484</v>
      </c>
      <c r="M490" s="137">
        <v>2000000</v>
      </c>
      <c r="N490" s="419">
        <v>1800</v>
      </c>
      <c r="O490" s="154">
        <v>800</v>
      </c>
      <c r="Q490" s="419">
        <v>1800</v>
      </c>
      <c r="R490" s="138">
        <v>800</v>
      </c>
      <c r="S490" s="138">
        <v>1000</v>
      </c>
      <c r="T490" s="141">
        <v>270</v>
      </c>
      <c r="U490" s="183">
        <v>215</v>
      </c>
      <c r="V490" s="140">
        <v>0.11944444444444445</v>
      </c>
      <c r="X490" s="85">
        <v>515</v>
      </c>
      <c r="Y490" s="185">
        <v>515</v>
      </c>
      <c r="Z490" s="84">
        <v>0.25750000000000001</v>
      </c>
      <c r="AA490" s="424" t="s">
        <v>126</v>
      </c>
      <c r="AB490" s="102">
        <v>0.08</v>
      </c>
      <c r="AC490" s="102">
        <v>0.08</v>
      </c>
      <c r="AE490" s="128">
        <v>135</v>
      </c>
      <c r="AF490" s="180">
        <v>270</v>
      </c>
      <c r="AG490" s="183">
        <v>215</v>
      </c>
      <c r="AH490" s="189">
        <v>515</v>
      </c>
      <c r="AK490" s="419">
        <v>1800</v>
      </c>
      <c r="AM490" s="12">
        <v>144</v>
      </c>
      <c r="AN490" s="103">
        <v>1944</v>
      </c>
      <c r="AO490" s="12">
        <v>1944</v>
      </c>
      <c r="AP490" s="12" t="s">
        <v>1487</v>
      </c>
      <c r="AQ490" s="103" t="s">
        <v>1487</v>
      </c>
      <c r="AR490" s="159">
        <v>0.08</v>
      </c>
      <c r="AS490" s="84">
        <v>0</v>
      </c>
    </row>
    <row r="491" spans="1:45" ht="14.25" customHeight="1">
      <c r="A491" s="124" t="s">
        <v>830</v>
      </c>
      <c r="B491" s="124" t="s">
        <v>439</v>
      </c>
      <c r="C491" s="419" t="s">
        <v>238</v>
      </c>
      <c r="D491" s="135" t="s">
        <v>232</v>
      </c>
      <c r="E491" s="135">
        <f>COUNTIF(品番配送区分記入用リスト!U:U,CONCATENATE(A491,$E$1))</f>
        <v>0</v>
      </c>
      <c r="F491" s="135">
        <f>COUNTIF(品番配送区分記入用リスト!U:U,CONCATENATE(A491,$F$1))</f>
        <v>0</v>
      </c>
      <c r="G491" s="135">
        <f>COUNTIF(品番配送区分記入用リスト!U:U,CONCATENATE(A491,$G$1))</f>
        <v>0</v>
      </c>
      <c r="H491" s="135">
        <f>COUNTIF(品番配送区分記入用リスト!U:U,CONCATENATE(A491,$H$1))</f>
        <v>0</v>
      </c>
      <c r="I491" s="136">
        <f t="shared" si="8"/>
        <v>0</v>
      </c>
      <c r="L491" s="135" t="s">
        <v>1484</v>
      </c>
      <c r="M491" s="137">
        <v>2000000</v>
      </c>
      <c r="N491" s="419">
        <v>2250</v>
      </c>
      <c r="O491" s="154">
        <v>1000</v>
      </c>
      <c r="Q491" s="419">
        <v>2250</v>
      </c>
      <c r="R491" s="138">
        <v>1000</v>
      </c>
      <c r="S491" s="138">
        <v>1250</v>
      </c>
      <c r="T491" s="141">
        <v>337.5</v>
      </c>
      <c r="U491" s="183">
        <v>268.75</v>
      </c>
      <c r="V491" s="140">
        <v>0.11944444444444445</v>
      </c>
      <c r="X491" s="85">
        <v>643.75</v>
      </c>
      <c r="Y491" s="185">
        <v>643.75</v>
      </c>
      <c r="Z491" s="84">
        <v>0.25750000000000001</v>
      </c>
      <c r="AA491" s="424" t="s">
        <v>126</v>
      </c>
      <c r="AB491" s="102">
        <v>0.08</v>
      </c>
      <c r="AC491" s="102">
        <v>0.08</v>
      </c>
      <c r="AE491" s="128">
        <v>168.75</v>
      </c>
      <c r="AF491" s="180">
        <v>337.5</v>
      </c>
      <c r="AG491" s="183">
        <v>268.75</v>
      </c>
      <c r="AH491" s="189">
        <v>643.75</v>
      </c>
      <c r="AK491" s="419">
        <v>2250</v>
      </c>
      <c r="AM491" s="12">
        <v>180</v>
      </c>
      <c r="AN491" s="103">
        <v>2430</v>
      </c>
      <c r="AO491" s="12">
        <v>2430</v>
      </c>
      <c r="AP491" s="12" t="s">
        <v>1488</v>
      </c>
      <c r="AQ491" s="103" t="s">
        <v>1488</v>
      </c>
      <c r="AR491" s="159">
        <v>0.08</v>
      </c>
      <c r="AS491" s="84">
        <v>0</v>
      </c>
    </row>
    <row r="492" spans="1:45" ht="14.25" customHeight="1">
      <c r="A492" s="124" t="s">
        <v>831</v>
      </c>
      <c r="B492" s="124" t="s">
        <v>439</v>
      </c>
      <c r="C492" s="419" t="s">
        <v>240</v>
      </c>
      <c r="D492" s="135" t="s">
        <v>232</v>
      </c>
      <c r="E492" s="135">
        <f>COUNTIF(品番配送区分記入用リスト!U:U,CONCATENATE(A492,$E$1))</f>
        <v>0</v>
      </c>
      <c r="F492" s="135">
        <f>COUNTIF(品番配送区分記入用リスト!U:U,CONCATENATE(A492,$F$1))</f>
        <v>0</v>
      </c>
      <c r="G492" s="135">
        <f>COUNTIF(品番配送区分記入用リスト!U:U,CONCATENATE(A492,$G$1))</f>
        <v>0</v>
      </c>
      <c r="H492" s="135">
        <f>COUNTIF(品番配送区分記入用リスト!U:U,CONCATENATE(A492,$H$1))</f>
        <v>0</v>
      </c>
      <c r="I492" s="136">
        <f t="shared" si="8"/>
        <v>0</v>
      </c>
      <c r="L492" s="135" t="s">
        <v>1484</v>
      </c>
      <c r="M492" s="137">
        <v>2000000</v>
      </c>
      <c r="N492" s="419">
        <v>2700</v>
      </c>
      <c r="O492" s="154">
        <v>1200</v>
      </c>
      <c r="Q492" s="419">
        <v>2700</v>
      </c>
      <c r="R492" s="138">
        <v>1200</v>
      </c>
      <c r="S492" s="138">
        <v>1500</v>
      </c>
      <c r="T492" s="141">
        <v>405</v>
      </c>
      <c r="U492" s="183">
        <v>322.5</v>
      </c>
      <c r="V492" s="140">
        <v>0.11944444444444445</v>
      </c>
      <c r="X492" s="85">
        <v>772.5</v>
      </c>
      <c r="Y492" s="185">
        <v>772.5</v>
      </c>
      <c r="Z492" s="84">
        <v>0.25750000000000001</v>
      </c>
      <c r="AA492" s="424" t="s">
        <v>126</v>
      </c>
      <c r="AB492" s="102">
        <v>0.08</v>
      </c>
      <c r="AC492" s="102">
        <v>0.08</v>
      </c>
      <c r="AE492" s="128">
        <v>202.5</v>
      </c>
      <c r="AF492" s="180">
        <v>405</v>
      </c>
      <c r="AG492" s="183">
        <v>322.5</v>
      </c>
      <c r="AH492" s="189">
        <v>772.5</v>
      </c>
      <c r="AK492" s="419">
        <v>2700</v>
      </c>
      <c r="AM492" s="12">
        <v>216</v>
      </c>
      <c r="AN492" s="103">
        <v>2916</v>
      </c>
      <c r="AO492" s="12">
        <v>2916</v>
      </c>
      <c r="AP492" s="12" t="s">
        <v>1489</v>
      </c>
      <c r="AQ492" s="103" t="s">
        <v>1489</v>
      </c>
      <c r="AR492" s="159">
        <v>0.08</v>
      </c>
      <c r="AS492" s="84">
        <v>0</v>
      </c>
    </row>
    <row r="493" spans="1:45" ht="14.25" customHeight="1">
      <c r="A493" s="124" t="s">
        <v>832</v>
      </c>
      <c r="B493" s="124" t="s">
        <v>439</v>
      </c>
      <c r="C493" s="419" t="s">
        <v>246</v>
      </c>
      <c r="D493" s="135" t="s">
        <v>232</v>
      </c>
      <c r="E493" s="135">
        <f>COUNTIF(品番配送区分記入用リスト!U:U,CONCATENATE(A493,$E$1))</f>
        <v>0</v>
      </c>
      <c r="F493" s="135">
        <f>COUNTIF(品番配送区分記入用リスト!U:U,CONCATENATE(A493,$F$1))</f>
        <v>0</v>
      </c>
      <c r="G493" s="135">
        <f>COUNTIF(品番配送区分記入用リスト!U:U,CONCATENATE(A493,$G$1))</f>
        <v>0</v>
      </c>
      <c r="H493" s="135">
        <f>COUNTIF(品番配送区分記入用リスト!U:U,CONCATENATE(A493,$H$1))</f>
        <v>0</v>
      </c>
      <c r="I493" s="136">
        <f t="shared" si="8"/>
        <v>0</v>
      </c>
      <c r="L493" s="135" t="s">
        <v>1484</v>
      </c>
      <c r="M493" s="137">
        <v>2000000</v>
      </c>
      <c r="N493" s="419">
        <v>3600</v>
      </c>
      <c r="O493" s="154">
        <v>1600</v>
      </c>
      <c r="Q493" s="419">
        <v>3600</v>
      </c>
      <c r="R493" s="138">
        <v>1600</v>
      </c>
      <c r="S493" s="138">
        <v>2000</v>
      </c>
      <c r="T493" s="141">
        <v>540</v>
      </c>
      <c r="U493" s="183">
        <v>430</v>
      </c>
      <c r="V493" s="140">
        <v>0.11944444444444445</v>
      </c>
      <c r="X493" s="85">
        <v>1030</v>
      </c>
      <c r="Y493" s="185">
        <v>1030</v>
      </c>
      <c r="Z493" s="84">
        <v>0.25750000000000001</v>
      </c>
      <c r="AA493" s="424" t="s">
        <v>126</v>
      </c>
      <c r="AB493" s="102">
        <v>0.08</v>
      </c>
      <c r="AC493" s="102">
        <v>0.08</v>
      </c>
      <c r="AE493" s="128">
        <v>270</v>
      </c>
      <c r="AF493" s="180">
        <v>540</v>
      </c>
      <c r="AG493" s="183">
        <v>430</v>
      </c>
      <c r="AH493" s="189">
        <v>1030</v>
      </c>
      <c r="AK493" s="419">
        <v>3600</v>
      </c>
      <c r="AM493" s="12">
        <v>288</v>
      </c>
      <c r="AN493" s="103">
        <v>3888</v>
      </c>
      <c r="AO493" s="12">
        <v>3888</v>
      </c>
      <c r="AP493" s="12" t="s">
        <v>1490</v>
      </c>
      <c r="AQ493" s="103" t="s">
        <v>1490</v>
      </c>
      <c r="AR493" s="159">
        <v>0.08</v>
      </c>
      <c r="AS493" s="84">
        <v>0</v>
      </c>
    </row>
    <row r="494" spans="1:45" ht="14.25" customHeight="1">
      <c r="A494" s="124" t="s">
        <v>833</v>
      </c>
      <c r="B494" s="124" t="s">
        <v>439</v>
      </c>
      <c r="C494" s="419" t="s">
        <v>248</v>
      </c>
      <c r="D494" s="135" t="s">
        <v>232</v>
      </c>
      <c r="E494" s="135">
        <f>COUNTIF(品番配送区分記入用リスト!U:U,CONCATENATE(A494,$E$1))</f>
        <v>0</v>
      </c>
      <c r="F494" s="135">
        <f>COUNTIF(品番配送区分記入用リスト!U:U,CONCATENATE(A494,$F$1))</f>
        <v>0</v>
      </c>
      <c r="G494" s="135">
        <f>COUNTIF(品番配送区分記入用リスト!U:U,CONCATENATE(A494,$G$1))</f>
        <v>0</v>
      </c>
      <c r="H494" s="135">
        <f>COUNTIF(品番配送区分記入用リスト!U:U,CONCATENATE(A494,$H$1))</f>
        <v>0</v>
      </c>
      <c r="I494" s="136">
        <f t="shared" si="8"/>
        <v>0</v>
      </c>
      <c r="L494" s="135" t="s">
        <v>1484</v>
      </c>
      <c r="M494" s="137">
        <v>2000000</v>
      </c>
      <c r="N494" s="419">
        <v>4500</v>
      </c>
      <c r="O494" s="154">
        <v>2000</v>
      </c>
      <c r="Q494" s="419">
        <v>4500</v>
      </c>
      <c r="R494" s="138">
        <v>2000</v>
      </c>
      <c r="S494" s="138">
        <v>2500</v>
      </c>
      <c r="T494" s="141">
        <v>675</v>
      </c>
      <c r="U494" s="183">
        <v>537.5</v>
      </c>
      <c r="V494" s="140">
        <v>0.11944444444444445</v>
      </c>
      <c r="W494" s="127">
        <v>800</v>
      </c>
      <c r="X494" s="85">
        <v>1287.5</v>
      </c>
      <c r="Y494" s="185">
        <v>487.5</v>
      </c>
      <c r="Z494" s="84">
        <v>9.7500000000000003E-2</v>
      </c>
      <c r="AA494" s="424" t="s">
        <v>126</v>
      </c>
      <c r="AB494" s="102">
        <v>0.08</v>
      </c>
      <c r="AC494" s="102">
        <v>0.08</v>
      </c>
      <c r="AE494" s="128">
        <v>337.5</v>
      </c>
      <c r="AF494" s="180">
        <v>675</v>
      </c>
      <c r="AG494" s="183">
        <v>537.5</v>
      </c>
      <c r="AH494" s="189">
        <v>1287.5</v>
      </c>
      <c r="AK494" s="419">
        <v>4500</v>
      </c>
      <c r="AM494" s="12">
        <v>360</v>
      </c>
      <c r="AN494" s="103">
        <v>4860</v>
      </c>
      <c r="AO494" s="12">
        <v>4860</v>
      </c>
      <c r="AP494" s="12" t="s">
        <v>1491</v>
      </c>
      <c r="AQ494" s="103" t="s">
        <v>1491</v>
      </c>
      <c r="AR494" s="159">
        <v>0.08</v>
      </c>
      <c r="AS494" s="84">
        <v>0</v>
      </c>
    </row>
    <row r="495" spans="1:45" ht="14.25" customHeight="1">
      <c r="A495" s="124" t="s">
        <v>834</v>
      </c>
      <c r="B495" s="124" t="s">
        <v>416</v>
      </c>
      <c r="C495" s="419" t="s">
        <v>238</v>
      </c>
      <c r="D495" s="135" t="s">
        <v>232</v>
      </c>
      <c r="E495" s="135">
        <f>COUNTIF(品番配送区分記入用リスト!U:U,CONCATENATE(A495,$E$1))</f>
        <v>0</v>
      </c>
      <c r="F495" s="135">
        <f>COUNTIF(品番配送区分記入用リスト!U:U,CONCATENATE(A495,$F$1))</f>
        <v>0</v>
      </c>
      <c r="G495" s="135">
        <f>COUNTIF(品番配送区分記入用リスト!U:U,CONCATENATE(A495,$G$1))</f>
        <v>0</v>
      </c>
      <c r="H495" s="135">
        <f>COUNTIF(品番配送区分記入用リスト!U:U,CONCATENATE(A495,$H$1))</f>
        <v>0</v>
      </c>
      <c r="I495" s="136">
        <f t="shared" si="8"/>
        <v>0</v>
      </c>
      <c r="L495" s="135" t="s">
        <v>1484</v>
      </c>
      <c r="M495" s="137">
        <v>2000000</v>
      </c>
      <c r="N495" s="419">
        <v>2250</v>
      </c>
      <c r="O495" s="154">
        <v>1000</v>
      </c>
      <c r="Q495" s="419">
        <v>2250</v>
      </c>
      <c r="R495" s="138">
        <v>1000</v>
      </c>
      <c r="S495" s="138">
        <v>1250</v>
      </c>
      <c r="T495" s="141">
        <v>337.5</v>
      </c>
      <c r="U495" s="183">
        <v>268.75</v>
      </c>
      <c r="V495" s="140">
        <v>0.11944444444444445</v>
      </c>
      <c r="X495" s="85">
        <v>643.75</v>
      </c>
      <c r="Y495" s="185">
        <v>643.75</v>
      </c>
      <c r="Z495" s="84">
        <v>0.25750000000000001</v>
      </c>
      <c r="AA495" s="424" t="s">
        <v>126</v>
      </c>
      <c r="AB495" s="102">
        <v>0.08</v>
      </c>
      <c r="AC495" s="102">
        <v>0.08</v>
      </c>
      <c r="AE495" s="128">
        <v>168.75</v>
      </c>
      <c r="AF495" s="180">
        <v>337.5</v>
      </c>
      <c r="AG495" s="183">
        <v>268.75</v>
      </c>
      <c r="AH495" s="189">
        <v>643.75</v>
      </c>
      <c r="AK495" s="419">
        <v>2250</v>
      </c>
      <c r="AM495" s="12">
        <v>180</v>
      </c>
      <c r="AN495" s="103">
        <v>2430</v>
      </c>
      <c r="AO495" s="12">
        <v>2430</v>
      </c>
      <c r="AP495" s="12" t="s">
        <v>1488</v>
      </c>
      <c r="AQ495" s="103" t="s">
        <v>1488</v>
      </c>
      <c r="AR495" s="159">
        <v>0.08</v>
      </c>
      <c r="AS495" s="84">
        <v>0</v>
      </c>
    </row>
    <row r="496" spans="1:45" ht="14.25" customHeight="1">
      <c r="A496" s="124" t="s">
        <v>835</v>
      </c>
      <c r="B496" s="124" t="s">
        <v>416</v>
      </c>
      <c r="C496" s="419" t="s">
        <v>240</v>
      </c>
      <c r="D496" s="135" t="s">
        <v>232</v>
      </c>
      <c r="E496" s="135">
        <f>COUNTIF(品番配送区分記入用リスト!U:U,CONCATENATE(A496,$E$1))</f>
        <v>0</v>
      </c>
      <c r="F496" s="135">
        <f>COUNTIF(品番配送区分記入用リスト!U:U,CONCATENATE(A496,$F$1))</f>
        <v>0</v>
      </c>
      <c r="G496" s="135">
        <f>COUNTIF(品番配送区分記入用リスト!U:U,CONCATENATE(A496,$G$1))</f>
        <v>0</v>
      </c>
      <c r="H496" s="135">
        <f>COUNTIF(品番配送区分記入用リスト!U:U,CONCATENATE(A496,$H$1))</f>
        <v>0</v>
      </c>
      <c r="I496" s="136">
        <f t="shared" si="8"/>
        <v>0</v>
      </c>
      <c r="L496" s="135" t="s">
        <v>1484</v>
      </c>
      <c r="M496" s="137">
        <v>2000000</v>
      </c>
      <c r="N496" s="419">
        <v>2700</v>
      </c>
      <c r="O496" s="154">
        <v>1200</v>
      </c>
      <c r="Q496" s="419">
        <v>2700</v>
      </c>
      <c r="R496" s="138">
        <v>1200</v>
      </c>
      <c r="S496" s="138">
        <v>1500</v>
      </c>
      <c r="T496" s="141">
        <v>405</v>
      </c>
      <c r="U496" s="183">
        <v>322.5</v>
      </c>
      <c r="V496" s="140">
        <v>0.11944444444444445</v>
      </c>
      <c r="X496" s="85">
        <v>772.5</v>
      </c>
      <c r="Y496" s="185">
        <v>772.5</v>
      </c>
      <c r="Z496" s="84">
        <v>0.25750000000000001</v>
      </c>
      <c r="AA496" s="424" t="s">
        <v>126</v>
      </c>
      <c r="AB496" s="102">
        <v>0.08</v>
      </c>
      <c r="AC496" s="102">
        <v>0.08</v>
      </c>
      <c r="AE496" s="128">
        <v>202.5</v>
      </c>
      <c r="AF496" s="180">
        <v>405</v>
      </c>
      <c r="AG496" s="183">
        <v>322.5</v>
      </c>
      <c r="AH496" s="189">
        <v>772.5</v>
      </c>
      <c r="AK496" s="419">
        <v>2700</v>
      </c>
      <c r="AM496" s="12">
        <v>216</v>
      </c>
      <c r="AN496" s="103">
        <v>2916</v>
      </c>
      <c r="AO496" s="12">
        <v>2916</v>
      </c>
      <c r="AP496" s="12" t="s">
        <v>1489</v>
      </c>
      <c r="AQ496" s="103" t="s">
        <v>1489</v>
      </c>
      <c r="AR496" s="159">
        <v>0.08</v>
      </c>
      <c r="AS496" s="84">
        <v>0</v>
      </c>
    </row>
    <row r="497" spans="1:45" ht="14.25" customHeight="1">
      <c r="A497" s="124" t="s">
        <v>836</v>
      </c>
      <c r="B497" s="124" t="s">
        <v>416</v>
      </c>
      <c r="C497" s="419" t="s">
        <v>246</v>
      </c>
      <c r="D497" s="135" t="s">
        <v>232</v>
      </c>
      <c r="E497" s="135">
        <f>COUNTIF(品番配送区分記入用リスト!U:U,CONCATENATE(A497,$E$1))</f>
        <v>0</v>
      </c>
      <c r="F497" s="135">
        <f>COUNTIF(品番配送区分記入用リスト!U:U,CONCATENATE(A497,$F$1))</f>
        <v>0</v>
      </c>
      <c r="G497" s="135">
        <f>COUNTIF(品番配送区分記入用リスト!U:U,CONCATENATE(A497,$G$1))</f>
        <v>0</v>
      </c>
      <c r="H497" s="135">
        <f>COUNTIF(品番配送区分記入用リスト!U:U,CONCATENATE(A497,$H$1))</f>
        <v>0</v>
      </c>
      <c r="I497" s="136">
        <f t="shared" si="8"/>
        <v>0</v>
      </c>
      <c r="L497" s="135" t="s">
        <v>1484</v>
      </c>
      <c r="M497" s="137">
        <v>2000000</v>
      </c>
      <c r="N497" s="419">
        <v>3600</v>
      </c>
      <c r="O497" s="154">
        <v>1600</v>
      </c>
      <c r="Q497" s="419">
        <v>3600</v>
      </c>
      <c r="R497" s="138">
        <v>1600</v>
      </c>
      <c r="S497" s="138">
        <v>2000</v>
      </c>
      <c r="T497" s="141">
        <v>540</v>
      </c>
      <c r="U497" s="183">
        <v>430</v>
      </c>
      <c r="V497" s="140">
        <v>0.11944444444444445</v>
      </c>
      <c r="X497" s="85">
        <v>1030</v>
      </c>
      <c r="Y497" s="185">
        <v>1030</v>
      </c>
      <c r="Z497" s="84">
        <v>0.25750000000000001</v>
      </c>
      <c r="AA497" s="424" t="s">
        <v>126</v>
      </c>
      <c r="AB497" s="102">
        <v>0.08</v>
      </c>
      <c r="AC497" s="102">
        <v>0.08</v>
      </c>
      <c r="AE497" s="128">
        <v>270</v>
      </c>
      <c r="AF497" s="180">
        <v>540</v>
      </c>
      <c r="AG497" s="183">
        <v>430</v>
      </c>
      <c r="AH497" s="189">
        <v>1030</v>
      </c>
      <c r="AK497" s="419">
        <v>3600</v>
      </c>
      <c r="AM497" s="12">
        <v>288</v>
      </c>
      <c r="AN497" s="103">
        <v>3888</v>
      </c>
      <c r="AO497" s="12">
        <v>3888</v>
      </c>
      <c r="AP497" s="12" t="s">
        <v>1490</v>
      </c>
      <c r="AQ497" s="103" t="s">
        <v>1490</v>
      </c>
      <c r="AR497" s="159">
        <v>0.08</v>
      </c>
      <c r="AS497" s="84">
        <v>0</v>
      </c>
    </row>
    <row r="498" spans="1:45" ht="14.25" customHeight="1">
      <c r="A498" s="124" t="s">
        <v>837</v>
      </c>
      <c r="B498" s="124" t="s">
        <v>416</v>
      </c>
      <c r="C498" s="419" t="s">
        <v>248</v>
      </c>
      <c r="D498" s="135" t="s">
        <v>232</v>
      </c>
      <c r="E498" s="135">
        <f>COUNTIF(品番配送区分記入用リスト!U:U,CONCATENATE(A498,$E$1))</f>
        <v>0</v>
      </c>
      <c r="F498" s="135">
        <f>COUNTIF(品番配送区分記入用リスト!U:U,CONCATENATE(A498,$F$1))</f>
        <v>0</v>
      </c>
      <c r="G498" s="135">
        <f>COUNTIF(品番配送区分記入用リスト!U:U,CONCATENATE(A498,$G$1))</f>
        <v>0</v>
      </c>
      <c r="H498" s="135">
        <f>COUNTIF(品番配送区分記入用リスト!U:U,CONCATENATE(A498,$H$1))</f>
        <v>0</v>
      </c>
      <c r="I498" s="136">
        <f t="shared" si="8"/>
        <v>0</v>
      </c>
      <c r="L498" s="135" t="s">
        <v>1484</v>
      </c>
      <c r="M498" s="137">
        <v>2000000</v>
      </c>
      <c r="N498" s="419">
        <v>4500</v>
      </c>
      <c r="O498" s="154">
        <v>2000</v>
      </c>
      <c r="Q498" s="419">
        <v>4500</v>
      </c>
      <c r="R498" s="138">
        <v>2000</v>
      </c>
      <c r="S498" s="138">
        <v>2500</v>
      </c>
      <c r="T498" s="141">
        <v>675</v>
      </c>
      <c r="U498" s="183">
        <v>537.5</v>
      </c>
      <c r="V498" s="140">
        <v>0.11944444444444445</v>
      </c>
      <c r="W498" s="127">
        <v>800</v>
      </c>
      <c r="X498" s="85">
        <v>1287.5</v>
      </c>
      <c r="Y498" s="185">
        <v>487.5</v>
      </c>
      <c r="Z498" s="84">
        <v>9.7500000000000003E-2</v>
      </c>
      <c r="AA498" s="424" t="s">
        <v>126</v>
      </c>
      <c r="AB498" s="102">
        <v>0.08</v>
      </c>
      <c r="AC498" s="102">
        <v>0.08</v>
      </c>
      <c r="AE498" s="128">
        <v>337.5</v>
      </c>
      <c r="AF498" s="180">
        <v>675</v>
      </c>
      <c r="AG498" s="183">
        <v>537.5</v>
      </c>
      <c r="AH498" s="189">
        <v>1287.5</v>
      </c>
      <c r="AK498" s="419">
        <v>4500</v>
      </c>
      <c r="AM498" s="12">
        <v>360</v>
      </c>
      <c r="AN498" s="103">
        <v>4860</v>
      </c>
      <c r="AO498" s="12">
        <v>4860</v>
      </c>
      <c r="AP498" s="12" t="s">
        <v>1491</v>
      </c>
      <c r="AQ498" s="103" t="s">
        <v>1491</v>
      </c>
      <c r="AR498" s="159">
        <v>0.08</v>
      </c>
      <c r="AS498" s="84">
        <v>0</v>
      </c>
    </row>
    <row r="499" spans="1:45" ht="14.25" customHeight="1">
      <c r="A499" s="124" t="s">
        <v>838</v>
      </c>
      <c r="B499" s="124" t="s">
        <v>416</v>
      </c>
      <c r="C499" s="419" t="s">
        <v>495</v>
      </c>
      <c r="D499" s="135" t="s">
        <v>232</v>
      </c>
      <c r="E499" s="135">
        <f>COUNTIF(品番配送区分記入用リスト!U:U,CONCATENATE(A499,$E$1))</f>
        <v>0</v>
      </c>
      <c r="F499" s="135">
        <f>COUNTIF(品番配送区分記入用リスト!U:U,CONCATENATE(A499,$F$1))</f>
        <v>0</v>
      </c>
      <c r="G499" s="135">
        <f>COUNTIF(品番配送区分記入用リスト!U:U,CONCATENATE(A499,$G$1))</f>
        <v>0</v>
      </c>
      <c r="H499" s="135">
        <f>COUNTIF(品番配送区分記入用リスト!U:U,CONCATENATE(A499,$H$1))</f>
        <v>0</v>
      </c>
      <c r="I499" s="136">
        <f t="shared" si="8"/>
        <v>0</v>
      </c>
      <c r="L499" s="135" t="s">
        <v>1484</v>
      </c>
      <c r="M499" s="137">
        <v>2000000</v>
      </c>
      <c r="N499" s="419">
        <v>7200</v>
      </c>
      <c r="O499" s="154">
        <v>3200</v>
      </c>
      <c r="Q499" s="419">
        <v>7200</v>
      </c>
      <c r="R499" s="138">
        <v>3200</v>
      </c>
      <c r="S499" s="138">
        <v>4000</v>
      </c>
      <c r="T499" s="141">
        <v>1080</v>
      </c>
      <c r="U499" s="183">
        <v>860</v>
      </c>
      <c r="V499" s="140">
        <v>0.11944444444444445</v>
      </c>
      <c r="W499" s="127">
        <v>800</v>
      </c>
      <c r="X499" s="85">
        <v>2060</v>
      </c>
      <c r="Y499" s="185">
        <v>1260</v>
      </c>
      <c r="Z499" s="84">
        <v>0.1575</v>
      </c>
      <c r="AA499" s="424" t="s">
        <v>126</v>
      </c>
      <c r="AB499" s="102">
        <v>0.08</v>
      </c>
      <c r="AC499" s="102">
        <v>0.08</v>
      </c>
      <c r="AE499" s="128">
        <v>540</v>
      </c>
      <c r="AF499" s="180">
        <v>1080</v>
      </c>
      <c r="AG499" s="183">
        <v>860</v>
      </c>
      <c r="AH499" s="189">
        <v>2060</v>
      </c>
      <c r="AK499" s="419">
        <v>7200</v>
      </c>
      <c r="AM499" s="12">
        <v>576</v>
      </c>
      <c r="AN499" s="103">
        <v>7776</v>
      </c>
      <c r="AO499" s="12">
        <v>7776</v>
      </c>
      <c r="AP499" s="12" t="s">
        <v>1499</v>
      </c>
      <c r="AQ499" s="103" t="s">
        <v>1499</v>
      </c>
      <c r="AR499" s="159">
        <v>0.08</v>
      </c>
      <c r="AS499" s="84">
        <v>0</v>
      </c>
    </row>
    <row r="500" spans="1:45" ht="14.25" customHeight="1">
      <c r="A500" s="124" t="s">
        <v>839</v>
      </c>
      <c r="B500" s="124" t="s">
        <v>840</v>
      </c>
      <c r="C500" s="419" t="s">
        <v>419</v>
      </c>
      <c r="D500" s="135" t="s">
        <v>232</v>
      </c>
      <c r="E500" s="135">
        <f>COUNTIF(品番配送区分記入用リスト!U:U,CONCATENATE(A500,$E$1))</f>
        <v>0</v>
      </c>
      <c r="F500" s="135">
        <f>COUNTIF(品番配送区分記入用リスト!U:U,CONCATENATE(A500,$F$1))</f>
        <v>0</v>
      </c>
      <c r="G500" s="135">
        <f>COUNTIF(品番配送区分記入用リスト!U:U,CONCATENATE(A500,$G$1))</f>
        <v>0</v>
      </c>
      <c r="H500" s="135">
        <f>COUNTIF(品番配送区分記入用リスト!U:U,CONCATENATE(A500,$H$1))</f>
        <v>0</v>
      </c>
      <c r="I500" s="136">
        <f t="shared" si="8"/>
        <v>0</v>
      </c>
      <c r="L500" s="135" t="s">
        <v>1484</v>
      </c>
      <c r="M500" s="137">
        <v>2000000</v>
      </c>
      <c r="N500" s="419">
        <v>3150</v>
      </c>
      <c r="O500" s="154">
        <v>1400</v>
      </c>
      <c r="Q500" s="419">
        <v>3150</v>
      </c>
      <c r="R500" s="138">
        <v>1400</v>
      </c>
      <c r="S500" s="138">
        <v>1750</v>
      </c>
      <c r="T500" s="141">
        <v>472.5</v>
      </c>
      <c r="U500" s="183">
        <v>376.25</v>
      </c>
      <c r="V500" s="140">
        <v>0.11944444444444445</v>
      </c>
      <c r="X500" s="85">
        <v>901.25</v>
      </c>
      <c r="Y500" s="185">
        <v>901.25</v>
      </c>
      <c r="Z500" s="84">
        <v>0.25750000000000001</v>
      </c>
      <c r="AA500" s="424" t="s">
        <v>126</v>
      </c>
      <c r="AB500" s="102">
        <v>0.08</v>
      </c>
      <c r="AC500" s="102">
        <v>0.08</v>
      </c>
      <c r="AE500" s="128">
        <v>236.25</v>
      </c>
      <c r="AF500" s="180">
        <v>472.5</v>
      </c>
      <c r="AG500" s="183">
        <v>376.25</v>
      </c>
      <c r="AH500" s="189">
        <v>901.25</v>
      </c>
      <c r="AK500" s="419">
        <v>3150</v>
      </c>
      <c r="AM500" s="12">
        <v>252</v>
      </c>
      <c r="AN500" s="103">
        <v>3402</v>
      </c>
      <c r="AO500" s="12">
        <v>3402</v>
      </c>
      <c r="AP500" s="12" t="s">
        <v>1494</v>
      </c>
      <c r="AQ500" s="103" t="s">
        <v>1494</v>
      </c>
      <c r="AR500" s="159">
        <v>0.08</v>
      </c>
      <c r="AS500" s="84">
        <v>0</v>
      </c>
    </row>
    <row r="501" spans="1:45" ht="14.25" customHeight="1">
      <c r="A501" s="124" t="s">
        <v>841</v>
      </c>
      <c r="B501" s="124" t="s">
        <v>840</v>
      </c>
      <c r="C501" s="419" t="s">
        <v>460</v>
      </c>
      <c r="D501" s="135" t="s">
        <v>232</v>
      </c>
      <c r="E501" s="135">
        <f>COUNTIF(品番配送区分記入用リスト!U:U,CONCATENATE(A501,$E$1))</f>
        <v>0</v>
      </c>
      <c r="F501" s="135">
        <f>COUNTIF(品番配送区分記入用リスト!U:U,CONCATENATE(A501,$F$1))</f>
        <v>0</v>
      </c>
      <c r="G501" s="135">
        <f>COUNTIF(品番配送区分記入用リスト!U:U,CONCATENATE(A501,$G$1))</f>
        <v>0</v>
      </c>
      <c r="H501" s="135">
        <f>COUNTIF(品番配送区分記入用リスト!U:U,CONCATENATE(A501,$H$1))</f>
        <v>0</v>
      </c>
      <c r="I501" s="136">
        <f t="shared" si="8"/>
        <v>0</v>
      </c>
      <c r="L501" s="135" t="s">
        <v>1484</v>
      </c>
      <c r="M501" s="137">
        <v>2000000</v>
      </c>
      <c r="N501" s="419">
        <v>4050</v>
      </c>
      <c r="O501" s="154">
        <v>1800</v>
      </c>
      <c r="Q501" s="419">
        <v>4050</v>
      </c>
      <c r="R501" s="138">
        <v>1800</v>
      </c>
      <c r="S501" s="138">
        <v>2250</v>
      </c>
      <c r="T501" s="141">
        <v>607.5</v>
      </c>
      <c r="U501" s="183">
        <v>483.75</v>
      </c>
      <c r="V501" s="140">
        <v>0.11944444444444445</v>
      </c>
      <c r="X501" s="85">
        <v>1158.75</v>
      </c>
      <c r="Y501" s="185">
        <v>1158.75</v>
      </c>
      <c r="Z501" s="84">
        <v>0.25750000000000001</v>
      </c>
      <c r="AA501" s="424" t="s">
        <v>126</v>
      </c>
      <c r="AB501" s="102">
        <v>0.08</v>
      </c>
      <c r="AC501" s="102">
        <v>0.08</v>
      </c>
      <c r="AE501" s="128">
        <v>303.75</v>
      </c>
      <c r="AF501" s="180">
        <v>607.5</v>
      </c>
      <c r="AG501" s="183">
        <v>483.75</v>
      </c>
      <c r="AH501" s="189">
        <v>1158.75</v>
      </c>
      <c r="AK501" s="419">
        <v>4050</v>
      </c>
      <c r="AM501" s="12">
        <v>324</v>
      </c>
      <c r="AN501" s="103">
        <v>4374</v>
      </c>
      <c r="AO501" s="12">
        <v>4374</v>
      </c>
      <c r="AP501" s="12" t="s">
        <v>1495</v>
      </c>
      <c r="AQ501" s="103" t="s">
        <v>1495</v>
      </c>
      <c r="AR501" s="159">
        <v>0.08</v>
      </c>
      <c r="AS501" s="84">
        <v>0</v>
      </c>
    </row>
    <row r="502" spans="1:45" ht="14.25" customHeight="1">
      <c r="A502" s="124" t="s">
        <v>842</v>
      </c>
      <c r="B502" s="124" t="s">
        <v>840</v>
      </c>
      <c r="C502" s="419" t="s">
        <v>467</v>
      </c>
      <c r="D502" s="135" t="s">
        <v>232</v>
      </c>
      <c r="E502" s="135">
        <f>COUNTIF(品番配送区分記入用リスト!U:U,CONCATENATE(A502,$E$1))</f>
        <v>0</v>
      </c>
      <c r="F502" s="135">
        <f>COUNTIF(品番配送区分記入用リスト!U:U,CONCATENATE(A502,$F$1))</f>
        <v>0</v>
      </c>
      <c r="G502" s="135">
        <f>COUNTIF(品番配送区分記入用リスト!U:U,CONCATENATE(A502,$G$1))</f>
        <v>0</v>
      </c>
      <c r="H502" s="135">
        <f>COUNTIF(品番配送区分記入用リスト!U:U,CONCATENATE(A502,$H$1))</f>
        <v>0</v>
      </c>
      <c r="I502" s="136">
        <f t="shared" si="8"/>
        <v>0</v>
      </c>
      <c r="L502" s="135" t="s">
        <v>1484</v>
      </c>
      <c r="M502" s="137">
        <v>2000000</v>
      </c>
      <c r="N502" s="419">
        <v>4950</v>
      </c>
      <c r="O502" s="154">
        <v>2200</v>
      </c>
      <c r="Q502" s="419">
        <v>4950</v>
      </c>
      <c r="R502" s="138">
        <v>2200</v>
      </c>
      <c r="S502" s="138">
        <v>2750</v>
      </c>
      <c r="T502" s="141">
        <v>742.5</v>
      </c>
      <c r="U502" s="183">
        <v>591.24999999999989</v>
      </c>
      <c r="V502" s="140">
        <v>0.11944444444444442</v>
      </c>
      <c r="W502" s="127">
        <v>800</v>
      </c>
      <c r="X502" s="85">
        <v>1416.25</v>
      </c>
      <c r="Y502" s="185">
        <v>616.25</v>
      </c>
      <c r="Z502" s="84">
        <v>0.11204545454545455</v>
      </c>
      <c r="AA502" s="424" t="s">
        <v>126</v>
      </c>
      <c r="AB502" s="102">
        <v>0.08</v>
      </c>
      <c r="AC502" s="102">
        <v>0.08</v>
      </c>
      <c r="AE502" s="128">
        <v>371.25</v>
      </c>
      <c r="AF502" s="180">
        <v>742.5</v>
      </c>
      <c r="AG502" s="183">
        <v>591.24999999999989</v>
      </c>
      <c r="AH502" s="189">
        <v>1416.25</v>
      </c>
      <c r="AK502" s="419">
        <v>4950</v>
      </c>
      <c r="AM502" s="12">
        <v>396</v>
      </c>
      <c r="AN502" s="103">
        <v>5346</v>
      </c>
      <c r="AO502" s="12">
        <v>5346</v>
      </c>
      <c r="AP502" s="12" t="s">
        <v>1496</v>
      </c>
      <c r="AQ502" s="103" t="s">
        <v>1496</v>
      </c>
      <c r="AR502" s="159">
        <v>0.08</v>
      </c>
      <c r="AS502" s="84">
        <v>0</v>
      </c>
    </row>
    <row r="503" spans="1:45" ht="14.25" customHeight="1">
      <c r="A503" s="124" t="s">
        <v>843</v>
      </c>
      <c r="B503" s="124" t="s">
        <v>844</v>
      </c>
      <c r="C503" s="419" t="s">
        <v>419</v>
      </c>
      <c r="D503" s="135" t="s">
        <v>232</v>
      </c>
      <c r="E503" s="135">
        <f>COUNTIF(品番配送区分記入用リスト!U:U,CONCATENATE(A503,$E$1))</f>
        <v>0</v>
      </c>
      <c r="F503" s="135">
        <f>COUNTIF(品番配送区分記入用リスト!U:U,CONCATENATE(A503,$F$1))</f>
        <v>0</v>
      </c>
      <c r="G503" s="135">
        <f>COUNTIF(品番配送区分記入用リスト!U:U,CONCATENATE(A503,$G$1))</f>
        <v>0</v>
      </c>
      <c r="H503" s="135">
        <f>COUNTIF(品番配送区分記入用リスト!U:U,CONCATENATE(A503,$H$1))</f>
        <v>0</v>
      </c>
      <c r="I503" s="136">
        <f t="shared" si="8"/>
        <v>0</v>
      </c>
      <c r="L503" s="135" t="s">
        <v>1484</v>
      </c>
      <c r="M503" s="137">
        <v>2000000</v>
      </c>
      <c r="N503" s="419">
        <v>3150</v>
      </c>
      <c r="O503" s="154">
        <v>1400</v>
      </c>
      <c r="Q503" s="419">
        <v>3150</v>
      </c>
      <c r="R503" s="138">
        <v>1400</v>
      </c>
      <c r="S503" s="138">
        <v>1750</v>
      </c>
      <c r="T503" s="141">
        <v>472.5</v>
      </c>
      <c r="U503" s="183">
        <v>376.25</v>
      </c>
      <c r="V503" s="140">
        <v>0.11944444444444445</v>
      </c>
      <c r="X503" s="85">
        <v>901.25</v>
      </c>
      <c r="Y503" s="185">
        <v>901.25</v>
      </c>
      <c r="Z503" s="84">
        <v>0.25750000000000001</v>
      </c>
      <c r="AA503" s="424" t="s">
        <v>126</v>
      </c>
      <c r="AB503" s="102">
        <v>0.08</v>
      </c>
      <c r="AC503" s="102">
        <v>0.08</v>
      </c>
      <c r="AE503" s="128">
        <v>236.25</v>
      </c>
      <c r="AF503" s="180">
        <v>472.5</v>
      </c>
      <c r="AG503" s="183">
        <v>376.25</v>
      </c>
      <c r="AH503" s="189">
        <v>901.25</v>
      </c>
      <c r="AK503" s="419">
        <v>3150</v>
      </c>
      <c r="AM503" s="12">
        <v>252</v>
      </c>
      <c r="AN503" s="103">
        <v>3402</v>
      </c>
      <c r="AO503" s="12">
        <v>3402</v>
      </c>
      <c r="AP503" s="12" t="s">
        <v>1494</v>
      </c>
      <c r="AQ503" s="103" t="s">
        <v>1494</v>
      </c>
      <c r="AR503" s="159">
        <v>0.08</v>
      </c>
      <c r="AS503" s="84">
        <v>0</v>
      </c>
    </row>
    <row r="504" spans="1:45" ht="14.25" customHeight="1">
      <c r="A504" s="124" t="s">
        <v>845</v>
      </c>
      <c r="B504" s="124" t="s">
        <v>844</v>
      </c>
      <c r="C504" s="419" t="s">
        <v>460</v>
      </c>
      <c r="D504" s="135" t="s">
        <v>232</v>
      </c>
      <c r="E504" s="135">
        <f>COUNTIF(品番配送区分記入用リスト!U:U,CONCATENATE(A504,$E$1))</f>
        <v>0</v>
      </c>
      <c r="F504" s="135">
        <f>COUNTIF(品番配送区分記入用リスト!U:U,CONCATENATE(A504,$F$1))</f>
        <v>0</v>
      </c>
      <c r="G504" s="135">
        <f>COUNTIF(品番配送区分記入用リスト!U:U,CONCATENATE(A504,$G$1))</f>
        <v>0</v>
      </c>
      <c r="H504" s="135">
        <f>COUNTIF(品番配送区分記入用リスト!U:U,CONCATENATE(A504,$H$1))</f>
        <v>0</v>
      </c>
      <c r="I504" s="136">
        <f t="shared" si="8"/>
        <v>0</v>
      </c>
      <c r="L504" s="135" t="s">
        <v>1484</v>
      </c>
      <c r="M504" s="137">
        <v>2000000</v>
      </c>
      <c r="N504" s="419">
        <v>4050</v>
      </c>
      <c r="O504" s="154">
        <v>1800</v>
      </c>
      <c r="Q504" s="419">
        <v>4050</v>
      </c>
      <c r="R504" s="138">
        <v>1800</v>
      </c>
      <c r="S504" s="138">
        <v>2250</v>
      </c>
      <c r="T504" s="141">
        <v>607.5</v>
      </c>
      <c r="U504" s="183">
        <v>483.75</v>
      </c>
      <c r="V504" s="140">
        <v>0.11944444444444445</v>
      </c>
      <c r="X504" s="85">
        <v>1158.75</v>
      </c>
      <c r="Y504" s="185">
        <v>1158.75</v>
      </c>
      <c r="Z504" s="84">
        <v>0.25750000000000001</v>
      </c>
      <c r="AA504" s="424" t="s">
        <v>126</v>
      </c>
      <c r="AB504" s="102">
        <v>0.08</v>
      </c>
      <c r="AC504" s="102">
        <v>0.08</v>
      </c>
      <c r="AE504" s="128">
        <v>303.75</v>
      </c>
      <c r="AF504" s="180">
        <v>607.5</v>
      </c>
      <c r="AG504" s="183">
        <v>483.75</v>
      </c>
      <c r="AH504" s="189">
        <v>1158.75</v>
      </c>
      <c r="AK504" s="419">
        <v>4050</v>
      </c>
      <c r="AM504" s="12">
        <v>324</v>
      </c>
      <c r="AN504" s="103">
        <v>4374</v>
      </c>
      <c r="AO504" s="12">
        <v>4374</v>
      </c>
      <c r="AP504" s="12" t="s">
        <v>1495</v>
      </c>
      <c r="AQ504" s="103" t="s">
        <v>1495</v>
      </c>
      <c r="AR504" s="159">
        <v>0.08</v>
      </c>
      <c r="AS504" s="84">
        <v>0</v>
      </c>
    </row>
    <row r="505" spans="1:45" ht="14.25" customHeight="1">
      <c r="A505" s="124" t="s">
        <v>846</v>
      </c>
      <c r="B505" s="124" t="s">
        <v>844</v>
      </c>
      <c r="C505" s="419" t="s">
        <v>467</v>
      </c>
      <c r="D505" s="135" t="s">
        <v>232</v>
      </c>
      <c r="E505" s="135">
        <f>COUNTIF(品番配送区分記入用リスト!U:U,CONCATENATE(A505,$E$1))</f>
        <v>0</v>
      </c>
      <c r="F505" s="135">
        <f>COUNTIF(品番配送区分記入用リスト!U:U,CONCATENATE(A505,$F$1))</f>
        <v>0</v>
      </c>
      <c r="G505" s="135">
        <f>COUNTIF(品番配送区分記入用リスト!U:U,CONCATENATE(A505,$G$1))</f>
        <v>0</v>
      </c>
      <c r="H505" s="135">
        <f>COUNTIF(品番配送区分記入用リスト!U:U,CONCATENATE(A505,$H$1))</f>
        <v>0</v>
      </c>
      <c r="I505" s="136">
        <f t="shared" si="8"/>
        <v>0</v>
      </c>
      <c r="L505" s="135" t="s">
        <v>1484</v>
      </c>
      <c r="M505" s="137">
        <v>2000000</v>
      </c>
      <c r="N505" s="419">
        <v>4950</v>
      </c>
      <c r="O505" s="154">
        <v>2200</v>
      </c>
      <c r="Q505" s="419">
        <v>4950</v>
      </c>
      <c r="R505" s="138">
        <v>2200</v>
      </c>
      <c r="S505" s="138">
        <v>2750</v>
      </c>
      <c r="T505" s="141">
        <v>742.5</v>
      </c>
      <c r="U505" s="183">
        <v>591.24999999999989</v>
      </c>
      <c r="V505" s="140">
        <v>0.11944444444444442</v>
      </c>
      <c r="W505" s="127">
        <v>800</v>
      </c>
      <c r="X505" s="85">
        <v>1416.25</v>
      </c>
      <c r="Y505" s="185">
        <v>616.25</v>
      </c>
      <c r="Z505" s="84">
        <v>0.11204545454545455</v>
      </c>
      <c r="AA505" s="424" t="s">
        <v>126</v>
      </c>
      <c r="AB505" s="102">
        <v>0.08</v>
      </c>
      <c r="AC505" s="102">
        <v>0.08</v>
      </c>
      <c r="AE505" s="128">
        <v>371.25</v>
      </c>
      <c r="AF505" s="180">
        <v>742.5</v>
      </c>
      <c r="AG505" s="183">
        <v>591.24999999999989</v>
      </c>
      <c r="AH505" s="189">
        <v>1416.25</v>
      </c>
      <c r="AK505" s="419">
        <v>4950</v>
      </c>
      <c r="AM505" s="12">
        <v>396</v>
      </c>
      <c r="AN505" s="103">
        <v>5346</v>
      </c>
      <c r="AO505" s="12">
        <v>5346</v>
      </c>
      <c r="AP505" s="12" t="s">
        <v>1496</v>
      </c>
      <c r="AQ505" s="103" t="s">
        <v>1496</v>
      </c>
      <c r="AR505" s="159">
        <v>0.08</v>
      </c>
      <c r="AS505" s="84">
        <v>0</v>
      </c>
    </row>
    <row r="506" spans="1:45" ht="14.25" customHeight="1">
      <c r="A506" s="124" t="s">
        <v>847</v>
      </c>
      <c r="B506" s="124" t="s">
        <v>848</v>
      </c>
      <c r="C506" s="419" t="s">
        <v>460</v>
      </c>
      <c r="D506" s="135" t="s">
        <v>232</v>
      </c>
      <c r="E506" s="135">
        <f>COUNTIF(品番配送区分記入用リスト!U:U,CONCATENATE(A506,$E$1))</f>
        <v>0</v>
      </c>
      <c r="F506" s="135">
        <f>COUNTIF(品番配送区分記入用リスト!U:U,CONCATENATE(A506,$F$1))</f>
        <v>0</v>
      </c>
      <c r="G506" s="135">
        <f>COUNTIF(品番配送区分記入用リスト!U:U,CONCATENATE(A506,$G$1))</f>
        <v>0</v>
      </c>
      <c r="H506" s="135">
        <f>COUNTIF(品番配送区分記入用リスト!U:U,CONCATENATE(A506,$H$1))</f>
        <v>0</v>
      </c>
      <c r="I506" s="136">
        <f t="shared" si="8"/>
        <v>0</v>
      </c>
      <c r="L506" s="135" t="s">
        <v>1484</v>
      </c>
      <c r="M506" s="137">
        <v>2000000</v>
      </c>
      <c r="N506" s="419">
        <v>4050</v>
      </c>
      <c r="O506" s="154">
        <v>1800</v>
      </c>
      <c r="Q506" s="419">
        <v>4050</v>
      </c>
      <c r="R506" s="138">
        <v>1800</v>
      </c>
      <c r="S506" s="138">
        <v>2250</v>
      </c>
      <c r="T506" s="141">
        <v>607.5</v>
      </c>
      <c r="U506" s="183">
        <v>483.75</v>
      </c>
      <c r="V506" s="140">
        <v>0.11944444444444445</v>
      </c>
      <c r="X506" s="85">
        <v>1158.75</v>
      </c>
      <c r="Y506" s="185">
        <v>1158.75</v>
      </c>
      <c r="Z506" s="84">
        <v>0.25750000000000001</v>
      </c>
      <c r="AA506" s="424" t="s">
        <v>126</v>
      </c>
      <c r="AB506" s="102">
        <v>0.08</v>
      </c>
      <c r="AC506" s="102">
        <v>0.08</v>
      </c>
      <c r="AE506" s="128">
        <v>303.75</v>
      </c>
      <c r="AF506" s="180">
        <v>607.5</v>
      </c>
      <c r="AG506" s="183">
        <v>483.75</v>
      </c>
      <c r="AH506" s="189">
        <v>1158.75</v>
      </c>
      <c r="AK506" s="419">
        <v>4050</v>
      </c>
      <c r="AM506" s="12">
        <v>324</v>
      </c>
      <c r="AN506" s="103">
        <v>4374</v>
      </c>
      <c r="AO506" s="12">
        <v>4374</v>
      </c>
      <c r="AP506" s="12" t="s">
        <v>1495</v>
      </c>
      <c r="AQ506" s="103" t="s">
        <v>1495</v>
      </c>
      <c r="AR506" s="159">
        <v>0.08</v>
      </c>
      <c r="AS506" s="84">
        <v>0</v>
      </c>
    </row>
    <row r="507" spans="1:45" ht="14.25" customHeight="1">
      <c r="A507" s="124" t="s">
        <v>849</v>
      </c>
      <c r="B507" s="124" t="s">
        <v>848</v>
      </c>
      <c r="C507" s="419" t="s">
        <v>467</v>
      </c>
      <c r="D507" s="135" t="s">
        <v>232</v>
      </c>
      <c r="E507" s="135">
        <f>COUNTIF(品番配送区分記入用リスト!U:U,CONCATENATE(A507,$E$1))</f>
        <v>0</v>
      </c>
      <c r="F507" s="135">
        <f>COUNTIF(品番配送区分記入用リスト!U:U,CONCATENATE(A507,$F$1))</f>
        <v>0</v>
      </c>
      <c r="G507" s="135">
        <f>COUNTIF(品番配送区分記入用リスト!U:U,CONCATENATE(A507,$G$1))</f>
        <v>0</v>
      </c>
      <c r="H507" s="135">
        <f>COUNTIF(品番配送区分記入用リスト!U:U,CONCATENATE(A507,$H$1))</f>
        <v>0</v>
      </c>
      <c r="I507" s="136">
        <f t="shared" si="8"/>
        <v>0</v>
      </c>
      <c r="L507" s="135" t="s">
        <v>1484</v>
      </c>
      <c r="M507" s="137">
        <v>2000000</v>
      </c>
      <c r="N507" s="419">
        <v>4950</v>
      </c>
      <c r="O507" s="154">
        <v>2200</v>
      </c>
      <c r="Q507" s="419">
        <v>4950</v>
      </c>
      <c r="R507" s="138">
        <v>2200</v>
      </c>
      <c r="S507" s="138">
        <v>2750</v>
      </c>
      <c r="T507" s="141">
        <v>742.5</v>
      </c>
      <c r="U507" s="183">
        <v>591.24999999999989</v>
      </c>
      <c r="V507" s="140">
        <v>0.11944444444444442</v>
      </c>
      <c r="W507" s="127">
        <v>800</v>
      </c>
      <c r="X507" s="85">
        <v>1416.25</v>
      </c>
      <c r="Y507" s="185">
        <v>616.25</v>
      </c>
      <c r="Z507" s="84">
        <v>0.11204545454545455</v>
      </c>
      <c r="AA507" s="424" t="s">
        <v>126</v>
      </c>
      <c r="AB507" s="102">
        <v>0.08</v>
      </c>
      <c r="AC507" s="102">
        <v>0.08</v>
      </c>
      <c r="AE507" s="128">
        <v>371.25</v>
      </c>
      <c r="AF507" s="180">
        <v>742.5</v>
      </c>
      <c r="AG507" s="183">
        <v>591.24999999999989</v>
      </c>
      <c r="AH507" s="189">
        <v>1416.25</v>
      </c>
      <c r="AK507" s="419">
        <v>4950</v>
      </c>
      <c r="AM507" s="12">
        <v>396</v>
      </c>
      <c r="AN507" s="103">
        <v>5346</v>
      </c>
      <c r="AO507" s="12">
        <v>5346</v>
      </c>
      <c r="AP507" s="12" t="s">
        <v>1496</v>
      </c>
      <c r="AQ507" s="103" t="s">
        <v>1496</v>
      </c>
      <c r="AR507" s="159">
        <v>0.08</v>
      </c>
      <c r="AS507" s="84">
        <v>0</v>
      </c>
    </row>
    <row r="508" spans="1:45" ht="14.25" customHeight="1">
      <c r="A508" s="124" t="s">
        <v>850</v>
      </c>
      <c r="B508" s="124" t="s">
        <v>851</v>
      </c>
      <c r="C508" s="419" t="s">
        <v>499</v>
      </c>
      <c r="D508" s="135" t="s">
        <v>232</v>
      </c>
      <c r="E508" s="135">
        <f>COUNTIF(品番配送区分記入用リスト!U:U,CONCATENATE(A508,$E$1))</f>
        <v>0</v>
      </c>
      <c r="F508" s="135">
        <f>COUNTIF(品番配送区分記入用リスト!U:U,CONCATENATE(A508,$F$1))</f>
        <v>0</v>
      </c>
      <c r="G508" s="135">
        <f>COUNTIF(品番配送区分記入用リスト!U:U,CONCATENATE(A508,$G$1))</f>
        <v>0</v>
      </c>
      <c r="H508" s="135">
        <f>COUNTIF(品番配送区分記入用リスト!U:U,CONCATENATE(A508,$H$1))</f>
        <v>0</v>
      </c>
      <c r="I508" s="136">
        <f t="shared" si="8"/>
        <v>0</v>
      </c>
      <c r="L508" s="135" t="s">
        <v>1484</v>
      </c>
      <c r="M508" s="137">
        <v>2000000</v>
      </c>
      <c r="N508" s="419">
        <v>6750</v>
      </c>
      <c r="O508" s="154">
        <v>3000</v>
      </c>
      <c r="Q508" s="419">
        <v>6750</v>
      </c>
      <c r="R508" s="138">
        <v>3000</v>
      </c>
      <c r="S508" s="138">
        <v>3750</v>
      </c>
      <c r="T508" s="141">
        <v>1012.5</v>
      </c>
      <c r="U508" s="183">
        <v>806.25</v>
      </c>
      <c r="V508" s="140">
        <v>0.11944444444444445</v>
      </c>
      <c r="W508" s="127">
        <v>800</v>
      </c>
      <c r="X508" s="85">
        <v>1931.25</v>
      </c>
      <c r="Y508" s="185">
        <v>1131.25</v>
      </c>
      <c r="Z508" s="84">
        <v>0.15083333333333335</v>
      </c>
      <c r="AA508" s="424" t="s">
        <v>126</v>
      </c>
      <c r="AB508" s="102">
        <v>0.08</v>
      </c>
      <c r="AC508" s="102">
        <v>0.08</v>
      </c>
      <c r="AE508" s="128">
        <v>506.25</v>
      </c>
      <c r="AF508" s="180">
        <v>1012.5</v>
      </c>
      <c r="AG508" s="183">
        <v>806.25</v>
      </c>
      <c r="AH508" s="189">
        <v>1931.25</v>
      </c>
      <c r="AK508" s="419">
        <v>6750</v>
      </c>
      <c r="AM508" s="12">
        <v>540</v>
      </c>
      <c r="AN508" s="103">
        <v>7290</v>
      </c>
      <c r="AO508" s="12">
        <v>7290</v>
      </c>
      <c r="AP508" s="12" t="s">
        <v>1500</v>
      </c>
      <c r="AQ508" s="103" t="s">
        <v>1500</v>
      </c>
      <c r="AR508" s="159">
        <v>0.08</v>
      </c>
      <c r="AS508" s="84">
        <v>0</v>
      </c>
    </row>
    <row r="509" spans="1:45" ht="14.25" customHeight="1">
      <c r="A509" s="124" t="s">
        <v>852</v>
      </c>
      <c r="B509" s="124" t="s">
        <v>851</v>
      </c>
      <c r="C509" s="419" t="s">
        <v>505</v>
      </c>
      <c r="D509" s="135" t="s">
        <v>232</v>
      </c>
      <c r="E509" s="135">
        <f>COUNTIF(品番配送区分記入用リスト!U:U,CONCATENATE(A509,$E$1))</f>
        <v>0</v>
      </c>
      <c r="F509" s="135">
        <f>COUNTIF(品番配送区分記入用リスト!U:U,CONCATENATE(A509,$F$1))</f>
        <v>0</v>
      </c>
      <c r="G509" s="135">
        <f>COUNTIF(品番配送区分記入用リスト!U:U,CONCATENATE(A509,$G$1))</f>
        <v>0</v>
      </c>
      <c r="H509" s="135">
        <f>COUNTIF(品番配送区分記入用リスト!U:U,CONCATENATE(A509,$H$1))</f>
        <v>0</v>
      </c>
      <c r="I509" s="136">
        <f t="shared" si="8"/>
        <v>0</v>
      </c>
      <c r="L509" s="135" t="s">
        <v>1484</v>
      </c>
      <c r="M509" s="137">
        <v>2000000</v>
      </c>
      <c r="N509" s="419">
        <v>9900</v>
      </c>
      <c r="O509" s="154">
        <v>4400</v>
      </c>
      <c r="Q509" s="419">
        <v>9900</v>
      </c>
      <c r="R509" s="138">
        <v>4400</v>
      </c>
      <c r="S509" s="138">
        <v>5500</v>
      </c>
      <c r="T509" s="141">
        <v>1485</v>
      </c>
      <c r="U509" s="183">
        <v>1182.4999999999998</v>
      </c>
      <c r="V509" s="140">
        <v>0.11944444444444442</v>
      </c>
      <c r="W509" s="127">
        <v>800</v>
      </c>
      <c r="X509" s="85">
        <v>2832.5</v>
      </c>
      <c r="Y509" s="185">
        <v>2032.5</v>
      </c>
      <c r="Z509" s="84">
        <v>0.18477272727272728</v>
      </c>
      <c r="AA509" s="424" t="s">
        <v>126</v>
      </c>
      <c r="AB509" s="102">
        <v>0.08</v>
      </c>
      <c r="AC509" s="102">
        <v>0.08</v>
      </c>
      <c r="AE509" s="128">
        <v>742.5</v>
      </c>
      <c r="AF509" s="180">
        <v>1485</v>
      </c>
      <c r="AG509" s="183">
        <v>1182.4999999999998</v>
      </c>
      <c r="AH509" s="189">
        <v>2832.5</v>
      </c>
      <c r="AK509" s="419">
        <v>9900</v>
      </c>
      <c r="AM509" s="12">
        <v>792</v>
      </c>
      <c r="AN509" s="103">
        <v>10692</v>
      </c>
      <c r="AO509" s="12">
        <v>10692</v>
      </c>
      <c r="AP509" s="12" t="s">
        <v>1501</v>
      </c>
      <c r="AQ509" s="103" t="s">
        <v>1501</v>
      </c>
      <c r="AR509" s="159">
        <v>0.08</v>
      </c>
      <c r="AS509" s="84">
        <v>0</v>
      </c>
    </row>
    <row r="510" spans="1:45" ht="14.25" customHeight="1">
      <c r="A510" s="124" t="s">
        <v>853</v>
      </c>
      <c r="B510" s="124" t="s">
        <v>854</v>
      </c>
      <c r="C510" s="419" t="s">
        <v>505</v>
      </c>
      <c r="D510" s="135" t="s">
        <v>232</v>
      </c>
      <c r="E510" s="135">
        <f>COUNTIF(品番配送区分記入用リスト!U:U,CONCATENATE(A510,$E$1))</f>
        <v>0</v>
      </c>
      <c r="F510" s="135">
        <f>COUNTIF(品番配送区分記入用リスト!U:U,CONCATENATE(A510,$F$1))</f>
        <v>0</v>
      </c>
      <c r="G510" s="135">
        <f>COUNTIF(品番配送区分記入用リスト!U:U,CONCATENATE(A510,$G$1))</f>
        <v>0</v>
      </c>
      <c r="H510" s="135">
        <f>COUNTIF(品番配送区分記入用リスト!U:U,CONCATENATE(A510,$H$1))</f>
        <v>0</v>
      </c>
      <c r="I510" s="136">
        <f t="shared" si="8"/>
        <v>0</v>
      </c>
      <c r="L510" s="135" t="s">
        <v>1484</v>
      </c>
      <c r="M510" s="137">
        <v>2000000</v>
      </c>
      <c r="N510" s="419">
        <v>9900</v>
      </c>
      <c r="O510" s="154">
        <v>4400</v>
      </c>
      <c r="Q510" s="419">
        <v>9900</v>
      </c>
      <c r="R510" s="138">
        <v>4400</v>
      </c>
      <c r="S510" s="138">
        <v>5500</v>
      </c>
      <c r="T510" s="141">
        <v>1485</v>
      </c>
      <c r="U510" s="183">
        <v>1182.4999999999998</v>
      </c>
      <c r="V510" s="140">
        <v>0.11944444444444442</v>
      </c>
      <c r="W510" s="127">
        <v>800</v>
      </c>
      <c r="X510" s="85">
        <v>2832.5</v>
      </c>
      <c r="Y510" s="185">
        <v>2032.5</v>
      </c>
      <c r="Z510" s="84">
        <v>0.18477272727272728</v>
      </c>
      <c r="AA510" s="424" t="s">
        <v>126</v>
      </c>
      <c r="AB510" s="102">
        <v>0.08</v>
      </c>
      <c r="AC510" s="102">
        <v>0.08</v>
      </c>
      <c r="AE510" s="128">
        <v>742.5</v>
      </c>
      <c r="AF510" s="180">
        <v>1485</v>
      </c>
      <c r="AG510" s="183">
        <v>1182.4999999999998</v>
      </c>
      <c r="AH510" s="189">
        <v>2832.5</v>
      </c>
      <c r="AK510" s="419">
        <v>9900</v>
      </c>
      <c r="AM510" s="12">
        <v>792</v>
      </c>
      <c r="AN510" s="103">
        <v>10692</v>
      </c>
      <c r="AO510" s="12">
        <v>10692</v>
      </c>
      <c r="AP510" s="12" t="s">
        <v>1501</v>
      </c>
      <c r="AQ510" s="103" t="s">
        <v>1501</v>
      </c>
      <c r="AR510" s="159">
        <v>0.08</v>
      </c>
      <c r="AS510" s="84">
        <v>0</v>
      </c>
    </row>
    <row r="511" spans="1:45" ht="14.25" customHeight="1">
      <c r="A511" s="124" t="s">
        <v>855</v>
      </c>
      <c r="B511" s="124" t="s">
        <v>854</v>
      </c>
      <c r="C511" s="419" t="s">
        <v>529</v>
      </c>
      <c r="D511" s="135" t="s">
        <v>232</v>
      </c>
      <c r="E511" s="135">
        <f>COUNTIF(品番配送区分記入用リスト!U:U,CONCATENATE(A511,$E$1))</f>
        <v>0</v>
      </c>
      <c r="F511" s="135">
        <f>COUNTIF(品番配送区分記入用リスト!U:U,CONCATENATE(A511,$F$1))</f>
        <v>0</v>
      </c>
      <c r="G511" s="135">
        <f>COUNTIF(品番配送区分記入用リスト!U:U,CONCATENATE(A511,$G$1))</f>
        <v>0</v>
      </c>
      <c r="H511" s="135">
        <f>COUNTIF(品番配送区分記入用リスト!U:U,CONCATENATE(A511,$H$1))</f>
        <v>0</v>
      </c>
      <c r="I511" s="136">
        <f t="shared" si="8"/>
        <v>0</v>
      </c>
      <c r="L511" s="135" t="s">
        <v>1484</v>
      </c>
      <c r="M511" s="137">
        <v>2000000</v>
      </c>
      <c r="N511" s="419">
        <v>14850</v>
      </c>
      <c r="O511" s="154">
        <v>6600</v>
      </c>
      <c r="Q511" s="419">
        <v>14850</v>
      </c>
      <c r="R511" s="138">
        <v>6600</v>
      </c>
      <c r="S511" s="138">
        <v>8250</v>
      </c>
      <c r="T511" s="141">
        <v>2227.5</v>
      </c>
      <c r="U511" s="183">
        <v>1773.75</v>
      </c>
      <c r="V511" s="140">
        <v>0.11944444444444445</v>
      </c>
      <c r="W511" s="127">
        <v>800</v>
      </c>
      <c r="X511" s="85">
        <v>4248.75</v>
      </c>
      <c r="Y511" s="185">
        <v>3448.75</v>
      </c>
      <c r="Z511" s="84">
        <v>0.20901515151515151</v>
      </c>
      <c r="AA511" s="424" t="s">
        <v>126</v>
      </c>
      <c r="AB511" s="102">
        <v>0.08</v>
      </c>
      <c r="AC511" s="102">
        <v>0.08</v>
      </c>
      <c r="AE511" s="128">
        <v>1113.75</v>
      </c>
      <c r="AF511" s="180">
        <v>2227.5</v>
      </c>
      <c r="AG511" s="183">
        <v>1773.75</v>
      </c>
      <c r="AH511" s="189">
        <v>4248.75</v>
      </c>
      <c r="AK511" s="419">
        <v>14850</v>
      </c>
      <c r="AM511" s="12">
        <v>1188</v>
      </c>
      <c r="AN511" s="103">
        <v>16038</v>
      </c>
      <c r="AO511" s="12">
        <v>16038</v>
      </c>
      <c r="AP511" s="12" t="s">
        <v>1504</v>
      </c>
      <c r="AQ511" s="103" t="s">
        <v>1504</v>
      </c>
      <c r="AR511" s="159">
        <v>0.08</v>
      </c>
      <c r="AS511" s="84">
        <v>0</v>
      </c>
    </row>
    <row r="512" spans="1:45" ht="14.25" customHeight="1">
      <c r="A512" s="124" t="s">
        <v>856</v>
      </c>
      <c r="B512" s="124" t="s">
        <v>343</v>
      </c>
      <c r="C512" s="419" t="s">
        <v>238</v>
      </c>
      <c r="D512" s="135" t="s">
        <v>232</v>
      </c>
      <c r="E512" s="135">
        <f>COUNTIF(品番配送区分記入用リスト!U:U,CONCATENATE(A512,$E$1))</f>
        <v>0</v>
      </c>
      <c r="F512" s="135">
        <f>COUNTIF(品番配送区分記入用リスト!U:U,CONCATENATE(A512,$F$1))</f>
        <v>0</v>
      </c>
      <c r="G512" s="135">
        <f>COUNTIF(品番配送区分記入用リスト!U:U,CONCATENATE(A512,$G$1))</f>
        <v>0</v>
      </c>
      <c r="H512" s="135">
        <f>COUNTIF(品番配送区分記入用リスト!U:U,CONCATENATE(A512,$H$1))</f>
        <v>0</v>
      </c>
      <c r="I512" s="136">
        <f t="shared" si="8"/>
        <v>0</v>
      </c>
      <c r="L512" s="135" t="s">
        <v>1484</v>
      </c>
      <c r="M512" s="137">
        <v>2000000</v>
      </c>
      <c r="N512" s="419">
        <v>2250</v>
      </c>
      <c r="O512" s="154">
        <v>1000</v>
      </c>
      <c r="Q512" s="419">
        <v>2250</v>
      </c>
      <c r="R512" s="138">
        <v>1000</v>
      </c>
      <c r="S512" s="138">
        <v>1250</v>
      </c>
      <c r="T512" s="141">
        <v>337.5</v>
      </c>
      <c r="U512" s="183">
        <v>268.75</v>
      </c>
      <c r="V512" s="140">
        <v>0.11944444444444445</v>
      </c>
      <c r="X512" s="85">
        <v>643.75</v>
      </c>
      <c r="Y512" s="185">
        <v>643.75</v>
      </c>
      <c r="Z512" s="84">
        <v>0.25750000000000001</v>
      </c>
      <c r="AA512" s="424" t="s">
        <v>126</v>
      </c>
      <c r="AB512" s="102">
        <v>0.08</v>
      </c>
      <c r="AC512" s="102">
        <v>0.08</v>
      </c>
      <c r="AE512" s="128">
        <v>168.75</v>
      </c>
      <c r="AF512" s="180">
        <v>337.5</v>
      </c>
      <c r="AG512" s="183">
        <v>268.75</v>
      </c>
      <c r="AH512" s="189">
        <v>643.75</v>
      </c>
      <c r="AK512" s="419">
        <v>2250</v>
      </c>
      <c r="AM512" s="12">
        <v>180</v>
      </c>
      <c r="AN512" s="103">
        <v>2430</v>
      </c>
      <c r="AO512" s="12">
        <v>2430</v>
      </c>
      <c r="AP512" s="12" t="s">
        <v>1488</v>
      </c>
      <c r="AQ512" s="103" t="s">
        <v>1488</v>
      </c>
      <c r="AR512" s="159">
        <v>0.08</v>
      </c>
      <c r="AS512" s="84">
        <v>0</v>
      </c>
    </row>
    <row r="513" spans="1:45" ht="14.25" customHeight="1">
      <c r="A513" s="124" t="s">
        <v>857</v>
      </c>
      <c r="B513" s="124" t="s">
        <v>343</v>
      </c>
      <c r="C513" s="419" t="s">
        <v>240</v>
      </c>
      <c r="D513" s="135" t="s">
        <v>232</v>
      </c>
      <c r="E513" s="135">
        <f>COUNTIF(品番配送区分記入用リスト!U:U,CONCATENATE(A513,$E$1))</f>
        <v>0</v>
      </c>
      <c r="F513" s="135">
        <f>COUNTIF(品番配送区分記入用リスト!U:U,CONCATENATE(A513,$F$1))</f>
        <v>0</v>
      </c>
      <c r="G513" s="135">
        <f>COUNTIF(品番配送区分記入用リスト!U:U,CONCATENATE(A513,$G$1))</f>
        <v>0</v>
      </c>
      <c r="H513" s="135">
        <f>COUNTIF(品番配送区分記入用リスト!U:U,CONCATENATE(A513,$H$1))</f>
        <v>0</v>
      </c>
      <c r="I513" s="136">
        <f t="shared" si="8"/>
        <v>0</v>
      </c>
      <c r="L513" s="135" t="s">
        <v>1484</v>
      </c>
      <c r="M513" s="137">
        <v>2000000</v>
      </c>
      <c r="N513" s="419">
        <v>2700</v>
      </c>
      <c r="O513" s="154">
        <v>1200</v>
      </c>
      <c r="Q513" s="419">
        <v>2700</v>
      </c>
      <c r="R513" s="138">
        <v>1200</v>
      </c>
      <c r="S513" s="138">
        <v>1500</v>
      </c>
      <c r="T513" s="141">
        <v>405</v>
      </c>
      <c r="U513" s="183">
        <v>322.5</v>
      </c>
      <c r="V513" s="140">
        <v>0.11944444444444445</v>
      </c>
      <c r="X513" s="85">
        <v>772.5</v>
      </c>
      <c r="Y513" s="185">
        <v>772.5</v>
      </c>
      <c r="Z513" s="84">
        <v>0.25750000000000001</v>
      </c>
      <c r="AA513" s="424" t="s">
        <v>126</v>
      </c>
      <c r="AB513" s="102">
        <v>0.08</v>
      </c>
      <c r="AC513" s="102">
        <v>0.08</v>
      </c>
      <c r="AE513" s="128">
        <v>202.5</v>
      </c>
      <c r="AF513" s="180">
        <v>405</v>
      </c>
      <c r="AG513" s="183">
        <v>322.5</v>
      </c>
      <c r="AH513" s="189">
        <v>772.5</v>
      </c>
      <c r="AK513" s="419">
        <v>2700</v>
      </c>
      <c r="AM513" s="12">
        <v>216</v>
      </c>
      <c r="AN513" s="103">
        <v>2916</v>
      </c>
      <c r="AO513" s="12">
        <v>2916</v>
      </c>
      <c r="AP513" s="12" t="s">
        <v>1489</v>
      </c>
      <c r="AQ513" s="103" t="s">
        <v>1489</v>
      </c>
      <c r="AR513" s="159">
        <v>0.08</v>
      </c>
      <c r="AS513" s="84">
        <v>0</v>
      </c>
    </row>
    <row r="514" spans="1:45" ht="14.25" customHeight="1">
      <c r="A514" s="124" t="s">
        <v>858</v>
      </c>
      <c r="B514" s="124" t="s">
        <v>343</v>
      </c>
      <c r="C514" s="419" t="s">
        <v>246</v>
      </c>
      <c r="D514" s="135" t="s">
        <v>232</v>
      </c>
      <c r="E514" s="135">
        <f>COUNTIF(品番配送区分記入用リスト!U:U,CONCATENATE(A514,$E$1))</f>
        <v>0</v>
      </c>
      <c r="F514" s="135">
        <f>COUNTIF(品番配送区分記入用リスト!U:U,CONCATENATE(A514,$F$1))</f>
        <v>0</v>
      </c>
      <c r="G514" s="135">
        <f>COUNTIF(品番配送区分記入用リスト!U:U,CONCATENATE(A514,$G$1))</f>
        <v>0</v>
      </c>
      <c r="H514" s="135">
        <f>COUNTIF(品番配送区分記入用リスト!U:U,CONCATENATE(A514,$H$1))</f>
        <v>0</v>
      </c>
      <c r="I514" s="136">
        <f t="shared" si="8"/>
        <v>0</v>
      </c>
      <c r="L514" s="135" t="s">
        <v>1484</v>
      </c>
      <c r="M514" s="137">
        <v>2000000</v>
      </c>
      <c r="N514" s="419">
        <v>3600</v>
      </c>
      <c r="O514" s="154">
        <v>1600</v>
      </c>
      <c r="Q514" s="419">
        <v>3600</v>
      </c>
      <c r="R514" s="138">
        <v>1600</v>
      </c>
      <c r="S514" s="138">
        <v>2000</v>
      </c>
      <c r="T514" s="141">
        <v>540</v>
      </c>
      <c r="U514" s="183">
        <v>430</v>
      </c>
      <c r="V514" s="140">
        <v>0.11944444444444445</v>
      </c>
      <c r="X514" s="85">
        <v>1030</v>
      </c>
      <c r="Y514" s="185">
        <v>1030</v>
      </c>
      <c r="Z514" s="84">
        <v>0.25750000000000001</v>
      </c>
      <c r="AA514" s="424" t="s">
        <v>126</v>
      </c>
      <c r="AB514" s="102">
        <v>0.08</v>
      </c>
      <c r="AC514" s="102">
        <v>0.08</v>
      </c>
      <c r="AE514" s="128">
        <v>270</v>
      </c>
      <c r="AF514" s="180">
        <v>540</v>
      </c>
      <c r="AG514" s="183">
        <v>430</v>
      </c>
      <c r="AH514" s="189">
        <v>1030</v>
      </c>
      <c r="AK514" s="419">
        <v>3600</v>
      </c>
      <c r="AM514" s="12">
        <v>288</v>
      </c>
      <c r="AN514" s="103">
        <v>3888</v>
      </c>
      <c r="AO514" s="12">
        <v>3888</v>
      </c>
      <c r="AP514" s="12" t="s">
        <v>1490</v>
      </c>
      <c r="AQ514" s="103" t="s">
        <v>1490</v>
      </c>
      <c r="AR514" s="159">
        <v>0.08</v>
      </c>
      <c r="AS514" s="84">
        <v>0</v>
      </c>
    </row>
    <row r="515" spans="1:45" ht="14.25" customHeight="1">
      <c r="A515" s="124" t="s">
        <v>859</v>
      </c>
      <c r="B515" s="124" t="s">
        <v>343</v>
      </c>
      <c r="C515" s="419" t="s">
        <v>248</v>
      </c>
      <c r="D515" s="135" t="s">
        <v>232</v>
      </c>
      <c r="E515" s="135">
        <f>COUNTIF(品番配送区分記入用リスト!U:U,CONCATENATE(A515,$E$1))</f>
        <v>0</v>
      </c>
      <c r="F515" s="135">
        <f>COUNTIF(品番配送区分記入用リスト!U:U,CONCATENATE(A515,$F$1))</f>
        <v>0</v>
      </c>
      <c r="G515" s="135">
        <f>COUNTIF(品番配送区分記入用リスト!U:U,CONCATENATE(A515,$G$1))</f>
        <v>0</v>
      </c>
      <c r="H515" s="135">
        <f>COUNTIF(品番配送区分記入用リスト!U:U,CONCATENATE(A515,$H$1))</f>
        <v>0</v>
      </c>
      <c r="I515" s="136">
        <f t="shared" ref="I515:I578" si="9">IF(SUM(E515:H515)+ROW(A514)*0.0001%&gt;=1,SUM(E515:H515)+ROW(A514)*0.0001%+M515+C515,0)</f>
        <v>0</v>
      </c>
      <c r="L515" s="135" t="s">
        <v>1484</v>
      </c>
      <c r="M515" s="137">
        <v>2000000</v>
      </c>
      <c r="N515" s="419">
        <v>4500</v>
      </c>
      <c r="O515" s="154">
        <v>2000</v>
      </c>
      <c r="Q515" s="419">
        <v>4500</v>
      </c>
      <c r="R515" s="138">
        <v>2000</v>
      </c>
      <c r="S515" s="138">
        <v>2500</v>
      </c>
      <c r="T515" s="141">
        <v>675</v>
      </c>
      <c r="U515" s="183">
        <v>537.5</v>
      </c>
      <c r="V515" s="140">
        <v>0.11944444444444445</v>
      </c>
      <c r="W515" s="127">
        <v>800</v>
      </c>
      <c r="X515" s="85">
        <v>1287.5</v>
      </c>
      <c r="Y515" s="185">
        <v>487.5</v>
      </c>
      <c r="Z515" s="84">
        <v>9.7500000000000003E-2</v>
      </c>
      <c r="AA515" s="424" t="s">
        <v>126</v>
      </c>
      <c r="AB515" s="102">
        <v>0.08</v>
      </c>
      <c r="AC515" s="102">
        <v>0.08</v>
      </c>
      <c r="AE515" s="128">
        <v>337.5</v>
      </c>
      <c r="AF515" s="180">
        <v>675</v>
      </c>
      <c r="AG515" s="183">
        <v>537.5</v>
      </c>
      <c r="AH515" s="189">
        <v>1287.5</v>
      </c>
      <c r="AK515" s="419">
        <v>4500</v>
      </c>
      <c r="AM515" s="12">
        <v>360</v>
      </c>
      <c r="AN515" s="103">
        <v>4860</v>
      </c>
      <c r="AO515" s="12">
        <v>4860</v>
      </c>
      <c r="AP515" s="12" t="s">
        <v>1491</v>
      </c>
      <c r="AQ515" s="103" t="s">
        <v>1491</v>
      </c>
      <c r="AR515" s="159">
        <v>0.08</v>
      </c>
      <c r="AS515" s="84">
        <v>0</v>
      </c>
    </row>
    <row r="516" spans="1:45" ht="14.25" customHeight="1">
      <c r="A516" s="124" t="s">
        <v>860</v>
      </c>
      <c r="B516" s="124" t="s">
        <v>343</v>
      </c>
      <c r="C516" s="419" t="s">
        <v>234</v>
      </c>
      <c r="D516" s="135" t="s">
        <v>232</v>
      </c>
      <c r="E516" s="135">
        <f>COUNTIF(品番配送区分記入用リスト!U:U,CONCATENATE(A516,$E$1))</f>
        <v>0</v>
      </c>
      <c r="F516" s="135">
        <f>COUNTIF(品番配送区分記入用リスト!U:U,CONCATENATE(A516,$F$1))</f>
        <v>0</v>
      </c>
      <c r="G516" s="135">
        <f>COUNTIF(品番配送区分記入用リスト!U:U,CONCATENATE(A516,$G$1))</f>
        <v>0</v>
      </c>
      <c r="H516" s="135">
        <f>COUNTIF(品番配送区分記入用リスト!U:U,CONCATENATE(A516,$H$1))</f>
        <v>0</v>
      </c>
      <c r="I516" s="136">
        <f t="shared" si="9"/>
        <v>0</v>
      </c>
      <c r="L516" s="135" t="s">
        <v>1484</v>
      </c>
      <c r="M516" s="137">
        <v>2000000</v>
      </c>
      <c r="N516" s="419">
        <v>1350</v>
      </c>
      <c r="O516" s="154">
        <v>600</v>
      </c>
      <c r="Q516" s="419">
        <v>1350</v>
      </c>
      <c r="R516" s="138">
        <v>600</v>
      </c>
      <c r="S516" s="138">
        <v>750</v>
      </c>
      <c r="T516" s="141">
        <v>202.5</v>
      </c>
      <c r="U516" s="183">
        <v>161.25</v>
      </c>
      <c r="V516" s="140">
        <v>0.11944444444444445</v>
      </c>
      <c r="X516" s="85">
        <v>386.25</v>
      </c>
      <c r="Y516" s="185">
        <v>386.25</v>
      </c>
      <c r="Z516" s="84">
        <v>0.25750000000000001</v>
      </c>
      <c r="AA516" s="424" t="s">
        <v>126</v>
      </c>
      <c r="AB516" s="102">
        <v>0.08</v>
      </c>
      <c r="AC516" s="102">
        <v>0.08</v>
      </c>
      <c r="AE516" s="128">
        <v>101.25</v>
      </c>
      <c r="AF516" s="180">
        <v>202.5</v>
      </c>
      <c r="AG516" s="183">
        <v>161.25</v>
      </c>
      <c r="AH516" s="189">
        <v>386.25</v>
      </c>
      <c r="AK516" s="419">
        <v>1350</v>
      </c>
      <c r="AM516" s="12">
        <v>108</v>
      </c>
      <c r="AN516" s="103">
        <v>1458</v>
      </c>
      <c r="AO516" s="12">
        <v>1458</v>
      </c>
      <c r="AP516" s="12" t="s">
        <v>1486</v>
      </c>
      <c r="AQ516" s="103" t="s">
        <v>1486</v>
      </c>
      <c r="AR516" s="159">
        <v>0.08</v>
      </c>
      <c r="AS516" s="84">
        <v>0</v>
      </c>
    </row>
    <row r="517" spans="1:45" ht="14.25" customHeight="1">
      <c r="A517" s="124" t="s">
        <v>861</v>
      </c>
      <c r="B517" s="124" t="s">
        <v>343</v>
      </c>
      <c r="C517" s="419" t="s">
        <v>236</v>
      </c>
      <c r="D517" s="135" t="s">
        <v>232</v>
      </c>
      <c r="E517" s="135">
        <f>COUNTIF(品番配送区分記入用リスト!U:U,CONCATENATE(A517,$E$1))</f>
        <v>0</v>
      </c>
      <c r="F517" s="135">
        <f>COUNTIF(品番配送区分記入用リスト!U:U,CONCATENATE(A517,$F$1))</f>
        <v>0</v>
      </c>
      <c r="G517" s="135">
        <f>COUNTIF(品番配送区分記入用リスト!U:U,CONCATENATE(A517,$G$1))</f>
        <v>0</v>
      </c>
      <c r="H517" s="135">
        <f>COUNTIF(品番配送区分記入用リスト!U:U,CONCATENATE(A517,$H$1))</f>
        <v>0</v>
      </c>
      <c r="I517" s="136">
        <f t="shared" si="9"/>
        <v>0</v>
      </c>
      <c r="L517" s="135" t="s">
        <v>1484</v>
      </c>
      <c r="M517" s="137">
        <v>2000000</v>
      </c>
      <c r="N517" s="419">
        <v>1800</v>
      </c>
      <c r="O517" s="154">
        <v>800</v>
      </c>
      <c r="Q517" s="419">
        <v>1800</v>
      </c>
      <c r="R517" s="138">
        <v>800</v>
      </c>
      <c r="S517" s="138">
        <v>1000</v>
      </c>
      <c r="T517" s="141">
        <v>270</v>
      </c>
      <c r="U517" s="183">
        <v>215</v>
      </c>
      <c r="V517" s="140">
        <v>0.11944444444444445</v>
      </c>
      <c r="X517" s="85">
        <v>515</v>
      </c>
      <c r="Y517" s="185">
        <v>515</v>
      </c>
      <c r="Z517" s="84">
        <v>0.25750000000000001</v>
      </c>
      <c r="AA517" s="424" t="s">
        <v>126</v>
      </c>
      <c r="AB517" s="102">
        <v>0.08</v>
      </c>
      <c r="AC517" s="102">
        <v>0.08</v>
      </c>
      <c r="AE517" s="128">
        <v>135</v>
      </c>
      <c r="AF517" s="180">
        <v>270</v>
      </c>
      <c r="AG517" s="183">
        <v>215</v>
      </c>
      <c r="AH517" s="189">
        <v>515</v>
      </c>
      <c r="AK517" s="419">
        <v>1800</v>
      </c>
      <c r="AM517" s="12">
        <v>144</v>
      </c>
      <c r="AN517" s="103">
        <v>1944</v>
      </c>
      <c r="AO517" s="12">
        <v>1944</v>
      </c>
      <c r="AP517" s="12" t="s">
        <v>1487</v>
      </c>
      <c r="AQ517" s="103" t="s">
        <v>1487</v>
      </c>
      <c r="AR517" s="159">
        <v>0.08</v>
      </c>
      <c r="AS517" s="84">
        <v>0</v>
      </c>
    </row>
    <row r="518" spans="1:45" ht="14.25" customHeight="1">
      <c r="A518" s="124" t="s">
        <v>862</v>
      </c>
      <c r="B518" s="124" t="s">
        <v>343</v>
      </c>
      <c r="C518" s="419" t="s">
        <v>238</v>
      </c>
      <c r="D518" s="135" t="s">
        <v>232</v>
      </c>
      <c r="E518" s="135">
        <f>COUNTIF(品番配送区分記入用リスト!U:U,CONCATENATE(A518,$E$1))</f>
        <v>0</v>
      </c>
      <c r="F518" s="135">
        <f>COUNTIF(品番配送区分記入用リスト!U:U,CONCATENATE(A518,$F$1))</f>
        <v>0</v>
      </c>
      <c r="G518" s="135">
        <f>COUNTIF(品番配送区分記入用リスト!U:U,CONCATENATE(A518,$G$1))</f>
        <v>0</v>
      </c>
      <c r="H518" s="135">
        <f>COUNTIF(品番配送区分記入用リスト!U:U,CONCATENATE(A518,$H$1))</f>
        <v>0</v>
      </c>
      <c r="I518" s="136">
        <f t="shared" si="9"/>
        <v>0</v>
      </c>
      <c r="L518" s="135" t="s">
        <v>1484</v>
      </c>
      <c r="M518" s="137">
        <v>2000000</v>
      </c>
      <c r="N518" s="419">
        <v>2250</v>
      </c>
      <c r="O518" s="154">
        <v>1000</v>
      </c>
      <c r="Q518" s="419">
        <v>2250</v>
      </c>
      <c r="R518" s="138">
        <v>1000</v>
      </c>
      <c r="S518" s="138">
        <v>1250</v>
      </c>
      <c r="T518" s="141">
        <v>337.5</v>
      </c>
      <c r="U518" s="183">
        <v>268.75</v>
      </c>
      <c r="V518" s="140">
        <v>0.11944444444444445</v>
      </c>
      <c r="X518" s="85">
        <v>643.75</v>
      </c>
      <c r="Y518" s="185">
        <v>643.75</v>
      </c>
      <c r="Z518" s="84">
        <v>0.25750000000000001</v>
      </c>
      <c r="AA518" s="424" t="s">
        <v>126</v>
      </c>
      <c r="AB518" s="102">
        <v>0.08</v>
      </c>
      <c r="AC518" s="102">
        <v>0.08</v>
      </c>
      <c r="AE518" s="128">
        <v>168.75</v>
      </c>
      <c r="AF518" s="180">
        <v>337.5</v>
      </c>
      <c r="AG518" s="183">
        <v>268.75</v>
      </c>
      <c r="AH518" s="189">
        <v>643.75</v>
      </c>
      <c r="AK518" s="419">
        <v>2250</v>
      </c>
      <c r="AM518" s="12">
        <v>180</v>
      </c>
      <c r="AN518" s="103">
        <v>2430</v>
      </c>
      <c r="AO518" s="12">
        <v>2430</v>
      </c>
      <c r="AP518" s="12" t="s">
        <v>1488</v>
      </c>
      <c r="AQ518" s="103" t="s">
        <v>1488</v>
      </c>
      <c r="AR518" s="159">
        <v>0.08</v>
      </c>
      <c r="AS518" s="84">
        <v>0</v>
      </c>
    </row>
    <row r="519" spans="1:45" ht="14.25" customHeight="1">
      <c r="A519" s="124" t="s">
        <v>863</v>
      </c>
      <c r="B519" s="124" t="s">
        <v>343</v>
      </c>
      <c r="C519" s="419" t="s">
        <v>246</v>
      </c>
      <c r="D519" s="135" t="s">
        <v>232</v>
      </c>
      <c r="E519" s="135">
        <f>COUNTIF(品番配送区分記入用リスト!U:U,CONCATENATE(A519,$E$1))</f>
        <v>0</v>
      </c>
      <c r="F519" s="135">
        <f>COUNTIF(品番配送区分記入用リスト!U:U,CONCATENATE(A519,$F$1))</f>
        <v>0</v>
      </c>
      <c r="G519" s="135">
        <f>COUNTIF(品番配送区分記入用リスト!U:U,CONCATENATE(A519,$G$1))</f>
        <v>0</v>
      </c>
      <c r="H519" s="135">
        <f>COUNTIF(品番配送区分記入用リスト!U:U,CONCATENATE(A519,$H$1))</f>
        <v>0</v>
      </c>
      <c r="I519" s="136">
        <f t="shared" si="9"/>
        <v>0</v>
      </c>
      <c r="L519" s="135" t="s">
        <v>1484</v>
      </c>
      <c r="M519" s="137">
        <v>2000000</v>
      </c>
      <c r="N519" s="419">
        <v>3600</v>
      </c>
      <c r="O519" s="154">
        <v>1600</v>
      </c>
      <c r="Q519" s="419">
        <v>3600</v>
      </c>
      <c r="R519" s="138">
        <v>1600</v>
      </c>
      <c r="S519" s="138">
        <v>2000</v>
      </c>
      <c r="T519" s="141">
        <v>540</v>
      </c>
      <c r="U519" s="183">
        <v>430</v>
      </c>
      <c r="V519" s="140">
        <v>0.11944444444444445</v>
      </c>
      <c r="X519" s="85">
        <v>1030</v>
      </c>
      <c r="Y519" s="185">
        <v>1030</v>
      </c>
      <c r="Z519" s="84">
        <v>0.25750000000000001</v>
      </c>
      <c r="AA519" s="424" t="s">
        <v>126</v>
      </c>
      <c r="AB519" s="102">
        <v>0.08</v>
      </c>
      <c r="AC519" s="102">
        <v>0.08</v>
      </c>
      <c r="AE519" s="128">
        <v>270</v>
      </c>
      <c r="AF519" s="180">
        <v>540</v>
      </c>
      <c r="AG519" s="183">
        <v>430</v>
      </c>
      <c r="AH519" s="189">
        <v>1030</v>
      </c>
      <c r="AK519" s="419">
        <v>3600</v>
      </c>
      <c r="AM519" s="12">
        <v>288</v>
      </c>
      <c r="AN519" s="103">
        <v>3888</v>
      </c>
      <c r="AO519" s="12">
        <v>3888</v>
      </c>
      <c r="AP519" s="12" t="s">
        <v>1490</v>
      </c>
      <c r="AQ519" s="103" t="s">
        <v>1490</v>
      </c>
      <c r="AR519" s="159">
        <v>0.08</v>
      </c>
      <c r="AS519" s="84">
        <v>0</v>
      </c>
    </row>
    <row r="520" spans="1:45" ht="14.25" customHeight="1">
      <c r="A520" s="124" t="s">
        <v>864</v>
      </c>
      <c r="B520" s="124" t="s">
        <v>343</v>
      </c>
      <c r="C520" s="419" t="s">
        <v>248</v>
      </c>
      <c r="D520" s="135" t="s">
        <v>232</v>
      </c>
      <c r="E520" s="135">
        <f>COUNTIF(品番配送区分記入用リスト!U:U,CONCATENATE(A520,$E$1))</f>
        <v>0</v>
      </c>
      <c r="F520" s="135">
        <f>COUNTIF(品番配送区分記入用リスト!U:U,CONCATENATE(A520,$F$1))</f>
        <v>0</v>
      </c>
      <c r="G520" s="135">
        <f>COUNTIF(品番配送区分記入用リスト!U:U,CONCATENATE(A520,$G$1))</f>
        <v>0</v>
      </c>
      <c r="H520" s="135">
        <f>COUNTIF(品番配送区分記入用リスト!U:U,CONCATENATE(A520,$H$1))</f>
        <v>0</v>
      </c>
      <c r="I520" s="136">
        <f t="shared" si="9"/>
        <v>0</v>
      </c>
      <c r="L520" s="135" t="s">
        <v>1484</v>
      </c>
      <c r="M520" s="137">
        <v>2000000</v>
      </c>
      <c r="N520" s="419">
        <v>4500</v>
      </c>
      <c r="O520" s="154">
        <v>2000</v>
      </c>
      <c r="Q520" s="419">
        <v>4500</v>
      </c>
      <c r="R520" s="138">
        <v>2000</v>
      </c>
      <c r="S520" s="138">
        <v>2500</v>
      </c>
      <c r="T520" s="141">
        <v>675</v>
      </c>
      <c r="U520" s="183">
        <v>537.5</v>
      </c>
      <c r="V520" s="140">
        <v>0.11944444444444445</v>
      </c>
      <c r="W520" s="127">
        <v>800</v>
      </c>
      <c r="X520" s="85">
        <v>1287.5</v>
      </c>
      <c r="Y520" s="185">
        <v>487.5</v>
      </c>
      <c r="Z520" s="84">
        <v>9.7500000000000003E-2</v>
      </c>
      <c r="AA520" s="424" t="s">
        <v>126</v>
      </c>
      <c r="AB520" s="102">
        <v>0.08</v>
      </c>
      <c r="AC520" s="102">
        <v>0.08</v>
      </c>
      <c r="AE520" s="128">
        <v>337.5</v>
      </c>
      <c r="AF520" s="180">
        <v>675</v>
      </c>
      <c r="AG520" s="183">
        <v>537.5</v>
      </c>
      <c r="AH520" s="189">
        <v>1287.5</v>
      </c>
      <c r="AK520" s="419">
        <v>4500</v>
      </c>
      <c r="AM520" s="12">
        <v>360</v>
      </c>
      <c r="AN520" s="103">
        <v>4860</v>
      </c>
      <c r="AO520" s="12">
        <v>4860</v>
      </c>
      <c r="AP520" s="12" t="s">
        <v>1491</v>
      </c>
      <c r="AQ520" s="103" t="s">
        <v>1491</v>
      </c>
      <c r="AR520" s="159">
        <v>0.08</v>
      </c>
      <c r="AS520" s="84">
        <v>0</v>
      </c>
    </row>
    <row r="521" spans="1:45" ht="14.25" customHeight="1">
      <c r="A521" s="124" t="s">
        <v>865</v>
      </c>
      <c r="B521" s="124" t="s">
        <v>343</v>
      </c>
      <c r="C521" s="419" t="s">
        <v>240</v>
      </c>
      <c r="D521" s="135" t="s">
        <v>232</v>
      </c>
      <c r="E521" s="135">
        <f>COUNTIF(品番配送区分記入用リスト!U:U,CONCATENATE(A521,$E$1))</f>
        <v>0</v>
      </c>
      <c r="F521" s="135">
        <f>COUNTIF(品番配送区分記入用リスト!U:U,CONCATENATE(A521,$F$1))</f>
        <v>0</v>
      </c>
      <c r="G521" s="135">
        <f>COUNTIF(品番配送区分記入用リスト!U:U,CONCATENATE(A521,$G$1))</f>
        <v>0</v>
      </c>
      <c r="H521" s="135">
        <f>COUNTIF(品番配送区分記入用リスト!U:U,CONCATENATE(A521,$H$1))</f>
        <v>0</v>
      </c>
      <c r="I521" s="136">
        <f t="shared" si="9"/>
        <v>0</v>
      </c>
      <c r="L521" s="135" t="s">
        <v>1484</v>
      </c>
      <c r="M521" s="137">
        <v>2000000</v>
      </c>
      <c r="N521" s="419">
        <v>2700</v>
      </c>
      <c r="O521" s="154">
        <v>1200</v>
      </c>
      <c r="Q521" s="419">
        <v>2700</v>
      </c>
      <c r="R521" s="138">
        <v>1200</v>
      </c>
      <c r="S521" s="138">
        <v>1500</v>
      </c>
      <c r="T521" s="141">
        <v>405</v>
      </c>
      <c r="U521" s="183">
        <v>322.5</v>
      </c>
      <c r="V521" s="140">
        <v>0.11944444444444445</v>
      </c>
      <c r="X521" s="85">
        <v>772.5</v>
      </c>
      <c r="Y521" s="185">
        <v>772.5</v>
      </c>
      <c r="Z521" s="84">
        <v>0.25750000000000001</v>
      </c>
      <c r="AA521" s="424" t="s">
        <v>126</v>
      </c>
      <c r="AB521" s="102">
        <v>0.08</v>
      </c>
      <c r="AC521" s="102">
        <v>0.08</v>
      </c>
      <c r="AE521" s="128">
        <v>202.5</v>
      </c>
      <c r="AF521" s="180">
        <v>405</v>
      </c>
      <c r="AG521" s="183">
        <v>322.5</v>
      </c>
      <c r="AH521" s="189">
        <v>772.5</v>
      </c>
      <c r="AK521" s="419">
        <v>2700</v>
      </c>
      <c r="AM521" s="12">
        <v>216</v>
      </c>
      <c r="AN521" s="103">
        <v>2916</v>
      </c>
      <c r="AO521" s="12">
        <v>2916</v>
      </c>
      <c r="AP521" s="12" t="s">
        <v>1489</v>
      </c>
      <c r="AQ521" s="103" t="s">
        <v>1489</v>
      </c>
      <c r="AR521" s="159">
        <v>0.08</v>
      </c>
      <c r="AS521" s="84">
        <v>0</v>
      </c>
    </row>
    <row r="522" spans="1:45" ht="14.25" customHeight="1">
      <c r="A522" s="124" t="s">
        <v>866</v>
      </c>
      <c r="B522" s="124" t="s">
        <v>343</v>
      </c>
      <c r="C522" s="419" t="s">
        <v>246</v>
      </c>
      <c r="D522" s="135" t="s">
        <v>232</v>
      </c>
      <c r="E522" s="135">
        <f>COUNTIF(品番配送区分記入用リスト!U:U,CONCATENATE(A522,$E$1))</f>
        <v>0</v>
      </c>
      <c r="F522" s="135">
        <f>COUNTIF(品番配送区分記入用リスト!U:U,CONCATENATE(A522,$F$1))</f>
        <v>0</v>
      </c>
      <c r="G522" s="135">
        <f>COUNTIF(品番配送区分記入用リスト!U:U,CONCATENATE(A522,$G$1))</f>
        <v>0</v>
      </c>
      <c r="H522" s="135">
        <f>COUNTIF(品番配送区分記入用リスト!U:U,CONCATENATE(A522,$H$1))</f>
        <v>0</v>
      </c>
      <c r="I522" s="136">
        <f t="shared" si="9"/>
        <v>0</v>
      </c>
      <c r="L522" s="135" t="s">
        <v>1484</v>
      </c>
      <c r="M522" s="137">
        <v>2000000</v>
      </c>
      <c r="N522" s="419">
        <v>3600</v>
      </c>
      <c r="O522" s="154">
        <v>1600</v>
      </c>
      <c r="Q522" s="419">
        <v>3600</v>
      </c>
      <c r="R522" s="138">
        <v>1600</v>
      </c>
      <c r="S522" s="138">
        <v>2000</v>
      </c>
      <c r="T522" s="141">
        <v>540</v>
      </c>
      <c r="U522" s="183">
        <v>430</v>
      </c>
      <c r="V522" s="140">
        <v>0.11944444444444445</v>
      </c>
      <c r="X522" s="85">
        <v>1030</v>
      </c>
      <c r="Y522" s="185">
        <v>1030</v>
      </c>
      <c r="Z522" s="84">
        <v>0.25750000000000001</v>
      </c>
      <c r="AA522" s="424" t="s">
        <v>126</v>
      </c>
      <c r="AB522" s="102">
        <v>0.08</v>
      </c>
      <c r="AC522" s="102">
        <v>0.08</v>
      </c>
      <c r="AE522" s="128">
        <v>270</v>
      </c>
      <c r="AF522" s="180">
        <v>540</v>
      </c>
      <c r="AG522" s="183">
        <v>430</v>
      </c>
      <c r="AH522" s="189">
        <v>1030</v>
      </c>
      <c r="AK522" s="419">
        <v>3600</v>
      </c>
      <c r="AM522" s="12">
        <v>288</v>
      </c>
      <c r="AN522" s="103">
        <v>3888</v>
      </c>
      <c r="AO522" s="12">
        <v>3888</v>
      </c>
      <c r="AP522" s="12" t="s">
        <v>1490</v>
      </c>
      <c r="AQ522" s="103" t="s">
        <v>1490</v>
      </c>
      <c r="AR522" s="159">
        <v>0.08</v>
      </c>
      <c r="AS522" s="84">
        <v>0</v>
      </c>
    </row>
    <row r="523" spans="1:45" ht="14.25" customHeight="1">
      <c r="A523" s="124" t="s">
        <v>867</v>
      </c>
      <c r="B523" s="124" t="s">
        <v>343</v>
      </c>
      <c r="C523" s="419" t="s">
        <v>248</v>
      </c>
      <c r="D523" s="135" t="s">
        <v>232</v>
      </c>
      <c r="E523" s="135">
        <f>COUNTIF(品番配送区分記入用リスト!U:U,CONCATENATE(A523,$E$1))</f>
        <v>0</v>
      </c>
      <c r="F523" s="135">
        <f>COUNTIF(品番配送区分記入用リスト!U:U,CONCATENATE(A523,$F$1))</f>
        <v>0</v>
      </c>
      <c r="G523" s="135">
        <f>COUNTIF(品番配送区分記入用リスト!U:U,CONCATENATE(A523,$G$1))</f>
        <v>0</v>
      </c>
      <c r="H523" s="135">
        <f>COUNTIF(品番配送区分記入用リスト!U:U,CONCATENATE(A523,$H$1))</f>
        <v>0</v>
      </c>
      <c r="I523" s="136">
        <f t="shared" si="9"/>
        <v>0</v>
      </c>
      <c r="L523" s="135" t="s">
        <v>1484</v>
      </c>
      <c r="M523" s="137">
        <v>2000000</v>
      </c>
      <c r="N523" s="419">
        <v>4500</v>
      </c>
      <c r="O523" s="154">
        <v>2000</v>
      </c>
      <c r="Q523" s="419">
        <v>4500</v>
      </c>
      <c r="R523" s="138">
        <v>2000</v>
      </c>
      <c r="S523" s="138">
        <v>2500</v>
      </c>
      <c r="T523" s="141">
        <v>675</v>
      </c>
      <c r="U523" s="183">
        <v>537.5</v>
      </c>
      <c r="V523" s="140">
        <v>0.11944444444444445</v>
      </c>
      <c r="W523" s="127">
        <v>800</v>
      </c>
      <c r="X523" s="85">
        <v>1287.5</v>
      </c>
      <c r="Y523" s="185">
        <v>487.5</v>
      </c>
      <c r="Z523" s="84">
        <v>9.7500000000000003E-2</v>
      </c>
      <c r="AA523" s="424" t="s">
        <v>126</v>
      </c>
      <c r="AB523" s="102">
        <v>0.08</v>
      </c>
      <c r="AC523" s="102">
        <v>0.08</v>
      </c>
      <c r="AE523" s="128">
        <v>337.5</v>
      </c>
      <c r="AF523" s="180">
        <v>675</v>
      </c>
      <c r="AG523" s="183">
        <v>537.5</v>
      </c>
      <c r="AH523" s="189">
        <v>1287.5</v>
      </c>
      <c r="AK523" s="419">
        <v>4500</v>
      </c>
      <c r="AM523" s="12">
        <v>360</v>
      </c>
      <c r="AN523" s="103">
        <v>4860</v>
      </c>
      <c r="AO523" s="12">
        <v>4860</v>
      </c>
      <c r="AP523" s="12" t="s">
        <v>1491</v>
      </c>
      <c r="AQ523" s="103" t="s">
        <v>1491</v>
      </c>
      <c r="AR523" s="159">
        <v>0.08</v>
      </c>
      <c r="AS523" s="84">
        <v>0</v>
      </c>
    </row>
    <row r="524" spans="1:45" ht="14.25" customHeight="1">
      <c r="A524" s="124" t="s">
        <v>868</v>
      </c>
      <c r="B524" s="124" t="s">
        <v>343</v>
      </c>
      <c r="C524" s="419" t="s">
        <v>519</v>
      </c>
      <c r="D524" s="135" t="s">
        <v>232</v>
      </c>
      <c r="E524" s="135">
        <f>COUNTIF(品番配送区分記入用リスト!U:U,CONCATENATE(A524,$E$1))</f>
        <v>0</v>
      </c>
      <c r="F524" s="135">
        <f>COUNTIF(品番配送区分記入用リスト!U:U,CONCATENATE(A524,$F$1))</f>
        <v>0</v>
      </c>
      <c r="G524" s="135">
        <f>COUNTIF(品番配送区分記入用リスト!U:U,CONCATENATE(A524,$G$1))</f>
        <v>0</v>
      </c>
      <c r="H524" s="135">
        <f>COUNTIF(品番配送区分記入用リスト!U:U,CONCATENATE(A524,$H$1))</f>
        <v>0</v>
      </c>
      <c r="I524" s="136">
        <f t="shared" si="9"/>
        <v>0</v>
      </c>
      <c r="L524" s="135" t="s">
        <v>1484</v>
      </c>
      <c r="M524" s="137">
        <v>2000000</v>
      </c>
      <c r="N524" s="419">
        <v>13500</v>
      </c>
      <c r="O524" s="154">
        <v>6000</v>
      </c>
      <c r="Q524" s="419">
        <v>13500</v>
      </c>
      <c r="R524" s="138">
        <v>6000</v>
      </c>
      <c r="S524" s="138">
        <v>7500</v>
      </c>
      <c r="T524" s="141">
        <v>2025</v>
      </c>
      <c r="U524" s="183">
        <v>1612.5</v>
      </c>
      <c r="V524" s="140">
        <v>0.11944444444444445</v>
      </c>
      <c r="W524" s="127">
        <v>800</v>
      </c>
      <c r="X524" s="85">
        <v>3862.5</v>
      </c>
      <c r="Y524" s="185">
        <v>3062.5</v>
      </c>
      <c r="Z524" s="84">
        <v>0.20416666666666666</v>
      </c>
      <c r="AA524" s="424" t="s">
        <v>126</v>
      </c>
      <c r="AB524" s="102">
        <v>0.08</v>
      </c>
      <c r="AC524" s="102">
        <v>0.08</v>
      </c>
      <c r="AE524" s="128">
        <v>1012.5</v>
      </c>
      <c r="AF524" s="180">
        <v>2025</v>
      </c>
      <c r="AG524" s="183">
        <v>1612.5</v>
      </c>
      <c r="AH524" s="189">
        <v>3862.5</v>
      </c>
      <c r="AK524" s="419">
        <v>13500</v>
      </c>
      <c r="AM524" s="12">
        <v>1080</v>
      </c>
      <c r="AN524" s="103">
        <v>14580</v>
      </c>
      <c r="AO524" s="12">
        <v>14580</v>
      </c>
      <c r="AP524" s="12" t="s">
        <v>1502</v>
      </c>
      <c r="AQ524" s="103" t="s">
        <v>1502</v>
      </c>
      <c r="AR524" s="159">
        <v>0.08</v>
      </c>
      <c r="AS524" s="84">
        <v>0</v>
      </c>
    </row>
    <row r="525" spans="1:45" ht="14.25" customHeight="1">
      <c r="A525" s="124" t="s">
        <v>869</v>
      </c>
      <c r="B525" s="124" t="s">
        <v>870</v>
      </c>
      <c r="C525" s="419" t="s">
        <v>236</v>
      </c>
      <c r="D525" s="135" t="s">
        <v>232</v>
      </c>
      <c r="E525" s="135">
        <f>COUNTIF(品番配送区分記入用リスト!U:U,CONCATENATE(A525,$E$1))</f>
        <v>0</v>
      </c>
      <c r="F525" s="135">
        <f>COUNTIF(品番配送区分記入用リスト!U:U,CONCATENATE(A525,$F$1))</f>
        <v>0</v>
      </c>
      <c r="G525" s="135">
        <f>COUNTIF(品番配送区分記入用リスト!U:U,CONCATENATE(A525,$G$1))</f>
        <v>0</v>
      </c>
      <c r="H525" s="135">
        <f>COUNTIF(品番配送区分記入用リスト!U:U,CONCATENATE(A525,$H$1))</f>
        <v>0</v>
      </c>
      <c r="I525" s="136">
        <f t="shared" si="9"/>
        <v>0</v>
      </c>
      <c r="L525" s="135" t="s">
        <v>1484</v>
      </c>
      <c r="M525" s="137">
        <v>2000000</v>
      </c>
      <c r="N525" s="419">
        <v>1800</v>
      </c>
      <c r="O525" s="154">
        <v>800</v>
      </c>
      <c r="Q525" s="419">
        <v>1800</v>
      </c>
      <c r="R525" s="138">
        <v>800</v>
      </c>
      <c r="S525" s="138">
        <v>1000</v>
      </c>
      <c r="T525" s="141">
        <v>270</v>
      </c>
      <c r="U525" s="183">
        <v>215</v>
      </c>
      <c r="V525" s="140">
        <v>0.11944444444444445</v>
      </c>
      <c r="X525" s="85">
        <v>515</v>
      </c>
      <c r="Y525" s="185">
        <v>515</v>
      </c>
      <c r="Z525" s="84">
        <v>0.25750000000000001</v>
      </c>
      <c r="AA525" s="424" t="s">
        <v>126</v>
      </c>
      <c r="AB525" s="102">
        <v>0.08</v>
      </c>
      <c r="AC525" s="102">
        <v>0.08</v>
      </c>
      <c r="AE525" s="128">
        <v>135</v>
      </c>
      <c r="AF525" s="180">
        <v>270</v>
      </c>
      <c r="AG525" s="183">
        <v>215</v>
      </c>
      <c r="AH525" s="189">
        <v>515</v>
      </c>
      <c r="AK525" s="419">
        <v>1800</v>
      </c>
      <c r="AM525" s="12">
        <v>144</v>
      </c>
      <c r="AN525" s="103">
        <v>1944</v>
      </c>
      <c r="AO525" s="12">
        <v>1944</v>
      </c>
      <c r="AP525" s="12" t="s">
        <v>1487</v>
      </c>
      <c r="AQ525" s="103" t="s">
        <v>1487</v>
      </c>
      <c r="AR525" s="159">
        <v>0.08</v>
      </c>
      <c r="AS525" s="84">
        <v>0</v>
      </c>
    </row>
    <row r="526" spans="1:45" ht="14.25" customHeight="1">
      <c r="A526" s="124" t="s">
        <v>871</v>
      </c>
      <c r="B526" s="124" t="s">
        <v>870</v>
      </c>
      <c r="C526" s="419" t="s">
        <v>238</v>
      </c>
      <c r="D526" s="135" t="s">
        <v>232</v>
      </c>
      <c r="E526" s="135">
        <f>COUNTIF(品番配送区分記入用リスト!U:U,CONCATENATE(A526,$E$1))</f>
        <v>0</v>
      </c>
      <c r="F526" s="135">
        <f>COUNTIF(品番配送区分記入用リスト!U:U,CONCATENATE(A526,$F$1))</f>
        <v>0</v>
      </c>
      <c r="G526" s="135">
        <f>COUNTIF(品番配送区分記入用リスト!U:U,CONCATENATE(A526,$G$1))</f>
        <v>0</v>
      </c>
      <c r="H526" s="135">
        <f>COUNTIF(品番配送区分記入用リスト!U:U,CONCATENATE(A526,$H$1))</f>
        <v>0</v>
      </c>
      <c r="I526" s="136">
        <f t="shared" si="9"/>
        <v>0</v>
      </c>
      <c r="L526" s="135" t="s">
        <v>1484</v>
      </c>
      <c r="M526" s="137">
        <v>2000000</v>
      </c>
      <c r="N526" s="419">
        <v>2250</v>
      </c>
      <c r="O526" s="154">
        <v>1000</v>
      </c>
      <c r="Q526" s="419">
        <v>2250</v>
      </c>
      <c r="R526" s="138">
        <v>1000</v>
      </c>
      <c r="S526" s="138">
        <v>1250</v>
      </c>
      <c r="T526" s="141">
        <v>337.5</v>
      </c>
      <c r="U526" s="183">
        <v>268.75</v>
      </c>
      <c r="V526" s="140">
        <v>0.11944444444444445</v>
      </c>
      <c r="X526" s="85">
        <v>643.75</v>
      </c>
      <c r="Y526" s="185">
        <v>643.75</v>
      </c>
      <c r="Z526" s="84">
        <v>0.25750000000000001</v>
      </c>
      <c r="AA526" s="424" t="s">
        <v>126</v>
      </c>
      <c r="AB526" s="102">
        <v>0.08</v>
      </c>
      <c r="AC526" s="102">
        <v>0.08</v>
      </c>
      <c r="AE526" s="128">
        <v>168.75</v>
      </c>
      <c r="AF526" s="180">
        <v>337.5</v>
      </c>
      <c r="AG526" s="183">
        <v>268.75</v>
      </c>
      <c r="AH526" s="189">
        <v>643.75</v>
      </c>
      <c r="AK526" s="419">
        <v>2250</v>
      </c>
      <c r="AM526" s="12">
        <v>180</v>
      </c>
      <c r="AN526" s="103">
        <v>2430</v>
      </c>
      <c r="AO526" s="12">
        <v>2430</v>
      </c>
      <c r="AP526" s="12" t="s">
        <v>1488</v>
      </c>
      <c r="AQ526" s="103" t="s">
        <v>1488</v>
      </c>
      <c r="AR526" s="159">
        <v>0.08</v>
      </c>
      <c r="AS526" s="84">
        <v>0</v>
      </c>
    </row>
    <row r="527" spans="1:45" ht="14.25" customHeight="1">
      <c r="A527" s="124" t="s">
        <v>872</v>
      </c>
      <c r="B527" s="124" t="s">
        <v>870</v>
      </c>
      <c r="C527" s="419" t="s">
        <v>240</v>
      </c>
      <c r="D527" s="135" t="s">
        <v>232</v>
      </c>
      <c r="E527" s="135">
        <f>COUNTIF(品番配送区分記入用リスト!U:U,CONCATENATE(A527,$E$1))</f>
        <v>0</v>
      </c>
      <c r="F527" s="135">
        <f>COUNTIF(品番配送区分記入用リスト!U:U,CONCATENATE(A527,$F$1))</f>
        <v>0</v>
      </c>
      <c r="G527" s="135">
        <f>COUNTIF(品番配送区分記入用リスト!U:U,CONCATENATE(A527,$G$1))</f>
        <v>0</v>
      </c>
      <c r="H527" s="135">
        <f>COUNTIF(品番配送区分記入用リスト!U:U,CONCATENATE(A527,$H$1))</f>
        <v>0</v>
      </c>
      <c r="I527" s="136">
        <f t="shared" si="9"/>
        <v>0</v>
      </c>
      <c r="L527" s="135" t="s">
        <v>1484</v>
      </c>
      <c r="M527" s="137">
        <v>2000000</v>
      </c>
      <c r="N527" s="419">
        <v>2700</v>
      </c>
      <c r="O527" s="154">
        <v>1200</v>
      </c>
      <c r="Q527" s="419">
        <v>2700</v>
      </c>
      <c r="R527" s="138">
        <v>1200</v>
      </c>
      <c r="S527" s="138">
        <v>1500</v>
      </c>
      <c r="T527" s="141">
        <v>405</v>
      </c>
      <c r="U527" s="183">
        <v>322.5</v>
      </c>
      <c r="V527" s="140">
        <v>0.11944444444444445</v>
      </c>
      <c r="X527" s="85">
        <v>772.5</v>
      </c>
      <c r="Y527" s="185">
        <v>772.5</v>
      </c>
      <c r="Z527" s="84">
        <v>0.25750000000000001</v>
      </c>
      <c r="AA527" s="424" t="s">
        <v>126</v>
      </c>
      <c r="AB527" s="102">
        <v>0.08</v>
      </c>
      <c r="AC527" s="102">
        <v>0.08</v>
      </c>
      <c r="AE527" s="128">
        <v>202.5</v>
      </c>
      <c r="AF527" s="180">
        <v>405</v>
      </c>
      <c r="AG527" s="183">
        <v>322.5</v>
      </c>
      <c r="AH527" s="189">
        <v>772.5</v>
      </c>
      <c r="AK527" s="419">
        <v>2700</v>
      </c>
      <c r="AM527" s="12">
        <v>216</v>
      </c>
      <c r="AN527" s="103">
        <v>2916</v>
      </c>
      <c r="AO527" s="12">
        <v>2916</v>
      </c>
      <c r="AP527" s="12" t="s">
        <v>1489</v>
      </c>
      <c r="AQ527" s="103" t="s">
        <v>1489</v>
      </c>
      <c r="AR527" s="159">
        <v>0.08</v>
      </c>
      <c r="AS527" s="84">
        <v>0</v>
      </c>
    </row>
    <row r="528" spans="1:45" ht="14.25" customHeight="1">
      <c r="A528" s="124" t="s">
        <v>873</v>
      </c>
      <c r="B528" s="124" t="s">
        <v>870</v>
      </c>
      <c r="C528" s="419" t="s">
        <v>248</v>
      </c>
      <c r="D528" s="135" t="s">
        <v>232</v>
      </c>
      <c r="E528" s="135">
        <f>COUNTIF(品番配送区分記入用リスト!U:U,CONCATENATE(A528,$E$1))</f>
        <v>0</v>
      </c>
      <c r="F528" s="135">
        <f>COUNTIF(品番配送区分記入用リスト!U:U,CONCATENATE(A528,$F$1))</f>
        <v>0</v>
      </c>
      <c r="G528" s="135">
        <f>COUNTIF(品番配送区分記入用リスト!U:U,CONCATENATE(A528,$G$1))</f>
        <v>0</v>
      </c>
      <c r="H528" s="135">
        <f>COUNTIF(品番配送区分記入用リスト!U:U,CONCATENATE(A528,$H$1))</f>
        <v>0</v>
      </c>
      <c r="I528" s="136">
        <f t="shared" si="9"/>
        <v>0</v>
      </c>
      <c r="L528" s="135" t="s">
        <v>1484</v>
      </c>
      <c r="M528" s="137">
        <v>2000000</v>
      </c>
      <c r="N528" s="419">
        <v>4500</v>
      </c>
      <c r="O528" s="154">
        <v>2000</v>
      </c>
      <c r="Q528" s="419">
        <v>4500</v>
      </c>
      <c r="R528" s="138">
        <v>2000</v>
      </c>
      <c r="S528" s="138">
        <v>2500</v>
      </c>
      <c r="T528" s="141">
        <v>675</v>
      </c>
      <c r="U528" s="183">
        <v>537.5</v>
      </c>
      <c r="V528" s="140">
        <v>0.11944444444444445</v>
      </c>
      <c r="W528" s="127">
        <v>800</v>
      </c>
      <c r="X528" s="85">
        <v>1287.5</v>
      </c>
      <c r="Y528" s="185">
        <v>487.5</v>
      </c>
      <c r="Z528" s="84">
        <v>9.7500000000000003E-2</v>
      </c>
      <c r="AA528" s="424" t="s">
        <v>126</v>
      </c>
      <c r="AB528" s="102">
        <v>0.08</v>
      </c>
      <c r="AC528" s="102">
        <v>0.08</v>
      </c>
      <c r="AE528" s="128">
        <v>337.5</v>
      </c>
      <c r="AF528" s="180">
        <v>675</v>
      </c>
      <c r="AG528" s="183">
        <v>537.5</v>
      </c>
      <c r="AH528" s="189">
        <v>1287.5</v>
      </c>
      <c r="AK528" s="419">
        <v>4500</v>
      </c>
      <c r="AM528" s="12">
        <v>360</v>
      </c>
      <c r="AN528" s="103">
        <v>4860</v>
      </c>
      <c r="AO528" s="12">
        <v>4860</v>
      </c>
      <c r="AP528" s="12" t="s">
        <v>1491</v>
      </c>
      <c r="AQ528" s="103" t="s">
        <v>1491</v>
      </c>
      <c r="AR528" s="159">
        <v>0.08</v>
      </c>
      <c r="AS528" s="84">
        <v>0</v>
      </c>
    </row>
    <row r="529" spans="1:45" ht="14.25" customHeight="1">
      <c r="A529" s="124" t="s">
        <v>874</v>
      </c>
      <c r="B529" s="124" t="s">
        <v>870</v>
      </c>
      <c r="C529" s="419" t="s">
        <v>264</v>
      </c>
      <c r="D529" s="135" t="s">
        <v>232</v>
      </c>
      <c r="E529" s="135">
        <f>COUNTIF(品番配送区分記入用リスト!U:U,CONCATENATE(A529,$E$1))</f>
        <v>0</v>
      </c>
      <c r="F529" s="135">
        <f>COUNTIF(品番配送区分記入用リスト!U:U,CONCATENATE(A529,$F$1))</f>
        <v>0</v>
      </c>
      <c r="G529" s="135">
        <f>COUNTIF(品番配送区分記入用リスト!U:U,CONCATENATE(A529,$G$1))</f>
        <v>0</v>
      </c>
      <c r="H529" s="135">
        <f>COUNTIF(品番配送区分記入用リスト!U:U,CONCATENATE(A529,$H$1))</f>
        <v>0</v>
      </c>
      <c r="I529" s="136">
        <f t="shared" si="9"/>
        <v>0</v>
      </c>
      <c r="L529" s="135" t="s">
        <v>1484</v>
      </c>
      <c r="M529" s="137">
        <v>2000000</v>
      </c>
      <c r="N529" s="419">
        <v>9000</v>
      </c>
      <c r="O529" s="154">
        <v>4000</v>
      </c>
      <c r="Q529" s="419">
        <v>9000</v>
      </c>
      <c r="R529" s="138">
        <v>4000</v>
      </c>
      <c r="S529" s="138">
        <v>5000</v>
      </c>
      <c r="T529" s="141">
        <v>1350</v>
      </c>
      <c r="U529" s="183">
        <v>1075</v>
      </c>
      <c r="V529" s="140">
        <v>0.11944444444444445</v>
      </c>
      <c r="W529" s="127">
        <v>800</v>
      </c>
      <c r="X529" s="85">
        <v>2575</v>
      </c>
      <c r="Y529" s="185">
        <v>1775</v>
      </c>
      <c r="Z529" s="84">
        <v>0.17749999999999999</v>
      </c>
      <c r="AA529" s="424" t="s">
        <v>126</v>
      </c>
      <c r="AB529" s="102">
        <v>0.08</v>
      </c>
      <c r="AC529" s="102">
        <v>0.08</v>
      </c>
      <c r="AE529" s="128">
        <v>675</v>
      </c>
      <c r="AF529" s="180">
        <v>1350</v>
      </c>
      <c r="AG529" s="183">
        <v>1075</v>
      </c>
      <c r="AH529" s="189">
        <v>2575</v>
      </c>
      <c r="AK529" s="419">
        <v>9000</v>
      </c>
      <c r="AM529" s="12">
        <v>720</v>
      </c>
      <c r="AN529" s="103">
        <v>9720</v>
      </c>
      <c r="AO529" s="12">
        <v>9720</v>
      </c>
      <c r="AP529" s="12" t="s">
        <v>1497</v>
      </c>
      <c r="AQ529" s="103" t="s">
        <v>1497</v>
      </c>
      <c r="AR529" s="159">
        <v>0.08</v>
      </c>
      <c r="AS529" s="84">
        <v>0</v>
      </c>
    </row>
    <row r="530" spans="1:45" ht="14.25" customHeight="1">
      <c r="A530" s="124" t="s">
        <v>875</v>
      </c>
      <c r="B530" s="124" t="s">
        <v>870</v>
      </c>
      <c r="C530" s="419" t="s">
        <v>519</v>
      </c>
      <c r="D530" s="135" t="s">
        <v>232</v>
      </c>
      <c r="E530" s="135">
        <f>COUNTIF(品番配送区分記入用リスト!U:U,CONCATENATE(A530,$E$1))</f>
        <v>0</v>
      </c>
      <c r="F530" s="135">
        <f>COUNTIF(品番配送区分記入用リスト!U:U,CONCATENATE(A530,$F$1))</f>
        <v>0</v>
      </c>
      <c r="G530" s="135">
        <f>COUNTIF(品番配送区分記入用リスト!U:U,CONCATENATE(A530,$G$1))</f>
        <v>0</v>
      </c>
      <c r="H530" s="135">
        <f>COUNTIF(品番配送区分記入用リスト!U:U,CONCATENATE(A530,$H$1))</f>
        <v>0</v>
      </c>
      <c r="I530" s="136">
        <f t="shared" si="9"/>
        <v>0</v>
      </c>
      <c r="L530" s="135" t="s">
        <v>1484</v>
      </c>
      <c r="M530" s="137">
        <v>2000000</v>
      </c>
      <c r="N530" s="419">
        <v>13500</v>
      </c>
      <c r="O530" s="154">
        <v>6000</v>
      </c>
      <c r="Q530" s="419">
        <v>13500</v>
      </c>
      <c r="R530" s="138">
        <v>6000</v>
      </c>
      <c r="S530" s="138">
        <v>7500</v>
      </c>
      <c r="T530" s="141">
        <v>2025</v>
      </c>
      <c r="U530" s="183">
        <v>1612.5</v>
      </c>
      <c r="V530" s="140">
        <v>0.11944444444444445</v>
      </c>
      <c r="W530" s="127">
        <v>800</v>
      </c>
      <c r="X530" s="85">
        <v>3862.5</v>
      </c>
      <c r="Y530" s="185">
        <v>3062.5</v>
      </c>
      <c r="Z530" s="84">
        <v>0.20416666666666666</v>
      </c>
      <c r="AA530" s="424" t="s">
        <v>126</v>
      </c>
      <c r="AB530" s="102">
        <v>0.08</v>
      </c>
      <c r="AC530" s="102">
        <v>0.08</v>
      </c>
      <c r="AE530" s="128">
        <v>1012.5</v>
      </c>
      <c r="AF530" s="180">
        <v>2025</v>
      </c>
      <c r="AG530" s="183">
        <v>1612.5</v>
      </c>
      <c r="AH530" s="189">
        <v>3862.5</v>
      </c>
      <c r="AK530" s="419">
        <v>13500</v>
      </c>
      <c r="AM530" s="12">
        <v>1080</v>
      </c>
      <c r="AN530" s="103">
        <v>14580</v>
      </c>
      <c r="AO530" s="12">
        <v>14580</v>
      </c>
      <c r="AP530" s="12" t="s">
        <v>1502</v>
      </c>
      <c r="AQ530" s="103" t="s">
        <v>1502</v>
      </c>
      <c r="AR530" s="159">
        <v>0.08</v>
      </c>
      <c r="AS530" s="84">
        <v>0</v>
      </c>
    </row>
    <row r="531" spans="1:45" ht="14.25" customHeight="1">
      <c r="A531" s="124" t="s">
        <v>876</v>
      </c>
      <c r="B531" s="124" t="s">
        <v>877</v>
      </c>
      <c r="C531" s="419" t="s">
        <v>236</v>
      </c>
      <c r="D531" s="135" t="s">
        <v>232</v>
      </c>
      <c r="E531" s="135">
        <f>COUNTIF(品番配送区分記入用リスト!U:U,CONCATENATE(A531,$E$1))</f>
        <v>0</v>
      </c>
      <c r="F531" s="135">
        <f>COUNTIF(品番配送区分記入用リスト!U:U,CONCATENATE(A531,$F$1))</f>
        <v>0</v>
      </c>
      <c r="G531" s="135">
        <f>COUNTIF(品番配送区分記入用リスト!U:U,CONCATENATE(A531,$G$1))</f>
        <v>0</v>
      </c>
      <c r="H531" s="135">
        <f>COUNTIF(品番配送区分記入用リスト!U:U,CONCATENATE(A531,$H$1))</f>
        <v>0</v>
      </c>
      <c r="I531" s="136">
        <f t="shared" si="9"/>
        <v>0</v>
      </c>
      <c r="L531" s="135" t="s">
        <v>1484</v>
      </c>
      <c r="M531" s="137">
        <v>2000000</v>
      </c>
      <c r="N531" s="419">
        <v>1800</v>
      </c>
      <c r="O531" s="154">
        <v>800</v>
      </c>
      <c r="Q531" s="419">
        <v>1800</v>
      </c>
      <c r="R531" s="138">
        <v>800</v>
      </c>
      <c r="S531" s="138">
        <v>1000</v>
      </c>
      <c r="T531" s="141">
        <v>270</v>
      </c>
      <c r="U531" s="183">
        <v>215</v>
      </c>
      <c r="V531" s="140">
        <v>0.11944444444444445</v>
      </c>
      <c r="X531" s="85">
        <v>515</v>
      </c>
      <c r="Y531" s="185">
        <v>515</v>
      </c>
      <c r="Z531" s="84">
        <v>0.25750000000000001</v>
      </c>
      <c r="AA531" s="424" t="s">
        <v>126</v>
      </c>
      <c r="AB531" s="102">
        <v>0.08</v>
      </c>
      <c r="AC531" s="102">
        <v>0.08</v>
      </c>
      <c r="AE531" s="128">
        <v>135</v>
      </c>
      <c r="AF531" s="180">
        <v>270</v>
      </c>
      <c r="AG531" s="183">
        <v>215</v>
      </c>
      <c r="AH531" s="189">
        <v>515</v>
      </c>
      <c r="AK531" s="419">
        <v>1800</v>
      </c>
      <c r="AM531" s="12">
        <v>144</v>
      </c>
      <c r="AN531" s="103">
        <v>1944</v>
      </c>
      <c r="AO531" s="12">
        <v>1944</v>
      </c>
      <c r="AP531" s="12" t="s">
        <v>1487</v>
      </c>
      <c r="AQ531" s="103" t="s">
        <v>1487</v>
      </c>
      <c r="AR531" s="159">
        <v>0.08</v>
      </c>
      <c r="AS531" s="84">
        <v>0</v>
      </c>
    </row>
    <row r="532" spans="1:45" ht="14.25" customHeight="1">
      <c r="A532" s="124" t="s">
        <v>878</v>
      </c>
      <c r="B532" s="124" t="s">
        <v>877</v>
      </c>
      <c r="C532" s="419" t="s">
        <v>240</v>
      </c>
      <c r="D532" s="135" t="s">
        <v>232</v>
      </c>
      <c r="E532" s="135">
        <f>COUNTIF(品番配送区分記入用リスト!U:U,CONCATENATE(A532,$E$1))</f>
        <v>0</v>
      </c>
      <c r="F532" s="135">
        <f>COUNTIF(品番配送区分記入用リスト!U:U,CONCATENATE(A532,$F$1))</f>
        <v>0</v>
      </c>
      <c r="G532" s="135">
        <f>COUNTIF(品番配送区分記入用リスト!U:U,CONCATENATE(A532,$G$1))</f>
        <v>0</v>
      </c>
      <c r="H532" s="135">
        <f>COUNTIF(品番配送区分記入用リスト!U:U,CONCATENATE(A532,$H$1))</f>
        <v>0</v>
      </c>
      <c r="I532" s="136">
        <f t="shared" si="9"/>
        <v>0</v>
      </c>
      <c r="L532" s="135" t="s">
        <v>1484</v>
      </c>
      <c r="M532" s="137">
        <v>2000000</v>
      </c>
      <c r="N532" s="419">
        <v>2700</v>
      </c>
      <c r="O532" s="154">
        <v>1200</v>
      </c>
      <c r="Q532" s="419">
        <v>2700</v>
      </c>
      <c r="R532" s="138">
        <v>1200</v>
      </c>
      <c r="S532" s="138">
        <v>1500</v>
      </c>
      <c r="T532" s="141">
        <v>405</v>
      </c>
      <c r="U532" s="183">
        <v>322.5</v>
      </c>
      <c r="V532" s="140">
        <v>0.11944444444444445</v>
      </c>
      <c r="X532" s="85">
        <v>772.5</v>
      </c>
      <c r="Y532" s="185">
        <v>772.5</v>
      </c>
      <c r="Z532" s="84">
        <v>0.25750000000000001</v>
      </c>
      <c r="AA532" s="424" t="s">
        <v>126</v>
      </c>
      <c r="AB532" s="102">
        <v>0.08</v>
      </c>
      <c r="AC532" s="102">
        <v>0.08</v>
      </c>
      <c r="AE532" s="128">
        <v>202.5</v>
      </c>
      <c r="AF532" s="180">
        <v>405</v>
      </c>
      <c r="AG532" s="183">
        <v>322.5</v>
      </c>
      <c r="AH532" s="189">
        <v>772.5</v>
      </c>
      <c r="AK532" s="419">
        <v>2700</v>
      </c>
      <c r="AM532" s="12">
        <v>216</v>
      </c>
      <c r="AN532" s="103">
        <v>2916</v>
      </c>
      <c r="AO532" s="12">
        <v>2916</v>
      </c>
      <c r="AP532" s="12" t="s">
        <v>1489</v>
      </c>
      <c r="AQ532" s="103" t="s">
        <v>1489</v>
      </c>
      <c r="AR532" s="159">
        <v>0.08</v>
      </c>
      <c r="AS532" s="84">
        <v>0</v>
      </c>
    </row>
    <row r="533" spans="1:45" ht="14.25" customHeight="1">
      <c r="A533" s="124" t="s">
        <v>879</v>
      </c>
      <c r="B533" s="124" t="s">
        <v>877</v>
      </c>
      <c r="C533" s="419" t="s">
        <v>248</v>
      </c>
      <c r="D533" s="135" t="s">
        <v>232</v>
      </c>
      <c r="E533" s="135">
        <f>COUNTIF(品番配送区分記入用リスト!U:U,CONCATENATE(A533,$E$1))</f>
        <v>0</v>
      </c>
      <c r="F533" s="135">
        <f>COUNTIF(品番配送区分記入用リスト!U:U,CONCATENATE(A533,$F$1))</f>
        <v>0</v>
      </c>
      <c r="G533" s="135">
        <f>COUNTIF(品番配送区分記入用リスト!U:U,CONCATENATE(A533,$G$1))</f>
        <v>0</v>
      </c>
      <c r="H533" s="135">
        <f>COUNTIF(品番配送区分記入用リスト!U:U,CONCATENATE(A533,$H$1))</f>
        <v>0</v>
      </c>
      <c r="I533" s="136">
        <f t="shared" si="9"/>
        <v>0</v>
      </c>
      <c r="L533" s="135" t="s">
        <v>1484</v>
      </c>
      <c r="M533" s="137">
        <v>2000000</v>
      </c>
      <c r="N533" s="419">
        <v>4500</v>
      </c>
      <c r="O533" s="154">
        <v>2000</v>
      </c>
      <c r="Q533" s="419">
        <v>4500</v>
      </c>
      <c r="R533" s="138">
        <v>2000</v>
      </c>
      <c r="S533" s="138">
        <v>2500</v>
      </c>
      <c r="T533" s="141">
        <v>675</v>
      </c>
      <c r="U533" s="183">
        <v>537.5</v>
      </c>
      <c r="V533" s="140">
        <v>0.11944444444444445</v>
      </c>
      <c r="W533" s="127">
        <v>800</v>
      </c>
      <c r="X533" s="85">
        <v>1287.5</v>
      </c>
      <c r="Y533" s="185">
        <v>487.5</v>
      </c>
      <c r="Z533" s="84">
        <v>9.7500000000000003E-2</v>
      </c>
      <c r="AA533" s="424" t="s">
        <v>126</v>
      </c>
      <c r="AB533" s="102">
        <v>0.08</v>
      </c>
      <c r="AC533" s="102">
        <v>0.08</v>
      </c>
      <c r="AE533" s="128">
        <v>337.5</v>
      </c>
      <c r="AF533" s="180">
        <v>675</v>
      </c>
      <c r="AG533" s="183">
        <v>537.5</v>
      </c>
      <c r="AH533" s="189">
        <v>1287.5</v>
      </c>
      <c r="AK533" s="419">
        <v>4500</v>
      </c>
      <c r="AM533" s="12">
        <v>360</v>
      </c>
      <c r="AN533" s="103">
        <v>4860</v>
      </c>
      <c r="AO533" s="12">
        <v>4860</v>
      </c>
      <c r="AP533" s="12" t="s">
        <v>1491</v>
      </c>
      <c r="AQ533" s="103" t="s">
        <v>1491</v>
      </c>
      <c r="AR533" s="159">
        <v>0.08</v>
      </c>
      <c r="AS533" s="84">
        <v>0</v>
      </c>
    </row>
    <row r="534" spans="1:45" ht="14.25" customHeight="1">
      <c r="A534" s="124" t="s">
        <v>880</v>
      </c>
      <c r="B534" s="124" t="s">
        <v>877</v>
      </c>
      <c r="C534" s="419" t="s">
        <v>264</v>
      </c>
      <c r="D534" s="135" t="s">
        <v>232</v>
      </c>
      <c r="E534" s="135">
        <f>COUNTIF(品番配送区分記入用リスト!U:U,CONCATENATE(A534,$E$1))</f>
        <v>0</v>
      </c>
      <c r="F534" s="135">
        <f>COUNTIF(品番配送区分記入用リスト!U:U,CONCATENATE(A534,$F$1))</f>
        <v>0</v>
      </c>
      <c r="G534" s="135">
        <f>COUNTIF(品番配送区分記入用リスト!U:U,CONCATENATE(A534,$G$1))</f>
        <v>0</v>
      </c>
      <c r="H534" s="135">
        <f>COUNTIF(品番配送区分記入用リスト!U:U,CONCATENATE(A534,$H$1))</f>
        <v>0</v>
      </c>
      <c r="I534" s="136">
        <f t="shared" si="9"/>
        <v>0</v>
      </c>
      <c r="L534" s="135" t="s">
        <v>1484</v>
      </c>
      <c r="M534" s="137">
        <v>2000000</v>
      </c>
      <c r="N534" s="419">
        <v>9000</v>
      </c>
      <c r="O534" s="154">
        <v>4000</v>
      </c>
      <c r="Q534" s="419">
        <v>9000</v>
      </c>
      <c r="R534" s="138">
        <v>4000</v>
      </c>
      <c r="S534" s="138">
        <v>5000</v>
      </c>
      <c r="T534" s="141">
        <v>1350</v>
      </c>
      <c r="U534" s="183">
        <v>1075</v>
      </c>
      <c r="V534" s="140">
        <v>0.11944444444444445</v>
      </c>
      <c r="W534" s="127">
        <v>800</v>
      </c>
      <c r="X534" s="85">
        <v>2575</v>
      </c>
      <c r="Y534" s="185">
        <v>1775</v>
      </c>
      <c r="Z534" s="84">
        <v>0.17749999999999999</v>
      </c>
      <c r="AA534" s="424" t="s">
        <v>126</v>
      </c>
      <c r="AB534" s="102">
        <v>0.08</v>
      </c>
      <c r="AC534" s="102">
        <v>0.08</v>
      </c>
      <c r="AE534" s="128">
        <v>675</v>
      </c>
      <c r="AF534" s="180">
        <v>1350</v>
      </c>
      <c r="AG534" s="183">
        <v>1075</v>
      </c>
      <c r="AH534" s="189">
        <v>2575</v>
      </c>
      <c r="AK534" s="419">
        <v>9000</v>
      </c>
      <c r="AM534" s="12">
        <v>720</v>
      </c>
      <c r="AN534" s="103">
        <v>9720</v>
      </c>
      <c r="AO534" s="12">
        <v>9720</v>
      </c>
      <c r="AP534" s="12" t="s">
        <v>1497</v>
      </c>
      <c r="AQ534" s="103" t="s">
        <v>1497</v>
      </c>
      <c r="AR534" s="159">
        <v>0.08</v>
      </c>
      <c r="AS534" s="84">
        <v>0</v>
      </c>
    </row>
    <row r="535" spans="1:45" ht="14.25" customHeight="1">
      <c r="A535" s="124" t="s">
        <v>881</v>
      </c>
      <c r="B535" s="124" t="s">
        <v>368</v>
      </c>
      <c r="C535" s="419" t="s">
        <v>236</v>
      </c>
      <c r="D535" s="135" t="s">
        <v>232</v>
      </c>
      <c r="E535" s="135">
        <f>COUNTIF(品番配送区分記入用リスト!U:U,CONCATENATE(A535,$E$1))</f>
        <v>0</v>
      </c>
      <c r="F535" s="135">
        <f>COUNTIF(品番配送区分記入用リスト!U:U,CONCATENATE(A535,$F$1))</f>
        <v>0</v>
      </c>
      <c r="G535" s="135">
        <f>COUNTIF(品番配送区分記入用リスト!U:U,CONCATENATE(A535,$G$1))</f>
        <v>0</v>
      </c>
      <c r="H535" s="135">
        <f>COUNTIF(品番配送区分記入用リスト!U:U,CONCATENATE(A535,$H$1))</f>
        <v>0</v>
      </c>
      <c r="I535" s="136">
        <f t="shared" si="9"/>
        <v>0</v>
      </c>
      <c r="L535" s="135" t="s">
        <v>1484</v>
      </c>
      <c r="M535" s="137">
        <v>2000000</v>
      </c>
      <c r="N535" s="419">
        <v>1800</v>
      </c>
      <c r="O535" s="154">
        <v>800</v>
      </c>
      <c r="Q535" s="419">
        <v>1800</v>
      </c>
      <c r="R535" s="138">
        <v>800</v>
      </c>
      <c r="S535" s="138">
        <v>1000</v>
      </c>
      <c r="T535" s="141">
        <v>270</v>
      </c>
      <c r="U535" s="183">
        <v>215</v>
      </c>
      <c r="V535" s="140">
        <v>0.11944444444444445</v>
      </c>
      <c r="X535" s="85">
        <v>515</v>
      </c>
      <c r="Y535" s="185">
        <v>515</v>
      </c>
      <c r="Z535" s="84">
        <v>0.25750000000000001</v>
      </c>
      <c r="AA535" s="424" t="s">
        <v>126</v>
      </c>
      <c r="AB535" s="102">
        <v>0.08</v>
      </c>
      <c r="AC535" s="102">
        <v>0.08</v>
      </c>
      <c r="AE535" s="128">
        <v>135</v>
      </c>
      <c r="AF535" s="180">
        <v>270</v>
      </c>
      <c r="AG535" s="183">
        <v>215</v>
      </c>
      <c r="AH535" s="189">
        <v>515</v>
      </c>
      <c r="AK535" s="419">
        <v>1800</v>
      </c>
      <c r="AM535" s="12">
        <v>144</v>
      </c>
      <c r="AN535" s="103">
        <v>1944</v>
      </c>
      <c r="AO535" s="12">
        <v>1944</v>
      </c>
      <c r="AP535" s="12" t="s">
        <v>1487</v>
      </c>
      <c r="AQ535" s="103" t="s">
        <v>1487</v>
      </c>
      <c r="AR535" s="159">
        <v>0.08</v>
      </c>
      <c r="AS535" s="84">
        <v>0</v>
      </c>
    </row>
    <row r="536" spans="1:45" ht="14.25" customHeight="1">
      <c r="A536" s="124" t="s">
        <v>882</v>
      </c>
      <c r="B536" s="124" t="s">
        <v>368</v>
      </c>
      <c r="C536" s="419" t="s">
        <v>240</v>
      </c>
      <c r="D536" s="135" t="s">
        <v>232</v>
      </c>
      <c r="E536" s="135">
        <f>COUNTIF(品番配送区分記入用リスト!U:U,CONCATENATE(A536,$E$1))</f>
        <v>0</v>
      </c>
      <c r="F536" s="135">
        <f>COUNTIF(品番配送区分記入用リスト!U:U,CONCATENATE(A536,$F$1))</f>
        <v>0</v>
      </c>
      <c r="G536" s="135">
        <f>COUNTIF(品番配送区分記入用リスト!U:U,CONCATENATE(A536,$G$1))</f>
        <v>0</v>
      </c>
      <c r="H536" s="135">
        <f>COUNTIF(品番配送区分記入用リスト!U:U,CONCATENATE(A536,$H$1))</f>
        <v>0</v>
      </c>
      <c r="I536" s="136">
        <f t="shared" si="9"/>
        <v>0</v>
      </c>
      <c r="L536" s="135" t="s">
        <v>1484</v>
      </c>
      <c r="M536" s="137">
        <v>2000000</v>
      </c>
      <c r="N536" s="419">
        <v>2700</v>
      </c>
      <c r="O536" s="154">
        <v>1200</v>
      </c>
      <c r="Q536" s="419">
        <v>2700</v>
      </c>
      <c r="R536" s="138">
        <v>1200</v>
      </c>
      <c r="S536" s="138">
        <v>1500</v>
      </c>
      <c r="T536" s="141">
        <v>405</v>
      </c>
      <c r="U536" s="183">
        <v>322.5</v>
      </c>
      <c r="V536" s="140">
        <v>0.11944444444444445</v>
      </c>
      <c r="X536" s="85">
        <v>772.5</v>
      </c>
      <c r="Y536" s="185">
        <v>772.5</v>
      </c>
      <c r="Z536" s="84">
        <v>0.25750000000000001</v>
      </c>
      <c r="AA536" s="424" t="s">
        <v>126</v>
      </c>
      <c r="AB536" s="102">
        <v>0.08</v>
      </c>
      <c r="AC536" s="102">
        <v>0.08</v>
      </c>
      <c r="AE536" s="128">
        <v>202.5</v>
      </c>
      <c r="AF536" s="180">
        <v>405</v>
      </c>
      <c r="AG536" s="183">
        <v>322.5</v>
      </c>
      <c r="AH536" s="189">
        <v>772.5</v>
      </c>
      <c r="AK536" s="419">
        <v>2700</v>
      </c>
      <c r="AM536" s="12">
        <v>216</v>
      </c>
      <c r="AN536" s="103">
        <v>2916</v>
      </c>
      <c r="AO536" s="12">
        <v>2916</v>
      </c>
      <c r="AP536" s="12" t="s">
        <v>1489</v>
      </c>
      <c r="AQ536" s="103" t="s">
        <v>1489</v>
      </c>
      <c r="AR536" s="159">
        <v>0.08</v>
      </c>
      <c r="AS536" s="84">
        <v>0</v>
      </c>
    </row>
    <row r="537" spans="1:45" ht="14.25" customHeight="1">
      <c r="A537" s="124" t="s">
        <v>883</v>
      </c>
      <c r="B537" s="124" t="s">
        <v>368</v>
      </c>
      <c r="C537" s="419" t="s">
        <v>248</v>
      </c>
      <c r="D537" s="135" t="s">
        <v>232</v>
      </c>
      <c r="E537" s="135">
        <f>COUNTIF(品番配送区分記入用リスト!U:U,CONCATENATE(A537,$E$1))</f>
        <v>0</v>
      </c>
      <c r="F537" s="135">
        <f>COUNTIF(品番配送区分記入用リスト!U:U,CONCATENATE(A537,$F$1))</f>
        <v>0</v>
      </c>
      <c r="G537" s="135">
        <f>COUNTIF(品番配送区分記入用リスト!U:U,CONCATENATE(A537,$G$1))</f>
        <v>0</v>
      </c>
      <c r="H537" s="135">
        <f>COUNTIF(品番配送区分記入用リスト!U:U,CONCATENATE(A537,$H$1))</f>
        <v>0</v>
      </c>
      <c r="I537" s="136">
        <f t="shared" si="9"/>
        <v>0</v>
      </c>
      <c r="L537" s="135" t="s">
        <v>1484</v>
      </c>
      <c r="M537" s="137">
        <v>2000000</v>
      </c>
      <c r="N537" s="419">
        <v>4500</v>
      </c>
      <c r="O537" s="154">
        <v>2000</v>
      </c>
      <c r="Q537" s="419">
        <v>4500</v>
      </c>
      <c r="R537" s="138">
        <v>2000</v>
      </c>
      <c r="S537" s="138">
        <v>2500</v>
      </c>
      <c r="T537" s="141">
        <v>675</v>
      </c>
      <c r="U537" s="183">
        <v>537.5</v>
      </c>
      <c r="V537" s="140">
        <v>0.11944444444444445</v>
      </c>
      <c r="W537" s="127">
        <v>800</v>
      </c>
      <c r="X537" s="85">
        <v>1287.5</v>
      </c>
      <c r="Y537" s="185">
        <v>487.5</v>
      </c>
      <c r="Z537" s="84">
        <v>9.7500000000000003E-2</v>
      </c>
      <c r="AA537" s="424" t="s">
        <v>126</v>
      </c>
      <c r="AB537" s="102">
        <v>0.08</v>
      </c>
      <c r="AC537" s="102">
        <v>0.08</v>
      </c>
      <c r="AE537" s="128">
        <v>337.5</v>
      </c>
      <c r="AF537" s="180">
        <v>675</v>
      </c>
      <c r="AG537" s="183">
        <v>537.5</v>
      </c>
      <c r="AH537" s="189">
        <v>1287.5</v>
      </c>
      <c r="AK537" s="419">
        <v>4500</v>
      </c>
      <c r="AM537" s="12">
        <v>360</v>
      </c>
      <c r="AN537" s="103">
        <v>4860</v>
      </c>
      <c r="AO537" s="12">
        <v>4860</v>
      </c>
      <c r="AP537" s="12" t="s">
        <v>1491</v>
      </c>
      <c r="AQ537" s="103" t="s">
        <v>1491</v>
      </c>
      <c r="AR537" s="159">
        <v>0.08</v>
      </c>
      <c r="AS537" s="84">
        <v>0</v>
      </c>
    </row>
    <row r="538" spans="1:45" ht="14.25" customHeight="1">
      <c r="A538" s="124" t="s">
        <v>884</v>
      </c>
      <c r="B538" s="124" t="s">
        <v>885</v>
      </c>
      <c r="C538" s="419" t="s">
        <v>238</v>
      </c>
      <c r="D538" s="135" t="s">
        <v>232</v>
      </c>
      <c r="E538" s="135">
        <f>COUNTIF(品番配送区分記入用リスト!U:U,CONCATENATE(A538,$E$1))</f>
        <v>0</v>
      </c>
      <c r="F538" s="135">
        <f>COUNTIF(品番配送区分記入用リスト!U:U,CONCATENATE(A538,$F$1))</f>
        <v>0</v>
      </c>
      <c r="G538" s="135">
        <f>COUNTIF(品番配送区分記入用リスト!U:U,CONCATENATE(A538,$G$1))</f>
        <v>0</v>
      </c>
      <c r="H538" s="135">
        <f>COUNTIF(品番配送区分記入用リスト!U:U,CONCATENATE(A538,$H$1))</f>
        <v>0</v>
      </c>
      <c r="I538" s="136">
        <f t="shared" si="9"/>
        <v>0</v>
      </c>
      <c r="L538" s="135" t="s">
        <v>1484</v>
      </c>
      <c r="M538" s="137">
        <v>2000000</v>
      </c>
      <c r="N538" s="419">
        <v>2250</v>
      </c>
      <c r="O538" s="154">
        <v>1000</v>
      </c>
      <c r="Q538" s="419">
        <v>2250</v>
      </c>
      <c r="R538" s="138">
        <v>1000</v>
      </c>
      <c r="S538" s="138">
        <v>1250</v>
      </c>
      <c r="T538" s="141">
        <v>337.5</v>
      </c>
      <c r="U538" s="183">
        <v>268.75</v>
      </c>
      <c r="V538" s="140">
        <v>0.11944444444444445</v>
      </c>
      <c r="X538" s="85">
        <v>643.75</v>
      </c>
      <c r="Y538" s="185">
        <v>643.75</v>
      </c>
      <c r="Z538" s="84">
        <v>0.25750000000000001</v>
      </c>
      <c r="AA538" s="424" t="s">
        <v>126</v>
      </c>
      <c r="AB538" s="102">
        <v>0.08</v>
      </c>
      <c r="AC538" s="102">
        <v>0.08</v>
      </c>
      <c r="AE538" s="128">
        <v>168.75</v>
      </c>
      <c r="AF538" s="180">
        <v>337.5</v>
      </c>
      <c r="AG538" s="183">
        <v>268.75</v>
      </c>
      <c r="AH538" s="189">
        <v>643.75</v>
      </c>
      <c r="AK538" s="419">
        <v>2250</v>
      </c>
      <c r="AM538" s="12">
        <v>180</v>
      </c>
      <c r="AN538" s="103">
        <v>2430</v>
      </c>
      <c r="AO538" s="12">
        <v>2430</v>
      </c>
      <c r="AP538" s="12" t="s">
        <v>1488</v>
      </c>
      <c r="AQ538" s="103" t="s">
        <v>1488</v>
      </c>
      <c r="AR538" s="159">
        <v>0.08</v>
      </c>
      <c r="AS538" s="84">
        <v>0</v>
      </c>
    </row>
    <row r="539" spans="1:45" ht="14.25" customHeight="1">
      <c r="A539" s="124" t="s">
        <v>886</v>
      </c>
      <c r="B539" s="124" t="s">
        <v>885</v>
      </c>
      <c r="C539" s="419" t="s">
        <v>240</v>
      </c>
      <c r="D539" s="135" t="s">
        <v>232</v>
      </c>
      <c r="E539" s="135">
        <f>COUNTIF(品番配送区分記入用リスト!U:U,CONCATENATE(A539,$E$1))</f>
        <v>0</v>
      </c>
      <c r="F539" s="135">
        <f>COUNTIF(品番配送区分記入用リスト!U:U,CONCATENATE(A539,$F$1))</f>
        <v>0</v>
      </c>
      <c r="G539" s="135">
        <f>COUNTIF(品番配送区分記入用リスト!U:U,CONCATENATE(A539,$G$1))</f>
        <v>0</v>
      </c>
      <c r="H539" s="135">
        <f>COUNTIF(品番配送区分記入用リスト!U:U,CONCATENATE(A539,$H$1))</f>
        <v>0</v>
      </c>
      <c r="I539" s="136">
        <f t="shared" si="9"/>
        <v>0</v>
      </c>
      <c r="L539" s="135" t="s">
        <v>1484</v>
      </c>
      <c r="M539" s="137">
        <v>2000000</v>
      </c>
      <c r="N539" s="419">
        <v>2700</v>
      </c>
      <c r="O539" s="154">
        <v>1200</v>
      </c>
      <c r="Q539" s="419">
        <v>2700</v>
      </c>
      <c r="R539" s="138">
        <v>1200</v>
      </c>
      <c r="S539" s="138">
        <v>1500</v>
      </c>
      <c r="T539" s="141">
        <v>405</v>
      </c>
      <c r="U539" s="183">
        <v>322.5</v>
      </c>
      <c r="V539" s="140">
        <v>0.11944444444444445</v>
      </c>
      <c r="X539" s="85">
        <v>772.5</v>
      </c>
      <c r="Y539" s="185">
        <v>772.5</v>
      </c>
      <c r="Z539" s="84">
        <v>0.25750000000000001</v>
      </c>
      <c r="AA539" s="424" t="s">
        <v>126</v>
      </c>
      <c r="AB539" s="102">
        <v>0.08</v>
      </c>
      <c r="AC539" s="102">
        <v>0.08</v>
      </c>
      <c r="AE539" s="128">
        <v>202.5</v>
      </c>
      <c r="AF539" s="180">
        <v>405</v>
      </c>
      <c r="AG539" s="183">
        <v>322.5</v>
      </c>
      <c r="AH539" s="189">
        <v>772.5</v>
      </c>
      <c r="AK539" s="419">
        <v>2700</v>
      </c>
      <c r="AM539" s="12">
        <v>216</v>
      </c>
      <c r="AN539" s="103">
        <v>2916</v>
      </c>
      <c r="AO539" s="12">
        <v>2916</v>
      </c>
      <c r="AP539" s="12" t="s">
        <v>1489</v>
      </c>
      <c r="AQ539" s="103" t="s">
        <v>1489</v>
      </c>
      <c r="AR539" s="159">
        <v>0.08</v>
      </c>
      <c r="AS539" s="84">
        <v>0</v>
      </c>
    </row>
    <row r="540" spans="1:45" ht="14.25" customHeight="1">
      <c r="A540" s="124" t="s">
        <v>887</v>
      </c>
      <c r="B540" s="124" t="s">
        <v>885</v>
      </c>
      <c r="C540" s="419" t="s">
        <v>248</v>
      </c>
      <c r="D540" s="135" t="s">
        <v>232</v>
      </c>
      <c r="E540" s="135">
        <f>COUNTIF(品番配送区分記入用リスト!U:U,CONCATENATE(A540,$E$1))</f>
        <v>0</v>
      </c>
      <c r="F540" s="135">
        <f>COUNTIF(品番配送区分記入用リスト!U:U,CONCATENATE(A540,$F$1))</f>
        <v>0</v>
      </c>
      <c r="G540" s="135">
        <f>COUNTIF(品番配送区分記入用リスト!U:U,CONCATENATE(A540,$G$1))</f>
        <v>0</v>
      </c>
      <c r="H540" s="135">
        <f>COUNTIF(品番配送区分記入用リスト!U:U,CONCATENATE(A540,$H$1))</f>
        <v>0</v>
      </c>
      <c r="I540" s="136">
        <f t="shared" si="9"/>
        <v>0</v>
      </c>
      <c r="L540" s="135" t="s">
        <v>1484</v>
      </c>
      <c r="M540" s="137">
        <v>2000000</v>
      </c>
      <c r="N540" s="419">
        <v>4500</v>
      </c>
      <c r="O540" s="154">
        <v>2000</v>
      </c>
      <c r="Q540" s="419">
        <v>4500</v>
      </c>
      <c r="R540" s="138">
        <v>2000</v>
      </c>
      <c r="S540" s="138">
        <v>2500</v>
      </c>
      <c r="T540" s="141">
        <v>675</v>
      </c>
      <c r="U540" s="183">
        <v>537.5</v>
      </c>
      <c r="V540" s="140">
        <v>0.11944444444444445</v>
      </c>
      <c r="W540" s="127">
        <v>800</v>
      </c>
      <c r="X540" s="85">
        <v>1287.5</v>
      </c>
      <c r="Y540" s="185">
        <v>487.5</v>
      </c>
      <c r="Z540" s="84">
        <v>9.7500000000000003E-2</v>
      </c>
      <c r="AA540" s="424" t="s">
        <v>126</v>
      </c>
      <c r="AB540" s="102">
        <v>0.08</v>
      </c>
      <c r="AC540" s="102">
        <v>0.08</v>
      </c>
      <c r="AE540" s="128">
        <v>337.5</v>
      </c>
      <c r="AF540" s="180">
        <v>675</v>
      </c>
      <c r="AG540" s="183">
        <v>537.5</v>
      </c>
      <c r="AH540" s="189">
        <v>1287.5</v>
      </c>
      <c r="AK540" s="419">
        <v>4500</v>
      </c>
      <c r="AM540" s="12">
        <v>360</v>
      </c>
      <c r="AN540" s="103">
        <v>4860</v>
      </c>
      <c r="AO540" s="12">
        <v>4860</v>
      </c>
      <c r="AP540" s="12" t="s">
        <v>1491</v>
      </c>
      <c r="AQ540" s="103" t="s">
        <v>1491</v>
      </c>
      <c r="AR540" s="159">
        <v>0.08</v>
      </c>
      <c r="AS540" s="84">
        <v>0</v>
      </c>
    </row>
    <row r="541" spans="1:45" ht="14.25" customHeight="1">
      <c r="A541" s="124" t="s">
        <v>888</v>
      </c>
      <c r="B541" s="124" t="s">
        <v>885</v>
      </c>
      <c r="C541" s="419" t="s">
        <v>889</v>
      </c>
      <c r="D541" s="135" t="s">
        <v>232</v>
      </c>
      <c r="E541" s="135">
        <f>COUNTIF(品番配送区分記入用リスト!U:U,CONCATENATE(A541,$E$1))</f>
        <v>0</v>
      </c>
      <c r="F541" s="135">
        <f>COUNTIF(品番配送区分記入用リスト!U:U,CONCATENATE(A541,$F$1))</f>
        <v>0</v>
      </c>
      <c r="G541" s="135">
        <f>COUNTIF(品番配送区分記入用リスト!U:U,CONCATENATE(A541,$G$1))</f>
        <v>0</v>
      </c>
      <c r="H541" s="135">
        <f>COUNTIF(品番配送区分記入用リスト!U:U,CONCATENATE(A541,$H$1))</f>
        <v>0</v>
      </c>
      <c r="I541" s="136">
        <f t="shared" si="9"/>
        <v>0</v>
      </c>
      <c r="L541" s="135" t="s">
        <v>1484</v>
      </c>
      <c r="M541" s="137">
        <v>2000000</v>
      </c>
      <c r="N541" s="419">
        <v>6300</v>
      </c>
      <c r="O541" s="154">
        <v>2800</v>
      </c>
      <c r="Q541" s="419">
        <v>6300</v>
      </c>
      <c r="R541" s="138">
        <v>2800</v>
      </c>
      <c r="S541" s="138">
        <v>3500</v>
      </c>
      <c r="T541" s="141">
        <v>945</v>
      </c>
      <c r="U541" s="183">
        <v>752.5</v>
      </c>
      <c r="V541" s="140">
        <v>0.11944444444444445</v>
      </c>
      <c r="W541" s="127">
        <v>800</v>
      </c>
      <c r="X541" s="85">
        <v>1802.5</v>
      </c>
      <c r="Y541" s="185">
        <v>1002.5</v>
      </c>
      <c r="Z541" s="84">
        <v>0.14321428571428571</v>
      </c>
      <c r="AA541" s="424" t="s">
        <v>126</v>
      </c>
      <c r="AB541" s="102">
        <v>0.08</v>
      </c>
      <c r="AC541" s="102">
        <v>0.08</v>
      </c>
      <c r="AE541" s="128">
        <v>472.5</v>
      </c>
      <c r="AF541" s="180">
        <v>945</v>
      </c>
      <c r="AG541" s="183">
        <v>752.5</v>
      </c>
      <c r="AH541" s="189">
        <v>1802.5</v>
      </c>
      <c r="AK541" s="419">
        <v>6300</v>
      </c>
      <c r="AM541" s="12">
        <v>504</v>
      </c>
      <c r="AN541" s="103">
        <v>6804</v>
      </c>
      <c r="AO541" s="12">
        <v>6804</v>
      </c>
      <c r="AP541" s="12" t="s">
        <v>1512</v>
      </c>
      <c r="AQ541" s="103" t="s">
        <v>1512</v>
      </c>
      <c r="AR541" s="159">
        <v>0.08</v>
      </c>
      <c r="AS541" s="84">
        <v>0</v>
      </c>
    </row>
    <row r="542" spans="1:45" ht="14.25" customHeight="1">
      <c r="A542" s="124" t="s">
        <v>890</v>
      </c>
      <c r="B542" s="124" t="s">
        <v>885</v>
      </c>
      <c r="C542" s="419" t="s">
        <v>264</v>
      </c>
      <c r="D542" s="135" t="s">
        <v>232</v>
      </c>
      <c r="E542" s="135">
        <f>COUNTIF(品番配送区分記入用リスト!U:U,CONCATENATE(A542,$E$1))</f>
        <v>0</v>
      </c>
      <c r="F542" s="135">
        <f>COUNTIF(品番配送区分記入用リスト!U:U,CONCATENATE(A542,$F$1))</f>
        <v>0</v>
      </c>
      <c r="G542" s="135">
        <f>COUNTIF(品番配送区分記入用リスト!U:U,CONCATENATE(A542,$G$1))</f>
        <v>0</v>
      </c>
      <c r="H542" s="135">
        <f>COUNTIF(品番配送区分記入用リスト!U:U,CONCATENATE(A542,$H$1))</f>
        <v>0</v>
      </c>
      <c r="I542" s="136">
        <f t="shared" si="9"/>
        <v>0</v>
      </c>
      <c r="L542" s="135" t="s">
        <v>1484</v>
      </c>
      <c r="M542" s="137">
        <v>2000000</v>
      </c>
      <c r="N542" s="419">
        <v>9000</v>
      </c>
      <c r="O542" s="154">
        <v>4000</v>
      </c>
      <c r="Q542" s="419">
        <v>9000</v>
      </c>
      <c r="R542" s="138">
        <v>4000</v>
      </c>
      <c r="S542" s="138">
        <v>5000</v>
      </c>
      <c r="T542" s="141">
        <v>1350</v>
      </c>
      <c r="U542" s="183">
        <v>1075</v>
      </c>
      <c r="V542" s="140">
        <v>0.11944444444444445</v>
      </c>
      <c r="W542" s="127">
        <v>800</v>
      </c>
      <c r="X542" s="85">
        <v>2575</v>
      </c>
      <c r="Y542" s="185">
        <v>1775</v>
      </c>
      <c r="Z542" s="84">
        <v>0.17749999999999999</v>
      </c>
      <c r="AA542" s="424" t="s">
        <v>126</v>
      </c>
      <c r="AB542" s="102">
        <v>0.08</v>
      </c>
      <c r="AC542" s="102">
        <v>0.08</v>
      </c>
      <c r="AE542" s="128">
        <v>675</v>
      </c>
      <c r="AF542" s="180">
        <v>1350</v>
      </c>
      <c r="AG542" s="183">
        <v>1075</v>
      </c>
      <c r="AH542" s="189">
        <v>2575</v>
      </c>
      <c r="AK542" s="419">
        <v>9000</v>
      </c>
      <c r="AM542" s="12">
        <v>720</v>
      </c>
      <c r="AN542" s="103">
        <v>9720</v>
      </c>
      <c r="AO542" s="12">
        <v>9720</v>
      </c>
      <c r="AP542" s="12" t="s">
        <v>1497</v>
      </c>
      <c r="AQ542" s="103" t="s">
        <v>1497</v>
      </c>
      <c r="AR542" s="159">
        <v>0.08</v>
      </c>
      <c r="AS542" s="84">
        <v>0</v>
      </c>
    </row>
    <row r="543" spans="1:45" ht="14.25" customHeight="1">
      <c r="A543" s="124" t="s">
        <v>891</v>
      </c>
      <c r="B543" s="124" t="s">
        <v>885</v>
      </c>
      <c r="C543" s="419" t="s">
        <v>519</v>
      </c>
      <c r="D543" s="135" t="s">
        <v>232</v>
      </c>
      <c r="E543" s="135">
        <f>COUNTIF(品番配送区分記入用リスト!U:U,CONCATENATE(A543,$E$1))</f>
        <v>0</v>
      </c>
      <c r="F543" s="135">
        <f>COUNTIF(品番配送区分記入用リスト!U:U,CONCATENATE(A543,$F$1))</f>
        <v>0</v>
      </c>
      <c r="G543" s="135">
        <f>COUNTIF(品番配送区分記入用リスト!U:U,CONCATENATE(A543,$G$1))</f>
        <v>0</v>
      </c>
      <c r="H543" s="135">
        <f>COUNTIF(品番配送区分記入用リスト!U:U,CONCATENATE(A543,$H$1))</f>
        <v>0</v>
      </c>
      <c r="I543" s="136">
        <f t="shared" si="9"/>
        <v>0</v>
      </c>
      <c r="L543" s="135" t="s">
        <v>1484</v>
      </c>
      <c r="M543" s="137">
        <v>2000000</v>
      </c>
      <c r="N543" s="419">
        <v>13500</v>
      </c>
      <c r="O543" s="154">
        <v>6000</v>
      </c>
      <c r="Q543" s="419">
        <v>13500</v>
      </c>
      <c r="R543" s="138">
        <v>6000</v>
      </c>
      <c r="S543" s="138">
        <v>7500</v>
      </c>
      <c r="T543" s="141">
        <v>2025</v>
      </c>
      <c r="U543" s="183">
        <v>1612.5</v>
      </c>
      <c r="V543" s="140">
        <v>0.11944444444444445</v>
      </c>
      <c r="W543" s="127">
        <v>800</v>
      </c>
      <c r="X543" s="85">
        <v>3862.5</v>
      </c>
      <c r="Y543" s="185">
        <v>3062.5</v>
      </c>
      <c r="Z543" s="84">
        <v>0.20416666666666666</v>
      </c>
      <c r="AA543" s="424" t="s">
        <v>126</v>
      </c>
      <c r="AB543" s="102">
        <v>0.08</v>
      </c>
      <c r="AC543" s="102">
        <v>0.08</v>
      </c>
      <c r="AE543" s="128">
        <v>1012.5</v>
      </c>
      <c r="AF543" s="180">
        <v>2025</v>
      </c>
      <c r="AG543" s="183">
        <v>1612.5</v>
      </c>
      <c r="AH543" s="189">
        <v>3862.5</v>
      </c>
      <c r="AK543" s="419">
        <v>13500</v>
      </c>
      <c r="AM543" s="12">
        <v>1080</v>
      </c>
      <c r="AN543" s="103">
        <v>14580</v>
      </c>
      <c r="AO543" s="12">
        <v>14580</v>
      </c>
      <c r="AP543" s="12" t="s">
        <v>1502</v>
      </c>
      <c r="AQ543" s="103" t="s">
        <v>1502</v>
      </c>
      <c r="AR543" s="159">
        <v>0.08</v>
      </c>
      <c r="AS543" s="84">
        <v>0</v>
      </c>
    </row>
    <row r="544" spans="1:45" ht="14.25" customHeight="1">
      <c r="A544" s="124" t="s">
        <v>892</v>
      </c>
      <c r="B544" s="124" t="s">
        <v>512</v>
      </c>
      <c r="C544" s="419" t="s">
        <v>236</v>
      </c>
      <c r="D544" s="135" t="s">
        <v>232</v>
      </c>
      <c r="E544" s="135">
        <f>COUNTIF(品番配送区分記入用リスト!U:U,CONCATENATE(A544,$E$1))</f>
        <v>0</v>
      </c>
      <c r="F544" s="135">
        <f>COUNTIF(品番配送区分記入用リスト!U:U,CONCATENATE(A544,$F$1))</f>
        <v>0</v>
      </c>
      <c r="G544" s="135">
        <f>COUNTIF(品番配送区分記入用リスト!U:U,CONCATENATE(A544,$G$1))</f>
        <v>0</v>
      </c>
      <c r="H544" s="135">
        <f>COUNTIF(品番配送区分記入用リスト!U:U,CONCATENATE(A544,$H$1))</f>
        <v>0</v>
      </c>
      <c r="I544" s="136">
        <f t="shared" si="9"/>
        <v>0</v>
      </c>
      <c r="L544" s="135" t="s">
        <v>1484</v>
      </c>
      <c r="M544" s="137">
        <v>2000000</v>
      </c>
      <c r="N544" s="419">
        <v>1800</v>
      </c>
      <c r="O544" s="154">
        <v>800</v>
      </c>
      <c r="Q544" s="419">
        <v>1800</v>
      </c>
      <c r="R544" s="138">
        <v>800</v>
      </c>
      <c r="S544" s="138">
        <v>1000</v>
      </c>
      <c r="T544" s="141">
        <v>270</v>
      </c>
      <c r="U544" s="183">
        <v>215</v>
      </c>
      <c r="V544" s="140">
        <v>0.11944444444444445</v>
      </c>
      <c r="X544" s="85">
        <v>515</v>
      </c>
      <c r="Y544" s="185">
        <v>515</v>
      </c>
      <c r="Z544" s="84">
        <v>0.25750000000000001</v>
      </c>
      <c r="AA544" s="424" t="s">
        <v>126</v>
      </c>
      <c r="AB544" s="102">
        <v>0.08</v>
      </c>
      <c r="AC544" s="102">
        <v>0.08</v>
      </c>
      <c r="AE544" s="128">
        <v>135</v>
      </c>
      <c r="AF544" s="180">
        <v>270</v>
      </c>
      <c r="AG544" s="183">
        <v>215</v>
      </c>
      <c r="AH544" s="189">
        <v>515</v>
      </c>
      <c r="AK544" s="419">
        <v>1800</v>
      </c>
      <c r="AM544" s="12">
        <v>144</v>
      </c>
      <c r="AN544" s="103">
        <v>1944</v>
      </c>
      <c r="AO544" s="12">
        <v>1944</v>
      </c>
      <c r="AP544" s="12" t="s">
        <v>1487</v>
      </c>
      <c r="AQ544" s="103" t="s">
        <v>1487</v>
      </c>
      <c r="AR544" s="159">
        <v>0.08</v>
      </c>
      <c r="AS544" s="84">
        <v>0</v>
      </c>
    </row>
    <row r="545" spans="1:45" ht="14.25" customHeight="1">
      <c r="A545" s="124" t="s">
        <v>893</v>
      </c>
      <c r="B545" s="124" t="s">
        <v>512</v>
      </c>
      <c r="C545" s="419" t="s">
        <v>238</v>
      </c>
      <c r="D545" s="135" t="s">
        <v>232</v>
      </c>
      <c r="E545" s="135">
        <f>COUNTIF(品番配送区分記入用リスト!U:U,CONCATENATE(A545,$E$1))</f>
        <v>0</v>
      </c>
      <c r="F545" s="135">
        <f>COUNTIF(品番配送区分記入用リスト!U:U,CONCATENATE(A545,$F$1))</f>
        <v>0</v>
      </c>
      <c r="G545" s="135">
        <f>COUNTIF(品番配送区分記入用リスト!U:U,CONCATENATE(A545,$G$1))</f>
        <v>0</v>
      </c>
      <c r="H545" s="135">
        <f>COUNTIF(品番配送区分記入用リスト!U:U,CONCATENATE(A545,$H$1))</f>
        <v>0</v>
      </c>
      <c r="I545" s="136">
        <f t="shared" si="9"/>
        <v>0</v>
      </c>
      <c r="L545" s="135" t="s">
        <v>1484</v>
      </c>
      <c r="M545" s="137">
        <v>2000000</v>
      </c>
      <c r="N545" s="419">
        <v>2250</v>
      </c>
      <c r="O545" s="154">
        <v>1000</v>
      </c>
      <c r="Q545" s="419">
        <v>2250</v>
      </c>
      <c r="R545" s="138">
        <v>1000</v>
      </c>
      <c r="S545" s="138">
        <v>1250</v>
      </c>
      <c r="T545" s="141">
        <v>337.5</v>
      </c>
      <c r="U545" s="183">
        <v>268.75</v>
      </c>
      <c r="V545" s="140">
        <v>0.11944444444444445</v>
      </c>
      <c r="X545" s="85">
        <v>643.75</v>
      </c>
      <c r="Y545" s="185">
        <v>643.75</v>
      </c>
      <c r="Z545" s="84">
        <v>0.25750000000000001</v>
      </c>
      <c r="AA545" s="424" t="s">
        <v>126</v>
      </c>
      <c r="AB545" s="102">
        <v>0.08</v>
      </c>
      <c r="AC545" s="102">
        <v>0.08</v>
      </c>
      <c r="AE545" s="128">
        <v>168.75</v>
      </c>
      <c r="AF545" s="180">
        <v>337.5</v>
      </c>
      <c r="AG545" s="183">
        <v>268.75</v>
      </c>
      <c r="AH545" s="189">
        <v>643.75</v>
      </c>
      <c r="AK545" s="419">
        <v>2250</v>
      </c>
      <c r="AM545" s="12">
        <v>180</v>
      </c>
      <c r="AN545" s="103">
        <v>2430</v>
      </c>
      <c r="AO545" s="12">
        <v>2430</v>
      </c>
      <c r="AP545" s="12" t="s">
        <v>1488</v>
      </c>
      <c r="AQ545" s="103" t="s">
        <v>1488</v>
      </c>
      <c r="AR545" s="159">
        <v>0.08</v>
      </c>
      <c r="AS545" s="84">
        <v>0</v>
      </c>
    </row>
    <row r="546" spans="1:45" ht="14.25" customHeight="1">
      <c r="A546" s="124" t="s">
        <v>894</v>
      </c>
      <c r="B546" s="124" t="s">
        <v>512</v>
      </c>
      <c r="C546" s="419" t="s">
        <v>240</v>
      </c>
      <c r="D546" s="135" t="s">
        <v>232</v>
      </c>
      <c r="E546" s="135">
        <f>COUNTIF(品番配送区分記入用リスト!U:U,CONCATENATE(A546,$E$1))</f>
        <v>0</v>
      </c>
      <c r="F546" s="135">
        <f>COUNTIF(品番配送区分記入用リスト!U:U,CONCATENATE(A546,$F$1))</f>
        <v>0</v>
      </c>
      <c r="G546" s="135">
        <f>COUNTIF(品番配送区分記入用リスト!U:U,CONCATENATE(A546,$G$1))</f>
        <v>0</v>
      </c>
      <c r="H546" s="135">
        <f>COUNTIF(品番配送区分記入用リスト!U:U,CONCATENATE(A546,$H$1))</f>
        <v>0</v>
      </c>
      <c r="I546" s="136">
        <f t="shared" si="9"/>
        <v>0</v>
      </c>
      <c r="L546" s="135" t="s">
        <v>1484</v>
      </c>
      <c r="M546" s="137">
        <v>2000000</v>
      </c>
      <c r="N546" s="419">
        <v>2700</v>
      </c>
      <c r="O546" s="154">
        <v>1200</v>
      </c>
      <c r="Q546" s="419">
        <v>2700</v>
      </c>
      <c r="R546" s="138">
        <v>1200</v>
      </c>
      <c r="S546" s="138">
        <v>1500</v>
      </c>
      <c r="T546" s="141">
        <v>405</v>
      </c>
      <c r="U546" s="183">
        <v>322.5</v>
      </c>
      <c r="V546" s="140">
        <v>0.11944444444444445</v>
      </c>
      <c r="X546" s="85">
        <v>772.5</v>
      </c>
      <c r="Y546" s="185">
        <v>772.5</v>
      </c>
      <c r="Z546" s="84">
        <v>0.25750000000000001</v>
      </c>
      <c r="AA546" s="424" t="s">
        <v>126</v>
      </c>
      <c r="AB546" s="102">
        <v>0.08</v>
      </c>
      <c r="AC546" s="102">
        <v>0.08</v>
      </c>
      <c r="AE546" s="128">
        <v>202.5</v>
      </c>
      <c r="AF546" s="180">
        <v>405</v>
      </c>
      <c r="AG546" s="183">
        <v>322.5</v>
      </c>
      <c r="AH546" s="189">
        <v>772.5</v>
      </c>
      <c r="AK546" s="419">
        <v>2700</v>
      </c>
      <c r="AM546" s="12">
        <v>216</v>
      </c>
      <c r="AN546" s="103">
        <v>2916</v>
      </c>
      <c r="AO546" s="12">
        <v>2916</v>
      </c>
      <c r="AP546" s="12" t="s">
        <v>1489</v>
      </c>
      <c r="AQ546" s="103" t="s">
        <v>1489</v>
      </c>
      <c r="AR546" s="159">
        <v>0.08</v>
      </c>
      <c r="AS546" s="84">
        <v>0</v>
      </c>
    </row>
    <row r="547" spans="1:45" ht="14.25" customHeight="1">
      <c r="A547" s="124" t="s">
        <v>895</v>
      </c>
      <c r="B547" s="124" t="s">
        <v>512</v>
      </c>
      <c r="C547" s="419" t="s">
        <v>248</v>
      </c>
      <c r="D547" s="135" t="s">
        <v>232</v>
      </c>
      <c r="E547" s="135">
        <f>COUNTIF(品番配送区分記入用リスト!U:U,CONCATENATE(A547,$E$1))</f>
        <v>0</v>
      </c>
      <c r="F547" s="135">
        <f>COUNTIF(品番配送区分記入用リスト!U:U,CONCATENATE(A547,$F$1))</f>
        <v>0</v>
      </c>
      <c r="G547" s="135">
        <f>COUNTIF(品番配送区分記入用リスト!U:U,CONCATENATE(A547,$G$1))</f>
        <v>0</v>
      </c>
      <c r="H547" s="135">
        <f>COUNTIF(品番配送区分記入用リスト!U:U,CONCATENATE(A547,$H$1))</f>
        <v>0</v>
      </c>
      <c r="I547" s="136">
        <f t="shared" si="9"/>
        <v>0</v>
      </c>
      <c r="L547" s="135" t="s">
        <v>1484</v>
      </c>
      <c r="M547" s="137">
        <v>2000000</v>
      </c>
      <c r="N547" s="419">
        <v>4500</v>
      </c>
      <c r="O547" s="154">
        <v>2000</v>
      </c>
      <c r="Q547" s="419">
        <v>4500</v>
      </c>
      <c r="R547" s="138">
        <v>2000</v>
      </c>
      <c r="S547" s="138">
        <v>2500</v>
      </c>
      <c r="T547" s="141">
        <v>675</v>
      </c>
      <c r="U547" s="183">
        <v>537.5</v>
      </c>
      <c r="V547" s="140">
        <v>0.11944444444444445</v>
      </c>
      <c r="W547" s="127">
        <v>800</v>
      </c>
      <c r="X547" s="85">
        <v>1287.5</v>
      </c>
      <c r="Y547" s="185">
        <v>487.5</v>
      </c>
      <c r="Z547" s="84">
        <v>9.7500000000000003E-2</v>
      </c>
      <c r="AA547" s="424" t="s">
        <v>126</v>
      </c>
      <c r="AB547" s="102">
        <v>0.08</v>
      </c>
      <c r="AC547" s="102">
        <v>0.08</v>
      </c>
      <c r="AE547" s="128">
        <v>337.5</v>
      </c>
      <c r="AF547" s="180">
        <v>675</v>
      </c>
      <c r="AG547" s="183">
        <v>537.5</v>
      </c>
      <c r="AH547" s="189">
        <v>1287.5</v>
      </c>
      <c r="AK547" s="419">
        <v>4500</v>
      </c>
      <c r="AM547" s="12">
        <v>360</v>
      </c>
      <c r="AN547" s="103">
        <v>4860</v>
      </c>
      <c r="AO547" s="12">
        <v>4860</v>
      </c>
      <c r="AP547" s="12" t="s">
        <v>1491</v>
      </c>
      <c r="AQ547" s="103" t="s">
        <v>1491</v>
      </c>
      <c r="AR547" s="159">
        <v>0.08</v>
      </c>
      <c r="AS547" s="84">
        <v>0</v>
      </c>
    </row>
    <row r="548" spans="1:45" ht="14.25" customHeight="1">
      <c r="A548" s="124" t="s">
        <v>896</v>
      </c>
      <c r="B548" s="124" t="s">
        <v>512</v>
      </c>
      <c r="C548" s="419" t="s">
        <v>264</v>
      </c>
      <c r="D548" s="135" t="s">
        <v>232</v>
      </c>
      <c r="E548" s="135">
        <f>COUNTIF(品番配送区分記入用リスト!U:U,CONCATENATE(A548,$E$1))</f>
        <v>0</v>
      </c>
      <c r="F548" s="135">
        <f>COUNTIF(品番配送区分記入用リスト!U:U,CONCATENATE(A548,$F$1))</f>
        <v>0</v>
      </c>
      <c r="G548" s="135">
        <f>COUNTIF(品番配送区分記入用リスト!U:U,CONCATENATE(A548,$G$1))</f>
        <v>0</v>
      </c>
      <c r="H548" s="135">
        <f>COUNTIF(品番配送区分記入用リスト!U:U,CONCATENATE(A548,$H$1))</f>
        <v>0</v>
      </c>
      <c r="I548" s="136">
        <f t="shared" si="9"/>
        <v>0</v>
      </c>
      <c r="L548" s="135" t="s">
        <v>1484</v>
      </c>
      <c r="M548" s="137">
        <v>2000000</v>
      </c>
      <c r="N548" s="419">
        <v>9000</v>
      </c>
      <c r="O548" s="154">
        <v>4000</v>
      </c>
      <c r="Q548" s="419">
        <v>9000</v>
      </c>
      <c r="R548" s="138">
        <v>4000</v>
      </c>
      <c r="S548" s="138">
        <v>5000</v>
      </c>
      <c r="T548" s="141">
        <v>1350</v>
      </c>
      <c r="U548" s="183">
        <v>1075</v>
      </c>
      <c r="V548" s="140">
        <v>0.11944444444444445</v>
      </c>
      <c r="W548" s="127">
        <v>800</v>
      </c>
      <c r="X548" s="85">
        <v>2575</v>
      </c>
      <c r="Y548" s="185">
        <v>1775</v>
      </c>
      <c r="Z548" s="84">
        <v>0.17749999999999999</v>
      </c>
      <c r="AA548" s="424" t="s">
        <v>126</v>
      </c>
      <c r="AB548" s="102">
        <v>0.08</v>
      </c>
      <c r="AC548" s="102">
        <v>0.08</v>
      </c>
      <c r="AE548" s="128">
        <v>675</v>
      </c>
      <c r="AF548" s="180">
        <v>1350</v>
      </c>
      <c r="AG548" s="183">
        <v>1075</v>
      </c>
      <c r="AH548" s="189">
        <v>2575</v>
      </c>
      <c r="AK548" s="419">
        <v>9000</v>
      </c>
      <c r="AM548" s="12">
        <v>720</v>
      </c>
      <c r="AN548" s="103">
        <v>9720</v>
      </c>
      <c r="AO548" s="12">
        <v>9720</v>
      </c>
      <c r="AP548" s="12" t="s">
        <v>1497</v>
      </c>
      <c r="AQ548" s="103" t="s">
        <v>1497</v>
      </c>
      <c r="AR548" s="159">
        <v>0.08</v>
      </c>
      <c r="AS548" s="84">
        <v>0</v>
      </c>
    </row>
    <row r="549" spans="1:45" ht="14.25" customHeight="1">
      <c r="A549" s="124" t="s">
        <v>897</v>
      </c>
      <c r="B549" s="124" t="s">
        <v>898</v>
      </c>
      <c r="C549" s="419" t="s">
        <v>236</v>
      </c>
      <c r="D549" s="135" t="s">
        <v>232</v>
      </c>
      <c r="E549" s="135">
        <f>COUNTIF(品番配送区分記入用リスト!U:U,CONCATENATE(A549,$E$1))</f>
        <v>0</v>
      </c>
      <c r="F549" s="135">
        <f>COUNTIF(品番配送区分記入用リスト!U:U,CONCATENATE(A549,$F$1))</f>
        <v>0</v>
      </c>
      <c r="G549" s="135">
        <f>COUNTIF(品番配送区分記入用リスト!U:U,CONCATENATE(A549,$G$1))</f>
        <v>0</v>
      </c>
      <c r="H549" s="135">
        <f>COUNTIF(品番配送区分記入用リスト!U:U,CONCATENATE(A549,$H$1))</f>
        <v>0</v>
      </c>
      <c r="I549" s="136">
        <f t="shared" si="9"/>
        <v>0</v>
      </c>
      <c r="L549" s="135" t="s">
        <v>1484</v>
      </c>
      <c r="M549" s="137">
        <v>2000000</v>
      </c>
      <c r="N549" s="419">
        <v>1800</v>
      </c>
      <c r="O549" s="154">
        <v>800</v>
      </c>
      <c r="Q549" s="419">
        <v>1800</v>
      </c>
      <c r="R549" s="138">
        <v>800</v>
      </c>
      <c r="S549" s="138">
        <v>1000</v>
      </c>
      <c r="T549" s="141">
        <v>270</v>
      </c>
      <c r="U549" s="183">
        <v>215</v>
      </c>
      <c r="V549" s="140">
        <v>0.11944444444444445</v>
      </c>
      <c r="X549" s="85">
        <v>515</v>
      </c>
      <c r="Y549" s="185">
        <v>515</v>
      </c>
      <c r="Z549" s="84">
        <v>0.25750000000000001</v>
      </c>
      <c r="AA549" s="424" t="s">
        <v>126</v>
      </c>
      <c r="AB549" s="102">
        <v>0.08</v>
      </c>
      <c r="AC549" s="102">
        <v>0.08</v>
      </c>
      <c r="AE549" s="128">
        <v>135</v>
      </c>
      <c r="AF549" s="180">
        <v>270</v>
      </c>
      <c r="AG549" s="183">
        <v>215</v>
      </c>
      <c r="AH549" s="189">
        <v>515</v>
      </c>
      <c r="AK549" s="419">
        <v>1800</v>
      </c>
      <c r="AM549" s="12">
        <v>144</v>
      </c>
      <c r="AN549" s="103">
        <v>1944</v>
      </c>
      <c r="AO549" s="12">
        <v>1944</v>
      </c>
      <c r="AP549" s="12" t="s">
        <v>1487</v>
      </c>
      <c r="AQ549" s="103" t="s">
        <v>1487</v>
      </c>
      <c r="AR549" s="159">
        <v>0.08</v>
      </c>
      <c r="AS549" s="84">
        <v>0</v>
      </c>
    </row>
    <row r="550" spans="1:45" ht="14.25" customHeight="1">
      <c r="A550" s="124" t="s">
        <v>899</v>
      </c>
      <c r="B550" s="124" t="s">
        <v>898</v>
      </c>
      <c r="C550" s="419" t="s">
        <v>238</v>
      </c>
      <c r="D550" s="135" t="s">
        <v>232</v>
      </c>
      <c r="E550" s="135">
        <f>COUNTIF(品番配送区分記入用リスト!U:U,CONCATENATE(A550,$E$1))</f>
        <v>0</v>
      </c>
      <c r="F550" s="135">
        <f>COUNTIF(品番配送区分記入用リスト!U:U,CONCATENATE(A550,$F$1))</f>
        <v>0</v>
      </c>
      <c r="G550" s="135">
        <f>COUNTIF(品番配送区分記入用リスト!U:U,CONCATENATE(A550,$G$1))</f>
        <v>0</v>
      </c>
      <c r="H550" s="135">
        <f>COUNTIF(品番配送区分記入用リスト!U:U,CONCATENATE(A550,$H$1))</f>
        <v>0</v>
      </c>
      <c r="I550" s="136">
        <f t="shared" si="9"/>
        <v>0</v>
      </c>
      <c r="L550" s="135" t="s">
        <v>1484</v>
      </c>
      <c r="M550" s="137">
        <v>2000000</v>
      </c>
      <c r="N550" s="419">
        <v>2250</v>
      </c>
      <c r="O550" s="154">
        <v>1000</v>
      </c>
      <c r="Q550" s="419">
        <v>2250</v>
      </c>
      <c r="R550" s="138">
        <v>1000</v>
      </c>
      <c r="S550" s="138">
        <v>1250</v>
      </c>
      <c r="T550" s="141">
        <v>337.5</v>
      </c>
      <c r="U550" s="183">
        <v>268.75</v>
      </c>
      <c r="V550" s="140">
        <v>0.11944444444444445</v>
      </c>
      <c r="X550" s="85">
        <v>643.75</v>
      </c>
      <c r="Y550" s="185">
        <v>643.75</v>
      </c>
      <c r="Z550" s="84">
        <v>0.25750000000000001</v>
      </c>
      <c r="AA550" s="424" t="s">
        <v>126</v>
      </c>
      <c r="AB550" s="102">
        <v>0.08</v>
      </c>
      <c r="AC550" s="102">
        <v>0.08</v>
      </c>
      <c r="AE550" s="128">
        <v>168.75</v>
      </c>
      <c r="AF550" s="180">
        <v>337.5</v>
      </c>
      <c r="AG550" s="183">
        <v>268.75</v>
      </c>
      <c r="AH550" s="189">
        <v>643.75</v>
      </c>
      <c r="AK550" s="419">
        <v>2250</v>
      </c>
      <c r="AM550" s="12">
        <v>180</v>
      </c>
      <c r="AN550" s="103">
        <v>2430</v>
      </c>
      <c r="AO550" s="12">
        <v>2430</v>
      </c>
      <c r="AP550" s="12" t="s">
        <v>1488</v>
      </c>
      <c r="AQ550" s="103" t="s">
        <v>1488</v>
      </c>
      <c r="AR550" s="159">
        <v>0.08</v>
      </c>
      <c r="AS550" s="84">
        <v>0</v>
      </c>
    </row>
    <row r="551" spans="1:45" ht="14.25" customHeight="1">
      <c r="A551" s="124" t="s">
        <v>900</v>
      </c>
      <c r="B551" s="124" t="s">
        <v>898</v>
      </c>
      <c r="C551" s="419" t="s">
        <v>240</v>
      </c>
      <c r="D551" s="135" t="s">
        <v>232</v>
      </c>
      <c r="E551" s="135">
        <f>COUNTIF(品番配送区分記入用リスト!U:U,CONCATENATE(A551,$E$1))</f>
        <v>0</v>
      </c>
      <c r="F551" s="135">
        <f>COUNTIF(品番配送区分記入用リスト!U:U,CONCATENATE(A551,$F$1))</f>
        <v>0</v>
      </c>
      <c r="G551" s="135">
        <f>COUNTIF(品番配送区分記入用リスト!U:U,CONCATENATE(A551,$G$1))</f>
        <v>0</v>
      </c>
      <c r="H551" s="135">
        <f>COUNTIF(品番配送区分記入用リスト!U:U,CONCATENATE(A551,$H$1))</f>
        <v>0</v>
      </c>
      <c r="I551" s="136">
        <f t="shared" si="9"/>
        <v>0</v>
      </c>
      <c r="L551" s="135" t="s">
        <v>1484</v>
      </c>
      <c r="M551" s="137">
        <v>2000000</v>
      </c>
      <c r="N551" s="419">
        <v>2700</v>
      </c>
      <c r="O551" s="154">
        <v>1200</v>
      </c>
      <c r="Q551" s="419">
        <v>2700</v>
      </c>
      <c r="R551" s="138">
        <v>1200</v>
      </c>
      <c r="S551" s="138">
        <v>1500</v>
      </c>
      <c r="T551" s="141">
        <v>405</v>
      </c>
      <c r="U551" s="183">
        <v>322.5</v>
      </c>
      <c r="V551" s="140">
        <v>0.11944444444444445</v>
      </c>
      <c r="X551" s="85">
        <v>772.5</v>
      </c>
      <c r="Y551" s="185">
        <v>772.5</v>
      </c>
      <c r="Z551" s="84">
        <v>0.25750000000000001</v>
      </c>
      <c r="AA551" s="424" t="s">
        <v>126</v>
      </c>
      <c r="AB551" s="102">
        <v>0.08</v>
      </c>
      <c r="AC551" s="102">
        <v>0.08</v>
      </c>
      <c r="AE551" s="128">
        <v>202.5</v>
      </c>
      <c r="AF551" s="180">
        <v>405</v>
      </c>
      <c r="AG551" s="183">
        <v>322.5</v>
      </c>
      <c r="AH551" s="189">
        <v>772.5</v>
      </c>
      <c r="AK551" s="419">
        <v>2700</v>
      </c>
      <c r="AM551" s="12">
        <v>216</v>
      </c>
      <c r="AN551" s="103">
        <v>2916</v>
      </c>
      <c r="AO551" s="12">
        <v>2916</v>
      </c>
      <c r="AP551" s="12" t="s">
        <v>1489</v>
      </c>
      <c r="AQ551" s="103" t="s">
        <v>1489</v>
      </c>
      <c r="AR551" s="159">
        <v>0.08</v>
      </c>
      <c r="AS551" s="84">
        <v>0</v>
      </c>
    </row>
    <row r="552" spans="1:45" ht="14.25" customHeight="1">
      <c r="A552" s="124" t="s">
        <v>901</v>
      </c>
      <c r="B552" s="124" t="s">
        <v>898</v>
      </c>
      <c r="C552" s="419" t="s">
        <v>248</v>
      </c>
      <c r="D552" s="135" t="s">
        <v>232</v>
      </c>
      <c r="E552" s="135">
        <f>COUNTIF(品番配送区分記入用リスト!U:U,CONCATENATE(A552,$E$1))</f>
        <v>0</v>
      </c>
      <c r="F552" s="135">
        <f>COUNTIF(品番配送区分記入用リスト!U:U,CONCATENATE(A552,$F$1))</f>
        <v>0</v>
      </c>
      <c r="G552" s="135">
        <f>COUNTIF(品番配送区分記入用リスト!U:U,CONCATENATE(A552,$G$1))</f>
        <v>0</v>
      </c>
      <c r="H552" s="135">
        <f>COUNTIF(品番配送区分記入用リスト!U:U,CONCATENATE(A552,$H$1))</f>
        <v>0</v>
      </c>
      <c r="I552" s="136">
        <f t="shared" si="9"/>
        <v>0</v>
      </c>
      <c r="L552" s="135" t="s">
        <v>1484</v>
      </c>
      <c r="M552" s="137">
        <v>2000000</v>
      </c>
      <c r="N552" s="419">
        <v>4500</v>
      </c>
      <c r="O552" s="154">
        <v>2000</v>
      </c>
      <c r="Q552" s="419">
        <v>4500</v>
      </c>
      <c r="R552" s="138">
        <v>2000</v>
      </c>
      <c r="S552" s="138">
        <v>2500</v>
      </c>
      <c r="T552" s="141">
        <v>675</v>
      </c>
      <c r="U552" s="183">
        <v>537.5</v>
      </c>
      <c r="V552" s="140">
        <v>0.11944444444444445</v>
      </c>
      <c r="W552" s="127">
        <v>800</v>
      </c>
      <c r="X552" s="85">
        <v>1287.5</v>
      </c>
      <c r="Y552" s="185">
        <v>487.5</v>
      </c>
      <c r="Z552" s="84">
        <v>9.7500000000000003E-2</v>
      </c>
      <c r="AA552" s="424" t="s">
        <v>126</v>
      </c>
      <c r="AB552" s="102">
        <v>0.08</v>
      </c>
      <c r="AC552" s="102">
        <v>0.08</v>
      </c>
      <c r="AE552" s="128">
        <v>337.5</v>
      </c>
      <c r="AF552" s="180">
        <v>675</v>
      </c>
      <c r="AG552" s="183">
        <v>537.5</v>
      </c>
      <c r="AH552" s="189">
        <v>1287.5</v>
      </c>
      <c r="AK552" s="419">
        <v>4500</v>
      </c>
      <c r="AM552" s="12">
        <v>360</v>
      </c>
      <c r="AN552" s="103">
        <v>4860</v>
      </c>
      <c r="AO552" s="12">
        <v>4860</v>
      </c>
      <c r="AP552" s="12" t="s">
        <v>1491</v>
      </c>
      <c r="AQ552" s="103" t="s">
        <v>1491</v>
      </c>
      <c r="AR552" s="159">
        <v>0.08</v>
      </c>
      <c r="AS552" s="84">
        <v>0</v>
      </c>
    </row>
    <row r="553" spans="1:45" ht="14.25" customHeight="1">
      <c r="A553" s="124" t="s">
        <v>902</v>
      </c>
      <c r="B553" s="124" t="s">
        <v>490</v>
      </c>
      <c r="C553" s="419" t="s">
        <v>264</v>
      </c>
      <c r="D553" s="135" t="s">
        <v>232</v>
      </c>
      <c r="E553" s="135">
        <f>COUNTIF(品番配送区分記入用リスト!U:U,CONCATENATE(A553,$E$1))</f>
        <v>0</v>
      </c>
      <c r="F553" s="135">
        <f>COUNTIF(品番配送区分記入用リスト!U:U,CONCATENATE(A553,$F$1))</f>
        <v>0</v>
      </c>
      <c r="G553" s="135">
        <f>COUNTIF(品番配送区分記入用リスト!U:U,CONCATENATE(A553,$G$1))</f>
        <v>0</v>
      </c>
      <c r="H553" s="135">
        <f>COUNTIF(品番配送区分記入用リスト!U:U,CONCATENATE(A553,$H$1))</f>
        <v>0</v>
      </c>
      <c r="I553" s="136">
        <f t="shared" si="9"/>
        <v>0</v>
      </c>
      <c r="L553" s="135" t="s">
        <v>1484</v>
      </c>
      <c r="M553" s="137">
        <v>2000000</v>
      </c>
      <c r="N553" s="419">
        <v>9000</v>
      </c>
      <c r="O553" s="154">
        <v>4000</v>
      </c>
      <c r="Q553" s="419">
        <v>9000</v>
      </c>
      <c r="R553" s="138">
        <v>4000</v>
      </c>
      <c r="S553" s="138">
        <v>5000</v>
      </c>
      <c r="T553" s="141">
        <v>1350</v>
      </c>
      <c r="U553" s="183">
        <v>1075</v>
      </c>
      <c r="V553" s="140">
        <v>0.11944444444444445</v>
      </c>
      <c r="W553" s="127">
        <v>800</v>
      </c>
      <c r="X553" s="85">
        <v>2575</v>
      </c>
      <c r="Y553" s="185">
        <v>1775</v>
      </c>
      <c r="Z553" s="84">
        <v>0.17749999999999999</v>
      </c>
      <c r="AA553" s="424" t="s">
        <v>126</v>
      </c>
      <c r="AB553" s="102">
        <v>0.08</v>
      </c>
      <c r="AC553" s="102">
        <v>0.08</v>
      </c>
      <c r="AE553" s="128">
        <v>675</v>
      </c>
      <c r="AF553" s="180">
        <v>1350</v>
      </c>
      <c r="AG553" s="183">
        <v>1075</v>
      </c>
      <c r="AH553" s="189">
        <v>2575</v>
      </c>
      <c r="AK553" s="419">
        <v>9000</v>
      </c>
      <c r="AM553" s="12">
        <v>720</v>
      </c>
      <c r="AN553" s="103">
        <v>9720</v>
      </c>
      <c r="AO553" s="12">
        <v>9720</v>
      </c>
      <c r="AP553" s="12" t="s">
        <v>1497</v>
      </c>
      <c r="AQ553" s="103" t="s">
        <v>1497</v>
      </c>
      <c r="AR553" s="159">
        <v>0.08</v>
      </c>
      <c r="AS553" s="84">
        <v>0</v>
      </c>
    </row>
    <row r="554" spans="1:45" ht="14.25" customHeight="1">
      <c r="A554" s="124" t="s">
        <v>903</v>
      </c>
      <c r="B554" s="124" t="s">
        <v>904</v>
      </c>
      <c r="C554" s="419" t="s">
        <v>240</v>
      </c>
      <c r="D554" s="135" t="s">
        <v>232</v>
      </c>
      <c r="E554" s="135">
        <f>COUNTIF(品番配送区分記入用リスト!U:U,CONCATENATE(A554,$E$1))</f>
        <v>0</v>
      </c>
      <c r="F554" s="135">
        <f>COUNTIF(品番配送区分記入用リスト!U:U,CONCATENATE(A554,$F$1))</f>
        <v>0</v>
      </c>
      <c r="G554" s="135">
        <f>COUNTIF(品番配送区分記入用リスト!U:U,CONCATENATE(A554,$G$1))</f>
        <v>0</v>
      </c>
      <c r="H554" s="135">
        <f>COUNTIF(品番配送区分記入用リスト!U:U,CONCATENATE(A554,$H$1))</f>
        <v>0</v>
      </c>
      <c r="I554" s="136">
        <f t="shared" si="9"/>
        <v>0</v>
      </c>
      <c r="L554" s="135" t="s">
        <v>1484</v>
      </c>
      <c r="M554" s="137">
        <v>2000000</v>
      </c>
      <c r="N554" s="419">
        <v>2700</v>
      </c>
      <c r="O554" s="154">
        <v>1200</v>
      </c>
      <c r="Q554" s="419">
        <v>2700</v>
      </c>
      <c r="R554" s="138">
        <v>1200</v>
      </c>
      <c r="S554" s="138">
        <v>1500</v>
      </c>
      <c r="T554" s="141">
        <v>405</v>
      </c>
      <c r="U554" s="183">
        <v>322.5</v>
      </c>
      <c r="V554" s="140">
        <v>0.11944444444444445</v>
      </c>
      <c r="X554" s="85">
        <v>772.5</v>
      </c>
      <c r="Y554" s="185">
        <v>772.5</v>
      </c>
      <c r="Z554" s="84">
        <v>0.25750000000000001</v>
      </c>
      <c r="AA554" s="424" t="s">
        <v>126</v>
      </c>
      <c r="AB554" s="102">
        <v>0.08</v>
      </c>
      <c r="AC554" s="102">
        <v>0.08</v>
      </c>
      <c r="AE554" s="128">
        <v>202.5</v>
      </c>
      <c r="AF554" s="180">
        <v>405</v>
      </c>
      <c r="AG554" s="183">
        <v>322.5</v>
      </c>
      <c r="AH554" s="189">
        <v>772.5</v>
      </c>
      <c r="AK554" s="419">
        <v>2700</v>
      </c>
      <c r="AM554" s="12">
        <v>216</v>
      </c>
      <c r="AN554" s="103">
        <v>2916</v>
      </c>
      <c r="AO554" s="12">
        <v>2916</v>
      </c>
      <c r="AP554" s="12" t="s">
        <v>1489</v>
      </c>
      <c r="AQ554" s="103" t="s">
        <v>1489</v>
      </c>
      <c r="AR554" s="159">
        <v>0.08</v>
      </c>
      <c r="AS554" s="84">
        <v>0</v>
      </c>
    </row>
    <row r="555" spans="1:45" ht="14.25" customHeight="1">
      <c r="A555" s="124" t="s">
        <v>905</v>
      </c>
      <c r="B555" s="124" t="s">
        <v>904</v>
      </c>
      <c r="C555" s="419" t="s">
        <v>248</v>
      </c>
      <c r="D555" s="135" t="s">
        <v>232</v>
      </c>
      <c r="E555" s="135">
        <f>COUNTIF(品番配送区分記入用リスト!U:U,CONCATENATE(A555,$E$1))</f>
        <v>0</v>
      </c>
      <c r="F555" s="135">
        <f>COUNTIF(品番配送区分記入用リスト!U:U,CONCATENATE(A555,$F$1))</f>
        <v>0</v>
      </c>
      <c r="G555" s="135">
        <f>COUNTIF(品番配送区分記入用リスト!U:U,CONCATENATE(A555,$G$1))</f>
        <v>0</v>
      </c>
      <c r="H555" s="135">
        <f>COUNTIF(品番配送区分記入用リスト!U:U,CONCATENATE(A555,$H$1))</f>
        <v>0</v>
      </c>
      <c r="I555" s="136">
        <f t="shared" si="9"/>
        <v>0</v>
      </c>
      <c r="L555" s="135" t="s">
        <v>1484</v>
      </c>
      <c r="M555" s="137">
        <v>2000000</v>
      </c>
      <c r="N555" s="419">
        <v>4500</v>
      </c>
      <c r="O555" s="154">
        <v>2000</v>
      </c>
      <c r="Q555" s="419">
        <v>4500</v>
      </c>
      <c r="R555" s="138">
        <v>2000</v>
      </c>
      <c r="S555" s="138">
        <v>2500</v>
      </c>
      <c r="T555" s="141">
        <v>675</v>
      </c>
      <c r="U555" s="183">
        <v>537.5</v>
      </c>
      <c r="V555" s="140">
        <v>0.11944444444444445</v>
      </c>
      <c r="W555" s="127">
        <v>800</v>
      </c>
      <c r="X555" s="85">
        <v>1287.5</v>
      </c>
      <c r="Y555" s="185">
        <v>487.5</v>
      </c>
      <c r="Z555" s="84">
        <v>9.7500000000000003E-2</v>
      </c>
      <c r="AA555" s="424" t="s">
        <v>126</v>
      </c>
      <c r="AB555" s="102">
        <v>0.08</v>
      </c>
      <c r="AC555" s="102">
        <v>0.08</v>
      </c>
      <c r="AE555" s="128">
        <v>337.5</v>
      </c>
      <c r="AF555" s="180">
        <v>675</v>
      </c>
      <c r="AG555" s="183">
        <v>537.5</v>
      </c>
      <c r="AH555" s="189">
        <v>1287.5</v>
      </c>
      <c r="AK555" s="419">
        <v>4500</v>
      </c>
      <c r="AM555" s="12">
        <v>360</v>
      </c>
      <c r="AN555" s="103">
        <v>4860</v>
      </c>
      <c r="AO555" s="12">
        <v>4860</v>
      </c>
      <c r="AP555" s="12" t="s">
        <v>1491</v>
      </c>
      <c r="AQ555" s="103" t="s">
        <v>1491</v>
      </c>
      <c r="AR555" s="159">
        <v>0.08</v>
      </c>
      <c r="AS555" s="84">
        <v>0</v>
      </c>
    </row>
    <row r="556" spans="1:45" ht="14.25" customHeight="1">
      <c r="A556" s="124" t="s">
        <v>906</v>
      </c>
      <c r="B556" s="124" t="s">
        <v>907</v>
      </c>
      <c r="C556" s="419" t="s">
        <v>240</v>
      </c>
      <c r="D556" s="135" t="s">
        <v>232</v>
      </c>
      <c r="E556" s="135">
        <f>COUNTIF(品番配送区分記入用リスト!U:U,CONCATENATE(A556,$E$1))</f>
        <v>0</v>
      </c>
      <c r="F556" s="135">
        <f>COUNTIF(品番配送区分記入用リスト!U:U,CONCATENATE(A556,$F$1))</f>
        <v>0</v>
      </c>
      <c r="G556" s="135">
        <f>COUNTIF(品番配送区分記入用リスト!U:U,CONCATENATE(A556,$G$1))</f>
        <v>0</v>
      </c>
      <c r="H556" s="135">
        <f>COUNTIF(品番配送区分記入用リスト!U:U,CONCATENATE(A556,$H$1))</f>
        <v>0</v>
      </c>
      <c r="I556" s="136">
        <f t="shared" si="9"/>
        <v>0</v>
      </c>
      <c r="L556" s="135" t="s">
        <v>1484</v>
      </c>
      <c r="M556" s="137">
        <v>2000000</v>
      </c>
      <c r="N556" s="419">
        <v>2700</v>
      </c>
      <c r="O556" s="154">
        <v>1200</v>
      </c>
      <c r="Q556" s="419">
        <v>2700</v>
      </c>
      <c r="R556" s="138">
        <v>1200</v>
      </c>
      <c r="S556" s="138">
        <v>1500</v>
      </c>
      <c r="T556" s="141">
        <v>405</v>
      </c>
      <c r="U556" s="183">
        <v>322.5</v>
      </c>
      <c r="V556" s="140">
        <v>0.11944444444444445</v>
      </c>
      <c r="X556" s="85">
        <v>772.5</v>
      </c>
      <c r="Y556" s="185">
        <v>772.5</v>
      </c>
      <c r="Z556" s="84">
        <v>0.25750000000000001</v>
      </c>
      <c r="AA556" s="424"/>
      <c r="AB556" s="102">
        <v>0.1</v>
      </c>
      <c r="AC556" s="102">
        <v>0.1</v>
      </c>
      <c r="AE556" s="128">
        <v>202.5</v>
      </c>
      <c r="AF556" s="180">
        <v>405</v>
      </c>
      <c r="AG556" s="183">
        <v>322.5</v>
      </c>
      <c r="AH556" s="189">
        <v>772.5</v>
      </c>
      <c r="AK556" s="419">
        <v>2700</v>
      </c>
      <c r="AM556" s="12">
        <v>270</v>
      </c>
      <c r="AN556" s="103">
        <v>2970</v>
      </c>
      <c r="AO556" s="12">
        <v>2970</v>
      </c>
      <c r="AP556" s="12" t="s">
        <v>662</v>
      </c>
      <c r="AQ556" s="103" t="s">
        <v>662</v>
      </c>
      <c r="AR556" s="159">
        <v>0.1</v>
      </c>
      <c r="AS556" s="84">
        <v>0</v>
      </c>
    </row>
    <row r="557" spans="1:45" ht="14.25" customHeight="1">
      <c r="A557" s="124" t="s">
        <v>908</v>
      </c>
      <c r="B557" s="124" t="s">
        <v>909</v>
      </c>
      <c r="C557" s="419" t="s">
        <v>248</v>
      </c>
      <c r="D557" s="135" t="s">
        <v>232</v>
      </c>
      <c r="E557" s="135">
        <f>COUNTIF(品番配送区分記入用リスト!U:U,CONCATENATE(A557,$E$1))</f>
        <v>0</v>
      </c>
      <c r="F557" s="135">
        <f>COUNTIF(品番配送区分記入用リスト!U:U,CONCATENATE(A557,$F$1))</f>
        <v>0</v>
      </c>
      <c r="G557" s="135">
        <f>COUNTIF(品番配送区分記入用リスト!U:U,CONCATENATE(A557,$G$1))</f>
        <v>0</v>
      </c>
      <c r="H557" s="135">
        <f>COUNTIF(品番配送区分記入用リスト!U:U,CONCATENATE(A557,$H$1))</f>
        <v>0</v>
      </c>
      <c r="I557" s="136">
        <f t="shared" si="9"/>
        <v>0</v>
      </c>
      <c r="L557" s="135" t="s">
        <v>1484</v>
      </c>
      <c r="M557" s="137">
        <v>2000000</v>
      </c>
      <c r="N557" s="419">
        <v>4500</v>
      </c>
      <c r="O557" s="154">
        <v>2000</v>
      </c>
      <c r="Q557" s="419">
        <v>4500</v>
      </c>
      <c r="R557" s="138">
        <v>2000</v>
      </c>
      <c r="S557" s="138">
        <v>2500</v>
      </c>
      <c r="T557" s="141">
        <v>675</v>
      </c>
      <c r="U557" s="183">
        <v>537.5</v>
      </c>
      <c r="V557" s="140">
        <v>0.11944444444444445</v>
      </c>
      <c r="W557" s="127">
        <v>800</v>
      </c>
      <c r="X557" s="85">
        <v>1287.5</v>
      </c>
      <c r="Y557" s="185">
        <v>487.5</v>
      </c>
      <c r="Z557" s="84">
        <v>9.7500000000000003E-2</v>
      </c>
      <c r="AA557" s="424"/>
      <c r="AB557" s="102">
        <v>0.1</v>
      </c>
      <c r="AC557" s="102">
        <v>0.1</v>
      </c>
      <c r="AE557" s="128">
        <v>337.5</v>
      </c>
      <c r="AF557" s="180">
        <v>675</v>
      </c>
      <c r="AG557" s="183">
        <v>537.5</v>
      </c>
      <c r="AH557" s="189">
        <v>1287.5</v>
      </c>
      <c r="AK557" s="419">
        <v>4500</v>
      </c>
      <c r="AM557" s="12">
        <v>450</v>
      </c>
      <c r="AN557" s="103">
        <v>4950</v>
      </c>
      <c r="AO557" s="12">
        <v>4950</v>
      </c>
      <c r="AP557" s="12" t="s">
        <v>467</v>
      </c>
      <c r="AQ557" s="103" t="s">
        <v>467</v>
      </c>
      <c r="AR557" s="159">
        <v>0.1</v>
      </c>
      <c r="AS557" s="84">
        <v>0</v>
      </c>
    </row>
    <row r="558" spans="1:45" ht="14.25" customHeight="1">
      <c r="A558" s="124" t="s">
        <v>910</v>
      </c>
      <c r="B558" s="124" t="s">
        <v>911</v>
      </c>
      <c r="C558" s="419" t="s">
        <v>264</v>
      </c>
      <c r="D558" s="135" t="s">
        <v>232</v>
      </c>
      <c r="E558" s="135">
        <f>COUNTIF(品番配送区分記入用リスト!U:U,CONCATENATE(A558,$E$1))</f>
        <v>0</v>
      </c>
      <c r="F558" s="135">
        <f>COUNTIF(品番配送区分記入用リスト!U:U,CONCATENATE(A558,$F$1))</f>
        <v>0</v>
      </c>
      <c r="G558" s="135">
        <f>COUNTIF(品番配送区分記入用リスト!U:U,CONCATENATE(A558,$G$1))</f>
        <v>0</v>
      </c>
      <c r="H558" s="135">
        <f>COUNTIF(品番配送区分記入用リスト!U:U,CONCATENATE(A558,$H$1))</f>
        <v>0</v>
      </c>
      <c r="I558" s="136">
        <f t="shared" si="9"/>
        <v>0</v>
      </c>
      <c r="L558" s="135" t="s">
        <v>1484</v>
      </c>
      <c r="M558" s="137">
        <v>2000000</v>
      </c>
      <c r="N558" s="419">
        <v>9000</v>
      </c>
      <c r="O558" s="154">
        <v>4000</v>
      </c>
      <c r="Q558" s="419">
        <v>9000</v>
      </c>
      <c r="R558" s="138">
        <v>4000</v>
      </c>
      <c r="S558" s="138">
        <v>5000</v>
      </c>
      <c r="T558" s="141">
        <v>1350</v>
      </c>
      <c r="U558" s="183">
        <v>1075</v>
      </c>
      <c r="V558" s="140">
        <v>0.11944444444444445</v>
      </c>
      <c r="X558" s="85">
        <v>2575</v>
      </c>
      <c r="Y558" s="185">
        <v>2575</v>
      </c>
      <c r="Z558" s="84">
        <v>0.25750000000000001</v>
      </c>
      <c r="AA558" s="424"/>
      <c r="AB558" s="102">
        <v>0.1</v>
      </c>
      <c r="AC558" s="102">
        <v>0.1</v>
      </c>
      <c r="AE558" s="128">
        <v>675</v>
      </c>
      <c r="AF558" s="180">
        <v>1350</v>
      </c>
      <c r="AG558" s="183">
        <v>1075</v>
      </c>
      <c r="AH558" s="189">
        <v>2575</v>
      </c>
      <c r="AK558" s="419">
        <v>9000</v>
      </c>
      <c r="AM558" s="12">
        <v>900</v>
      </c>
      <c r="AN558" s="103">
        <v>9900</v>
      </c>
      <c r="AO558" s="12">
        <v>9900</v>
      </c>
      <c r="AP558" s="12" t="s">
        <v>505</v>
      </c>
      <c r="AQ558" s="103" t="s">
        <v>505</v>
      </c>
      <c r="AR558" s="159">
        <v>0.1</v>
      </c>
      <c r="AS558" s="84">
        <v>0</v>
      </c>
    </row>
    <row r="559" spans="1:45" ht="14.25" customHeight="1">
      <c r="A559" s="124" t="s">
        <v>912</v>
      </c>
      <c r="B559" s="124" t="s">
        <v>913</v>
      </c>
      <c r="C559" s="419" t="s">
        <v>519</v>
      </c>
      <c r="D559" s="135" t="s">
        <v>232</v>
      </c>
      <c r="E559" s="135">
        <f>COUNTIF(品番配送区分記入用リスト!U:U,CONCATENATE(A559,$E$1))</f>
        <v>0</v>
      </c>
      <c r="F559" s="135">
        <f>COUNTIF(品番配送区分記入用リスト!U:U,CONCATENATE(A559,$F$1))</f>
        <v>0</v>
      </c>
      <c r="G559" s="135">
        <f>COUNTIF(品番配送区分記入用リスト!U:U,CONCATENATE(A559,$G$1))</f>
        <v>0</v>
      </c>
      <c r="H559" s="135">
        <f>COUNTIF(品番配送区分記入用リスト!U:U,CONCATENATE(A559,$H$1))</f>
        <v>0</v>
      </c>
      <c r="I559" s="136">
        <f t="shared" si="9"/>
        <v>0</v>
      </c>
      <c r="L559" s="135" t="s">
        <v>1484</v>
      </c>
      <c r="M559" s="137">
        <v>2000000</v>
      </c>
      <c r="N559" s="419">
        <v>13500</v>
      </c>
      <c r="O559" s="154">
        <v>6000</v>
      </c>
      <c r="Q559" s="419">
        <v>13500</v>
      </c>
      <c r="R559" s="138">
        <v>6000</v>
      </c>
      <c r="S559" s="138">
        <v>7500</v>
      </c>
      <c r="T559" s="141">
        <v>2025</v>
      </c>
      <c r="U559" s="183">
        <v>1612.5</v>
      </c>
      <c r="V559" s="140">
        <v>0.11944444444444445</v>
      </c>
      <c r="W559" s="127">
        <v>800</v>
      </c>
      <c r="X559" s="85">
        <v>3862.5</v>
      </c>
      <c r="Y559" s="185">
        <v>3062.5</v>
      </c>
      <c r="Z559" s="84">
        <v>0.20416666666666666</v>
      </c>
      <c r="AA559" s="424"/>
      <c r="AB559" s="102">
        <v>0.1</v>
      </c>
      <c r="AC559" s="102">
        <v>0.1</v>
      </c>
      <c r="AE559" s="128">
        <v>1012.5</v>
      </c>
      <c r="AF559" s="180">
        <v>2025</v>
      </c>
      <c r="AG559" s="183">
        <v>1612.5</v>
      </c>
      <c r="AH559" s="189">
        <v>3862.5</v>
      </c>
      <c r="AK559" s="419">
        <v>13500</v>
      </c>
      <c r="AM559" s="12">
        <v>1350</v>
      </c>
      <c r="AN559" s="103">
        <v>14850</v>
      </c>
      <c r="AO559" s="12">
        <v>14850</v>
      </c>
      <c r="AP559" s="12" t="s">
        <v>529</v>
      </c>
      <c r="AQ559" s="103" t="s">
        <v>529</v>
      </c>
      <c r="AR559" s="159">
        <v>0.1</v>
      </c>
      <c r="AS559" s="84">
        <v>0</v>
      </c>
    </row>
    <row r="560" spans="1:45" ht="14.25" customHeight="1">
      <c r="A560" s="124" t="s">
        <v>914</v>
      </c>
      <c r="B560" s="124" t="s">
        <v>915</v>
      </c>
      <c r="C560" s="419" t="s">
        <v>240</v>
      </c>
      <c r="D560" s="135" t="s">
        <v>232</v>
      </c>
      <c r="E560" s="135">
        <f>COUNTIF(品番配送区分記入用リスト!U:U,CONCATENATE(A560,$E$1))</f>
        <v>0</v>
      </c>
      <c r="F560" s="135">
        <f>COUNTIF(品番配送区分記入用リスト!U:U,CONCATENATE(A560,$F$1))</f>
        <v>0</v>
      </c>
      <c r="G560" s="135">
        <f>COUNTIF(品番配送区分記入用リスト!U:U,CONCATENATE(A560,$G$1))</f>
        <v>0</v>
      </c>
      <c r="H560" s="135">
        <f>COUNTIF(品番配送区分記入用リスト!U:U,CONCATENATE(A560,$H$1))</f>
        <v>0</v>
      </c>
      <c r="I560" s="136">
        <f t="shared" si="9"/>
        <v>0</v>
      </c>
      <c r="L560" s="135" t="s">
        <v>1484</v>
      </c>
      <c r="M560" s="137">
        <v>2000000</v>
      </c>
      <c r="N560" s="419">
        <v>2700</v>
      </c>
      <c r="O560" s="154">
        <v>1200</v>
      </c>
      <c r="Q560" s="419">
        <v>2700</v>
      </c>
      <c r="R560" s="138">
        <v>1200</v>
      </c>
      <c r="S560" s="138">
        <v>1500</v>
      </c>
      <c r="T560" s="141">
        <v>405</v>
      </c>
      <c r="U560" s="183">
        <v>322.5</v>
      </c>
      <c r="V560" s="140">
        <v>0.11944444444444445</v>
      </c>
      <c r="X560" s="85">
        <v>772.5</v>
      </c>
      <c r="Y560" s="185">
        <v>772.5</v>
      </c>
      <c r="Z560" s="84">
        <v>0.25750000000000001</v>
      </c>
      <c r="AA560" s="424"/>
      <c r="AB560" s="102">
        <v>0.1</v>
      </c>
      <c r="AC560" s="102">
        <v>0.1</v>
      </c>
      <c r="AE560" s="128">
        <v>202.5</v>
      </c>
      <c r="AF560" s="180">
        <v>405</v>
      </c>
      <c r="AG560" s="183">
        <v>322.5</v>
      </c>
      <c r="AH560" s="189">
        <v>772.5</v>
      </c>
      <c r="AK560" s="419">
        <v>2700</v>
      </c>
      <c r="AM560" s="12">
        <v>270</v>
      </c>
      <c r="AN560" s="103">
        <v>2970</v>
      </c>
      <c r="AO560" s="12">
        <v>2970</v>
      </c>
      <c r="AP560" s="12" t="s">
        <v>662</v>
      </c>
      <c r="AQ560" s="103" t="s">
        <v>662</v>
      </c>
      <c r="AR560" s="159">
        <v>0.1</v>
      </c>
      <c r="AS560" s="84">
        <v>0</v>
      </c>
    </row>
    <row r="561" spans="1:45" ht="14.25" customHeight="1">
      <c r="A561" s="124" t="s">
        <v>916</v>
      </c>
      <c r="B561" s="124" t="s">
        <v>917</v>
      </c>
      <c r="C561" s="419" t="s">
        <v>240</v>
      </c>
      <c r="D561" s="135" t="s">
        <v>232</v>
      </c>
      <c r="E561" s="135">
        <f>COUNTIF(品番配送区分記入用リスト!U:U,CONCATENATE(A561,$E$1))</f>
        <v>0</v>
      </c>
      <c r="F561" s="135">
        <f>COUNTIF(品番配送区分記入用リスト!U:U,CONCATENATE(A561,$F$1))</f>
        <v>0</v>
      </c>
      <c r="G561" s="135">
        <f>COUNTIF(品番配送区分記入用リスト!U:U,CONCATENATE(A561,$G$1))</f>
        <v>0</v>
      </c>
      <c r="H561" s="135">
        <f>COUNTIF(品番配送区分記入用リスト!U:U,CONCATENATE(A561,$H$1))</f>
        <v>0</v>
      </c>
      <c r="I561" s="136">
        <f t="shared" si="9"/>
        <v>0</v>
      </c>
      <c r="L561" s="135" t="s">
        <v>1484</v>
      </c>
      <c r="M561" s="137">
        <v>2000000</v>
      </c>
      <c r="N561" s="419">
        <v>2700</v>
      </c>
      <c r="O561" s="154">
        <v>1200</v>
      </c>
      <c r="Q561" s="419">
        <v>2700</v>
      </c>
      <c r="R561" s="138">
        <v>1200</v>
      </c>
      <c r="S561" s="138">
        <v>1500</v>
      </c>
      <c r="T561" s="141">
        <v>405</v>
      </c>
      <c r="U561" s="183">
        <v>322.5</v>
      </c>
      <c r="V561" s="140">
        <v>0.11944444444444445</v>
      </c>
      <c r="X561" s="85">
        <v>772.5</v>
      </c>
      <c r="Y561" s="185">
        <v>772.5</v>
      </c>
      <c r="Z561" s="84">
        <v>0.25750000000000001</v>
      </c>
      <c r="AA561" s="424"/>
      <c r="AB561" s="102">
        <v>0.1</v>
      </c>
      <c r="AC561" s="102">
        <v>0.1</v>
      </c>
      <c r="AE561" s="128">
        <v>202.5</v>
      </c>
      <c r="AF561" s="180">
        <v>405</v>
      </c>
      <c r="AG561" s="183">
        <v>322.5</v>
      </c>
      <c r="AH561" s="189">
        <v>772.5</v>
      </c>
      <c r="AK561" s="419">
        <v>2700</v>
      </c>
      <c r="AM561" s="12">
        <v>270</v>
      </c>
      <c r="AN561" s="103">
        <v>2970</v>
      </c>
      <c r="AO561" s="12">
        <v>2970</v>
      </c>
      <c r="AP561" s="12" t="s">
        <v>662</v>
      </c>
      <c r="AQ561" s="103" t="s">
        <v>662</v>
      </c>
      <c r="AR561" s="159">
        <v>0.1</v>
      </c>
      <c r="AS561" s="84">
        <v>0</v>
      </c>
    </row>
    <row r="562" spans="1:45" ht="14.25" customHeight="1">
      <c r="A562" s="124" t="s">
        <v>918</v>
      </c>
      <c r="B562" s="124" t="s">
        <v>919</v>
      </c>
      <c r="C562" s="419" t="s">
        <v>920</v>
      </c>
      <c r="D562" s="135" t="s">
        <v>232</v>
      </c>
      <c r="E562" s="135">
        <f>COUNTIF(品番配送区分記入用リスト!U:U,CONCATENATE(A562,$E$1))</f>
        <v>0</v>
      </c>
      <c r="F562" s="135">
        <f>COUNTIF(品番配送区分記入用リスト!U:U,CONCATENATE(A562,$F$1))</f>
        <v>0</v>
      </c>
      <c r="G562" s="135">
        <f>COUNTIF(品番配送区分記入用リスト!U:U,CONCATENATE(A562,$G$1))</f>
        <v>0</v>
      </c>
      <c r="H562" s="135">
        <f>COUNTIF(品番配送区分記入用リスト!U:U,CONCATENATE(A562,$H$1))</f>
        <v>0</v>
      </c>
      <c r="I562" s="136">
        <f t="shared" si="9"/>
        <v>0</v>
      </c>
      <c r="L562" s="135" t="s">
        <v>1484</v>
      </c>
      <c r="M562" s="137">
        <v>2000000</v>
      </c>
      <c r="N562" s="419">
        <v>18000</v>
      </c>
      <c r="O562" s="154">
        <v>8000</v>
      </c>
      <c r="Q562" s="419">
        <v>18000</v>
      </c>
      <c r="R562" s="138">
        <v>8000</v>
      </c>
      <c r="S562" s="138">
        <v>10000</v>
      </c>
      <c r="T562" s="141">
        <v>2700</v>
      </c>
      <c r="U562" s="183">
        <v>2150</v>
      </c>
      <c r="V562" s="140">
        <v>0.11944444444444445</v>
      </c>
      <c r="W562" s="127">
        <v>800</v>
      </c>
      <c r="X562" s="85">
        <v>5150</v>
      </c>
      <c r="Y562" s="185">
        <v>4350</v>
      </c>
      <c r="Z562" s="84">
        <v>0.2175</v>
      </c>
      <c r="AA562" s="424"/>
      <c r="AB562" s="102">
        <v>0.1</v>
      </c>
      <c r="AC562" s="102">
        <v>0.1</v>
      </c>
      <c r="AE562" s="128">
        <v>1350</v>
      </c>
      <c r="AF562" s="180">
        <v>2700</v>
      </c>
      <c r="AG562" s="183">
        <v>2150</v>
      </c>
      <c r="AH562" s="189">
        <v>5150</v>
      </c>
      <c r="AK562" s="419">
        <v>18000</v>
      </c>
      <c r="AM562" s="12">
        <v>1800</v>
      </c>
      <c r="AN562" s="103">
        <v>19800</v>
      </c>
      <c r="AO562" s="12">
        <v>19800</v>
      </c>
      <c r="AP562" s="12" t="s">
        <v>1513</v>
      </c>
      <c r="AQ562" s="103" t="s">
        <v>1513</v>
      </c>
      <c r="AR562" s="159">
        <v>0.1</v>
      </c>
      <c r="AS562" s="84">
        <v>0</v>
      </c>
    </row>
    <row r="563" spans="1:45" ht="14.25" customHeight="1">
      <c r="A563" s="124" t="s">
        <v>921</v>
      </c>
      <c r="B563" s="124" t="s">
        <v>922</v>
      </c>
      <c r="C563" s="419" t="s">
        <v>264</v>
      </c>
      <c r="D563" s="135" t="s">
        <v>232</v>
      </c>
      <c r="E563" s="135">
        <f>COUNTIF(品番配送区分記入用リスト!U:U,CONCATENATE(A563,$E$1))</f>
        <v>0</v>
      </c>
      <c r="F563" s="135">
        <f>COUNTIF(品番配送区分記入用リスト!U:U,CONCATENATE(A563,$F$1))</f>
        <v>0</v>
      </c>
      <c r="G563" s="135">
        <f>COUNTIF(品番配送区分記入用リスト!U:U,CONCATENATE(A563,$G$1))</f>
        <v>0</v>
      </c>
      <c r="H563" s="135">
        <f>COUNTIF(品番配送区分記入用リスト!U:U,CONCATENATE(A563,$H$1))</f>
        <v>0</v>
      </c>
      <c r="I563" s="136">
        <f t="shared" si="9"/>
        <v>0</v>
      </c>
      <c r="L563" s="135" t="s">
        <v>1484</v>
      </c>
      <c r="M563" s="137">
        <v>2000000</v>
      </c>
      <c r="N563" s="419">
        <v>9000</v>
      </c>
      <c r="O563" s="154">
        <v>4000</v>
      </c>
      <c r="Q563" s="419">
        <v>9000</v>
      </c>
      <c r="R563" s="138">
        <v>4000</v>
      </c>
      <c r="S563" s="138">
        <v>5000</v>
      </c>
      <c r="T563" s="141">
        <v>1350</v>
      </c>
      <c r="U563" s="183">
        <v>1075</v>
      </c>
      <c r="V563" s="140">
        <v>0.11944444444444445</v>
      </c>
      <c r="W563" s="127">
        <v>800</v>
      </c>
      <c r="X563" s="85">
        <v>2575</v>
      </c>
      <c r="Y563" s="185">
        <v>1775</v>
      </c>
      <c r="Z563" s="84">
        <v>0.17749999999999999</v>
      </c>
      <c r="AA563" s="424"/>
      <c r="AB563" s="102">
        <v>0.1</v>
      </c>
      <c r="AC563" s="102">
        <v>0.1</v>
      </c>
      <c r="AE563" s="128">
        <v>675</v>
      </c>
      <c r="AF563" s="180">
        <v>1350</v>
      </c>
      <c r="AG563" s="183">
        <v>1075</v>
      </c>
      <c r="AH563" s="189">
        <v>2575</v>
      </c>
      <c r="AK563" s="419">
        <v>9000</v>
      </c>
      <c r="AM563" s="12">
        <v>900</v>
      </c>
      <c r="AN563" s="103">
        <v>9900</v>
      </c>
      <c r="AO563" s="12">
        <v>9900</v>
      </c>
      <c r="AP563" s="12" t="s">
        <v>505</v>
      </c>
      <c r="AQ563" s="103" t="s">
        <v>505</v>
      </c>
      <c r="AR563" s="159">
        <v>0.1</v>
      </c>
      <c r="AS563" s="84">
        <v>0</v>
      </c>
    </row>
    <row r="564" spans="1:45" ht="14.25" customHeight="1">
      <c r="A564" s="124" t="s">
        <v>923</v>
      </c>
      <c r="B564" s="124" t="s">
        <v>924</v>
      </c>
      <c r="C564" s="419" t="s">
        <v>920</v>
      </c>
      <c r="D564" s="135" t="s">
        <v>232</v>
      </c>
      <c r="E564" s="135">
        <f>COUNTIF(品番配送区分記入用リスト!U:U,CONCATENATE(A564,$E$1))</f>
        <v>0</v>
      </c>
      <c r="F564" s="135">
        <f>COUNTIF(品番配送区分記入用リスト!U:U,CONCATENATE(A564,$F$1))</f>
        <v>0</v>
      </c>
      <c r="G564" s="135">
        <f>COUNTIF(品番配送区分記入用リスト!U:U,CONCATENATE(A564,$G$1))</f>
        <v>0</v>
      </c>
      <c r="H564" s="135">
        <f>COUNTIF(品番配送区分記入用リスト!U:U,CONCATENATE(A564,$H$1))</f>
        <v>0</v>
      </c>
      <c r="I564" s="136">
        <f t="shared" si="9"/>
        <v>0</v>
      </c>
      <c r="L564" s="135" t="s">
        <v>1484</v>
      </c>
      <c r="M564" s="137">
        <v>2000000</v>
      </c>
      <c r="N564" s="419">
        <v>18000</v>
      </c>
      <c r="O564" s="154">
        <v>8000</v>
      </c>
      <c r="Q564" s="419">
        <v>18000</v>
      </c>
      <c r="R564" s="138">
        <v>8000</v>
      </c>
      <c r="S564" s="138">
        <v>10000</v>
      </c>
      <c r="T564" s="141">
        <v>2700</v>
      </c>
      <c r="U564" s="183">
        <v>2150</v>
      </c>
      <c r="V564" s="140">
        <v>0.11944444444444445</v>
      </c>
      <c r="W564" s="127">
        <v>800</v>
      </c>
      <c r="X564" s="85">
        <v>5150</v>
      </c>
      <c r="Y564" s="185">
        <v>4350</v>
      </c>
      <c r="Z564" s="84">
        <v>0.2175</v>
      </c>
      <c r="AA564" s="424"/>
      <c r="AB564" s="102">
        <v>0.1</v>
      </c>
      <c r="AC564" s="102">
        <v>0.1</v>
      </c>
      <c r="AE564" s="128">
        <v>1350</v>
      </c>
      <c r="AF564" s="180">
        <v>2700</v>
      </c>
      <c r="AG564" s="183">
        <v>2150</v>
      </c>
      <c r="AH564" s="189">
        <v>5150</v>
      </c>
      <c r="AK564" s="419">
        <v>18000</v>
      </c>
      <c r="AM564" s="12">
        <v>1800</v>
      </c>
      <c r="AN564" s="103">
        <v>19800</v>
      </c>
      <c r="AO564" s="12">
        <v>19800</v>
      </c>
      <c r="AP564" s="12" t="s">
        <v>1513</v>
      </c>
      <c r="AQ564" s="103" t="s">
        <v>1513</v>
      </c>
      <c r="AR564" s="159">
        <v>0.1</v>
      </c>
      <c r="AS564" s="84">
        <v>0</v>
      </c>
    </row>
    <row r="565" spans="1:45" ht="14.25" customHeight="1">
      <c r="A565" s="124" t="s">
        <v>925</v>
      </c>
      <c r="B565" s="124" t="s">
        <v>926</v>
      </c>
      <c r="C565" s="419" t="s">
        <v>927</v>
      </c>
      <c r="D565" s="135" t="s">
        <v>232</v>
      </c>
      <c r="E565" s="135">
        <f>COUNTIF(品番配送区分記入用リスト!U:U,CONCATENATE(A565,$E$1))</f>
        <v>0</v>
      </c>
      <c r="F565" s="135">
        <f>COUNTIF(品番配送区分記入用リスト!U:U,CONCATENATE(A565,$F$1))</f>
        <v>0</v>
      </c>
      <c r="G565" s="135">
        <f>COUNTIF(品番配送区分記入用リスト!U:U,CONCATENATE(A565,$G$1))</f>
        <v>0</v>
      </c>
      <c r="H565" s="135">
        <f>COUNTIF(品番配送区分記入用リスト!U:U,CONCATENATE(A565,$H$1))</f>
        <v>0</v>
      </c>
      <c r="I565" s="136">
        <f t="shared" si="9"/>
        <v>0</v>
      </c>
      <c r="L565" s="135" t="s">
        <v>1484</v>
      </c>
      <c r="M565" s="137">
        <v>2000000</v>
      </c>
      <c r="N565" s="419">
        <v>22500</v>
      </c>
      <c r="O565" s="154">
        <v>10000</v>
      </c>
      <c r="Q565" s="419">
        <v>22500</v>
      </c>
      <c r="R565" s="138">
        <v>10000</v>
      </c>
      <c r="S565" s="138">
        <v>12500</v>
      </c>
      <c r="T565" s="141">
        <v>3375</v>
      </c>
      <c r="U565" s="183">
        <v>2687.5</v>
      </c>
      <c r="V565" s="140">
        <v>0.11944444444444445</v>
      </c>
      <c r="W565" s="127">
        <v>800</v>
      </c>
      <c r="X565" s="85">
        <v>6437.5</v>
      </c>
      <c r="Y565" s="185">
        <v>5637.5</v>
      </c>
      <c r="Z565" s="84">
        <v>0.22550000000000001</v>
      </c>
      <c r="AA565" s="424"/>
      <c r="AB565" s="102">
        <v>0.1</v>
      </c>
      <c r="AC565" s="102">
        <v>0.1</v>
      </c>
      <c r="AE565" s="128">
        <v>1687.5</v>
      </c>
      <c r="AF565" s="180">
        <v>3375</v>
      </c>
      <c r="AG565" s="183">
        <v>2687.5</v>
      </c>
      <c r="AH565" s="189">
        <v>6437.5</v>
      </c>
      <c r="AK565" s="419">
        <v>22500</v>
      </c>
      <c r="AM565" s="12">
        <v>2250</v>
      </c>
      <c r="AN565" s="103">
        <v>24750</v>
      </c>
      <c r="AO565" s="12">
        <v>24750</v>
      </c>
      <c r="AP565" s="12" t="s">
        <v>1514</v>
      </c>
      <c r="AQ565" s="103" t="s">
        <v>1514</v>
      </c>
      <c r="AR565" s="159">
        <v>0.1</v>
      </c>
      <c r="AS565" s="84">
        <v>0</v>
      </c>
    </row>
    <row r="566" spans="1:45" ht="14.25" customHeight="1">
      <c r="A566" s="124" t="s">
        <v>928</v>
      </c>
      <c r="B566" s="124" t="s">
        <v>929</v>
      </c>
      <c r="C566" s="419" t="s">
        <v>236</v>
      </c>
      <c r="D566" s="135" t="s">
        <v>232</v>
      </c>
      <c r="E566" s="135">
        <f>COUNTIF(品番配送区分記入用リスト!U:U,CONCATENATE(A566,$E$1))</f>
        <v>0</v>
      </c>
      <c r="F566" s="135">
        <f>COUNTIF(品番配送区分記入用リスト!U:U,CONCATENATE(A566,$F$1))</f>
        <v>0</v>
      </c>
      <c r="G566" s="135">
        <f>COUNTIF(品番配送区分記入用リスト!U:U,CONCATENATE(A566,$G$1))</f>
        <v>0</v>
      </c>
      <c r="H566" s="135">
        <f>COUNTIF(品番配送区分記入用リスト!U:U,CONCATENATE(A566,$H$1))</f>
        <v>0</v>
      </c>
      <c r="I566" s="136">
        <f t="shared" si="9"/>
        <v>0</v>
      </c>
      <c r="L566" s="135" t="s">
        <v>1484</v>
      </c>
      <c r="M566" s="137">
        <v>2000000</v>
      </c>
      <c r="N566" s="419">
        <v>1800</v>
      </c>
      <c r="O566" s="154">
        <v>800</v>
      </c>
      <c r="Q566" s="419">
        <v>1800</v>
      </c>
      <c r="R566" s="138">
        <v>800</v>
      </c>
      <c r="S566" s="138">
        <v>1000</v>
      </c>
      <c r="T566" s="141">
        <v>270</v>
      </c>
      <c r="U566" s="183">
        <v>215</v>
      </c>
      <c r="V566" s="140">
        <v>0.11944444444444445</v>
      </c>
      <c r="X566" s="85">
        <v>515</v>
      </c>
      <c r="Y566" s="185">
        <v>515</v>
      </c>
      <c r="Z566" s="84">
        <v>0.25750000000000001</v>
      </c>
      <c r="AA566" s="424"/>
      <c r="AB566" s="102">
        <v>0.1</v>
      </c>
      <c r="AC566" s="102">
        <v>0.1</v>
      </c>
      <c r="AE566" s="128">
        <v>135</v>
      </c>
      <c r="AF566" s="180">
        <v>270</v>
      </c>
      <c r="AG566" s="183">
        <v>215</v>
      </c>
      <c r="AH566" s="189">
        <v>515</v>
      </c>
      <c r="AK566" s="419">
        <v>1800</v>
      </c>
      <c r="AM566" s="12">
        <v>180</v>
      </c>
      <c r="AN566" s="103">
        <v>1980</v>
      </c>
      <c r="AO566" s="12">
        <v>1980</v>
      </c>
      <c r="AP566" s="12" t="s">
        <v>1493</v>
      </c>
      <c r="AQ566" s="103" t="s">
        <v>1493</v>
      </c>
      <c r="AR566" s="159">
        <v>0.1</v>
      </c>
      <c r="AS566" s="84">
        <v>0</v>
      </c>
    </row>
    <row r="567" spans="1:45" ht="14.25" customHeight="1">
      <c r="A567" s="124" t="s">
        <v>930</v>
      </c>
      <c r="B567" s="124" t="s">
        <v>931</v>
      </c>
      <c r="C567" s="419" t="s">
        <v>240</v>
      </c>
      <c r="D567" s="135" t="s">
        <v>232</v>
      </c>
      <c r="E567" s="135">
        <f>COUNTIF(品番配送区分記入用リスト!U:U,CONCATENATE(A567,$E$1))</f>
        <v>0</v>
      </c>
      <c r="F567" s="135">
        <f>COUNTIF(品番配送区分記入用リスト!U:U,CONCATENATE(A567,$F$1))</f>
        <v>0</v>
      </c>
      <c r="G567" s="135">
        <f>COUNTIF(品番配送区分記入用リスト!U:U,CONCATENATE(A567,$G$1))</f>
        <v>0</v>
      </c>
      <c r="H567" s="135">
        <f>COUNTIF(品番配送区分記入用リスト!U:U,CONCATENATE(A567,$H$1))</f>
        <v>0</v>
      </c>
      <c r="I567" s="136">
        <f t="shared" si="9"/>
        <v>0</v>
      </c>
      <c r="L567" s="135" t="s">
        <v>1484</v>
      </c>
      <c r="M567" s="137">
        <v>2000000</v>
      </c>
      <c r="N567" s="419">
        <v>2700</v>
      </c>
      <c r="O567" s="154">
        <v>1200</v>
      </c>
      <c r="Q567" s="419">
        <v>2700</v>
      </c>
      <c r="R567" s="138">
        <v>1200</v>
      </c>
      <c r="S567" s="138">
        <v>1500</v>
      </c>
      <c r="T567" s="141">
        <v>405</v>
      </c>
      <c r="U567" s="183">
        <v>322.5</v>
      </c>
      <c r="V567" s="140">
        <v>0.11944444444444445</v>
      </c>
      <c r="X567" s="85">
        <v>772.5</v>
      </c>
      <c r="Y567" s="185">
        <v>772.5</v>
      </c>
      <c r="Z567" s="84">
        <v>0.25750000000000001</v>
      </c>
      <c r="AA567" s="424"/>
      <c r="AB567" s="102">
        <v>0.1</v>
      </c>
      <c r="AC567" s="102">
        <v>0.1</v>
      </c>
      <c r="AE567" s="128">
        <v>202.5</v>
      </c>
      <c r="AF567" s="180">
        <v>405</v>
      </c>
      <c r="AG567" s="183">
        <v>322.5</v>
      </c>
      <c r="AH567" s="189">
        <v>772.5</v>
      </c>
      <c r="AK567" s="419">
        <v>2700</v>
      </c>
      <c r="AM567" s="12">
        <v>270</v>
      </c>
      <c r="AN567" s="103">
        <v>2970</v>
      </c>
      <c r="AO567" s="12">
        <v>2970</v>
      </c>
      <c r="AP567" s="12" t="s">
        <v>662</v>
      </c>
      <c r="AQ567" s="103" t="s">
        <v>662</v>
      </c>
      <c r="AR567" s="159">
        <v>0.1</v>
      </c>
      <c r="AS567" s="84">
        <v>0</v>
      </c>
    </row>
    <row r="568" spans="1:45" ht="14.25" customHeight="1">
      <c r="A568" s="124" t="s">
        <v>932</v>
      </c>
      <c r="B568" s="124" t="s">
        <v>933</v>
      </c>
      <c r="C568" s="419" t="s">
        <v>240</v>
      </c>
      <c r="D568" s="135" t="s">
        <v>232</v>
      </c>
      <c r="E568" s="135">
        <f>COUNTIF(品番配送区分記入用リスト!U:U,CONCATENATE(A568,$E$1))</f>
        <v>0</v>
      </c>
      <c r="F568" s="135">
        <f>COUNTIF(品番配送区分記入用リスト!U:U,CONCATENATE(A568,$F$1))</f>
        <v>0</v>
      </c>
      <c r="G568" s="135">
        <f>COUNTIF(品番配送区分記入用リスト!U:U,CONCATENATE(A568,$G$1))</f>
        <v>0</v>
      </c>
      <c r="H568" s="135">
        <f>COUNTIF(品番配送区分記入用リスト!U:U,CONCATENATE(A568,$H$1))</f>
        <v>0</v>
      </c>
      <c r="I568" s="136">
        <f t="shared" si="9"/>
        <v>0</v>
      </c>
      <c r="L568" s="135" t="s">
        <v>1484</v>
      </c>
      <c r="M568" s="137">
        <v>2000000</v>
      </c>
      <c r="N568" s="419">
        <v>2700</v>
      </c>
      <c r="O568" s="154">
        <v>1200</v>
      </c>
      <c r="Q568" s="419">
        <v>2700</v>
      </c>
      <c r="R568" s="138">
        <v>1200</v>
      </c>
      <c r="S568" s="138">
        <v>1500</v>
      </c>
      <c r="T568" s="141">
        <v>405</v>
      </c>
      <c r="U568" s="183">
        <v>322.5</v>
      </c>
      <c r="V568" s="140">
        <v>0.11944444444444445</v>
      </c>
      <c r="X568" s="85">
        <v>772.5</v>
      </c>
      <c r="Y568" s="185">
        <v>772.5</v>
      </c>
      <c r="Z568" s="84">
        <v>0.25750000000000001</v>
      </c>
      <c r="AA568" s="424"/>
      <c r="AB568" s="102">
        <v>0.1</v>
      </c>
      <c r="AC568" s="102">
        <v>0.1</v>
      </c>
      <c r="AE568" s="128">
        <v>202.5</v>
      </c>
      <c r="AF568" s="180">
        <v>405</v>
      </c>
      <c r="AG568" s="183">
        <v>322.5</v>
      </c>
      <c r="AH568" s="189">
        <v>772.5</v>
      </c>
      <c r="AK568" s="419">
        <v>2700</v>
      </c>
      <c r="AM568" s="12">
        <v>270</v>
      </c>
      <c r="AN568" s="103">
        <v>2970</v>
      </c>
      <c r="AO568" s="12">
        <v>2970</v>
      </c>
      <c r="AP568" s="12" t="s">
        <v>662</v>
      </c>
      <c r="AQ568" s="103" t="s">
        <v>662</v>
      </c>
      <c r="AR568" s="159">
        <v>0.1</v>
      </c>
      <c r="AS568" s="84">
        <v>0</v>
      </c>
    </row>
    <row r="569" spans="1:45" ht="14.25" customHeight="1">
      <c r="A569" s="124" t="s">
        <v>934</v>
      </c>
      <c r="B569" s="124" t="s">
        <v>935</v>
      </c>
      <c r="C569" s="419" t="s">
        <v>248</v>
      </c>
      <c r="D569" s="135" t="s">
        <v>232</v>
      </c>
      <c r="E569" s="135">
        <f>COUNTIF(品番配送区分記入用リスト!U:U,CONCATENATE(A569,$E$1))</f>
        <v>0</v>
      </c>
      <c r="F569" s="135">
        <f>COUNTIF(品番配送区分記入用リスト!U:U,CONCATENATE(A569,$F$1))</f>
        <v>0</v>
      </c>
      <c r="G569" s="135">
        <f>COUNTIF(品番配送区分記入用リスト!U:U,CONCATENATE(A569,$G$1))</f>
        <v>0</v>
      </c>
      <c r="H569" s="135">
        <f>COUNTIF(品番配送区分記入用リスト!U:U,CONCATENATE(A569,$H$1))</f>
        <v>0</v>
      </c>
      <c r="I569" s="136">
        <f t="shared" si="9"/>
        <v>0</v>
      </c>
      <c r="L569" s="135" t="s">
        <v>1484</v>
      </c>
      <c r="M569" s="137">
        <v>2000000</v>
      </c>
      <c r="N569" s="419">
        <v>4500</v>
      </c>
      <c r="O569" s="154">
        <v>2000</v>
      </c>
      <c r="Q569" s="419">
        <v>4500</v>
      </c>
      <c r="R569" s="138">
        <v>2000</v>
      </c>
      <c r="S569" s="138">
        <v>2500</v>
      </c>
      <c r="T569" s="141">
        <v>675</v>
      </c>
      <c r="U569" s="183">
        <v>537.5</v>
      </c>
      <c r="V569" s="140">
        <v>0.11944444444444445</v>
      </c>
      <c r="W569" s="127">
        <v>800</v>
      </c>
      <c r="X569" s="85">
        <v>1287.5</v>
      </c>
      <c r="Y569" s="185">
        <v>487.5</v>
      </c>
      <c r="Z569" s="84">
        <v>9.7500000000000003E-2</v>
      </c>
      <c r="AA569" s="424"/>
      <c r="AB569" s="102">
        <v>0.1</v>
      </c>
      <c r="AC569" s="102">
        <v>0.1</v>
      </c>
      <c r="AE569" s="128">
        <v>337.5</v>
      </c>
      <c r="AF569" s="180">
        <v>675</v>
      </c>
      <c r="AG569" s="183">
        <v>537.5</v>
      </c>
      <c r="AH569" s="189">
        <v>1287.5</v>
      </c>
      <c r="AK569" s="419">
        <v>4500</v>
      </c>
      <c r="AM569" s="12">
        <v>450</v>
      </c>
      <c r="AN569" s="103">
        <v>4950</v>
      </c>
      <c r="AO569" s="12">
        <v>4950</v>
      </c>
      <c r="AP569" s="12" t="s">
        <v>467</v>
      </c>
      <c r="AQ569" s="103" t="s">
        <v>467</v>
      </c>
      <c r="AR569" s="159">
        <v>0.1</v>
      </c>
      <c r="AS569" s="84">
        <v>0</v>
      </c>
    </row>
    <row r="570" spans="1:45" ht="14.25" customHeight="1">
      <c r="A570" s="124" t="s">
        <v>936</v>
      </c>
      <c r="B570" s="124" t="s">
        <v>937</v>
      </c>
      <c r="C570" s="419" t="s">
        <v>248</v>
      </c>
      <c r="D570" s="135" t="s">
        <v>232</v>
      </c>
      <c r="E570" s="135">
        <f>COUNTIF(品番配送区分記入用リスト!U:U,CONCATENATE(A570,$E$1))</f>
        <v>0</v>
      </c>
      <c r="F570" s="135">
        <f>COUNTIF(品番配送区分記入用リスト!U:U,CONCATENATE(A570,$F$1))</f>
        <v>0</v>
      </c>
      <c r="G570" s="135">
        <f>COUNTIF(品番配送区分記入用リスト!U:U,CONCATENATE(A570,$G$1))</f>
        <v>0</v>
      </c>
      <c r="H570" s="135">
        <f>COUNTIF(品番配送区分記入用リスト!U:U,CONCATENATE(A570,$H$1))</f>
        <v>0</v>
      </c>
      <c r="I570" s="136">
        <f t="shared" si="9"/>
        <v>0</v>
      </c>
      <c r="L570" s="135" t="s">
        <v>1484</v>
      </c>
      <c r="M570" s="137">
        <v>2000000</v>
      </c>
      <c r="N570" s="419">
        <v>4500</v>
      </c>
      <c r="O570" s="154">
        <v>2000</v>
      </c>
      <c r="Q570" s="419">
        <v>4500</v>
      </c>
      <c r="R570" s="138">
        <v>2000</v>
      </c>
      <c r="S570" s="138">
        <v>2500</v>
      </c>
      <c r="T570" s="141">
        <v>675</v>
      </c>
      <c r="U570" s="183">
        <v>537.5</v>
      </c>
      <c r="V570" s="140">
        <v>0.11944444444444445</v>
      </c>
      <c r="W570" s="127">
        <v>800</v>
      </c>
      <c r="X570" s="85">
        <v>1287.5</v>
      </c>
      <c r="Y570" s="185">
        <v>487.5</v>
      </c>
      <c r="Z570" s="84">
        <v>9.7500000000000003E-2</v>
      </c>
      <c r="AA570" s="424"/>
      <c r="AB570" s="102">
        <v>0.1</v>
      </c>
      <c r="AC570" s="102">
        <v>0.1</v>
      </c>
      <c r="AE570" s="128">
        <v>337.5</v>
      </c>
      <c r="AF570" s="180">
        <v>675</v>
      </c>
      <c r="AG570" s="183">
        <v>537.5</v>
      </c>
      <c r="AH570" s="189">
        <v>1287.5</v>
      </c>
      <c r="AK570" s="419">
        <v>4500</v>
      </c>
      <c r="AM570" s="12">
        <v>450</v>
      </c>
      <c r="AN570" s="103">
        <v>4950</v>
      </c>
      <c r="AO570" s="12">
        <v>4950</v>
      </c>
      <c r="AP570" s="12" t="s">
        <v>467</v>
      </c>
      <c r="AQ570" s="103" t="s">
        <v>467</v>
      </c>
      <c r="AR570" s="159">
        <v>0.1</v>
      </c>
      <c r="AS570" s="84">
        <v>0</v>
      </c>
    </row>
    <row r="571" spans="1:45" ht="14.25" customHeight="1">
      <c r="A571" s="124" t="s">
        <v>938</v>
      </c>
      <c r="B571" s="124" t="s">
        <v>939</v>
      </c>
      <c r="C571" s="419" t="s">
        <v>248</v>
      </c>
      <c r="D571" s="135" t="s">
        <v>232</v>
      </c>
      <c r="E571" s="135">
        <f>COUNTIF(品番配送区分記入用リスト!U:U,CONCATENATE(A571,$E$1))</f>
        <v>0</v>
      </c>
      <c r="F571" s="135">
        <f>COUNTIF(品番配送区分記入用リスト!U:U,CONCATENATE(A571,$F$1))</f>
        <v>0</v>
      </c>
      <c r="G571" s="135">
        <f>COUNTIF(品番配送区分記入用リスト!U:U,CONCATENATE(A571,$G$1))</f>
        <v>0</v>
      </c>
      <c r="H571" s="135">
        <f>COUNTIF(品番配送区分記入用リスト!U:U,CONCATENATE(A571,$H$1))</f>
        <v>0</v>
      </c>
      <c r="I571" s="136">
        <f t="shared" si="9"/>
        <v>0</v>
      </c>
      <c r="L571" s="135" t="s">
        <v>1484</v>
      </c>
      <c r="M571" s="137">
        <v>2000000</v>
      </c>
      <c r="N571" s="419">
        <v>4500</v>
      </c>
      <c r="O571" s="154">
        <v>2000</v>
      </c>
      <c r="Q571" s="419">
        <v>4500</v>
      </c>
      <c r="R571" s="138">
        <v>2000</v>
      </c>
      <c r="S571" s="138">
        <v>2500</v>
      </c>
      <c r="T571" s="141">
        <v>675</v>
      </c>
      <c r="U571" s="183">
        <v>537.5</v>
      </c>
      <c r="V571" s="140">
        <v>0.11944444444444445</v>
      </c>
      <c r="W571" s="127">
        <v>800</v>
      </c>
      <c r="X571" s="85">
        <v>1287.5</v>
      </c>
      <c r="Y571" s="185">
        <v>487.5</v>
      </c>
      <c r="Z571" s="84">
        <v>9.7500000000000003E-2</v>
      </c>
      <c r="AA571" s="424"/>
      <c r="AB571" s="102">
        <v>0.1</v>
      </c>
      <c r="AC571" s="102">
        <v>0.1</v>
      </c>
      <c r="AE571" s="128">
        <v>337.5</v>
      </c>
      <c r="AF571" s="180">
        <v>675</v>
      </c>
      <c r="AG571" s="183">
        <v>537.5</v>
      </c>
      <c r="AH571" s="189">
        <v>1287.5</v>
      </c>
      <c r="AK571" s="419">
        <v>4500</v>
      </c>
      <c r="AM571" s="12">
        <v>450</v>
      </c>
      <c r="AN571" s="103">
        <v>4950</v>
      </c>
      <c r="AO571" s="12">
        <v>4950</v>
      </c>
      <c r="AP571" s="12" t="s">
        <v>467</v>
      </c>
      <c r="AQ571" s="103" t="s">
        <v>467</v>
      </c>
      <c r="AR571" s="159">
        <v>0.1</v>
      </c>
      <c r="AS571" s="84">
        <v>0</v>
      </c>
    </row>
    <row r="572" spans="1:45" ht="14.25" customHeight="1">
      <c r="A572" s="124" t="s">
        <v>940</v>
      </c>
      <c r="B572" s="124" t="s">
        <v>941</v>
      </c>
      <c r="C572" s="419" t="s">
        <v>248</v>
      </c>
      <c r="D572" s="135" t="s">
        <v>232</v>
      </c>
      <c r="E572" s="135">
        <f>COUNTIF(品番配送区分記入用リスト!U:U,CONCATENATE(A572,$E$1))</f>
        <v>0</v>
      </c>
      <c r="F572" s="135">
        <f>COUNTIF(品番配送区分記入用リスト!U:U,CONCATENATE(A572,$F$1))</f>
        <v>0</v>
      </c>
      <c r="G572" s="135">
        <f>COUNTIF(品番配送区分記入用リスト!U:U,CONCATENATE(A572,$G$1))</f>
        <v>0</v>
      </c>
      <c r="H572" s="135">
        <f>COUNTIF(品番配送区分記入用リスト!U:U,CONCATENATE(A572,$H$1))</f>
        <v>0</v>
      </c>
      <c r="I572" s="136">
        <f t="shared" si="9"/>
        <v>0</v>
      </c>
      <c r="L572" s="135" t="s">
        <v>1484</v>
      </c>
      <c r="M572" s="137">
        <v>2000000</v>
      </c>
      <c r="N572" s="419">
        <v>4500</v>
      </c>
      <c r="O572" s="154">
        <v>2000</v>
      </c>
      <c r="Q572" s="419">
        <v>4500</v>
      </c>
      <c r="R572" s="138">
        <v>2000</v>
      </c>
      <c r="S572" s="138">
        <v>2500</v>
      </c>
      <c r="T572" s="141">
        <v>675</v>
      </c>
      <c r="U572" s="183">
        <v>537.5</v>
      </c>
      <c r="V572" s="140">
        <v>0.11944444444444445</v>
      </c>
      <c r="W572" s="127">
        <v>800</v>
      </c>
      <c r="X572" s="85">
        <v>1287.5</v>
      </c>
      <c r="Y572" s="185">
        <v>487.5</v>
      </c>
      <c r="Z572" s="84">
        <v>9.7500000000000003E-2</v>
      </c>
      <c r="AA572" s="424"/>
      <c r="AB572" s="102">
        <v>0.1</v>
      </c>
      <c r="AC572" s="102">
        <v>0.1</v>
      </c>
      <c r="AE572" s="128">
        <v>337.5</v>
      </c>
      <c r="AF572" s="180">
        <v>675</v>
      </c>
      <c r="AG572" s="183">
        <v>537.5</v>
      </c>
      <c r="AH572" s="189">
        <v>1287.5</v>
      </c>
      <c r="AK572" s="419">
        <v>4500</v>
      </c>
      <c r="AM572" s="12">
        <v>450</v>
      </c>
      <c r="AN572" s="103">
        <v>4950</v>
      </c>
      <c r="AO572" s="12">
        <v>4950</v>
      </c>
      <c r="AP572" s="12" t="s">
        <v>467</v>
      </c>
      <c r="AQ572" s="103" t="s">
        <v>467</v>
      </c>
      <c r="AR572" s="159">
        <v>0.1</v>
      </c>
      <c r="AS572" s="84">
        <v>0</v>
      </c>
    </row>
    <row r="573" spans="1:45" ht="14.25" customHeight="1">
      <c r="A573" s="124" t="s">
        <v>942</v>
      </c>
      <c r="B573" s="124" t="s">
        <v>943</v>
      </c>
      <c r="C573" s="419" t="s">
        <v>495</v>
      </c>
      <c r="D573" s="135" t="s">
        <v>232</v>
      </c>
      <c r="E573" s="135">
        <f>COUNTIF(品番配送区分記入用リスト!U:U,CONCATENATE(A573,$E$1))</f>
        <v>0</v>
      </c>
      <c r="F573" s="135">
        <f>COUNTIF(品番配送区分記入用リスト!U:U,CONCATENATE(A573,$F$1))</f>
        <v>0</v>
      </c>
      <c r="G573" s="135">
        <f>COUNTIF(品番配送区分記入用リスト!U:U,CONCATENATE(A573,$G$1))</f>
        <v>0</v>
      </c>
      <c r="H573" s="135">
        <f>COUNTIF(品番配送区分記入用リスト!U:U,CONCATENATE(A573,$H$1))</f>
        <v>0</v>
      </c>
      <c r="I573" s="136">
        <f t="shared" si="9"/>
        <v>0</v>
      </c>
      <c r="L573" s="135" t="s">
        <v>1484</v>
      </c>
      <c r="M573" s="137">
        <v>2000000</v>
      </c>
      <c r="N573" s="419">
        <v>7200</v>
      </c>
      <c r="O573" s="154">
        <v>3200</v>
      </c>
      <c r="Q573" s="419">
        <v>7200</v>
      </c>
      <c r="R573" s="138">
        <v>3200</v>
      </c>
      <c r="S573" s="138">
        <v>4000</v>
      </c>
      <c r="T573" s="141">
        <v>1080</v>
      </c>
      <c r="U573" s="183">
        <v>860</v>
      </c>
      <c r="V573" s="140">
        <v>0.11944444444444445</v>
      </c>
      <c r="W573" s="127">
        <v>800</v>
      </c>
      <c r="X573" s="85">
        <v>2060</v>
      </c>
      <c r="Y573" s="185">
        <v>1260</v>
      </c>
      <c r="Z573" s="84">
        <v>0.1575</v>
      </c>
      <c r="AA573" s="424"/>
      <c r="AB573" s="102">
        <v>0.1</v>
      </c>
      <c r="AC573" s="102">
        <v>0.1</v>
      </c>
      <c r="AE573" s="128">
        <v>540</v>
      </c>
      <c r="AF573" s="180">
        <v>1080</v>
      </c>
      <c r="AG573" s="183">
        <v>860</v>
      </c>
      <c r="AH573" s="189">
        <v>2060</v>
      </c>
      <c r="AK573" s="419">
        <v>7200</v>
      </c>
      <c r="AM573" s="12">
        <v>720</v>
      </c>
      <c r="AN573" s="103">
        <v>7920</v>
      </c>
      <c r="AO573" s="12">
        <v>7920</v>
      </c>
      <c r="AP573" s="12" t="s">
        <v>1515</v>
      </c>
      <c r="AQ573" s="103" t="s">
        <v>1515</v>
      </c>
      <c r="AR573" s="159">
        <v>0.1</v>
      </c>
      <c r="AS573" s="84">
        <v>0</v>
      </c>
    </row>
    <row r="574" spans="1:45" ht="14.25" customHeight="1">
      <c r="A574" s="124" t="s">
        <v>944</v>
      </c>
      <c r="B574" s="124" t="s">
        <v>945</v>
      </c>
      <c r="C574" s="419" t="s">
        <v>264</v>
      </c>
      <c r="D574" s="135" t="s">
        <v>232</v>
      </c>
      <c r="E574" s="135">
        <f>COUNTIF(品番配送区分記入用リスト!U:U,CONCATENATE(A574,$E$1))</f>
        <v>0</v>
      </c>
      <c r="F574" s="135">
        <f>COUNTIF(品番配送区分記入用リスト!U:U,CONCATENATE(A574,$F$1))</f>
        <v>0</v>
      </c>
      <c r="G574" s="135">
        <f>COUNTIF(品番配送区分記入用リスト!U:U,CONCATENATE(A574,$G$1))</f>
        <v>0</v>
      </c>
      <c r="H574" s="135">
        <f>COUNTIF(品番配送区分記入用リスト!U:U,CONCATENATE(A574,$H$1))</f>
        <v>0</v>
      </c>
      <c r="I574" s="136">
        <f t="shared" si="9"/>
        <v>0</v>
      </c>
      <c r="L574" s="135" t="s">
        <v>1484</v>
      </c>
      <c r="M574" s="137">
        <v>2000000</v>
      </c>
      <c r="N574" s="419">
        <v>9000</v>
      </c>
      <c r="O574" s="154">
        <v>4000</v>
      </c>
      <c r="Q574" s="419">
        <v>9000</v>
      </c>
      <c r="R574" s="138">
        <v>4000</v>
      </c>
      <c r="S574" s="138">
        <v>5000</v>
      </c>
      <c r="T574" s="141">
        <v>1350</v>
      </c>
      <c r="U574" s="183">
        <v>1075</v>
      </c>
      <c r="V574" s="140">
        <v>0.11944444444444445</v>
      </c>
      <c r="W574" s="127">
        <v>800</v>
      </c>
      <c r="X574" s="85">
        <v>2575</v>
      </c>
      <c r="Y574" s="185">
        <v>1775</v>
      </c>
      <c r="Z574" s="84">
        <v>0.17749999999999999</v>
      </c>
      <c r="AA574" s="424"/>
      <c r="AB574" s="102">
        <v>0.1</v>
      </c>
      <c r="AC574" s="102">
        <v>0.1</v>
      </c>
      <c r="AE574" s="128">
        <v>675</v>
      </c>
      <c r="AF574" s="180">
        <v>1350</v>
      </c>
      <c r="AG574" s="183">
        <v>1075</v>
      </c>
      <c r="AH574" s="189">
        <v>2575</v>
      </c>
      <c r="AK574" s="419">
        <v>9000</v>
      </c>
      <c r="AM574" s="12">
        <v>900</v>
      </c>
      <c r="AN574" s="103">
        <v>9900</v>
      </c>
      <c r="AO574" s="12">
        <v>9900</v>
      </c>
      <c r="AP574" s="12" t="s">
        <v>505</v>
      </c>
      <c r="AQ574" s="103" t="s">
        <v>505</v>
      </c>
      <c r="AR574" s="159">
        <v>0.1</v>
      </c>
      <c r="AS574" s="84">
        <v>0</v>
      </c>
    </row>
    <row r="575" spans="1:45" ht="14.25" customHeight="1">
      <c r="A575" s="124" t="s">
        <v>946</v>
      </c>
      <c r="B575" s="124" t="s">
        <v>947</v>
      </c>
      <c r="C575" s="419" t="s">
        <v>264</v>
      </c>
      <c r="D575" s="135" t="s">
        <v>232</v>
      </c>
      <c r="E575" s="135">
        <f>COUNTIF(品番配送区分記入用リスト!U:U,CONCATENATE(A575,$E$1))</f>
        <v>0</v>
      </c>
      <c r="F575" s="135">
        <f>COUNTIF(品番配送区分記入用リスト!U:U,CONCATENATE(A575,$F$1))</f>
        <v>0</v>
      </c>
      <c r="G575" s="135">
        <f>COUNTIF(品番配送区分記入用リスト!U:U,CONCATENATE(A575,$G$1))</f>
        <v>0</v>
      </c>
      <c r="H575" s="135">
        <f>COUNTIF(品番配送区分記入用リスト!U:U,CONCATENATE(A575,$H$1))</f>
        <v>0</v>
      </c>
      <c r="I575" s="136">
        <f t="shared" si="9"/>
        <v>0</v>
      </c>
      <c r="L575" s="135" t="s">
        <v>1484</v>
      </c>
      <c r="M575" s="137">
        <v>2000000</v>
      </c>
      <c r="N575" s="419">
        <v>9000</v>
      </c>
      <c r="O575" s="154">
        <v>4000</v>
      </c>
      <c r="Q575" s="419">
        <v>9000</v>
      </c>
      <c r="R575" s="138">
        <v>4000</v>
      </c>
      <c r="S575" s="138">
        <v>5000</v>
      </c>
      <c r="T575" s="141">
        <v>1350</v>
      </c>
      <c r="U575" s="183">
        <v>1075</v>
      </c>
      <c r="V575" s="140">
        <v>0.11944444444444445</v>
      </c>
      <c r="W575" s="127">
        <v>800</v>
      </c>
      <c r="X575" s="85">
        <v>2575</v>
      </c>
      <c r="Y575" s="185">
        <v>1775</v>
      </c>
      <c r="Z575" s="84">
        <v>0.17749999999999999</v>
      </c>
      <c r="AA575" s="424"/>
      <c r="AB575" s="102">
        <v>0.1</v>
      </c>
      <c r="AC575" s="102">
        <v>0.1</v>
      </c>
      <c r="AE575" s="128">
        <v>675</v>
      </c>
      <c r="AF575" s="180">
        <v>1350</v>
      </c>
      <c r="AG575" s="183">
        <v>1075</v>
      </c>
      <c r="AH575" s="189">
        <v>2575</v>
      </c>
      <c r="AK575" s="419">
        <v>9000</v>
      </c>
      <c r="AM575" s="12">
        <v>900</v>
      </c>
      <c r="AN575" s="103">
        <v>9900</v>
      </c>
      <c r="AO575" s="12">
        <v>9900</v>
      </c>
      <c r="AP575" s="12" t="s">
        <v>505</v>
      </c>
      <c r="AQ575" s="103" t="s">
        <v>505</v>
      </c>
      <c r="AR575" s="159">
        <v>0.1</v>
      </c>
      <c r="AS575" s="84">
        <v>0</v>
      </c>
    </row>
    <row r="576" spans="1:45" ht="14.25" customHeight="1">
      <c r="A576" s="124" t="s">
        <v>948</v>
      </c>
      <c r="B576" s="124" t="s">
        <v>949</v>
      </c>
      <c r="C576" s="419" t="s">
        <v>238</v>
      </c>
      <c r="D576" s="135" t="s">
        <v>232</v>
      </c>
      <c r="E576" s="135">
        <f>COUNTIF(品番配送区分記入用リスト!U:U,CONCATENATE(A576,$E$1))</f>
        <v>0</v>
      </c>
      <c r="F576" s="135">
        <f>COUNTIF(品番配送区分記入用リスト!U:U,CONCATENATE(A576,$F$1))</f>
        <v>0</v>
      </c>
      <c r="G576" s="135">
        <f>COUNTIF(品番配送区分記入用リスト!U:U,CONCATENATE(A576,$G$1))</f>
        <v>0</v>
      </c>
      <c r="H576" s="135">
        <f>COUNTIF(品番配送区分記入用リスト!U:U,CONCATENATE(A576,$H$1))</f>
        <v>0</v>
      </c>
      <c r="I576" s="136">
        <f t="shared" si="9"/>
        <v>0</v>
      </c>
      <c r="L576" s="135" t="s">
        <v>1484</v>
      </c>
      <c r="M576" s="137">
        <v>2000000</v>
      </c>
      <c r="N576" s="419">
        <v>2250</v>
      </c>
      <c r="O576" s="154">
        <v>1000</v>
      </c>
      <c r="Q576" s="419">
        <v>2250</v>
      </c>
      <c r="R576" s="138">
        <v>1000</v>
      </c>
      <c r="S576" s="138">
        <v>1250</v>
      </c>
      <c r="T576" s="141">
        <v>337.5</v>
      </c>
      <c r="U576" s="183">
        <v>268.75</v>
      </c>
      <c r="V576" s="140">
        <v>0.11944444444444445</v>
      </c>
      <c r="X576" s="85">
        <v>643.75</v>
      </c>
      <c r="Y576" s="185">
        <v>643.75</v>
      </c>
      <c r="Z576" s="84">
        <v>0.25750000000000001</v>
      </c>
      <c r="AA576" s="424"/>
      <c r="AB576" s="102">
        <v>0.1</v>
      </c>
      <c r="AC576" s="102">
        <v>0.1</v>
      </c>
      <c r="AE576" s="128">
        <v>168.75</v>
      </c>
      <c r="AF576" s="180">
        <v>337.5</v>
      </c>
      <c r="AG576" s="183">
        <v>268.75</v>
      </c>
      <c r="AH576" s="189">
        <v>643.75</v>
      </c>
      <c r="AK576" s="419">
        <v>2250</v>
      </c>
      <c r="AM576" s="12">
        <v>225</v>
      </c>
      <c r="AN576" s="103">
        <v>2475</v>
      </c>
      <c r="AO576" s="12">
        <v>2475</v>
      </c>
      <c r="AP576" s="12" t="s">
        <v>1516</v>
      </c>
      <c r="AQ576" s="103" t="s">
        <v>1516</v>
      </c>
      <c r="AR576" s="159">
        <v>0.1</v>
      </c>
      <c r="AS576" s="84">
        <v>0</v>
      </c>
    </row>
    <row r="577" spans="1:45" ht="14.25" customHeight="1">
      <c r="A577" s="124" t="s">
        <v>950</v>
      </c>
      <c r="B577" s="124" t="s">
        <v>951</v>
      </c>
      <c r="C577" s="419" t="s">
        <v>240</v>
      </c>
      <c r="D577" s="135" t="s">
        <v>232</v>
      </c>
      <c r="E577" s="135">
        <f>COUNTIF(品番配送区分記入用リスト!U:U,CONCATENATE(A577,$E$1))</f>
        <v>0</v>
      </c>
      <c r="F577" s="135">
        <f>COUNTIF(品番配送区分記入用リスト!U:U,CONCATENATE(A577,$F$1))</f>
        <v>0</v>
      </c>
      <c r="G577" s="135">
        <f>COUNTIF(品番配送区分記入用リスト!U:U,CONCATENATE(A577,$G$1))</f>
        <v>0</v>
      </c>
      <c r="H577" s="135">
        <f>COUNTIF(品番配送区分記入用リスト!U:U,CONCATENATE(A577,$H$1))</f>
        <v>0</v>
      </c>
      <c r="I577" s="136">
        <f t="shared" si="9"/>
        <v>0</v>
      </c>
      <c r="L577" s="135" t="s">
        <v>1484</v>
      </c>
      <c r="M577" s="137">
        <v>2000000</v>
      </c>
      <c r="N577" s="419">
        <v>2700</v>
      </c>
      <c r="O577" s="154">
        <v>1200</v>
      </c>
      <c r="Q577" s="419">
        <v>2700</v>
      </c>
      <c r="R577" s="138">
        <v>1200</v>
      </c>
      <c r="S577" s="138">
        <v>1500</v>
      </c>
      <c r="T577" s="141">
        <v>405</v>
      </c>
      <c r="U577" s="183">
        <v>322.5</v>
      </c>
      <c r="V577" s="140">
        <v>0.11944444444444445</v>
      </c>
      <c r="X577" s="85">
        <v>772.5</v>
      </c>
      <c r="Y577" s="185">
        <v>772.5</v>
      </c>
      <c r="Z577" s="84">
        <v>0.25750000000000001</v>
      </c>
      <c r="AA577" s="424"/>
      <c r="AB577" s="102">
        <v>0.1</v>
      </c>
      <c r="AC577" s="102">
        <v>0.1</v>
      </c>
      <c r="AE577" s="128">
        <v>202.5</v>
      </c>
      <c r="AF577" s="180">
        <v>405</v>
      </c>
      <c r="AG577" s="183">
        <v>322.5</v>
      </c>
      <c r="AH577" s="189">
        <v>772.5</v>
      </c>
      <c r="AK577" s="419">
        <v>2700</v>
      </c>
      <c r="AM577" s="12">
        <v>270</v>
      </c>
      <c r="AN577" s="103">
        <v>2970</v>
      </c>
      <c r="AO577" s="12">
        <v>2970</v>
      </c>
      <c r="AP577" s="12" t="s">
        <v>662</v>
      </c>
      <c r="AQ577" s="103" t="s">
        <v>662</v>
      </c>
      <c r="AR577" s="159">
        <v>0.1</v>
      </c>
      <c r="AS577" s="84">
        <v>0</v>
      </c>
    </row>
    <row r="578" spans="1:45" ht="14.25" customHeight="1">
      <c r="A578" s="124" t="s">
        <v>952</v>
      </c>
      <c r="B578" s="124" t="s">
        <v>953</v>
      </c>
      <c r="C578" s="419" t="s">
        <v>419</v>
      </c>
      <c r="D578" s="135" t="s">
        <v>232</v>
      </c>
      <c r="E578" s="135">
        <f>COUNTIF(品番配送区分記入用リスト!U:U,CONCATENATE(A578,$E$1))</f>
        <v>0</v>
      </c>
      <c r="F578" s="135">
        <f>COUNTIF(品番配送区分記入用リスト!U:U,CONCATENATE(A578,$F$1))</f>
        <v>0</v>
      </c>
      <c r="G578" s="135">
        <f>COUNTIF(品番配送区分記入用リスト!U:U,CONCATENATE(A578,$G$1))</f>
        <v>0</v>
      </c>
      <c r="H578" s="135">
        <f>COUNTIF(品番配送区分記入用リスト!U:U,CONCATENATE(A578,$H$1))</f>
        <v>0</v>
      </c>
      <c r="I578" s="136">
        <f t="shared" si="9"/>
        <v>0</v>
      </c>
      <c r="L578" s="135" t="s">
        <v>1484</v>
      </c>
      <c r="M578" s="137">
        <v>2000000</v>
      </c>
      <c r="N578" s="419">
        <v>3150</v>
      </c>
      <c r="O578" s="154">
        <v>1400</v>
      </c>
      <c r="Q578" s="419">
        <v>3150</v>
      </c>
      <c r="R578" s="138">
        <v>1400</v>
      </c>
      <c r="S578" s="138">
        <v>1750</v>
      </c>
      <c r="T578" s="141">
        <v>472.5</v>
      </c>
      <c r="U578" s="183">
        <v>376.25</v>
      </c>
      <c r="V578" s="140">
        <v>0.11944444444444445</v>
      </c>
      <c r="X578" s="85">
        <v>901.25</v>
      </c>
      <c r="Y578" s="185">
        <v>901.25</v>
      </c>
      <c r="Z578" s="84">
        <v>0.25750000000000001</v>
      </c>
      <c r="AA578" s="424"/>
      <c r="AB578" s="102">
        <v>0.1</v>
      </c>
      <c r="AC578" s="102">
        <v>0.1</v>
      </c>
      <c r="AE578" s="128">
        <v>236.25</v>
      </c>
      <c r="AF578" s="180">
        <v>472.5</v>
      </c>
      <c r="AG578" s="183">
        <v>376.25</v>
      </c>
      <c r="AH578" s="189">
        <v>901.25</v>
      </c>
      <c r="AK578" s="419">
        <v>3150</v>
      </c>
      <c r="AM578" s="12">
        <v>315</v>
      </c>
      <c r="AN578" s="103">
        <v>3465</v>
      </c>
      <c r="AO578" s="12">
        <v>3465</v>
      </c>
      <c r="AP578" s="12" t="s">
        <v>1517</v>
      </c>
      <c r="AQ578" s="103" t="s">
        <v>1517</v>
      </c>
      <c r="AR578" s="159">
        <v>0.1</v>
      </c>
      <c r="AS578" s="84">
        <v>0</v>
      </c>
    </row>
    <row r="579" spans="1:45" ht="14.25" customHeight="1">
      <c r="A579" s="124" t="s">
        <v>954</v>
      </c>
      <c r="B579" s="124" t="s">
        <v>955</v>
      </c>
      <c r="C579" s="419" t="s">
        <v>246</v>
      </c>
      <c r="D579" s="135" t="s">
        <v>232</v>
      </c>
      <c r="E579" s="135">
        <f>COUNTIF(品番配送区分記入用リスト!U:U,CONCATENATE(A579,$E$1))</f>
        <v>0</v>
      </c>
      <c r="F579" s="135">
        <f>COUNTIF(品番配送区分記入用リスト!U:U,CONCATENATE(A579,$F$1))</f>
        <v>0</v>
      </c>
      <c r="G579" s="135">
        <f>COUNTIF(品番配送区分記入用リスト!U:U,CONCATENATE(A579,$G$1))</f>
        <v>0</v>
      </c>
      <c r="H579" s="135">
        <f>COUNTIF(品番配送区分記入用リスト!U:U,CONCATENATE(A579,$H$1))</f>
        <v>0</v>
      </c>
      <c r="I579" s="136">
        <f t="shared" ref="I579:I642" si="10">IF(SUM(E579:H579)+ROW(A578)*0.0001%&gt;=1,SUM(E579:H579)+ROW(A578)*0.0001%+M579+C579,0)</f>
        <v>0</v>
      </c>
      <c r="L579" s="135" t="s">
        <v>1484</v>
      </c>
      <c r="M579" s="137">
        <v>2000000</v>
      </c>
      <c r="N579" s="419">
        <v>3600</v>
      </c>
      <c r="O579" s="154">
        <v>1600</v>
      </c>
      <c r="Q579" s="419">
        <v>3600</v>
      </c>
      <c r="R579" s="138">
        <v>1600</v>
      </c>
      <c r="S579" s="138">
        <v>2000</v>
      </c>
      <c r="T579" s="141">
        <v>540</v>
      </c>
      <c r="U579" s="183">
        <v>430</v>
      </c>
      <c r="V579" s="140">
        <v>0.11944444444444445</v>
      </c>
      <c r="X579" s="85">
        <v>1030</v>
      </c>
      <c r="Y579" s="185">
        <v>1030</v>
      </c>
      <c r="Z579" s="84">
        <v>0.25750000000000001</v>
      </c>
      <c r="AA579" s="424"/>
      <c r="AB579" s="102">
        <v>0.1</v>
      </c>
      <c r="AC579" s="102">
        <v>0.1</v>
      </c>
      <c r="AE579" s="128">
        <v>270</v>
      </c>
      <c r="AF579" s="180">
        <v>540</v>
      </c>
      <c r="AG579" s="183">
        <v>430</v>
      </c>
      <c r="AH579" s="189">
        <v>1030</v>
      </c>
      <c r="AK579" s="419">
        <v>3600</v>
      </c>
      <c r="AM579" s="12">
        <v>360</v>
      </c>
      <c r="AN579" s="103">
        <v>3960</v>
      </c>
      <c r="AO579" s="12">
        <v>3960</v>
      </c>
      <c r="AP579" s="12" t="s">
        <v>1518</v>
      </c>
      <c r="AQ579" s="103" t="s">
        <v>1518</v>
      </c>
      <c r="AR579" s="159">
        <v>0.1</v>
      </c>
      <c r="AS579" s="84">
        <v>0</v>
      </c>
    </row>
    <row r="580" spans="1:45" ht="14.25" customHeight="1">
      <c r="A580" s="124" t="s">
        <v>956</v>
      </c>
      <c r="B580" s="124" t="s">
        <v>957</v>
      </c>
      <c r="C580" s="419" t="s">
        <v>246</v>
      </c>
      <c r="D580" s="135" t="s">
        <v>232</v>
      </c>
      <c r="E580" s="135">
        <f>COUNTIF(品番配送区分記入用リスト!U:U,CONCATENATE(A580,$E$1))</f>
        <v>0</v>
      </c>
      <c r="F580" s="135">
        <f>COUNTIF(品番配送区分記入用リスト!U:U,CONCATENATE(A580,$F$1))</f>
        <v>0</v>
      </c>
      <c r="G580" s="135">
        <f>COUNTIF(品番配送区分記入用リスト!U:U,CONCATENATE(A580,$G$1))</f>
        <v>0</v>
      </c>
      <c r="H580" s="135">
        <f>COUNTIF(品番配送区分記入用リスト!U:U,CONCATENATE(A580,$H$1))</f>
        <v>0</v>
      </c>
      <c r="I580" s="136">
        <f t="shared" si="10"/>
        <v>0</v>
      </c>
      <c r="L580" s="135" t="s">
        <v>1484</v>
      </c>
      <c r="M580" s="137">
        <v>2000000</v>
      </c>
      <c r="N580" s="419">
        <v>3600</v>
      </c>
      <c r="O580" s="154">
        <v>1600</v>
      </c>
      <c r="Q580" s="419">
        <v>3600</v>
      </c>
      <c r="R580" s="138">
        <v>1600</v>
      </c>
      <c r="S580" s="138">
        <v>2000</v>
      </c>
      <c r="T580" s="141">
        <v>540</v>
      </c>
      <c r="U580" s="183">
        <v>430</v>
      </c>
      <c r="V580" s="140">
        <v>0.11944444444444445</v>
      </c>
      <c r="X580" s="85">
        <v>1030</v>
      </c>
      <c r="Y580" s="185">
        <v>1030</v>
      </c>
      <c r="Z580" s="84">
        <v>0.25750000000000001</v>
      </c>
      <c r="AA580" s="424"/>
      <c r="AB580" s="102">
        <v>0.1</v>
      </c>
      <c r="AC580" s="102">
        <v>0.1</v>
      </c>
      <c r="AE580" s="128">
        <v>270</v>
      </c>
      <c r="AF580" s="180">
        <v>540</v>
      </c>
      <c r="AG580" s="183">
        <v>430</v>
      </c>
      <c r="AH580" s="189">
        <v>1030</v>
      </c>
      <c r="AK580" s="419">
        <v>3600</v>
      </c>
      <c r="AM580" s="12">
        <v>360</v>
      </c>
      <c r="AN580" s="103">
        <v>3960</v>
      </c>
      <c r="AO580" s="12">
        <v>3960</v>
      </c>
      <c r="AP580" s="12" t="s">
        <v>1518</v>
      </c>
      <c r="AQ580" s="103" t="s">
        <v>1518</v>
      </c>
      <c r="AR580" s="159">
        <v>0.1</v>
      </c>
      <c r="AS580" s="84">
        <v>0</v>
      </c>
    </row>
    <row r="581" spans="1:45" ht="14.25" customHeight="1">
      <c r="A581" s="124" t="s">
        <v>958</v>
      </c>
      <c r="B581" s="124" t="s">
        <v>959</v>
      </c>
      <c r="C581" s="419" t="s">
        <v>524</v>
      </c>
      <c r="D581" s="135" t="s">
        <v>232</v>
      </c>
      <c r="E581" s="135">
        <f>COUNTIF(品番配送区分記入用リスト!U:U,CONCATENATE(A581,$E$1))</f>
        <v>0</v>
      </c>
      <c r="F581" s="135">
        <f>COUNTIF(品番配送区分記入用リスト!U:U,CONCATENATE(A581,$F$1))</f>
        <v>0</v>
      </c>
      <c r="G581" s="135">
        <f>COUNTIF(品番配送区分記入用リスト!U:U,CONCATENATE(A581,$G$1))</f>
        <v>0</v>
      </c>
      <c r="H581" s="135">
        <f>COUNTIF(品番配送区分記入用リスト!U:U,CONCATENATE(A581,$H$1))</f>
        <v>0</v>
      </c>
      <c r="I581" s="136">
        <f t="shared" si="10"/>
        <v>0</v>
      </c>
      <c r="L581" s="135" t="s">
        <v>1484</v>
      </c>
      <c r="M581" s="137">
        <v>2000000</v>
      </c>
      <c r="N581" s="419">
        <v>5400</v>
      </c>
      <c r="O581" s="154">
        <v>2400</v>
      </c>
      <c r="Q581" s="419">
        <v>5400</v>
      </c>
      <c r="R581" s="138">
        <v>2400</v>
      </c>
      <c r="S581" s="138">
        <v>3000</v>
      </c>
      <c r="T581" s="141">
        <v>810</v>
      </c>
      <c r="U581" s="183">
        <v>645</v>
      </c>
      <c r="V581" s="140">
        <v>0.11944444444444445</v>
      </c>
      <c r="W581" s="127">
        <v>800</v>
      </c>
      <c r="X581" s="85">
        <v>1545</v>
      </c>
      <c r="Y581" s="185">
        <v>745</v>
      </c>
      <c r="Z581" s="84">
        <v>0.12416666666666666</v>
      </c>
      <c r="AA581" s="424"/>
      <c r="AB581" s="102">
        <v>0.1</v>
      </c>
      <c r="AC581" s="102">
        <v>0.1</v>
      </c>
      <c r="AE581" s="128">
        <v>405</v>
      </c>
      <c r="AF581" s="180">
        <v>810</v>
      </c>
      <c r="AG581" s="183">
        <v>645</v>
      </c>
      <c r="AH581" s="189">
        <v>1545</v>
      </c>
      <c r="AK581" s="419">
        <v>5400</v>
      </c>
      <c r="AM581" s="12">
        <v>540</v>
      </c>
      <c r="AN581" s="103">
        <v>5940</v>
      </c>
      <c r="AO581" s="12">
        <v>5940</v>
      </c>
      <c r="AP581" s="12" t="s">
        <v>1519</v>
      </c>
      <c r="AQ581" s="103" t="s">
        <v>1519</v>
      </c>
      <c r="AR581" s="159">
        <v>0.1</v>
      </c>
      <c r="AS581" s="84">
        <v>0</v>
      </c>
    </row>
    <row r="582" spans="1:45" ht="14.25" customHeight="1">
      <c r="A582" s="124" t="s">
        <v>960</v>
      </c>
      <c r="B582" s="124" t="s">
        <v>961</v>
      </c>
      <c r="C582" s="419" t="s">
        <v>240</v>
      </c>
      <c r="D582" s="135" t="s">
        <v>232</v>
      </c>
      <c r="E582" s="135">
        <f>COUNTIF(品番配送区分記入用リスト!U:U,CONCATENATE(A582,$E$1))</f>
        <v>0</v>
      </c>
      <c r="F582" s="135">
        <f>COUNTIF(品番配送区分記入用リスト!U:U,CONCATENATE(A582,$F$1))</f>
        <v>0</v>
      </c>
      <c r="G582" s="135">
        <f>COUNTIF(品番配送区分記入用リスト!U:U,CONCATENATE(A582,$G$1))</f>
        <v>0</v>
      </c>
      <c r="H582" s="135">
        <f>COUNTIF(品番配送区分記入用リスト!U:U,CONCATENATE(A582,$H$1))</f>
        <v>0</v>
      </c>
      <c r="I582" s="136">
        <f t="shared" si="10"/>
        <v>0</v>
      </c>
      <c r="L582" s="135" t="s">
        <v>1484</v>
      </c>
      <c r="M582" s="137">
        <v>2000000</v>
      </c>
      <c r="N582" s="419">
        <v>2700</v>
      </c>
      <c r="O582" s="154">
        <v>1200</v>
      </c>
      <c r="Q582" s="419">
        <v>2700</v>
      </c>
      <c r="R582" s="138">
        <v>1200</v>
      </c>
      <c r="S582" s="138">
        <v>1500</v>
      </c>
      <c r="T582" s="141">
        <v>405</v>
      </c>
      <c r="U582" s="183">
        <v>322.5</v>
      </c>
      <c r="V582" s="140">
        <v>0.11944444444444445</v>
      </c>
      <c r="X582" s="85">
        <v>772.5</v>
      </c>
      <c r="Y582" s="185">
        <v>772.5</v>
      </c>
      <c r="Z582" s="84">
        <v>0.25750000000000001</v>
      </c>
      <c r="AA582" s="424"/>
      <c r="AB582" s="102">
        <v>0.1</v>
      </c>
      <c r="AC582" s="102">
        <v>0.1</v>
      </c>
      <c r="AE582" s="128">
        <v>202.5</v>
      </c>
      <c r="AF582" s="180">
        <v>405</v>
      </c>
      <c r="AG582" s="183">
        <v>322.5</v>
      </c>
      <c r="AH582" s="189">
        <v>772.5</v>
      </c>
      <c r="AK582" s="419">
        <v>2700</v>
      </c>
      <c r="AM582" s="12">
        <v>270</v>
      </c>
      <c r="AN582" s="103">
        <v>2970</v>
      </c>
      <c r="AO582" s="12">
        <v>2970</v>
      </c>
      <c r="AP582" s="12" t="s">
        <v>662</v>
      </c>
      <c r="AQ582" s="103" t="s">
        <v>662</v>
      </c>
      <c r="AR582" s="159">
        <v>0.1</v>
      </c>
      <c r="AS582" s="84">
        <v>0</v>
      </c>
    </row>
    <row r="583" spans="1:45" ht="14.25" customHeight="1">
      <c r="A583" s="124" t="s">
        <v>962</v>
      </c>
      <c r="B583" s="124" t="s">
        <v>963</v>
      </c>
      <c r="C583" s="419" t="s">
        <v>246</v>
      </c>
      <c r="D583" s="135" t="s">
        <v>232</v>
      </c>
      <c r="E583" s="135">
        <f>COUNTIF(品番配送区分記入用リスト!U:U,CONCATENATE(A583,$E$1))</f>
        <v>0</v>
      </c>
      <c r="F583" s="135">
        <f>COUNTIF(品番配送区分記入用リスト!U:U,CONCATENATE(A583,$F$1))</f>
        <v>0</v>
      </c>
      <c r="G583" s="135">
        <f>COUNTIF(品番配送区分記入用リスト!U:U,CONCATENATE(A583,$G$1))</f>
        <v>0</v>
      </c>
      <c r="H583" s="135">
        <f>COUNTIF(品番配送区分記入用リスト!U:U,CONCATENATE(A583,$H$1))</f>
        <v>0</v>
      </c>
      <c r="I583" s="136">
        <f t="shared" si="10"/>
        <v>0</v>
      </c>
      <c r="L583" s="135" t="s">
        <v>1484</v>
      </c>
      <c r="M583" s="137">
        <v>2000000</v>
      </c>
      <c r="N583" s="419">
        <v>3600</v>
      </c>
      <c r="O583" s="154">
        <v>1600</v>
      </c>
      <c r="Q583" s="419">
        <v>3600</v>
      </c>
      <c r="R583" s="138">
        <v>1600</v>
      </c>
      <c r="S583" s="138">
        <v>2000</v>
      </c>
      <c r="T583" s="141">
        <v>540</v>
      </c>
      <c r="U583" s="183">
        <v>430</v>
      </c>
      <c r="V583" s="140">
        <v>0.11944444444444445</v>
      </c>
      <c r="X583" s="85">
        <v>1030</v>
      </c>
      <c r="Y583" s="185">
        <v>1030</v>
      </c>
      <c r="Z583" s="84">
        <v>0.25750000000000001</v>
      </c>
      <c r="AA583" s="424"/>
      <c r="AB583" s="102">
        <v>0.1</v>
      </c>
      <c r="AC583" s="102">
        <v>0.1</v>
      </c>
      <c r="AE583" s="128">
        <v>270</v>
      </c>
      <c r="AF583" s="180">
        <v>540</v>
      </c>
      <c r="AG583" s="183">
        <v>430</v>
      </c>
      <c r="AH583" s="189">
        <v>1030</v>
      </c>
      <c r="AK583" s="419">
        <v>3600</v>
      </c>
      <c r="AM583" s="12">
        <v>360</v>
      </c>
      <c r="AN583" s="103">
        <v>3960</v>
      </c>
      <c r="AO583" s="12">
        <v>3960</v>
      </c>
      <c r="AP583" s="12" t="s">
        <v>1518</v>
      </c>
      <c r="AQ583" s="103" t="s">
        <v>1518</v>
      </c>
      <c r="AR583" s="159">
        <v>0.1</v>
      </c>
      <c r="AS583" s="84">
        <v>0</v>
      </c>
    </row>
    <row r="584" spans="1:45" ht="14.25" customHeight="1">
      <c r="A584" s="124" t="s">
        <v>964</v>
      </c>
      <c r="B584" s="124" t="s">
        <v>965</v>
      </c>
      <c r="C584" s="419" t="s">
        <v>240</v>
      </c>
      <c r="D584" s="135" t="s">
        <v>232</v>
      </c>
      <c r="E584" s="135">
        <f>COUNTIF(品番配送区分記入用リスト!U:U,CONCATENATE(A584,$E$1))</f>
        <v>0</v>
      </c>
      <c r="F584" s="135">
        <f>COUNTIF(品番配送区分記入用リスト!U:U,CONCATENATE(A584,$F$1))</f>
        <v>0</v>
      </c>
      <c r="G584" s="135">
        <f>COUNTIF(品番配送区分記入用リスト!U:U,CONCATENATE(A584,$G$1))</f>
        <v>0</v>
      </c>
      <c r="H584" s="135">
        <f>COUNTIF(品番配送区分記入用リスト!U:U,CONCATENATE(A584,$H$1))</f>
        <v>0</v>
      </c>
      <c r="I584" s="136">
        <f t="shared" si="10"/>
        <v>0</v>
      </c>
      <c r="L584" s="135" t="s">
        <v>1484</v>
      </c>
      <c r="M584" s="137">
        <v>2000000</v>
      </c>
      <c r="N584" s="419">
        <v>2700</v>
      </c>
      <c r="O584" s="154">
        <v>1200</v>
      </c>
      <c r="Q584" s="419">
        <v>2700</v>
      </c>
      <c r="R584" s="138">
        <v>1200</v>
      </c>
      <c r="S584" s="138">
        <v>1500</v>
      </c>
      <c r="T584" s="141">
        <v>405</v>
      </c>
      <c r="U584" s="183">
        <v>322.5</v>
      </c>
      <c r="V584" s="140">
        <v>0.11944444444444445</v>
      </c>
      <c r="X584" s="85">
        <v>772.5</v>
      </c>
      <c r="Y584" s="185">
        <v>772.5</v>
      </c>
      <c r="Z584" s="84">
        <v>0.25750000000000001</v>
      </c>
      <c r="AA584" s="424"/>
      <c r="AB584" s="102">
        <v>0.1</v>
      </c>
      <c r="AC584" s="102">
        <v>0.1</v>
      </c>
      <c r="AE584" s="128">
        <v>202.5</v>
      </c>
      <c r="AF584" s="180">
        <v>405</v>
      </c>
      <c r="AG584" s="183">
        <v>322.5</v>
      </c>
      <c r="AH584" s="189">
        <v>772.5</v>
      </c>
      <c r="AK584" s="419">
        <v>2700</v>
      </c>
      <c r="AM584" s="12">
        <v>270</v>
      </c>
      <c r="AN584" s="103">
        <v>2970</v>
      </c>
      <c r="AO584" s="12">
        <v>2970</v>
      </c>
      <c r="AP584" s="12" t="s">
        <v>662</v>
      </c>
      <c r="AQ584" s="103" t="s">
        <v>662</v>
      </c>
      <c r="AR584" s="159">
        <v>0.1</v>
      </c>
      <c r="AS584" s="84">
        <v>0</v>
      </c>
    </row>
    <row r="585" spans="1:45" ht="14.25" customHeight="1">
      <c r="A585" s="124" t="s">
        <v>966</v>
      </c>
      <c r="B585" s="124" t="s">
        <v>967</v>
      </c>
      <c r="C585" s="419" t="s">
        <v>419</v>
      </c>
      <c r="D585" s="135" t="s">
        <v>232</v>
      </c>
      <c r="E585" s="135">
        <f>COUNTIF(品番配送区分記入用リスト!U:U,CONCATENATE(A585,$E$1))</f>
        <v>0</v>
      </c>
      <c r="F585" s="135">
        <f>COUNTIF(品番配送区分記入用リスト!U:U,CONCATENATE(A585,$F$1))</f>
        <v>0</v>
      </c>
      <c r="G585" s="135">
        <f>COUNTIF(品番配送区分記入用リスト!U:U,CONCATENATE(A585,$G$1))</f>
        <v>0</v>
      </c>
      <c r="H585" s="135">
        <f>COUNTIF(品番配送区分記入用リスト!U:U,CONCATENATE(A585,$H$1))</f>
        <v>0</v>
      </c>
      <c r="I585" s="136">
        <f t="shared" si="10"/>
        <v>0</v>
      </c>
      <c r="L585" s="135" t="s">
        <v>1484</v>
      </c>
      <c r="M585" s="137">
        <v>2000000</v>
      </c>
      <c r="N585" s="419">
        <v>3150</v>
      </c>
      <c r="O585" s="154">
        <v>1400</v>
      </c>
      <c r="Q585" s="419">
        <v>3150</v>
      </c>
      <c r="R585" s="138">
        <v>1400</v>
      </c>
      <c r="S585" s="138">
        <v>1750</v>
      </c>
      <c r="T585" s="141">
        <v>472.5</v>
      </c>
      <c r="U585" s="183">
        <v>376.25</v>
      </c>
      <c r="V585" s="140">
        <v>0.11944444444444445</v>
      </c>
      <c r="X585" s="85">
        <v>901.25</v>
      </c>
      <c r="Y585" s="185">
        <v>901.25</v>
      </c>
      <c r="Z585" s="84">
        <v>0.25750000000000001</v>
      </c>
      <c r="AA585" s="424"/>
      <c r="AB585" s="102">
        <v>0.1</v>
      </c>
      <c r="AC585" s="102">
        <v>0.1</v>
      </c>
      <c r="AE585" s="128">
        <v>236.25</v>
      </c>
      <c r="AF585" s="180">
        <v>472.5</v>
      </c>
      <c r="AG585" s="183">
        <v>376.25</v>
      </c>
      <c r="AH585" s="189">
        <v>901.25</v>
      </c>
      <c r="AK585" s="419">
        <v>3150</v>
      </c>
      <c r="AM585" s="12">
        <v>315</v>
      </c>
      <c r="AN585" s="103">
        <v>3465</v>
      </c>
      <c r="AO585" s="12">
        <v>3465</v>
      </c>
      <c r="AP585" s="12" t="s">
        <v>1517</v>
      </c>
      <c r="AQ585" s="103" t="s">
        <v>1517</v>
      </c>
      <c r="AR585" s="159">
        <v>0.1</v>
      </c>
      <c r="AS585" s="84">
        <v>0</v>
      </c>
    </row>
    <row r="586" spans="1:45" ht="14.25" customHeight="1">
      <c r="A586" s="124" t="s">
        <v>968</v>
      </c>
      <c r="B586" s="124" t="s">
        <v>969</v>
      </c>
      <c r="C586" s="419" t="s">
        <v>240</v>
      </c>
      <c r="D586" s="135" t="s">
        <v>232</v>
      </c>
      <c r="E586" s="135">
        <f>COUNTIF(品番配送区分記入用リスト!U:U,CONCATENATE(A586,$E$1))</f>
        <v>0</v>
      </c>
      <c r="F586" s="135">
        <f>COUNTIF(品番配送区分記入用リスト!U:U,CONCATENATE(A586,$F$1))</f>
        <v>0</v>
      </c>
      <c r="G586" s="135">
        <f>COUNTIF(品番配送区分記入用リスト!U:U,CONCATENATE(A586,$G$1))</f>
        <v>0</v>
      </c>
      <c r="H586" s="135">
        <f>COUNTIF(品番配送区分記入用リスト!U:U,CONCATENATE(A586,$H$1))</f>
        <v>0</v>
      </c>
      <c r="I586" s="136">
        <f t="shared" si="10"/>
        <v>0</v>
      </c>
      <c r="L586" s="135" t="s">
        <v>1484</v>
      </c>
      <c r="M586" s="137">
        <v>2000000</v>
      </c>
      <c r="N586" s="419">
        <v>2700</v>
      </c>
      <c r="O586" s="154">
        <v>1200</v>
      </c>
      <c r="Q586" s="419">
        <v>2700</v>
      </c>
      <c r="R586" s="138">
        <v>1200</v>
      </c>
      <c r="S586" s="138">
        <v>1500</v>
      </c>
      <c r="T586" s="141">
        <v>405</v>
      </c>
      <c r="U586" s="183">
        <v>322.5</v>
      </c>
      <c r="V586" s="140">
        <v>0.11944444444444445</v>
      </c>
      <c r="X586" s="85">
        <v>772.5</v>
      </c>
      <c r="Y586" s="185">
        <v>772.5</v>
      </c>
      <c r="Z586" s="84">
        <v>0.25750000000000001</v>
      </c>
      <c r="AA586" s="424"/>
      <c r="AB586" s="102">
        <v>0.1</v>
      </c>
      <c r="AC586" s="102">
        <v>0.1</v>
      </c>
      <c r="AE586" s="128">
        <v>202.5</v>
      </c>
      <c r="AF586" s="180">
        <v>405</v>
      </c>
      <c r="AG586" s="183">
        <v>322.5</v>
      </c>
      <c r="AH586" s="189">
        <v>772.5</v>
      </c>
      <c r="AK586" s="419">
        <v>2700</v>
      </c>
      <c r="AM586" s="12">
        <v>270</v>
      </c>
      <c r="AN586" s="103">
        <v>2970</v>
      </c>
      <c r="AO586" s="12">
        <v>2970</v>
      </c>
      <c r="AP586" s="12" t="s">
        <v>662</v>
      </c>
      <c r="AQ586" s="103" t="s">
        <v>662</v>
      </c>
      <c r="AR586" s="159">
        <v>0.1</v>
      </c>
      <c r="AS586" s="84">
        <v>0</v>
      </c>
    </row>
    <row r="587" spans="1:45" ht="14.25" customHeight="1">
      <c r="A587" s="124" t="s">
        <v>970</v>
      </c>
      <c r="B587" s="124" t="s">
        <v>971</v>
      </c>
      <c r="C587" s="419" t="s">
        <v>248</v>
      </c>
      <c r="D587" s="135" t="s">
        <v>232</v>
      </c>
      <c r="E587" s="135">
        <f>COUNTIF(品番配送区分記入用リスト!U:U,CONCATENATE(A587,$E$1))</f>
        <v>0</v>
      </c>
      <c r="F587" s="135">
        <f>COUNTIF(品番配送区分記入用リスト!U:U,CONCATENATE(A587,$F$1))</f>
        <v>0</v>
      </c>
      <c r="G587" s="135">
        <f>COUNTIF(品番配送区分記入用リスト!U:U,CONCATENATE(A587,$G$1))</f>
        <v>0</v>
      </c>
      <c r="H587" s="135">
        <f>COUNTIF(品番配送区分記入用リスト!U:U,CONCATENATE(A587,$H$1))</f>
        <v>0</v>
      </c>
      <c r="I587" s="136">
        <f t="shared" si="10"/>
        <v>0</v>
      </c>
      <c r="L587" s="135" t="s">
        <v>1484</v>
      </c>
      <c r="M587" s="137">
        <v>2000000</v>
      </c>
      <c r="N587" s="419">
        <v>4500</v>
      </c>
      <c r="O587" s="154">
        <v>2000</v>
      </c>
      <c r="Q587" s="419">
        <v>4500</v>
      </c>
      <c r="R587" s="138">
        <v>2000</v>
      </c>
      <c r="S587" s="138">
        <v>2500</v>
      </c>
      <c r="T587" s="141">
        <v>675</v>
      </c>
      <c r="U587" s="183">
        <v>537.5</v>
      </c>
      <c r="V587" s="140">
        <v>0.11944444444444445</v>
      </c>
      <c r="W587" s="127">
        <v>800</v>
      </c>
      <c r="X587" s="85">
        <v>1287.5</v>
      </c>
      <c r="Y587" s="185">
        <v>487.5</v>
      </c>
      <c r="Z587" s="84">
        <v>9.7500000000000003E-2</v>
      </c>
      <c r="AA587" s="424"/>
      <c r="AB587" s="102">
        <v>0.1</v>
      </c>
      <c r="AC587" s="102">
        <v>0.1</v>
      </c>
      <c r="AE587" s="128">
        <v>337.5</v>
      </c>
      <c r="AF587" s="180">
        <v>675</v>
      </c>
      <c r="AG587" s="183">
        <v>537.5</v>
      </c>
      <c r="AH587" s="189">
        <v>1287.5</v>
      </c>
      <c r="AK587" s="419">
        <v>4500</v>
      </c>
      <c r="AM587" s="12">
        <v>450</v>
      </c>
      <c r="AN587" s="103">
        <v>4950</v>
      </c>
      <c r="AO587" s="12">
        <v>4950</v>
      </c>
      <c r="AP587" s="12" t="s">
        <v>467</v>
      </c>
      <c r="AQ587" s="103" t="s">
        <v>467</v>
      </c>
      <c r="AR587" s="159">
        <v>0.1</v>
      </c>
      <c r="AS587" s="84">
        <v>0</v>
      </c>
    </row>
    <row r="588" spans="1:45" ht="14.25" customHeight="1">
      <c r="A588" s="124" t="s">
        <v>972</v>
      </c>
      <c r="B588" s="124" t="s">
        <v>973</v>
      </c>
      <c r="C588" s="419" t="s">
        <v>231</v>
      </c>
      <c r="D588" s="135" t="s">
        <v>232</v>
      </c>
      <c r="E588" s="135">
        <f>COUNTIF(品番配送区分記入用リスト!U:U,CONCATENATE(A588,$E$1))</f>
        <v>0</v>
      </c>
      <c r="F588" s="135">
        <f>COUNTIF(品番配送区分記入用リスト!U:U,CONCATENATE(A588,$F$1))</f>
        <v>0</v>
      </c>
      <c r="G588" s="135">
        <f>COUNTIF(品番配送区分記入用リスト!U:U,CONCATENATE(A588,$G$1))</f>
        <v>0</v>
      </c>
      <c r="H588" s="135">
        <f>COUNTIF(品番配送区分記入用リスト!U:U,CONCATENATE(A588,$H$1))</f>
        <v>0</v>
      </c>
      <c r="I588" s="136">
        <f t="shared" si="10"/>
        <v>0</v>
      </c>
      <c r="L588" s="135" t="s">
        <v>1484</v>
      </c>
      <c r="M588" s="137">
        <v>2000000</v>
      </c>
      <c r="N588" s="419">
        <v>900</v>
      </c>
      <c r="O588" s="154">
        <v>400</v>
      </c>
      <c r="Q588" s="419">
        <v>900</v>
      </c>
      <c r="R588" s="138">
        <v>400</v>
      </c>
      <c r="S588" s="138">
        <v>500</v>
      </c>
      <c r="T588" s="141">
        <v>135</v>
      </c>
      <c r="U588" s="183">
        <v>107.5</v>
      </c>
      <c r="V588" s="140">
        <v>0.11944444444444445</v>
      </c>
      <c r="X588" s="85">
        <v>257.5</v>
      </c>
      <c r="Y588" s="185">
        <v>257.5</v>
      </c>
      <c r="Z588" s="84">
        <v>0.25750000000000001</v>
      </c>
      <c r="AA588" s="424"/>
      <c r="AB588" s="102">
        <v>0.1</v>
      </c>
      <c r="AC588" s="102">
        <v>0.1</v>
      </c>
      <c r="AE588" s="128">
        <v>67.5</v>
      </c>
      <c r="AF588" s="180">
        <v>135</v>
      </c>
      <c r="AG588" s="183">
        <v>107.5</v>
      </c>
      <c r="AH588" s="189">
        <v>257.5</v>
      </c>
      <c r="AK588" s="419">
        <v>900</v>
      </c>
      <c r="AM588" s="12">
        <v>90</v>
      </c>
      <c r="AN588" s="103">
        <v>990</v>
      </c>
      <c r="AO588" s="12">
        <v>990</v>
      </c>
      <c r="AP588" s="12" t="s">
        <v>1520</v>
      </c>
      <c r="AQ588" s="103" t="s">
        <v>1520</v>
      </c>
      <c r="AR588" s="159">
        <v>0.1</v>
      </c>
      <c r="AS588" s="84">
        <v>0</v>
      </c>
    </row>
    <row r="589" spans="1:45" ht="14.25" customHeight="1">
      <c r="A589" s="124" t="s">
        <v>974</v>
      </c>
      <c r="B589" s="124" t="s">
        <v>975</v>
      </c>
      <c r="C589" s="419" t="s">
        <v>976</v>
      </c>
      <c r="D589" s="135" t="s">
        <v>232</v>
      </c>
      <c r="E589" s="135">
        <f>COUNTIF(品番配送区分記入用リスト!U:U,CONCATENATE(A589,$E$1))</f>
        <v>0</v>
      </c>
      <c r="F589" s="135">
        <f>COUNTIF(品番配送区分記入用リスト!U:U,CONCATENATE(A589,$F$1))</f>
        <v>0</v>
      </c>
      <c r="G589" s="135">
        <f>COUNTIF(品番配送区分記入用リスト!U:U,CONCATENATE(A589,$G$1))</f>
        <v>0</v>
      </c>
      <c r="H589" s="135">
        <f>COUNTIF(品番配送区分記入用リスト!U:U,CONCATENATE(A589,$H$1))</f>
        <v>0</v>
      </c>
      <c r="I589" s="136">
        <f t="shared" si="10"/>
        <v>0</v>
      </c>
      <c r="L589" s="135" t="s">
        <v>1484</v>
      </c>
      <c r="M589" s="137">
        <v>2000000</v>
      </c>
      <c r="N589" s="419">
        <v>1080</v>
      </c>
      <c r="O589" s="154">
        <v>480</v>
      </c>
      <c r="Q589" s="419">
        <v>1080</v>
      </c>
      <c r="R589" s="138">
        <v>480</v>
      </c>
      <c r="S589" s="138">
        <v>600</v>
      </c>
      <c r="T589" s="141">
        <v>162</v>
      </c>
      <c r="U589" s="183">
        <v>129</v>
      </c>
      <c r="V589" s="140">
        <v>0.11944444444444445</v>
      </c>
      <c r="X589" s="85">
        <v>309</v>
      </c>
      <c r="Y589" s="185">
        <v>309</v>
      </c>
      <c r="Z589" s="84">
        <v>0.25750000000000001</v>
      </c>
      <c r="AA589" s="424"/>
      <c r="AB589" s="102">
        <v>0.1</v>
      </c>
      <c r="AC589" s="102">
        <v>0.1</v>
      </c>
      <c r="AE589" s="128">
        <v>81</v>
      </c>
      <c r="AF589" s="180">
        <v>162</v>
      </c>
      <c r="AG589" s="183">
        <v>129</v>
      </c>
      <c r="AH589" s="189">
        <v>309</v>
      </c>
      <c r="AK589" s="419">
        <v>1080</v>
      </c>
      <c r="AM589" s="12">
        <v>108</v>
      </c>
      <c r="AN589" s="103">
        <v>1188</v>
      </c>
      <c r="AO589" s="12">
        <v>1188</v>
      </c>
      <c r="AP589" s="12" t="s">
        <v>1521</v>
      </c>
      <c r="AQ589" s="103" t="s">
        <v>1521</v>
      </c>
      <c r="AR589" s="159">
        <v>0.1</v>
      </c>
      <c r="AS589" s="84">
        <v>0</v>
      </c>
    </row>
    <row r="590" spans="1:45" ht="14.25" customHeight="1">
      <c r="A590" s="124" t="s">
        <v>977</v>
      </c>
      <c r="B590" s="124" t="s">
        <v>978</v>
      </c>
      <c r="C590" s="419" t="s">
        <v>234</v>
      </c>
      <c r="D590" s="135" t="s">
        <v>232</v>
      </c>
      <c r="E590" s="135">
        <f>COUNTIF(品番配送区分記入用リスト!U:U,CONCATENATE(A590,$E$1))</f>
        <v>0</v>
      </c>
      <c r="F590" s="135">
        <f>COUNTIF(品番配送区分記入用リスト!U:U,CONCATENATE(A590,$F$1))</f>
        <v>0</v>
      </c>
      <c r="G590" s="135">
        <f>COUNTIF(品番配送区分記入用リスト!U:U,CONCATENATE(A590,$G$1))</f>
        <v>0</v>
      </c>
      <c r="H590" s="135">
        <f>COUNTIF(品番配送区分記入用リスト!U:U,CONCATENATE(A590,$H$1))</f>
        <v>0</v>
      </c>
      <c r="I590" s="136">
        <f t="shared" si="10"/>
        <v>0</v>
      </c>
      <c r="L590" s="135" t="s">
        <v>1484</v>
      </c>
      <c r="M590" s="137">
        <v>2000000</v>
      </c>
      <c r="N590" s="419">
        <v>1350</v>
      </c>
      <c r="O590" s="154">
        <v>600</v>
      </c>
      <c r="Q590" s="419">
        <v>1350</v>
      </c>
      <c r="R590" s="138">
        <v>600</v>
      </c>
      <c r="S590" s="138">
        <v>750</v>
      </c>
      <c r="T590" s="141">
        <v>202.5</v>
      </c>
      <c r="U590" s="183">
        <v>161.25</v>
      </c>
      <c r="V590" s="140">
        <v>0.11944444444444445</v>
      </c>
      <c r="X590" s="85">
        <v>386.25</v>
      </c>
      <c r="Y590" s="185">
        <v>386.25</v>
      </c>
      <c r="Z590" s="84">
        <v>0.25750000000000001</v>
      </c>
      <c r="AA590" s="424"/>
      <c r="AB590" s="102">
        <v>0.1</v>
      </c>
      <c r="AC590" s="102">
        <v>0.1</v>
      </c>
      <c r="AE590" s="128">
        <v>101.25</v>
      </c>
      <c r="AF590" s="180">
        <v>202.5</v>
      </c>
      <c r="AG590" s="183">
        <v>161.25</v>
      </c>
      <c r="AH590" s="189">
        <v>386.25</v>
      </c>
      <c r="AK590" s="419">
        <v>1350</v>
      </c>
      <c r="AM590" s="12">
        <v>135</v>
      </c>
      <c r="AN590" s="103">
        <v>1485</v>
      </c>
      <c r="AO590" s="12">
        <v>1485</v>
      </c>
      <c r="AP590" s="12" t="s">
        <v>1492</v>
      </c>
      <c r="AQ590" s="103" t="s">
        <v>1492</v>
      </c>
      <c r="AR590" s="159">
        <v>0.1</v>
      </c>
      <c r="AS590" s="84">
        <v>0</v>
      </c>
    </row>
    <row r="591" spans="1:45" ht="14.25" customHeight="1">
      <c r="A591" s="124" t="s">
        <v>979</v>
      </c>
      <c r="B591" s="124" t="s">
        <v>980</v>
      </c>
      <c r="C591" s="419" t="s">
        <v>231</v>
      </c>
      <c r="D591" s="135" t="s">
        <v>232</v>
      </c>
      <c r="E591" s="135">
        <f>COUNTIF(品番配送区分記入用リスト!U:U,CONCATENATE(A591,$E$1))</f>
        <v>0</v>
      </c>
      <c r="F591" s="135">
        <f>COUNTIF(品番配送区分記入用リスト!U:U,CONCATENATE(A591,$F$1))</f>
        <v>0</v>
      </c>
      <c r="G591" s="135">
        <f>COUNTIF(品番配送区分記入用リスト!U:U,CONCATENATE(A591,$G$1))</f>
        <v>0</v>
      </c>
      <c r="H591" s="135">
        <f>COUNTIF(品番配送区分記入用リスト!U:U,CONCATENATE(A591,$H$1))</f>
        <v>0</v>
      </c>
      <c r="I591" s="136">
        <f t="shared" si="10"/>
        <v>0</v>
      </c>
      <c r="L591" s="135" t="s">
        <v>1484</v>
      </c>
      <c r="M591" s="137">
        <v>2000000</v>
      </c>
      <c r="N591" s="419">
        <v>900</v>
      </c>
      <c r="O591" s="154">
        <v>400</v>
      </c>
      <c r="Q591" s="419">
        <v>900</v>
      </c>
      <c r="R591" s="138">
        <v>400</v>
      </c>
      <c r="S591" s="138">
        <v>500</v>
      </c>
      <c r="T591" s="141">
        <v>135</v>
      </c>
      <c r="U591" s="183">
        <v>107.5</v>
      </c>
      <c r="V591" s="140">
        <v>0.11944444444444445</v>
      </c>
      <c r="X591" s="85">
        <v>257.5</v>
      </c>
      <c r="Y591" s="185">
        <v>257.5</v>
      </c>
      <c r="Z591" s="84">
        <v>0.25750000000000001</v>
      </c>
      <c r="AA591" s="424"/>
      <c r="AB591" s="102">
        <v>0.1</v>
      </c>
      <c r="AC591" s="102">
        <v>0.1</v>
      </c>
      <c r="AE591" s="128">
        <v>67.5</v>
      </c>
      <c r="AF591" s="180">
        <v>135</v>
      </c>
      <c r="AG591" s="183">
        <v>107.5</v>
      </c>
      <c r="AH591" s="189">
        <v>257.5</v>
      </c>
      <c r="AK591" s="419">
        <v>900</v>
      </c>
      <c r="AM591" s="12">
        <v>90</v>
      </c>
      <c r="AN591" s="103">
        <v>990</v>
      </c>
      <c r="AO591" s="12">
        <v>990</v>
      </c>
      <c r="AP591" s="12" t="s">
        <v>1520</v>
      </c>
      <c r="AQ591" s="103" t="s">
        <v>1520</v>
      </c>
      <c r="AR591" s="159">
        <v>0.1</v>
      </c>
      <c r="AS591" s="84">
        <v>0</v>
      </c>
    </row>
    <row r="592" spans="1:45" ht="14.25" customHeight="1">
      <c r="A592" s="124" t="s">
        <v>981</v>
      </c>
      <c r="B592" s="124" t="s">
        <v>982</v>
      </c>
      <c r="C592" s="419" t="s">
        <v>234</v>
      </c>
      <c r="D592" s="135" t="s">
        <v>232</v>
      </c>
      <c r="E592" s="135">
        <f>COUNTIF(品番配送区分記入用リスト!U:U,CONCATENATE(A592,$E$1))</f>
        <v>0</v>
      </c>
      <c r="F592" s="135">
        <f>COUNTIF(品番配送区分記入用リスト!U:U,CONCATENATE(A592,$F$1))</f>
        <v>0</v>
      </c>
      <c r="G592" s="135">
        <f>COUNTIF(品番配送区分記入用リスト!U:U,CONCATENATE(A592,$G$1))</f>
        <v>0</v>
      </c>
      <c r="H592" s="135">
        <f>COUNTIF(品番配送区分記入用リスト!U:U,CONCATENATE(A592,$H$1))</f>
        <v>0</v>
      </c>
      <c r="I592" s="136">
        <f t="shared" si="10"/>
        <v>0</v>
      </c>
      <c r="L592" s="135" t="s">
        <v>1484</v>
      </c>
      <c r="M592" s="137">
        <v>2000000</v>
      </c>
      <c r="N592" s="419">
        <v>1350</v>
      </c>
      <c r="O592" s="154">
        <v>600</v>
      </c>
      <c r="Q592" s="419">
        <v>1350</v>
      </c>
      <c r="R592" s="138">
        <v>600</v>
      </c>
      <c r="S592" s="138">
        <v>750</v>
      </c>
      <c r="T592" s="141">
        <v>202.5</v>
      </c>
      <c r="U592" s="183">
        <v>161.25</v>
      </c>
      <c r="V592" s="140">
        <v>0.11944444444444445</v>
      </c>
      <c r="X592" s="85">
        <v>386.25</v>
      </c>
      <c r="Y592" s="185">
        <v>386.25</v>
      </c>
      <c r="Z592" s="84">
        <v>0.25750000000000001</v>
      </c>
      <c r="AA592" s="424"/>
      <c r="AB592" s="102">
        <v>0.1</v>
      </c>
      <c r="AC592" s="102">
        <v>0.1</v>
      </c>
      <c r="AE592" s="128">
        <v>101.25</v>
      </c>
      <c r="AF592" s="180">
        <v>202.5</v>
      </c>
      <c r="AG592" s="183">
        <v>161.25</v>
      </c>
      <c r="AH592" s="189">
        <v>386.25</v>
      </c>
      <c r="AK592" s="419">
        <v>1350</v>
      </c>
      <c r="AM592" s="12">
        <v>135</v>
      </c>
      <c r="AN592" s="103">
        <v>1485</v>
      </c>
      <c r="AO592" s="12">
        <v>1485</v>
      </c>
      <c r="AP592" s="12" t="s">
        <v>1492</v>
      </c>
      <c r="AQ592" s="103" t="s">
        <v>1492</v>
      </c>
      <c r="AR592" s="159">
        <v>0.1</v>
      </c>
      <c r="AS592" s="84">
        <v>0</v>
      </c>
    </row>
    <row r="593" spans="1:45" ht="14.25" customHeight="1">
      <c r="A593" s="124" t="s">
        <v>983</v>
      </c>
      <c r="B593" s="124" t="s">
        <v>984</v>
      </c>
      <c r="C593" s="419" t="s">
        <v>236</v>
      </c>
      <c r="D593" s="135" t="s">
        <v>232</v>
      </c>
      <c r="E593" s="135">
        <f>COUNTIF(品番配送区分記入用リスト!U:U,CONCATENATE(A593,$E$1))</f>
        <v>0</v>
      </c>
      <c r="F593" s="135">
        <f>COUNTIF(品番配送区分記入用リスト!U:U,CONCATENATE(A593,$F$1))</f>
        <v>0</v>
      </c>
      <c r="G593" s="135">
        <f>COUNTIF(品番配送区分記入用リスト!U:U,CONCATENATE(A593,$G$1))</f>
        <v>0</v>
      </c>
      <c r="H593" s="135">
        <f>COUNTIF(品番配送区分記入用リスト!U:U,CONCATENATE(A593,$H$1))</f>
        <v>0</v>
      </c>
      <c r="I593" s="136">
        <f t="shared" si="10"/>
        <v>0</v>
      </c>
      <c r="L593" s="135" t="s">
        <v>1484</v>
      </c>
      <c r="M593" s="137">
        <v>2000000</v>
      </c>
      <c r="N593" s="419">
        <v>1800</v>
      </c>
      <c r="O593" s="154">
        <v>800</v>
      </c>
      <c r="Q593" s="419">
        <v>1800</v>
      </c>
      <c r="R593" s="138">
        <v>800</v>
      </c>
      <c r="S593" s="138">
        <v>1000</v>
      </c>
      <c r="T593" s="141">
        <v>270</v>
      </c>
      <c r="U593" s="183">
        <v>215</v>
      </c>
      <c r="V593" s="140">
        <v>0.11944444444444445</v>
      </c>
      <c r="X593" s="85">
        <v>515</v>
      </c>
      <c r="Y593" s="185">
        <v>515</v>
      </c>
      <c r="Z593" s="84">
        <v>0.25750000000000001</v>
      </c>
      <c r="AA593" s="424"/>
      <c r="AB593" s="102">
        <v>0.1</v>
      </c>
      <c r="AC593" s="102">
        <v>0.1</v>
      </c>
      <c r="AE593" s="128">
        <v>135</v>
      </c>
      <c r="AF593" s="180">
        <v>270</v>
      </c>
      <c r="AG593" s="183">
        <v>215</v>
      </c>
      <c r="AH593" s="189">
        <v>515</v>
      </c>
      <c r="AK593" s="419">
        <v>1800</v>
      </c>
      <c r="AM593" s="12">
        <v>180</v>
      </c>
      <c r="AN593" s="103">
        <v>1980</v>
      </c>
      <c r="AO593" s="12">
        <v>1980</v>
      </c>
      <c r="AP593" s="12" t="s">
        <v>1493</v>
      </c>
      <c r="AQ593" s="103" t="s">
        <v>1493</v>
      </c>
      <c r="AR593" s="159">
        <v>0.1</v>
      </c>
      <c r="AS593" s="84">
        <v>0</v>
      </c>
    </row>
    <row r="594" spans="1:45" ht="14.25" customHeight="1">
      <c r="A594" s="124" t="s">
        <v>985</v>
      </c>
      <c r="B594" s="124" t="s">
        <v>986</v>
      </c>
      <c r="C594" s="419" t="s">
        <v>236</v>
      </c>
      <c r="D594" s="135" t="s">
        <v>232</v>
      </c>
      <c r="E594" s="135">
        <f>COUNTIF(品番配送区分記入用リスト!U:U,CONCATENATE(A594,$E$1))</f>
        <v>0</v>
      </c>
      <c r="F594" s="135">
        <f>COUNTIF(品番配送区分記入用リスト!U:U,CONCATENATE(A594,$F$1))</f>
        <v>0</v>
      </c>
      <c r="G594" s="135">
        <f>COUNTIF(品番配送区分記入用リスト!U:U,CONCATENATE(A594,$G$1))</f>
        <v>0</v>
      </c>
      <c r="H594" s="135">
        <f>COUNTIF(品番配送区分記入用リスト!U:U,CONCATENATE(A594,$H$1))</f>
        <v>0</v>
      </c>
      <c r="I594" s="136">
        <f t="shared" si="10"/>
        <v>0</v>
      </c>
      <c r="L594" s="135" t="s">
        <v>1484</v>
      </c>
      <c r="M594" s="137">
        <v>2000000</v>
      </c>
      <c r="N594" s="419">
        <v>1800</v>
      </c>
      <c r="O594" s="154">
        <v>800</v>
      </c>
      <c r="Q594" s="419">
        <v>1800</v>
      </c>
      <c r="R594" s="138">
        <v>800</v>
      </c>
      <c r="S594" s="138">
        <v>1000</v>
      </c>
      <c r="T594" s="141">
        <v>270</v>
      </c>
      <c r="U594" s="183">
        <v>215</v>
      </c>
      <c r="V594" s="140">
        <v>0.11944444444444445</v>
      </c>
      <c r="X594" s="85">
        <v>515</v>
      </c>
      <c r="Y594" s="185">
        <v>515</v>
      </c>
      <c r="Z594" s="84">
        <v>0.25750000000000001</v>
      </c>
      <c r="AA594" s="424"/>
      <c r="AB594" s="102">
        <v>0.1</v>
      </c>
      <c r="AC594" s="102">
        <v>0.1</v>
      </c>
      <c r="AE594" s="128">
        <v>135</v>
      </c>
      <c r="AF594" s="180">
        <v>270</v>
      </c>
      <c r="AG594" s="183">
        <v>215</v>
      </c>
      <c r="AH594" s="189">
        <v>515</v>
      </c>
      <c r="AK594" s="419">
        <v>1800</v>
      </c>
      <c r="AM594" s="12">
        <v>180</v>
      </c>
      <c r="AN594" s="103">
        <v>1980</v>
      </c>
      <c r="AO594" s="12">
        <v>1980</v>
      </c>
      <c r="AP594" s="12" t="s">
        <v>1493</v>
      </c>
      <c r="AQ594" s="103" t="s">
        <v>1493</v>
      </c>
      <c r="AR594" s="159">
        <v>0.1</v>
      </c>
      <c r="AS594" s="84">
        <v>0</v>
      </c>
    </row>
    <row r="595" spans="1:45" ht="14.25" customHeight="1">
      <c r="A595" s="124" t="s">
        <v>987</v>
      </c>
      <c r="B595" s="124" t="s">
        <v>986</v>
      </c>
      <c r="C595" s="419" t="s">
        <v>238</v>
      </c>
      <c r="D595" s="135" t="s">
        <v>232</v>
      </c>
      <c r="E595" s="135">
        <f>COUNTIF(品番配送区分記入用リスト!U:U,CONCATENATE(A595,$E$1))</f>
        <v>0</v>
      </c>
      <c r="F595" s="135">
        <f>COUNTIF(品番配送区分記入用リスト!U:U,CONCATENATE(A595,$F$1))</f>
        <v>0</v>
      </c>
      <c r="G595" s="135">
        <f>COUNTIF(品番配送区分記入用リスト!U:U,CONCATENATE(A595,$G$1))</f>
        <v>0</v>
      </c>
      <c r="H595" s="135">
        <f>COUNTIF(品番配送区分記入用リスト!U:U,CONCATENATE(A595,$H$1))</f>
        <v>0</v>
      </c>
      <c r="I595" s="136">
        <f t="shared" si="10"/>
        <v>0</v>
      </c>
      <c r="L595" s="135" t="s">
        <v>1484</v>
      </c>
      <c r="M595" s="137">
        <v>2000000</v>
      </c>
      <c r="N595" s="419">
        <v>2250</v>
      </c>
      <c r="O595" s="154">
        <v>1000</v>
      </c>
      <c r="Q595" s="419">
        <v>2250</v>
      </c>
      <c r="R595" s="138">
        <v>1000</v>
      </c>
      <c r="S595" s="138">
        <v>1250</v>
      </c>
      <c r="T595" s="141">
        <v>337.5</v>
      </c>
      <c r="U595" s="183">
        <v>268.75</v>
      </c>
      <c r="V595" s="140">
        <v>0.11944444444444445</v>
      </c>
      <c r="X595" s="85">
        <v>643.75</v>
      </c>
      <c r="Y595" s="185">
        <v>643.75</v>
      </c>
      <c r="Z595" s="84">
        <v>0.25750000000000001</v>
      </c>
      <c r="AA595" s="424"/>
      <c r="AB595" s="102">
        <v>0.1</v>
      </c>
      <c r="AC595" s="102">
        <v>0.1</v>
      </c>
      <c r="AE595" s="128">
        <v>168.75</v>
      </c>
      <c r="AF595" s="180">
        <v>337.5</v>
      </c>
      <c r="AG595" s="183">
        <v>268.75</v>
      </c>
      <c r="AH595" s="189">
        <v>643.75</v>
      </c>
      <c r="AK595" s="419">
        <v>2250</v>
      </c>
      <c r="AM595" s="12">
        <v>225</v>
      </c>
      <c r="AN595" s="103">
        <v>2475</v>
      </c>
      <c r="AO595" s="12">
        <v>2475</v>
      </c>
      <c r="AP595" s="12" t="s">
        <v>1516</v>
      </c>
      <c r="AQ595" s="103" t="s">
        <v>1516</v>
      </c>
      <c r="AR595" s="159">
        <v>0.1</v>
      </c>
      <c r="AS595" s="84">
        <v>0</v>
      </c>
    </row>
    <row r="596" spans="1:45" ht="14.25" customHeight="1">
      <c r="A596" s="124" t="s">
        <v>988</v>
      </c>
      <c r="B596" s="124" t="s">
        <v>986</v>
      </c>
      <c r="C596" s="419" t="s">
        <v>240</v>
      </c>
      <c r="D596" s="135" t="s">
        <v>232</v>
      </c>
      <c r="E596" s="135">
        <f>COUNTIF(品番配送区分記入用リスト!U:U,CONCATENATE(A596,$E$1))</f>
        <v>0</v>
      </c>
      <c r="F596" s="135">
        <f>COUNTIF(品番配送区分記入用リスト!U:U,CONCATENATE(A596,$F$1))</f>
        <v>0</v>
      </c>
      <c r="G596" s="135">
        <f>COUNTIF(品番配送区分記入用リスト!U:U,CONCATENATE(A596,$G$1))</f>
        <v>0</v>
      </c>
      <c r="H596" s="135">
        <f>COUNTIF(品番配送区分記入用リスト!U:U,CONCATENATE(A596,$H$1))</f>
        <v>0</v>
      </c>
      <c r="I596" s="136">
        <f t="shared" si="10"/>
        <v>0</v>
      </c>
      <c r="L596" s="135" t="s">
        <v>1484</v>
      </c>
      <c r="M596" s="137">
        <v>2000000</v>
      </c>
      <c r="N596" s="419">
        <v>2700</v>
      </c>
      <c r="O596" s="154">
        <v>1200</v>
      </c>
      <c r="Q596" s="419">
        <v>2700</v>
      </c>
      <c r="R596" s="138">
        <v>1200</v>
      </c>
      <c r="S596" s="138">
        <v>1500</v>
      </c>
      <c r="T596" s="141">
        <v>405</v>
      </c>
      <c r="U596" s="183">
        <v>322.5</v>
      </c>
      <c r="V596" s="140">
        <v>0.11944444444444445</v>
      </c>
      <c r="X596" s="85">
        <v>772.5</v>
      </c>
      <c r="Y596" s="185">
        <v>772.5</v>
      </c>
      <c r="Z596" s="84">
        <v>0.25750000000000001</v>
      </c>
      <c r="AA596" s="424"/>
      <c r="AB596" s="102">
        <v>0.1</v>
      </c>
      <c r="AC596" s="102">
        <v>0.1</v>
      </c>
      <c r="AE596" s="128">
        <v>202.5</v>
      </c>
      <c r="AF596" s="180">
        <v>405</v>
      </c>
      <c r="AG596" s="183">
        <v>322.5</v>
      </c>
      <c r="AH596" s="189">
        <v>772.5</v>
      </c>
      <c r="AK596" s="419">
        <v>2700</v>
      </c>
      <c r="AM596" s="12">
        <v>270</v>
      </c>
      <c r="AN596" s="103">
        <v>2970</v>
      </c>
      <c r="AO596" s="12">
        <v>2970</v>
      </c>
      <c r="AP596" s="12" t="s">
        <v>662</v>
      </c>
      <c r="AQ596" s="103" t="s">
        <v>662</v>
      </c>
      <c r="AR596" s="159">
        <v>0.1</v>
      </c>
      <c r="AS596" s="84">
        <v>0</v>
      </c>
    </row>
    <row r="597" spans="1:45" ht="14.25" customHeight="1">
      <c r="A597" s="124" t="s">
        <v>989</v>
      </c>
      <c r="B597" s="124" t="s">
        <v>986</v>
      </c>
      <c r="C597" s="419" t="s">
        <v>246</v>
      </c>
      <c r="D597" s="135" t="s">
        <v>232</v>
      </c>
      <c r="E597" s="135">
        <f>COUNTIF(品番配送区分記入用リスト!U:U,CONCATENATE(A597,$E$1))</f>
        <v>0</v>
      </c>
      <c r="F597" s="135">
        <f>COUNTIF(品番配送区分記入用リスト!U:U,CONCATENATE(A597,$F$1))</f>
        <v>0</v>
      </c>
      <c r="G597" s="135">
        <f>COUNTIF(品番配送区分記入用リスト!U:U,CONCATENATE(A597,$G$1))</f>
        <v>0</v>
      </c>
      <c r="H597" s="135">
        <f>COUNTIF(品番配送区分記入用リスト!U:U,CONCATENATE(A597,$H$1))</f>
        <v>0</v>
      </c>
      <c r="I597" s="136">
        <f t="shared" si="10"/>
        <v>0</v>
      </c>
      <c r="L597" s="135" t="s">
        <v>1484</v>
      </c>
      <c r="M597" s="137">
        <v>2000000</v>
      </c>
      <c r="N597" s="419">
        <v>3600</v>
      </c>
      <c r="O597" s="154">
        <v>1600</v>
      </c>
      <c r="Q597" s="419">
        <v>3600</v>
      </c>
      <c r="R597" s="138">
        <v>1600</v>
      </c>
      <c r="S597" s="138">
        <v>2000</v>
      </c>
      <c r="T597" s="141">
        <v>540</v>
      </c>
      <c r="U597" s="183">
        <v>430</v>
      </c>
      <c r="V597" s="140">
        <v>0.11944444444444445</v>
      </c>
      <c r="X597" s="85">
        <v>1030</v>
      </c>
      <c r="Y597" s="185">
        <v>1030</v>
      </c>
      <c r="Z597" s="84">
        <v>0.25750000000000001</v>
      </c>
      <c r="AA597" s="424"/>
      <c r="AB597" s="102">
        <v>0.1</v>
      </c>
      <c r="AC597" s="102">
        <v>0.1</v>
      </c>
      <c r="AE597" s="128">
        <v>270</v>
      </c>
      <c r="AF597" s="180">
        <v>540</v>
      </c>
      <c r="AG597" s="183">
        <v>430</v>
      </c>
      <c r="AH597" s="189">
        <v>1030</v>
      </c>
      <c r="AK597" s="419">
        <v>3600</v>
      </c>
      <c r="AM597" s="12">
        <v>360</v>
      </c>
      <c r="AN597" s="103">
        <v>3960</v>
      </c>
      <c r="AO597" s="12">
        <v>3960</v>
      </c>
      <c r="AP597" s="12" t="s">
        <v>1518</v>
      </c>
      <c r="AQ597" s="103" t="s">
        <v>1518</v>
      </c>
      <c r="AR597" s="159">
        <v>0.1</v>
      </c>
      <c r="AS597" s="84">
        <v>0</v>
      </c>
    </row>
    <row r="598" spans="1:45" ht="14.25" customHeight="1">
      <c r="A598" s="124" t="s">
        <v>990</v>
      </c>
      <c r="B598" s="124" t="s">
        <v>986</v>
      </c>
      <c r="C598" s="419" t="s">
        <v>248</v>
      </c>
      <c r="D598" s="135" t="s">
        <v>232</v>
      </c>
      <c r="E598" s="135">
        <f>COUNTIF(品番配送区分記入用リスト!U:U,CONCATENATE(A598,$E$1))</f>
        <v>0</v>
      </c>
      <c r="F598" s="135">
        <f>COUNTIF(品番配送区分記入用リスト!U:U,CONCATENATE(A598,$F$1))</f>
        <v>0</v>
      </c>
      <c r="G598" s="135">
        <f>COUNTIF(品番配送区分記入用リスト!U:U,CONCATENATE(A598,$G$1))</f>
        <v>0</v>
      </c>
      <c r="H598" s="135">
        <f>COUNTIF(品番配送区分記入用リスト!U:U,CONCATENATE(A598,$H$1))</f>
        <v>0</v>
      </c>
      <c r="I598" s="136">
        <f t="shared" si="10"/>
        <v>0</v>
      </c>
      <c r="L598" s="135" t="s">
        <v>1484</v>
      </c>
      <c r="M598" s="137">
        <v>2000000</v>
      </c>
      <c r="N598" s="419">
        <v>4500</v>
      </c>
      <c r="O598" s="154">
        <v>2000</v>
      </c>
      <c r="Q598" s="419">
        <v>4500</v>
      </c>
      <c r="R598" s="138">
        <v>2000</v>
      </c>
      <c r="S598" s="138">
        <v>2500</v>
      </c>
      <c r="T598" s="141">
        <v>675</v>
      </c>
      <c r="U598" s="183">
        <v>537.5</v>
      </c>
      <c r="V598" s="140">
        <v>0.11944444444444445</v>
      </c>
      <c r="W598" s="127">
        <v>800</v>
      </c>
      <c r="X598" s="85">
        <v>1287.5</v>
      </c>
      <c r="Y598" s="185">
        <v>487.5</v>
      </c>
      <c r="Z598" s="84">
        <v>9.7500000000000003E-2</v>
      </c>
      <c r="AA598" s="424"/>
      <c r="AB598" s="102">
        <v>0.1</v>
      </c>
      <c r="AC598" s="102">
        <v>0.1</v>
      </c>
      <c r="AE598" s="128">
        <v>337.5</v>
      </c>
      <c r="AF598" s="180">
        <v>675</v>
      </c>
      <c r="AG598" s="183">
        <v>537.5</v>
      </c>
      <c r="AH598" s="189">
        <v>1287.5</v>
      </c>
      <c r="AK598" s="419">
        <v>4500</v>
      </c>
      <c r="AM598" s="12">
        <v>450</v>
      </c>
      <c r="AN598" s="103">
        <v>4950</v>
      </c>
      <c r="AO598" s="12">
        <v>4950</v>
      </c>
      <c r="AP598" s="12" t="s">
        <v>467</v>
      </c>
      <c r="AQ598" s="103" t="s">
        <v>467</v>
      </c>
      <c r="AR598" s="159">
        <v>0.1</v>
      </c>
      <c r="AS598" s="84">
        <v>0</v>
      </c>
    </row>
    <row r="599" spans="1:45" ht="14.25" customHeight="1">
      <c r="A599" s="124" t="s">
        <v>991</v>
      </c>
      <c r="B599" s="124" t="s">
        <v>986</v>
      </c>
      <c r="C599" s="419" t="s">
        <v>495</v>
      </c>
      <c r="D599" s="135" t="s">
        <v>232</v>
      </c>
      <c r="E599" s="135">
        <f>COUNTIF(品番配送区分記入用リスト!U:U,CONCATENATE(A599,$E$1))</f>
        <v>0</v>
      </c>
      <c r="F599" s="135">
        <f>COUNTIF(品番配送区分記入用リスト!U:U,CONCATENATE(A599,$F$1))</f>
        <v>0</v>
      </c>
      <c r="G599" s="135">
        <f>COUNTIF(品番配送区分記入用リスト!U:U,CONCATENATE(A599,$G$1))</f>
        <v>0</v>
      </c>
      <c r="H599" s="135">
        <f>COUNTIF(品番配送区分記入用リスト!U:U,CONCATENATE(A599,$H$1))</f>
        <v>0</v>
      </c>
      <c r="I599" s="136">
        <f t="shared" si="10"/>
        <v>0</v>
      </c>
      <c r="L599" s="135" t="s">
        <v>1484</v>
      </c>
      <c r="M599" s="137">
        <v>2000000</v>
      </c>
      <c r="N599" s="419">
        <v>7200</v>
      </c>
      <c r="O599" s="154">
        <v>3200</v>
      </c>
      <c r="Q599" s="419">
        <v>7200</v>
      </c>
      <c r="R599" s="138">
        <v>3200</v>
      </c>
      <c r="S599" s="138">
        <v>4000</v>
      </c>
      <c r="T599" s="141">
        <v>1080</v>
      </c>
      <c r="U599" s="183">
        <v>860</v>
      </c>
      <c r="V599" s="140">
        <v>0.11944444444444445</v>
      </c>
      <c r="W599" s="127">
        <v>800</v>
      </c>
      <c r="X599" s="85">
        <v>2060</v>
      </c>
      <c r="Y599" s="185">
        <v>1260</v>
      </c>
      <c r="Z599" s="84">
        <v>0.1575</v>
      </c>
      <c r="AA599" s="424"/>
      <c r="AB599" s="102">
        <v>0.1</v>
      </c>
      <c r="AC599" s="102">
        <v>0.1</v>
      </c>
      <c r="AE599" s="128">
        <v>540</v>
      </c>
      <c r="AF599" s="180">
        <v>1080</v>
      </c>
      <c r="AG599" s="183">
        <v>860</v>
      </c>
      <c r="AH599" s="189">
        <v>2060</v>
      </c>
      <c r="AK599" s="419">
        <v>7200</v>
      </c>
      <c r="AM599" s="12">
        <v>720</v>
      </c>
      <c r="AN599" s="103">
        <v>7920</v>
      </c>
      <c r="AO599" s="12">
        <v>7920</v>
      </c>
      <c r="AP599" s="12" t="s">
        <v>1515</v>
      </c>
      <c r="AQ599" s="103" t="s">
        <v>1515</v>
      </c>
      <c r="AR599" s="159">
        <v>0.1</v>
      </c>
      <c r="AS599" s="84">
        <v>0</v>
      </c>
    </row>
    <row r="600" spans="1:45" ht="14.25" customHeight="1">
      <c r="A600" s="124" t="s">
        <v>992</v>
      </c>
      <c r="B600" s="124" t="s">
        <v>986</v>
      </c>
      <c r="C600" s="419" t="s">
        <v>264</v>
      </c>
      <c r="D600" s="135" t="s">
        <v>232</v>
      </c>
      <c r="E600" s="135">
        <f>COUNTIF(品番配送区分記入用リスト!U:U,CONCATENATE(A600,$E$1))</f>
        <v>0</v>
      </c>
      <c r="F600" s="135">
        <f>COUNTIF(品番配送区分記入用リスト!U:U,CONCATENATE(A600,$F$1))</f>
        <v>0</v>
      </c>
      <c r="G600" s="135">
        <f>COUNTIF(品番配送区分記入用リスト!U:U,CONCATENATE(A600,$G$1))</f>
        <v>0</v>
      </c>
      <c r="H600" s="135">
        <f>COUNTIF(品番配送区分記入用リスト!U:U,CONCATENATE(A600,$H$1))</f>
        <v>0</v>
      </c>
      <c r="I600" s="136">
        <f t="shared" si="10"/>
        <v>0</v>
      </c>
      <c r="L600" s="135" t="s">
        <v>1484</v>
      </c>
      <c r="M600" s="137">
        <v>2000000</v>
      </c>
      <c r="N600" s="419">
        <v>9000</v>
      </c>
      <c r="O600" s="154">
        <v>4000</v>
      </c>
      <c r="Q600" s="419">
        <v>9000</v>
      </c>
      <c r="R600" s="138">
        <v>4000</v>
      </c>
      <c r="S600" s="138">
        <v>5000</v>
      </c>
      <c r="T600" s="141">
        <v>1350</v>
      </c>
      <c r="U600" s="183">
        <v>1075</v>
      </c>
      <c r="V600" s="140">
        <v>0.11944444444444445</v>
      </c>
      <c r="W600" s="127">
        <v>800</v>
      </c>
      <c r="X600" s="85">
        <v>2575</v>
      </c>
      <c r="Y600" s="185">
        <v>1775</v>
      </c>
      <c r="Z600" s="84">
        <v>0.17749999999999999</v>
      </c>
      <c r="AA600" s="424"/>
      <c r="AB600" s="102">
        <v>0.1</v>
      </c>
      <c r="AC600" s="102">
        <v>0.1</v>
      </c>
      <c r="AE600" s="128">
        <v>675</v>
      </c>
      <c r="AF600" s="180">
        <v>1350</v>
      </c>
      <c r="AG600" s="183">
        <v>1075</v>
      </c>
      <c r="AH600" s="189">
        <v>2575</v>
      </c>
      <c r="AK600" s="419">
        <v>9000</v>
      </c>
      <c r="AM600" s="12">
        <v>900</v>
      </c>
      <c r="AN600" s="103">
        <v>9900</v>
      </c>
      <c r="AO600" s="12">
        <v>9900</v>
      </c>
      <c r="AP600" s="12" t="s">
        <v>505</v>
      </c>
      <c r="AQ600" s="103" t="s">
        <v>505</v>
      </c>
      <c r="AR600" s="159">
        <v>0.1</v>
      </c>
      <c r="AS600" s="84">
        <v>0</v>
      </c>
    </row>
    <row r="601" spans="1:45" ht="14.25" customHeight="1">
      <c r="A601" s="124" t="s">
        <v>993</v>
      </c>
      <c r="B601" s="124" t="s">
        <v>994</v>
      </c>
      <c r="C601" s="419" t="s">
        <v>236</v>
      </c>
      <c r="D601" s="135" t="s">
        <v>232</v>
      </c>
      <c r="E601" s="135">
        <f>COUNTIF(品番配送区分記入用リスト!U:U,CONCATENATE(A601,$E$1))</f>
        <v>0</v>
      </c>
      <c r="F601" s="135">
        <f>COUNTIF(品番配送区分記入用リスト!U:U,CONCATENATE(A601,$F$1))</f>
        <v>0</v>
      </c>
      <c r="G601" s="135">
        <f>COUNTIF(品番配送区分記入用リスト!U:U,CONCATENATE(A601,$G$1))</f>
        <v>0</v>
      </c>
      <c r="H601" s="135">
        <f>COUNTIF(品番配送区分記入用リスト!U:U,CONCATENATE(A601,$H$1))</f>
        <v>0</v>
      </c>
      <c r="I601" s="136">
        <f t="shared" si="10"/>
        <v>0</v>
      </c>
      <c r="L601" s="135" t="s">
        <v>1484</v>
      </c>
      <c r="M601" s="137">
        <v>2000000</v>
      </c>
      <c r="N601" s="419">
        <v>1800</v>
      </c>
      <c r="O601" s="154">
        <v>800</v>
      </c>
      <c r="Q601" s="419">
        <v>1800</v>
      </c>
      <c r="R601" s="138">
        <v>800</v>
      </c>
      <c r="S601" s="138">
        <v>1000</v>
      </c>
      <c r="T601" s="141">
        <v>270</v>
      </c>
      <c r="U601" s="183">
        <v>215</v>
      </c>
      <c r="V601" s="140">
        <v>0.11944444444444445</v>
      </c>
      <c r="X601" s="85">
        <v>515</v>
      </c>
      <c r="Y601" s="185">
        <v>515</v>
      </c>
      <c r="Z601" s="84">
        <v>0.25750000000000001</v>
      </c>
      <c r="AA601" s="424"/>
      <c r="AB601" s="102">
        <v>0.1</v>
      </c>
      <c r="AC601" s="102">
        <v>0.1</v>
      </c>
      <c r="AE601" s="128">
        <v>135</v>
      </c>
      <c r="AF601" s="180">
        <v>270</v>
      </c>
      <c r="AG601" s="183">
        <v>215</v>
      </c>
      <c r="AH601" s="189">
        <v>515</v>
      </c>
      <c r="AK601" s="419">
        <v>1800</v>
      </c>
      <c r="AM601" s="12">
        <v>180</v>
      </c>
      <c r="AN601" s="103">
        <v>1980</v>
      </c>
      <c r="AO601" s="12">
        <v>1980</v>
      </c>
      <c r="AP601" s="12" t="s">
        <v>1493</v>
      </c>
      <c r="AQ601" s="103" t="s">
        <v>1493</v>
      </c>
      <c r="AR601" s="159">
        <v>0.1</v>
      </c>
      <c r="AS601" s="84">
        <v>0</v>
      </c>
    </row>
    <row r="602" spans="1:45" ht="14.25" customHeight="1">
      <c r="A602" s="124" t="s">
        <v>995</v>
      </c>
      <c r="B602" s="124" t="s">
        <v>994</v>
      </c>
      <c r="C602" s="419" t="s">
        <v>238</v>
      </c>
      <c r="D602" s="135" t="s">
        <v>232</v>
      </c>
      <c r="E602" s="135">
        <f>COUNTIF(品番配送区分記入用リスト!U:U,CONCATENATE(A602,$E$1))</f>
        <v>0</v>
      </c>
      <c r="F602" s="135">
        <f>COUNTIF(品番配送区分記入用リスト!U:U,CONCATENATE(A602,$F$1))</f>
        <v>0</v>
      </c>
      <c r="G602" s="135">
        <f>COUNTIF(品番配送区分記入用リスト!U:U,CONCATENATE(A602,$G$1))</f>
        <v>0</v>
      </c>
      <c r="H602" s="135">
        <f>COUNTIF(品番配送区分記入用リスト!U:U,CONCATENATE(A602,$H$1))</f>
        <v>0</v>
      </c>
      <c r="I602" s="136">
        <f t="shared" si="10"/>
        <v>0</v>
      </c>
      <c r="L602" s="135" t="s">
        <v>1484</v>
      </c>
      <c r="M602" s="137">
        <v>2000000</v>
      </c>
      <c r="N602" s="419">
        <v>2250</v>
      </c>
      <c r="O602" s="154">
        <v>1000</v>
      </c>
      <c r="Q602" s="419">
        <v>2250</v>
      </c>
      <c r="R602" s="138">
        <v>1000</v>
      </c>
      <c r="S602" s="138">
        <v>1250</v>
      </c>
      <c r="T602" s="141">
        <v>337.5</v>
      </c>
      <c r="U602" s="183">
        <v>268.75</v>
      </c>
      <c r="V602" s="140">
        <v>0.11944444444444445</v>
      </c>
      <c r="X602" s="85">
        <v>643.75</v>
      </c>
      <c r="Y602" s="185">
        <v>643.75</v>
      </c>
      <c r="Z602" s="84">
        <v>0.25750000000000001</v>
      </c>
      <c r="AA602" s="424"/>
      <c r="AB602" s="102">
        <v>0.1</v>
      </c>
      <c r="AC602" s="102">
        <v>0.1</v>
      </c>
      <c r="AE602" s="128">
        <v>168.75</v>
      </c>
      <c r="AF602" s="180">
        <v>337.5</v>
      </c>
      <c r="AG602" s="183">
        <v>268.75</v>
      </c>
      <c r="AH602" s="189">
        <v>643.75</v>
      </c>
      <c r="AK602" s="419">
        <v>2250</v>
      </c>
      <c r="AM602" s="12">
        <v>225</v>
      </c>
      <c r="AN602" s="103">
        <v>2475</v>
      </c>
      <c r="AO602" s="12">
        <v>2475</v>
      </c>
      <c r="AP602" s="12" t="s">
        <v>1516</v>
      </c>
      <c r="AQ602" s="103" t="s">
        <v>1516</v>
      </c>
      <c r="AR602" s="159">
        <v>0.1</v>
      </c>
      <c r="AS602" s="84">
        <v>0</v>
      </c>
    </row>
    <row r="603" spans="1:45" ht="14.25" customHeight="1">
      <c r="A603" s="124" t="s">
        <v>996</v>
      </c>
      <c r="B603" s="124" t="s">
        <v>994</v>
      </c>
      <c r="C603" s="419" t="s">
        <v>240</v>
      </c>
      <c r="D603" s="135" t="s">
        <v>232</v>
      </c>
      <c r="E603" s="135">
        <f>COUNTIF(品番配送区分記入用リスト!U:U,CONCATENATE(A603,$E$1))</f>
        <v>0</v>
      </c>
      <c r="F603" s="135">
        <f>COUNTIF(品番配送区分記入用リスト!U:U,CONCATENATE(A603,$F$1))</f>
        <v>0</v>
      </c>
      <c r="G603" s="135">
        <f>COUNTIF(品番配送区分記入用リスト!U:U,CONCATENATE(A603,$G$1))</f>
        <v>0</v>
      </c>
      <c r="H603" s="135">
        <f>COUNTIF(品番配送区分記入用リスト!U:U,CONCATENATE(A603,$H$1))</f>
        <v>0</v>
      </c>
      <c r="I603" s="136">
        <f t="shared" si="10"/>
        <v>0</v>
      </c>
      <c r="L603" s="135" t="s">
        <v>1484</v>
      </c>
      <c r="M603" s="137">
        <v>2000000</v>
      </c>
      <c r="N603" s="419">
        <v>2700</v>
      </c>
      <c r="O603" s="154">
        <v>1200</v>
      </c>
      <c r="Q603" s="419">
        <v>2700</v>
      </c>
      <c r="R603" s="138">
        <v>1200</v>
      </c>
      <c r="S603" s="138">
        <v>1500</v>
      </c>
      <c r="T603" s="141">
        <v>405</v>
      </c>
      <c r="U603" s="183">
        <v>322.5</v>
      </c>
      <c r="V603" s="140">
        <v>0.11944444444444445</v>
      </c>
      <c r="X603" s="85">
        <v>772.5</v>
      </c>
      <c r="Y603" s="185">
        <v>772.5</v>
      </c>
      <c r="Z603" s="84">
        <v>0.25750000000000001</v>
      </c>
      <c r="AA603" s="424"/>
      <c r="AB603" s="102">
        <v>0.1</v>
      </c>
      <c r="AC603" s="102">
        <v>0.1</v>
      </c>
      <c r="AE603" s="128">
        <v>202.5</v>
      </c>
      <c r="AF603" s="180">
        <v>405</v>
      </c>
      <c r="AG603" s="183">
        <v>322.5</v>
      </c>
      <c r="AH603" s="189">
        <v>772.5</v>
      </c>
      <c r="AK603" s="419">
        <v>2700</v>
      </c>
      <c r="AM603" s="12">
        <v>270</v>
      </c>
      <c r="AN603" s="103">
        <v>2970</v>
      </c>
      <c r="AO603" s="12">
        <v>2970</v>
      </c>
      <c r="AP603" s="12" t="s">
        <v>662</v>
      </c>
      <c r="AQ603" s="103" t="s">
        <v>662</v>
      </c>
      <c r="AR603" s="159">
        <v>0.1</v>
      </c>
      <c r="AS603" s="84">
        <v>0</v>
      </c>
    </row>
    <row r="604" spans="1:45" ht="14.25" customHeight="1">
      <c r="A604" s="124" t="s">
        <v>997</v>
      </c>
      <c r="B604" s="124" t="s">
        <v>994</v>
      </c>
      <c r="C604" s="419" t="s">
        <v>246</v>
      </c>
      <c r="D604" s="135" t="s">
        <v>232</v>
      </c>
      <c r="E604" s="135">
        <f>COUNTIF(品番配送区分記入用リスト!U:U,CONCATENATE(A604,$E$1))</f>
        <v>0</v>
      </c>
      <c r="F604" s="135">
        <f>COUNTIF(品番配送区分記入用リスト!U:U,CONCATENATE(A604,$F$1))</f>
        <v>0</v>
      </c>
      <c r="G604" s="135">
        <f>COUNTIF(品番配送区分記入用リスト!U:U,CONCATENATE(A604,$G$1))</f>
        <v>0</v>
      </c>
      <c r="H604" s="135">
        <f>COUNTIF(品番配送区分記入用リスト!U:U,CONCATENATE(A604,$H$1))</f>
        <v>0</v>
      </c>
      <c r="I604" s="136">
        <f t="shared" si="10"/>
        <v>0</v>
      </c>
      <c r="L604" s="135" t="s">
        <v>1484</v>
      </c>
      <c r="M604" s="137">
        <v>2000000</v>
      </c>
      <c r="N604" s="419">
        <v>3600</v>
      </c>
      <c r="O604" s="154">
        <v>1600</v>
      </c>
      <c r="Q604" s="419">
        <v>3600</v>
      </c>
      <c r="R604" s="138">
        <v>1600</v>
      </c>
      <c r="S604" s="138">
        <v>2000</v>
      </c>
      <c r="T604" s="141">
        <v>540</v>
      </c>
      <c r="U604" s="183">
        <v>430</v>
      </c>
      <c r="V604" s="140">
        <v>0.11944444444444445</v>
      </c>
      <c r="X604" s="85">
        <v>1030</v>
      </c>
      <c r="Y604" s="185">
        <v>1030</v>
      </c>
      <c r="Z604" s="84">
        <v>0.25750000000000001</v>
      </c>
      <c r="AA604" s="424"/>
      <c r="AB604" s="102">
        <v>0.1</v>
      </c>
      <c r="AC604" s="102">
        <v>0.1</v>
      </c>
      <c r="AE604" s="128">
        <v>270</v>
      </c>
      <c r="AF604" s="180">
        <v>540</v>
      </c>
      <c r="AG604" s="183">
        <v>430</v>
      </c>
      <c r="AH604" s="189">
        <v>1030</v>
      </c>
      <c r="AK604" s="419">
        <v>3600</v>
      </c>
      <c r="AM604" s="12">
        <v>360</v>
      </c>
      <c r="AN604" s="103">
        <v>3960</v>
      </c>
      <c r="AO604" s="12">
        <v>3960</v>
      </c>
      <c r="AP604" s="12" t="s">
        <v>1518</v>
      </c>
      <c r="AQ604" s="103" t="s">
        <v>1518</v>
      </c>
      <c r="AR604" s="159">
        <v>0.1</v>
      </c>
      <c r="AS604" s="84">
        <v>0</v>
      </c>
    </row>
    <row r="605" spans="1:45" ht="14.25" customHeight="1">
      <c r="A605" s="124" t="s">
        <v>998</v>
      </c>
      <c r="B605" s="124" t="s">
        <v>994</v>
      </c>
      <c r="C605" s="419" t="s">
        <v>248</v>
      </c>
      <c r="D605" s="135" t="s">
        <v>232</v>
      </c>
      <c r="E605" s="135">
        <f>COUNTIF(品番配送区分記入用リスト!U:U,CONCATENATE(A605,$E$1))</f>
        <v>0</v>
      </c>
      <c r="F605" s="135">
        <f>COUNTIF(品番配送区分記入用リスト!U:U,CONCATENATE(A605,$F$1))</f>
        <v>0</v>
      </c>
      <c r="G605" s="135">
        <f>COUNTIF(品番配送区分記入用リスト!U:U,CONCATENATE(A605,$G$1))</f>
        <v>0</v>
      </c>
      <c r="H605" s="135">
        <f>COUNTIF(品番配送区分記入用リスト!U:U,CONCATENATE(A605,$H$1))</f>
        <v>0</v>
      </c>
      <c r="I605" s="136">
        <f t="shared" si="10"/>
        <v>0</v>
      </c>
      <c r="L605" s="135" t="s">
        <v>1484</v>
      </c>
      <c r="M605" s="137">
        <v>2000000</v>
      </c>
      <c r="N605" s="419">
        <v>4500</v>
      </c>
      <c r="O605" s="154">
        <v>2000</v>
      </c>
      <c r="Q605" s="419">
        <v>4500</v>
      </c>
      <c r="R605" s="138">
        <v>2000</v>
      </c>
      <c r="S605" s="138">
        <v>2500</v>
      </c>
      <c r="T605" s="141">
        <v>675</v>
      </c>
      <c r="U605" s="183">
        <v>537.5</v>
      </c>
      <c r="V605" s="140">
        <v>0.11944444444444445</v>
      </c>
      <c r="W605" s="127">
        <v>800</v>
      </c>
      <c r="X605" s="85">
        <v>1287.5</v>
      </c>
      <c r="Y605" s="185">
        <v>487.5</v>
      </c>
      <c r="Z605" s="84">
        <v>9.7500000000000003E-2</v>
      </c>
      <c r="AA605" s="424"/>
      <c r="AB605" s="102">
        <v>0.1</v>
      </c>
      <c r="AC605" s="102">
        <v>0.1</v>
      </c>
      <c r="AE605" s="128">
        <v>337.5</v>
      </c>
      <c r="AF605" s="180">
        <v>675</v>
      </c>
      <c r="AG605" s="183">
        <v>537.5</v>
      </c>
      <c r="AH605" s="189">
        <v>1287.5</v>
      </c>
      <c r="AK605" s="419">
        <v>4500</v>
      </c>
      <c r="AM605" s="12">
        <v>450</v>
      </c>
      <c r="AN605" s="103">
        <v>4950</v>
      </c>
      <c r="AO605" s="12">
        <v>4950</v>
      </c>
      <c r="AP605" s="12" t="s">
        <v>467</v>
      </c>
      <c r="AQ605" s="103" t="s">
        <v>467</v>
      </c>
      <c r="AR605" s="159">
        <v>0.1</v>
      </c>
      <c r="AS605" s="84">
        <v>0</v>
      </c>
    </row>
    <row r="606" spans="1:45" ht="14.25" customHeight="1">
      <c r="A606" s="124" t="s">
        <v>999</v>
      </c>
      <c r="B606" s="124" t="s">
        <v>994</v>
      </c>
      <c r="C606" s="419" t="s">
        <v>495</v>
      </c>
      <c r="D606" s="135" t="s">
        <v>232</v>
      </c>
      <c r="E606" s="135">
        <f>COUNTIF(品番配送区分記入用リスト!U:U,CONCATENATE(A606,$E$1))</f>
        <v>0</v>
      </c>
      <c r="F606" s="135">
        <f>COUNTIF(品番配送区分記入用リスト!U:U,CONCATENATE(A606,$F$1))</f>
        <v>0</v>
      </c>
      <c r="G606" s="135">
        <f>COUNTIF(品番配送区分記入用リスト!U:U,CONCATENATE(A606,$G$1))</f>
        <v>0</v>
      </c>
      <c r="H606" s="135">
        <f>COUNTIF(品番配送区分記入用リスト!U:U,CONCATENATE(A606,$H$1))</f>
        <v>0</v>
      </c>
      <c r="I606" s="136">
        <f t="shared" si="10"/>
        <v>0</v>
      </c>
      <c r="L606" s="135" t="s">
        <v>1484</v>
      </c>
      <c r="M606" s="137">
        <v>2000000</v>
      </c>
      <c r="N606" s="419">
        <v>7200</v>
      </c>
      <c r="O606" s="154">
        <v>3200</v>
      </c>
      <c r="Q606" s="419">
        <v>7200</v>
      </c>
      <c r="R606" s="138">
        <v>3200</v>
      </c>
      <c r="S606" s="138">
        <v>4000</v>
      </c>
      <c r="T606" s="141">
        <v>1080</v>
      </c>
      <c r="U606" s="183">
        <v>860</v>
      </c>
      <c r="V606" s="140">
        <v>0.11944444444444445</v>
      </c>
      <c r="W606" s="127">
        <v>800</v>
      </c>
      <c r="X606" s="85">
        <v>2060</v>
      </c>
      <c r="Y606" s="185">
        <v>1260</v>
      </c>
      <c r="Z606" s="84">
        <v>0.1575</v>
      </c>
      <c r="AA606" s="424"/>
      <c r="AB606" s="102">
        <v>0.1</v>
      </c>
      <c r="AC606" s="102">
        <v>0.1</v>
      </c>
      <c r="AE606" s="128">
        <v>540</v>
      </c>
      <c r="AF606" s="180">
        <v>1080</v>
      </c>
      <c r="AG606" s="183">
        <v>860</v>
      </c>
      <c r="AH606" s="189">
        <v>2060</v>
      </c>
      <c r="AK606" s="419">
        <v>7200</v>
      </c>
      <c r="AM606" s="12">
        <v>720</v>
      </c>
      <c r="AN606" s="103">
        <v>7920</v>
      </c>
      <c r="AO606" s="12">
        <v>7920</v>
      </c>
      <c r="AP606" s="12" t="s">
        <v>1515</v>
      </c>
      <c r="AQ606" s="103" t="s">
        <v>1515</v>
      </c>
      <c r="AR606" s="159">
        <v>0.1</v>
      </c>
      <c r="AS606" s="84">
        <v>0</v>
      </c>
    </row>
    <row r="607" spans="1:45" ht="14.25" customHeight="1">
      <c r="A607" s="124" t="s">
        <v>1000</v>
      </c>
      <c r="B607" s="124" t="s">
        <v>994</v>
      </c>
      <c r="C607" s="419" t="s">
        <v>264</v>
      </c>
      <c r="D607" s="135" t="s">
        <v>232</v>
      </c>
      <c r="E607" s="135">
        <f>COUNTIF(品番配送区分記入用リスト!U:U,CONCATENATE(A607,$E$1))</f>
        <v>0</v>
      </c>
      <c r="F607" s="135">
        <f>COUNTIF(品番配送区分記入用リスト!U:U,CONCATENATE(A607,$F$1))</f>
        <v>0</v>
      </c>
      <c r="G607" s="135">
        <f>COUNTIF(品番配送区分記入用リスト!U:U,CONCATENATE(A607,$G$1))</f>
        <v>0</v>
      </c>
      <c r="H607" s="135">
        <f>COUNTIF(品番配送区分記入用リスト!U:U,CONCATENATE(A607,$H$1))</f>
        <v>0</v>
      </c>
      <c r="I607" s="136">
        <f t="shared" si="10"/>
        <v>0</v>
      </c>
      <c r="L607" s="135" t="s">
        <v>1484</v>
      </c>
      <c r="M607" s="137">
        <v>2000000</v>
      </c>
      <c r="N607" s="419">
        <v>9000</v>
      </c>
      <c r="O607" s="154">
        <v>4000</v>
      </c>
      <c r="Q607" s="419">
        <v>9000</v>
      </c>
      <c r="R607" s="138">
        <v>4000</v>
      </c>
      <c r="S607" s="138">
        <v>5000</v>
      </c>
      <c r="T607" s="141">
        <v>1350</v>
      </c>
      <c r="U607" s="183">
        <v>1075</v>
      </c>
      <c r="V607" s="140">
        <v>0.11944444444444445</v>
      </c>
      <c r="W607" s="127">
        <v>800</v>
      </c>
      <c r="X607" s="85">
        <v>2575</v>
      </c>
      <c r="Y607" s="185">
        <v>1775</v>
      </c>
      <c r="Z607" s="84">
        <v>0.17749999999999999</v>
      </c>
      <c r="AA607" s="424"/>
      <c r="AB607" s="102">
        <v>0.1</v>
      </c>
      <c r="AC607" s="102">
        <v>0.1</v>
      </c>
      <c r="AE607" s="128">
        <v>675</v>
      </c>
      <c r="AF607" s="180">
        <v>1350</v>
      </c>
      <c r="AG607" s="183">
        <v>1075</v>
      </c>
      <c r="AH607" s="189">
        <v>2575</v>
      </c>
      <c r="AK607" s="419">
        <v>9000</v>
      </c>
      <c r="AM607" s="12">
        <v>900</v>
      </c>
      <c r="AN607" s="103">
        <v>9900</v>
      </c>
      <c r="AO607" s="12">
        <v>9900</v>
      </c>
      <c r="AP607" s="12" t="s">
        <v>505</v>
      </c>
      <c r="AQ607" s="103" t="s">
        <v>505</v>
      </c>
      <c r="AR607" s="159">
        <v>0.1</v>
      </c>
      <c r="AS607" s="84">
        <v>0</v>
      </c>
    </row>
    <row r="608" spans="1:45" ht="14.25" customHeight="1">
      <c r="A608" s="124" t="s">
        <v>1001</v>
      </c>
      <c r="B608" s="124" t="s">
        <v>1002</v>
      </c>
      <c r="C608" s="419" t="s">
        <v>236</v>
      </c>
      <c r="D608" s="135" t="s">
        <v>232</v>
      </c>
      <c r="E608" s="135">
        <f>COUNTIF(品番配送区分記入用リスト!U:U,CONCATENATE(A608,$E$1))</f>
        <v>0</v>
      </c>
      <c r="F608" s="135">
        <f>COUNTIF(品番配送区分記入用リスト!U:U,CONCATENATE(A608,$F$1))</f>
        <v>0</v>
      </c>
      <c r="G608" s="135">
        <f>COUNTIF(品番配送区分記入用リスト!U:U,CONCATENATE(A608,$G$1))</f>
        <v>0</v>
      </c>
      <c r="H608" s="135">
        <f>COUNTIF(品番配送区分記入用リスト!U:U,CONCATENATE(A608,$H$1))</f>
        <v>0</v>
      </c>
      <c r="I608" s="136">
        <f t="shared" si="10"/>
        <v>0</v>
      </c>
      <c r="L608" s="135" t="s">
        <v>1484</v>
      </c>
      <c r="M608" s="137">
        <v>2000000</v>
      </c>
      <c r="N608" s="419">
        <v>1800</v>
      </c>
      <c r="O608" s="154">
        <v>800</v>
      </c>
      <c r="Q608" s="419">
        <v>1800</v>
      </c>
      <c r="R608" s="138">
        <v>800</v>
      </c>
      <c r="S608" s="138">
        <v>1000</v>
      </c>
      <c r="T608" s="141">
        <v>270</v>
      </c>
      <c r="U608" s="183">
        <v>215</v>
      </c>
      <c r="V608" s="140">
        <v>0.11944444444444445</v>
      </c>
      <c r="X608" s="85">
        <v>515</v>
      </c>
      <c r="Y608" s="185">
        <v>515</v>
      </c>
      <c r="Z608" s="84">
        <v>0.25750000000000001</v>
      </c>
      <c r="AA608" s="424"/>
      <c r="AB608" s="102">
        <v>0.1</v>
      </c>
      <c r="AC608" s="102">
        <v>0.1</v>
      </c>
      <c r="AE608" s="128">
        <v>135</v>
      </c>
      <c r="AF608" s="180">
        <v>270</v>
      </c>
      <c r="AG608" s="183">
        <v>215</v>
      </c>
      <c r="AH608" s="189">
        <v>515</v>
      </c>
      <c r="AK608" s="419">
        <v>1800</v>
      </c>
      <c r="AM608" s="12">
        <v>180</v>
      </c>
      <c r="AN608" s="103">
        <v>1980</v>
      </c>
      <c r="AO608" s="12">
        <v>1980</v>
      </c>
      <c r="AP608" s="12" t="s">
        <v>1493</v>
      </c>
      <c r="AQ608" s="103" t="s">
        <v>1493</v>
      </c>
      <c r="AR608" s="159">
        <v>0.1</v>
      </c>
      <c r="AS608" s="84">
        <v>0</v>
      </c>
    </row>
    <row r="609" spans="1:45" ht="14.25" customHeight="1">
      <c r="A609" s="124" t="s">
        <v>1003</v>
      </c>
      <c r="B609" s="124" t="s">
        <v>1002</v>
      </c>
      <c r="C609" s="419" t="s">
        <v>238</v>
      </c>
      <c r="D609" s="135" t="s">
        <v>232</v>
      </c>
      <c r="E609" s="135">
        <f>COUNTIF(品番配送区分記入用リスト!U:U,CONCATENATE(A609,$E$1))</f>
        <v>0</v>
      </c>
      <c r="F609" s="135">
        <f>COUNTIF(品番配送区分記入用リスト!U:U,CONCATENATE(A609,$F$1))</f>
        <v>0</v>
      </c>
      <c r="G609" s="135">
        <f>COUNTIF(品番配送区分記入用リスト!U:U,CONCATENATE(A609,$G$1))</f>
        <v>0</v>
      </c>
      <c r="H609" s="135">
        <f>COUNTIF(品番配送区分記入用リスト!U:U,CONCATENATE(A609,$H$1))</f>
        <v>0</v>
      </c>
      <c r="I609" s="136">
        <f t="shared" si="10"/>
        <v>0</v>
      </c>
      <c r="L609" s="135" t="s">
        <v>1484</v>
      </c>
      <c r="M609" s="137">
        <v>2000000</v>
      </c>
      <c r="N609" s="419">
        <v>2250</v>
      </c>
      <c r="O609" s="154">
        <v>1000</v>
      </c>
      <c r="Q609" s="419">
        <v>2250</v>
      </c>
      <c r="R609" s="138">
        <v>1000</v>
      </c>
      <c r="S609" s="138">
        <v>1250</v>
      </c>
      <c r="T609" s="141">
        <v>337.5</v>
      </c>
      <c r="U609" s="183">
        <v>268.75</v>
      </c>
      <c r="V609" s="140">
        <v>0.11944444444444445</v>
      </c>
      <c r="X609" s="85">
        <v>643.75</v>
      </c>
      <c r="Y609" s="185">
        <v>643.75</v>
      </c>
      <c r="Z609" s="84">
        <v>0.25750000000000001</v>
      </c>
      <c r="AA609" s="424"/>
      <c r="AB609" s="102">
        <v>0.1</v>
      </c>
      <c r="AC609" s="102">
        <v>0.1</v>
      </c>
      <c r="AE609" s="128">
        <v>168.75</v>
      </c>
      <c r="AF609" s="180">
        <v>337.5</v>
      </c>
      <c r="AG609" s="183">
        <v>268.75</v>
      </c>
      <c r="AH609" s="189">
        <v>643.75</v>
      </c>
      <c r="AK609" s="419">
        <v>2250</v>
      </c>
      <c r="AM609" s="12">
        <v>225</v>
      </c>
      <c r="AN609" s="103">
        <v>2475</v>
      </c>
      <c r="AO609" s="12">
        <v>2475</v>
      </c>
      <c r="AP609" s="12" t="s">
        <v>1516</v>
      </c>
      <c r="AQ609" s="103" t="s">
        <v>1516</v>
      </c>
      <c r="AR609" s="159">
        <v>0.1</v>
      </c>
      <c r="AS609" s="84">
        <v>0</v>
      </c>
    </row>
    <row r="610" spans="1:45" ht="14.25" customHeight="1">
      <c r="A610" s="124" t="s">
        <v>1004</v>
      </c>
      <c r="B610" s="124" t="s">
        <v>1002</v>
      </c>
      <c r="C610" s="419" t="s">
        <v>240</v>
      </c>
      <c r="D610" s="135" t="s">
        <v>232</v>
      </c>
      <c r="E610" s="135">
        <f>COUNTIF(品番配送区分記入用リスト!U:U,CONCATENATE(A610,$E$1))</f>
        <v>0</v>
      </c>
      <c r="F610" s="135">
        <f>COUNTIF(品番配送区分記入用リスト!U:U,CONCATENATE(A610,$F$1))</f>
        <v>0</v>
      </c>
      <c r="G610" s="135">
        <f>COUNTIF(品番配送区分記入用リスト!U:U,CONCATENATE(A610,$G$1))</f>
        <v>0</v>
      </c>
      <c r="H610" s="135">
        <f>COUNTIF(品番配送区分記入用リスト!U:U,CONCATENATE(A610,$H$1))</f>
        <v>0</v>
      </c>
      <c r="I610" s="136">
        <f t="shared" si="10"/>
        <v>0</v>
      </c>
      <c r="L610" s="135" t="s">
        <v>1484</v>
      </c>
      <c r="M610" s="137">
        <v>2000000</v>
      </c>
      <c r="N610" s="419">
        <v>2700</v>
      </c>
      <c r="O610" s="154">
        <v>1200</v>
      </c>
      <c r="Q610" s="419">
        <v>2700</v>
      </c>
      <c r="R610" s="138">
        <v>1200</v>
      </c>
      <c r="S610" s="138">
        <v>1500</v>
      </c>
      <c r="T610" s="141">
        <v>405</v>
      </c>
      <c r="U610" s="183">
        <v>322.5</v>
      </c>
      <c r="V610" s="140">
        <v>0.11944444444444445</v>
      </c>
      <c r="X610" s="85">
        <v>772.5</v>
      </c>
      <c r="Y610" s="185">
        <v>772.5</v>
      </c>
      <c r="Z610" s="84">
        <v>0.25750000000000001</v>
      </c>
      <c r="AA610" s="424"/>
      <c r="AB610" s="102">
        <v>0.1</v>
      </c>
      <c r="AC610" s="102">
        <v>0.1</v>
      </c>
      <c r="AE610" s="128">
        <v>202.5</v>
      </c>
      <c r="AF610" s="180">
        <v>405</v>
      </c>
      <c r="AG610" s="183">
        <v>322.5</v>
      </c>
      <c r="AH610" s="189">
        <v>772.5</v>
      </c>
      <c r="AK610" s="419">
        <v>2700</v>
      </c>
      <c r="AM610" s="12">
        <v>270</v>
      </c>
      <c r="AN610" s="103">
        <v>2970</v>
      </c>
      <c r="AO610" s="12">
        <v>2970</v>
      </c>
      <c r="AP610" s="12" t="s">
        <v>662</v>
      </c>
      <c r="AQ610" s="103" t="s">
        <v>662</v>
      </c>
      <c r="AR610" s="159">
        <v>0.1</v>
      </c>
      <c r="AS610" s="84">
        <v>0</v>
      </c>
    </row>
    <row r="611" spans="1:45" ht="14.25" customHeight="1">
      <c r="A611" s="124" t="s">
        <v>1005</v>
      </c>
      <c r="B611" s="124" t="s">
        <v>1002</v>
      </c>
      <c r="C611" s="419" t="s">
        <v>246</v>
      </c>
      <c r="D611" s="135" t="s">
        <v>232</v>
      </c>
      <c r="E611" s="135">
        <f>COUNTIF(品番配送区分記入用リスト!U:U,CONCATENATE(A611,$E$1))</f>
        <v>0</v>
      </c>
      <c r="F611" s="135">
        <f>COUNTIF(品番配送区分記入用リスト!U:U,CONCATENATE(A611,$F$1))</f>
        <v>0</v>
      </c>
      <c r="G611" s="135">
        <f>COUNTIF(品番配送区分記入用リスト!U:U,CONCATENATE(A611,$G$1))</f>
        <v>0</v>
      </c>
      <c r="H611" s="135">
        <f>COUNTIF(品番配送区分記入用リスト!U:U,CONCATENATE(A611,$H$1))</f>
        <v>0</v>
      </c>
      <c r="I611" s="136">
        <f t="shared" si="10"/>
        <v>0</v>
      </c>
      <c r="L611" s="135" t="s">
        <v>1484</v>
      </c>
      <c r="M611" s="137">
        <v>2000000</v>
      </c>
      <c r="N611" s="419">
        <v>3600</v>
      </c>
      <c r="O611" s="154">
        <v>1600</v>
      </c>
      <c r="Q611" s="419">
        <v>3600</v>
      </c>
      <c r="R611" s="138">
        <v>1600</v>
      </c>
      <c r="S611" s="138">
        <v>2000</v>
      </c>
      <c r="T611" s="141">
        <v>540</v>
      </c>
      <c r="U611" s="183">
        <v>430</v>
      </c>
      <c r="V611" s="140">
        <v>0.11944444444444445</v>
      </c>
      <c r="X611" s="85">
        <v>1030</v>
      </c>
      <c r="Y611" s="185">
        <v>1030</v>
      </c>
      <c r="Z611" s="84">
        <v>0.25750000000000001</v>
      </c>
      <c r="AA611" s="424"/>
      <c r="AB611" s="102">
        <v>0.1</v>
      </c>
      <c r="AC611" s="102">
        <v>0.1</v>
      </c>
      <c r="AE611" s="128">
        <v>270</v>
      </c>
      <c r="AF611" s="180">
        <v>540</v>
      </c>
      <c r="AG611" s="183">
        <v>430</v>
      </c>
      <c r="AH611" s="189">
        <v>1030</v>
      </c>
      <c r="AK611" s="419">
        <v>3600</v>
      </c>
      <c r="AM611" s="12">
        <v>360</v>
      </c>
      <c r="AN611" s="103">
        <v>3960</v>
      </c>
      <c r="AO611" s="12">
        <v>3960</v>
      </c>
      <c r="AP611" s="12" t="s">
        <v>1518</v>
      </c>
      <c r="AQ611" s="103" t="s">
        <v>1518</v>
      </c>
      <c r="AR611" s="159">
        <v>0.1</v>
      </c>
      <c r="AS611" s="84">
        <v>0</v>
      </c>
    </row>
    <row r="612" spans="1:45" ht="14.25" customHeight="1">
      <c r="A612" s="124" t="s">
        <v>1006</v>
      </c>
      <c r="B612" s="124" t="s">
        <v>1002</v>
      </c>
      <c r="C612" s="419" t="s">
        <v>248</v>
      </c>
      <c r="D612" s="135" t="s">
        <v>232</v>
      </c>
      <c r="E612" s="135">
        <f>COUNTIF(品番配送区分記入用リスト!U:U,CONCATENATE(A612,$E$1))</f>
        <v>0</v>
      </c>
      <c r="F612" s="135">
        <f>COUNTIF(品番配送区分記入用リスト!U:U,CONCATENATE(A612,$F$1))</f>
        <v>0</v>
      </c>
      <c r="G612" s="135">
        <f>COUNTIF(品番配送区分記入用リスト!U:U,CONCATENATE(A612,$G$1))</f>
        <v>0</v>
      </c>
      <c r="H612" s="135">
        <f>COUNTIF(品番配送区分記入用リスト!U:U,CONCATENATE(A612,$H$1))</f>
        <v>0</v>
      </c>
      <c r="I612" s="136">
        <f t="shared" si="10"/>
        <v>0</v>
      </c>
      <c r="L612" s="135" t="s">
        <v>1484</v>
      </c>
      <c r="M612" s="137">
        <v>2000000</v>
      </c>
      <c r="N612" s="419">
        <v>4500</v>
      </c>
      <c r="O612" s="154">
        <v>2000</v>
      </c>
      <c r="Q612" s="419">
        <v>4500</v>
      </c>
      <c r="R612" s="138">
        <v>2000</v>
      </c>
      <c r="S612" s="138">
        <v>2500</v>
      </c>
      <c r="T612" s="141">
        <v>675</v>
      </c>
      <c r="U612" s="183">
        <v>537.5</v>
      </c>
      <c r="V612" s="140">
        <v>0.11944444444444445</v>
      </c>
      <c r="W612" s="127">
        <v>800</v>
      </c>
      <c r="X612" s="85">
        <v>1287.5</v>
      </c>
      <c r="Y612" s="185">
        <v>487.5</v>
      </c>
      <c r="Z612" s="84">
        <v>9.7500000000000003E-2</v>
      </c>
      <c r="AA612" s="424"/>
      <c r="AB612" s="102">
        <v>0.1</v>
      </c>
      <c r="AC612" s="102">
        <v>0.1</v>
      </c>
      <c r="AE612" s="128">
        <v>337.5</v>
      </c>
      <c r="AF612" s="180">
        <v>675</v>
      </c>
      <c r="AG612" s="183">
        <v>537.5</v>
      </c>
      <c r="AH612" s="189">
        <v>1287.5</v>
      </c>
      <c r="AK612" s="419">
        <v>4500</v>
      </c>
      <c r="AM612" s="12">
        <v>450</v>
      </c>
      <c r="AN612" s="103">
        <v>4950</v>
      </c>
      <c r="AO612" s="12">
        <v>4950</v>
      </c>
      <c r="AP612" s="12" t="s">
        <v>467</v>
      </c>
      <c r="AQ612" s="103" t="s">
        <v>467</v>
      </c>
      <c r="AR612" s="159">
        <v>0.1</v>
      </c>
      <c r="AS612" s="84">
        <v>0</v>
      </c>
    </row>
    <row r="613" spans="1:45" ht="14.25" customHeight="1">
      <c r="A613" s="124" t="s">
        <v>1007</v>
      </c>
      <c r="B613" s="124" t="s">
        <v>1002</v>
      </c>
      <c r="C613" s="419" t="s">
        <v>495</v>
      </c>
      <c r="D613" s="135" t="s">
        <v>232</v>
      </c>
      <c r="E613" s="135">
        <f>COUNTIF(品番配送区分記入用リスト!U:U,CONCATENATE(A613,$E$1))</f>
        <v>0</v>
      </c>
      <c r="F613" s="135">
        <f>COUNTIF(品番配送区分記入用リスト!U:U,CONCATENATE(A613,$F$1))</f>
        <v>0</v>
      </c>
      <c r="G613" s="135">
        <f>COUNTIF(品番配送区分記入用リスト!U:U,CONCATENATE(A613,$G$1))</f>
        <v>0</v>
      </c>
      <c r="H613" s="135">
        <f>COUNTIF(品番配送区分記入用リスト!U:U,CONCATENATE(A613,$H$1))</f>
        <v>0</v>
      </c>
      <c r="I613" s="136">
        <f t="shared" si="10"/>
        <v>0</v>
      </c>
      <c r="L613" s="135" t="s">
        <v>1484</v>
      </c>
      <c r="M613" s="137">
        <v>2000000</v>
      </c>
      <c r="N613" s="419">
        <v>7200</v>
      </c>
      <c r="O613" s="154">
        <v>3200</v>
      </c>
      <c r="Q613" s="419">
        <v>7200</v>
      </c>
      <c r="R613" s="138">
        <v>3200</v>
      </c>
      <c r="S613" s="138">
        <v>4000</v>
      </c>
      <c r="T613" s="141">
        <v>1080</v>
      </c>
      <c r="U613" s="183">
        <v>860</v>
      </c>
      <c r="V613" s="140">
        <v>0.11944444444444445</v>
      </c>
      <c r="W613" s="127">
        <v>800</v>
      </c>
      <c r="X613" s="85">
        <v>2060</v>
      </c>
      <c r="Y613" s="185">
        <v>1260</v>
      </c>
      <c r="Z613" s="84">
        <v>0.1575</v>
      </c>
      <c r="AA613" s="424"/>
      <c r="AB613" s="102">
        <v>0.1</v>
      </c>
      <c r="AC613" s="102">
        <v>0.1</v>
      </c>
      <c r="AE613" s="128">
        <v>540</v>
      </c>
      <c r="AF613" s="180">
        <v>1080</v>
      </c>
      <c r="AG613" s="183">
        <v>860</v>
      </c>
      <c r="AH613" s="189">
        <v>2060</v>
      </c>
      <c r="AK613" s="419">
        <v>7200</v>
      </c>
      <c r="AM613" s="12">
        <v>720</v>
      </c>
      <c r="AN613" s="103">
        <v>7920</v>
      </c>
      <c r="AO613" s="12">
        <v>7920</v>
      </c>
      <c r="AP613" s="12" t="s">
        <v>1515</v>
      </c>
      <c r="AQ613" s="103" t="s">
        <v>1515</v>
      </c>
      <c r="AR613" s="159">
        <v>0.1</v>
      </c>
      <c r="AS613" s="84">
        <v>0</v>
      </c>
    </row>
    <row r="614" spans="1:45" ht="14.25" customHeight="1">
      <c r="A614" s="124" t="s">
        <v>1008</v>
      </c>
      <c r="B614" s="124" t="s">
        <v>1002</v>
      </c>
      <c r="C614" s="419" t="s">
        <v>264</v>
      </c>
      <c r="D614" s="135" t="s">
        <v>232</v>
      </c>
      <c r="E614" s="135">
        <f>COUNTIF(品番配送区分記入用リスト!U:U,CONCATENATE(A614,$E$1))</f>
        <v>0</v>
      </c>
      <c r="F614" s="135">
        <f>COUNTIF(品番配送区分記入用リスト!U:U,CONCATENATE(A614,$F$1))</f>
        <v>0</v>
      </c>
      <c r="G614" s="135">
        <f>COUNTIF(品番配送区分記入用リスト!U:U,CONCATENATE(A614,$G$1))</f>
        <v>0</v>
      </c>
      <c r="H614" s="135">
        <f>COUNTIF(品番配送区分記入用リスト!U:U,CONCATENATE(A614,$H$1))</f>
        <v>0</v>
      </c>
      <c r="I614" s="136">
        <f t="shared" si="10"/>
        <v>0</v>
      </c>
      <c r="L614" s="135" t="s">
        <v>1484</v>
      </c>
      <c r="M614" s="137">
        <v>2000000</v>
      </c>
      <c r="N614" s="419">
        <v>9000</v>
      </c>
      <c r="O614" s="154">
        <v>4000</v>
      </c>
      <c r="Q614" s="419">
        <v>9000</v>
      </c>
      <c r="R614" s="138">
        <v>4000</v>
      </c>
      <c r="S614" s="138">
        <v>5000</v>
      </c>
      <c r="T614" s="141">
        <v>1350</v>
      </c>
      <c r="U614" s="183">
        <v>1075</v>
      </c>
      <c r="V614" s="140">
        <v>0.11944444444444445</v>
      </c>
      <c r="W614" s="127">
        <v>800</v>
      </c>
      <c r="X614" s="85">
        <v>2575</v>
      </c>
      <c r="Y614" s="185">
        <v>1775</v>
      </c>
      <c r="Z614" s="84">
        <v>0.17749999999999999</v>
      </c>
      <c r="AA614" s="424"/>
      <c r="AB614" s="102">
        <v>0.1</v>
      </c>
      <c r="AC614" s="102">
        <v>0.1</v>
      </c>
      <c r="AE614" s="128">
        <v>675</v>
      </c>
      <c r="AF614" s="180">
        <v>1350</v>
      </c>
      <c r="AG614" s="183">
        <v>1075</v>
      </c>
      <c r="AH614" s="189">
        <v>2575</v>
      </c>
      <c r="AK614" s="419">
        <v>9000</v>
      </c>
      <c r="AM614" s="12">
        <v>900</v>
      </c>
      <c r="AN614" s="103">
        <v>9900</v>
      </c>
      <c r="AO614" s="12">
        <v>9900</v>
      </c>
      <c r="AP614" s="12" t="s">
        <v>505</v>
      </c>
      <c r="AQ614" s="103" t="s">
        <v>505</v>
      </c>
      <c r="AR614" s="159">
        <v>0.1</v>
      </c>
      <c r="AS614" s="84">
        <v>0</v>
      </c>
    </row>
    <row r="615" spans="1:45" ht="14.25" customHeight="1">
      <c r="A615" s="124" t="s">
        <v>1009</v>
      </c>
      <c r="B615" s="124" t="s">
        <v>1010</v>
      </c>
      <c r="C615" s="419" t="s">
        <v>236</v>
      </c>
      <c r="D615" s="135" t="s">
        <v>232</v>
      </c>
      <c r="E615" s="135">
        <f>COUNTIF(品番配送区分記入用リスト!U:U,CONCATENATE(A615,$E$1))</f>
        <v>0</v>
      </c>
      <c r="F615" s="135">
        <f>COUNTIF(品番配送区分記入用リスト!U:U,CONCATENATE(A615,$F$1))</f>
        <v>0</v>
      </c>
      <c r="G615" s="135">
        <f>COUNTIF(品番配送区分記入用リスト!U:U,CONCATENATE(A615,$G$1))</f>
        <v>0</v>
      </c>
      <c r="H615" s="135">
        <f>COUNTIF(品番配送区分記入用リスト!U:U,CONCATENATE(A615,$H$1))</f>
        <v>0</v>
      </c>
      <c r="I615" s="136">
        <f t="shared" si="10"/>
        <v>0</v>
      </c>
      <c r="L615" s="135" t="s">
        <v>1484</v>
      </c>
      <c r="M615" s="137">
        <v>2000000</v>
      </c>
      <c r="N615" s="419">
        <v>1800</v>
      </c>
      <c r="O615" s="154">
        <v>800</v>
      </c>
      <c r="Q615" s="419">
        <v>1800</v>
      </c>
      <c r="R615" s="138">
        <v>800</v>
      </c>
      <c r="S615" s="138">
        <v>1000</v>
      </c>
      <c r="T615" s="141">
        <v>270</v>
      </c>
      <c r="U615" s="183">
        <v>215</v>
      </c>
      <c r="V615" s="140">
        <v>0.11944444444444445</v>
      </c>
      <c r="X615" s="85">
        <v>515</v>
      </c>
      <c r="Y615" s="185">
        <v>515</v>
      </c>
      <c r="Z615" s="84">
        <v>0.25750000000000001</v>
      </c>
      <c r="AA615" s="424"/>
      <c r="AB615" s="102">
        <v>0.1</v>
      </c>
      <c r="AC615" s="102">
        <v>0.1</v>
      </c>
      <c r="AE615" s="128">
        <v>135</v>
      </c>
      <c r="AF615" s="180">
        <v>270</v>
      </c>
      <c r="AG615" s="183">
        <v>215</v>
      </c>
      <c r="AH615" s="189">
        <v>515</v>
      </c>
      <c r="AK615" s="419">
        <v>1800</v>
      </c>
      <c r="AM615" s="12">
        <v>180</v>
      </c>
      <c r="AN615" s="103">
        <v>1980</v>
      </c>
      <c r="AO615" s="12">
        <v>1980</v>
      </c>
      <c r="AP615" s="12" t="s">
        <v>1493</v>
      </c>
      <c r="AQ615" s="103" t="s">
        <v>1493</v>
      </c>
      <c r="AR615" s="159">
        <v>0.1</v>
      </c>
      <c r="AS615" s="84">
        <v>0</v>
      </c>
    </row>
    <row r="616" spans="1:45" ht="14.25" customHeight="1">
      <c r="A616" s="124" t="s">
        <v>1011</v>
      </c>
      <c r="B616" s="124" t="s">
        <v>1010</v>
      </c>
      <c r="C616" s="419" t="s">
        <v>238</v>
      </c>
      <c r="D616" s="135" t="s">
        <v>232</v>
      </c>
      <c r="E616" s="135">
        <f>COUNTIF(品番配送区分記入用リスト!U:U,CONCATENATE(A616,$E$1))</f>
        <v>0</v>
      </c>
      <c r="F616" s="135">
        <f>COUNTIF(品番配送区分記入用リスト!U:U,CONCATENATE(A616,$F$1))</f>
        <v>0</v>
      </c>
      <c r="G616" s="135">
        <f>COUNTIF(品番配送区分記入用リスト!U:U,CONCATENATE(A616,$G$1))</f>
        <v>0</v>
      </c>
      <c r="H616" s="135">
        <f>COUNTIF(品番配送区分記入用リスト!U:U,CONCATENATE(A616,$H$1))</f>
        <v>0</v>
      </c>
      <c r="I616" s="136">
        <f t="shared" si="10"/>
        <v>0</v>
      </c>
      <c r="L616" s="135" t="s">
        <v>1484</v>
      </c>
      <c r="M616" s="137">
        <v>2000000</v>
      </c>
      <c r="N616" s="419">
        <v>2250</v>
      </c>
      <c r="O616" s="154">
        <v>1000</v>
      </c>
      <c r="Q616" s="419">
        <v>2250</v>
      </c>
      <c r="R616" s="138">
        <v>1000</v>
      </c>
      <c r="S616" s="138">
        <v>1250</v>
      </c>
      <c r="T616" s="141">
        <v>337.5</v>
      </c>
      <c r="U616" s="183">
        <v>268.75</v>
      </c>
      <c r="V616" s="140">
        <v>0.11944444444444445</v>
      </c>
      <c r="X616" s="85">
        <v>643.75</v>
      </c>
      <c r="Y616" s="185">
        <v>643.75</v>
      </c>
      <c r="Z616" s="84">
        <v>0.25750000000000001</v>
      </c>
      <c r="AA616" s="424"/>
      <c r="AB616" s="102">
        <v>0.1</v>
      </c>
      <c r="AC616" s="102">
        <v>0.1</v>
      </c>
      <c r="AE616" s="128">
        <v>168.75</v>
      </c>
      <c r="AF616" s="180">
        <v>337.5</v>
      </c>
      <c r="AG616" s="183">
        <v>268.75</v>
      </c>
      <c r="AH616" s="189">
        <v>643.75</v>
      </c>
      <c r="AK616" s="419">
        <v>2250</v>
      </c>
      <c r="AM616" s="12">
        <v>225</v>
      </c>
      <c r="AN616" s="103">
        <v>2475</v>
      </c>
      <c r="AO616" s="12">
        <v>2475</v>
      </c>
      <c r="AP616" s="12" t="s">
        <v>1516</v>
      </c>
      <c r="AQ616" s="103" t="s">
        <v>1516</v>
      </c>
      <c r="AR616" s="159">
        <v>0.1</v>
      </c>
      <c r="AS616" s="84">
        <v>0</v>
      </c>
    </row>
    <row r="617" spans="1:45" ht="14.25" customHeight="1">
      <c r="A617" s="124" t="s">
        <v>1012</v>
      </c>
      <c r="B617" s="124" t="s">
        <v>1010</v>
      </c>
      <c r="C617" s="419" t="s">
        <v>240</v>
      </c>
      <c r="D617" s="135" t="s">
        <v>232</v>
      </c>
      <c r="E617" s="135">
        <f>COUNTIF(品番配送区分記入用リスト!U:U,CONCATENATE(A617,$E$1))</f>
        <v>0</v>
      </c>
      <c r="F617" s="135">
        <f>COUNTIF(品番配送区分記入用リスト!U:U,CONCATENATE(A617,$F$1))</f>
        <v>0</v>
      </c>
      <c r="G617" s="135">
        <f>COUNTIF(品番配送区分記入用リスト!U:U,CONCATENATE(A617,$G$1))</f>
        <v>0</v>
      </c>
      <c r="H617" s="135">
        <f>COUNTIF(品番配送区分記入用リスト!U:U,CONCATENATE(A617,$H$1))</f>
        <v>0</v>
      </c>
      <c r="I617" s="136">
        <f t="shared" si="10"/>
        <v>0</v>
      </c>
      <c r="L617" s="135" t="s">
        <v>1484</v>
      </c>
      <c r="M617" s="137">
        <v>2000000</v>
      </c>
      <c r="N617" s="419">
        <v>2700</v>
      </c>
      <c r="O617" s="154">
        <v>1200</v>
      </c>
      <c r="Q617" s="419">
        <v>2700</v>
      </c>
      <c r="R617" s="138">
        <v>1200</v>
      </c>
      <c r="S617" s="138">
        <v>1500</v>
      </c>
      <c r="T617" s="141">
        <v>405</v>
      </c>
      <c r="U617" s="183">
        <v>322.5</v>
      </c>
      <c r="V617" s="140">
        <v>0.11944444444444445</v>
      </c>
      <c r="X617" s="85">
        <v>772.5</v>
      </c>
      <c r="Y617" s="185">
        <v>772.5</v>
      </c>
      <c r="Z617" s="84">
        <v>0.25750000000000001</v>
      </c>
      <c r="AA617" s="424"/>
      <c r="AB617" s="102">
        <v>0.1</v>
      </c>
      <c r="AC617" s="102">
        <v>0.1</v>
      </c>
      <c r="AE617" s="128">
        <v>202.5</v>
      </c>
      <c r="AF617" s="180">
        <v>405</v>
      </c>
      <c r="AG617" s="183">
        <v>322.5</v>
      </c>
      <c r="AH617" s="189">
        <v>772.5</v>
      </c>
      <c r="AK617" s="419">
        <v>2700</v>
      </c>
      <c r="AM617" s="12">
        <v>270</v>
      </c>
      <c r="AN617" s="103">
        <v>2970</v>
      </c>
      <c r="AO617" s="12">
        <v>2970</v>
      </c>
      <c r="AP617" s="12" t="s">
        <v>662</v>
      </c>
      <c r="AQ617" s="103" t="s">
        <v>662</v>
      </c>
      <c r="AR617" s="159">
        <v>0.1</v>
      </c>
      <c r="AS617" s="84">
        <v>0</v>
      </c>
    </row>
    <row r="618" spans="1:45" ht="14.25" customHeight="1">
      <c r="A618" s="124" t="s">
        <v>1013</v>
      </c>
      <c r="B618" s="124" t="s">
        <v>1010</v>
      </c>
      <c r="C618" s="419" t="s">
        <v>246</v>
      </c>
      <c r="D618" s="135" t="s">
        <v>232</v>
      </c>
      <c r="E618" s="135">
        <f>COUNTIF(品番配送区分記入用リスト!U:U,CONCATENATE(A618,$E$1))</f>
        <v>0</v>
      </c>
      <c r="F618" s="135">
        <f>COUNTIF(品番配送区分記入用リスト!U:U,CONCATENATE(A618,$F$1))</f>
        <v>0</v>
      </c>
      <c r="G618" s="135">
        <f>COUNTIF(品番配送区分記入用リスト!U:U,CONCATENATE(A618,$G$1))</f>
        <v>0</v>
      </c>
      <c r="H618" s="135">
        <f>COUNTIF(品番配送区分記入用リスト!U:U,CONCATENATE(A618,$H$1))</f>
        <v>0</v>
      </c>
      <c r="I618" s="136">
        <f t="shared" si="10"/>
        <v>0</v>
      </c>
      <c r="L618" s="135" t="s">
        <v>1484</v>
      </c>
      <c r="M618" s="137">
        <v>2000000</v>
      </c>
      <c r="N618" s="419">
        <v>3600</v>
      </c>
      <c r="O618" s="154">
        <v>1600</v>
      </c>
      <c r="Q618" s="419">
        <v>3600</v>
      </c>
      <c r="R618" s="138">
        <v>1600</v>
      </c>
      <c r="S618" s="138">
        <v>2000</v>
      </c>
      <c r="T618" s="141">
        <v>540</v>
      </c>
      <c r="U618" s="183">
        <v>430</v>
      </c>
      <c r="V618" s="140">
        <v>0.11944444444444445</v>
      </c>
      <c r="X618" s="85">
        <v>1030</v>
      </c>
      <c r="Y618" s="185">
        <v>1030</v>
      </c>
      <c r="Z618" s="84">
        <v>0.25750000000000001</v>
      </c>
      <c r="AA618" s="424"/>
      <c r="AB618" s="102">
        <v>0.1</v>
      </c>
      <c r="AC618" s="102">
        <v>0.1</v>
      </c>
      <c r="AE618" s="128">
        <v>270</v>
      </c>
      <c r="AF618" s="180">
        <v>540</v>
      </c>
      <c r="AG618" s="183">
        <v>430</v>
      </c>
      <c r="AH618" s="189">
        <v>1030</v>
      </c>
      <c r="AK618" s="419">
        <v>3600</v>
      </c>
      <c r="AM618" s="12">
        <v>360</v>
      </c>
      <c r="AN618" s="103">
        <v>3960</v>
      </c>
      <c r="AO618" s="12">
        <v>3960</v>
      </c>
      <c r="AP618" s="12" t="s">
        <v>1518</v>
      </c>
      <c r="AQ618" s="103" t="s">
        <v>1518</v>
      </c>
      <c r="AR618" s="159">
        <v>0.1</v>
      </c>
      <c r="AS618" s="84">
        <v>0</v>
      </c>
    </row>
    <row r="619" spans="1:45" ht="14.25" customHeight="1">
      <c r="A619" s="124" t="s">
        <v>1014</v>
      </c>
      <c r="B619" s="124" t="s">
        <v>1010</v>
      </c>
      <c r="C619" s="419" t="s">
        <v>248</v>
      </c>
      <c r="D619" s="135" t="s">
        <v>232</v>
      </c>
      <c r="E619" s="135">
        <f>COUNTIF(品番配送区分記入用リスト!U:U,CONCATENATE(A619,$E$1))</f>
        <v>0</v>
      </c>
      <c r="F619" s="135">
        <f>COUNTIF(品番配送区分記入用リスト!U:U,CONCATENATE(A619,$F$1))</f>
        <v>0</v>
      </c>
      <c r="G619" s="135">
        <f>COUNTIF(品番配送区分記入用リスト!U:U,CONCATENATE(A619,$G$1))</f>
        <v>0</v>
      </c>
      <c r="H619" s="135">
        <f>COUNTIF(品番配送区分記入用リスト!U:U,CONCATENATE(A619,$H$1))</f>
        <v>0</v>
      </c>
      <c r="I619" s="136">
        <f t="shared" si="10"/>
        <v>0</v>
      </c>
      <c r="L619" s="135" t="s">
        <v>1484</v>
      </c>
      <c r="M619" s="137">
        <v>2000000</v>
      </c>
      <c r="N619" s="419">
        <v>4500</v>
      </c>
      <c r="O619" s="154">
        <v>2000</v>
      </c>
      <c r="Q619" s="419">
        <v>4500</v>
      </c>
      <c r="R619" s="138">
        <v>2000</v>
      </c>
      <c r="S619" s="138">
        <v>2500</v>
      </c>
      <c r="T619" s="141">
        <v>675</v>
      </c>
      <c r="U619" s="183">
        <v>537.5</v>
      </c>
      <c r="V619" s="140">
        <v>0.11944444444444445</v>
      </c>
      <c r="W619" s="127">
        <v>800</v>
      </c>
      <c r="X619" s="85">
        <v>1287.5</v>
      </c>
      <c r="Y619" s="185">
        <v>487.5</v>
      </c>
      <c r="Z619" s="84">
        <v>9.7500000000000003E-2</v>
      </c>
      <c r="AA619" s="424"/>
      <c r="AB619" s="102">
        <v>0.1</v>
      </c>
      <c r="AC619" s="102">
        <v>0.1</v>
      </c>
      <c r="AE619" s="128">
        <v>337.5</v>
      </c>
      <c r="AF619" s="180">
        <v>675</v>
      </c>
      <c r="AG619" s="183">
        <v>537.5</v>
      </c>
      <c r="AH619" s="189">
        <v>1287.5</v>
      </c>
      <c r="AK619" s="419">
        <v>4500</v>
      </c>
      <c r="AM619" s="12">
        <v>450</v>
      </c>
      <c r="AN619" s="103">
        <v>4950</v>
      </c>
      <c r="AO619" s="12">
        <v>4950</v>
      </c>
      <c r="AP619" s="12" t="s">
        <v>467</v>
      </c>
      <c r="AQ619" s="103" t="s">
        <v>467</v>
      </c>
      <c r="AR619" s="159">
        <v>0.1</v>
      </c>
      <c r="AS619" s="84">
        <v>0</v>
      </c>
    </row>
    <row r="620" spans="1:45" ht="14.25" customHeight="1">
      <c r="A620" s="124" t="s">
        <v>1015</v>
      </c>
      <c r="B620" s="124" t="s">
        <v>1016</v>
      </c>
      <c r="C620" s="419" t="s">
        <v>238</v>
      </c>
      <c r="D620" s="135" t="s">
        <v>232</v>
      </c>
      <c r="E620" s="135">
        <f>COUNTIF(品番配送区分記入用リスト!U:U,CONCATENATE(A620,$E$1))</f>
        <v>0</v>
      </c>
      <c r="F620" s="135">
        <f>COUNTIF(品番配送区分記入用リスト!U:U,CONCATENATE(A620,$F$1))</f>
        <v>0</v>
      </c>
      <c r="G620" s="135">
        <f>COUNTIF(品番配送区分記入用リスト!U:U,CONCATENATE(A620,$G$1))</f>
        <v>0</v>
      </c>
      <c r="H620" s="135">
        <f>COUNTIF(品番配送区分記入用リスト!U:U,CONCATENATE(A620,$H$1))</f>
        <v>0</v>
      </c>
      <c r="I620" s="136">
        <f t="shared" si="10"/>
        <v>0</v>
      </c>
      <c r="L620" s="135" t="s">
        <v>1484</v>
      </c>
      <c r="M620" s="137">
        <v>2000000</v>
      </c>
      <c r="N620" s="419">
        <v>2250</v>
      </c>
      <c r="O620" s="154">
        <v>1000</v>
      </c>
      <c r="Q620" s="419">
        <v>2250</v>
      </c>
      <c r="R620" s="138">
        <v>1000</v>
      </c>
      <c r="S620" s="138">
        <v>1250</v>
      </c>
      <c r="T620" s="141">
        <v>337.5</v>
      </c>
      <c r="U620" s="183">
        <v>268.75</v>
      </c>
      <c r="V620" s="140">
        <v>0.11944444444444445</v>
      </c>
      <c r="X620" s="85">
        <v>643.75</v>
      </c>
      <c r="Y620" s="185">
        <v>643.75</v>
      </c>
      <c r="Z620" s="84">
        <v>0.25750000000000001</v>
      </c>
      <c r="AA620" s="424"/>
      <c r="AB620" s="102">
        <v>0.1</v>
      </c>
      <c r="AC620" s="102">
        <v>0.1</v>
      </c>
      <c r="AE620" s="128">
        <v>168.75</v>
      </c>
      <c r="AF620" s="180">
        <v>337.5</v>
      </c>
      <c r="AG620" s="183">
        <v>268.75</v>
      </c>
      <c r="AH620" s="189">
        <v>643.75</v>
      </c>
      <c r="AK620" s="419">
        <v>2250</v>
      </c>
      <c r="AM620" s="12">
        <v>225</v>
      </c>
      <c r="AN620" s="103">
        <v>2475</v>
      </c>
      <c r="AO620" s="12">
        <v>2475</v>
      </c>
      <c r="AP620" s="12" t="s">
        <v>1516</v>
      </c>
      <c r="AQ620" s="103" t="s">
        <v>1516</v>
      </c>
      <c r="AR620" s="159">
        <v>0.1</v>
      </c>
      <c r="AS620" s="84">
        <v>0</v>
      </c>
    </row>
    <row r="621" spans="1:45" ht="14.25" customHeight="1">
      <c r="A621" s="124" t="s">
        <v>1017</v>
      </c>
      <c r="B621" s="124" t="s">
        <v>1016</v>
      </c>
      <c r="C621" s="419" t="s">
        <v>240</v>
      </c>
      <c r="D621" s="135" t="s">
        <v>232</v>
      </c>
      <c r="E621" s="135">
        <f>COUNTIF(品番配送区分記入用リスト!U:U,CONCATENATE(A621,$E$1))</f>
        <v>0</v>
      </c>
      <c r="F621" s="135">
        <f>COUNTIF(品番配送区分記入用リスト!U:U,CONCATENATE(A621,$F$1))</f>
        <v>0</v>
      </c>
      <c r="G621" s="135">
        <f>COUNTIF(品番配送区分記入用リスト!U:U,CONCATENATE(A621,$G$1))</f>
        <v>0</v>
      </c>
      <c r="H621" s="135">
        <f>COUNTIF(品番配送区分記入用リスト!U:U,CONCATENATE(A621,$H$1))</f>
        <v>0</v>
      </c>
      <c r="I621" s="136">
        <f t="shared" si="10"/>
        <v>0</v>
      </c>
      <c r="L621" s="135" t="s">
        <v>1484</v>
      </c>
      <c r="M621" s="137">
        <v>2000000</v>
      </c>
      <c r="N621" s="419">
        <v>2700</v>
      </c>
      <c r="O621" s="154">
        <v>1200</v>
      </c>
      <c r="Q621" s="419">
        <v>2700</v>
      </c>
      <c r="R621" s="138">
        <v>1200</v>
      </c>
      <c r="S621" s="138">
        <v>1500</v>
      </c>
      <c r="T621" s="141">
        <v>405</v>
      </c>
      <c r="U621" s="183">
        <v>322.5</v>
      </c>
      <c r="V621" s="140">
        <v>0.11944444444444445</v>
      </c>
      <c r="X621" s="85">
        <v>772.5</v>
      </c>
      <c r="Y621" s="185">
        <v>772.5</v>
      </c>
      <c r="Z621" s="84">
        <v>0.25750000000000001</v>
      </c>
      <c r="AA621" s="424"/>
      <c r="AB621" s="102">
        <v>0.1</v>
      </c>
      <c r="AC621" s="102">
        <v>0.1</v>
      </c>
      <c r="AE621" s="128">
        <v>202.5</v>
      </c>
      <c r="AF621" s="180">
        <v>405</v>
      </c>
      <c r="AG621" s="183">
        <v>322.5</v>
      </c>
      <c r="AH621" s="189">
        <v>772.5</v>
      </c>
      <c r="AK621" s="419">
        <v>2700</v>
      </c>
      <c r="AM621" s="12">
        <v>270</v>
      </c>
      <c r="AN621" s="103">
        <v>2970</v>
      </c>
      <c r="AO621" s="12">
        <v>2970</v>
      </c>
      <c r="AP621" s="12" t="s">
        <v>662</v>
      </c>
      <c r="AQ621" s="103" t="s">
        <v>662</v>
      </c>
      <c r="AR621" s="159">
        <v>0.1</v>
      </c>
      <c r="AS621" s="84">
        <v>0</v>
      </c>
    </row>
    <row r="622" spans="1:45" ht="14.25" customHeight="1">
      <c r="A622" s="124" t="s">
        <v>1018</v>
      </c>
      <c r="B622" s="124" t="s">
        <v>1016</v>
      </c>
      <c r="C622" s="419" t="s">
        <v>246</v>
      </c>
      <c r="D622" s="135" t="s">
        <v>232</v>
      </c>
      <c r="E622" s="135">
        <f>COUNTIF(品番配送区分記入用リスト!U:U,CONCATENATE(A622,$E$1))</f>
        <v>0</v>
      </c>
      <c r="F622" s="135">
        <f>COUNTIF(品番配送区分記入用リスト!U:U,CONCATENATE(A622,$F$1))</f>
        <v>0</v>
      </c>
      <c r="G622" s="135">
        <f>COUNTIF(品番配送区分記入用リスト!U:U,CONCATENATE(A622,$G$1))</f>
        <v>0</v>
      </c>
      <c r="H622" s="135">
        <f>COUNTIF(品番配送区分記入用リスト!U:U,CONCATENATE(A622,$H$1))</f>
        <v>0</v>
      </c>
      <c r="I622" s="136">
        <f t="shared" si="10"/>
        <v>0</v>
      </c>
      <c r="L622" s="135" t="s">
        <v>1484</v>
      </c>
      <c r="M622" s="137">
        <v>2000000</v>
      </c>
      <c r="N622" s="419">
        <v>3600</v>
      </c>
      <c r="O622" s="154">
        <v>1600</v>
      </c>
      <c r="Q622" s="419">
        <v>3600</v>
      </c>
      <c r="R622" s="138">
        <v>1600</v>
      </c>
      <c r="S622" s="138">
        <v>2000</v>
      </c>
      <c r="T622" s="141">
        <v>540</v>
      </c>
      <c r="U622" s="183">
        <v>430</v>
      </c>
      <c r="V622" s="140">
        <v>0.11944444444444445</v>
      </c>
      <c r="X622" s="85">
        <v>1030</v>
      </c>
      <c r="Y622" s="185">
        <v>1030</v>
      </c>
      <c r="Z622" s="84">
        <v>0.25750000000000001</v>
      </c>
      <c r="AA622" s="424"/>
      <c r="AB622" s="102">
        <v>0.1</v>
      </c>
      <c r="AC622" s="102">
        <v>0.1</v>
      </c>
      <c r="AE622" s="128">
        <v>270</v>
      </c>
      <c r="AF622" s="180">
        <v>540</v>
      </c>
      <c r="AG622" s="183">
        <v>430</v>
      </c>
      <c r="AH622" s="189">
        <v>1030</v>
      </c>
      <c r="AK622" s="419">
        <v>3600</v>
      </c>
      <c r="AM622" s="12">
        <v>360</v>
      </c>
      <c r="AN622" s="103">
        <v>3960</v>
      </c>
      <c r="AO622" s="12">
        <v>3960</v>
      </c>
      <c r="AP622" s="12" t="s">
        <v>1518</v>
      </c>
      <c r="AQ622" s="103" t="s">
        <v>1518</v>
      </c>
      <c r="AR622" s="159">
        <v>0.1</v>
      </c>
      <c r="AS622" s="84">
        <v>0</v>
      </c>
    </row>
    <row r="623" spans="1:45" ht="14.25" customHeight="1">
      <c r="A623" s="124" t="s">
        <v>1019</v>
      </c>
      <c r="B623" s="124" t="s">
        <v>1016</v>
      </c>
      <c r="C623" s="419" t="s">
        <v>248</v>
      </c>
      <c r="D623" s="135" t="s">
        <v>232</v>
      </c>
      <c r="E623" s="135">
        <f>COUNTIF(品番配送区分記入用リスト!U:U,CONCATENATE(A623,$E$1))</f>
        <v>0</v>
      </c>
      <c r="F623" s="135">
        <f>COUNTIF(品番配送区分記入用リスト!U:U,CONCATENATE(A623,$F$1))</f>
        <v>0</v>
      </c>
      <c r="G623" s="135">
        <f>COUNTIF(品番配送区分記入用リスト!U:U,CONCATENATE(A623,$G$1))</f>
        <v>0</v>
      </c>
      <c r="H623" s="135">
        <f>COUNTIF(品番配送区分記入用リスト!U:U,CONCATENATE(A623,$H$1))</f>
        <v>0</v>
      </c>
      <c r="I623" s="136">
        <f t="shared" si="10"/>
        <v>0</v>
      </c>
      <c r="L623" s="135" t="s">
        <v>1484</v>
      </c>
      <c r="M623" s="137">
        <v>2000000</v>
      </c>
      <c r="N623" s="419">
        <v>4500</v>
      </c>
      <c r="O623" s="154">
        <v>2000</v>
      </c>
      <c r="Q623" s="419">
        <v>4500</v>
      </c>
      <c r="R623" s="138">
        <v>2000</v>
      </c>
      <c r="S623" s="138">
        <v>2500</v>
      </c>
      <c r="T623" s="141">
        <v>675</v>
      </c>
      <c r="U623" s="183">
        <v>537.5</v>
      </c>
      <c r="V623" s="140">
        <v>0.11944444444444445</v>
      </c>
      <c r="W623" s="127">
        <v>800</v>
      </c>
      <c r="X623" s="85">
        <v>1287.5</v>
      </c>
      <c r="Y623" s="185">
        <v>487.5</v>
      </c>
      <c r="Z623" s="84">
        <v>9.7500000000000003E-2</v>
      </c>
      <c r="AA623" s="424"/>
      <c r="AB623" s="102">
        <v>0.1</v>
      </c>
      <c r="AC623" s="102">
        <v>0.1</v>
      </c>
      <c r="AE623" s="128">
        <v>337.5</v>
      </c>
      <c r="AF623" s="180">
        <v>675</v>
      </c>
      <c r="AG623" s="183">
        <v>537.5</v>
      </c>
      <c r="AH623" s="189">
        <v>1287.5</v>
      </c>
      <c r="AK623" s="419">
        <v>4500</v>
      </c>
      <c r="AM623" s="12">
        <v>450</v>
      </c>
      <c r="AN623" s="103">
        <v>4950</v>
      </c>
      <c r="AO623" s="12">
        <v>4950</v>
      </c>
      <c r="AP623" s="12" t="s">
        <v>467</v>
      </c>
      <c r="AQ623" s="103" t="s">
        <v>467</v>
      </c>
      <c r="AR623" s="159">
        <v>0.1</v>
      </c>
      <c r="AS623" s="84">
        <v>0</v>
      </c>
    </row>
    <row r="624" spans="1:45" ht="14.25" customHeight="1">
      <c r="A624" s="124" t="s">
        <v>1020</v>
      </c>
      <c r="B624" s="124" t="s">
        <v>1016</v>
      </c>
      <c r="C624" s="419" t="s">
        <v>495</v>
      </c>
      <c r="D624" s="135" t="s">
        <v>232</v>
      </c>
      <c r="E624" s="135">
        <f>COUNTIF(品番配送区分記入用リスト!U:U,CONCATENATE(A624,$E$1))</f>
        <v>0</v>
      </c>
      <c r="F624" s="135">
        <f>COUNTIF(品番配送区分記入用リスト!U:U,CONCATENATE(A624,$F$1))</f>
        <v>0</v>
      </c>
      <c r="G624" s="135">
        <f>COUNTIF(品番配送区分記入用リスト!U:U,CONCATENATE(A624,$G$1))</f>
        <v>0</v>
      </c>
      <c r="H624" s="135">
        <f>COUNTIF(品番配送区分記入用リスト!U:U,CONCATENATE(A624,$H$1))</f>
        <v>0</v>
      </c>
      <c r="I624" s="136">
        <f t="shared" si="10"/>
        <v>0</v>
      </c>
      <c r="L624" s="135" t="s">
        <v>1484</v>
      </c>
      <c r="M624" s="137">
        <v>2000000</v>
      </c>
      <c r="N624" s="419">
        <v>7200</v>
      </c>
      <c r="O624" s="154">
        <v>3200</v>
      </c>
      <c r="Q624" s="419">
        <v>7200</v>
      </c>
      <c r="R624" s="138">
        <v>3200</v>
      </c>
      <c r="S624" s="138">
        <v>4000</v>
      </c>
      <c r="T624" s="141">
        <v>1080</v>
      </c>
      <c r="U624" s="183">
        <v>860</v>
      </c>
      <c r="V624" s="140">
        <v>0.11944444444444445</v>
      </c>
      <c r="W624" s="127">
        <v>800</v>
      </c>
      <c r="X624" s="85">
        <v>2060</v>
      </c>
      <c r="Y624" s="185">
        <v>1260</v>
      </c>
      <c r="Z624" s="84">
        <v>0.1575</v>
      </c>
      <c r="AA624" s="424"/>
      <c r="AB624" s="102">
        <v>0.1</v>
      </c>
      <c r="AC624" s="102">
        <v>0.1</v>
      </c>
      <c r="AE624" s="128">
        <v>540</v>
      </c>
      <c r="AF624" s="180">
        <v>1080</v>
      </c>
      <c r="AG624" s="183">
        <v>860</v>
      </c>
      <c r="AH624" s="189">
        <v>2060</v>
      </c>
      <c r="AK624" s="419">
        <v>7200</v>
      </c>
      <c r="AM624" s="12">
        <v>720</v>
      </c>
      <c r="AN624" s="103">
        <v>7920</v>
      </c>
      <c r="AO624" s="12">
        <v>7920</v>
      </c>
      <c r="AP624" s="12" t="s">
        <v>1515</v>
      </c>
      <c r="AQ624" s="103" t="s">
        <v>1515</v>
      </c>
      <c r="AR624" s="159">
        <v>0.1</v>
      </c>
      <c r="AS624" s="84">
        <v>0</v>
      </c>
    </row>
    <row r="625" spans="1:45" ht="14.25" customHeight="1">
      <c r="A625" s="124" t="s">
        <v>1021</v>
      </c>
      <c r="B625" s="124" t="s">
        <v>1022</v>
      </c>
      <c r="C625" s="419" t="s">
        <v>240</v>
      </c>
      <c r="D625" s="135" t="s">
        <v>232</v>
      </c>
      <c r="E625" s="135">
        <f>COUNTIF(品番配送区分記入用リスト!U:U,CONCATENATE(A625,$E$1))</f>
        <v>0</v>
      </c>
      <c r="F625" s="135">
        <f>COUNTIF(品番配送区分記入用リスト!U:U,CONCATENATE(A625,$F$1))</f>
        <v>0</v>
      </c>
      <c r="G625" s="135">
        <f>COUNTIF(品番配送区分記入用リスト!U:U,CONCATENATE(A625,$G$1))</f>
        <v>0</v>
      </c>
      <c r="H625" s="135">
        <f>COUNTIF(品番配送区分記入用リスト!U:U,CONCATENATE(A625,$H$1))</f>
        <v>0</v>
      </c>
      <c r="I625" s="136">
        <f t="shared" si="10"/>
        <v>0</v>
      </c>
      <c r="L625" s="135" t="s">
        <v>1484</v>
      </c>
      <c r="M625" s="137">
        <v>2000000</v>
      </c>
      <c r="N625" s="419">
        <v>2700</v>
      </c>
      <c r="O625" s="154">
        <v>1200</v>
      </c>
      <c r="Q625" s="419">
        <v>2700</v>
      </c>
      <c r="R625" s="138">
        <v>1200</v>
      </c>
      <c r="S625" s="138">
        <v>1500</v>
      </c>
      <c r="T625" s="141">
        <v>405</v>
      </c>
      <c r="U625" s="183">
        <v>322.5</v>
      </c>
      <c r="V625" s="140">
        <v>0.11944444444444445</v>
      </c>
      <c r="X625" s="85">
        <v>772.5</v>
      </c>
      <c r="Y625" s="185">
        <v>772.5</v>
      </c>
      <c r="Z625" s="84">
        <v>0.25750000000000001</v>
      </c>
      <c r="AA625" s="424"/>
      <c r="AB625" s="102">
        <v>0.1</v>
      </c>
      <c r="AC625" s="102">
        <v>0.1</v>
      </c>
      <c r="AE625" s="128">
        <v>202.5</v>
      </c>
      <c r="AF625" s="180">
        <v>405</v>
      </c>
      <c r="AG625" s="183">
        <v>322.5</v>
      </c>
      <c r="AH625" s="189">
        <v>772.5</v>
      </c>
      <c r="AK625" s="419">
        <v>2700</v>
      </c>
      <c r="AM625" s="12">
        <v>270</v>
      </c>
      <c r="AN625" s="103">
        <v>2970</v>
      </c>
      <c r="AO625" s="12">
        <v>2970</v>
      </c>
      <c r="AP625" s="12" t="s">
        <v>662</v>
      </c>
      <c r="AQ625" s="103" t="s">
        <v>662</v>
      </c>
      <c r="AR625" s="159">
        <v>0.1</v>
      </c>
      <c r="AS625" s="84">
        <v>0</v>
      </c>
    </row>
    <row r="626" spans="1:45" ht="14.25" customHeight="1">
      <c r="A626" s="124" t="s">
        <v>1023</v>
      </c>
      <c r="B626" s="124" t="s">
        <v>1022</v>
      </c>
      <c r="C626" s="419" t="s">
        <v>246</v>
      </c>
      <c r="D626" s="135" t="s">
        <v>232</v>
      </c>
      <c r="E626" s="135">
        <f>COUNTIF(品番配送区分記入用リスト!U:U,CONCATENATE(A626,$E$1))</f>
        <v>0</v>
      </c>
      <c r="F626" s="135">
        <f>COUNTIF(品番配送区分記入用リスト!U:U,CONCATENATE(A626,$F$1))</f>
        <v>0</v>
      </c>
      <c r="G626" s="135">
        <f>COUNTIF(品番配送区分記入用リスト!U:U,CONCATENATE(A626,$G$1))</f>
        <v>0</v>
      </c>
      <c r="H626" s="135">
        <f>COUNTIF(品番配送区分記入用リスト!U:U,CONCATENATE(A626,$H$1))</f>
        <v>0</v>
      </c>
      <c r="I626" s="136">
        <f t="shared" si="10"/>
        <v>0</v>
      </c>
      <c r="L626" s="135" t="s">
        <v>1484</v>
      </c>
      <c r="M626" s="137">
        <v>2000000</v>
      </c>
      <c r="N626" s="419">
        <v>3600</v>
      </c>
      <c r="O626" s="154">
        <v>1600</v>
      </c>
      <c r="Q626" s="419">
        <v>3600</v>
      </c>
      <c r="R626" s="138">
        <v>1600</v>
      </c>
      <c r="S626" s="138">
        <v>2000</v>
      </c>
      <c r="T626" s="141">
        <v>540</v>
      </c>
      <c r="U626" s="183">
        <v>430</v>
      </c>
      <c r="V626" s="140">
        <v>0.11944444444444445</v>
      </c>
      <c r="X626" s="85">
        <v>1030</v>
      </c>
      <c r="Y626" s="185">
        <v>1030</v>
      </c>
      <c r="Z626" s="84">
        <v>0.25750000000000001</v>
      </c>
      <c r="AA626" s="424"/>
      <c r="AB626" s="102">
        <v>0.1</v>
      </c>
      <c r="AC626" s="102">
        <v>0.1</v>
      </c>
      <c r="AE626" s="128">
        <v>270</v>
      </c>
      <c r="AF626" s="180">
        <v>540</v>
      </c>
      <c r="AG626" s="183">
        <v>430</v>
      </c>
      <c r="AH626" s="189">
        <v>1030</v>
      </c>
      <c r="AK626" s="419">
        <v>3600</v>
      </c>
      <c r="AM626" s="12">
        <v>360</v>
      </c>
      <c r="AN626" s="103">
        <v>3960</v>
      </c>
      <c r="AO626" s="12">
        <v>3960</v>
      </c>
      <c r="AP626" s="12" t="s">
        <v>1518</v>
      </c>
      <c r="AQ626" s="103" t="s">
        <v>1518</v>
      </c>
      <c r="AR626" s="159">
        <v>0.1</v>
      </c>
      <c r="AS626" s="84">
        <v>0</v>
      </c>
    </row>
    <row r="627" spans="1:45" ht="14.25" customHeight="1">
      <c r="A627" s="124" t="s">
        <v>1024</v>
      </c>
      <c r="B627" s="124" t="s">
        <v>1022</v>
      </c>
      <c r="C627" s="419" t="s">
        <v>248</v>
      </c>
      <c r="D627" s="135" t="s">
        <v>232</v>
      </c>
      <c r="E627" s="135">
        <f>COUNTIF(品番配送区分記入用リスト!U:U,CONCATENATE(A627,$E$1))</f>
        <v>0</v>
      </c>
      <c r="F627" s="135">
        <f>COUNTIF(品番配送区分記入用リスト!U:U,CONCATENATE(A627,$F$1))</f>
        <v>0</v>
      </c>
      <c r="G627" s="135">
        <f>COUNTIF(品番配送区分記入用リスト!U:U,CONCATENATE(A627,$G$1))</f>
        <v>0</v>
      </c>
      <c r="H627" s="135">
        <f>COUNTIF(品番配送区分記入用リスト!U:U,CONCATENATE(A627,$H$1))</f>
        <v>0</v>
      </c>
      <c r="I627" s="136">
        <f t="shared" si="10"/>
        <v>0</v>
      </c>
      <c r="L627" s="135" t="s">
        <v>1484</v>
      </c>
      <c r="M627" s="137">
        <v>2000000</v>
      </c>
      <c r="N627" s="419">
        <v>4500</v>
      </c>
      <c r="O627" s="154">
        <v>2000</v>
      </c>
      <c r="Q627" s="419">
        <v>4500</v>
      </c>
      <c r="R627" s="138">
        <v>2000</v>
      </c>
      <c r="S627" s="138">
        <v>2500</v>
      </c>
      <c r="T627" s="141">
        <v>675</v>
      </c>
      <c r="U627" s="183">
        <v>537.5</v>
      </c>
      <c r="V627" s="140">
        <v>0.11944444444444445</v>
      </c>
      <c r="W627" s="127">
        <v>800</v>
      </c>
      <c r="X627" s="85">
        <v>1287.5</v>
      </c>
      <c r="Y627" s="185">
        <v>487.5</v>
      </c>
      <c r="Z627" s="84">
        <v>9.7500000000000003E-2</v>
      </c>
      <c r="AA627" s="424"/>
      <c r="AB627" s="102">
        <v>0.1</v>
      </c>
      <c r="AC627" s="102">
        <v>0.1</v>
      </c>
      <c r="AE627" s="128">
        <v>337.5</v>
      </c>
      <c r="AF627" s="180">
        <v>675</v>
      </c>
      <c r="AG627" s="183">
        <v>537.5</v>
      </c>
      <c r="AH627" s="189">
        <v>1287.5</v>
      </c>
      <c r="AK627" s="419">
        <v>4500</v>
      </c>
      <c r="AM627" s="12">
        <v>450</v>
      </c>
      <c r="AN627" s="103">
        <v>4950</v>
      </c>
      <c r="AO627" s="12">
        <v>4950</v>
      </c>
      <c r="AP627" s="12" t="s">
        <v>467</v>
      </c>
      <c r="AQ627" s="103" t="s">
        <v>467</v>
      </c>
      <c r="AR627" s="159">
        <v>0.1</v>
      </c>
      <c r="AS627" s="84">
        <v>0</v>
      </c>
    </row>
    <row r="628" spans="1:45" ht="14.25" customHeight="1">
      <c r="A628" s="124" t="s">
        <v>1025</v>
      </c>
      <c r="B628" s="124" t="s">
        <v>1026</v>
      </c>
      <c r="C628" s="419" t="s">
        <v>240</v>
      </c>
      <c r="D628" s="135" t="s">
        <v>232</v>
      </c>
      <c r="E628" s="135">
        <f>COUNTIF(品番配送区分記入用リスト!U:U,CONCATENATE(A628,$E$1))</f>
        <v>0</v>
      </c>
      <c r="F628" s="135">
        <f>COUNTIF(品番配送区分記入用リスト!U:U,CONCATENATE(A628,$F$1))</f>
        <v>0</v>
      </c>
      <c r="G628" s="135">
        <f>COUNTIF(品番配送区分記入用リスト!U:U,CONCATENATE(A628,$G$1))</f>
        <v>0</v>
      </c>
      <c r="H628" s="135">
        <f>COUNTIF(品番配送区分記入用リスト!U:U,CONCATENATE(A628,$H$1))</f>
        <v>0</v>
      </c>
      <c r="I628" s="136">
        <f t="shared" si="10"/>
        <v>0</v>
      </c>
      <c r="L628" s="135" t="s">
        <v>1484</v>
      </c>
      <c r="M628" s="137">
        <v>2000000</v>
      </c>
      <c r="N628" s="419">
        <v>2700</v>
      </c>
      <c r="O628" s="154">
        <v>1200</v>
      </c>
      <c r="Q628" s="419">
        <v>2700</v>
      </c>
      <c r="R628" s="138">
        <v>1200</v>
      </c>
      <c r="S628" s="138">
        <v>1500</v>
      </c>
      <c r="T628" s="141">
        <v>405</v>
      </c>
      <c r="U628" s="183">
        <v>322.5</v>
      </c>
      <c r="V628" s="140">
        <v>0.11944444444444445</v>
      </c>
      <c r="X628" s="85">
        <v>772.5</v>
      </c>
      <c r="Y628" s="185">
        <v>772.5</v>
      </c>
      <c r="Z628" s="84">
        <v>0.25750000000000001</v>
      </c>
      <c r="AA628" s="424"/>
      <c r="AB628" s="102">
        <v>0.1</v>
      </c>
      <c r="AC628" s="102">
        <v>0.1</v>
      </c>
      <c r="AE628" s="128">
        <v>202.5</v>
      </c>
      <c r="AF628" s="180">
        <v>405</v>
      </c>
      <c r="AG628" s="183">
        <v>322.5</v>
      </c>
      <c r="AH628" s="189">
        <v>772.5</v>
      </c>
      <c r="AK628" s="419">
        <v>2700</v>
      </c>
      <c r="AM628" s="12">
        <v>270</v>
      </c>
      <c r="AN628" s="103">
        <v>2970</v>
      </c>
      <c r="AO628" s="12">
        <v>2970</v>
      </c>
      <c r="AP628" s="12" t="s">
        <v>662</v>
      </c>
      <c r="AQ628" s="103" t="s">
        <v>662</v>
      </c>
      <c r="AR628" s="159">
        <v>0.1</v>
      </c>
      <c r="AS628" s="84">
        <v>0</v>
      </c>
    </row>
    <row r="629" spans="1:45" ht="14.25" customHeight="1">
      <c r="A629" s="124" t="s">
        <v>1027</v>
      </c>
      <c r="B629" s="124" t="s">
        <v>1026</v>
      </c>
      <c r="C629" s="419" t="s">
        <v>246</v>
      </c>
      <c r="D629" s="135" t="s">
        <v>232</v>
      </c>
      <c r="E629" s="135">
        <f>COUNTIF(品番配送区分記入用リスト!U:U,CONCATENATE(A629,$E$1))</f>
        <v>0</v>
      </c>
      <c r="F629" s="135">
        <f>COUNTIF(品番配送区分記入用リスト!U:U,CONCATENATE(A629,$F$1))</f>
        <v>0</v>
      </c>
      <c r="G629" s="135">
        <f>COUNTIF(品番配送区分記入用リスト!U:U,CONCATENATE(A629,$G$1))</f>
        <v>0</v>
      </c>
      <c r="H629" s="135">
        <f>COUNTIF(品番配送区分記入用リスト!U:U,CONCATENATE(A629,$H$1))</f>
        <v>0</v>
      </c>
      <c r="I629" s="136">
        <f t="shared" si="10"/>
        <v>0</v>
      </c>
      <c r="L629" s="135" t="s">
        <v>1484</v>
      </c>
      <c r="M629" s="137">
        <v>2000000</v>
      </c>
      <c r="N629" s="419">
        <v>3600</v>
      </c>
      <c r="O629" s="154">
        <v>1600</v>
      </c>
      <c r="Q629" s="419">
        <v>3600</v>
      </c>
      <c r="R629" s="138">
        <v>1600</v>
      </c>
      <c r="S629" s="138">
        <v>2000</v>
      </c>
      <c r="T629" s="141">
        <v>540</v>
      </c>
      <c r="U629" s="183">
        <v>430</v>
      </c>
      <c r="V629" s="140">
        <v>0.11944444444444445</v>
      </c>
      <c r="X629" s="85">
        <v>1030</v>
      </c>
      <c r="Y629" s="185">
        <v>1030</v>
      </c>
      <c r="Z629" s="84">
        <v>0.25750000000000001</v>
      </c>
      <c r="AA629" s="424"/>
      <c r="AB629" s="102">
        <v>0.1</v>
      </c>
      <c r="AC629" s="102">
        <v>0.1</v>
      </c>
      <c r="AE629" s="128">
        <v>270</v>
      </c>
      <c r="AF629" s="180">
        <v>540</v>
      </c>
      <c r="AG629" s="183">
        <v>430</v>
      </c>
      <c r="AH629" s="189">
        <v>1030</v>
      </c>
      <c r="AK629" s="419">
        <v>3600</v>
      </c>
      <c r="AM629" s="12">
        <v>360</v>
      </c>
      <c r="AN629" s="103">
        <v>3960</v>
      </c>
      <c r="AO629" s="12">
        <v>3960</v>
      </c>
      <c r="AP629" s="12" t="s">
        <v>1518</v>
      </c>
      <c r="AQ629" s="103" t="s">
        <v>1518</v>
      </c>
      <c r="AR629" s="159">
        <v>0.1</v>
      </c>
      <c r="AS629" s="84">
        <v>0</v>
      </c>
    </row>
    <row r="630" spans="1:45" ht="14.25" customHeight="1">
      <c r="A630" s="124" t="s">
        <v>1028</v>
      </c>
      <c r="B630" s="124" t="s">
        <v>1026</v>
      </c>
      <c r="C630" s="419" t="s">
        <v>248</v>
      </c>
      <c r="D630" s="135" t="s">
        <v>232</v>
      </c>
      <c r="E630" s="135">
        <f>COUNTIF(品番配送区分記入用リスト!U:U,CONCATENATE(A630,$E$1))</f>
        <v>0</v>
      </c>
      <c r="F630" s="135">
        <f>COUNTIF(品番配送区分記入用リスト!U:U,CONCATENATE(A630,$F$1))</f>
        <v>0</v>
      </c>
      <c r="G630" s="135">
        <f>COUNTIF(品番配送区分記入用リスト!U:U,CONCATENATE(A630,$G$1))</f>
        <v>0</v>
      </c>
      <c r="H630" s="135">
        <f>COUNTIF(品番配送区分記入用リスト!U:U,CONCATENATE(A630,$H$1))</f>
        <v>0</v>
      </c>
      <c r="I630" s="136">
        <f t="shared" si="10"/>
        <v>0</v>
      </c>
      <c r="L630" s="135" t="s">
        <v>1484</v>
      </c>
      <c r="M630" s="137">
        <v>2000000</v>
      </c>
      <c r="N630" s="419">
        <v>4500</v>
      </c>
      <c r="O630" s="154">
        <v>2000</v>
      </c>
      <c r="Q630" s="419">
        <v>4500</v>
      </c>
      <c r="R630" s="138">
        <v>2000</v>
      </c>
      <c r="S630" s="138">
        <v>2500</v>
      </c>
      <c r="T630" s="141">
        <v>675</v>
      </c>
      <c r="U630" s="183">
        <v>537.5</v>
      </c>
      <c r="V630" s="140">
        <v>0.11944444444444445</v>
      </c>
      <c r="W630" s="127">
        <v>800</v>
      </c>
      <c r="X630" s="85">
        <v>1287.5</v>
      </c>
      <c r="Y630" s="185">
        <v>487.5</v>
      </c>
      <c r="Z630" s="84">
        <v>9.7500000000000003E-2</v>
      </c>
      <c r="AA630" s="424"/>
      <c r="AB630" s="102">
        <v>0.1</v>
      </c>
      <c r="AC630" s="102">
        <v>0.1</v>
      </c>
      <c r="AE630" s="128">
        <v>337.5</v>
      </c>
      <c r="AF630" s="180">
        <v>675</v>
      </c>
      <c r="AG630" s="183">
        <v>537.5</v>
      </c>
      <c r="AH630" s="189">
        <v>1287.5</v>
      </c>
      <c r="AK630" s="419">
        <v>4500</v>
      </c>
      <c r="AM630" s="12">
        <v>450</v>
      </c>
      <c r="AN630" s="103">
        <v>4950</v>
      </c>
      <c r="AO630" s="12">
        <v>4950</v>
      </c>
      <c r="AP630" s="12" t="s">
        <v>467</v>
      </c>
      <c r="AQ630" s="103" t="s">
        <v>467</v>
      </c>
      <c r="AR630" s="159">
        <v>0.1</v>
      </c>
      <c r="AS630" s="84">
        <v>0</v>
      </c>
    </row>
    <row r="631" spans="1:45" ht="14.25" customHeight="1">
      <c r="A631" s="124" t="s">
        <v>1029</v>
      </c>
      <c r="B631" s="124" t="s">
        <v>1026</v>
      </c>
      <c r="C631" s="419" t="s">
        <v>495</v>
      </c>
      <c r="D631" s="135" t="s">
        <v>232</v>
      </c>
      <c r="E631" s="135">
        <f>COUNTIF(品番配送区分記入用リスト!U:U,CONCATENATE(A631,$E$1))</f>
        <v>0</v>
      </c>
      <c r="F631" s="135">
        <f>COUNTIF(品番配送区分記入用リスト!U:U,CONCATENATE(A631,$F$1))</f>
        <v>0</v>
      </c>
      <c r="G631" s="135">
        <f>COUNTIF(品番配送区分記入用リスト!U:U,CONCATENATE(A631,$G$1))</f>
        <v>0</v>
      </c>
      <c r="H631" s="135">
        <f>COUNTIF(品番配送区分記入用リスト!U:U,CONCATENATE(A631,$H$1))</f>
        <v>0</v>
      </c>
      <c r="I631" s="136">
        <f t="shared" si="10"/>
        <v>0</v>
      </c>
      <c r="L631" s="135" t="s">
        <v>1484</v>
      </c>
      <c r="M631" s="137">
        <v>2000000</v>
      </c>
      <c r="N631" s="419">
        <v>7200</v>
      </c>
      <c r="O631" s="154">
        <v>3200</v>
      </c>
      <c r="Q631" s="419">
        <v>7200</v>
      </c>
      <c r="R631" s="138">
        <v>3200</v>
      </c>
      <c r="S631" s="138">
        <v>4000</v>
      </c>
      <c r="T631" s="141">
        <v>1080</v>
      </c>
      <c r="U631" s="183">
        <v>860</v>
      </c>
      <c r="V631" s="140">
        <v>0.11944444444444445</v>
      </c>
      <c r="W631" s="127">
        <v>800</v>
      </c>
      <c r="X631" s="85">
        <v>2060</v>
      </c>
      <c r="Y631" s="185">
        <v>1260</v>
      </c>
      <c r="Z631" s="84">
        <v>0.1575</v>
      </c>
      <c r="AA631" s="424"/>
      <c r="AB631" s="102">
        <v>0.1</v>
      </c>
      <c r="AC631" s="102">
        <v>0.1</v>
      </c>
      <c r="AE631" s="128">
        <v>540</v>
      </c>
      <c r="AF631" s="180">
        <v>1080</v>
      </c>
      <c r="AG631" s="183">
        <v>860</v>
      </c>
      <c r="AH631" s="189">
        <v>2060</v>
      </c>
      <c r="AK631" s="419">
        <v>7200</v>
      </c>
      <c r="AM631" s="12">
        <v>720</v>
      </c>
      <c r="AN631" s="103">
        <v>7920</v>
      </c>
      <c r="AO631" s="12">
        <v>7920</v>
      </c>
      <c r="AP631" s="12" t="s">
        <v>1515</v>
      </c>
      <c r="AQ631" s="103" t="s">
        <v>1515</v>
      </c>
      <c r="AR631" s="159">
        <v>0.1</v>
      </c>
      <c r="AS631" s="84">
        <v>0</v>
      </c>
    </row>
    <row r="632" spans="1:45" ht="14.25" customHeight="1">
      <c r="A632" s="124" t="s">
        <v>1030</v>
      </c>
      <c r="B632" s="124" t="s">
        <v>1031</v>
      </c>
      <c r="C632" s="419" t="s">
        <v>234</v>
      </c>
      <c r="D632" s="135" t="s">
        <v>232</v>
      </c>
      <c r="E632" s="135">
        <f>COUNTIF(品番配送区分記入用リスト!U:U,CONCATENATE(A632,$E$1))</f>
        <v>0</v>
      </c>
      <c r="F632" s="135">
        <f>COUNTIF(品番配送区分記入用リスト!U:U,CONCATENATE(A632,$F$1))</f>
        <v>0</v>
      </c>
      <c r="G632" s="135">
        <f>COUNTIF(品番配送区分記入用リスト!U:U,CONCATENATE(A632,$G$1))</f>
        <v>0</v>
      </c>
      <c r="H632" s="135">
        <f>COUNTIF(品番配送区分記入用リスト!U:U,CONCATENATE(A632,$H$1))</f>
        <v>0</v>
      </c>
      <c r="I632" s="136">
        <f t="shared" si="10"/>
        <v>0</v>
      </c>
      <c r="L632" s="135" t="s">
        <v>1484</v>
      </c>
      <c r="M632" s="137">
        <v>2000000</v>
      </c>
      <c r="N632" s="419">
        <v>1350</v>
      </c>
      <c r="O632" s="154">
        <v>600</v>
      </c>
      <c r="Q632" s="419">
        <v>1350</v>
      </c>
      <c r="R632" s="138">
        <v>600</v>
      </c>
      <c r="S632" s="138">
        <v>750</v>
      </c>
      <c r="T632" s="141">
        <v>202.5</v>
      </c>
      <c r="U632" s="183">
        <v>161.25</v>
      </c>
      <c r="V632" s="140">
        <v>0.11944444444444445</v>
      </c>
      <c r="X632" s="85">
        <v>386.25</v>
      </c>
      <c r="Y632" s="185">
        <v>386.25</v>
      </c>
      <c r="Z632" s="84">
        <v>0.25750000000000001</v>
      </c>
      <c r="AA632" s="424"/>
      <c r="AB632" s="102">
        <v>0.1</v>
      </c>
      <c r="AC632" s="102">
        <v>0.1</v>
      </c>
      <c r="AE632" s="128">
        <v>101.25</v>
      </c>
      <c r="AF632" s="180">
        <v>202.5</v>
      </c>
      <c r="AG632" s="183">
        <v>161.25</v>
      </c>
      <c r="AH632" s="189">
        <v>386.25</v>
      </c>
      <c r="AK632" s="419">
        <v>1350</v>
      </c>
      <c r="AM632" s="12">
        <v>135</v>
      </c>
      <c r="AN632" s="103">
        <v>1485</v>
      </c>
      <c r="AO632" s="12">
        <v>1485</v>
      </c>
      <c r="AP632" s="12" t="s">
        <v>1492</v>
      </c>
      <c r="AQ632" s="103" t="s">
        <v>1492</v>
      </c>
      <c r="AR632" s="159">
        <v>0.1</v>
      </c>
      <c r="AS632" s="84">
        <v>0</v>
      </c>
    </row>
    <row r="633" spans="1:45" ht="14.25" customHeight="1">
      <c r="A633" s="124" t="s">
        <v>1032</v>
      </c>
      <c r="B633" s="124" t="s">
        <v>1033</v>
      </c>
      <c r="C633" s="419" t="s">
        <v>236</v>
      </c>
      <c r="D633" s="135" t="s">
        <v>232</v>
      </c>
      <c r="E633" s="135">
        <f>COUNTIF(品番配送区分記入用リスト!U:U,CONCATENATE(A633,$E$1))</f>
        <v>0</v>
      </c>
      <c r="F633" s="135">
        <f>COUNTIF(品番配送区分記入用リスト!U:U,CONCATENATE(A633,$F$1))</f>
        <v>0</v>
      </c>
      <c r="G633" s="135">
        <f>COUNTIF(品番配送区分記入用リスト!U:U,CONCATENATE(A633,$G$1))</f>
        <v>0</v>
      </c>
      <c r="H633" s="135">
        <f>COUNTIF(品番配送区分記入用リスト!U:U,CONCATENATE(A633,$H$1))</f>
        <v>0</v>
      </c>
      <c r="I633" s="136">
        <f t="shared" si="10"/>
        <v>0</v>
      </c>
      <c r="L633" s="135" t="s">
        <v>1484</v>
      </c>
      <c r="M633" s="137">
        <v>2000000</v>
      </c>
      <c r="N633" s="419">
        <v>1800</v>
      </c>
      <c r="O633" s="154">
        <v>800</v>
      </c>
      <c r="Q633" s="419">
        <v>1800</v>
      </c>
      <c r="R633" s="138">
        <v>800</v>
      </c>
      <c r="S633" s="138">
        <v>1000</v>
      </c>
      <c r="T633" s="141">
        <v>270</v>
      </c>
      <c r="U633" s="183">
        <v>215</v>
      </c>
      <c r="V633" s="140">
        <v>0.11944444444444445</v>
      </c>
      <c r="X633" s="85">
        <v>515</v>
      </c>
      <c r="Y633" s="185">
        <v>515</v>
      </c>
      <c r="Z633" s="84">
        <v>0.25750000000000001</v>
      </c>
      <c r="AA633" s="424"/>
      <c r="AB633" s="102">
        <v>0.1</v>
      </c>
      <c r="AC633" s="102">
        <v>0.1</v>
      </c>
      <c r="AE633" s="128">
        <v>135</v>
      </c>
      <c r="AF633" s="180">
        <v>270</v>
      </c>
      <c r="AG633" s="183">
        <v>215</v>
      </c>
      <c r="AH633" s="189">
        <v>515</v>
      </c>
      <c r="AK633" s="419">
        <v>1800</v>
      </c>
      <c r="AM633" s="12">
        <v>180</v>
      </c>
      <c r="AN633" s="103">
        <v>1980</v>
      </c>
      <c r="AO633" s="12">
        <v>1980</v>
      </c>
      <c r="AP633" s="12" t="s">
        <v>1493</v>
      </c>
      <c r="AQ633" s="103" t="s">
        <v>1493</v>
      </c>
      <c r="AR633" s="159">
        <v>0.1</v>
      </c>
      <c r="AS633" s="84">
        <v>0</v>
      </c>
    </row>
    <row r="634" spans="1:45" ht="14.25" customHeight="1">
      <c r="A634" s="124" t="s">
        <v>1034</v>
      </c>
      <c r="B634" s="124" t="s">
        <v>1035</v>
      </c>
      <c r="C634" s="419" t="s">
        <v>238</v>
      </c>
      <c r="D634" s="135" t="s">
        <v>232</v>
      </c>
      <c r="E634" s="135">
        <f>COUNTIF(品番配送区分記入用リスト!U:U,CONCATENATE(A634,$E$1))</f>
        <v>0</v>
      </c>
      <c r="F634" s="135">
        <f>COUNTIF(品番配送区分記入用リスト!U:U,CONCATENATE(A634,$F$1))</f>
        <v>0</v>
      </c>
      <c r="G634" s="135">
        <f>COUNTIF(品番配送区分記入用リスト!U:U,CONCATENATE(A634,$G$1))</f>
        <v>0</v>
      </c>
      <c r="H634" s="135">
        <f>COUNTIF(品番配送区分記入用リスト!U:U,CONCATENATE(A634,$H$1))</f>
        <v>0</v>
      </c>
      <c r="I634" s="136">
        <f t="shared" si="10"/>
        <v>0</v>
      </c>
      <c r="L634" s="135" t="s">
        <v>1484</v>
      </c>
      <c r="M634" s="137">
        <v>2000000</v>
      </c>
      <c r="N634" s="419">
        <v>2250</v>
      </c>
      <c r="O634" s="154">
        <v>1000</v>
      </c>
      <c r="Q634" s="419">
        <v>2250</v>
      </c>
      <c r="R634" s="138">
        <v>1000</v>
      </c>
      <c r="S634" s="138">
        <v>1250</v>
      </c>
      <c r="T634" s="141">
        <v>337.5</v>
      </c>
      <c r="U634" s="183">
        <v>268.75</v>
      </c>
      <c r="V634" s="140">
        <v>0.11944444444444445</v>
      </c>
      <c r="X634" s="85">
        <v>643.75</v>
      </c>
      <c r="Y634" s="185">
        <v>643.75</v>
      </c>
      <c r="Z634" s="84">
        <v>0.25750000000000001</v>
      </c>
      <c r="AA634" s="424"/>
      <c r="AB634" s="102">
        <v>0.1</v>
      </c>
      <c r="AC634" s="102">
        <v>0.1</v>
      </c>
      <c r="AE634" s="128">
        <v>168.75</v>
      </c>
      <c r="AF634" s="180">
        <v>337.5</v>
      </c>
      <c r="AG634" s="183">
        <v>268.75</v>
      </c>
      <c r="AH634" s="189">
        <v>643.75</v>
      </c>
      <c r="AK634" s="419">
        <v>2250</v>
      </c>
      <c r="AM634" s="12">
        <v>225</v>
      </c>
      <c r="AN634" s="103">
        <v>2475</v>
      </c>
      <c r="AO634" s="12">
        <v>2475</v>
      </c>
      <c r="AP634" s="12" t="s">
        <v>1516</v>
      </c>
      <c r="AQ634" s="103" t="s">
        <v>1516</v>
      </c>
      <c r="AR634" s="159">
        <v>0.1</v>
      </c>
      <c r="AS634" s="84">
        <v>0</v>
      </c>
    </row>
    <row r="635" spans="1:45" ht="14.25" customHeight="1">
      <c r="A635" s="124" t="s">
        <v>1036</v>
      </c>
      <c r="B635" s="124" t="s">
        <v>1037</v>
      </c>
      <c r="C635" s="419" t="s">
        <v>240</v>
      </c>
      <c r="D635" s="135" t="s">
        <v>232</v>
      </c>
      <c r="E635" s="135">
        <f>COUNTIF(品番配送区分記入用リスト!U:U,CONCATENATE(A635,$E$1))</f>
        <v>0</v>
      </c>
      <c r="F635" s="135">
        <f>COUNTIF(品番配送区分記入用リスト!U:U,CONCATENATE(A635,$F$1))</f>
        <v>0</v>
      </c>
      <c r="G635" s="135">
        <f>COUNTIF(品番配送区分記入用リスト!U:U,CONCATENATE(A635,$G$1))</f>
        <v>0</v>
      </c>
      <c r="H635" s="135">
        <f>COUNTIF(品番配送区分記入用リスト!U:U,CONCATENATE(A635,$H$1))</f>
        <v>0</v>
      </c>
      <c r="I635" s="136">
        <f t="shared" si="10"/>
        <v>0</v>
      </c>
      <c r="L635" s="135" t="s">
        <v>1484</v>
      </c>
      <c r="M635" s="137">
        <v>2000000</v>
      </c>
      <c r="N635" s="419">
        <v>2700</v>
      </c>
      <c r="O635" s="154">
        <v>1200</v>
      </c>
      <c r="Q635" s="419">
        <v>2700</v>
      </c>
      <c r="R635" s="138">
        <v>1200</v>
      </c>
      <c r="S635" s="138">
        <v>1500</v>
      </c>
      <c r="T635" s="141">
        <v>405</v>
      </c>
      <c r="U635" s="183">
        <v>322.5</v>
      </c>
      <c r="V635" s="140">
        <v>0.11944444444444445</v>
      </c>
      <c r="X635" s="85">
        <v>772.5</v>
      </c>
      <c r="Y635" s="185">
        <v>772.5</v>
      </c>
      <c r="Z635" s="84">
        <v>0.25750000000000001</v>
      </c>
      <c r="AA635" s="424"/>
      <c r="AB635" s="102">
        <v>0.1</v>
      </c>
      <c r="AC635" s="102">
        <v>0.1</v>
      </c>
      <c r="AE635" s="128">
        <v>202.5</v>
      </c>
      <c r="AF635" s="180">
        <v>405</v>
      </c>
      <c r="AG635" s="183">
        <v>322.5</v>
      </c>
      <c r="AH635" s="189">
        <v>772.5</v>
      </c>
      <c r="AK635" s="419">
        <v>2700</v>
      </c>
      <c r="AM635" s="12">
        <v>270</v>
      </c>
      <c r="AN635" s="103">
        <v>2970</v>
      </c>
      <c r="AO635" s="12">
        <v>2970</v>
      </c>
      <c r="AP635" s="12" t="s">
        <v>662</v>
      </c>
      <c r="AQ635" s="103" t="s">
        <v>662</v>
      </c>
      <c r="AR635" s="159">
        <v>0.1</v>
      </c>
      <c r="AS635" s="84">
        <v>0</v>
      </c>
    </row>
    <row r="636" spans="1:45" ht="14.25" customHeight="1">
      <c r="A636" s="124" t="s">
        <v>1038</v>
      </c>
      <c r="B636" s="124" t="s">
        <v>1033</v>
      </c>
      <c r="C636" s="419" t="s">
        <v>246</v>
      </c>
      <c r="D636" s="135" t="s">
        <v>232</v>
      </c>
      <c r="E636" s="135">
        <f>COUNTIF(品番配送区分記入用リスト!U:U,CONCATENATE(A636,$E$1))</f>
        <v>0</v>
      </c>
      <c r="F636" s="135">
        <f>COUNTIF(品番配送区分記入用リスト!U:U,CONCATENATE(A636,$F$1))</f>
        <v>0</v>
      </c>
      <c r="G636" s="135">
        <f>COUNTIF(品番配送区分記入用リスト!U:U,CONCATENATE(A636,$G$1))</f>
        <v>0</v>
      </c>
      <c r="H636" s="135">
        <f>COUNTIF(品番配送区分記入用リスト!U:U,CONCATENATE(A636,$H$1))</f>
        <v>0</v>
      </c>
      <c r="I636" s="136">
        <f t="shared" si="10"/>
        <v>0</v>
      </c>
      <c r="L636" s="135" t="s">
        <v>1484</v>
      </c>
      <c r="M636" s="137">
        <v>2000000</v>
      </c>
      <c r="N636" s="419">
        <v>3600</v>
      </c>
      <c r="O636" s="154">
        <v>1600</v>
      </c>
      <c r="Q636" s="419">
        <v>3600</v>
      </c>
      <c r="R636" s="138">
        <v>1600</v>
      </c>
      <c r="S636" s="138">
        <v>2000</v>
      </c>
      <c r="T636" s="141">
        <v>540</v>
      </c>
      <c r="U636" s="183">
        <v>430</v>
      </c>
      <c r="V636" s="140">
        <v>0.11944444444444445</v>
      </c>
      <c r="X636" s="85">
        <v>1030</v>
      </c>
      <c r="Y636" s="185">
        <v>1030</v>
      </c>
      <c r="Z636" s="84">
        <v>0.25750000000000001</v>
      </c>
      <c r="AA636" s="424"/>
      <c r="AB636" s="102">
        <v>0.1</v>
      </c>
      <c r="AC636" s="102">
        <v>0.1</v>
      </c>
      <c r="AE636" s="128">
        <v>270</v>
      </c>
      <c r="AF636" s="180">
        <v>540</v>
      </c>
      <c r="AG636" s="183">
        <v>430</v>
      </c>
      <c r="AH636" s="189">
        <v>1030</v>
      </c>
      <c r="AK636" s="419">
        <v>3600</v>
      </c>
      <c r="AM636" s="12">
        <v>360</v>
      </c>
      <c r="AN636" s="103">
        <v>3960</v>
      </c>
      <c r="AO636" s="12">
        <v>3960</v>
      </c>
      <c r="AP636" s="12" t="s">
        <v>1518</v>
      </c>
      <c r="AQ636" s="103" t="s">
        <v>1518</v>
      </c>
      <c r="AR636" s="159">
        <v>0.1</v>
      </c>
      <c r="AS636" s="84">
        <v>0</v>
      </c>
    </row>
    <row r="637" spans="1:45" ht="14.25" customHeight="1">
      <c r="A637" s="124" t="s">
        <v>1039</v>
      </c>
      <c r="B637" s="124" t="s">
        <v>1033</v>
      </c>
      <c r="C637" s="419" t="s">
        <v>248</v>
      </c>
      <c r="D637" s="135" t="s">
        <v>232</v>
      </c>
      <c r="E637" s="135">
        <f>COUNTIF(品番配送区分記入用リスト!U:U,CONCATENATE(A637,$E$1))</f>
        <v>0</v>
      </c>
      <c r="F637" s="135">
        <f>COUNTIF(品番配送区分記入用リスト!U:U,CONCATENATE(A637,$F$1))</f>
        <v>0</v>
      </c>
      <c r="G637" s="135">
        <f>COUNTIF(品番配送区分記入用リスト!U:U,CONCATENATE(A637,$G$1))</f>
        <v>0</v>
      </c>
      <c r="H637" s="135">
        <f>COUNTIF(品番配送区分記入用リスト!U:U,CONCATENATE(A637,$H$1))</f>
        <v>0</v>
      </c>
      <c r="I637" s="136">
        <f t="shared" si="10"/>
        <v>0</v>
      </c>
      <c r="L637" s="135" t="s">
        <v>1484</v>
      </c>
      <c r="M637" s="137">
        <v>2000000</v>
      </c>
      <c r="N637" s="419">
        <v>4500</v>
      </c>
      <c r="O637" s="154">
        <v>2000</v>
      </c>
      <c r="Q637" s="419">
        <v>4500</v>
      </c>
      <c r="R637" s="138">
        <v>2000</v>
      </c>
      <c r="S637" s="138">
        <v>2500</v>
      </c>
      <c r="T637" s="141">
        <v>675</v>
      </c>
      <c r="U637" s="183">
        <v>537.5</v>
      </c>
      <c r="V637" s="140">
        <v>0.11944444444444445</v>
      </c>
      <c r="W637" s="127">
        <v>800</v>
      </c>
      <c r="X637" s="85">
        <v>1287.5</v>
      </c>
      <c r="Y637" s="185">
        <v>487.5</v>
      </c>
      <c r="Z637" s="84">
        <v>9.7500000000000003E-2</v>
      </c>
      <c r="AA637" s="424"/>
      <c r="AB637" s="102">
        <v>0.1</v>
      </c>
      <c r="AC637" s="102">
        <v>0.1</v>
      </c>
      <c r="AE637" s="128">
        <v>337.5</v>
      </c>
      <c r="AF637" s="180">
        <v>675</v>
      </c>
      <c r="AG637" s="183">
        <v>537.5</v>
      </c>
      <c r="AH637" s="189">
        <v>1287.5</v>
      </c>
      <c r="AK637" s="419">
        <v>4500</v>
      </c>
      <c r="AM637" s="12">
        <v>450</v>
      </c>
      <c r="AN637" s="103">
        <v>4950</v>
      </c>
      <c r="AO637" s="12">
        <v>4950</v>
      </c>
      <c r="AP637" s="12" t="s">
        <v>467</v>
      </c>
      <c r="AQ637" s="103" t="s">
        <v>467</v>
      </c>
      <c r="AR637" s="159">
        <v>0.1</v>
      </c>
      <c r="AS637" s="84">
        <v>0</v>
      </c>
    </row>
    <row r="638" spans="1:45" ht="14.25" customHeight="1">
      <c r="A638" s="124" t="s">
        <v>1040</v>
      </c>
      <c r="B638" s="124" t="s">
        <v>1041</v>
      </c>
      <c r="C638" s="419" t="s">
        <v>234</v>
      </c>
      <c r="D638" s="135" t="s">
        <v>232</v>
      </c>
      <c r="E638" s="135">
        <f>COUNTIF(品番配送区分記入用リスト!U:U,CONCATENATE(A638,$E$1))</f>
        <v>0</v>
      </c>
      <c r="F638" s="135">
        <f>COUNTIF(品番配送区分記入用リスト!U:U,CONCATENATE(A638,$F$1))</f>
        <v>0</v>
      </c>
      <c r="G638" s="135">
        <f>COUNTIF(品番配送区分記入用リスト!U:U,CONCATENATE(A638,$G$1))</f>
        <v>0</v>
      </c>
      <c r="H638" s="135">
        <f>COUNTIF(品番配送区分記入用リスト!U:U,CONCATENATE(A638,$H$1))</f>
        <v>0</v>
      </c>
      <c r="I638" s="136">
        <f t="shared" si="10"/>
        <v>0</v>
      </c>
      <c r="L638" s="135" t="s">
        <v>1484</v>
      </c>
      <c r="M638" s="137">
        <v>2000000</v>
      </c>
      <c r="N638" s="419">
        <v>1350</v>
      </c>
      <c r="O638" s="154">
        <v>600</v>
      </c>
      <c r="Q638" s="419">
        <v>1350</v>
      </c>
      <c r="R638" s="138">
        <v>600</v>
      </c>
      <c r="S638" s="138">
        <v>750</v>
      </c>
      <c r="T638" s="141">
        <v>202.5</v>
      </c>
      <c r="U638" s="183">
        <v>161.25</v>
      </c>
      <c r="V638" s="140">
        <v>0.11944444444444445</v>
      </c>
      <c r="X638" s="85">
        <v>386.25</v>
      </c>
      <c r="Y638" s="185">
        <v>386.25</v>
      </c>
      <c r="Z638" s="84">
        <v>0.25750000000000001</v>
      </c>
      <c r="AA638" s="424"/>
      <c r="AB638" s="102">
        <v>0.1</v>
      </c>
      <c r="AC638" s="102">
        <v>0.1</v>
      </c>
      <c r="AE638" s="128">
        <v>101.25</v>
      </c>
      <c r="AF638" s="180">
        <v>202.5</v>
      </c>
      <c r="AG638" s="183">
        <v>161.25</v>
      </c>
      <c r="AH638" s="189">
        <v>386.25</v>
      </c>
      <c r="AK638" s="419">
        <v>1350</v>
      </c>
      <c r="AM638" s="12">
        <v>135</v>
      </c>
      <c r="AN638" s="103">
        <v>1485</v>
      </c>
      <c r="AO638" s="12">
        <v>1485</v>
      </c>
      <c r="AP638" s="12" t="s">
        <v>1492</v>
      </c>
      <c r="AQ638" s="103" t="s">
        <v>1492</v>
      </c>
      <c r="AR638" s="159">
        <v>0.1</v>
      </c>
      <c r="AS638" s="84">
        <v>0</v>
      </c>
    </row>
    <row r="639" spans="1:45" ht="14.25" customHeight="1">
      <c r="A639" s="124" t="s">
        <v>1042</v>
      </c>
      <c r="B639" s="124" t="s">
        <v>1043</v>
      </c>
      <c r="C639" s="419" t="s">
        <v>236</v>
      </c>
      <c r="D639" s="135" t="s">
        <v>232</v>
      </c>
      <c r="E639" s="135">
        <f>COUNTIF(品番配送区分記入用リスト!U:U,CONCATENATE(A639,$E$1))</f>
        <v>0</v>
      </c>
      <c r="F639" s="135">
        <f>COUNTIF(品番配送区分記入用リスト!U:U,CONCATENATE(A639,$F$1))</f>
        <v>0</v>
      </c>
      <c r="G639" s="135">
        <f>COUNTIF(品番配送区分記入用リスト!U:U,CONCATENATE(A639,$G$1))</f>
        <v>0</v>
      </c>
      <c r="H639" s="135">
        <f>COUNTIF(品番配送区分記入用リスト!U:U,CONCATENATE(A639,$H$1))</f>
        <v>0</v>
      </c>
      <c r="I639" s="136">
        <f t="shared" si="10"/>
        <v>0</v>
      </c>
      <c r="L639" s="135" t="s">
        <v>1484</v>
      </c>
      <c r="M639" s="137">
        <v>2000000</v>
      </c>
      <c r="N639" s="419">
        <v>1800</v>
      </c>
      <c r="O639" s="154">
        <v>800</v>
      </c>
      <c r="Q639" s="419">
        <v>1800</v>
      </c>
      <c r="R639" s="138">
        <v>800</v>
      </c>
      <c r="S639" s="138">
        <v>1000</v>
      </c>
      <c r="T639" s="141">
        <v>270</v>
      </c>
      <c r="U639" s="183">
        <v>215</v>
      </c>
      <c r="V639" s="140">
        <v>0.11944444444444445</v>
      </c>
      <c r="X639" s="85">
        <v>515</v>
      </c>
      <c r="Y639" s="185">
        <v>515</v>
      </c>
      <c r="Z639" s="84">
        <v>0.25750000000000001</v>
      </c>
      <c r="AA639" s="424"/>
      <c r="AB639" s="102">
        <v>0.1</v>
      </c>
      <c r="AC639" s="102">
        <v>0.1</v>
      </c>
      <c r="AE639" s="128">
        <v>135</v>
      </c>
      <c r="AF639" s="180">
        <v>270</v>
      </c>
      <c r="AG639" s="183">
        <v>215</v>
      </c>
      <c r="AH639" s="189">
        <v>515</v>
      </c>
      <c r="AK639" s="419">
        <v>1800</v>
      </c>
      <c r="AM639" s="12">
        <v>180</v>
      </c>
      <c r="AN639" s="103">
        <v>1980</v>
      </c>
      <c r="AO639" s="12">
        <v>1980</v>
      </c>
      <c r="AP639" s="12" t="s">
        <v>1493</v>
      </c>
      <c r="AQ639" s="103" t="s">
        <v>1493</v>
      </c>
      <c r="AR639" s="159">
        <v>0.1</v>
      </c>
      <c r="AS639" s="84">
        <v>0</v>
      </c>
    </row>
    <row r="640" spans="1:45" ht="14.25" customHeight="1">
      <c r="A640" s="124" t="s">
        <v>1044</v>
      </c>
      <c r="B640" s="124" t="s">
        <v>1045</v>
      </c>
      <c r="C640" s="419" t="s">
        <v>238</v>
      </c>
      <c r="D640" s="135" t="s">
        <v>232</v>
      </c>
      <c r="E640" s="135">
        <f>COUNTIF(品番配送区分記入用リスト!U:U,CONCATENATE(A640,$E$1))</f>
        <v>0</v>
      </c>
      <c r="F640" s="135">
        <f>COUNTIF(品番配送区分記入用リスト!U:U,CONCATENATE(A640,$F$1))</f>
        <v>0</v>
      </c>
      <c r="G640" s="135">
        <f>COUNTIF(品番配送区分記入用リスト!U:U,CONCATENATE(A640,$G$1))</f>
        <v>0</v>
      </c>
      <c r="H640" s="135">
        <f>COUNTIF(品番配送区分記入用リスト!U:U,CONCATENATE(A640,$H$1))</f>
        <v>0</v>
      </c>
      <c r="I640" s="136">
        <f t="shared" si="10"/>
        <v>0</v>
      </c>
      <c r="L640" s="135" t="s">
        <v>1484</v>
      </c>
      <c r="M640" s="137">
        <v>2000000</v>
      </c>
      <c r="N640" s="419">
        <v>2250</v>
      </c>
      <c r="O640" s="154">
        <v>1000</v>
      </c>
      <c r="Q640" s="419">
        <v>2250</v>
      </c>
      <c r="R640" s="138">
        <v>1000</v>
      </c>
      <c r="S640" s="138">
        <v>1250</v>
      </c>
      <c r="T640" s="141">
        <v>337.5</v>
      </c>
      <c r="U640" s="183">
        <v>268.75</v>
      </c>
      <c r="V640" s="140">
        <v>0.11944444444444445</v>
      </c>
      <c r="X640" s="85">
        <v>643.75</v>
      </c>
      <c r="Y640" s="185">
        <v>643.75</v>
      </c>
      <c r="Z640" s="84">
        <v>0.25750000000000001</v>
      </c>
      <c r="AA640" s="424"/>
      <c r="AB640" s="102">
        <v>0.1</v>
      </c>
      <c r="AC640" s="102">
        <v>0.1</v>
      </c>
      <c r="AE640" s="128">
        <v>168.75</v>
      </c>
      <c r="AF640" s="180">
        <v>337.5</v>
      </c>
      <c r="AG640" s="183">
        <v>268.75</v>
      </c>
      <c r="AH640" s="189">
        <v>643.75</v>
      </c>
      <c r="AK640" s="419">
        <v>2250</v>
      </c>
      <c r="AM640" s="12">
        <v>225</v>
      </c>
      <c r="AN640" s="103">
        <v>2475</v>
      </c>
      <c r="AO640" s="12">
        <v>2475</v>
      </c>
      <c r="AP640" s="12" t="s">
        <v>1516</v>
      </c>
      <c r="AQ640" s="103" t="s">
        <v>1516</v>
      </c>
      <c r="AR640" s="159">
        <v>0.1</v>
      </c>
      <c r="AS640" s="84">
        <v>0</v>
      </c>
    </row>
    <row r="641" spans="1:45" ht="14.25" customHeight="1">
      <c r="A641" s="124" t="s">
        <v>1046</v>
      </c>
      <c r="B641" s="124" t="s">
        <v>1047</v>
      </c>
      <c r="C641" s="419" t="s">
        <v>240</v>
      </c>
      <c r="D641" s="135" t="s">
        <v>232</v>
      </c>
      <c r="E641" s="135">
        <f>COUNTIF(品番配送区分記入用リスト!U:U,CONCATENATE(A641,$E$1))</f>
        <v>0</v>
      </c>
      <c r="F641" s="135">
        <f>COUNTIF(品番配送区分記入用リスト!U:U,CONCATENATE(A641,$F$1))</f>
        <v>0</v>
      </c>
      <c r="G641" s="135">
        <f>COUNTIF(品番配送区分記入用リスト!U:U,CONCATENATE(A641,$G$1))</f>
        <v>0</v>
      </c>
      <c r="H641" s="135">
        <f>COUNTIF(品番配送区分記入用リスト!U:U,CONCATENATE(A641,$H$1))</f>
        <v>0</v>
      </c>
      <c r="I641" s="136">
        <f t="shared" si="10"/>
        <v>0</v>
      </c>
      <c r="L641" s="135" t="s">
        <v>1484</v>
      </c>
      <c r="M641" s="137">
        <v>2000000</v>
      </c>
      <c r="N641" s="419">
        <v>2700</v>
      </c>
      <c r="O641" s="154">
        <v>1200</v>
      </c>
      <c r="Q641" s="419">
        <v>2700</v>
      </c>
      <c r="R641" s="138">
        <v>1200</v>
      </c>
      <c r="S641" s="138">
        <v>1500</v>
      </c>
      <c r="T641" s="141">
        <v>405</v>
      </c>
      <c r="U641" s="183">
        <v>322.5</v>
      </c>
      <c r="V641" s="140">
        <v>0.11944444444444445</v>
      </c>
      <c r="X641" s="85">
        <v>772.5</v>
      </c>
      <c r="Y641" s="185">
        <v>772.5</v>
      </c>
      <c r="Z641" s="84">
        <v>0.25750000000000001</v>
      </c>
      <c r="AA641" s="424"/>
      <c r="AB641" s="102">
        <v>0.1</v>
      </c>
      <c r="AC641" s="102">
        <v>0.1</v>
      </c>
      <c r="AE641" s="128">
        <v>202.5</v>
      </c>
      <c r="AF641" s="180">
        <v>405</v>
      </c>
      <c r="AG641" s="183">
        <v>322.5</v>
      </c>
      <c r="AH641" s="189">
        <v>772.5</v>
      </c>
      <c r="AK641" s="419">
        <v>2700</v>
      </c>
      <c r="AM641" s="12">
        <v>270</v>
      </c>
      <c r="AN641" s="103">
        <v>2970</v>
      </c>
      <c r="AO641" s="12">
        <v>2970</v>
      </c>
      <c r="AP641" s="12" t="s">
        <v>662</v>
      </c>
      <c r="AQ641" s="103" t="s">
        <v>662</v>
      </c>
      <c r="AR641" s="159">
        <v>0.1</v>
      </c>
      <c r="AS641" s="84">
        <v>0</v>
      </c>
    </row>
    <row r="642" spans="1:45" ht="14.25" customHeight="1">
      <c r="A642" s="124" t="s">
        <v>1048</v>
      </c>
      <c r="B642" s="124" t="s">
        <v>1043</v>
      </c>
      <c r="C642" s="419" t="s">
        <v>246</v>
      </c>
      <c r="D642" s="135" t="s">
        <v>232</v>
      </c>
      <c r="E642" s="135">
        <f>COUNTIF(品番配送区分記入用リスト!U:U,CONCATENATE(A642,$E$1))</f>
        <v>0</v>
      </c>
      <c r="F642" s="135">
        <f>COUNTIF(品番配送区分記入用リスト!U:U,CONCATENATE(A642,$F$1))</f>
        <v>0</v>
      </c>
      <c r="G642" s="135">
        <f>COUNTIF(品番配送区分記入用リスト!U:U,CONCATENATE(A642,$G$1))</f>
        <v>0</v>
      </c>
      <c r="H642" s="135">
        <f>COUNTIF(品番配送区分記入用リスト!U:U,CONCATENATE(A642,$H$1))</f>
        <v>0</v>
      </c>
      <c r="I642" s="136">
        <f t="shared" si="10"/>
        <v>0</v>
      </c>
      <c r="L642" s="135" t="s">
        <v>1484</v>
      </c>
      <c r="M642" s="137">
        <v>2000000</v>
      </c>
      <c r="N642" s="419">
        <v>3600</v>
      </c>
      <c r="O642" s="154">
        <v>1600</v>
      </c>
      <c r="Q642" s="419">
        <v>3600</v>
      </c>
      <c r="R642" s="138">
        <v>1600</v>
      </c>
      <c r="S642" s="138">
        <v>2000</v>
      </c>
      <c r="T642" s="141">
        <v>540</v>
      </c>
      <c r="U642" s="183">
        <v>430</v>
      </c>
      <c r="V642" s="140">
        <v>0.11944444444444445</v>
      </c>
      <c r="X642" s="85">
        <v>1030</v>
      </c>
      <c r="Y642" s="185">
        <v>1030</v>
      </c>
      <c r="Z642" s="84">
        <v>0.25750000000000001</v>
      </c>
      <c r="AA642" s="424"/>
      <c r="AB642" s="102">
        <v>0.1</v>
      </c>
      <c r="AC642" s="102">
        <v>0.1</v>
      </c>
      <c r="AE642" s="128">
        <v>270</v>
      </c>
      <c r="AF642" s="180">
        <v>540</v>
      </c>
      <c r="AG642" s="183">
        <v>430</v>
      </c>
      <c r="AH642" s="189">
        <v>1030</v>
      </c>
      <c r="AK642" s="419">
        <v>3600</v>
      </c>
      <c r="AM642" s="12">
        <v>360</v>
      </c>
      <c r="AN642" s="103">
        <v>3960</v>
      </c>
      <c r="AO642" s="12">
        <v>3960</v>
      </c>
      <c r="AP642" s="12" t="s">
        <v>1518</v>
      </c>
      <c r="AQ642" s="103" t="s">
        <v>1518</v>
      </c>
      <c r="AR642" s="159">
        <v>0.1</v>
      </c>
      <c r="AS642" s="84">
        <v>0</v>
      </c>
    </row>
    <row r="643" spans="1:45" ht="14.25" customHeight="1">
      <c r="A643" s="124" t="s">
        <v>1049</v>
      </c>
      <c r="B643" s="124" t="s">
        <v>1043</v>
      </c>
      <c r="C643" s="419" t="s">
        <v>248</v>
      </c>
      <c r="D643" s="135" t="s">
        <v>232</v>
      </c>
      <c r="E643" s="135">
        <f>COUNTIF(品番配送区分記入用リスト!U:U,CONCATENATE(A643,$E$1))</f>
        <v>0</v>
      </c>
      <c r="F643" s="135">
        <f>COUNTIF(品番配送区分記入用リスト!U:U,CONCATENATE(A643,$F$1))</f>
        <v>0</v>
      </c>
      <c r="G643" s="135">
        <f>COUNTIF(品番配送区分記入用リスト!U:U,CONCATENATE(A643,$G$1))</f>
        <v>0</v>
      </c>
      <c r="H643" s="135">
        <f>COUNTIF(品番配送区分記入用リスト!U:U,CONCATENATE(A643,$H$1))</f>
        <v>0</v>
      </c>
      <c r="I643" s="136">
        <f t="shared" ref="I643:I706" si="11">IF(SUM(E643:H643)+ROW(A642)*0.0001%&gt;=1,SUM(E643:H643)+ROW(A642)*0.0001%+M643+C643,0)</f>
        <v>0</v>
      </c>
      <c r="L643" s="135" t="s">
        <v>1484</v>
      </c>
      <c r="M643" s="137">
        <v>2000000</v>
      </c>
      <c r="N643" s="419">
        <v>4500</v>
      </c>
      <c r="O643" s="154">
        <v>2000</v>
      </c>
      <c r="Q643" s="419">
        <v>4500</v>
      </c>
      <c r="R643" s="138">
        <v>2000</v>
      </c>
      <c r="S643" s="138">
        <v>2500</v>
      </c>
      <c r="T643" s="141">
        <v>675</v>
      </c>
      <c r="U643" s="183">
        <v>537.5</v>
      </c>
      <c r="V643" s="140">
        <v>0.11944444444444445</v>
      </c>
      <c r="W643" s="127">
        <v>800</v>
      </c>
      <c r="X643" s="85">
        <v>1287.5</v>
      </c>
      <c r="Y643" s="185">
        <v>487.5</v>
      </c>
      <c r="Z643" s="84">
        <v>9.7500000000000003E-2</v>
      </c>
      <c r="AA643" s="424"/>
      <c r="AB643" s="102">
        <v>0.1</v>
      </c>
      <c r="AC643" s="102">
        <v>0.1</v>
      </c>
      <c r="AE643" s="128">
        <v>337.5</v>
      </c>
      <c r="AF643" s="180">
        <v>675</v>
      </c>
      <c r="AG643" s="183">
        <v>537.5</v>
      </c>
      <c r="AH643" s="189">
        <v>1287.5</v>
      </c>
      <c r="AK643" s="419">
        <v>4500</v>
      </c>
      <c r="AM643" s="12">
        <v>450</v>
      </c>
      <c r="AN643" s="103">
        <v>4950</v>
      </c>
      <c r="AO643" s="12">
        <v>4950</v>
      </c>
      <c r="AP643" s="12" t="s">
        <v>467</v>
      </c>
      <c r="AQ643" s="103" t="s">
        <v>467</v>
      </c>
      <c r="AR643" s="159">
        <v>0.1</v>
      </c>
      <c r="AS643" s="84">
        <v>0</v>
      </c>
    </row>
    <row r="644" spans="1:45" ht="14.25" customHeight="1">
      <c r="A644" s="124" t="s">
        <v>1050</v>
      </c>
      <c r="B644" s="124" t="s">
        <v>1051</v>
      </c>
      <c r="C644" s="419" t="s">
        <v>234</v>
      </c>
      <c r="D644" s="135" t="s">
        <v>232</v>
      </c>
      <c r="E644" s="135">
        <f>COUNTIF(品番配送区分記入用リスト!U:U,CONCATENATE(A644,$E$1))</f>
        <v>0</v>
      </c>
      <c r="F644" s="135">
        <f>COUNTIF(品番配送区分記入用リスト!U:U,CONCATENATE(A644,$F$1))</f>
        <v>0</v>
      </c>
      <c r="G644" s="135">
        <f>COUNTIF(品番配送区分記入用リスト!U:U,CONCATENATE(A644,$G$1))</f>
        <v>0</v>
      </c>
      <c r="H644" s="135">
        <f>COUNTIF(品番配送区分記入用リスト!U:U,CONCATENATE(A644,$H$1))</f>
        <v>0</v>
      </c>
      <c r="I644" s="136">
        <f t="shared" si="11"/>
        <v>0</v>
      </c>
      <c r="L644" s="135" t="s">
        <v>1484</v>
      </c>
      <c r="M644" s="137">
        <v>2000000</v>
      </c>
      <c r="N644" s="419">
        <v>1350</v>
      </c>
      <c r="O644" s="154">
        <v>600</v>
      </c>
      <c r="Q644" s="419">
        <v>1350</v>
      </c>
      <c r="R644" s="138">
        <v>600</v>
      </c>
      <c r="S644" s="138">
        <v>750</v>
      </c>
      <c r="T644" s="141">
        <v>202.5</v>
      </c>
      <c r="U644" s="183">
        <v>161.25</v>
      </c>
      <c r="V644" s="140">
        <v>0.11944444444444445</v>
      </c>
      <c r="X644" s="85">
        <v>386.25</v>
      </c>
      <c r="Y644" s="185">
        <v>386.25</v>
      </c>
      <c r="Z644" s="84">
        <v>0.25750000000000001</v>
      </c>
      <c r="AA644" s="424"/>
      <c r="AB644" s="102">
        <v>0.1</v>
      </c>
      <c r="AC644" s="102">
        <v>0.1</v>
      </c>
      <c r="AE644" s="128">
        <v>101.25</v>
      </c>
      <c r="AF644" s="180">
        <v>202.5</v>
      </c>
      <c r="AG644" s="183">
        <v>161.25</v>
      </c>
      <c r="AH644" s="189">
        <v>386.25</v>
      </c>
      <c r="AK644" s="419">
        <v>1350</v>
      </c>
      <c r="AM644" s="12">
        <v>135</v>
      </c>
      <c r="AN644" s="103">
        <v>1485</v>
      </c>
      <c r="AO644" s="12">
        <v>1485</v>
      </c>
      <c r="AP644" s="12" t="s">
        <v>1492</v>
      </c>
      <c r="AQ644" s="103" t="s">
        <v>1492</v>
      </c>
      <c r="AR644" s="159">
        <v>0.1</v>
      </c>
      <c r="AS644" s="84">
        <v>0</v>
      </c>
    </row>
    <row r="645" spans="1:45" ht="14.25" customHeight="1">
      <c r="A645" s="124" t="s">
        <v>1052</v>
      </c>
      <c r="B645" s="124" t="s">
        <v>1053</v>
      </c>
      <c r="C645" s="419" t="s">
        <v>236</v>
      </c>
      <c r="D645" s="135" t="s">
        <v>232</v>
      </c>
      <c r="E645" s="135">
        <f>COUNTIF(品番配送区分記入用リスト!U:U,CONCATENATE(A645,$E$1))</f>
        <v>0</v>
      </c>
      <c r="F645" s="135">
        <f>COUNTIF(品番配送区分記入用リスト!U:U,CONCATENATE(A645,$F$1))</f>
        <v>0</v>
      </c>
      <c r="G645" s="135">
        <f>COUNTIF(品番配送区分記入用リスト!U:U,CONCATENATE(A645,$G$1))</f>
        <v>0</v>
      </c>
      <c r="H645" s="135">
        <f>COUNTIF(品番配送区分記入用リスト!U:U,CONCATENATE(A645,$H$1))</f>
        <v>0</v>
      </c>
      <c r="I645" s="136">
        <f t="shared" si="11"/>
        <v>0</v>
      </c>
      <c r="L645" s="135" t="s">
        <v>1484</v>
      </c>
      <c r="M645" s="137">
        <v>2000000</v>
      </c>
      <c r="N645" s="419">
        <v>1800</v>
      </c>
      <c r="O645" s="154">
        <v>800</v>
      </c>
      <c r="Q645" s="419">
        <v>1800</v>
      </c>
      <c r="R645" s="138">
        <v>800</v>
      </c>
      <c r="S645" s="138">
        <v>1000</v>
      </c>
      <c r="T645" s="141">
        <v>270</v>
      </c>
      <c r="U645" s="183">
        <v>215</v>
      </c>
      <c r="V645" s="140">
        <v>0.11944444444444445</v>
      </c>
      <c r="X645" s="85">
        <v>515</v>
      </c>
      <c r="Y645" s="185">
        <v>515</v>
      </c>
      <c r="Z645" s="84">
        <v>0.25750000000000001</v>
      </c>
      <c r="AA645" s="424"/>
      <c r="AB645" s="102">
        <v>0.1</v>
      </c>
      <c r="AC645" s="102">
        <v>0.1</v>
      </c>
      <c r="AE645" s="128">
        <v>135</v>
      </c>
      <c r="AF645" s="180">
        <v>270</v>
      </c>
      <c r="AG645" s="183">
        <v>215</v>
      </c>
      <c r="AH645" s="189">
        <v>515</v>
      </c>
      <c r="AK645" s="419">
        <v>1800</v>
      </c>
      <c r="AM645" s="12">
        <v>180</v>
      </c>
      <c r="AN645" s="103">
        <v>1980</v>
      </c>
      <c r="AO645" s="12">
        <v>1980</v>
      </c>
      <c r="AP645" s="12" t="s">
        <v>1493</v>
      </c>
      <c r="AQ645" s="103" t="s">
        <v>1493</v>
      </c>
      <c r="AR645" s="159">
        <v>0.1</v>
      </c>
      <c r="AS645" s="84">
        <v>0</v>
      </c>
    </row>
    <row r="646" spans="1:45" ht="14.25" customHeight="1">
      <c r="A646" s="124" t="s">
        <v>1054</v>
      </c>
      <c r="B646" s="124" t="s">
        <v>1055</v>
      </c>
      <c r="C646" s="419" t="s">
        <v>238</v>
      </c>
      <c r="D646" s="135" t="s">
        <v>232</v>
      </c>
      <c r="E646" s="135">
        <f>COUNTIF(品番配送区分記入用リスト!U:U,CONCATENATE(A646,$E$1))</f>
        <v>0</v>
      </c>
      <c r="F646" s="135">
        <f>COUNTIF(品番配送区分記入用リスト!U:U,CONCATENATE(A646,$F$1))</f>
        <v>0</v>
      </c>
      <c r="G646" s="135">
        <f>COUNTIF(品番配送区分記入用リスト!U:U,CONCATENATE(A646,$G$1))</f>
        <v>0</v>
      </c>
      <c r="H646" s="135">
        <f>COUNTIF(品番配送区分記入用リスト!U:U,CONCATENATE(A646,$H$1))</f>
        <v>0</v>
      </c>
      <c r="I646" s="136">
        <f t="shared" si="11"/>
        <v>0</v>
      </c>
      <c r="L646" s="135" t="s">
        <v>1484</v>
      </c>
      <c r="M646" s="137">
        <v>2000000</v>
      </c>
      <c r="N646" s="419">
        <v>2250</v>
      </c>
      <c r="O646" s="154">
        <v>1000</v>
      </c>
      <c r="Q646" s="419">
        <v>2250</v>
      </c>
      <c r="R646" s="138">
        <v>1000</v>
      </c>
      <c r="S646" s="138">
        <v>1250</v>
      </c>
      <c r="T646" s="141">
        <v>337.5</v>
      </c>
      <c r="U646" s="183">
        <v>268.75</v>
      </c>
      <c r="V646" s="140">
        <v>0.11944444444444445</v>
      </c>
      <c r="X646" s="85">
        <v>643.75</v>
      </c>
      <c r="Y646" s="185">
        <v>643.75</v>
      </c>
      <c r="Z646" s="84">
        <v>0.25750000000000001</v>
      </c>
      <c r="AA646" s="424"/>
      <c r="AB646" s="102">
        <v>0.1</v>
      </c>
      <c r="AC646" s="102">
        <v>0.1</v>
      </c>
      <c r="AE646" s="128">
        <v>168.75</v>
      </c>
      <c r="AF646" s="180">
        <v>337.5</v>
      </c>
      <c r="AG646" s="183">
        <v>268.75</v>
      </c>
      <c r="AH646" s="189">
        <v>643.75</v>
      </c>
      <c r="AK646" s="419">
        <v>2250</v>
      </c>
      <c r="AM646" s="12">
        <v>225</v>
      </c>
      <c r="AN646" s="103">
        <v>2475</v>
      </c>
      <c r="AO646" s="12">
        <v>2475</v>
      </c>
      <c r="AP646" s="12" t="s">
        <v>1516</v>
      </c>
      <c r="AQ646" s="103" t="s">
        <v>1516</v>
      </c>
      <c r="AR646" s="159">
        <v>0.1</v>
      </c>
      <c r="AS646" s="84">
        <v>0</v>
      </c>
    </row>
    <row r="647" spans="1:45" ht="14.25" customHeight="1">
      <c r="A647" s="124" t="s">
        <v>1056</v>
      </c>
      <c r="B647" s="124" t="s">
        <v>1057</v>
      </c>
      <c r="C647" s="419" t="s">
        <v>240</v>
      </c>
      <c r="D647" s="135" t="s">
        <v>232</v>
      </c>
      <c r="E647" s="135">
        <f>COUNTIF(品番配送区分記入用リスト!U:U,CONCATENATE(A647,$E$1))</f>
        <v>0</v>
      </c>
      <c r="F647" s="135">
        <f>COUNTIF(品番配送区分記入用リスト!U:U,CONCATENATE(A647,$F$1))</f>
        <v>0</v>
      </c>
      <c r="G647" s="135">
        <f>COUNTIF(品番配送区分記入用リスト!U:U,CONCATENATE(A647,$G$1))</f>
        <v>0</v>
      </c>
      <c r="H647" s="135">
        <f>COUNTIF(品番配送区分記入用リスト!U:U,CONCATENATE(A647,$H$1))</f>
        <v>0</v>
      </c>
      <c r="I647" s="136">
        <f t="shared" si="11"/>
        <v>0</v>
      </c>
      <c r="L647" s="135" t="s">
        <v>1484</v>
      </c>
      <c r="M647" s="137">
        <v>2000000</v>
      </c>
      <c r="N647" s="419">
        <v>2700</v>
      </c>
      <c r="O647" s="154">
        <v>1200</v>
      </c>
      <c r="Q647" s="419">
        <v>2700</v>
      </c>
      <c r="R647" s="138">
        <v>1200</v>
      </c>
      <c r="S647" s="138">
        <v>1500</v>
      </c>
      <c r="T647" s="141">
        <v>405</v>
      </c>
      <c r="U647" s="183">
        <v>322.5</v>
      </c>
      <c r="V647" s="140">
        <v>0.11944444444444445</v>
      </c>
      <c r="X647" s="85">
        <v>772.5</v>
      </c>
      <c r="Y647" s="185">
        <v>772.5</v>
      </c>
      <c r="Z647" s="84">
        <v>0.25750000000000001</v>
      </c>
      <c r="AA647" s="424"/>
      <c r="AB647" s="102">
        <v>0.1</v>
      </c>
      <c r="AC647" s="102">
        <v>0.1</v>
      </c>
      <c r="AE647" s="128">
        <v>202.5</v>
      </c>
      <c r="AF647" s="180">
        <v>405</v>
      </c>
      <c r="AG647" s="183">
        <v>322.5</v>
      </c>
      <c r="AH647" s="189">
        <v>772.5</v>
      </c>
      <c r="AK647" s="419">
        <v>2700</v>
      </c>
      <c r="AM647" s="12">
        <v>270</v>
      </c>
      <c r="AN647" s="103">
        <v>2970</v>
      </c>
      <c r="AO647" s="12">
        <v>2970</v>
      </c>
      <c r="AP647" s="12" t="s">
        <v>662</v>
      </c>
      <c r="AQ647" s="103" t="s">
        <v>662</v>
      </c>
      <c r="AR647" s="159">
        <v>0.1</v>
      </c>
      <c r="AS647" s="84">
        <v>0</v>
      </c>
    </row>
    <row r="648" spans="1:45" ht="14.25" customHeight="1">
      <c r="A648" s="124" t="s">
        <v>1058</v>
      </c>
      <c r="B648" s="124" t="s">
        <v>1053</v>
      </c>
      <c r="C648" s="419" t="s">
        <v>246</v>
      </c>
      <c r="D648" s="135" t="s">
        <v>232</v>
      </c>
      <c r="E648" s="135">
        <f>COUNTIF(品番配送区分記入用リスト!U:U,CONCATENATE(A648,$E$1))</f>
        <v>0</v>
      </c>
      <c r="F648" s="135">
        <f>COUNTIF(品番配送区分記入用リスト!U:U,CONCATENATE(A648,$F$1))</f>
        <v>0</v>
      </c>
      <c r="G648" s="135">
        <f>COUNTIF(品番配送区分記入用リスト!U:U,CONCATENATE(A648,$G$1))</f>
        <v>0</v>
      </c>
      <c r="H648" s="135">
        <f>COUNTIF(品番配送区分記入用リスト!U:U,CONCATENATE(A648,$H$1))</f>
        <v>0</v>
      </c>
      <c r="I648" s="136">
        <f t="shared" si="11"/>
        <v>0</v>
      </c>
      <c r="L648" s="135" t="s">
        <v>1484</v>
      </c>
      <c r="M648" s="137">
        <v>2000000</v>
      </c>
      <c r="N648" s="419">
        <v>3600</v>
      </c>
      <c r="O648" s="154">
        <v>1600</v>
      </c>
      <c r="Q648" s="419">
        <v>3600</v>
      </c>
      <c r="R648" s="138">
        <v>1600</v>
      </c>
      <c r="S648" s="138">
        <v>2000</v>
      </c>
      <c r="T648" s="141">
        <v>540</v>
      </c>
      <c r="U648" s="183">
        <v>430</v>
      </c>
      <c r="V648" s="140">
        <v>0.11944444444444445</v>
      </c>
      <c r="X648" s="85">
        <v>1030</v>
      </c>
      <c r="Y648" s="185">
        <v>1030</v>
      </c>
      <c r="Z648" s="84">
        <v>0.25750000000000001</v>
      </c>
      <c r="AA648" s="424"/>
      <c r="AB648" s="102">
        <v>0.1</v>
      </c>
      <c r="AC648" s="102">
        <v>0.1</v>
      </c>
      <c r="AE648" s="128">
        <v>270</v>
      </c>
      <c r="AF648" s="180">
        <v>540</v>
      </c>
      <c r="AG648" s="183">
        <v>430</v>
      </c>
      <c r="AH648" s="189">
        <v>1030</v>
      </c>
      <c r="AK648" s="419">
        <v>3600</v>
      </c>
      <c r="AM648" s="12">
        <v>360</v>
      </c>
      <c r="AN648" s="103">
        <v>3960</v>
      </c>
      <c r="AO648" s="12">
        <v>3960</v>
      </c>
      <c r="AP648" s="12" t="s">
        <v>1518</v>
      </c>
      <c r="AQ648" s="103" t="s">
        <v>1518</v>
      </c>
      <c r="AR648" s="159">
        <v>0.1</v>
      </c>
      <c r="AS648" s="84">
        <v>0</v>
      </c>
    </row>
    <row r="649" spans="1:45" ht="14.25" customHeight="1">
      <c r="A649" s="124" t="s">
        <v>1059</v>
      </c>
      <c r="B649" s="124" t="s">
        <v>1053</v>
      </c>
      <c r="C649" s="419" t="s">
        <v>248</v>
      </c>
      <c r="D649" s="135" t="s">
        <v>232</v>
      </c>
      <c r="E649" s="135">
        <f>COUNTIF(品番配送区分記入用リスト!U:U,CONCATENATE(A649,$E$1))</f>
        <v>0</v>
      </c>
      <c r="F649" s="135">
        <f>COUNTIF(品番配送区分記入用リスト!U:U,CONCATENATE(A649,$F$1))</f>
        <v>0</v>
      </c>
      <c r="G649" s="135">
        <f>COUNTIF(品番配送区分記入用リスト!U:U,CONCATENATE(A649,$G$1))</f>
        <v>0</v>
      </c>
      <c r="H649" s="135">
        <f>COUNTIF(品番配送区分記入用リスト!U:U,CONCATENATE(A649,$H$1))</f>
        <v>0</v>
      </c>
      <c r="I649" s="136">
        <f t="shared" si="11"/>
        <v>0</v>
      </c>
      <c r="L649" s="135" t="s">
        <v>1484</v>
      </c>
      <c r="M649" s="137">
        <v>2000000</v>
      </c>
      <c r="N649" s="419">
        <v>4500</v>
      </c>
      <c r="O649" s="154">
        <v>2000</v>
      </c>
      <c r="Q649" s="419">
        <v>4500</v>
      </c>
      <c r="R649" s="138">
        <v>2000</v>
      </c>
      <c r="S649" s="138">
        <v>2500</v>
      </c>
      <c r="T649" s="141">
        <v>675</v>
      </c>
      <c r="U649" s="183">
        <v>537.5</v>
      </c>
      <c r="V649" s="140">
        <v>0.11944444444444445</v>
      </c>
      <c r="X649" s="85">
        <v>1287.5</v>
      </c>
      <c r="Y649" s="185">
        <v>1287.5</v>
      </c>
      <c r="Z649" s="84">
        <v>0.25750000000000001</v>
      </c>
      <c r="AA649" s="424"/>
      <c r="AB649" s="102">
        <v>0.1</v>
      </c>
      <c r="AC649" s="102">
        <v>0.1</v>
      </c>
      <c r="AE649" s="128">
        <v>337.5</v>
      </c>
      <c r="AF649" s="180">
        <v>675</v>
      </c>
      <c r="AG649" s="183">
        <v>537.5</v>
      </c>
      <c r="AH649" s="189">
        <v>1287.5</v>
      </c>
      <c r="AK649" s="419">
        <v>4500</v>
      </c>
      <c r="AM649" s="12">
        <v>450</v>
      </c>
      <c r="AN649" s="103">
        <v>4950</v>
      </c>
      <c r="AO649" s="12">
        <v>4950</v>
      </c>
      <c r="AP649" s="12" t="s">
        <v>467</v>
      </c>
      <c r="AQ649" s="103" t="s">
        <v>467</v>
      </c>
      <c r="AR649" s="159">
        <v>0.1</v>
      </c>
      <c r="AS649" s="84">
        <v>0</v>
      </c>
    </row>
    <row r="650" spans="1:45" ht="14.25" customHeight="1">
      <c r="A650" s="124" t="s">
        <v>1060</v>
      </c>
      <c r="B650" s="124" t="s">
        <v>1061</v>
      </c>
      <c r="C650" s="419" t="s">
        <v>234</v>
      </c>
      <c r="D650" s="135" t="s">
        <v>232</v>
      </c>
      <c r="E650" s="135">
        <f>COUNTIF(品番配送区分記入用リスト!U:U,CONCATENATE(A650,$E$1))</f>
        <v>0</v>
      </c>
      <c r="F650" s="135">
        <f>COUNTIF(品番配送区分記入用リスト!U:U,CONCATENATE(A650,$F$1))</f>
        <v>0</v>
      </c>
      <c r="G650" s="135">
        <f>COUNTIF(品番配送区分記入用リスト!U:U,CONCATENATE(A650,$G$1))</f>
        <v>0</v>
      </c>
      <c r="H650" s="135">
        <f>COUNTIF(品番配送区分記入用リスト!U:U,CONCATENATE(A650,$H$1))</f>
        <v>0</v>
      </c>
      <c r="I650" s="136">
        <f t="shared" si="11"/>
        <v>0</v>
      </c>
      <c r="L650" s="135" t="s">
        <v>1484</v>
      </c>
      <c r="M650" s="137">
        <v>2000000</v>
      </c>
      <c r="N650" s="419">
        <v>1350</v>
      </c>
      <c r="O650" s="154">
        <v>600</v>
      </c>
      <c r="Q650" s="419">
        <v>1350</v>
      </c>
      <c r="R650" s="138">
        <v>600</v>
      </c>
      <c r="S650" s="138">
        <v>750</v>
      </c>
      <c r="T650" s="141">
        <v>202.5</v>
      </c>
      <c r="U650" s="183">
        <v>161.25</v>
      </c>
      <c r="V650" s="140">
        <v>0.11944444444444445</v>
      </c>
      <c r="X650" s="85">
        <v>386.25</v>
      </c>
      <c r="Y650" s="185">
        <v>386.25</v>
      </c>
      <c r="Z650" s="84">
        <v>0.25750000000000001</v>
      </c>
      <c r="AA650" s="424"/>
      <c r="AB650" s="102">
        <v>0.1</v>
      </c>
      <c r="AC650" s="102">
        <v>0.1</v>
      </c>
      <c r="AE650" s="128">
        <v>101.25</v>
      </c>
      <c r="AF650" s="180">
        <v>202.5</v>
      </c>
      <c r="AG650" s="183">
        <v>161.25</v>
      </c>
      <c r="AH650" s="189">
        <v>386.25</v>
      </c>
      <c r="AK650" s="419">
        <v>1350</v>
      </c>
      <c r="AM650" s="12">
        <v>135</v>
      </c>
      <c r="AN650" s="103">
        <v>1485</v>
      </c>
      <c r="AO650" s="12">
        <v>1485</v>
      </c>
      <c r="AP650" s="12" t="s">
        <v>1492</v>
      </c>
      <c r="AQ650" s="103" t="s">
        <v>1492</v>
      </c>
      <c r="AR650" s="159">
        <v>0.1</v>
      </c>
      <c r="AS650" s="84">
        <v>0</v>
      </c>
    </row>
    <row r="651" spans="1:45" ht="14.25" customHeight="1">
      <c r="A651" s="124" t="s">
        <v>1062</v>
      </c>
      <c r="B651" s="124" t="s">
        <v>1063</v>
      </c>
      <c r="C651" s="419" t="s">
        <v>236</v>
      </c>
      <c r="D651" s="135" t="s">
        <v>232</v>
      </c>
      <c r="E651" s="135">
        <f>COUNTIF(品番配送区分記入用リスト!U:U,CONCATENATE(A651,$E$1))</f>
        <v>0</v>
      </c>
      <c r="F651" s="135">
        <f>COUNTIF(品番配送区分記入用リスト!U:U,CONCATENATE(A651,$F$1))</f>
        <v>0</v>
      </c>
      <c r="G651" s="135">
        <f>COUNTIF(品番配送区分記入用リスト!U:U,CONCATENATE(A651,$G$1))</f>
        <v>0</v>
      </c>
      <c r="H651" s="135">
        <f>COUNTIF(品番配送区分記入用リスト!U:U,CONCATENATE(A651,$H$1))</f>
        <v>0</v>
      </c>
      <c r="I651" s="136">
        <f t="shared" si="11"/>
        <v>0</v>
      </c>
      <c r="L651" s="135" t="s">
        <v>1484</v>
      </c>
      <c r="M651" s="137">
        <v>2000000</v>
      </c>
      <c r="N651" s="419">
        <v>1800</v>
      </c>
      <c r="O651" s="154">
        <v>800</v>
      </c>
      <c r="Q651" s="419">
        <v>1800</v>
      </c>
      <c r="R651" s="138">
        <v>800</v>
      </c>
      <c r="S651" s="138">
        <v>1000</v>
      </c>
      <c r="T651" s="141">
        <v>270</v>
      </c>
      <c r="U651" s="183">
        <v>215</v>
      </c>
      <c r="V651" s="140">
        <v>0.11944444444444445</v>
      </c>
      <c r="X651" s="85">
        <v>515</v>
      </c>
      <c r="Y651" s="185">
        <v>515</v>
      </c>
      <c r="Z651" s="84">
        <v>0.25750000000000001</v>
      </c>
      <c r="AA651" s="424"/>
      <c r="AB651" s="102">
        <v>0.1</v>
      </c>
      <c r="AC651" s="102">
        <v>0.1</v>
      </c>
      <c r="AE651" s="128">
        <v>135</v>
      </c>
      <c r="AF651" s="180">
        <v>270</v>
      </c>
      <c r="AG651" s="183">
        <v>215</v>
      </c>
      <c r="AH651" s="189">
        <v>515</v>
      </c>
      <c r="AK651" s="419">
        <v>1800</v>
      </c>
      <c r="AM651" s="12">
        <v>180</v>
      </c>
      <c r="AN651" s="103">
        <v>1980</v>
      </c>
      <c r="AO651" s="12">
        <v>1980</v>
      </c>
      <c r="AP651" s="12" t="s">
        <v>1493</v>
      </c>
      <c r="AQ651" s="103" t="s">
        <v>1493</v>
      </c>
      <c r="AR651" s="159">
        <v>0.1</v>
      </c>
      <c r="AS651" s="84">
        <v>0</v>
      </c>
    </row>
    <row r="652" spans="1:45" ht="14.25" customHeight="1">
      <c r="A652" s="124" t="s">
        <v>1064</v>
      </c>
      <c r="B652" s="124" t="s">
        <v>1065</v>
      </c>
      <c r="C652" s="419" t="s">
        <v>238</v>
      </c>
      <c r="D652" s="135" t="s">
        <v>232</v>
      </c>
      <c r="E652" s="135">
        <f>COUNTIF(品番配送区分記入用リスト!U:U,CONCATENATE(A652,$E$1))</f>
        <v>0</v>
      </c>
      <c r="F652" s="135">
        <f>COUNTIF(品番配送区分記入用リスト!U:U,CONCATENATE(A652,$F$1))</f>
        <v>0</v>
      </c>
      <c r="G652" s="135">
        <f>COUNTIF(品番配送区分記入用リスト!U:U,CONCATENATE(A652,$G$1))</f>
        <v>0</v>
      </c>
      <c r="H652" s="135">
        <f>COUNTIF(品番配送区分記入用リスト!U:U,CONCATENATE(A652,$H$1))</f>
        <v>0</v>
      </c>
      <c r="I652" s="136">
        <f t="shared" si="11"/>
        <v>0</v>
      </c>
      <c r="L652" s="135" t="s">
        <v>1484</v>
      </c>
      <c r="M652" s="137">
        <v>2000000</v>
      </c>
      <c r="N652" s="419">
        <v>2250</v>
      </c>
      <c r="O652" s="154">
        <v>1000</v>
      </c>
      <c r="Q652" s="419">
        <v>2250</v>
      </c>
      <c r="R652" s="138">
        <v>1000</v>
      </c>
      <c r="S652" s="138">
        <v>1250</v>
      </c>
      <c r="T652" s="141">
        <v>337.5</v>
      </c>
      <c r="U652" s="183">
        <v>268.75</v>
      </c>
      <c r="V652" s="140">
        <v>0.11944444444444445</v>
      </c>
      <c r="X652" s="85">
        <v>643.75</v>
      </c>
      <c r="Y652" s="185">
        <v>643.75</v>
      </c>
      <c r="Z652" s="84">
        <v>0.25750000000000001</v>
      </c>
      <c r="AA652" s="424"/>
      <c r="AB652" s="102">
        <v>0.1</v>
      </c>
      <c r="AC652" s="102">
        <v>0.1</v>
      </c>
      <c r="AE652" s="128">
        <v>168.75</v>
      </c>
      <c r="AF652" s="180">
        <v>337.5</v>
      </c>
      <c r="AG652" s="183">
        <v>268.75</v>
      </c>
      <c r="AH652" s="189">
        <v>643.75</v>
      </c>
      <c r="AK652" s="419">
        <v>2250</v>
      </c>
      <c r="AM652" s="12">
        <v>225</v>
      </c>
      <c r="AN652" s="103">
        <v>2475</v>
      </c>
      <c r="AO652" s="12">
        <v>2475</v>
      </c>
      <c r="AP652" s="12" t="s">
        <v>1516</v>
      </c>
      <c r="AQ652" s="103" t="s">
        <v>1516</v>
      </c>
      <c r="AR652" s="159">
        <v>0.1</v>
      </c>
      <c r="AS652" s="84">
        <v>0</v>
      </c>
    </row>
    <row r="653" spans="1:45" ht="14.25" customHeight="1">
      <c r="A653" s="124" t="s">
        <v>1066</v>
      </c>
      <c r="B653" s="124" t="s">
        <v>1067</v>
      </c>
      <c r="C653" s="419" t="s">
        <v>240</v>
      </c>
      <c r="D653" s="135" t="s">
        <v>232</v>
      </c>
      <c r="E653" s="135">
        <f>COUNTIF(品番配送区分記入用リスト!U:U,CONCATENATE(A653,$E$1))</f>
        <v>0</v>
      </c>
      <c r="F653" s="135">
        <f>COUNTIF(品番配送区分記入用リスト!U:U,CONCATENATE(A653,$F$1))</f>
        <v>0</v>
      </c>
      <c r="G653" s="135">
        <f>COUNTIF(品番配送区分記入用リスト!U:U,CONCATENATE(A653,$G$1))</f>
        <v>0</v>
      </c>
      <c r="H653" s="135">
        <f>COUNTIF(品番配送区分記入用リスト!U:U,CONCATENATE(A653,$H$1))</f>
        <v>0</v>
      </c>
      <c r="I653" s="136">
        <f t="shared" si="11"/>
        <v>0</v>
      </c>
      <c r="L653" s="135" t="s">
        <v>1484</v>
      </c>
      <c r="M653" s="137">
        <v>2000000</v>
      </c>
      <c r="N653" s="419">
        <v>2700</v>
      </c>
      <c r="O653" s="154">
        <v>1200</v>
      </c>
      <c r="Q653" s="419">
        <v>2700</v>
      </c>
      <c r="R653" s="138">
        <v>1200</v>
      </c>
      <c r="S653" s="138">
        <v>1500</v>
      </c>
      <c r="T653" s="141">
        <v>405</v>
      </c>
      <c r="U653" s="183">
        <v>322.5</v>
      </c>
      <c r="V653" s="140">
        <v>0.11944444444444445</v>
      </c>
      <c r="X653" s="85">
        <v>772.5</v>
      </c>
      <c r="Y653" s="185">
        <v>772.5</v>
      </c>
      <c r="Z653" s="84">
        <v>0.25750000000000001</v>
      </c>
      <c r="AA653" s="424"/>
      <c r="AB653" s="102">
        <v>0.1</v>
      </c>
      <c r="AC653" s="102">
        <v>0.1</v>
      </c>
      <c r="AE653" s="128">
        <v>202.5</v>
      </c>
      <c r="AF653" s="180">
        <v>405</v>
      </c>
      <c r="AG653" s="183">
        <v>322.5</v>
      </c>
      <c r="AH653" s="189">
        <v>772.5</v>
      </c>
      <c r="AK653" s="419">
        <v>2700</v>
      </c>
      <c r="AM653" s="12">
        <v>270</v>
      </c>
      <c r="AN653" s="103">
        <v>2970</v>
      </c>
      <c r="AO653" s="12">
        <v>2970</v>
      </c>
      <c r="AP653" s="12" t="s">
        <v>662</v>
      </c>
      <c r="AQ653" s="103" t="s">
        <v>662</v>
      </c>
      <c r="AR653" s="159">
        <v>0.1</v>
      </c>
      <c r="AS653" s="84">
        <v>0</v>
      </c>
    </row>
    <row r="654" spans="1:45" ht="14.25" customHeight="1">
      <c r="A654" s="124" t="s">
        <v>1068</v>
      </c>
      <c r="B654" s="124" t="s">
        <v>1063</v>
      </c>
      <c r="C654" s="419" t="s">
        <v>246</v>
      </c>
      <c r="D654" s="135" t="s">
        <v>232</v>
      </c>
      <c r="E654" s="135">
        <f>COUNTIF(品番配送区分記入用リスト!U:U,CONCATENATE(A654,$E$1))</f>
        <v>0</v>
      </c>
      <c r="F654" s="135">
        <f>COUNTIF(品番配送区分記入用リスト!U:U,CONCATENATE(A654,$F$1))</f>
        <v>0</v>
      </c>
      <c r="G654" s="135">
        <f>COUNTIF(品番配送区分記入用リスト!U:U,CONCATENATE(A654,$G$1))</f>
        <v>0</v>
      </c>
      <c r="H654" s="135">
        <f>COUNTIF(品番配送区分記入用リスト!U:U,CONCATENATE(A654,$H$1))</f>
        <v>0</v>
      </c>
      <c r="I654" s="136">
        <f t="shared" si="11"/>
        <v>0</v>
      </c>
      <c r="L654" s="135" t="s">
        <v>1484</v>
      </c>
      <c r="M654" s="137">
        <v>2000000</v>
      </c>
      <c r="N654" s="419">
        <v>3600</v>
      </c>
      <c r="O654" s="154">
        <v>1600</v>
      </c>
      <c r="Q654" s="419">
        <v>3600</v>
      </c>
      <c r="R654" s="138">
        <v>1600</v>
      </c>
      <c r="S654" s="138">
        <v>2000</v>
      </c>
      <c r="T654" s="141">
        <v>540</v>
      </c>
      <c r="U654" s="183">
        <v>430</v>
      </c>
      <c r="V654" s="140">
        <v>0.11944444444444445</v>
      </c>
      <c r="X654" s="85">
        <v>1030</v>
      </c>
      <c r="Y654" s="185">
        <v>1030</v>
      </c>
      <c r="Z654" s="84">
        <v>0.25750000000000001</v>
      </c>
      <c r="AA654" s="424"/>
      <c r="AB654" s="102">
        <v>0.1</v>
      </c>
      <c r="AC654" s="102">
        <v>0.1</v>
      </c>
      <c r="AE654" s="128">
        <v>270</v>
      </c>
      <c r="AF654" s="180">
        <v>540</v>
      </c>
      <c r="AG654" s="183">
        <v>430</v>
      </c>
      <c r="AH654" s="189">
        <v>1030</v>
      </c>
      <c r="AK654" s="419">
        <v>3600</v>
      </c>
      <c r="AM654" s="12">
        <v>360</v>
      </c>
      <c r="AN654" s="103">
        <v>3960</v>
      </c>
      <c r="AO654" s="12">
        <v>3960</v>
      </c>
      <c r="AP654" s="12" t="s">
        <v>1518</v>
      </c>
      <c r="AQ654" s="103" t="s">
        <v>1518</v>
      </c>
      <c r="AR654" s="159">
        <v>0.1</v>
      </c>
      <c r="AS654" s="84">
        <v>0</v>
      </c>
    </row>
    <row r="655" spans="1:45" ht="14.25" customHeight="1">
      <c r="A655" s="124" t="s">
        <v>1069</v>
      </c>
      <c r="B655" s="124" t="s">
        <v>1063</v>
      </c>
      <c r="C655" s="419" t="s">
        <v>248</v>
      </c>
      <c r="D655" s="135" t="s">
        <v>232</v>
      </c>
      <c r="E655" s="135">
        <f>COUNTIF(品番配送区分記入用リスト!U:U,CONCATENATE(A655,$E$1))</f>
        <v>0</v>
      </c>
      <c r="F655" s="135">
        <f>COUNTIF(品番配送区分記入用リスト!U:U,CONCATENATE(A655,$F$1))</f>
        <v>0</v>
      </c>
      <c r="G655" s="135">
        <f>COUNTIF(品番配送区分記入用リスト!U:U,CONCATENATE(A655,$G$1))</f>
        <v>0</v>
      </c>
      <c r="H655" s="135">
        <f>COUNTIF(品番配送区分記入用リスト!U:U,CONCATENATE(A655,$H$1))</f>
        <v>0</v>
      </c>
      <c r="I655" s="136">
        <f t="shared" si="11"/>
        <v>0</v>
      </c>
      <c r="L655" s="135" t="s">
        <v>1484</v>
      </c>
      <c r="M655" s="137">
        <v>2000000</v>
      </c>
      <c r="N655" s="419">
        <v>4500</v>
      </c>
      <c r="O655" s="154">
        <v>2000</v>
      </c>
      <c r="Q655" s="419">
        <v>4500</v>
      </c>
      <c r="R655" s="138">
        <v>2000</v>
      </c>
      <c r="S655" s="138">
        <v>2500</v>
      </c>
      <c r="T655" s="141">
        <v>675</v>
      </c>
      <c r="U655" s="183">
        <v>537.5</v>
      </c>
      <c r="V655" s="140">
        <v>0.11944444444444445</v>
      </c>
      <c r="W655" s="127">
        <v>800</v>
      </c>
      <c r="X655" s="85">
        <v>1287.5</v>
      </c>
      <c r="Y655" s="185">
        <v>487.5</v>
      </c>
      <c r="Z655" s="84">
        <v>9.7500000000000003E-2</v>
      </c>
      <c r="AA655" s="424"/>
      <c r="AB655" s="102">
        <v>0.1</v>
      </c>
      <c r="AC655" s="102">
        <v>0.1</v>
      </c>
      <c r="AE655" s="128">
        <v>337.5</v>
      </c>
      <c r="AF655" s="180">
        <v>675</v>
      </c>
      <c r="AG655" s="183">
        <v>537.5</v>
      </c>
      <c r="AH655" s="189">
        <v>1287.5</v>
      </c>
      <c r="AK655" s="419">
        <v>4500</v>
      </c>
      <c r="AM655" s="12">
        <v>450</v>
      </c>
      <c r="AN655" s="103">
        <v>4950</v>
      </c>
      <c r="AO655" s="12">
        <v>4950</v>
      </c>
      <c r="AP655" s="12" t="s">
        <v>467</v>
      </c>
      <c r="AQ655" s="103" t="s">
        <v>467</v>
      </c>
      <c r="AR655" s="159">
        <v>0.1</v>
      </c>
      <c r="AS655" s="84">
        <v>0</v>
      </c>
    </row>
    <row r="656" spans="1:45" ht="14.25" customHeight="1">
      <c r="A656" s="124" t="s">
        <v>1070</v>
      </c>
      <c r="B656" s="124" t="s">
        <v>1071</v>
      </c>
      <c r="C656" s="419" t="s">
        <v>234</v>
      </c>
      <c r="D656" s="135" t="s">
        <v>232</v>
      </c>
      <c r="E656" s="135">
        <f>COUNTIF(品番配送区分記入用リスト!U:U,CONCATENATE(A656,$E$1))</f>
        <v>0</v>
      </c>
      <c r="F656" s="135">
        <f>COUNTIF(品番配送区分記入用リスト!U:U,CONCATENATE(A656,$F$1))</f>
        <v>0</v>
      </c>
      <c r="G656" s="135">
        <f>COUNTIF(品番配送区分記入用リスト!U:U,CONCATENATE(A656,$G$1))</f>
        <v>0</v>
      </c>
      <c r="H656" s="135">
        <f>COUNTIF(品番配送区分記入用リスト!U:U,CONCATENATE(A656,$H$1))</f>
        <v>0</v>
      </c>
      <c r="I656" s="136">
        <f t="shared" si="11"/>
        <v>0</v>
      </c>
      <c r="L656" s="135" t="s">
        <v>1484</v>
      </c>
      <c r="M656" s="137">
        <v>2000000</v>
      </c>
      <c r="N656" s="419">
        <v>1350</v>
      </c>
      <c r="O656" s="154">
        <v>600</v>
      </c>
      <c r="Q656" s="419">
        <v>1350</v>
      </c>
      <c r="R656" s="138">
        <v>600</v>
      </c>
      <c r="S656" s="138">
        <v>750</v>
      </c>
      <c r="T656" s="141">
        <v>202.5</v>
      </c>
      <c r="U656" s="183">
        <v>161.25</v>
      </c>
      <c r="V656" s="140">
        <v>0.11944444444444445</v>
      </c>
      <c r="X656" s="85">
        <v>386.25</v>
      </c>
      <c r="Y656" s="185">
        <v>386.25</v>
      </c>
      <c r="Z656" s="84">
        <v>0.25750000000000001</v>
      </c>
      <c r="AA656" s="424"/>
      <c r="AB656" s="102">
        <v>0.1</v>
      </c>
      <c r="AC656" s="102">
        <v>0.1</v>
      </c>
      <c r="AE656" s="128">
        <v>101.25</v>
      </c>
      <c r="AF656" s="180">
        <v>202.5</v>
      </c>
      <c r="AG656" s="183">
        <v>161.25</v>
      </c>
      <c r="AH656" s="189">
        <v>386.25</v>
      </c>
      <c r="AK656" s="419">
        <v>1350</v>
      </c>
      <c r="AM656" s="12">
        <v>135</v>
      </c>
      <c r="AN656" s="103">
        <v>1485</v>
      </c>
      <c r="AO656" s="12">
        <v>1485</v>
      </c>
      <c r="AP656" s="12" t="s">
        <v>1492</v>
      </c>
      <c r="AQ656" s="103" t="s">
        <v>1492</v>
      </c>
      <c r="AR656" s="159">
        <v>0.1</v>
      </c>
      <c r="AS656" s="84">
        <v>0</v>
      </c>
    </row>
    <row r="657" spans="1:45" ht="14.25" customHeight="1">
      <c r="A657" s="124" t="s">
        <v>1072</v>
      </c>
      <c r="B657" s="124" t="s">
        <v>1073</v>
      </c>
      <c r="C657" s="419" t="s">
        <v>236</v>
      </c>
      <c r="D657" s="135" t="s">
        <v>232</v>
      </c>
      <c r="E657" s="135">
        <f>COUNTIF(品番配送区分記入用リスト!U:U,CONCATENATE(A657,$E$1))</f>
        <v>0</v>
      </c>
      <c r="F657" s="135">
        <f>COUNTIF(品番配送区分記入用リスト!U:U,CONCATENATE(A657,$F$1))</f>
        <v>0</v>
      </c>
      <c r="G657" s="135">
        <f>COUNTIF(品番配送区分記入用リスト!U:U,CONCATENATE(A657,$G$1))</f>
        <v>0</v>
      </c>
      <c r="H657" s="135">
        <f>COUNTIF(品番配送区分記入用リスト!U:U,CONCATENATE(A657,$H$1))</f>
        <v>0</v>
      </c>
      <c r="I657" s="136">
        <f t="shared" si="11"/>
        <v>0</v>
      </c>
      <c r="L657" s="135" t="s">
        <v>1484</v>
      </c>
      <c r="M657" s="137">
        <v>2000000</v>
      </c>
      <c r="N657" s="419">
        <v>1800</v>
      </c>
      <c r="O657" s="154">
        <v>800</v>
      </c>
      <c r="Q657" s="419">
        <v>1800</v>
      </c>
      <c r="R657" s="138">
        <v>800</v>
      </c>
      <c r="S657" s="138">
        <v>1000</v>
      </c>
      <c r="T657" s="141">
        <v>270</v>
      </c>
      <c r="U657" s="183">
        <v>215</v>
      </c>
      <c r="V657" s="140">
        <v>0.11944444444444445</v>
      </c>
      <c r="X657" s="85">
        <v>515</v>
      </c>
      <c r="Y657" s="185">
        <v>515</v>
      </c>
      <c r="Z657" s="84">
        <v>0.25750000000000001</v>
      </c>
      <c r="AA657" s="424"/>
      <c r="AB657" s="102">
        <v>0.1</v>
      </c>
      <c r="AC657" s="102">
        <v>0.1</v>
      </c>
      <c r="AE657" s="128">
        <v>135</v>
      </c>
      <c r="AF657" s="180">
        <v>270</v>
      </c>
      <c r="AG657" s="183">
        <v>215</v>
      </c>
      <c r="AH657" s="189">
        <v>515</v>
      </c>
      <c r="AK657" s="419">
        <v>1800</v>
      </c>
      <c r="AM657" s="12">
        <v>180</v>
      </c>
      <c r="AN657" s="103">
        <v>1980</v>
      </c>
      <c r="AO657" s="12">
        <v>1980</v>
      </c>
      <c r="AP657" s="12" t="s">
        <v>1493</v>
      </c>
      <c r="AQ657" s="103" t="s">
        <v>1493</v>
      </c>
      <c r="AR657" s="159">
        <v>0.1</v>
      </c>
      <c r="AS657" s="84">
        <v>0</v>
      </c>
    </row>
    <row r="658" spans="1:45" ht="14.25" customHeight="1">
      <c r="A658" s="124" t="s">
        <v>1074</v>
      </c>
      <c r="B658" s="124" t="s">
        <v>1075</v>
      </c>
      <c r="C658" s="419" t="s">
        <v>238</v>
      </c>
      <c r="D658" s="135" t="s">
        <v>232</v>
      </c>
      <c r="E658" s="135">
        <f>COUNTIF(品番配送区分記入用リスト!U:U,CONCATENATE(A658,$E$1))</f>
        <v>0</v>
      </c>
      <c r="F658" s="135">
        <f>COUNTIF(品番配送区分記入用リスト!U:U,CONCATENATE(A658,$F$1))</f>
        <v>0</v>
      </c>
      <c r="G658" s="135">
        <f>COUNTIF(品番配送区分記入用リスト!U:U,CONCATENATE(A658,$G$1))</f>
        <v>0</v>
      </c>
      <c r="H658" s="135">
        <f>COUNTIF(品番配送区分記入用リスト!U:U,CONCATENATE(A658,$H$1))</f>
        <v>0</v>
      </c>
      <c r="I658" s="136">
        <f t="shared" si="11"/>
        <v>0</v>
      </c>
      <c r="L658" s="135" t="s">
        <v>1484</v>
      </c>
      <c r="M658" s="137">
        <v>2000000</v>
      </c>
      <c r="N658" s="419">
        <v>2250</v>
      </c>
      <c r="O658" s="154">
        <v>1000</v>
      </c>
      <c r="Q658" s="419">
        <v>2250</v>
      </c>
      <c r="R658" s="138">
        <v>1000</v>
      </c>
      <c r="S658" s="138">
        <v>1250</v>
      </c>
      <c r="T658" s="141">
        <v>337.5</v>
      </c>
      <c r="U658" s="183">
        <v>268.75</v>
      </c>
      <c r="V658" s="140">
        <v>0.11944444444444445</v>
      </c>
      <c r="X658" s="85">
        <v>643.75</v>
      </c>
      <c r="Y658" s="185">
        <v>643.75</v>
      </c>
      <c r="Z658" s="84">
        <v>0.25750000000000001</v>
      </c>
      <c r="AA658" s="424"/>
      <c r="AB658" s="102">
        <v>0.1</v>
      </c>
      <c r="AC658" s="102">
        <v>0.1</v>
      </c>
      <c r="AE658" s="128">
        <v>168.75</v>
      </c>
      <c r="AF658" s="180">
        <v>337.5</v>
      </c>
      <c r="AG658" s="183">
        <v>268.75</v>
      </c>
      <c r="AH658" s="189">
        <v>643.75</v>
      </c>
      <c r="AK658" s="419">
        <v>2250</v>
      </c>
      <c r="AM658" s="12">
        <v>225</v>
      </c>
      <c r="AN658" s="103">
        <v>2475</v>
      </c>
      <c r="AO658" s="12">
        <v>2475</v>
      </c>
      <c r="AP658" s="12" t="s">
        <v>1516</v>
      </c>
      <c r="AQ658" s="103" t="s">
        <v>1516</v>
      </c>
      <c r="AR658" s="159">
        <v>0.1</v>
      </c>
      <c r="AS658" s="84">
        <v>0</v>
      </c>
    </row>
    <row r="659" spans="1:45" ht="14.25" customHeight="1">
      <c r="A659" s="124" t="s">
        <v>1076</v>
      </c>
      <c r="B659" s="124" t="s">
        <v>1077</v>
      </c>
      <c r="C659" s="419" t="s">
        <v>240</v>
      </c>
      <c r="D659" s="135" t="s">
        <v>232</v>
      </c>
      <c r="E659" s="135">
        <f>COUNTIF(品番配送区分記入用リスト!U:U,CONCATENATE(A659,$E$1))</f>
        <v>0</v>
      </c>
      <c r="F659" s="135">
        <f>COUNTIF(品番配送区分記入用リスト!U:U,CONCATENATE(A659,$F$1))</f>
        <v>0</v>
      </c>
      <c r="G659" s="135">
        <f>COUNTIF(品番配送区分記入用リスト!U:U,CONCATENATE(A659,$G$1))</f>
        <v>0</v>
      </c>
      <c r="H659" s="135">
        <f>COUNTIF(品番配送区分記入用リスト!U:U,CONCATENATE(A659,$H$1))</f>
        <v>0</v>
      </c>
      <c r="I659" s="136">
        <f t="shared" si="11"/>
        <v>0</v>
      </c>
      <c r="L659" s="135" t="s">
        <v>1484</v>
      </c>
      <c r="M659" s="137">
        <v>2000000</v>
      </c>
      <c r="N659" s="419">
        <v>2700</v>
      </c>
      <c r="O659" s="154">
        <v>1200</v>
      </c>
      <c r="Q659" s="419">
        <v>2700</v>
      </c>
      <c r="R659" s="138">
        <v>1200</v>
      </c>
      <c r="S659" s="138">
        <v>1500</v>
      </c>
      <c r="T659" s="141">
        <v>405</v>
      </c>
      <c r="U659" s="183">
        <v>322.5</v>
      </c>
      <c r="V659" s="140">
        <v>0.11944444444444445</v>
      </c>
      <c r="X659" s="85">
        <v>772.5</v>
      </c>
      <c r="Y659" s="185">
        <v>772.5</v>
      </c>
      <c r="Z659" s="84">
        <v>0.25750000000000001</v>
      </c>
      <c r="AA659" s="424"/>
      <c r="AB659" s="102">
        <v>0.1</v>
      </c>
      <c r="AC659" s="102">
        <v>0.1</v>
      </c>
      <c r="AE659" s="128">
        <v>202.5</v>
      </c>
      <c r="AF659" s="180">
        <v>405</v>
      </c>
      <c r="AG659" s="183">
        <v>322.5</v>
      </c>
      <c r="AH659" s="189">
        <v>772.5</v>
      </c>
      <c r="AK659" s="419">
        <v>2700</v>
      </c>
      <c r="AM659" s="12">
        <v>270</v>
      </c>
      <c r="AN659" s="103">
        <v>2970</v>
      </c>
      <c r="AO659" s="12">
        <v>2970</v>
      </c>
      <c r="AP659" s="12" t="s">
        <v>662</v>
      </c>
      <c r="AQ659" s="103" t="s">
        <v>662</v>
      </c>
      <c r="AR659" s="159">
        <v>0.1</v>
      </c>
      <c r="AS659" s="84">
        <v>0</v>
      </c>
    </row>
    <row r="660" spans="1:45" ht="14.25" customHeight="1">
      <c r="A660" s="124" t="s">
        <v>1078</v>
      </c>
      <c r="B660" s="124" t="s">
        <v>1073</v>
      </c>
      <c r="C660" s="419" t="s">
        <v>246</v>
      </c>
      <c r="D660" s="135" t="s">
        <v>232</v>
      </c>
      <c r="E660" s="135">
        <f>COUNTIF(品番配送区分記入用リスト!U:U,CONCATENATE(A660,$E$1))</f>
        <v>0</v>
      </c>
      <c r="F660" s="135">
        <f>COUNTIF(品番配送区分記入用リスト!U:U,CONCATENATE(A660,$F$1))</f>
        <v>0</v>
      </c>
      <c r="G660" s="135">
        <f>COUNTIF(品番配送区分記入用リスト!U:U,CONCATENATE(A660,$G$1))</f>
        <v>0</v>
      </c>
      <c r="H660" s="135">
        <f>COUNTIF(品番配送区分記入用リスト!U:U,CONCATENATE(A660,$H$1))</f>
        <v>0</v>
      </c>
      <c r="I660" s="136">
        <f t="shared" si="11"/>
        <v>0</v>
      </c>
      <c r="L660" s="135" t="s">
        <v>1484</v>
      </c>
      <c r="M660" s="137">
        <v>2000000</v>
      </c>
      <c r="N660" s="419">
        <v>3600</v>
      </c>
      <c r="O660" s="154">
        <v>1600</v>
      </c>
      <c r="Q660" s="419">
        <v>3600</v>
      </c>
      <c r="R660" s="138">
        <v>1600</v>
      </c>
      <c r="S660" s="138">
        <v>2000</v>
      </c>
      <c r="T660" s="141">
        <v>540</v>
      </c>
      <c r="U660" s="183">
        <v>430</v>
      </c>
      <c r="V660" s="140">
        <v>0.11944444444444445</v>
      </c>
      <c r="X660" s="85">
        <v>1030</v>
      </c>
      <c r="Y660" s="185">
        <v>1030</v>
      </c>
      <c r="Z660" s="84">
        <v>0.25750000000000001</v>
      </c>
      <c r="AA660" s="424"/>
      <c r="AB660" s="102">
        <v>0.1</v>
      </c>
      <c r="AC660" s="102">
        <v>0.1</v>
      </c>
      <c r="AE660" s="128">
        <v>270</v>
      </c>
      <c r="AF660" s="180">
        <v>540</v>
      </c>
      <c r="AG660" s="183">
        <v>430</v>
      </c>
      <c r="AH660" s="189">
        <v>1030</v>
      </c>
      <c r="AK660" s="419">
        <v>3600</v>
      </c>
      <c r="AM660" s="12">
        <v>360</v>
      </c>
      <c r="AN660" s="103">
        <v>3960</v>
      </c>
      <c r="AO660" s="12">
        <v>3960</v>
      </c>
      <c r="AP660" s="12" t="s">
        <v>1518</v>
      </c>
      <c r="AQ660" s="103" t="s">
        <v>1518</v>
      </c>
      <c r="AR660" s="159">
        <v>0.1</v>
      </c>
      <c r="AS660" s="84">
        <v>0</v>
      </c>
    </row>
    <row r="661" spans="1:45" ht="14.25" customHeight="1">
      <c r="A661" s="124" t="s">
        <v>1079</v>
      </c>
      <c r="B661" s="124" t="s">
        <v>1073</v>
      </c>
      <c r="C661" s="419" t="s">
        <v>248</v>
      </c>
      <c r="D661" s="135" t="s">
        <v>232</v>
      </c>
      <c r="E661" s="135">
        <f>COUNTIF(品番配送区分記入用リスト!U:U,CONCATENATE(A661,$E$1))</f>
        <v>0</v>
      </c>
      <c r="F661" s="135">
        <f>COUNTIF(品番配送区分記入用リスト!U:U,CONCATENATE(A661,$F$1))</f>
        <v>0</v>
      </c>
      <c r="G661" s="135">
        <f>COUNTIF(品番配送区分記入用リスト!U:U,CONCATENATE(A661,$G$1))</f>
        <v>0</v>
      </c>
      <c r="H661" s="135">
        <f>COUNTIF(品番配送区分記入用リスト!U:U,CONCATENATE(A661,$H$1))</f>
        <v>0</v>
      </c>
      <c r="I661" s="136">
        <f t="shared" si="11"/>
        <v>0</v>
      </c>
      <c r="L661" s="135" t="s">
        <v>1484</v>
      </c>
      <c r="M661" s="137">
        <v>2000000</v>
      </c>
      <c r="N661" s="419">
        <v>4500</v>
      </c>
      <c r="O661" s="154">
        <v>2000</v>
      </c>
      <c r="Q661" s="419">
        <v>4500</v>
      </c>
      <c r="R661" s="138">
        <v>2000</v>
      </c>
      <c r="S661" s="138">
        <v>2500</v>
      </c>
      <c r="T661" s="141">
        <v>675</v>
      </c>
      <c r="U661" s="183">
        <v>537.5</v>
      </c>
      <c r="V661" s="140">
        <v>0.11944444444444445</v>
      </c>
      <c r="W661" s="127">
        <v>800</v>
      </c>
      <c r="X661" s="85">
        <v>1287.5</v>
      </c>
      <c r="Y661" s="185">
        <v>487.5</v>
      </c>
      <c r="Z661" s="84">
        <v>9.7500000000000003E-2</v>
      </c>
      <c r="AA661" s="424"/>
      <c r="AB661" s="102">
        <v>0.1</v>
      </c>
      <c r="AC661" s="102">
        <v>0.1</v>
      </c>
      <c r="AE661" s="128">
        <v>337.5</v>
      </c>
      <c r="AF661" s="180">
        <v>675</v>
      </c>
      <c r="AG661" s="183">
        <v>537.5</v>
      </c>
      <c r="AH661" s="189">
        <v>1287.5</v>
      </c>
      <c r="AK661" s="419">
        <v>4500</v>
      </c>
      <c r="AM661" s="12">
        <v>450</v>
      </c>
      <c r="AN661" s="103">
        <v>4950</v>
      </c>
      <c r="AO661" s="12">
        <v>4950</v>
      </c>
      <c r="AP661" s="12" t="s">
        <v>467</v>
      </c>
      <c r="AQ661" s="103" t="s">
        <v>467</v>
      </c>
      <c r="AR661" s="159">
        <v>0.1</v>
      </c>
      <c r="AS661" s="84">
        <v>0</v>
      </c>
    </row>
    <row r="662" spans="1:45" ht="14.25" customHeight="1">
      <c r="A662" s="124" t="s">
        <v>1080</v>
      </c>
      <c r="B662" s="124" t="s">
        <v>1081</v>
      </c>
      <c r="C662" s="419" t="s">
        <v>234</v>
      </c>
      <c r="D662" s="135" t="s">
        <v>232</v>
      </c>
      <c r="E662" s="135">
        <f>COUNTIF(品番配送区分記入用リスト!U:U,CONCATENATE(A662,$E$1))</f>
        <v>0</v>
      </c>
      <c r="F662" s="135">
        <f>COUNTIF(品番配送区分記入用リスト!U:U,CONCATENATE(A662,$F$1))</f>
        <v>0</v>
      </c>
      <c r="G662" s="135">
        <f>COUNTIF(品番配送区分記入用リスト!U:U,CONCATENATE(A662,$G$1))</f>
        <v>0</v>
      </c>
      <c r="H662" s="135">
        <f>COUNTIF(品番配送区分記入用リスト!U:U,CONCATENATE(A662,$H$1))</f>
        <v>0</v>
      </c>
      <c r="I662" s="136">
        <f t="shared" si="11"/>
        <v>0</v>
      </c>
      <c r="L662" s="135" t="s">
        <v>1484</v>
      </c>
      <c r="M662" s="137">
        <v>2000000</v>
      </c>
      <c r="N662" s="419">
        <v>1350</v>
      </c>
      <c r="O662" s="154">
        <v>600</v>
      </c>
      <c r="Q662" s="419">
        <v>1350</v>
      </c>
      <c r="R662" s="138">
        <v>600</v>
      </c>
      <c r="S662" s="138">
        <v>750</v>
      </c>
      <c r="T662" s="141">
        <v>202.5</v>
      </c>
      <c r="U662" s="183">
        <v>161.25</v>
      </c>
      <c r="V662" s="140">
        <v>0.11944444444444445</v>
      </c>
      <c r="X662" s="85">
        <v>386.25</v>
      </c>
      <c r="Y662" s="185">
        <v>386.25</v>
      </c>
      <c r="Z662" s="84">
        <v>0.25750000000000001</v>
      </c>
      <c r="AA662" s="424"/>
      <c r="AB662" s="102">
        <v>0.1</v>
      </c>
      <c r="AC662" s="102">
        <v>0.1</v>
      </c>
      <c r="AE662" s="128">
        <v>101.25</v>
      </c>
      <c r="AF662" s="180">
        <v>202.5</v>
      </c>
      <c r="AG662" s="183">
        <v>161.25</v>
      </c>
      <c r="AH662" s="189">
        <v>386.25</v>
      </c>
      <c r="AK662" s="419">
        <v>1350</v>
      </c>
      <c r="AM662" s="12">
        <v>135</v>
      </c>
      <c r="AN662" s="103">
        <v>1485</v>
      </c>
      <c r="AO662" s="12">
        <v>1485</v>
      </c>
      <c r="AP662" s="12" t="s">
        <v>1492</v>
      </c>
      <c r="AQ662" s="103" t="s">
        <v>1492</v>
      </c>
      <c r="AR662" s="159">
        <v>0.1</v>
      </c>
      <c r="AS662" s="84">
        <v>0</v>
      </c>
    </row>
    <row r="663" spans="1:45" ht="14.25" customHeight="1">
      <c r="A663" s="124" t="s">
        <v>1082</v>
      </c>
      <c r="B663" s="124" t="s">
        <v>1083</v>
      </c>
      <c r="C663" s="419" t="s">
        <v>236</v>
      </c>
      <c r="D663" s="135" t="s">
        <v>232</v>
      </c>
      <c r="E663" s="135">
        <f>COUNTIF(品番配送区分記入用リスト!U:U,CONCATENATE(A663,$E$1))</f>
        <v>0</v>
      </c>
      <c r="F663" s="135">
        <f>COUNTIF(品番配送区分記入用リスト!U:U,CONCATENATE(A663,$F$1))</f>
        <v>0</v>
      </c>
      <c r="G663" s="135">
        <f>COUNTIF(品番配送区分記入用リスト!U:U,CONCATENATE(A663,$G$1))</f>
        <v>0</v>
      </c>
      <c r="H663" s="135">
        <f>COUNTIF(品番配送区分記入用リスト!U:U,CONCATENATE(A663,$H$1))</f>
        <v>0</v>
      </c>
      <c r="I663" s="136">
        <f t="shared" si="11"/>
        <v>0</v>
      </c>
      <c r="L663" s="135" t="s">
        <v>1484</v>
      </c>
      <c r="M663" s="137">
        <v>2000000</v>
      </c>
      <c r="N663" s="419">
        <v>1800</v>
      </c>
      <c r="O663" s="154">
        <v>800</v>
      </c>
      <c r="Q663" s="419">
        <v>1800</v>
      </c>
      <c r="R663" s="138">
        <v>800</v>
      </c>
      <c r="S663" s="138">
        <v>1000</v>
      </c>
      <c r="T663" s="141">
        <v>270</v>
      </c>
      <c r="U663" s="183">
        <v>215</v>
      </c>
      <c r="V663" s="140">
        <v>0.11944444444444445</v>
      </c>
      <c r="X663" s="85">
        <v>515</v>
      </c>
      <c r="Y663" s="185">
        <v>515</v>
      </c>
      <c r="Z663" s="84">
        <v>0.25750000000000001</v>
      </c>
      <c r="AA663" s="424"/>
      <c r="AB663" s="102">
        <v>0.1</v>
      </c>
      <c r="AC663" s="102">
        <v>0.1</v>
      </c>
      <c r="AE663" s="128">
        <v>135</v>
      </c>
      <c r="AF663" s="180">
        <v>270</v>
      </c>
      <c r="AG663" s="183">
        <v>215</v>
      </c>
      <c r="AH663" s="189">
        <v>515</v>
      </c>
      <c r="AK663" s="419">
        <v>1800</v>
      </c>
      <c r="AM663" s="12">
        <v>180</v>
      </c>
      <c r="AN663" s="103">
        <v>1980</v>
      </c>
      <c r="AO663" s="12">
        <v>1980</v>
      </c>
      <c r="AP663" s="12" t="s">
        <v>1493</v>
      </c>
      <c r="AQ663" s="103" t="s">
        <v>1493</v>
      </c>
      <c r="AR663" s="159">
        <v>0.1</v>
      </c>
      <c r="AS663" s="84">
        <v>0</v>
      </c>
    </row>
    <row r="664" spans="1:45" ht="14.25" customHeight="1">
      <c r="A664" s="124" t="s">
        <v>1084</v>
      </c>
      <c r="B664" s="124" t="s">
        <v>1085</v>
      </c>
      <c r="C664" s="419" t="s">
        <v>238</v>
      </c>
      <c r="D664" s="135" t="s">
        <v>232</v>
      </c>
      <c r="E664" s="135">
        <f>COUNTIF(品番配送区分記入用リスト!U:U,CONCATENATE(A664,$E$1))</f>
        <v>0</v>
      </c>
      <c r="F664" s="135">
        <f>COUNTIF(品番配送区分記入用リスト!U:U,CONCATENATE(A664,$F$1))</f>
        <v>0</v>
      </c>
      <c r="G664" s="135">
        <f>COUNTIF(品番配送区分記入用リスト!U:U,CONCATENATE(A664,$G$1))</f>
        <v>0</v>
      </c>
      <c r="H664" s="135">
        <f>COUNTIF(品番配送区分記入用リスト!U:U,CONCATENATE(A664,$H$1))</f>
        <v>0</v>
      </c>
      <c r="I664" s="136">
        <f t="shared" si="11"/>
        <v>0</v>
      </c>
      <c r="L664" s="135" t="s">
        <v>1484</v>
      </c>
      <c r="M664" s="137">
        <v>2000000</v>
      </c>
      <c r="N664" s="419">
        <v>2250</v>
      </c>
      <c r="O664" s="154">
        <v>1000</v>
      </c>
      <c r="Q664" s="419">
        <v>2250</v>
      </c>
      <c r="R664" s="138">
        <v>1000</v>
      </c>
      <c r="S664" s="138">
        <v>1250</v>
      </c>
      <c r="T664" s="141">
        <v>337.5</v>
      </c>
      <c r="U664" s="183">
        <v>268.75</v>
      </c>
      <c r="V664" s="140">
        <v>0.11944444444444445</v>
      </c>
      <c r="X664" s="85">
        <v>643.75</v>
      </c>
      <c r="Y664" s="185">
        <v>643.75</v>
      </c>
      <c r="Z664" s="84">
        <v>0.25750000000000001</v>
      </c>
      <c r="AA664" s="424"/>
      <c r="AB664" s="102">
        <v>0.1</v>
      </c>
      <c r="AC664" s="102">
        <v>0.1</v>
      </c>
      <c r="AE664" s="128">
        <v>168.75</v>
      </c>
      <c r="AF664" s="180">
        <v>337.5</v>
      </c>
      <c r="AG664" s="183">
        <v>268.75</v>
      </c>
      <c r="AH664" s="189">
        <v>643.75</v>
      </c>
      <c r="AK664" s="419">
        <v>2250</v>
      </c>
      <c r="AM664" s="12">
        <v>225</v>
      </c>
      <c r="AN664" s="103">
        <v>2475</v>
      </c>
      <c r="AO664" s="12">
        <v>2475</v>
      </c>
      <c r="AP664" s="12" t="s">
        <v>1516</v>
      </c>
      <c r="AQ664" s="103" t="s">
        <v>1516</v>
      </c>
      <c r="AR664" s="159">
        <v>0.1</v>
      </c>
      <c r="AS664" s="84">
        <v>0</v>
      </c>
    </row>
    <row r="665" spans="1:45" ht="14.25" customHeight="1">
      <c r="A665" s="124" t="s">
        <v>1086</v>
      </c>
      <c r="B665" s="124" t="s">
        <v>1085</v>
      </c>
      <c r="C665" s="419" t="s">
        <v>240</v>
      </c>
      <c r="D665" s="135" t="s">
        <v>232</v>
      </c>
      <c r="E665" s="135">
        <f>COUNTIF(品番配送区分記入用リスト!U:U,CONCATENATE(A665,$E$1))</f>
        <v>0</v>
      </c>
      <c r="F665" s="135">
        <f>COUNTIF(品番配送区分記入用リスト!U:U,CONCATENATE(A665,$F$1))</f>
        <v>0</v>
      </c>
      <c r="G665" s="135">
        <f>COUNTIF(品番配送区分記入用リスト!U:U,CONCATENATE(A665,$G$1))</f>
        <v>0</v>
      </c>
      <c r="H665" s="135">
        <f>COUNTIF(品番配送区分記入用リスト!U:U,CONCATENATE(A665,$H$1))</f>
        <v>0</v>
      </c>
      <c r="I665" s="136">
        <f t="shared" si="11"/>
        <v>0</v>
      </c>
      <c r="L665" s="135" t="s">
        <v>1484</v>
      </c>
      <c r="M665" s="137">
        <v>2000000</v>
      </c>
      <c r="N665" s="419">
        <v>2700</v>
      </c>
      <c r="O665" s="154">
        <v>1200</v>
      </c>
      <c r="Q665" s="419">
        <v>2700</v>
      </c>
      <c r="R665" s="138">
        <v>1200</v>
      </c>
      <c r="S665" s="138">
        <v>1500</v>
      </c>
      <c r="T665" s="141">
        <v>405</v>
      </c>
      <c r="U665" s="183">
        <v>322.5</v>
      </c>
      <c r="V665" s="140">
        <v>0.11944444444444445</v>
      </c>
      <c r="X665" s="85">
        <v>772.5</v>
      </c>
      <c r="Y665" s="185">
        <v>772.5</v>
      </c>
      <c r="Z665" s="84">
        <v>0.25750000000000001</v>
      </c>
      <c r="AA665" s="424"/>
      <c r="AB665" s="102">
        <v>0.1</v>
      </c>
      <c r="AC665" s="102">
        <v>0.1</v>
      </c>
      <c r="AE665" s="128">
        <v>202.5</v>
      </c>
      <c r="AF665" s="180">
        <v>405</v>
      </c>
      <c r="AG665" s="183">
        <v>322.5</v>
      </c>
      <c r="AH665" s="189">
        <v>772.5</v>
      </c>
      <c r="AK665" s="419">
        <v>2700</v>
      </c>
      <c r="AM665" s="12">
        <v>270</v>
      </c>
      <c r="AN665" s="103">
        <v>2970</v>
      </c>
      <c r="AO665" s="12">
        <v>2970</v>
      </c>
      <c r="AP665" s="12" t="s">
        <v>662</v>
      </c>
      <c r="AQ665" s="103" t="s">
        <v>662</v>
      </c>
      <c r="AR665" s="159">
        <v>0.1</v>
      </c>
      <c r="AS665" s="84">
        <v>0</v>
      </c>
    </row>
    <row r="666" spans="1:45" ht="14.25" customHeight="1">
      <c r="A666" s="124" t="s">
        <v>1087</v>
      </c>
      <c r="B666" s="124" t="s">
        <v>1085</v>
      </c>
      <c r="C666" s="419" t="s">
        <v>246</v>
      </c>
      <c r="D666" s="135" t="s">
        <v>232</v>
      </c>
      <c r="E666" s="135">
        <f>COUNTIF(品番配送区分記入用リスト!U:U,CONCATENATE(A666,$E$1))</f>
        <v>0</v>
      </c>
      <c r="F666" s="135">
        <f>COUNTIF(品番配送区分記入用リスト!U:U,CONCATENATE(A666,$F$1))</f>
        <v>0</v>
      </c>
      <c r="G666" s="135">
        <f>COUNTIF(品番配送区分記入用リスト!U:U,CONCATENATE(A666,$G$1))</f>
        <v>0</v>
      </c>
      <c r="H666" s="135">
        <f>COUNTIF(品番配送区分記入用リスト!U:U,CONCATENATE(A666,$H$1))</f>
        <v>0</v>
      </c>
      <c r="I666" s="136">
        <f t="shared" si="11"/>
        <v>0</v>
      </c>
      <c r="L666" s="135" t="s">
        <v>1484</v>
      </c>
      <c r="M666" s="137">
        <v>2000000</v>
      </c>
      <c r="N666" s="419">
        <v>3600</v>
      </c>
      <c r="O666" s="154">
        <v>1600</v>
      </c>
      <c r="Q666" s="419">
        <v>3600</v>
      </c>
      <c r="R666" s="138">
        <v>1600</v>
      </c>
      <c r="S666" s="138">
        <v>2000</v>
      </c>
      <c r="T666" s="141">
        <v>540</v>
      </c>
      <c r="U666" s="183">
        <v>430</v>
      </c>
      <c r="V666" s="140">
        <v>0.11944444444444445</v>
      </c>
      <c r="X666" s="85">
        <v>1030</v>
      </c>
      <c r="Y666" s="185">
        <v>1030</v>
      </c>
      <c r="Z666" s="84">
        <v>0.25750000000000001</v>
      </c>
      <c r="AA666" s="424"/>
      <c r="AB666" s="102">
        <v>0.1</v>
      </c>
      <c r="AC666" s="102">
        <v>0.1</v>
      </c>
      <c r="AE666" s="128">
        <v>270</v>
      </c>
      <c r="AF666" s="180">
        <v>540</v>
      </c>
      <c r="AG666" s="183">
        <v>430</v>
      </c>
      <c r="AH666" s="189">
        <v>1030</v>
      </c>
      <c r="AK666" s="419">
        <v>3600</v>
      </c>
      <c r="AM666" s="12">
        <v>360</v>
      </c>
      <c r="AN666" s="103">
        <v>3960</v>
      </c>
      <c r="AO666" s="12">
        <v>3960</v>
      </c>
      <c r="AP666" s="12" t="s">
        <v>1518</v>
      </c>
      <c r="AQ666" s="103" t="s">
        <v>1518</v>
      </c>
      <c r="AR666" s="159">
        <v>0.1</v>
      </c>
      <c r="AS666" s="84">
        <v>0</v>
      </c>
    </row>
    <row r="667" spans="1:45" ht="14.25" customHeight="1">
      <c r="A667" s="124" t="s">
        <v>1088</v>
      </c>
      <c r="B667" s="124" t="s">
        <v>1085</v>
      </c>
      <c r="C667" s="419" t="s">
        <v>248</v>
      </c>
      <c r="D667" s="135" t="s">
        <v>232</v>
      </c>
      <c r="E667" s="135">
        <f>COUNTIF(品番配送区分記入用リスト!U:U,CONCATENATE(A667,$E$1))</f>
        <v>0</v>
      </c>
      <c r="F667" s="135">
        <f>COUNTIF(品番配送区分記入用リスト!U:U,CONCATENATE(A667,$F$1))</f>
        <v>0</v>
      </c>
      <c r="G667" s="135">
        <f>COUNTIF(品番配送区分記入用リスト!U:U,CONCATENATE(A667,$G$1))</f>
        <v>0</v>
      </c>
      <c r="H667" s="135">
        <f>COUNTIF(品番配送区分記入用リスト!U:U,CONCATENATE(A667,$H$1))</f>
        <v>0</v>
      </c>
      <c r="I667" s="136">
        <f t="shared" si="11"/>
        <v>0</v>
      </c>
      <c r="L667" s="135" t="s">
        <v>1484</v>
      </c>
      <c r="M667" s="137">
        <v>2000000</v>
      </c>
      <c r="N667" s="419">
        <v>4500</v>
      </c>
      <c r="O667" s="154">
        <v>2000</v>
      </c>
      <c r="Q667" s="419">
        <v>4500</v>
      </c>
      <c r="R667" s="138">
        <v>2000</v>
      </c>
      <c r="S667" s="138">
        <v>2500</v>
      </c>
      <c r="T667" s="141">
        <v>675</v>
      </c>
      <c r="U667" s="183">
        <v>537.5</v>
      </c>
      <c r="V667" s="140">
        <v>0.11944444444444445</v>
      </c>
      <c r="W667" s="127">
        <v>800</v>
      </c>
      <c r="X667" s="85">
        <v>1287.5</v>
      </c>
      <c r="Y667" s="185">
        <v>487.5</v>
      </c>
      <c r="Z667" s="84">
        <v>9.7500000000000003E-2</v>
      </c>
      <c r="AA667" s="424"/>
      <c r="AB667" s="102">
        <v>0.1</v>
      </c>
      <c r="AC667" s="102">
        <v>0.1</v>
      </c>
      <c r="AE667" s="128">
        <v>337.5</v>
      </c>
      <c r="AF667" s="180">
        <v>675</v>
      </c>
      <c r="AG667" s="183">
        <v>537.5</v>
      </c>
      <c r="AH667" s="189">
        <v>1287.5</v>
      </c>
      <c r="AK667" s="419">
        <v>4500</v>
      </c>
      <c r="AM667" s="12">
        <v>450</v>
      </c>
      <c r="AN667" s="103">
        <v>4950</v>
      </c>
      <c r="AO667" s="12">
        <v>4950</v>
      </c>
      <c r="AP667" s="12" t="s">
        <v>467</v>
      </c>
      <c r="AQ667" s="103" t="s">
        <v>467</v>
      </c>
      <c r="AR667" s="159">
        <v>0.1</v>
      </c>
      <c r="AS667" s="84">
        <v>0</v>
      </c>
    </row>
    <row r="668" spans="1:45" ht="14.25" customHeight="1">
      <c r="A668" s="124" t="s">
        <v>1089</v>
      </c>
      <c r="B668" s="124" t="s">
        <v>1090</v>
      </c>
      <c r="C668" s="419" t="s">
        <v>234</v>
      </c>
      <c r="D668" s="135" t="s">
        <v>232</v>
      </c>
      <c r="E668" s="135">
        <f>COUNTIF(品番配送区分記入用リスト!U:U,CONCATENATE(A668,$E$1))</f>
        <v>0</v>
      </c>
      <c r="F668" s="135">
        <f>COUNTIF(品番配送区分記入用リスト!U:U,CONCATENATE(A668,$F$1))</f>
        <v>0</v>
      </c>
      <c r="G668" s="135">
        <f>COUNTIF(品番配送区分記入用リスト!U:U,CONCATENATE(A668,$G$1))</f>
        <v>0</v>
      </c>
      <c r="H668" s="135">
        <f>COUNTIF(品番配送区分記入用リスト!U:U,CONCATENATE(A668,$H$1))</f>
        <v>0</v>
      </c>
      <c r="I668" s="136">
        <f t="shared" si="11"/>
        <v>0</v>
      </c>
      <c r="L668" s="135" t="s">
        <v>1484</v>
      </c>
      <c r="M668" s="137">
        <v>2000000</v>
      </c>
      <c r="N668" s="419">
        <v>1350</v>
      </c>
      <c r="O668" s="154">
        <v>600</v>
      </c>
      <c r="Q668" s="419">
        <v>1350</v>
      </c>
      <c r="R668" s="138">
        <v>600</v>
      </c>
      <c r="S668" s="138">
        <v>750</v>
      </c>
      <c r="T668" s="141">
        <v>202.5</v>
      </c>
      <c r="U668" s="183">
        <v>161.25</v>
      </c>
      <c r="V668" s="140">
        <v>0.11944444444444445</v>
      </c>
      <c r="X668" s="85">
        <v>386.25</v>
      </c>
      <c r="Y668" s="185">
        <v>386.25</v>
      </c>
      <c r="Z668" s="84">
        <v>0.25750000000000001</v>
      </c>
      <c r="AA668" s="424"/>
      <c r="AB668" s="102">
        <v>0.1</v>
      </c>
      <c r="AC668" s="102">
        <v>0.1</v>
      </c>
      <c r="AE668" s="128">
        <v>101.25</v>
      </c>
      <c r="AF668" s="180">
        <v>202.5</v>
      </c>
      <c r="AG668" s="183">
        <v>161.25</v>
      </c>
      <c r="AH668" s="189">
        <v>386.25</v>
      </c>
      <c r="AK668" s="419">
        <v>1350</v>
      </c>
      <c r="AM668" s="12">
        <v>135</v>
      </c>
      <c r="AN668" s="103">
        <v>1485</v>
      </c>
      <c r="AO668" s="12">
        <v>1485</v>
      </c>
      <c r="AP668" s="12" t="s">
        <v>1492</v>
      </c>
      <c r="AQ668" s="103" t="s">
        <v>1492</v>
      </c>
      <c r="AR668" s="159">
        <v>0.1</v>
      </c>
      <c r="AS668" s="84">
        <v>0</v>
      </c>
    </row>
    <row r="669" spans="1:45" ht="14.25" customHeight="1">
      <c r="A669" s="124" t="s">
        <v>1091</v>
      </c>
      <c r="B669" s="124" t="s">
        <v>1092</v>
      </c>
      <c r="C669" s="419" t="s">
        <v>236</v>
      </c>
      <c r="D669" s="135" t="s">
        <v>232</v>
      </c>
      <c r="E669" s="135">
        <f>COUNTIF(品番配送区分記入用リスト!U:U,CONCATENATE(A669,$E$1))</f>
        <v>0</v>
      </c>
      <c r="F669" s="135">
        <f>COUNTIF(品番配送区分記入用リスト!U:U,CONCATENATE(A669,$F$1))</f>
        <v>0</v>
      </c>
      <c r="G669" s="135">
        <f>COUNTIF(品番配送区分記入用リスト!U:U,CONCATENATE(A669,$G$1))</f>
        <v>0</v>
      </c>
      <c r="H669" s="135">
        <f>COUNTIF(品番配送区分記入用リスト!U:U,CONCATENATE(A669,$H$1))</f>
        <v>0</v>
      </c>
      <c r="I669" s="136">
        <f t="shared" si="11"/>
        <v>0</v>
      </c>
      <c r="L669" s="135" t="s">
        <v>1484</v>
      </c>
      <c r="M669" s="137">
        <v>2000000</v>
      </c>
      <c r="N669" s="419">
        <v>1800</v>
      </c>
      <c r="O669" s="154">
        <v>800</v>
      </c>
      <c r="Q669" s="419">
        <v>1800</v>
      </c>
      <c r="R669" s="138">
        <v>800</v>
      </c>
      <c r="S669" s="138">
        <v>1000</v>
      </c>
      <c r="T669" s="141">
        <v>270</v>
      </c>
      <c r="U669" s="183">
        <v>215</v>
      </c>
      <c r="V669" s="140">
        <v>0.11944444444444445</v>
      </c>
      <c r="X669" s="85">
        <v>515</v>
      </c>
      <c r="Y669" s="185">
        <v>515</v>
      </c>
      <c r="Z669" s="84">
        <v>0.25750000000000001</v>
      </c>
      <c r="AA669" s="424"/>
      <c r="AB669" s="102">
        <v>0.1</v>
      </c>
      <c r="AC669" s="102">
        <v>0.1</v>
      </c>
      <c r="AE669" s="128">
        <v>135</v>
      </c>
      <c r="AF669" s="180">
        <v>270</v>
      </c>
      <c r="AG669" s="183">
        <v>215</v>
      </c>
      <c r="AH669" s="189">
        <v>515</v>
      </c>
      <c r="AK669" s="419">
        <v>1800</v>
      </c>
      <c r="AM669" s="12">
        <v>180</v>
      </c>
      <c r="AN669" s="103">
        <v>1980</v>
      </c>
      <c r="AO669" s="12">
        <v>1980</v>
      </c>
      <c r="AP669" s="12" t="s">
        <v>1493</v>
      </c>
      <c r="AQ669" s="103" t="s">
        <v>1493</v>
      </c>
      <c r="AR669" s="159">
        <v>0.1</v>
      </c>
      <c r="AS669" s="84">
        <v>0</v>
      </c>
    </row>
    <row r="670" spans="1:45" ht="14.25" customHeight="1">
      <c r="A670" s="124" t="s">
        <v>1093</v>
      </c>
      <c r="B670" s="124" t="s">
        <v>1094</v>
      </c>
      <c r="C670" s="419" t="s">
        <v>238</v>
      </c>
      <c r="D670" s="135" t="s">
        <v>232</v>
      </c>
      <c r="E670" s="135">
        <f>COUNTIF(品番配送区分記入用リスト!U:U,CONCATENATE(A670,$E$1))</f>
        <v>0</v>
      </c>
      <c r="F670" s="135">
        <f>COUNTIF(品番配送区分記入用リスト!U:U,CONCATENATE(A670,$F$1))</f>
        <v>0</v>
      </c>
      <c r="G670" s="135">
        <f>COUNTIF(品番配送区分記入用リスト!U:U,CONCATENATE(A670,$G$1))</f>
        <v>0</v>
      </c>
      <c r="H670" s="135">
        <f>COUNTIF(品番配送区分記入用リスト!U:U,CONCATENATE(A670,$H$1))</f>
        <v>0</v>
      </c>
      <c r="I670" s="136">
        <f t="shared" si="11"/>
        <v>0</v>
      </c>
      <c r="L670" s="135" t="s">
        <v>1484</v>
      </c>
      <c r="M670" s="137">
        <v>2000000</v>
      </c>
      <c r="N670" s="419">
        <v>2250</v>
      </c>
      <c r="O670" s="154">
        <v>1000</v>
      </c>
      <c r="Q670" s="419">
        <v>2250</v>
      </c>
      <c r="R670" s="138">
        <v>1000</v>
      </c>
      <c r="S670" s="138">
        <v>1250</v>
      </c>
      <c r="T670" s="141">
        <v>337.5</v>
      </c>
      <c r="U670" s="183">
        <v>268.75</v>
      </c>
      <c r="V670" s="140">
        <v>0.11944444444444445</v>
      </c>
      <c r="X670" s="85">
        <v>643.75</v>
      </c>
      <c r="Y670" s="185">
        <v>643.75</v>
      </c>
      <c r="Z670" s="84">
        <v>0.25750000000000001</v>
      </c>
      <c r="AA670" s="424"/>
      <c r="AB670" s="102">
        <v>0.1</v>
      </c>
      <c r="AC670" s="102">
        <v>0.1</v>
      </c>
      <c r="AE670" s="128">
        <v>168.75</v>
      </c>
      <c r="AF670" s="180">
        <v>337.5</v>
      </c>
      <c r="AG670" s="183">
        <v>268.75</v>
      </c>
      <c r="AH670" s="189">
        <v>643.75</v>
      </c>
      <c r="AK670" s="419">
        <v>2250</v>
      </c>
      <c r="AM670" s="12">
        <v>225</v>
      </c>
      <c r="AN670" s="103">
        <v>2475</v>
      </c>
      <c r="AO670" s="12">
        <v>2475</v>
      </c>
      <c r="AP670" s="12" t="s">
        <v>1516</v>
      </c>
      <c r="AQ670" s="103" t="s">
        <v>1516</v>
      </c>
      <c r="AR670" s="159">
        <v>0.1</v>
      </c>
      <c r="AS670" s="84">
        <v>0</v>
      </c>
    </row>
    <row r="671" spans="1:45" ht="14.25" customHeight="1">
      <c r="A671" s="124" t="s">
        <v>1095</v>
      </c>
      <c r="B671" s="124" t="s">
        <v>1092</v>
      </c>
      <c r="C671" s="419" t="s">
        <v>240</v>
      </c>
      <c r="D671" s="135" t="s">
        <v>232</v>
      </c>
      <c r="E671" s="135">
        <f>COUNTIF(品番配送区分記入用リスト!U:U,CONCATENATE(A671,$E$1))</f>
        <v>0</v>
      </c>
      <c r="F671" s="135">
        <f>COUNTIF(品番配送区分記入用リスト!U:U,CONCATENATE(A671,$F$1))</f>
        <v>0</v>
      </c>
      <c r="G671" s="135">
        <f>COUNTIF(品番配送区分記入用リスト!U:U,CONCATENATE(A671,$G$1))</f>
        <v>0</v>
      </c>
      <c r="H671" s="135">
        <f>COUNTIF(品番配送区分記入用リスト!U:U,CONCATENATE(A671,$H$1))</f>
        <v>0</v>
      </c>
      <c r="I671" s="136">
        <f t="shared" si="11"/>
        <v>0</v>
      </c>
      <c r="L671" s="135" t="s">
        <v>1484</v>
      </c>
      <c r="M671" s="137">
        <v>2000000</v>
      </c>
      <c r="N671" s="419">
        <v>2700</v>
      </c>
      <c r="O671" s="154">
        <v>1200</v>
      </c>
      <c r="Q671" s="419">
        <v>2700</v>
      </c>
      <c r="R671" s="138">
        <v>1200</v>
      </c>
      <c r="S671" s="138">
        <v>1500</v>
      </c>
      <c r="T671" s="141">
        <v>405</v>
      </c>
      <c r="U671" s="183">
        <v>322.5</v>
      </c>
      <c r="V671" s="140">
        <v>0.11944444444444445</v>
      </c>
      <c r="X671" s="85">
        <v>772.5</v>
      </c>
      <c r="Y671" s="185">
        <v>772.5</v>
      </c>
      <c r="Z671" s="84">
        <v>0.25750000000000001</v>
      </c>
      <c r="AA671" s="424"/>
      <c r="AB671" s="102">
        <v>0.1</v>
      </c>
      <c r="AC671" s="102">
        <v>0.1</v>
      </c>
      <c r="AE671" s="128">
        <v>202.5</v>
      </c>
      <c r="AF671" s="180">
        <v>405</v>
      </c>
      <c r="AG671" s="183">
        <v>322.5</v>
      </c>
      <c r="AH671" s="189">
        <v>772.5</v>
      </c>
      <c r="AK671" s="419">
        <v>2700</v>
      </c>
      <c r="AM671" s="12">
        <v>270</v>
      </c>
      <c r="AN671" s="103">
        <v>2970</v>
      </c>
      <c r="AO671" s="12">
        <v>2970</v>
      </c>
      <c r="AP671" s="12" t="s">
        <v>662</v>
      </c>
      <c r="AQ671" s="103" t="s">
        <v>662</v>
      </c>
      <c r="AR671" s="159">
        <v>0.1</v>
      </c>
      <c r="AS671" s="84">
        <v>0</v>
      </c>
    </row>
    <row r="672" spans="1:45" ht="14.25" customHeight="1">
      <c r="A672" s="124" t="s">
        <v>1096</v>
      </c>
      <c r="B672" s="124" t="s">
        <v>1092</v>
      </c>
      <c r="C672" s="419" t="s">
        <v>246</v>
      </c>
      <c r="D672" s="135" t="s">
        <v>232</v>
      </c>
      <c r="E672" s="135">
        <f>COUNTIF(品番配送区分記入用リスト!U:U,CONCATENATE(A672,$E$1))</f>
        <v>0</v>
      </c>
      <c r="F672" s="135">
        <f>COUNTIF(品番配送区分記入用リスト!U:U,CONCATENATE(A672,$F$1))</f>
        <v>0</v>
      </c>
      <c r="G672" s="135">
        <f>COUNTIF(品番配送区分記入用リスト!U:U,CONCATENATE(A672,$G$1))</f>
        <v>0</v>
      </c>
      <c r="H672" s="135">
        <f>COUNTIF(品番配送区分記入用リスト!U:U,CONCATENATE(A672,$H$1))</f>
        <v>0</v>
      </c>
      <c r="I672" s="136">
        <f t="shared" si="11"/>
        <v>0</v>
      </c>
      <c r="L672" s="135" t="s">
        <v>1484</v>
      </c>
      <c r="M672" s="137">
        <v>2000000</v>
      </c>
      <c r="N672" s="419">
        <v>3600</v>
      </c>
      <c r="O672" s="154">
        <v>1600</v>
      </c>
      <c r="Q672" s="419">
        <v>3600</v>
      </c>
      <c r="R672" s="138">
        <v>1600</v>
      </c>
      <c r="S672" s="138">
        <v>2000</v>
      </c>
      <c r="T672" s="141">
        <v>540</v>
      </c>
      <c r="U672" s="183">
        <v>430</v>
      </c>
      <c r="V672" s="140">
        <v>0.11944444444444445</v>
      </c>
      <c r="X672" s="85">
        <v>1030</v>
      </c>
      <c r="Y672" s="185">
        <v>1030</v>
      </c>
      <c r="Z672" s="84">
        <v>0.25750000000000001</v>
      </c>
      <c r="AA672" s="424"/>
      <c r="AB672" s="102">
        <v>0.1</v>
      </c>
      <c r="AC672" s="102">
        <v>0.1</v>
      </c>
      <c r="AE672" s="128">
        <v>270</v>
      </c>
      <c r="AF672" s="180">
        <v>540</v>
      </c>
      <c r="AG672" s="183">
        <v>430</v>
      </c>
      <c r="AH672" s="189">
        <v>1030</v>
      </c>
      <c r="AK672" s="419">
        <v>3600</v>
      </c>
      <c r="AM672" s="12">
        <v>360</v>
      </c>
      <c r="AN672" s="103">
        <v>3960</v>
      </c>
      <c r="AO672" s="12">
        <v>3960</v>
      </c>
      <c r="AP672" s="12" t="s">
        <v>1518</v>
      </c>
      <c r="AQ672" s="103" t="s">
        <v>1518</v>
      </c>
      <c r="AR672" s="159">
        <v>0.1</v>
      </c>
      <c r="AS672" s="84">
        <v>0</v>
      </c>
    </row>
    <row r="673" spans="1:45" ht="14.25" customHeight="1">
      <c r="A673" s="124" t="s">
        <v>1097</v>
      </c>
      <c r="B673" s="124" t="s">
        <v>1092</v>
      </c>
      <c r="C673" s="419" t="s">
        <v>248</v>
      </c>
      <c r="D673" s="135" t="s">
        <v>232</v>
      </c>
      <c r="E673" s="135">
        <f>COUNTIF(品番配送区分記入用リスト!U:U,CONCATENATE(A673,$E$1))</f>
        <v>0</v>
      </c>
      <c r="F673" s="135">
        <f>COUNTIF(品番配送区分記入用リスト!U:U,CONCATENATE(A673,$F$1))</f>
        <v>0</v>
      </c>
      <c r="G673" s="135">
        <f>COUNTIF(品番配送区分記入用リスト!U:U,CONCATENATE(A673,$G$1))</f>
        <v>0</v>
      </c>
      <c r="H673" s="135">
        <f>COUNTIF(品番配送区分記入用リスト!U:U,CONCATENATE(A673,$H$1))</f>
        <v>0</v>
      </c>
      <c r="I673" s="136">
        <f t="shared" si="11"/>
        <v>0</v>
      </c>
      <c r="L673" s="135" t="s">
        <v>1484</v>
      </c>
      <c r="M673" s="137">
        <v>2000000</v>
      </c>
      <c r="N673" s="419">
        <v>4500</v>
      </c>
      <c r="O673" s="154">
        <v>2000</v>
      </c>
      <c r="Q673" s="419">
        <v>4500</v>
      </c>
      <c r="R673" s="138">
        <v>2000</v>
      </c>
      <c r="S673" s="138">
        <v>2500</v>
      </c>
      <c r="T673" s="141">
        <v>675</v>
      </c>
      <c r="U673" s="183">
        <v>537.5</v>
      </c>
      <c r="V673" s="140">
        <v>0.11944444444444445</v>
      </c>
      <c r="W673" s="127">
        <v>800</v>
      </c>
      <c r="X673" s="85">
        <v>1287.5</v>
      </c>
      <c r="Y673" s="185">
        <v>487.5</v>
      </c>
      <c r="Z673" s="84">
        <v>9.7500000000000003E-2</v>
      </c>
      <c r="AA673" s="424"/>
      <c r="AB673" s="102">
        <v>0.1</v>
      </c>
      <c r="AC673" s="102">
        <v>0.1</v>
      </c>
      <c r="AE673" s="128">
        <v>337.5</v>
      </c>
      <c r="AF673" s="180">
        <v>675</v>
      </c>
      <c r="AG673" s="183">
        <v>537.5</v>
      </c>
      <c r="AH673" s="189">
        <v>1287.5</v>
      </c>
      <c r="AK673" s="419">
        <v>4500</v>
      </c>
      <c r="AM673" s="12">
        <v>450</v>
      </c>
      <c r="AN673" s="103">
        <v>4950</v>
      </c>
      <c r="AO673" s="12">
        <v>4950</v>
      </c>
      <c r="AP673" s="12" t="s">
        <v>467</v>
      </c>
      <c r="AQ673" s="103" t="s">
        <v>467</v>
      </c>
      <c r="AR673" s="159">
        <v>0.1</v>
      </c>
      <c r="AS673" s="84">
        <v>0</v>
      </c>
    </row>
    <row r="674" spans="1:45" ht="14.25" customHeight="1">
      <c r="A674" s="124" t="s">
        <v>1098</v>
      </c>
      <c r="B674" s="124" t="s">
        <v>1099</v>
      </c>
      <c r="C674" s="419" t="s">
        <v>234</v>
      </c>
      <c r="D674" s="135" t="s">
        <v>232</v>
      </c>
      <c r="E674" s="135">
        <f>COUNTIF(品番配送区分記入用リスト!U:U,CONCATENATE(A674,$E$1))</f>
        <v>0</v>
      </c>
      <c r="F674" s="135">
        <f>COUNTIF(品番配送区分記入用リスト!U:U,CONCATENATE(A674,$F$1))</f>
        <v>0</v>
      </c>
      <c r="G674" s="135">
        <f>COUNTIF(品番配送区分記入用リスト!U:U,CONCATENATE(A674,$G$1))</f>
        <v>0</v>
      </c>
      <c r="H674" s="135">
        <f>COUNTIF(品番配送区分記入用リスト!U:U,CONCATENATE(A674,$H$1))</f>
        <v>0</v>
      </c>
      <c r="I674" s="136">
        <f t="shared" si="11"/>
        <v>0</v>
      </c>
      <c r="L674" s="135" t="s">
        <v>1484</v>
      </c>
      <c r="M674" s="137">
        <v>2000000</v>
      </c>
      <c r="N674" s="419">
        <v>1350</v>
      </c>
      <c r="O674" s="154">
        <v>600</v>
      </c>
      <c r="Q674" s="419">
        <v>1350</v>
      </c>
      <c r="R674" s="138">
        <v>600</v>
      </c>
      <c r="S674" s="138">
        <v>750</v>
      </c>
      <c r="T674" s="141">
        <v>202.5</v>
      </c>
      <c r="U674" s="183">
        <v>161.25</v>
      </c>
      <c r="V674" s="140">
        <v>0.11944444444444445</v>
      </c>
      <c r="X674" s="85">
        <v>386.25</v>
      </c>
      <c r="Y674" s="185">
        <v>386.25</v>
      </c>
      <c r="Z674" s="84">
        <v>0.25750000000000001</v>
      </c>
      <c r="AA674" s="424"/>
      <c r="AB674" s="102">
        <v>0.1</v>
      </c>
      <c r="AC674" s="102">
        <v>0.1</v>
      </c>
      <c r="AE674" s="128">
        <v>101.25</v>
      </c>
      <c r="AF674" s="180">
        <v>202.5</v>
      </c>
      <c r="AG674" s="183">
        <v>161.25</v>
      </c>
      <c r="AH674" s="189">
        <v>386.25</v>
      </c>
      <c r="AK674" s="419">
        <v>1350</v>
      </c>
      <c r="AM674" s="12">
        <v>135</v>
      </c>
      <c r="AN674" s="103">
        <v>1485</v>
      </c>
      <c r="AO674" s="12">
        <v>1485</v>
      </c>
      <c r="AP674" s="12" t="s">
        <v>1492</v>
      </c>
      <c r="AQ674" s="103" t="s">
        <v>1492</v>
      </c>
      <c r="AR674" s="159">
        <v>0.1</v>
      </c>
      <c r="AS674" s="84">
        <v>0</v>
      </c>
    </row>
    <row r="675" spans="1:45" ht="14.25" customHeight="1">
      <c r="A675" s="124" t="s">
        <v>1100</v>
      </c>
      <c r="B675" s="124" t="s">
        <v>1101</v>
      </c>
      <c r="C675" s="419" t="s">
        <v>236</v>
      </c>
      <c r="D675" s="135" t="s">
        <v>232</v>
      </c>
      <c r="E675" s="135">
        <f>COUNTIF(品番配送区分記入用リスト!U:U,CONCATENATE(A675,$E$1))</f>
        <v>0</v>
      </c>
      <c r="F675" s="135">
        <f>COUNTIF(品番配送区分記入用リスト!U:U,CONCATENATE(A675,$F$1))</f>
        <v>0</v>
      </c>
      <c r="G675" s="135">
        <f>COUNTIF(品番配送区分記入用リスト!U:U,CONCATENATE(A675,$G$1))</f>
        <v>0</v>
      </c>
      <c r="H675" s="135">
        <f>COUNTIF(品番配送区分記入用リスト!U:U,CONCATENATE(A675,$H$1))</f>
        <v>0</v>
      </c>
      <c r="I675" s="136">
        <f t="shared" si="11"/>
        <v>0</v>
      </c>
      <c r="L675" s="135" t="s">
        <v>1484</v>
      </c>
      <c r="M675" s="137">
        <v>2000000</v>
      </c>
      <c r="N675" s="419">
        <v>1800</v>
      </c>
      <c r="O675" s="154">
        <v>800</v>
      </c>
      <c r="Q675" s="419">
        <v>1800</v>
      </c>
      <c r="R675" s="138">
        <v>800</v>
      </c>
      <c r="S675" s="138">
        <v>1000</v>
      </c>
      <c r="T675" s="141">
        <v>270</v>
      </c>
      <c r="U675" s="183">
        <v>215</v>
      </c>
      <c r="V675" s="140">
        <v>0.11944444444444445</v>
      </c>
      <c r="X675" s="85">
        <v>515</v>
      </c>
      <c r="Y675" s="185">
        <v>515</v>
      </c>
      <c r="Z675" s="84">
        <v>0.25750000000000001</v>
      </c>
      <c r="AA675" s="424"/>
      <c r="AB675" s="102">
        <v>0.1</v>
      </c>
      <c r="AC675" s="102">
        <v>0.1</v>
      </c>
      <c r="AE675" s="128">
        <v>135</v>
      </c>
      <c r="AF675" s="180">
        <v>270</v>
      </c>
      <c r="AG675" s="183">
        <v>215</v>
      </c>
      <c r="AH675" s="189">
        <v>515</v>
      </c>
      <c r="AK675" s="419">
        <v>1800</v>
      </c>
      <c r="AM675" s="12">
        <v>180</v>
      </c>
      <c r="AN675" s="103">
        <v>1980</v>
      </c>
      <c r="AO675" s="12">
        <v>1980</v>
      </c>
      <c r="AP675" s="12" t="s">
        <v>1493</v>
      </c>
      <c r="AQ675" s="103" t="s">
        <v>1493</v>
      </c>
      <c r="AR675" s="159">
        <v>0.1</v>
      </c>
      <c r="AS675" s="84">
        <v>0</v>
      </c>
    </row>
    <row r="676" spans="1:45" ht="14.25" customHeight="1">
      <c r="A676" s="124" t="s">
        <v>1102</v>
      </c>
      <c r="B676" s="124" t="s">
        <v>1099</v>
      </c>
      <c r="C676" s="419" t="s">
        <v>238</v>
      </c>
      <c r="D676" s="135" t="s">
        <v>232</v>
      </c>
      <c r="E676" s="135">
        <f>COUNTIF(品番配送区分記入用リスト!U:U,CONCATENATE(A676,$E$1))</f>
        <v>0</v>
      </c>
      <c r="F676" s="135">
        <f>COUNTIF(品番配送区分記入用リスト!U:U,CONCATENATE(A676,$F$1))</f>
        <v>0</v>
      </c>
      <c r="G676" s="135">
        <f>COUNTIF(品番配送区分記入用リスト!U:U,CONCATENATE(A676,$G$1))</f>
        <v>0</v>
      </c>
      <c r="H676" s="135">
        <f>COUNTIF(品番配送区分記入用リスト!U:U,CONCATENATE(A676,$H$1))</f>
        <v>0</v>
      </c>
      <c r="I676" s="136">
        <f t="shared" si="11"/>
        <v>0</v>
      </c>
      <c r="L676" s="135" t="s">
        <v>1484</v>
      </c>
      <c r="M676" s="137">
        <v>2000000</v>
      </c>
      <c r="N676" s="419">
        <v>2250</v>
      </c>
      <c r="O676" s="154">
        <v>1000</v>
      </c>
      <c r="Q676" s="419">
        <v>2250</v>
      </c>
      <c r="R676" s="138">
        <v>1000</v>
      </c>
      <c r="S676" s="138">
        <v>1250</v>
      </c>
      <c r="T676" s="141">
        <v>337.5</v>
      </c>
      <c r="U676" s="183">
        <v>268.75</v>
      </c>
      <c r="V676" s="140">
        <v>0.11944444444444445</v>
      </c>
      <c r="X676" s="85">
        <v>643.75</v>
      </c>
      <c r="Y676" s="185">
        <v>643.75</v>
      </c>
      <c r="Z676" s="84">
        <v>0.25750000000000001</v>
      </c>
      <c r="AA676" s="424"/>
      <c r="AB676" s="102">
        <v>0.1</v>
      </c>
      <c r="AC676" s="102">
        <v>0.1</v>
      </c>
      <c r="AE676" s="128">
        <v>168.75</v>
      </c>
      <c r="AF676" s="180">
        <v>337.5</v>
      </c>
      <c r="AG676" s="183">
        <v>268.75</v>
      </c>
      <c r="AH676" s="189">
        <v>643.75</v>
      </c>
      <c r="AK676" s="419">
        <v>2250</v>
      </c>
      <c r="AM676" s="12">
        <v>225</v>
      </c>
      <c r="AN676" s="103">
        <v>2475</v>
      </c>
      <c r="AO676" s="12">
        <v>2475</v>
      </c>
      <c r="AP676" s="12" t="s">
        <v>1516</v>
      </c>
      <c r="AQ676" s="103" t="s">
        <v>1516</v>
      </c>
      <c r="AR676" s="159">
        <v>0.1</v>
      </c>
      <c r="AS676" s="84">
        <v>0</v>
      </c>
    </row>
    <row r="677" spans="1:45" ht="14.25" customHeight="1">
      <c r="A677" s="124" t="s">
        <v>1103</v>
      </c>
      <c r="B677" s="124" t="s">
        <v>1104</v>
      </c>
      <c r="C677" s="419" t="s">
        <v>240</v>
      </c>
      <c r="D677" s="135" t="s">
        <v>232</v>
      </c>
      <c r="E677" s="135">
        <f>COUNTIF(品番配送区分記入用リスト!U:U,CONCATENATE(A677,$E$1))</f>
        <v>0</v>
      </c>
      <c r="F677" s="135">
        <f>COUNTIF(品番配送区分記入用リスト!U:U,CONCATENATE(A677,$F$1))</f>
        <v>0</v>
      </c>
      <c r="G677" s="135">
        <f>COUNTIF(品番配送区分記入用リスト!U:U,CONCATENATE(A677,$G$1))</f>
        <v>0</v>
      </c>
      <c r="H677" s="135">
        <f>COUNTIF(品番配送区分記入用リスト!U:U,CONCATENATE(A677,$H$1))</f>
        <v>0</v>
      </c>
      <c r="I677" s="136">
        <f t="shared" si="11"/>
        <v>0</v>
      </c>
      <c r="L677" s="135" t="s">
        <v>1484</v>
      </c>
      <c r="M677" s="137">
        <v>2000000</v>
      </c>
      <c r="N677" s="419">
        <v>2700</v>
      </c>
      <c r="O677" s="154">
        <v>1200</v>
      </c>
      <c r="Q677" s="419">
        <v>2700</v>
      </c>
      <c r="R677" s="138">
        <v>1200</v>
      </c>
      <c r="S677" s="138">
        <v>1500</v>
      </c>
      <c r="T677" s="141">
        <v>405</v>
      </c>
      <c r="U677" s="183">
        <v>322.5</v>
      </c>
      <c r="V677" s="140">
        <v>0.11944444444444445</v>
      </c>
      <c r="X677" s="85">
        <v>772.5</v>
      </c>
      <c r="Y677" s="185">
        <v>772.5</v>
      </c>
      <c r="Z677" s="84">
        <v>0.25750000000000001</v>
      </c>
      <c r="AA677" s="424"/>
      <c r="AB677" s="102">
        <v>0.1</v>
      </c>
      <c r="AC677" s="102">
        <v>0.1</v>
      </c>
      <c r="AE677" s="128">
        <v>202.5</v>
      </c>
      <c r="AF677" s="180">
        <v>405</v>
      </c>
      <c r="AG677" s="183">
        <v>322.5</v>
      </c>
      <c r="AH677" s="189">
        <v>772.5</v>
      </c>
      <c r="AK677" s="419">
        <v>2700</v>
      </c>
      <c r="AM677" s="12">
        <v>270</v>
      </c>
      <c r="AN677" s="103">
        <v>2970</v>
      </c>
      <c r="AO677" s="12">
        <v>2970</v>
      </c>
      <c r="AP677" s="12" t="s">
        <v>662</v>
      </c>
      <c r="AQ677" s="103" t="s">
        <v>662</v>
      </c>
      <c r="AR677" s="159">
        <v>0.1</v>
      </c>
      <c r="AS677" s="84">
        <v>0</v>
      </c>
    </row>
    <row r="678" spans="1:45" ht="14.25" customHeight="1">
      <c r="A678" s="124" t="s">
        <v>1105</v>
      </c>
      <c r="B678" s="124" t="s">
        <v>1099</v>
      </c>
      <c r="C678" s="419" t="s">
        <v>246</v>
      </c>
      <c r="D678" s="135" t="s">
        <v>232</v>
      </c>
      <c r="E678" s="135">
        <f>COUNTIF(品番配送区分記入用リスト!U:U,CONCATENATE(A678,$E$1))</f>
        <v>0</v>
      </c>
      <c r="F678" s="135">
        <f>COUNTIF(品番配送区分記入用リスト!U:U,CONCATENATE(A678,$F$1))</f>
        <v>0</v>
      </c>
      <c r="G678" s="135">
        <f>COUNTIF(品番配送区分記入用リスト!U:U,CONCATENATE(A678,$G$1))</f>
        <v>0</v>
      </c>
      <c r="H678" s="135">
        <f>COUNTIF(品番配送区分記入用リスト!U:U,CONCATENATE(A678,$H$1))</f>
        <v>0</v>
      </c>
      <c r="I678" s="136">
        <f t="shared" si="11"/>
        <v>0</v>
      </c>
      <c r="L678" s="135" t="s">
        <v>1484</v>
      </c>
      <c r="M678" s="137">
        <v>2000000</v>
      </c>
      <c r="N678" s="419">
        <v>3600</v>
      </c>
      <c r="O678" s="154">
        <v>1600</v>
      </c>
      <c r="Q678" s="419">
        <v>3600</v>
      </c>
      <c r="R678" s="138">
        <v>1600</v>
      </c>
      <c r="S678" s="138">
        <v>2000</v>
      </c>
      <c r="T678" s="141">
        <v>540</v>
      </c>
      <c r="U678" s="183">
        <v>430</v>
      </c>
      <c r="V678" s="140">
        <v>0.11944444444444445</v>
      </c>
      <c r="X678" s="85">
        <v>1030</v>
      </c>
      <c r="Y678" s="185">
        <v>1030</v>
      </c>
      <c r="Z678" s="84">
        <v>0.25750000000000001</v>
      </c>
      <c r="AA678" s="424"/>
      <c r="AB678" s="102">
        <v>0.1</v>
      </c>
      <c r="AC678" s="102">
        <v>0.1</v>
      </c>
      <c r="AE678" s="128">
        <v>270</v>
      </c>
      <c r="AF678" s="180">
        <v>540</v>
      </c>
      <c r="AG678" s="183">
        <v>430</v>
      </c>
      <c r="AH678" s="189">
        <v>1030</v>
      </c>
      <c r="AK678" s="419">
        <v>3600</v>
      </c>
      <c r="AM678" s="12">
        <v>360</v>
      </c>
      <c r="AN678" s="103">
        <v>3960</v>
      </c>
      <c r="AO678" s="12">
        <v>3960</v>
      </c>
      <c r="AP678" s="12" t="s">
        <v>1518</v>
      </c>
      <c r="AQ678" s="103" t="s">
        <v>1518</v>
      </c>
      <c r="AR678" s="159">
        <v>0.1</v>
      </c>
      <c r="AS678" s="84">
        <v>0</v>
      </c>
    </row>
    <row r="679" spans="1:45" ht="14.25" customHeight="1">
      <c r="A679" s="124" t="s">
        <v>1106</v>
      </c>
      <c r="B679" s="124" t="s">
        <v>1099</v>
      </c>
      <c r="C679" s="419" t="s">
        <v>248</v>
      </c>
      <c r="D679" s="135" t="s">
        <v>232</v>
      </c>
      <c r="E679" s="135">
        <f>COUNTIF(品番配送区分記入用リスト!U:U,CONCATENATE(A679,$E$1))</f>
        <v>0</v>
      </c>
      <c r="F679" s="135">
        <f>COUNTIF(品番配送区分記入用リスト!U:U,CONCATENATE(A679,$F$1))</f>
        <v>0</v>
      </c>
      <c r="G679" s="135">
        <f>COUNTIF(品番配送区分記入用リスト!U:U,CONCATENATE(A679,$G$1))</f>
        <v>0</v>
      </c>
      <c r="H679" s="135">
        <f>COUNTIF(品番配送区分記入用リスト!U:U,CONCATENATE(A679,$H$1))</f>
        <v>0</v>
      </c>
      <c r="I679" s="136">
        <f t="shared" si="11"/>
        <v>0</v>
      </c>
      <c r="L679" s="135" t="s">
        <v>1484</v>
      </c>
      <c r="M679" s="137">
        <v>2000000</v>
      </c>
      <c r="N679" s="419">
        <v>4500</v>
      </c>
      <c r="O679" s="154">
        <v>2000</v>
      </c>
      <c r="Q679" s="419">
        <v>4500</v>
      </c>
      <c r="R679" s="138">
        <v>2000</v>
      </c>
      <c r="S679" s="138">
        <v>2500</v>
      </c>
      <c r="T679" s="141">
        <v>675</v>
      </c>
      <c r="U679" s="183">
        <v>537.5</v>
      </c>
      <c r="V679" s="140">
        <v>0.11944444444444445</v>
      </c>
      <c r="W679" s="127">
        <v>800</v>
      </c>
      <c r="X679" s="85">
        <v>1287.5</v>
      </c>
      <c r="Y679" s="185">
        <v>487.5</v>
      </c>
      <c r="Z679" s="84">
        <v>9.7500000000000003E-2</v>
      </c>
      <c r="AA679" s="424"/>
      <c r="AB679" s="102">
        <v>0.1</v>
      </c>
      <c r="AC679" s="102">
        <v>0.1</v>
      </c>
      <c r="AE679" s="128">
        <v>337.5</v>
      </c>
      <c r="AF679" s="180">
        <v>675</v>
      </c>
      <c r="AG679" s="183">
        <v>537.5</v>
      </c>
      <c r="AH679" s="189">
        <v>1287.5</v>
      </c>
      <c r="AK679" s="419">
        <v>4500</v>
      </c>
      <c r="AM679" s="12">
        <v>450</v>
      </c>
      <c r="AN679" s="103">
        <v>4950</v>
      </c>
      <c r="AO679" s="12">
        <v>4950</v>
      </c>
      <c r="AP679" s="12" t="s">
        <v>467</v>
      </c>
      <c r="AQ679" s="103" t="s">
        <v>467</v>
      </c>
      <c r="AR679" s="159">
        <v>0.1</v>
      </c>
      <c r="AS679" s="84">
        <v>0</v>
      </c>
    </row>
    <row r="680" spans="1:45" ht="14.25" customHeight="1">
      <c r="A680" s="124" t="s">
        <v>1107</v>
      </c>
      <c r="B680" s="124" t="s">
        <v>1108</v>
      </c>
      <c r="C680" s="419" t="s">
        <v>240</v>
      </c>
      <c r="D680" s="135" t="s">
        <v>232</v>
      </c>
      <c r="E680" s="135">
        <f>COUNTIF(品番配送区分記入用リスト!U:U,CONCATENATE(A680,$E$1))</f>
        <v>0</v>
      </c>
      <c r="F680" s="135">
        <f>COUNTIF(品番配送区分記入用リスト!U:U,CONCATENATE(A680,$F$1))</f>
        <v>0</v>
      </c>
      <c r="G680" s="135">
        <f>COUNTIF(品番配送区分記入用リスト!U:U,CONCATENATE(A680,$G$1))</f>
        <v>0</v>
      </c>
      <c r="H680" s="135">
        <f>COUNTIF(品番配送区分記入用リスト!U:U,CONCATENATE(A680,$H$1))</f>
        <v>0</v>
      </c>
      <c r="I680" s="136">
        <f t="shared" si="11"/>
        <v>0</v>
      </c>
      <c r="L680" s="135" t="s">
        <v>1484</v>
      </c>
      <c r="M680" s="137">
        <v>2000000</v>
      </c>
      <c r="N680" s="419">
        <v>2700</v>
      </c>
      <c r="O680" s="154">
        <v>1200</v>
      </c>
      <c r="Q680" s="419">
        <v>2700</v>
      </c>
      <c r="R680" s="138">
        <v>1200</v>
      </c>
      <c r="S680" s="138">
        <v>1500</v>
      </c>
      <c r="T680" s="141">
        <v>405</v>
      </c>
      <c r="U680" s="183">
        <v>322.5</v>
      </c>
      <c r="V680" s="140">
        <v>0.11944444444444445</v>
      </c>
      <c r="X680" s="85">
        <v>772.5</v>
      </c>
      <c r="Y680" s="185">
        <v>772.5</v>
      </c>
      <c r="Z680" s="84">
        <v>0.25750000000000001</v>
      </c>
      <c r="AA680" s="424"/>
      <c r="AB680" s="102">
        <v>0.1</v>
      </c>
      <c r="AC680" s="102">
        <v>0.1</v>
      </c>
      <c r="AE680" s="128">
        <v>202.5</v>
      </c>
      <c r="AF680" s="180">
        <v>405</v>
      </c>
      <c r="AG680" s="183">
        <v>322.5</v>
      </c>
      <c r="AH680" s="189">
        <v>772.5</v>
      </c>
      <c r="AK680" s="419">
        <v>2700</v>
      </c>
      <c r="AM680" s="12">
        <v>270</v>
      </c>
      <c r="AN680" s="103">
        <v>2970</v>
      </c>
      <c r="AO680" s="12">
        <v>2970</v>
      </c>
      <c r="AP680" s="12" t="s">
        <v>662</v>
      </c>
      <c r="AQ680" s="103" t="s">
        <v>662</v>
      </c>
      <c r="AR680" s="159">
        <v>0.1</v>
      </c>
      <c r="AS680" s="84">
        <v>0</v>
      </c>
    </row>
    <row r="681" spans="1:45" ht="14.25" customHeight="1">
      <c r="A681" s="124" t="s">
        <v>1109</v>
      </c>
      <c r="B681" s="124" t="s">
        <v>1110</v>
      </c>
      <c r="C681" s="419" t="s">
        <v>246</v>
      </c>
      <c r="D681" s="135" t="s">
        <v>232</v>
      </c>
      <c r="E681" s="135">
        <f>COUNTIF(品番配送区分記入用リスト!U:U,CONCATENATE(A681,$E$1))</f>
        <v>0</v>
      </c>
      <c r="F681" s="135">
        <f>COUNTIF(品番配送区分記入用リスト!U:U,CONCATENATE(A681,$F$1))</f>
        <v>0</v>
      </c>
      <c r="G681" s="135">
        <f>COUNTIF(品番配送区分記入用リスト!U:U,CONCATENATE(A681,$G$1))</f>
        <v>0</v>
      </c>
      <c r="H681" s="135">
        <f>COUNTIF(品番配送区分記入用リスト!U:U,CONCATENATE(A681,$H$1))</f>
        <v>0</v>
      </c>
      <c r="I681" s="136">
        <f t="shared" si="11"/>
        <v>0</v>
      </c>
      <c r="L681" s="135" t="s">
        <v>1484</v>
      </c>
      <c r="M681" s="137">
        <v>2000000</v>
      </c>
      <c r="N681" s="419">
        <v>3600</v>
      </c>
      <c r="O681" s="154">
        <v>1600</v>
      </c>
      <c r="Q681" s="419">
        <v>3600</v>
      </c>
      <c r="R681" s="138">
        <v>1600</v>
      </c>
      <c r="S681" s="138">
        <v>2000</v>
      </c>
      <c r="T681" s="141">
        <v>540</v>
      </c>
      <c r="U681" s="183">
        <v>430</v>
      </c>
      <c r="V681" s="140">
        <v>0.11944444444444445</v>
      </c>
      <c r="X681" s="85">
        <v>1030</v>
      </c>
      <c r="Y681" s="185">
        <v>1030</v>
      </c>
      <c r="Z681" s="84">
        <v>0.25750000000000001</v>
      </c>
      <c r="AA681" s="424"/>
      <c r="AB681" s="102">
        <v>0.1</v>
      </c>
      <c r="AC681" s="102">
        <v>0.1</v>
      </c>
      <c r="AE681" s="128">
        <v>270</v>
      </c>
      <c r="AF681" s="180">
        <v>540</v>
      </c>
      <c r="AG681" s="183">
        <v>430</v>
      </c>
      <c r="AH681" s="189">
        <v>1030</v>
      </c>
      <c r="AK681" s="419">
        <v>3600</v>
      </c>
      <c r="AM681" s="12">
        <v>360</v>
      </c>
      <c r="AN681" s="103">
        <v>3960</v>
      </c>
      <c r="AO681" s="12">
        <v>3960</v>
      </c>
      <c r="AP681" s="12" t="s">
        <v>1518</v>
      </c>
      <c r="AQ681" s="103" t="s">
        <v>1518</v>
      </c>
      <c r="AR681" s="159">
        <v>0.1</v>
      </c>
      <c r="AS681" s="84">
        <v>0</v>
      </c>
    </row>
    <row r="682" spans="1:45" ht="14.25" customHeight="1">
      <c r="A682" s="124" t="s">
        <v>1111</v>
      </c>
      <c r="B682" s="124" t="s">
        <v>1110</v>
      </c>
      <c r="C682" s="419" t="s">
        <v>248</v>
      </c>
      <c r="D682" s="135" t="s">
        <v>232</v>
      </c>
      <c r="E682" s="135">
        <f>COUNTIF(品番配送区分記入用リスト!U:U,CONCATENATE(A682,$E$1))</f>
        <v>0</v>
      </c>
      <c r="F682" s="135">
        <f>COUNTIF(品番配送区分記入用リスト!U:U,CONCATENATE(A682,$F$1))</f>
        <v>0</v>
      </c>
      <c r="G682" s="135">
        <f>COUNTIF(品番配送区分記入用リスト!U:U,CONCATENATE(A682,$G$1))</f>
        <v>0</v>
      </c>
      <c r="H682" s="135">
        <f>COUNTIF(品番配送区分記入用リスト!U:U,CONCATENATE(A682,$H$1))</f>
        <v>0</v>
      </c>
      <c r="I682" s="136">
        <f t="shared" si="11"/>
        <v>0</v>
      </c>
      <c r="L682" s="135" t="s">
        <v>1484</v>
      </c>
      <c r="M682" s="137">
        <v>2000000</v>
      </c>
      <c r="N682" s="419">
        <v>4500</v>
      </c>
      <c r="O682" s="154">
        <v>2000</v>
      </c>
      <c r="Q682" s="419">
        <v>4500</v>
      </c>
      <c r="R682" s="138">
        <v>2000</v>
      </c>
      <c r="S682" s="138">
        <v>2500</v>
      </c>
      <c r="T682" s="141">
        <v>675</v>
      </c>
      <c r="U682" s="183">
        <v>537.5</v>
      </c>
      <c r="V682" s="140">
        <v>0.11944444444444445</v>
      </c>
      <c r="W682" s="127">
        <v>800</v>
      </c>
      <c r="X682" s="85">
        <v>1287.5</v>
      </c>
      <c r="Y682" s="185">
        <v>487.5</v>
      </c>
      <c r="Z682" s="84">
        <v>9.7500000000000003E-2</v>
      </c>
      <c r="AA682" s="424"/>
      <c r="AB682" s="102">
        <v>0.1</v>
      </c>
      <c r="AC682" s="102">
        <v>0.1</v>
      </c>
      <c r="AE682" s="128">
        <v>337.5</v>
      </c>
      <c r="AF682" s="180">
        <v>675</v>
      </c>
      <c r="AG682" s="183">
        <v>537.5</v>
      </c>
      <c r="AH682" s="189">
        <v>1287.5</v>
      </c>
      <c r="AK682" s="419">
        <v>4500</v>
      </c>
      <c r="AM682" s="12">
        <v>450</v>
      </c>
      <c r="AN682" s="103">
        <v>4950</v>
      </c>
      <c r="AO682" s="12">
        <v>4950</v>
      </c>
      <c r="AP682" s="12" t="s">
        <v>467</v>
      </c>
      <c r="AQ682" s="103" t="s">
        <v>467</v>
      </c>
      <c r="AR682" s="159">
        <v>0.1</v>
      </c>
      <c r="AS682" s="84">
        <v>0</v>
      </c>
    </row>
    <row r="683" spans="1:45" ht="14.25" customHeight="1">
      <c r="A683" s="124" t="s">
        <v>1112</v>
      </c>
      <c r="B683" s="124" t="s">
        <v>1110</v>
      </c>
      <c r="C683" s="419" t="s">
        <v>495</v>
      </c>
      <c r="D683" s="135" t="s">
        <v>232</v>
      </c>
      <c r="E683" s="135">
        <f>COUNTIF(品番配送区分記入用リスト!U:U,CONCATENATE(A683,$E$1))</f>
        <v>0</v>
      </c>
      <c r="F683" s="135">
        <f>COUNTIF(品番配送区分記入用リスト!U:U,CONCATENATE(A683,$F$1))</f>
        <v>0</v>
      </c>
      <c r="G683" s="135">
        <f>COUNTIF(品番配送区分記入用リスト!U:U,CONCATENATE(A683,$G$1))</f>
        <v>0</v>
      </c>
      <c r="H683" s="135">
        <f>COUNTIF(品番配送区分記入用リスト!U:U,CONCATENATE(A683,$H$1))</f>
        <v>0</v>
      </c>
      <c r="I683" s="136">
        <f t="shared" si="11"/>
        <v>0</v>
      </c>
      <c r="L683" s="135" t="s">
        <v>1484</v>
      </c>
      <c r="M683" s="137">
        <v>2000000</v>
      </c>
      <c r="N683" s="419">
        <v>7200</v>
      </c>
      <c r="O683" s="154">
        <v>3200</v>
      </c>
      <c r="Q683" s="419">
        <v>7200</v>
      </c>
      <c r="R683" s="138">
        <v>3200</v>
      </c>
      <c r="S683" s="138">
        <v>4000</v>
      </c>
      <c r="T683" s="141">
        <v>1080</v>
      </c>
      <c r="U683" s="183">
        <v>860</v>
      </c>
      <c r="V683" s="140">
        <v>0.11944444444444445</v>
      </c>
      <c r="W683" s="127">
        <v>800</v>
      </c>
      <c r="X683" s="85">
        <v>2060</v>
      </c>
      <c r="Y683" s="185">
        <v>1260</v>
      </c>
      <c r="Z683" s="84">
        <v>0.1575</v>
      </c>
      <c r="AA683" s="424"/>
      <c r="AB683" s="102">
        <v>0.1</v>
      </c>
      <c r="AC683" s="102">
        <v>0.1</v>
      </c>
      <c r="AE683" s="128">
        <v>540</v>
      </c>
      <c r="AF683" s="180">
        <v>1080</v>
      </c>
      <c r="AG683" s="183">
        <v>860</v>
      </c>
      <c r="AH683" s="189">
        <v>2060</v>
      </c>
      <c r="AK683" s="419">
        <v>7200</v>
      </c>
      <c r="AM683" s="12">
        <v>720</v>
      </c>
      <c r="AN683" s="103">
        <v>7920</v>
      </c>
      <c r="AO683" s="12">
        <v>7920</v>
      </c>
      <c r="AP683" s="12" t="s">
        <v>1515</v>
      </c>
      <c r="AQ683" s="103" t="s">
        <v>1515</v>
      </c>
      <c r="AR683" s="159">
        <v>0.1</v>
      </c>
      <c r="AS683" s="84">
        <v>0</v>
      </c>
    </row>
    <row r="684" spans="1:45" ht="14.25" customHeight="1">
      <c r="A684" s="124" t="s">
        <v>1113</v>
      </c>
      <c r="B684" s="124" t="s">
        <v>1110</v>
      </c>
      <c r="C684" s="419" t="s">
        <v>264</v>
      </c>
      <c r="D684" s="135" t="s">
        <v>232</v>
      </c>
      <c r="E684" s="135">
        <f>COUNTIF(品番配送区分記入用リスト!U:U,CONCATENATE(A684,$E$1))</f>
        <v>0</v>
      </c>
      <c r="F684" s="135">
        <f>COUNTIF(品番配送区分記入用リスト!U:U,CONCATENATE(A684,$F$1))</f>
        <v>0</v>
      </c>
      <c r="G684" s="135">
        <f>COUNTIF(品番配送区分記入用リスト!U:U,CONCATENATE(A684,$G$1))</f>
        <v>0</v>
      </c>
      <c r="H684" s="135">
        <f>COUNTIF(品番配送区分記入用リスト!U:U,CONCATENATE(A684,$H$1))</f>
        <v>0</v>
      </c>
      <c r="I684" s="136">
        <f t="shared" si="11"/>
        <v>0</v>
      </c>
      <c r="L684" s="135" t="s">
        <v>1484</v>
      </c>
      <c r="M684" s="137">
        <v>2000000</v>
      </c>
      <c r="N684" s="419">
        <v>9000</v>
      </c>
      <c r="O684" s="154">
        <v>4000</v>
      </c>
      <c r="Q684" s="419">
        <v>9000</v>
      </c>
      <c r="R684" s="138">
        <v>4000</v>
      </c>
      <c r="S684" s="138">
        <v>5000</v>
      </c>
      <c r="T684" s="141">
        <v>1350</v>
      </c>
      <c r="U684" s="183">
        <v>1075</v>
      </c>
      <c r="V684" s="140">
        <v>0.11944444444444445</v>
      </c>
      <c r="W684" s="127">
        <v>800</v>
      </c>
      <c r="X684" s="85">
        <v>2575</v>
      </c>
      <c r="Y684" s="185">
        <v>1775</v>
      </c>
      <c r="Z684" s="84">
        <v>0.17749999999999999</v>
      </c>
      <c r="AA684" s="424"/>
      <c r="AB684" s="102">
        <v>0.1</v>
      </c>
      <c r="AC684" s="102">
        <v>0.1</v>
      </c>
      <c r="AE684" s="128">
        <v>675</v>
      </c>
      <c r="AF684" s="180">
        <v>1350</v>
      </c>
      <c r="AG684" s="183">
        <v>1075</v>
      </c>
      <c r="AH684" s="189">
        <v>2575</v>
      </c>
      <c r="AK684" s="419">
        <v>9000</v>
      </c>
      <c r="AM684" s="12">
        <v>900</v>
      </c>
      <c r="AN684" s="103">
        <v>9900</v>
      </c>
      <c r="AO684" s="12">
        <v>9900</v>
      </c>
      <c r="AP684" s="12" t="s">
        <v>505</v>
      </c>
      <c r="AQ684" s="103" t="s">
        <v>505</v>
      </c>
      <c r="AR684" s="159">
        <v>0.1</v>
      </c>
      <c r="AS684" s="84">
        <v>0</v>
      </c>
    </row>
    <row r="685" spans="1:45" ht="14.25" customHeight="1">
      <c r="A685" s="124" t="s">
        <v>1114</v>
      </c>
      <c r="B685" s="124" t="s">
        <v>1115</v>
      </c>
      <c r="C685" s="419" t="s">
        <v>236</v>
      </c>
      <c r="D685" s="135" t="s">
        <v>232</v>
      </c>
      <c r="E685" s="135">
        <f>COUNTIF(品番配送区分記入用リスト!U:U,CONCATENATE(A685,$E$1))</f>
        <v>0</v>
      </c>
      <c r="F685" s="135">
        <f>COUNTIF(品番配送区分記入用リスト!U:U,CONCATENATE(A685,$F$1))</f>
        <v>0</v>
      </c>
      <c r="G685" s="135">
        <f>COUNTIF(品番配送区分記入用リスト!U:U,CONCATENATE(A685,$G$1))</f>
        <v>0</v>
      </c>
      <c r="H685" s="135">
        <f>COUNTIF(品番配送区分記入用リスト!U:U,CONCATENATE(A685,$H$1))</f>
        <v>0</v>
      </c>
      <c r="I685" s="136">
        <f t="shared" si="11"/>
        <v>0</v>
      </c>
      <c r="L685" s="135" t="s">
        <v>1484</v>
      </c>
      <c r="M685" s="137">
        <v>2000000</v>
      </c>
      <c r="N685" s="419">
        <v>1800</v>
      </c>
      <c r="O685" s="154">
        <v>800</v>
      </c>
      <c r="Q685" s="419">
        <v>1800</v>
      </c>
      <c r="R685" s="138">
        <v>800</v>
      </c>
      <c r="S685" s="138">
        <v>1000</v>
      </c>
      <c r="T685" s="141">
        <v>270</v>
      </c>
      <c r="U685" s="183">
        <v>215</v>
      </c>
      <c r="V685" s="140">
        <v>0.11944444444444445</v>
      </c>
      <c r="X685" s="85">
        <v>515</v>
      </c>
      <c r="Y685" s="185">
        <v>515</v>
      </c>
      <c r="Z685" s="84">
        <v>0.25750000000000001</v>
      </c>
      <c r="AA685" s="424"/>
      <c r="AB685" s="102">
        <v>0.1</v>
      </c>
      <c r="AC685" s="102">
        <v>0.1</v>
      </c>
      <c r="AE685" s="128">
        <v>135</v>
      </c>
      <c r="AF685" s="180">
        <v>270</v>
      </c>
      <c r="AG685" s="183">
        <v>215</v>
      </c>
      <c r="AH685" s="189">
        <v>515</v>
      </c>
      <c r="AK685" s="419">
        <v>1800</v>
      </c>
      <c r="AM685" s="12">
        <v>180</v>
      </c>
      <c r="AN685" s="103">
        <v>1980</v>
      </c>
      <c r="AO685" s="12">
        <v>1980</v>
      </c>
      <c r="AP685" s="12" t="s">
        <v>1493</v>
      </c>
      <c r="AQ685" s="103" t="s">
        <v>1493</v>
      </c>
      <c r="AR685" s="159">
        <v>0.1</v>
      </c>
      <c r="AS685" s="84">
        <v>0</v>
      </c>
    </row>
    <row r="686" spans="1:45" ht="14.25" customHeight="1">
      <c r="A686" s="124" t="s">
        <v>1116</v>
      </c>
      <c r="B686" s="124" t="s">
        <v>1117</v>
      </c>
      <c r="C686" s="419" t="s">
        <v>238</v>
      </c>
      <c r="D686" s="135" t="s">
        <v>232</v>
      </c>
      <c r="E686" s="135">
        <f>COUNTIF(品番配送区分記入用リスト!U:U,CONCATENATE(A686,$E$1))</f>
        <v>0</v>
      </c>
      <c r="F686" s="135">
        <f>COUNTIF(品番配送区分記入用リスト!U:U,CONCATENATE(A686,$F$1))</f>
        <v>0</v>
      </c>
      <c r="G686" s="135">
        <f>COUNTIF(品番配送区分記入用リスト!U:U,CONCATENATE(A686,$G$1))</f>
        <v>0</v>
      </c>
      <c r="H686" s="135">
        <f>COUNTIF(品番配送区分記入用リスト!U:U,CONCATENATE(A686,$H$1))</f>
        <v>0</v>
      </c>
      <c r="I686" s="136">
        <f t="shared" si="11"/>
        <v>0</v>
      </c>
      <c r="L686" s="135" t="s">
        <v>1484</v>
      </c>
      <c r="M686" s="137">
        <v>2000000</v>
      </c>
      <c r="N686" s="419">
        <v>2250</v>
      </c>
      <c r="O686" s="154">
        <v>1000</v>
      </c>
      <c r="Q686" s="419">
        <v>2250</v>
      </c>
      <c r="R686" s="138">
        <v>1000</v>
      </c>
      <c r="S686" s="138">
        <v>1250</v>
      </c>
      <c r="T686" s="141">
        <v>337.5</v>
      </c>
      <c r="U686" s="183">
        <v>268.75</v>
      </c>
      <c r="V686" s="140">
        <v>0.11944444444444445</v>
      </c>
      <c r="X686" s="85">
        <v>643.75</v>
      </c>
      <c r="Y686" s="185">
        <v>643.75</v>
      </c>
      <c r="Z686" s="84">
        <v>0.25750000000000001</v>
      </c>
      <c r="AA686" s="424"/>
      <c r="AB686" s="102">
        <v>0.1</v>
      </c>
      <c r="AC686" s="102">
        <v>0.1</v>
      </c>
      <c r="AE686" s="128">
        <v>168.75</v>
      </c>
      <c r="AF686" s="180">
        <v>337.5</v>
      </c>
      <c r="AG686" s="183">
        <v>268.75</v>
      </c>
      <c r="AH686" s="189">
        <v>643.75</v>
      </c>
      <c r="AK686" s="419">
        <v>2250</v>
      </c>
      <c r="AM686" s="12">
        <v>225</v>
      </c>
      <c r="AN686" s="103">
        <v>2475</v>
      </c>
      <c r="AO686" s="12">
        <v>2475</v>
      </c>
      <c r="AP686" s="12" t="s">
        <v>1516</v>
      </c>
      <c r="AQ686" s="103" t="s">
        <v>1516</v>
      </c>
      <c r="AR686" s="159">
        <v>0.1</v>
      </c>
      <c r="AS686" s="84">
        <v>0</v>
      </c>
    </row>
    <row r="687" spans="1:45" ht="14.25" customHeight="1">
      <c r="A687" s="124" t="s">
        <v>1118</v>
      </c>
      <c r="B687" s="124" t="s">
        <v>1117</v>
      </c>
      <c r="C687" s="419" t="s">
        <v>238</v>
      </c>
      <c r="D687" s="135" t="s">
        <v>232</v>
      </c>
      <c r="E687" s="135">
        <f>COUNTIF(品番配送区分記入用リスト!U:U,CONCATENATE(A687,$E$1))</f>
        <v>0</v>
      </c>
      <c r="F687" s="135">
        <f>COUNTIF(品番配送区分記入用リスト!U:U,CONCATENATE(A687,$F$1))</f>
        <v>0</v>
      </c>
      <c r="G687" s="135">
        <f>COUNTIF(品番配送区分記入用リスト!U:U,CONCATENATE(A687,$G$1))</f>
        <v>0</v>
      </c>
      <c r="H687" s="135">
        <f>COUNTIF(品番配送区分記入用リスト!U:U,CONCATENATE(A687,$H$1))</f>
        <v>0</v>
      </c>
      <c r="I687" s="136">
        <f t="shared" si="11"/>
        <v>0</v>
      </c>
      <c r="L687" s="135" t="s">
        <v>1484</v>
      </c>
      <c r="M687" s="137">
        <v>2000000</v>
      </c>
      <c r="N687" s="419">
        <v>2250</v>
      </c>
      <c r="O687" s="154">
        <v>1000</v>
      </c>
      <c r="Q687" s="419">
        <v>2250</v>
      </c>
      <c r="R687" s="138">
        <v>1000</v>
      </c>
      <c r="S687" s="138">
        <v>1250</v>
      </c>
      <c r="T687" s="141">
        <v>337.5</v>
      </c>
      <c r="U687" s="183">
        <v>268.75</v>
      </c>
      <c r="V687" s="140">
        <v>0.11944444444444445</v>
      </c>
      <c r="X687" s="85">
        <v>643.75</v>
      </c>
      <c r="Y687" s="185">
        <v>643.75</v>
      </c>
      <c r="Z687" s="84">
        <v>0.25750000000000001</v>
      </c>
      <c r="AA687" s="424"/>
      <c r="AB687" s="102">
        <v>0.1</v>
      </c>
      <c r="AC687" s="102">
        <v>0.1</v>
      </c>
      <c r="AE687" s="128">
        <v>168.75</v>
      </c>
      <c r="AF687" s="180">
        <v>337.5</v>
      </c>
      <c r="AG687" s="183">
        <v>268.75</v>
      </c>
      <c r="AH687" s="189">
        <v>643.75</v>
      </c>
      <c r="AK687" s="419">
        <v>2250</v>
      </c>
      <c r="AM687" s="12">
        <v>225</v>
      </c>
      <c r="AN687" s="103">
        <v>2475</v>
      </c>
      <c r="AO687" s="12">
        <v>2475</v>
      </c>
      <c r="AP687" s="12" t="s">
        <v>1516</v>
      </c>
      <c r="AQ687" s="103" t="s">
        <v>1516</v>
      </c>
      <c r="AR687" s="159">
        <v>0.1</v>
      </c>
      <c r="AS687" s="84">
        <v>0</v>
      </c>
    </row>
    <row r="688" spans="1:45" ht="14.25" customHeight="1">
      <c r="A688" s="124" t="s">
        <v>1119</v>
      </c>
      <c r="B688" s="124" t="s">
        <v>1120</v>
      </c>
      <c r="C688" s="419" t="s">
        <v>240</v>
      </c>
      <c r="D688" s="135" t="s">
        <v>232</v>
      </c>
      <c r="E688" s="135">
        <f>COUNTIF(品番配送区分記入用リスト!U:U,CONCATENATE(A688,$E$1))</f>
        <v>0</v>
      </c>
      <c r="F688" s="135">
        <f>COUNTIF(品番配送区分記入用リスト!U:U,CONCATENATE(A688,$F$1))</f>
        <v>0</v>
      </c>
      <c r="G688" s="135">
        <f>COUNTIF(品番配送区分記入用リスト!U:U,CONCATENATE(A688,$G$1))</f>
        <v>0</v>
      </c>
      <c r="H688" s="135">
        <f>COUNTIF(品番配送区分記入用リスト!U:U,CONCATENATE(A688,$H$1))</f>
        <v>0</v>
      </c>
      <c r="I688" s="136">
        <f t="shared" si="11"/>
        <v>0</v>
      </c>
      <c r="L688" s="135" t="s">
        <v>1484</v>
      </c>
      <c r="M688" s="137">
        <v>2000000</v>
      </c>
      <c r="N688" s="419">
        <v>2700</v>
      </c>
      <c r="O688" s="154">
        <v>1200</v>
      </c>
      <c r="Q688" s="419">
        <v>2700</v>
      </c>
      <c r="R688" s="138">
        <v>1200</v>
      </c>
      <c r="S688" s="138">
        <v>1500</v>
      </c>
      <c r="T688" s="141">
        <v>405</v>
      </c>
      <c r="U688" s="183">
        <v>322.5</v>
      </c>
      <c r="V688" s="140">
        <v>0.11944444444444445</v>
      </c>
      <c r="X688" s="85">
        <v>772.5</v>
      </c>
      <c r="Y688" s="185">
        <v>772.5</v>
      </c>
      <c r="Z688" s="84">
        <v>0.25750000000000001</v>
      </c>
      <c r="AA688" s="424"/>
      <c r="AB688" s="102">
        <v>0.1</v>
      </c>
      <c r="AC688" s="102">
        <v>0.1</v>
      </c>
      <c r="AE688" s="128">
        <v>202.5</v>
      </c>
      <c r="AF688" s="180">
        <v>405</v>
      </c>
      <c r="AG688" s="183">
        <v>322.5</v>
      </c>
      <c r="AH688" s="189">
        <v>772.5</v>
      </c>
      <c r="AK688" s="419">
        <v>2700</v>
      </c>
      <c r="AM688" s="12">
        <v>270</v>
      </c>
      <c r="AN688" s="103">
        <v>2970</v>
      </c>
      <c r="AO688" s="12">
        <v>2970</v>
      </c>
      <c r="AP688" s="12" t="s">
        <v>662</v>
      </c>
      <c r="AQ688" s="103" t="s">
        <v>662</v>
      </c>
      <c r="AR688" s="159">
        <v>0.1</v>
      </c>
      <c r="AS688" s="84">
        <v>0</v>
      </c>
    </row>
    <row r="689" spans="1:45" ht="14.25" customHeight="1">
      <c r="A689" s="124" t="s">
        <v>1121</v>
      </c>
      <c r="B689" s="124" t="s">
        <v>1122</v>
      </c>
      <c r="C689" s="419" t="s">
        <v>419</v>
      </c>
      <c r="D689" s="135" t="s">
        <v>232</v>
      </c>
      <c r="E689" s="135">
        <f>COUNTIF(品番配送区分記入用リスト!U:U,CONCATENATE(A689,$E$1))</f>
        <v>0</v>
      </c>
      <c r="F689" s="135">
        <f>COUNTIF(品番配送区分記入用リスト!U:U,CONCATENATE(A689,$F$1))</f>
        <v>0</v>
      </c>
      <c r="G689" s="135">
        <f>COUNTIF(品番配送区分記入用リスト!U:U,CONCATENATE(A689,$G$1))</f>
        <v>0</v>
      </c>
      <c r="H689" s="135">
        <f>COUNTIF(品番配送区分記入用リスト!U:U,CONCATENATE(A689,$H$1))</f>
        <v>0</v>
      </c>
      <c r="I689" s="136">
        <f t="shared" si="11"/>
        <v>0</v>
      </c>
      <c r="L689" s="135" t="s">
        <v>1484</v>
      </c>
      <c r="M689" s="137">
        <v>2000000</v>
      </c>
      <c r="N689" s="419">
        <v>3150</v>
      </c>
      <c r="O689" s="154">
        <v>1400</v>
      </c>
      <c r="Q689" s="419">
        <v>3150</v>
      </c>
      <c r="R689" s="138">
        <v>1400</v>
      </c>
      <c r="S689" s="138">
        <v>1750</v>
      </c>
      <c r="T689" s="141">
        <v>472.5</v>
      </c>
      <c r="U689" s="183">
        <v>376.25</v>
      </c>
      <c r="V689" s="140">
        <v>0.11944444444444445</v>
      </c>
      <c r="X689" s="85">
        <v>901.25</v>
      </c>
      <c r="Y689" s="185">
        <v>901.25</v>
      </c>
      <c r="Z689" s="84">
        <v>0.25750000000000001</v>
      </c>
      <c r="AA689" s="424"/>
      <c r="AB689" s="102">
        <v>0.1</v>
      </c>
      <c r="AC689" s="102">
        <v>0.1</v>
      </c>
      <c r="AE689" s="128">
        <v>236.25</v>
      </c>
      <c r="AF689" s="180">
        <v>472.5</v>
      </c>
      <c r="AG689" s="183">
        <v>376.25</v>
      </c>
      <c r="AH689" s="189">
        <v>901.25</v>
      </c>
      <c r="AK689" s="419">
        <v>3150</v>
      </c>
      <c r="AM689" s="12">
        <v>315</v>
      </c>
      <c r="AN689" s="103">
        <v>3465</v>
      </c>
      <c r="AO689" s="12">
        <v>3465</v>
      </c>
      <c r="AP689" s="12" t="s">
        <v>1517</v>
      </c>
      <c r="AQ689" s="103" t="s">
        <v>1517</v>
      </c>
      <c r="AR689" s="159">
        <v>0.1</v>
      </c>
      <c r="AS689" s="84">
        <v>0</v>
      </c>
    </row>
    <row r="690" spans="1:45" ht="14.25" customHeight="1">
      <c r="A690" s="124" t="s">
        <v>1123</v>
      </c>
      <c r="B690" s="124" t="s">
        <v>1122</v>
      </c>
      <c r="C690" s="419" t="s">
        <v>246</v>
      </c>
      <c r="D690" s="135" t="s">
        <v>232</v>
      </c>
      <c r="E690" s="135">
        <f>COUNTIF(品番配送区分記入用リスト!U:U,CONCATENATE(A690,$E$1))</f>
        <v>0</v>
      </c>
      <c r="F690" s="135">
        <f>COUNTIF(品番配送区分記入用リスト!U:U,CONCATENATE(A690,$F$1))</f>
        <v>0</v>
      </c>
      <c r="G690" s="135">
        <f>COUNTIF(品番配送区分記入用リスト!U:U,CONCATENATE(A690,$G$1))</f>
        <v>0</v>
      </c>
      <c r="H690" s="135">
        <f>COUNTIF(品番配送区分記入用リスト!U:U,CONCATENATE(A690,$H$1))</f>
        <v>0</v>
      </c>
      <c r="I690" s="136">
        <f t="shared" si="11"/>
        <v>0</v>
      </c>
      <c r="L690" s="135" t="s">
        <v>1484</v>
      </c>
      <c r="M690" s="137">
        <v>2000000</v>
      </c>
      <c r="N690" s="419">
        <v>3600</v>
      </c>
      <c r="O690" s="154">
        <v>1600</v>
      </c>
      <c r="Q690" s="419">
        <v>3600</v>
      </c>
      <c r="R690" s="138">
        <v>1600</v>
      </c>
      <c r="S690" s="138">
        <v>2000</v>
      </c>
      <c r="T690" s="141">
        <v>540</v>
      </c>
      <c r="U690" s="183">
        <v>430</v>
      </c>
      <c r="V690" s="140">
        <v>0.11944444444444445</v>
      </c>
      <c r="X690" s="85">
        <v>1030</v>
      </c>
      <c r="Y690" s="185">
        <v>1030</v>
      </c>
      <c r="Z690" s="84">
        <v>0.25750000000000001</v>
      </c>
      <c r="AA690" s="424"/>
      <c r="AB690" s="102">
        <v>0.1</v>
      </c>
      <c r="AC690" s="102">
        <v>0.1</v>
      </c>
      <c r="AE690" s="128">
        <v>270</v>
      </c>
      <c r="AF690" s="180">
        <v>540</v>
      </c>
      <c r="AG690" s="183">
        <v>430</v>
      </c>
      <c r="AH690" s="189">
        <v>1030</v>
      </c>
      <c r="AK690" s="419">
        <v>3600</v>
      </c>
      <c r="AM690" s="12">
        <v>360</v>
      </c>
      <c r="AN690" s="103">
        <v>3960</v>
      </c>
      <c r="AO690" s="12">
        <v>3960</v>
      </c>
      <c r="AP690" s="12" t="s">
        <v>1518</v>
      </c>
      <c r="AQ690" s="103" t="s">
        <v>1518</v>
      </c>
      <c r="AR690" s="159">
        <v>0.1</v>
      </c>
      <c r="AS690" s="84">
        <v>0</v>
      </c>
    </row>
    <row r="691" spans="1:45" ht="14.25" customHeight="1">
      <c r="A691" s="124" t="s">
        <v>1124</v>
      </c>
      <c r="B691" s="124" t="s">
        <v>1125</v>
      </c>
      <c r="C691" s="419" t="s">
        <v>248</v>
      </c>
      <c r="D691" s="135" t="s">
        <v>232</v>
      </c>
      <c r="E691" s="135">
        <f>COUNTIF(品番配送区分記入用リスト!U:U,CONCATENATE(A691,$E$1))</f>
        <v>0</v>
      </c>
      <c r="F691" s="135">
        <f>COUNTIF(品番配送区分記入用リスト!U:U,CONCATENATE(A691,$F$1))</f>
        <v>0</v>
      </c>
      <c r="G691" s="135">
        <f>COUNTIF(品番配送区分記入用リスト!U:U,CONCATENATE(A691,$G$1))</f>
        <v>0</v>
      </c>
      <c r="H691" s="135">
        <f>COUNTIF(品番配送区分記入用リスト!U:U,CONCATENATE(A691,$H$1))</f>
        <v>0</v>
      </c>
      <c r="I691" s="136">
        <f t="shared" si="11"/>
        <v>0</v>
      </c>
      <c r="L691" s="135" t="s">
        <v>1484</v>
      </c>
      <c r="M691" s="137">
        <v>2000000</v>
      </c>
      <c r="N691" s="419">
        <v>4500</v>
      </c>
      <c r="O691" s="154">
        <v>2000</v>
      </c>
      <c r="Q691" s="419">
        <v>4500</v>
      </c>
      <c r="R691" s="138">
        <v>2000</v>
      </c>
      <c r="S691" s="138">
        <v>2500</v>
      </c>
      <c r="T691" s="141">
        <v>675</v>
      </c>
      <c r="U691" s="183">
        <v>537.5</v>
      </c>
      <c r="V691" s="140">
        <v>0.11944444444444445</v>
      </c>
      <c r="W691" s="127">
        <v>800</v>
      </c>
      <c r="X691" s="85">
        <v>1287.5</v>
      </c>
      <c r="Y691" s="185">
        <v>487.5</v>
      </c>
      <c r="Z691" s="84">
        <v>9.7500000000000003E-2</v>
      </c>
      <c r="AA691" s="424"/>
      <c r="AB691" s="102">
        <v>0.1</v>
      </c>
      <c r="AC691" s="102">
        <v>0.1</v>
      </c>
      <c r="AE691" s="128">
        <v>337.5</v>
      </c>
      <c r="AF691" s="180">
        <v>675</v>
      </c>
      <c r="AG691" s="183">
        <v>537.5</v>
      </c>
      <c r="AH691" s="189">
        <v>1287.5</v>
      </c>
      <c r="AK691" s="419">
        <v>4500</v>
      </c>
      <c r="AM691" s="12">
        <v>450</v>
      </c>
      <c r="AN691" s="103">
        <v>4950</v>
      </c>
      <c r="AO691" s="12">
        <v>4950</v>
      </c>
      <c r="AP691" s="12" t="s">
        <v>467</v>
      </c>
      <c r="AQ691" s="103" t="s">
        <v>467</v>
      </c>
      <c r="AR691" s="159">
        <v>0.1</v>
      </c>
      <c r="AS691" s="84">
        <v>0</v>
      </c>
    </row>
    <row r="692" spans="1:45" ht="14.25" customHeight="1">
      <c r="A692" s="124" t="s">
        <v>1126</v>
      </c>
      <c r="B692" s="124" t="s">
        <v>1127</v>
      </c>
      <c r="C692" s="419" t="s">
        <v>236</v>
      </c>
      <c r="D692" s="135" t="s">
        <v>232</v>
      </c>
      <c r="E692" s="135">
        <f>COUNTIF(品番配送区分記入用リスト!U:U,CONCATENATE(A692,$E$1))</f>
        <v>0</v>
      </c>
      <c r="F692" s="135">
        <f>COUNTIF(品番配送区分記入用リスト!U:U,CONCATENATE(A692,$F$1))</f>
        <v>0</v>
      </c>
      <c r="G692" s="135">
        <f>COUNTIF(品番配送区分記入用リスト!U:U,CONCATENATE(A692,$G$1))</f>
        <v>0</v>
      </c>
      <c r="H692" s="135">
        <f>COUNTIF(品番配送区分記入用リスト!U:U,CONCATENATE(A692,$H$1))</f>
        <v>0</v>
      </c>
      <c r="I692" s="136">
        <f t="shared" si="11"/>
        <v>0</v>
      </c>
      <c r="L692" s="135" t="s">
        <v>1484</v>
      </c>
      <c r="M692" s="137">
        <v>2000000</v>
      </c>
      <c r="N692" s="419">
        <v>1800</v>
      </c>
      <c r="O692" s="154">
        <v>800</v>
      </c>
      <c r="Q692" s="419">
        <v>1800</v>
      </c>
      <c r="R692" s="138">
        <v>800</v>
      </c>
      <c r="S692" s="138">
        <v>1000</v>
      </c>
      <c r="T692" s="141">
        <v>270</v>
      </c>
      <c r="U692" s="183">
        <v>215</v>
      </c>
      <c r="V692" s="140">
        <v>0.11944444444444445</v>
      </c>
      <c r="X692" s="85">
        <v>515</v>
      </c>
      <c r="Y692" s="185">
        <v>515</v>
      </c>
      <c r="Z692" s="84">
        <v>0.25750000000000001</v>
      </c>
      <c r="AA692" s="424"/>
      <c r="AB692" s="102">
        <v>0.1</v>
      </c>
      <c r="AC692" s="102">
        <v>0.1</v>
      </c>
      <c r="AE692" s="128">
        <v>135</v>
      </c>
      <c r="AF692" s="180">
        <v>270</v>
      </c>
      <c r="AG692" s="183">
        <v>215</v>
      </c>
      <c r="AH692" s="189">
        <v>515</v>
      </c>
      <c r="AK692" s="419">
        <v>1800</v>
      </c>
      <c r="AM692" s="12">
        <v>180</v>
      </c>
      <c r="AN692" s="103">
        <v>1980</v>
      </c>
      <c r="AO692" s="12">
        <v>1980</v>
      </c>
      <c r="AP692" s="12" t="s">
        <v>1493</v>
      </c>
      <c r="AQ692" s="103" t="s">
        <v>1493</v>
      </c>
      <c r="AR692" s="159">
        <v>0.1</v>
      </c>
      <c r="AS692" s="84">
        <v>0</v>
      </c>
    </row>
    <row r="693" spans="1:45" ht="14.25" customHeight="1">
      <c r="A693" s="124" t="s">
        <v>1128</v>
      </c>
      <c r="B693" s="124" t="s">
        <v>1129</v>
      </c>
      <c r="C693" s="419" t="s">
        <v>238</v>
      </c>
      <c r="D693" s="135" t="s">
        <v>232</v>
      </c>
      <c r="E693" s="135">
        <f>COUNTIF(品番配送区分記入用リスト!U:U,CONCATENATE(A693,$E$1))</f>
        <v>0</v>
      </c>
      <c r="F693" s="135">
        <f>COUNTIF(品番配送区分記入用リスト!U:U,CONCATENATE(A693,$F$1))</f>
        <v>0</v>
      </c>
      <c r="G693" s="135">
        <f>COUNTIF(品番配送区分記入用リスト!U:U,CONCATENATE(A693,$G$1))</f>
        <v>0</v>
      </c>
      <c r="H693" s="135">
        <f>COUNTIF(品番配送区分記入用リスト!U:U,CONCATENATE(A693,$H$1))</f>
        <v>0</v>
      </c>
      <c r="I693" s="136">
        <f t="shared" si="11"/>
        <v>0</v>
      </c>
      <c r="L693" s="135" t="s">
        <v>1484</v>
      </c>
      <c r="M693" s="137">
        <v>2000000</v>
      </c>
      <c r="N693" s="419">
        <v>2250</v>
      </c>
      <c r="O693" s="154">
        <v>1000</v>
      </c>
      <c r="Q693" s="419">
        <v>2250</v>
      </c>
      <c r="R693" s="138">
        <v>1000</v>
      </c>
      <c r="S693" s="138">
        <v>1250</v>
      </c>
      <c r="T693" s="141">
        <v>337.5</v>
      </c>
      <c r="U693" s="183">
        <v>268.75</v>
      </c>
      <c r="V693" s="140">
        <v>0.11944444444444445</v>
      </c>
      <c r="X693" s="85">
        <v>643.75</v>
      </c>
      <c r="Y693" s="185">
        <v>643.75</v>
      </c>
      <c r="Z693" s="84">
        <v>0.25750000000000001</v>
      </c>
      <c r="AA693" s="424"/>
      <c r="AB693" s="102">
        <v>0.1</v>
      </c>
      <c r="AC693" s="102">
        <v>0.1</v>
      </c>
      <c r="AE693" s="128">
        <v>168.75</v>
      </c>
      <c r="AF693" s="180">
        <v>337.5</v>
      </c>
      <c r="AG693" s="183">
        <v>268.75</v>
      </c>
      <c r="AH693" s="189">
        <v>643.75</v>
      </c>
      <c r="AK693" s="419">
        <v>2250</v>
      </c>
      <c r="AM693" s="12">
        <v>225</v>
      </c>
      <c r="AN693" s="103">
        <v>2475</v>
      </c>
      <c r="AO693" s="12">
        <v>2475</v>
      </c>
      <c r="AP693" s="12" t="s">
        <v>1516</v>
      </c>
      <c r="AQ693" s="103" t="s">
        <v>1516</v>
      </c>
      <c r="AR693" s="159">
        <v>0.1</v>
      </c>
      <c r="AS693" s="84">
        <v>0</v>
      </c>
    </row>
    <row r="694" spans="1:45" ht="14.25" customHeight="1">
      <c r="A694" s="124" t="s">
        <v>1130</v>
      </c>
      <c r="B694" s="124" t="s">
        <v>1131</v>
      </c>
      <c r="C694" s="419" t="s">
        <v>240</v>
      </c>
      <c r="D694" s="135" t="s">
        <v>232</v>
      </c>
      <c r="E694" s="135">
        <f>COUNTIF(品番配送区分記入用リスト!U:U,CONCATENATE(A694,$E$1))</f>
        <v>0</v>
      </c>
      <c r="F694" s="135">
        <f>COUNTIF(品番配送区分記入用リスト!U:U,CONCATENATE(A694,$F$1))</f>
        <v>0</v>
      </c>
      <c r="G694" s="135">
        <f>COUNTIF(品番配送区分記入用リスト!U:U,CONCATENATE(A694,$G$1))</f>
        <v>0</v>
      </c>
      <c r="H694" s="135">
        <f>COUNTIF(品番配送区分記入用リスト!U:U,CONCATENATE(A694,$H$1))</f>
        <v>0</v>
      </c>
      <c r="I694" s="136">
        <f t="shared" si="11"/>
        <v>0</v>
      </c>
      <c r="L694" s="135" t="s">
        <v>1484</v>
      </c>
      <c r="M694" s="137">
        <v>2000000</v>
      </c>
      <c r="N694" s="419">
        <v>2700</v>
      </c>
      <c r="O694" s="154">
        <v>1200</v>
      </c>
      <c r="Q694" s="419">
        <v>2700</v>
      </c>
      <c r="R694" s="138">
        <v>1200</v>
      </c>
      <c r="S694" s="138">
        <v>1500</v>
      </c>
      <c r="T694" s="141">
        <v>405</v>
      </c>
      <c r="U694" s="183">
        <v>322.5</v>
      </c>
      <c r="V694" s="140">
        <v>0.11944444444444445</v>
      </c>
      <c r="X694" s="85">
        <v>772.5</v>
      </c>
      <c r="Y694" s="185">
        <v>772.5</v>
      </c>
      <c r="Z694" s="84">
        <v>0.25750000000000001</v>
      </c>
      <c r="AA694" s="424"/>
      <c r="AB694" s="102">
        <v>0.1</v>
      </c>
      <c r="AC694" s="102">
        <v>0.1</v>
      </c>
      <c r="AE694" s="128">
        <v>202.5</v>
      </c>
      <c r="AF694" s="180">
        <v>405</v>
      </c>
      <c r="AG694" s="183">
        <v>322.5</v>
      </c>
      <c r="AH694" s="189">
        <v>772.5</v>
      </c>
      <c r="AK694" s="419">
        <v>2700</v>
      </c>
      <c r="AM694" s="12">
        <v>270</v>
      </c>
      <c r="AN694" s="103">
        <v>2970</v>
      </c>
      <c r="AO694" s="12">
        <v>2970</v>
      </c>
      <c r="AP694" s="12" t="s">
        <v>662</v>
      </c>
      <c r="AQ694" s="103" t="s">
        <v>662</v>
      </c>
      <c r="AR694" s="159">
        <v>0.1</v>
      </c>
      <c r="AS694" s="84">
        <v>0</v>
      </c>
    </row>
    <row r="695" spans="1:45" ht="14.25" customHeight="1">
      <c r="A695" s="124" t="s">
        <v>1132</v>
      </c>
      <c r="B695" s="124" t="s">
        <v>1129</v>
      </c>
      <c r="C695" s="419" t="s">
        <v>246</v>
      </c>
      <c r="D695" s="135" t="s">
        <v>232</v>
      </c>
      <c r="E695" s="135">
        <f>COUNTIF(品番配送区分記入用リスト!U:U,CONCATENATE(A695,$E$1))</f>
        <v>0</v>
      </c>
      <c r="F695" s="135">
        <f>COUNTIF(品番配送区分記入用リスト!U:U,CONCATENATE(A695,$F$1))</f>
        <v>0</v>
      </c>
      <c r="G695" s="135">
        <f>COUNTIF(品番配送区分記入用リスト!U:U,CONCATENATE(A695,$G$1))</f>
        <v>0</v>
      </c>
      <c r="H695" s="135">
        <f>COUNTIF(品番配送区分記入用リスト!U:U,CONCATENATE(A695,$H$1))</f>
        <v>0</v>
      </c>
      <c r="I695" s="136">
        <f t="shared" si="11"/>
        <v>0</v>
      </c>
      <c r="L695" s="135" t="s">
        <v>1484</v>
      </c>
      <c r="M695" s="137">
        <v>2000000</v>
      </c>
      <c r="N695" s="419">
        <v>3600</v>
      </c>
      <c r="O695" s="154">
        <v>1600</v>
      </c>
      <c r="Q695" s="419">
        <v>3600</v>
      </c>
      <c r="R695" s="138">
        <v>1600</v>
      </c>
      <c r="S695" s="138">
        <v>2000</v>
      </c>
      <c r="T695" s="141">
        <v>540</v>
      </c>
      <c r="U695" s="183">
        <v>430</v>
      </c>
      <c r="V695" s="140">
        <v>0.11944444444444445</v>
      </c>
      <c r="X695" s="85">
        <v>1030</v>
      </c>
      <c r="Y695" s="185">
        <v>1030</v>
      </c>
      <c r="Z695" s="84">
        <v>0.25750000000000001</v>
      </c>
      <c r="AA695" s="424"/>
      <c r="AB695" s="102">
        <v>0.1</v>
      </c>
      <c r="AC695" s="102">
        <v>0.1</v>
      </c>
      <c r="AE695" s="128">
        <v>270</v>
      </c>
      <c r="AF695" s="180">
        <v>540</v>
      </c>
      <c r="AG695" s="183">
        <v>430</v>
      </c>
      <c r="AH695" s="189">
        <v>1030</v>
      </c>
      <c r="AK695" s="419">
        <v>3600</v>
      </c>
      <c r="AM695" s="12">
        <v>360</v>
      </c>
      <c r="AN695" s="103">
        <v>3960</v>
      </c>
      <c r="AO695" s="12">
        <v>3960</v>
      </c>
      <c r="AP695" s="12" t="s">
        <v>1518</v>
      </c>
      <c r="AQ695" s="103" t="s">
        <v>1518</v>
      </c>
      <c r="AR695" s="159">
        <v>0.1</v>
      </c>
      <c r="AS695" s="84">
        <v>0</v>
      </c>
    </row>
    <row r="696" spans="1:45" ht="14.25" customHeight="1">
      <c r="A696" s="124" t="s">
        <v>1133</v>
      </c>
      <c r="B696" s="124" t="s">
        <v>1129</v>
      </c>
      <c r="C696" s="419" t="s">
        <v>248</v>
      </c>
      <c r="D696" s="135" t="s">
        <v>232</v>
      </c>
      <c r="E696" s="135">
        <f>COUNTIF(品番配送区分記入用リスト!U:U,CONCATENATE(A696,$E$1))</f>
        <v>0</v>
      </c>
      <c r="F696" s="135">
        <f>COUNTIF(品番配送区分記入用リスト!U:U,CONCATENATE(A696,$F$1))</f>
        <v>0</v>
      </c>
      <c r="G696" s="135">
        <f>COUNTIF(品番配送区分記入用リスト!U:U,CONCATENATE(A696,$G$1))</f>
        <v>0</v>
      </c>
      <c r="H696" s="135">
        <f>COUNTIF(品番配送区分記入用リスト!U:U,CONCATENATE(A696,$H$1))</f>
        <v>0</v>
      </c>
      <c r="I696" s="136">
        <f t="shared" si="11"/>
        <v>0</v>
      </c>
      <c r="L696" s="135" t="s">
        <v>1484</v>
      </c>
      <c r="M696" s="137">
        <v>2000000</v>
      </c>
      <c r="N696" s="419">
        <v>4500</v>
      </c>
      <c r="O696" s="154">
        <v>2000</v>
      </c>
      <c r="Q696" s="419">
        <v>4500</v>
      </c>
      <c r="R696" s="138">
        <v>2000</v>
      </c>
      <c r="S696" s="138">
        <v>2500</v>
      </c>
      <c r="T696" s="141">
        <v>675</v>
      </c>
      <c r="U696" s="183">
        <v>537.5</v>
      </c>
      <c r="V696" s="140">
        <v>0.11944444444444445</v>
      </c>
      <c r="W696" s="127">
        <v>800</v>
      </c>
      <c r="X696" s="85">
        <v>1287.5</v>
      </c>
      <c r="Y696" s="185">
        <v>487.5</v>
      </c>
      <c r="Z696" s="84">
        <v>9.7500000000000003E-2</v>
      </c>
      <c r="AA696" s="424"/>
      <c r="AB696" s="102">
        <v>0.1</v>
      </c>
      <c r="AC696" s="102">
        <v>0.1</v>
      </c>
      <c r="AE696" s="128">
        <v>337.5</v>
      </c>
      <c r="AF696" s="180">
        <v>675</v>
      </c>
      <c r="AG696" s="183">
        <v>537.5</v>
      </c>
      <c r="AH696" s="189">
        <v>1287.5</v>
      </c>
      <c r="AK696" s="419">
        <v>4500</v>
      </c>
      <c r="AM696" s="12">
        <v>450</v>
      </c>
      <c r="AN696" s="103">
        <v>4950</v>
      </c>
      <c r="AO696" s="12">
        <v>4950</v>
      </c>
      <c r="AP696" s="12" t="s">
        <v>467</v>
      </c>
      <c r="AQ696" s="103" t="s">
        <v>467</v>
      </c>
      <c r="AR696" s="159">
        <v>0.1</v>
      </c>
      <c r="AS696" s="84">
        <v>0</v>
      </c>
    </row>
    <row r="697" spans="1:45" ht="14.25" customHeight="1">
      <c r="A697" s="124" t="s">
        <v>1134</v>
      </c>
      <c r="B697" s="124" t="s">
        <v>1129</v>
      </c>
      <c r="C697" s="419" t="s">
        <v>495</v>
      </c>
      <c r="D697" s="135" t="s">
        <v>232</v>
      </c>
      <c r="E697" s="135">
        <f>COUNTIF(品番配送区分記入用リスト!U:U,CONCATENATE(A697,$E$1))</f>
        <v>0</v>
      </c>
      <c r="F697" s="135">
        <f>COUNTIF(品番配送区分記入用リスト!U:U,CONCATENATE(A697,$F$1))</f>
        <v>0</v>
      </c>
      <c r="G697" s="135">
        <f>COUNTIF(品番配送区分記入用リスト!U:U,CONCATENATE(A697,$G$1))</f>
        <v>0</v>
      </c>
      <c r="H697" s="135">
        <f>COUNTIF(品番配送区分記入用リスト!U:U,CONCATENATE(A697,$H$1))</f>
        <v>0</v>
      </c>
      <c r="I697" s="136">
        <f t="shared" si="11"/>
        <v>0</v>
      </c>
      <c r="L697" s="135" t="s">
        <v>1484</v>
      </c>
      <c r="M697" s="137">
        <v>2000000</v>
      </c>
      <c r="N697" s="419">
        <v>7200</v>
      </c>
      <c r="O697" s="154">
        <v>3200</v>
      </c>
      <c r="Q697" s="419">
        <v>7200</v>
      </c>
      <c r="R697" s="138">
        <v>3200</v>
      </c>
      <c r="S697" s="138">
        <v>4000</v>
      </c>
      <c r="T697" s="141">
        <v>1080</v>
      </c>
      <c r="U697" s="183">
        <v>860</v>
      </c>
      <c r="V697" s="140">
        <v>0.11944444444444445</v>
      </c>
      <c r="W697" s="127">
        <v>800</v>
      </c>
      <c r="X697" s="85">
        <v>2060</v>
      </c>
      <c r="Y697" s="185">
        <v>1260</v>
      </c>
      <c r="Z697" s="84">
        <v>0.1575</v>
      </c>
      <c r="AA697" s="424"/>
      <c r="AB697" s="102">
        <v>0.1</v>
      </c>
      <c r="AC697" s="102">
        <v>0.1</v>
      </c>
      <c r="AE697" s="128">
        <v>540</v>
      </c>
      <c r="AF697" s="180">
        <v>1080</v>
      </c>
      <c r="AG697" s="183">
        <v>860</v>
      </c>
      <c r="AH697" s="189">
        <v>2060</v>
      </c>
      <c r="AK697" s="419">
        <v>7200</v>
      </c>
      <c r="AM697" s="12">
        <v>720</v>
      </c>
      <c r="AN697" s="103">
        <v>7920</v>
      </c>
      <c r="AO697" s="12">
        <v>7920</v>
      </c>
      <c r="AP697" s="12" t="s">
        <v>1515</v>
      </c>
      <c r="AQ697" s="103" t="s">
        <v>1515</v>
      </c>
      <c r="AR697" s="159">
        <v>0.1</v>
      </c>
      <c r="AS697" s="84">
        <v>0</v>
      </c>
    </row>
    <row r="698" spans="1:45" ht="14.25" customHeight="1">
      <c r="A698" s="124" t="s">
        <v>1135</v>
      </c>
      <c r="B698" s="124" t="s">
        <v>1136</v>
      </c>
      <c r="C698" s="419" t="s">
        <v>240</v>
      </c>
      <c r="D698" s="135" t="s">
        <v>232</v>
      </c>
      <c r="E698" s="135">
        <f>COUNTIF(品番配送区分記入用リスト!U:U,CONCATENATE(A698,$E$1))</f>
        <v>0</v>
      </c>
      <c r="F698" s="135">
        <f>COUNTIF(品番配送区分記入用リスト!U:U,CONCATENATE(A698,$F$1))</f>
        <v>0</v>
      </c>
      <c r="G698" s="135">
        <f>COUNTIF(品番配送区分記入用リスト!U:U,CONCATENATE(A698,$G$1))</f>
        <v>0</v>
      </c>
      <c r="H698" s="135">
        <f>COUNTIF(品番配送区分記入用リスト!U:U,CONCATENATE(A698,$H$1))</f>
        <v>0</v>
      </c>
      <c r="I698" s="136">
        <f t="shared" si="11"/>
        <v>0</v>
      </c>
      <c r="L698" s="135" t="s">
        <v>1484</v>
      </c>
      <c r="M698" s="137">
        <v>2000000</v>
      </c>
      <c r="N698" s="419">
        <v>2700</v>
      </c>
      <c r="O698" s="154">
        <v>1200</v>
      </c>
      <c r="Q698" s="419">
        <v>2700</v>
      </c>
      <c r="R698" s="138">
        <v>1200</v>
      </c>
      <c r="S698" s="138">
        <v>1500</v>
      </c>
      <c r="T698" s="141">
        <v>405</v>
      </c>
      <c r="U698" s="183">
        <v>322.5</v>
      </c>
      <c r="V698" s="140">
        <v>0.11944444444444445</v>
      </c>
      <c r="X698" s="85">
        <v>772.5</v>
      </c>
      <c r="Y698" s="185">
        <v>772.5</v>
      </c>
      <c r="Z698" s="84">
        <v>0.25750000000000001</v>
      </c>
      <c r="AA698" s="424"/>
      <c r="AB698" s="102">
        <v>0.1</v>
      </c>
      <c r="AC698" s="102">
        <v>0.1</v>
      </c>
      <c r="AE698" s="128">
        <v>202.5</v>
      </c>
      <c r="AF698" s="180">
        <v>405</v>
      </c>
      <c r="AG698" s="183">
        <v>322.5</v>
      </c>
      <c r="AH698" s="189">
        <v>772.5</v>
      </c>
      <c r="AK698" s="419">
        <v>2700</v>
      </c>
      <c r="AM698" s="12">
        <v>270</v>
      </c>
      <c r="AN698" s="103">
        <v>2970</v>
      </c>
      <c r="AO698" s="12">
        <v>2970</v>
      </c>
      <c r="AP698" s="12" t="s">
        <v>662</v>
      </c>
      <c r="AQ698" s="103" t="s">
        <v>662</v>
      </c>
      <c r="AR698" s="159">
        <v>0.1</v>
      </c>
      <c r="AS698" s="84">
        <v>0</v>
      </c>
    </row>
    <row r="699" spans="1:45" ht="14.25" customHeight="1">
      <c r="A699" s="124" t="s">
        <v>1137</v>
      </c>
      <c r="B699" s="124" t="s">
        <v>1136</v>
      </c>
      <c r="C699" s="419" t="s">
        <v>240</v>
      </c>
      <c r="D699" s="135" t="s">
        <v>232</v>
      </c>
      <c r="E699" s="135">
        <f>COUNTIF(品番配送区分記入用リスト!U:U,CONCATENATE(A699,$E$1))</f>
        <v>0</v>
      </c>
      <c r="F699" s="135">
        <f>COUNTIF(品番配送区分記入用リスト!U:U,CONCATENATE(A699,$F$1))</f>
        <v>0</v>
      </c>
      <c r="G699" s="135">
        <f>COUNTIF(品番配送区分記入用リスト!U:U,CONCATENATE(A699,$G$1))</f>
        <v>0</v>
      </c>
      <c r="H699" s="135">
        <f>COUNTIF(品番配送区分記入用リスト!U:U,CONCATENATE(A699,$H$1))</f>
        <v>0</v>
      </c>
      <c r="I699" s="136">
        <f t="shared" si="11"/>
        <v>0</v>
      </c>
      <c r="L699" s="135" t="s">
        <v>1484</v>
      </c>
      <c r="M699" s="137">
        <v>2000000</v>
      </c>
      <c r="N699" s="419">
        <v>2700</v>
      </c>
      <c r="O699" s="154">
        <v>1200</v>
      </c>
      <c r="Q699" s="419">
        <v>2700</v>
      </c>
      <c r="R699" s="138">
        <v>1200</v>
      </c>
      <c r="S699" s="138">
        <v>1500</v>
      </c>
      <c r="T699" s="141">
        <v>405</v>
      </c>
      <c r="U699" s="183">
        <v>322.5</v>
      </c>
      <c r="V699" s="140">
        <v>0.11944444444444445</v>
      </c>
      <c r="X699" s="85">
        <v>772.5</v>
      </c>
      <c r="Y699" s="185">
        <v>772.5</v>
      </c>
      <c r="Z699" s="84">
        <v>0.25750000000000001</v>
      </c>
      <c r="AA699" s="424"/>
      <c r="AB699" s="102">
        <v>0.1</v>
      </c>
      <c r="AC699" s="102">
        <v>0.1</v>
      </c>
      <c r="AE699" s="128">
        <v>202.5</v>
      </c>
      <c r="AF699" s="180">
        <v>405</v>
      </c>
      <c r="AG699" s="183">
        <v>322.5</v>
      </c>
      <c r="AH699" s="189">
        <v>772.5</v>
      </c>
      <c r="AK699" s="419">
        <v>2700</v>
      </c>
      <c r="AM699" s="12">
        <v>270</v>
      </c>
      <c r="AN699" s="103">
        <v>2970</v>
      </c>
      <c r="AO699" s="12">
        <v>2970</v>
      </c>
      <c r="AP699" s="12" t="s">
        <v>662</v>
      </c>
      <c r="AQ699" s="103" t="s">
        <v>662</v>
      </c>
      <c r="AR699" s="159">
        <v>0.1</v>
      </c>
      <c r="AS699" s="84">
        <v>0</v>
      </c>
    </row>
    <row r="700" spans="1:45" ht="14.25" customHeight="1">
      <c r="A700" s="124" t="s">
        <v>1138</v>
      </c>
      <c r="B700" s="124" t="s">
        <v>1136</v>
      </c>
      <c r="C700" s="419" t="s">
        <v>248</v>
      </c>
      <c r="D700" s="135" t="s">
        <v>232</v>
      </c>
      <c r="E700" s="135">
        <f>COUNTIF(品番配送区分記入用リスト!U:U,CONCATENATE(A700,$E$1))</f>
        <v>0</v>
      </c>
      <c r="F700" s="135">
        <f>COUNTIF(品番配送区分記入用リスト!U:U,CONCATENATE(A700,$F$1))</f>
        <v>0</v>
      </c>
      <c r="G700" s="135">
        <f>COUNTIF(品番配送区分記入用リスト!U:U,CONCATENATE(A700,$G$1))</f>
        <v>0</v>
      </c>
      <c r="H700" s="135">
        <f>COUNTIF(品番配送区分記入用リスト!U:U,CONCATENATE(A700,$H$1))</f>
        <v>0</v>
      </c>
      <c r="I700" s="136">
        <f t="shared" si="11"/>
        <v>0</v>
      </c>
      <c r="L700" s="135" t="s">
        <v>1484</v>
      </c>
      <c r="M700" s="137">
        <v>2000000</v>
      </c>
      <c r="N700" s="419">
        <v>4500</v>
      </c>
      <c r="O700" s="154">
        <v>2000</v>
      </c>
      <c r="Q700" s="419">
        <v>4500</v>
      </c>
      <c r="R700" s="138">
        <v>2000</v>
      </c>
      <c r="S700" s="138">
        <v>2500</v>
      </c>
      <c r="T700" s="141">
        <v>675</v>
      </c>
      <c r="U700" s="183">
        <v>537.5</v>
      </c>
      <c r="V700" s="140">
        <v>0.11944444444444445</v>
      </c>
      <c r="W700" s="127">
        <v>800</v>
      </c>
      <c r="X700" s="85">
        <v>1287.5</v>
      </c>
      <c r="Y700" s="185">
        <v>487.5</v>
      </c>
      <c r="Z700" s="84">
        <v>9.7500000000000003E-2</v>
      </c>
      <c r="AA700" s="424"/>
      <c r="AB700" s="102">
        <v>0.1</v>
      </c>
      <c r="AC700" s="102">
        <v>0.1</v>
      </c>
      <c r="AE700" s="128">
        <v>337.5</v>
      </c>
      <c r="AF700" s="180">
        <v>675</v>
      </c>
      <c r="AG700" s="183">
        <v>537.5</v>
      </c>
      <c r="AH700" s="189">
        <v>1287.5</v>
      </c>
      <c r="AK700" s="419">
        <v>4500</v>
      </c>
      <c r="AM700" s="12">
        <v>450</v>
      </c>
      <c r="AN700" s="103">
        <v>4950</v>
      </c>
      <c r="AO700" s="12">
        <v>4950</v>
      </c>
      <c r="AP700" s="12" t="s">
        <v>467</v>
      </c>
      <c r="AQ700" s="103" t="s">
        <v>467</v>
      </c>
      <c r="AR700" s="159">
        <v>0.1</v>
      </c>
      <c r="AS700" s="84">
        <v>0</v>
      </c>
    </row>
    <row r="701" spans="1:45" ht="14.25" customHeight="1">
      <c r="A701" s="124" t="s">
        <v>1139</v>
      </c>
      <c r="B701" s="124" t="s">
        <v>1136</v>
      </c>
      <c r="C701" s="419" t="s">
        <v>248</v>
      </c>
      <c r="D701" s="135" t="s">
        <v>232</v>
      </c>
      <c r="E701" s="135">
        <f>COUNTIF(品番配送区分記入用リスト!U:U,CONCATENATE(A701,$E$1))</f>
        <v>0</v>
      </c>
      <c r="F701" s="135">
        <f>COUNTIF(品番配送区分記入用リスト!U:U,CONCATENATE(A701,$F$1))</f>
        <v>0</v>
      </c>
      <c r="G701" s="135">
        <f>COUNTIF(品番配送区分記入用リスト!U:U,CONCATENATE(A701,$G$1))</f>
        <v>0</v>
      </c>
      <c r="H701" s="135">
        <f>COUNTIF(品番配送区分記入用リスト!U:U,CONCATENATE(A701,$H$1))</f>
        <v>0</v>
      </c>
      <c r="I701" s="136">
        <f t="shared" si="11"/>
        <v>0</v>
      </c>
      <c r="L701" s="135" t="s">
        <v>1484</v>
      </c>
      <c r="M701" s="137">
        <v>2000000</v>
      </c>
      <c r="N701" s="419">
        <v>4500</v>
      </c>
      <c r="O701" s="154">
        <v>2000</v>
      </c>
      <c r="Q701" s="419">
        <v>4500</v>
      </c>
      <c r="R701" s="138">
        <v>2000</v>
      </c>
      <c r="S701" s="138">
        <v>2500</v>
      </c>
      <c r="T701" s="141">
        <v>675</v>
      </c>
      <c r="U701" s="183">
        <v>537.5</v>
      </c>
      <c r="V701" s="140">
        <v>0.11944444444444445</v>
      </c>
      <c r="W701" s="127">
        <v>800</v>
      </c>
      <c r="X701" s="85">
        <v>1287.5</v>
      </c>
      <c r="Y701" s="185">
        <v>487.5</v>
      </c>
      <c r="Z701" s="84">
        <v>9.7500000000000003E-2</v>
      </c>
      <c r="AA701" s="424"/>
      <c r="AB701" s="102">
        <v>0.1</v>
      </c>
      <c r="AC701" s="102">
        <v>0.1</v>
      </c>
      <c r="AE701" s="128">
        <v>337.5</v>
      </c>
      <c r="AF701" s="180">
        <v>675</v>
      </c>
      <c r="AG701" s="183">
        <v>537.5</v>
      </c>
      <c r="AH701" s="189">
        <v>1287.5</v>
      </c>
      <c r="AK701" s="419">
        <v>4500</v>
      </c>
      <c r="AM701" s="12">
        <v>450</v>
      </c>
      <c r="AN701" s="103">
        <v>4950</v>
      </c>
      <c r="AO701" s="12">
        <v>4950</v>
      </c>
      <c r="AP701" s="12" t="s">
        <v>467</v>
      </c>
      <c r="AQ701" s="103" t="s">
        <v>467</v>
      </c>
      <c r="AR701" s="159">
        <v>0.1</v>
      </c>
      <c r="AS701" s="84">
        <v>0</v>
      </c>
    </row>
    <row r="702" spans="1:45" ht="14.25" customHeight="1">
      <c r="A702" s="124" t="s">
        <v>1140</v>
      </c>
      <c r="B702" s="124" t="s">
        <v>1136</v>
      </c>
      <c r="C702" s="419" t="s">
        <v>495</v>
      </c>
      <c r="D702" s="135" t="s">
        <v>232</v>
      </c>
      <c r="E702" s="135">
        <f>COUNTIF(品番配送区分記入用リスト!U:U,CONCATENATE(A702,$E$1))</f>
        <v>0</v>
      </c>
      <c r="F702" s="135">
        <f>COUNTIF(品番配送区分記入用リスト!U:U,CONCATENATE(A702,$F$1))</f>
        <v>0</v>
      </c>
      <c r="G702" s="135">
        <f>COUNTIF(品番配送区分記入用リスト!U:U,CONCATENATE(A702,$G$1))</f>
        <v>0</v>
      </c>
      <c r="H702" s="135">
        <f>COUNTIF(品番配送区分記入用リスト!U:U,CONCATENATE(A702,$H$1))</f>
        <v>0</v>
      </c>
      <c r="I702" s="136">
        <f t="shared" si="11"/>
        <v>0</v>
      </c>
      <c r="L702" s="135" t="s">
        <v>1484</v>
      </c>
      <c r="M702" s="137">
        <v>2000000</v>
      </c>
      <c r="N702" s="419">
        <v>7200</v>
      </c>
      <c r="O702" s="154">
        <v>3200</v>
      </c>
      <c r="Q702" s="419">
        <v>7200</v>
      </c>
      <c r="R702" s="138">
        <v>3200</v>
      </c>
      <c r="S702" s="138">
        <v>4000</v>
      </c>
      <c r="T702" s="141">
        <v>1080</v>
      </c>
      <c r="U702" s="183">
        <v>860</v>
      </c>
      <c r="V702" s="140">
        <v>0.11944444444444445</v>
      </c>
      <c r="W702" s="127">
        <v>800</v>
      </c>
      <c r="X702" s="85">
        <v>2060</v>
      </c>
      <c r="Y702" s="185">
        <v>1260</v>
      </c>
      <c r="Z702" s="84">
        <v>0.1575</v>
      </c>
      <c r="AA702" s="424"/>
      <c r="AB702" s="102">
        <v>0.1</v>
      </c>
      <c r="AC702" s="102">
        <v>0.1</v>
      </c>
      <c r="AE702" s="128">
        <v>540</v>
      </c>
      <c r="AF702" s="180">
        <v>1080</v>
      </c>
      <c r="AG702" s="183">
        <v>860</v>
      </c>
      <c r="AH702" s="189">
        <v>2060</v>
      </c>
      <c r="AK702" s="419">
        <v>7200</v>
      </c>
      <c r="AM702" s="12">
        <v>720</v>
      </c>
      <c r="AN702" s="103">
        <v>7920</v>
      </c>
      <c r="AO702" s="12">
        <v>7920</v>
      </c>
      <c r="AP702" s="12" t="s">
        <v>1515</v>
      </c>
      <c r="AQ702" s="103" t="s">
        <v>1515</v>
      </c>
      <c r="AR702" s="159">
        <v>0.1</v>
      </c>
      <c r="AS702" s="84">
        <v>0</v>
      </c>
    </row>
    <row r="703" spans="1:45" ht="14.25" customHeight="1">
      <c r="A703" s="124" t="s">
        <v>1141</v>
      </c>
      <c r="B703" s="124" t="s">
        <v>1136</v>
      </c>
      <c r="C703" s="419" t="s">
        <v>264</v>
      </c>
      <c r="D703" s="135" t="s">
        <v>232</v>
      </c>
      <c r="E703" s="135">
        <f>COUNTIF(品番配送区分記入用リスト!U:U,CONCATENATE(A703,$E$1))</f>
        <v>0</v>
      </c>
      <c r="F703" s="135">
        <f>COUNTIF(品番配送区分記入用リスト!U:U,CONCATENATE(A703,$F$1))</f>
        <v>0</v>
      </c>
      <c r="G703" s="135">
        <f>COUNTIF(品番配送区分記入用リスト!U:U,CONCATENATE(A703,$G$1))</f>
        <v>0</v>
      </c>
      <c r="H703" s="135">
        <f>COUNTIF(品番配送区分記入用リスト!U:U,CONCATENATE(A703,$H$1))</f>
        <v>0</v>
      </c>
      <c r="I703" s="136">
        <f t="shared" si="11"/>
        <v>0</v>
      </c>
      <c r="L703" s="135" t="s">
        <v>1484</v>
      </c>
      <c r="M703" s="137">
        <v>2000000</v>
      </c>
      <c r="N703" s="419">
        <v>9000</v>
      </c>
      <c r="O703" s="154">
        <v>4000</v>
      </c>
      <c r="Q703" s="419">
        <v>9000</v>
      </c>
      <c r="R703" s="138">
        <v>4000</v>
      </c>
      <c r="S703" s="138">
        <v>5000</v>
      </c>
      <c r="T703" s="141">
        <v>1350</v>
      </c>
      <c r="U703" s="183">
        <v>1075</v>
      </c>
      <c r="V703" s="140">
        <v>0.11944444444444445</v>
      </c>
      <c r="W703" s="127">
        <v>800</v>
      </c>
      <c r="X703" s="85">
        <v>2575</v>
      </c>
      <c r="Y703" s="185">
        <v>1775</v>
      </c>
      <c r="Z703" s="84">
        <v>0.17749999999999999</v>
      </c>
      <c r="AA703" s="424"/>
      <c r="AB703" s="102">
        <v>0.1</v>
      </c>
      <c r="AC703" s="102">
        <v>0.1</v>
      </c>
      <c r="AE703" s="128">
        <v>675</v>
      </c>
      <c r="AF703" s="180">
        <v>1350</v>
      </c>
      <c r="AG703" s="183">
        <v>1075</v>
      </c>
      <c r="AH703" s="189">
        <v>2575</v>
      </c>
      <c r="AK703" s="419">
        <v>9000</v>
      </c>
      <c r="AM703" s="12">
        <v>900</v>
      </c>
      <c r="AN703" s="103">
        <v>9900</v>
      </c>
      <c r="AO703" s="12">
        <v>9900</v>
      </c>
      <c r="AP703" s="12" t="s">
        <v>505</v>
      </c>
      <c r="AQ703" s="103" t="s">
        <v>505</v>
      </c>
      <c r="AR703" s="159">
        <v>0.1</v>
      </c>
      <c r="AS703" s="84">
        <v>0</v>
      </c>
    </row>
    <row r="704" spans="1:45" ht="14.25" customHeight="1">
      <c r="A704" s="124" t="s">
        <v>1142</v>
      </c>
      <c r="B704" s="124" t="s">
        <v>1143</v>
      </c>
      <c r="C704" s="419" t="s">
        <v>234</v>
      </c>
      <c r="D704" s="135" t="s">
        <v>232</v>
      </c>
      <c r="E704" s="135">
        <f>COUNTIF(品番配送区分記入用リスト!U:U,CONCATENATE(A704,$E$1))</f>
        <v>0</v>
      </c>
      <c r="F704" s="135">
        <f>COUNTIF(品番配送区分記入用リスト!U:U,CONCATENATE(A704,$F$1))</f>
        <v>0</v>
      </c>
      <c r="G704" s="135">
        <f>COUNTIF(品番配送区分記入用リスト!U:U,CONCATENATE(A704,$G$1))</f>
        <v>0</v>
      </c>
      <c r="H704" s="135">
        <f>COUNTIF(品番配送区分記入用リスト!U:U,CONCATENATE(A704,$H$1))</f>
        <v>0</v>
      </c>
      <c r="I704" s="136">
        <f t="shared" si="11"/>
        <v>0</v>
      </c>
      <c r="L704" s="135" t="s">
        <v>1484</v>
      </c>
      <c r="M704" s="137">
        <v>2000000</v>
      </c>
      <c r="N704" s="419">
        <v>1350</v>
      </c>
      <c r="O704" s="154">
        <v>600</v>
      </c>
      <c r="Q704" s="419">
        <v>1350</v>
      </c>
      <c r="R704" s="138">
        <v>600</v>
      </c>
      <c r="S704" s="138">
        <v>750</v>
      </c>
      <c r="T704" s="141">
        <v>202.5</v>
      </c>
      <c r="U704" s="183">
        <v>161.25</v>
      </c>
      <c r="V704" s="140">
        <v>0.11944444444444445</v>
      </c>
      <c r="X704" s="85">
        <v>386.25</v>
      </c>
      <c r="Y704" s="185">
        <v>386.25</v>
      </c>
      <c r="Z704" s="84">
        <v>0.25750000000000001</v>
      </c>
      <c r="AA704" s="424"/>
      <c r="AB704" s="102">
        <v>0.1</v>
      </c>
      <c r="AC704" s="102">
        <v>0.1</v>
      </c>
      <c r="AE704" s="128">
        <v>101.25</v>
      </c>
      <c r="AF704" s="180">
        <v>202.5</v>
      </c>
      <c r="AG704" s="183">
        <v>161.25</v>
      </c>
      <c r="AH704" s="189">
        <v>386.25</v>
      </c>
      <c r="AK704" s="419">
        <v>1350</v>
      </c>
      <c r="AM704" s="12">
        <v>135</v>
      </c>
      <c r="AN704" s="103">
        <v>1485</v>
      </c>
      <c r="AO704" s="12">
        <v>1485</v>
      </c>
      <c r="AP704" s="12" t="s">
        <v>1492</v>
      </c>
      <c r="AQ704" s="103" t="s">
        <v>1492</v>
      </c>
      <c r="AR704" s="159">
        <v>0.1</v>
      </c>
      <c r="AS704" s="84">
        <v>0</v>
      </c>
    </row>
    <row r="705" spans="1:45" ht="14.25" customHeight="1">
      <c r="A705" s="124" t="s">
        <v>1144</v>
      </c>
      <c r="B705" s="124" t="s">
        <v>1145</v>
      </c>
      <c r="C705" s="419" t="s">
        <v>236</v>
      </c>
      <c r="D705" s="135" t="s">
        <v>232</v>
      </c>
      <c r="E705" s="135">
        <f>COUNTIF(品番配送区分記入用リスト!U:U,CONCATENATE(A705,$E$1))</f>
        <v>0</v>
      </c>
      <c r="F705" s="135">
        <f>COUNTIF(品番配送区分記入用リスト!U:U,CONCATENATE(A705,$F$1))</f>
        <v>0</v>
      </c>
      <c r="G705" s="135">
        <f>COUNTIF(品番配送区分記入用リスト!U:U,CONCATENATE(A705,$G$1))</f>
        <v>0</v>
      </c>
      <c r="H705" s="135">
        <f>COUNTIF(品番配送区分記入用リスト!U:U,CONCATENATE(A705,$H$1))</f>
        <v>0</v>
      </c>
      <c r="I705" s="136">
        <f t="shared" si="11"/>
        <v>0</v>
      </c>
      <c r="L705" s="135" t="s">
        <v>1484</v>
      </c>
      <c r="M705" s="137">
        <v>2000000</v>
      </c>
      <c r="N705" s="419">
        <v>1800</v>
      </c>
      <c r="O705" s="154">
        <v>800</v>
      </c>
      <c r="Q705" s="419">
        <v>1800</v>
      </c>
      <c r="R705" s="138">
        <v>800</v>
      </c>
      <c r="S705" s="138">
        <v>1000</v>
      </c>
      <c r="T705" s="141">
        <v>270</v>
      </c>
      <c r="U705" s="183">
        <v>215</v>
      </c>
      <c r="V705" s="140">
        <v>0.11944444444444445</v>
      </c>
      <c r="X705" s="85">
        <v>515</v>
      </c>
      <c r="Y705" s="185">
        <v>515</v>
      </c>
      <c r="Z705" s="84">
        <v>0.25750000000000001</v>
      </c>
      <c r="AA705" s="424"/>
      <c r="AB705" s="102">
        <v>0.1</v>
      </c>
      <c r="AC705" s="102">
        <v>0.1</v>
      </c>
      <c r="AE705" s="128">
        <v>135</v>
      </c>
      <c r="AF705" s="180">
        <v>270</v>
      </c>
      <c r="AG705" s="183">
        <v>215</v>
      </c>
      <c r="AH705" s="189">
        <v>515</v>
      </c>
      <c r="AK705" s="419">
        <v>1800</v>
      </c>
      <c r="AM705" s="12">
        <v>180</v>
      </c>
      <c r="AN705" s="103">
        <v>1980</v>
      </c>
      <c r="AO705" s="12">
        <v>1980</v>
      </c>
      <c r="AP705" s="12" t="s">
        <v>1493</v>
      </c>
      <c r="AQ705" s="103" t="s">
        <v>1493</v>
      </c>
      <c r="AR705" s="159">
        <v>0.1</v>
      </c>
      <c r="AS705" s="84">
        <v>0</v>
      </c>
    </row>
    <row r="706" spans="1:45" ht="14.25" customHeight="1">
      <c r="A706" s="124" t="s">
        <v>1146</v>
      </c>
      <c r="B706" s="124" t="s">
        <v>1147</v>
      </c>
      <c r="C706" s="419" t="s">
        <v>238</v>
      </c>
      <c r="D706" s="135" t="s">
        <v>232</v>
      </c>
      <c r="E706" s="135">
        <f>COUNTIF(品番配送区分記入用リスト!U:U,CONCATENATE(A706,$E$1))</f>
        <v>0</v>
      </c>
      <c r="F706" s="135">
        <f>COUNTIF(品番配送区分記入用リスト!U:U,CONCATENATE(A706,$F$1))</f>
        <v>0</v>
      </c>
      <c r="G706" s="135">
        <f>COUNTIF(品番配送区分記入用リスト!U:U,CONCATENATE(A706,$G$1))</f>
        <v>0</v>
      </c>
      <c r="H706" s="135">
        <f>COUNTIF(品番配送区分記入用リスト!U:U,CONCATENATE(A706,$H$1))</f>
        <v>0</v>
      </c>
      <c r="I706" s="136">
        <f t="shared" si="11"/>
        <v>0</v>
      </c>
      <c r="L706" s="135" t="s">
        <v>1484</v>
      </c>
      <c r="M706" s="137">
        <v>2000000</v>
      </c>
      <c r="N706" s="419">
        <v>2250</v>
      </c>
      <c r="O706" s="154">
        <v>1000</v>
      </c>
      <c r="Q706" s="419">
        <v>2250</v>
      </c>
      <c r="R706" s="138">
        <v>1000</v>
      </c>
      <c r="S706" s="138">
        <v>1250</v>
      </c>
      <c r="T706" s="141">
        <v>337.5</v>
      </c>
      <c r="U706" s="183">
        <v>268.75</v>
      </c>
      <c r="V706" s="140">
        <v>0.11944444444444445</v>
      </c>
      <c r="X706" s="85">
        <v>643.75</v>
      </c>
      <c r="Y706" s="185">
        <v>643.75</v>
      </c>
      <c r="Z706" s="84">
        <v>0.25750000000000001</v>
      </c>
      <c r="AA706" s="424"/>
      <c r="AB706" s="102">
        <v>0.1</v>
      </c>
      <c r="AC706" s="102">
        <v>0.1</v>
      </c>
      <c r="AE706" s="128">
        <v>168.75</v>
      </c>
      <c r="AF706" s="180">
        <v>337.5</v>
      </c>
      <c r="AG706" s="183">
        <v>268.75</v>
      </c>
      <c r="AH706" s="189">
        <v>643.75</v>
      </c>
      <c r="AK706" s="419">
        <v>2250</v>
      </c>
      <c r="AM706" s="12">
        <v>225</v>
      </c>
      <c r="AN706" s="103">
        <v>2475</v>
      </c>
      <c r="AO706" s="12">
        <v>2475</v>
      </c>
      <c r="AP706" s="12" t="s">
        <v>1516</v>
      </c>
      <c r="AQ706" s="103" t="s">
        <v>1516</v>
      </c>
      <c r="AR706" s="159">
        <v>0.1</v>
      </c>
      <c r="AS706" s="84">
        <v>0</v>
      </c>
    </row>
    <row r="707" spans="1:45" ht="14.25" customHeight="1">
      <c r="A707" s="124" t="s">
        <v>1148</v>
      </c>
      <c r="B707" s="124" t="s">
        <v>1147</v>
      </c>
      <c r="C707" s="419" t="s">
        <v>240</v>
      </c>
      <c r="D707" s="135" t="s">
        <v>232</v>
      </c>
      <c r="E707" s="135">
        <f>COUNTIF(品番配送区分記入用リスト!U:U,CONCATENATE(A707,$E$1))</f>
        <v>0</v>
      </c>
      <c r="F707" s="135">
        <f>COUNTIF(品番配送区分記入用リスト!U:U,CONCATENATE(A707,$F$1))</f>
        <v>0</v>
      </c>
      <c r="G707" s="135">
        <f>COUNTIF(品番配送区分記入用リスト!U:U,CONCATENATE(A707,$G$1))</f>
        <v>0</v>
      </c>
      <c r="H707" s="135">
        <f>COUNTIF(品番配送区分記入用リスト!U:U,CONCATENATE(A707,$H$1))</f>
        <v>0</v>
      </c>
      <c r="I707" s="136">
        <f t="shared" ref="I707:I770" si="12">IF(SUM(E707:H707)+ROW(A706)*0.0001%&gt;=1,SUM(E707:H707)+ROW(A706)*0.0001%+M707+C707,0)</f>
        <v>0</v>
      </c>
      <c r="L707" s="135" t="s">
        <v>1484</v>
      </c>
      <c r="M707" s="137">
        <v>2000000</v>
      </c>
      <c r="N707" s="419">
        <v>2700</v>
      </c>
      <c r="O707" s="154">
        <v>1200</v>
      </c>
      <c r="Q707" s="419">
        <v>2700</v>
      </c>
      <c r="R707" s="138">
        <v>1200</v>
      </c>
      <c r="S707" s="138">
        <v>1500</v>
      </c>
      <c r="T707" s="141">
        <v>405</v>
      </c>
      <c r="U707" s="183">
        <v>322.5</v>
      </c>
      <c r="V707" s="140">
        <v>0.11944444444444445</v>
      </c>
      <c r="X707" s="85">
        <v>772.5</v>
      </c>
      <c r="Y707" s="185">
        <v>772.5</v>
      </c>
      <c r="Z707" s="84">
        <v>0.25750000000000001</v>
      </c>
      <c r="AA707" s="424"/>
      <c r="AB707" s="102">
        <v>0.1</v>
      </c>
      <c r="AC707" s="102">
        <v>0.1</v>
      </c>
      <c r="AE707" s="128">
        <v>202.5</v>
      </c>
      <c r="AF707" s="180">
        <v>405</v>
      </c>
      <c r="AG707" s="183">
        <v>322.5</v>
      </c>
      <c r="AH707" s="189">
        <v>772.5</v>
      </c>
      <c r="AK707" s="419">
        <v>2700</v>
      </c>
      <c r="AM707" s="12">
        <v>270</v>
      </c>
      <c r="AN707" s="103">
        <v>2970</v>
      </c>
      <c r="AO707" s="12">
        <v>2970</v>
      </c>
      <c r="AP707" s="12" t="s">
        <v>662</v>
      </c>
      <c r="AQ707" s="103" t="s">
        <v>662</v>
      </c>
      <c r="AR707" s="159">
        <v>0.1</v>
      </c>
      <c r="AS707" s="84">
        <v>0</v>
      </c>
    </row>
    <row r="708" spans="1:45" ht="14.25" customHeight="1">
      <c r="A708" s="124" t="s">
        <v>1149</v>
      </c>
      <c r="B708" s="124" t="s">
        <v>1147</v>
      </c>
      <c r="C708" s="419" t="s">
        <v>246</v>
      </c>
      <c r="D708" s="135" t="s">
        <v>232</v>
      </c>
      <c r="E708" s="135">
        <f>COUNTIF(品番配送区分記入用リスト!U:U,CONCATENATE(A708,$E$1))</f>
        <v>0</v>
      </c>
      <c r="F708" s="135">
        <f>COUNTIF(品番配送区分記入用リスト!U:U,CONCATENATE(A708,$F$1))</f>
        <v>0</v>
      </c>
      <c r="G708" s="135">
        <f>COUNTIF(品番配送区分記入用リスト!U:U,CONCATENATE(A708,$G$1))</f>
        <v>0</v>
      </c>
      <c r="H708" s="135">
        <f>COUNTIF(品番配送区分記入用リスト!U:U,CONCATENATE(A708,$H$1))</f>
        <v>0</v>
      </c>
      <c r="I708" s="136">
        <f t="shared" si="12"/>
        <v>0</v>
      </c>
      <c r="L708" s="135" t="s">
        <v>1484</v>
      </c>
      <c r="M708" s="137">
        <v>2000000</v>
      </c>
      <c r="N708" s="419">
        <v>3600</v>
      </c>
      <c r="O708" s="154">
        <v>1600</v>
      </c>
      <c r="Q708" s="419">
        <v>3600</v>
      </c>
      <c r="R708" s="138">
        <v>1600</v>
      </c>
      <c r="S708" s="138">
        <v>2000</v>
      </c>
      <c r="T708" s="141">
        <v>540</v>
      </c>
      <c r="U708" s="183">
        <v>430</v>
      </c>
      <c r="V708" s="140">
        <v>0.11944444444444445</v>
      </c>
      <c r="X708" s="85">
        <v>1030</v>
      </c>
      <c r="Y708" s="185">
        <v>1030</v>
      </c>
      <c r="Z708" s="84">
        <v>0.25750000000000001</v>
      </c>
      <c r="AA708" s="424"/>
      <c r="AB708" s="102">
        <v>0.1</v>
      </c>
      <c r="AC708" s="102">
        <v>0.1</v>
      </c>
      <c r="AE708" s="128">
        <v>270</v>
      </c>
      <c r="AF708" s="180">
        <v>540</v>
      </c>
      <c r="AG708" s="183">
        <v>430</v>
      </c>
      <c r="AH708" s="189">
        <v>1030</v>
      </c>
      <c r="AK708" s="419">
        <v>3600</v>
      </c>
      <c r="AM708" s="12">
        <v>360</v>
      </c>
      <c r="AN708" s="103">
        <v>3960</v>
      </c>
      <c r="AO708" s="12">
        <v>3960</v>
      </c>
      <c r="AP708" s="12" t="s">
        <v>1518</v>
      </c>
      <c r="AQ708" s="103" t="s">
        <v>1518</v>
      </c>
      <c r="AR708" s="159">
        <v>0.1</v>
      </c>
      <c r="AS708" s="84">
        <v>0</v>
      </c>
    </row>
    <row r="709" spans="1:45" ht="14.25" customHeight="1">
      <c r="A709" s="124" t="s">
        <v>1150</v>
      </c>
      <c r="B709" s="124" t="s">
        <v>1147</v>
      </c>
      <c r="C709" s="419" t="s">
        <v>248</v>
      </c>
      <c r="D709" s="135" t="s">
        <v>232</v>
      </c>
      <c r="E709" s="135">
        <f>COUNTIF(品番配送区分記入用リスト!U:U,CONCATENATE(A709,$E$1))</f>
        <v>0</v>
      </c>
      <c r="F709" s="135">
        <f>COUNTIF(品番配送区分記入用リスト!U:U,CONCATENATE(A709,$F$1))</f>
        <v>0</v>
      </c>
      <c r="G709" s="135">
        <f>COUNTIF(品番配送区分記入用リスト!U:U,CONCATENATE(A709,$G$1))</f>
        <v>0</v>
      </c>
      <c r="H709" s="135">
        <f>COUNTIF(品番配送区分記入用リスト!U:U,CONCATENATE(A709,$H$1))</f>
        <v>0</v>
      </c>
      <c r="I709" s="136">
        <f t="shared" si="12"/>
        <v>0</v>
      </c>
      <c r="L709" s="135" t="s">
        <v>1484</v>
      </c>
      <c r="M709" s="137">
        <v>2000000</v>
      </c>
      <c r="N709" s="419">
        <v>4500</v>
      </c>
      <c r="O709" s="154">
        <v>2000</v>
      </c>
      <c r="Q709" s="419">
        <v>4500</v>
      </c>
      <c r="R709" s="138">
        <v>2000</v>
      </c>
      <c r="S709" s="138">
        <v>2500</v>
      </c>
      <c r="T709" s="141">
        <v>675</v>
      </c>
      <c r="U709" s="183">
        <v>537.5</v>
      </c>
      <c r="V709" s="140">
        <v>0.11944444444444445</v>
      </c>
      <c r="W709" s="127">
        <v>800</v>
      </c>
      <c r="X709" s="85">
        <v>1287.5</v>
      </c>
      <c r="Y709" s="185">
        <v>487.5</v>
      </c>
      <c r="Z709" s="84">
        <v>9.7500000000000003E-2</v>
      </c>
      <c r="AA709" s="424"/>
      <c r="AB709" s="102">
        <v>0.1</v>
      </c>
      <c r="AC709" s="102">
        <v>0.1</v>
      </c>
      <c r="AE709" s="128">
        <v>337.5</v>
      </c>
      <c r="AF709" s="180">
        <v>675</v>
      </c>
      <c r="AG709" s="183">
        <v>537.5</v>
      </c>
      <c r="AH709" s="189">
        <v>1287.5</v>
      </c>
      <c r="AK709" s="419">
        <v>4500</v>
      </c>
      <c r="AM709" s="12">
        <v>450</v>
      </c>
      <c r="AN709" s="103">
        <v>4950</v>
      </c>
      <c r="AO709" s="12">
        <v>4950</v>
      </c>
      <c r="AP709" s="12" t="s">
        <v>467</v>
      </c>
      <c r="AQ709" s="103" t="s">
        <v>467</v>
      </c>
      <c r="AR709" s="159">
        <v>0.1</v>
      </c>
      <c r="AS709" s="84">
        <v>0</v>
      </c>
    </row>
    <row r="710" spans="1:45" ht="14.25" customHeight="1">
      <c r="A710" s="124" t="s">
        <v>1151</v>
      </c>
      <c r="B710" s="124" t="s">
        <v>1152</v>
      </c>
      <c r="C710" s="419" t="s">
        <v>234</v>
      </c>
      <c r="D710" s="135" t="s">
        <v>232</v>
      </c>
      <c r="E710" s="135">
        <f>COUNTIF(品番配送区分記入用リスト!U:U,CONCATENATE(A710,$E$1))</f>
        <v>0</v>
      </c>
      <c r="F710" s="135">
        <f>COUNTIF(品番配送区分記入用リスト!U:U,CONCATENATE(A710,$F$1))</f>
        <v>0</v>
      </c>
      <c r="G710" s="135">
        <f>COUNTIF(品番配送区分記入用リスト!U:U,CONCATENATE(A710,$G$1))</f>
        <v>0</v>
      </c>
      <c r="H710" s="135">
        <f>COUNTIF(品番配送区分記入用リスト!U:U,CONCATENATE(A710,$H$1))</f>
        <v>0</v>
      </c>
      <c r="I710" s="136">
        <f t="shared" si="12"/>
        <v>0</v>
      </c>
      <c r="L710" s="135" t="s">
        <v>1484</v>
      </c>
      <c r="M710" s="137">
        <v>2000000</v>
      </c>
      <c r="N710" s="419">
        <v>1350</v>
      </c>
      <c r="O710" s="154">
        <v>600</v>
      </c>
      <c r="Q710" s="419">
        <v>1350</v>
      </c>
      <c r="R710" s="138">
        <v>600</v>
      </c>
      <c r="S710" s="138">
        <v>750</v>
      </c>
      <c r="T710" s="141">
        <v>202.5</v>
      </c>
      <c r="U710" s="183">
        <v>161.25</v>
      </c>
      <c r="V710" s="140">
        <v>0.11944444444444445</v>
      </c>
      <c r="X710" s="85">
        <v>386.25</v>
      </c>
      <c r="Y710" s="185">
        <v>386.25</v>
      </c>
      <c r="Z710" s="84">
        <v>0.25750000000000001</v>
      </c>
      <c r="AA710" s="424"/>
      <c r="AB710" s="102">
        <v>0.1</v>
      </c>
      <c r="AC710" s="102">
        <v>0.1</v>
      </c>
      <c r="AE710" s="128">
        <v>101.25</v>
      </c>
      <c r="AF710" s="180">
        <v>202.5</v>
      </c>
      <c r="AG710" s="183">
        <v>161.25</v>
      </c>
      <c r="AH710" s="189">
        <v>386.25</v>
      </c>
      <c r="AK710" s="419">
        <v>1350</v>
      </c>
      <c r="AM710" s="12">
        <v>135</v>
      </c>
      <c r="AN710" s="103">
        <v>1485</v>
      </c>
      <c r="AO710" s="12">
        <v>1485</v>
      </c>
      <c r="AP710" s="12" t="s">
        <v>1492</v>
      </c>
      <c r="AQ710" s="103" t="s">
        <v>1492</v>
      </c>
      <c r="AR710" s="159">
        <v>0.1</v>
      </c>
      <c r="AS710" s="84">
        <v>0</v>
      </c>
    </row>
    <row r="711" spans="1:45" ht="14.25" customHeight="1">
      <c r="A711" s="124" t="s">
        <v>1153</v>
      </c>
      <c r="B711" s="124" t="s">
        <v>1154</v>
      </c>
      <c r="C711" s="419" t="s">
        <v>236</v>
      </c>
      <c r="D711" s="135" t="s">
        <v>232</v>
      </c>
      <c r="E711" s="135">
        <f>COUNTIF(品番配送区分記入用リスト!U:U,CONCATENATE(A711,$E$1))</f>
        <v>0</v>
      </c>
      <c r="F711" s="135">
        <f>COUNTIF(品番配送区分記入用リスト!U:U,CONCATENATE(A711,$F$1))</f>
        <v>0</v>
      </c>
      <c r="G711" s="135">
        <f>COUNTIF(品番配送区分記入用リスト!U:U,CONCATENATE(A711,$G$1))</f>
        <v>0</v>
      </c>
      <c r="H711" s="135">
        <f>COUNTIF(品番配送区分記入用リスト!U:U,CONCATENATE(A711,$H$1))</f>
        <v>0</v>
      </c>
      <c r="I711" s="136">
        <f t="shared" si="12"/>
        <v>0</v>
      </c>
      <c r="L711" s="135" t="s">
        <v>1484</v>
      </c>
      <c r="M711" s="137">
        <v>2000000</v>
      </c>
      <c r="N711" s="419">
        <v>1800</v>
      </c>
      <c r="O711" s="154">
        <v>800</v>
      </c>
      <c r="Q711" s="419">
        <v>1800</v>
      </c>
      <c r="R711" s="138">
        <v>800</v>
      </c>
      <c r="S711" s="138">
        <v>1000</v>
      </c>
      <c r="T711" s="141">
        <v>270</v>
      </c>
      <c r="U711" s="183">
        <v>215</v>
      </c>
      <c r="V711" s="140">
        <v>0.11944444444444445</v>
      </c>
      <c r="X711" s="85">
        <v>515</v>
      </c>
      <c r="Y711" s="185">
        <v>515</v>
      </c>
      <c r="Z711" s="84">
        <v>0.25750000000000001</v>
      </c>
      <c r="AA711" s="424"/>
      <c r="AB711" s="102">
        <v>0.1</v>
      </c>
      <c r="AC711" s="102">
        <v>0.1</v>
      </c>
      <c r="AE711" s="128">
        <v>135</v>
      </c>
      <c r="AF711" s="180">
        <v>270</v>
      </c>
      <c r="AG711" s="183">
        <v>215</v>
      </c>
      <c r="AH711" s="189">
        <v>515</v>
      </c>
      <c r="AK711" s="419">
        <v>1800</v>
      </c>
      <c r="AM711" s="12">
        <v>180</v>
      </c>
      <c r="AN711" s="103">
        <v>1980</v>
      </c>
      <c r="AO711" s="12">
        <v>1980</v>
      </c>
      <c r="AP711" s="12" t="s">
        <v>1493</v>
      </c>
      <c r="AQ711" s="103" t="s">
        <v>1493</v>
      </c>
      <c r="AR711" s="159">
        <v>0.1</v>
      </c>
      <c r="AS711" s="84">
        <v>0</v>
      </c>
    </row>
    <row r="712" spans="1:45" ht="14.25" customHeight="1">
      <c r="A712" s="124" t="s">
        <v>1155</v>
      </c>
      <c r="B712" s="124" t="s">
        <v>1152</v>
      </c>
      <c r="C712" s="419" t="s">
        <v>238</v>
      </c>
      <c r="D712" s="135" t="s">
        <v>232</v>
      </c>
      <c r="E712" s="135">
        <f>COUNTIF(品番配送区分記入用リスト!U:U,CONCATENATE(A712,$E$1))</f>
        <v>0</v>
      </c>
      <c r="F712" s="135">
        <f>COUNTIF(品番配送区分記入用リスト!U:U,CONCATENATE(A712,$F$1))</f>
        <v>0</v>
      </c>
      <c r="G712" s="135">
        <f>COUNTIF(品番配送区分記入用リスト!U:U,CONCATENATE(A712,$G$1))</f>
        <v>0</v>
      </c>
      <c r="H712" s="135">
        <f>COUNTIF(品番配送区分記入用リスト!U:U,CONCATENATE(A712,$H$1))</f>
        <v>0</v>
      </c>
      <c r="I712" s="136">
        <f t="shared" si="12"/>
        <v>0</v>
      </c>
      <c r="L712" s="135" t="s">
        <v>1484</v>
      </c>
      <c r="M712" s="137">
        <v>2000000</v>
      </c>
      <c r="N712" s="419">
        <v>2250</v>
      </c>
      <c r="O712" s="154">
        <v>1000</v>
      </c>
      <c r="Q712" s="419">
        <v>2250</v>
      </c>
      <c r="R712" s="138">
        <v>1000</v>
      </c>
      <c r="S712" s="138">
        <v>1250</v>
      </c>
      <c r="T712" s="141">
        <v>337.5</v>
      </c>
      <c r="U712" s="183">
        <v>268.75</v>
      </c>
      <c r="V712" s="140">
        <v>0.11944444444444445</v>
      </c>
      <c r="X712" s="85">
        <v>643.75</v>
      </c>
      <c r="Y712" s="185">
        <v>643.75</v>
      </c>
      <c r="Z712" s="84">
        <v>0.25750000000000001</v>
      </c>
      <c r="AA712" s="424"/>
      <c r="AB712" s="102">
        <v>0.1</v>
      </c>
      <c r="AC712" s="102">
        <v>0.1</v>
      </c>
      <c r="AE712" s="128">
        <v>168.75</v>
      </c>
      <c r="AF712" s="180">
        <v>337.5</v>
      </c>
      <c r="AG712" s="183">
        <v>268.75</v>
      </c>
      <c r="AH712" s="189">
        <v>643.75</v>
      </c>
      <c r="AK712" s="419">
        <v>2250</v>
      </c>
      <c r="AM712" s="12">
        <v>225</v>
      </c>
      <c r="AN712" s="103">
        <v>2475</v>
      </c>
      <c r="AO712" s="12">
        <v>2475</v>
      </c>
      <c r="AP712" s="12" t="s">
        <v>1516</v>
      </c>
      <c r="AQ712" s="103" t="s">
        <v>1516</v>
      </c>
      <c r="AR712" s="159">
        <v>0.1</v>
      </c>
      <c r="AS712" s="84">
        <v>0</v>
      </c>
    </row>
    <row r="713" spans="1:45" ht="14.25" customHeight="1">
      <c r="A713" s="124" t="s">
        <v>1156</v>
      </c>
      <c r="B713" s="124" t="s">
        <v>1157</v>
      </c>
      <c r="C713" s="419" t="s">
        <v>240</v>
      </c>
      <c r="D713" s="135" t="s">
        <v>232</v>
      </c>
      <c r="E713" s="135">
        <f>COUNTIF(品番配送区分記入用リスト!U:U,CONCATENATE(A713,$E$1))</f>
        <v>0</v>
      </c>
      <c r="F713" s="135">
        <f>COUNTIF(品番配送区分記入用リスト!U:U,CONCATENATE(A713,$F$1))</f>
        <v>0</v>
      </c>
      <c r="G713" s="135">
        <f>COUNTIF(品番配送区分記入用リスト!U:U,CONCATENATE(A713,$G$1))</f>
        <v>0</v>
      </c>
      <c r="H713" s="135">
        <f>COUNTIF(品番配送区分記入用リスト!U:U,CONCATENATE(A713,$H$1))</f>
        <v>0</v>
      </c>
      <c r="I713" s="136">
        <f t="shared" si="12"/>
        <v>0</v>
      </c>
      <c r="L713" s="135" t="s">
        <v>1484</v>
      </c>
      <c r="M713" s="137">
        <v>2000000</v>
      </c>
      <c r="N713" s="419">
        <v>2700</v>
      </c>
      <c r="O713" s="154">
        <v>1200</v>
      </c>
      <c r="Q713" s="419">
        <v>2700</v>
      </c>
      <c r="R713" s="138">
        <v>1200</v>
      </c>
      <c r="S713" s="138">
        <v>1500</v>
      </c>
      <c r="T713" s="141">
        <v>405</v>
      </c>
      <c r="U713" s="183">
        <v>322.5</v>
      </c>
      <c r="V713" s="140">
        <v>0.11944444444444445</v>
      </c>
      <c r="X713" s="85">
        <v>772.5</v>
      </c>
      <c r="Y713" s="185">
        <v>772.5</v>
      </c>
      <c r="Z713" s="84">
        <v>0.25750000000000001</v>
      </c>
      <c r="AA713" s="424"/>
      <c r="AB713" s="102">
        <v>0.1</v>
      </c>
      <c r="AC713" s="102">
        <v>0.1</v>
      </c>
      <c r="AE713" s="128">
        <v>202.5</v>
      </c>
      <c r="AF713" s="180">
        <v>405</v>
      </c>
      <c r="AG713" s="183">
        <v>322.5</v>
      </c>
      <c r="AH713" s="189">
        <v>772.5</v>
      </c>
      <c r="AK713" s="419">
        <v>2700</v>
      </c>
      <c r="AM713" s="12">
        <v>270</v>
      </c>
      <c r="AN713" s="103">
        <v>2970</v>
      </c>
      <c r="AO713" s="12">
        <v>2970</v>
      </c>
      <c r="AP713" s="12" t="s">
        <v>662</v>
      </c>
      <c r="AQ713" s="103" t="s">
        <v>662</v>
      </c>
      <c r="AR713" s="159">
        <v>0.1</v>
      </c>
      <c r="AS713" s="84">
        <v>0</v>
      </c>
    </row>
    <row r="714" spans="1:45" ht="14.25" customHeight="1">
      <c r="A714" s="124" t="s">
        <v>1158</v>
      </c>
      <c r="B714" s="124" t="s">
        <v>1152</v>
      </c>
      <c r="C714" s="419" t="s">
        <v>246</v>
      </c>
      <c r="D714" s="135" t="s">
        <v>232</v>
      </c>
      <c r="E714" s="135">
        <f>COUNTIF(品番配送区分記入用リスト!U:U,CONCATENATE(A714,$E$1))</f>
        <v>0</v>
      </c>
      <c r="F714" s="135">
        <f>COUNTIF(品番配送区分記入用リスト!U:U,CONCATENATE(A714,$F$1))</f>
        <v>0</v>
      </c>
      <c r="G714" s="135">
        <f>COUNTIF(品番配送区分記入用リスト!U:U,CONCATENATE(A714,$G$1))</f>
        <v>0</v>
      </c>
      <c r="H714" s="135">
        <f>COUNTIF(品番配送区分記入用リスト!U:U,CONCATENATE(A714,$H$1))</f>
        <v>0</v>
      </c>
      <c r="I714" s="136">
        <f t="shared" si="12"/>
        <v>0</v>
      </c>
      <c r="L714" s="135" t="s">
        <v>1484</v>
      </c>
      <c r="M714" s="137">
        <v>2000000</v>
      </c>
      <c r="N714" s="419">
        <v>3600</v>
      </c>
      <c r="O714" s="154">
        <v>1600</v>
      </c>
      <c r="Q714" s="419">
        <v>3600</v>
      </c>
      <c r="R714" s="138">
        <v>1600</v>
      </c>
      <c r="S714" s="138">
        <v>2000</v>
      </c>
      <c r="T714" s="141">
        <v>540</v>
      </c>
      <c r="U714" s="183">
        <v>430</v>
      </c>
      <c r="V714" s="140">
        <v>0.11944444444444445</v>
      </c>
      <c r="X714" s="85">
        <v>1030</v>
      </c>
      <c r="Y714" s="185">
        <v>1030</v>
      </c>
      <c r="Z714" s="84">
        <v>0.25750000000000001</v>
      </c>
      <c r="AA714" s="424"/>
      <c r="AB714" s="102">
        <v>0.1</v>
      </c>
      <c r="AC714" s="102">
        <v>0.1</v>
      </c>
      <c r="AE714" s="128">
        <v>270</v>
      </c>
      <c r="AF714" s="180">
        <v>540</v>
      </c>
      <c r="AG714" s="183">
        <v>430</v>
      </c>
      <c r="AH714" s="189">
        <v>1030</v>
      </c>
      <c r="AK714" s="419">
        <v>3600</v>
      </c>
      <c r="AM714" s="12">
        <v>360</v>
      </c>
      <c r="AN714" s="103">
        <v>3960</v>
      </c>
      <c r="AO714" s="12">
        <v>3960</v>
      </c>
      <c r="AP714" s="12" t="s">
        <v>1518</v>
      </c>
      <c r="AQ714" s="103" t="s">
        <v>1518</v>
      </c>
      <c r="AR714" s="159">
        <v>0.1</v>
      </c>
      <c r="AS714" s="84">
        <v>0</v>
      </c>
    </row>
    <row r="715" spans="1:45" ht="14.25" customHeight="1">
      <c r="A715" s="124" t="s">
        <v>1159</v>
      </c>
      <c r="B715" s="124" t="s">
        <v>1152</v>
      </c>
      <c r="C715" s="419" t="s">
        <v>248</v>
      </c>
      <c r="D715" s="135" t="s">
        <v>232</v>
      </c>
      <c r="E715" s="135">
        <f>COUNTIF(品番配送区分記入用リスト!U:U,CONCATENATE(A715,$E$1))</f>
        <v>0</v>
      </c>
      <c r="F715" s="135">
        <f>COUNTIF(品番配送区分記入用リスト!U:U,CONCATENATE(A715,$F$1))</f>
        <v>0</v>
      </c>
      <c r="G715" s="135">
        <f>COUNTIF(品番配送区分記入用リスト!U:U,CONCATENATE(A715,$G$1))</f>
        <v>0</v>
      </c>
      <c r="H715" s="135">
        <f>COUNTIF(品番配送区分記入用リスト!U:U,CONCATENATE(A715,$H$1))</f>
        <v>0</v>
      </c>
      <c r="I715" s="136">
        <f t="shared" si="12"/>
        <v>0</v>
      </c>
      <c r="L715" s="135" t="s">
        <v>1484</v>
      </c>
      <c r="M715" s="137">
        <v>2000000</v>
      </c>
      <c r="N715" s="419">
        <v>4500</v>
      </c>
      <c r="O715" s="154">
        <v>2000</v>
      </c>
      <c r="Q715" s="419">
        <v>4500</v>
      </c>
      <c r="R715" s="138">
        <v>2000</v>
      </c>
      <c r="S715" s="138">
        <v>2500</v>
      </c>
      <c r="T715" s="141">
        <v>675</v>
      </c>
      <c r="U715" s="183">
        <v>537.5</v>
      </c>
      <c r="V715" s="140">
        <v>0.11944444444444445</v>
      </c>
      <c r="W715" s="127">
        <v>800</v>
      </c>
      <c r="X715" s="85">
        <v>1287.5</v>
      </c>
      <c r="Y715" s="185">
        <v>487.5</v>
      </c>
      <c r="Z715" s="84">
        <v>9.7500000000000003E-2</v>
      </c>
      <c r="AA715" s="424"/>
      <c r="AB715" s="102">
        <v>0.1</v>
      </c>
      <c r="AC715" s="102">
        <v>0.1</v>
      </c>
      <c r="AE715" s="128">
        <v>337.5</v>
      </c>
      <c r="AF715" s="180">
        <v>675</v>
      </c>
      <c r="AG715" s="183">
        <v>537.5</v>
      </c>
      <c r="AH715" s="189">
        <v>1287.5</v>
      </c>
      <c r="AK715" s="419">
        <v>4500</v>
      </c>
      <c r="AM715" s="12">
        <v>450</v>
      </c>
      <c r="AN715" s="103">
        <v>4950</v>
      </c>
      <c r="AO715" s="12">
        <v>4950</v>
      </c>
      <c r="AP715" s="12" t="s">
        <v>467</v>
      </c>
      <c r="AQ715" s="103" t="s">
        <v>467</v>
      </c>
      <c r="AR715" s="159">
        <v>0.1</v>
      </c>
      <c r="AS715" s="84">
        <v>0</v>
      </c>
    </row>
    <row r="716" spans="1:45" ht="14.25" customHeight="1">
      <c r="A716" s="124" t="s">
        <v>1160</v>
      </c>
      <c r="B716" s="124" t="s">
        <v>1161</v>
      </c>
      <c r="C716" s="419" t="s">
        <v>231</v>
      </c>
      <c r="D716" s="135" t="s">
        <v>232</v>
      </c>
      <c r="E716" s="135">
        <f>COUNTIF(品番配送区分記入用リスト!U:U,CONCATENATE(A716,$E$1))</f>
        <v>0</v>
      </c>
      <c r="F716" s="135">
        <f>COUNTIF(品番配送区分記入用リスト!U:U,CONCATENATE(A716,$F$1))</f>
        <v>0</v>
      </c>
      <c r="G716" s="135">
        <f>COUNTIF(品番配送区分記入用リスト!U:U,CONCATENATE(A716,$G$1))</f>
        <v>0</v>
      </c>
      <c r="H716" s="135">
        <f>COUNTIF(品番配送区分記入用リスト!U:U,CONCATENATE(A716,$H$1))</f>
        <v>0</v>
      </c>
      <c r="I716" s="136">
        <f t="shared" si="12"/>
        <v>0</v>
      </c>
      <c r="L716" s="135" t="s">
        <v>1484</v>
      </c>
      <c r="M716" s="137">
        <v>2000000</v>
      </c>
      <c r="N716" s="419">
        <v>900</v>
      </c>
      <c r="O716" s="154">
        <v>400</v>
      </c>
      <c r="Q716" s="419">
        <v>900</v>
      </c>
      <c r="R716" s="138">
        <v>400</v>
      </c>
      <c r="S716" s="138">
        <v>500</v>
      </c>
      <c r="T716" s="141">
        <v>135</v>
      </c>
      <c r="U716" s="183">
        <v>107.5</v>
      </c>
      <c r="V716" s="140">
        <v>0.11944444444444445</v>
      </c>
      <c r="X716" s="85">
        <v>257.5</v>
      </c>
      <c r="Y716" s="185">
        <v>257.5</v>
      </c>
      <c r="Z716" s="84">
        <v>0.25750000000000001</v>
      </c>
      <c r="AA716" s="424"/>
      <c r="AB716" s="102">
        <v>0.1</v>
      </c>
      <c r="AC716" s="102">
        <v>0.1</v>
      </c>
      <c r="AE716" s="128">
        <v>67.5</v>
      </c>
      <c r="AF716" s="180">
        <v>135</v>
      </c>
      <c r="AG716" s="183">
        <v>107.5</v>
      </c>
      <c r="AH716" s="189">
        <v>257.5</v>
      </c>
      <c r="AK716" s="419">
        <v>900</v>
      </c>
      <c r="AM716" s="12">
        <v>90</v>
      </c>
      <c r="AN716" s="103">
        <v>990</v>
      </c>
      <c r="AO716" s="12">
        <v>990</v>
      </c>
      <c r="AP716" s="12" t="s">
        <v>1520</v>
      </c>
      <c r="AQ716" s="103" t="s">
        <v>1520</v>
      </c>
      <c r="AR716" s="159">
        <v>0.1</v>
      </c>
      <c r="AS716" s="84">
        <v>0</v>
      </c>
    </row>
    <row r="717" spans="1:45" ht="14.25" customHeight="1">
      <c r="A717" s="124" t="s">
        <v>1162</v>
      </c>
      <c r="B717" s="124" t="s">
        <v>1163</v>
      </c>
      <c r="C717" s="419" t="s">
        <v>234</v>
      </c>
      <c r="D717" s="135" t="s">
        <v>232</v>
      </c>
      <c r="E717" s="135">
        <f>COUNTIF(品番配送区分記入用リスト!U:U,CONCATENATE(A717,$E$1))</f>
        <v>0</v>
      </c>
      <c r="F717" s="135">
        <f>COUNTIF(品番配送区分記入用リスト!U:U,CONCATENATE(A717,$F$1))</f>
        <v>0</v>
      </c>
      <c r="G717" s="135">
        <f>COUNTIF(品番配送区分記入用リスト!U:U,CONCATENATE(A717,$G$1))</f>
        <v>0</v>
      </c>
      <c r="H717" s="135">
        <f>COUNTIF(品番配送区分記入用リスト!U:U,CONCATENATE(A717,$H$1))</f>
        <v>0</v>
      </c>
      <c r="I717" s="136">
        <f t="shared" si="12"/>
        <v>0</v>
      </c>
      <c r="L717" s="135" t="s">
        <v>1484</v>
      </c>
      <c r="M717" s="137">
        <v>2000000</v>
      </c>
      <c r="N717" s="419">
        <v>1350</v>
      </c>
      <c r="O717" s="154">
        <v>600</v>
      </c>
      <c r="Q717" s="419">
        <v>1350</v>
      </c>
      <c r="R717" s="138">
        <v>600</v>
      </c>
      <c r="S717" s="138">
        <v>750</v>
      </c>
      <c r="T717" s="141">
        <v>202.5</v>
      </c>
      <c r="U717" s="183">
        <v>161.25</v>
      </c>
      <c r="V717" s="140">
        <v>0.11944444444444445</v>
      </c>
      <c r="X717" s="85">
        <v>386.25</v>
      </c>
      <c r="Y717" s="185">
        <v>386.25</v>
      </c>
      <c r="Z717" s="84">
        <v>0.25750000000000001</v>
      </c>
      <c r="AA717" s="424"/>
      <c r="AB717" s="102">
        <v>0.1</v>
      </c>
      <c r="AC717" s="102">
        <v>0.1</v>
      </c>
      <c r="AE717" s="128">
        <v>101.25</v>
      </c>
      <c r="AF717" s="180">
        <v>202.5</v>
      </c>
      <c r="AG717" s="183">
        <v>161.25</v>
      </c>
      <c r="AH717" s="189">
        <v>386.25</v>
      </c>
      <c r="AK717" s="419">
        <v>1350</v>
      </c>
      <c r="AM717" s="12">
        <v>135</v>
      </c>
      <c r="AN717" s="103">
        <v>1485</v>
      </c>
      <c r="AO717" s="12">
        <v>1485</v>
      </c>
      <c r="AP717" s="12" t="s">
        <v>1492</v>
      </c>
      <c r="AQ717" s="103" t="s">
        <v>1492</v>
      </c>
      <c r="AR717" s="159">
        <v>0.1</v>
      </c>
      <c r="AS717" s="84">
        <v>0</v>
      </c>
    </row>
    <row r="718" spans="1:45" ht="14.25" customHeight="1">
      <c r="A718" s="124" t="s">
        <v>1164</v>
      </c>
      <c r="B718" s="124" t="s">
        <v>1163</v>
      </c>
      <c r="C718" s="419" t="s">
        <v>236</v>
      </c>
      <c r="D718" s="135" t="s">
        <v>232</v>
      </c>
      <c r="E718" s="135">
        <f>COUNTIF(品番配送区分記入用リスト!U:U,CONCATENATE(A718,$E$1))</f>
        <v>0</v>
      </c>
      <c r="F718" s="135">
        <f>COUNTIF(品番配送区分記入用リスト!U:U,CONCATENATE(A718,$F$1))</f>
        <v>0</v>
      </c>
      <c r="G718" s="135">
        <f>COUNTIF(品番配送区分記入用リスト!U:U,CONCATENATE(A718,$G$1))</f>
        <v>0</v>
      </c>
      <c r="H718" s="135">
        <f>COUNTIF(品番配送区分記入用リスト!U:U,CONCATENATE(A718,$H$1))</f>
        <v>0</v>
      </c>
      <c r="I718" s="136">
        <f t="shared" si="12"/>
        <v>0</v>
      </c>
      <c r="L718" s="135" t="s">
        <v>1484</v>
      </c>
      <c r="M718" s="137">
        <v>2000000</v>
      </c>
      <c r="N718" s="419">
        <v>1800</v>
      </c>
      <c r="O718" s="154">
        <v>800</v>
      </c>
      <c r="Q718" s="419">
        <v>1800</v>
      </c>
      <c r="R718" s="138">
        <v>800</v>
      </c>
      <c r="S718" s="138">
        <v>1000</v>
      </c>
      <c r="T718" s="141">
        <v>270</v>
      </c>
      <c r="U718" s="183">
        <v>215</v>
      </c>
      <c r="V718" s="140">
        <v>0.11944444444444445</v>
      </c>
      <c r="X718" s="85">
        <v>515</v>
      </c>
      <c r="Y718" s="185">
        <v>515</v>
      </c>
      <c r="Z718" s="84">
        <v>0.25750000000000001</v>
      </c>
      <c r="AA718" s="424"/>
      <c r="AB718" s="102">
        <v>0.1</v>
      </c>
      <c r="AC718" s="102">
        <v>0.1</v>
      </c>
      <c r="AE718" s="128">
        <v>135</v>
      </c>
      <c r="AF718" s="180">
        <v>270</v>
      </c>
      <c r="AG718" s="183">
        <v>215</v>
      </c>
      <c r="AH718" s="189">
        <v>515</v>
      </c>
      <c r="AK718" s="419">
        <v>1800</v>
      </c>
      <c r="AM718" s="12">
        <v>180</v>
      </c>
      <c r="AN718" s="103">
        <v>1980</v>
      </c>
      <c r="AO718" s="12">
        <v>1980</v>
      </c>
      <c r="AP718" s="12" t="s">
        <v>1493</v>
      </c>
      <c r="AQ718" s="103" t="s">
        <v>1493</v>
      </c>
      <c r="AR718" s="159">
        <v>0.1</v>
      </c>
      <c r="AS718" s="84">
        <v>0</v>
      </c>
    </row>
    <row r="719" spans="1:45" ht="14.25" customHeight="1">
      <c r="A719" s="124" t="s">
        <v>1165</v>
      </c>
      <c r="B719" s="124" t="s">
        <v>1163</v>
      </c>
      <c r="C719" s="419" t="s">
        <v>238</v>
      </c>
      <c r="D719" s="135" t="s">
        <v>232</v>
      </c>
      <c r="E719" s="135">
        <f>COUNTIF(品番配送区分記入用リスト!U:U,CONCATENATE(A719,$E$1))</f>
        <v>0</v>
      </c>
      <c r="F719" s="135">
        <f>COUNTIF(品番配送区分記入用リスト!U:U,CONCATENATE(A719,$F$1))</f>
        <v>0</v>
      </c>
      <c r="G719" s="135">
        <f>COUNTIF(品番配送区分記入用リスト!U:U,CONCATENATE(A719,$G$1))</f>
        <v>0</v>
      </c>
      <c r="H719" s="135">
        <f>COUNTIF(品番配送区分記入用リスト!U:U,CONCATENATE(A719,$H$1))</f>
        <v>0</v>
      </c>
      <c r="I719" s="136">
        <f t="shared" si="12"/>
        <v>0</v>
      </c>
      <c r="L719" s="135" t="s">
        <v>1484</v>
      </c>
      <c r="M719" s="137">
        <v>2000000</v>
      </c>
      <c r="N719" s="419">
        <v>2250</v>
      </c>
      <c r="O719" s="154">
        <v>1000</v>
      </c>
      <c r="Q719" s="419">
        <v>2250</v>
      </c>
      <c r="R719" s="138">
        <v>1000</v>
      </c>
      <c r="S719" s="138">
        <v>1250</v>
      </c>
      <c r="T719" s="141">
        <v>337.5</v>
      </c>
      <c r="U719" s="183">
        <v>268.75</v>
      </c>
      <c r="V719" s="140">
        <v>0.11944444444444445</v>
      </c>
      <c r="X719" s="85">
        <v>643.75</v>
      </c>
      <c r="Y719" s="185">
        <v>643.75</v>
      </c>
      <c r="Z719" s="84">
        <v>0.25750000000000001</v>
      </c>
      <c r="AA719" s="424"/>
      <c r="AB719" s="102">
        <v>0.1</v>
      </c>
      <c r="AC719" s="102">
        <v>0.1</v>
      </c>
      <c r="AE719" s="128">
        <v>168.75</v>
      </c>
      <c r="AF719" s="180">
        <v>337.5</v>
      </c>
      <c r="AG719" s="183">
        <v>268.75</v>
      </c>
      <c r="AH719" s="189">
        <v>643.75</v>
      </c>
      <c r="AK719" s="419">
        <v>2250</v>
      </c>
      <c r="AM719" s="12">
        <v>225</v>
      </c>
      <c r="AN719" s="103">
        <v>2475</v>
      </c>
      <c r="AO719" s="12">
        <v>2475</v>
      </c>
      <c r="AP719" s="12" t="s">
        <v>1516</v>
      </c>
      <c r="AQ719" s="103" t="s">
        <v>1516</v>
      </c>
      <c r="AR719" s="159">
        <v>0.1</v>
      </c>
      <c r="AS719" s="84">
        <v>0</v>
      </c>
    </row>
    <row r="720" spans="1:45" ht="14.25" customHeight="1">
      <c r="A720" s="124" t="s">
        <v>1166</v>
      </c>
      <c r="B720" s="124" t="s">
        <v>1163</v>
      </c>
      <c r="C720" s="419" t="s">
        <v>240</v>
      </c>
      <c r="D720" s="135" t="s">
        <v>232</v>
      </c>
      <c r="E720" s="135">
        <f>COUNTIF(品番配送区分記入用リスト!U:U,CONCATENATE(A720,$E$1))</f>
        <v>0</v>
      </c>
      <c r="F720" s="135">
        <f>COUNTIF(品番配送区分記入用リスト!U:U,CONCATENATE(A720,$F$1))</f>
        <v>0</v>
      </c>
      <c r="G720" s="135">
        <f>COUNTIF(品番配送区分記入用リスト!U:U,CONCATENATE(A720,$G$1))</f>
        <v>0</v>
      </c>
      <c r="H720" s="135">
        <f>COUNTIF(品番配送区分記入用リスト!U:U,CONCATENATE(A720,$H$1))</f>
        <v>0</v>
      </c>
      <c r="I720" s="136">
        <f t="shared" si="12"/>
        <v>0</v>
      </c>
      <c r="L720" s="135" t="s">
        <v>1484</v>
      </c>
      <c r="M720" s="137">
        <v>2000000</v>
      </c>
      <c r="N720" s="419">
        <v>2700</v>
      </c>
      <c r="O720" s="154">
        <v>1200</v>
      </c>
      <c r="Q720" s="419">
        <v>2700</v>
      </c>
      <c r="R720" s="138">
        <v>1200</v>
      </c>
      <c r="S720" s="138">
        <v>1500</v>
      </c>
      <c r="T720" s="141">
        <v>405</v>
      </c>
      <c r="U720" s="183">
        <v>322.5</v>
      </c>
      <c r="V720" s="140">
        <v>0.11944444444444445</v>
      </c>
      <c r="X720" s="85">
        <v>772.5</v>
      </c>
      <c r="Y720" s="185">
        <v>772.5</v>
      </c>
      <c r="Z720" s="84">
        <v>0.25750000000000001</v>
      </c>
      <c r="AA720" s="424"/>
      <c r="AB720" s="102">
        <v>0.1</v>
      </c>
      <c r="AC720" s="102">
        <v>0.1</v>
      </c>
      <c r="AE720" s="128">
        <v>202.5</v>
      </c>
      <c r="AF720" s="180">
        <v>405</v>
      </c>
      <c r="AG720" s="183">
        <v>322.5</v>
      </c>
      <c r="AH720" s="189">
        <v>772.5</v>
      </c>
      <c r="AK720" s="419">
        <v>2700</v>
      </c>
      <c r="AM720" s="12">
        <v>270</v>
      </c>
      <c r="AN720" s="103">
        <v>2970</v>
      </c>
      <c r="AO720" s="12">
        <v>2970</v>
      </c>
      <c r="AP720" s="12" t="s">
        <v>662</v>
      </c>
      <c r="AQ720" s="103" t="s">
        <v>662</v>
      </c>
      <c r="AR720" s="159">
        <v>0.1</v>
      </c>
      <c r="AS720" s="84">
        <v>0</v>
      </c>
    </row>
    <row r="721" spans="1:45" ht="14.25" customHeight="1">
      <c r="A721" s="124" t="s">
        <v>1167</v>
      </c>
      <c r="B721" s="124" t="s">
        <v>1163</v>
      </c>
      <c r="C721" s="419" t="s">
        <v>248</v>
      </c>
      <c r="D721" s="135" t="s">
        <v>232</v>
      </c>
      <c r="E721" s="135">
        <f>COUNTIF(品番配送区分記入用リスト!U:U,CONCATENATE(A721,$E$1))</f>
        <v>0</v>
      </c>
      <c r="F721" s="135">
        <f>COUNTIF(品番配送区分記入用リスト!U:U,CONCATENATE(A721,$F$1))</f>
        <v>0</v>
      </c>
      <c r="G721" s="135">
        <f>COUNTIF(品番配送区分記入用リスト!U:U,CONCATENATE(A721,$G$1))</f>
        <v>0</v>
      </c>
      <c r="H721" s="135">
        <f>COUNTIF(品番配送区分記入用リスト!U:U,CONCATENATE(A721,$H$1))</f>
        <v>0</v>
      </c>
      <c r="I721" s="136">
        <f t="shared" si="12"/>
        <v>0</v>
      </c>
      <c r="L721" s="135" t="s">
        <v>1484</v>
      </c>
      <c r="M721" s="137">
        <v>2000000</v>
      </c>
      <c r="N721" s="419">
        <v>4500</v>
      </c>
      <c r="O721" s="154">
        <v>2000</v>
      </c>
      <c r="Q721" s="419">
        <v>4500</v>
      </c>
      <c r="R721" s="138">
        <v>2000</v>
      </c>
      <c r="S721" s="138">
        <v>2500</v>
      </c>
      <c r="T721" s="141">
        <v>675</v>
      </c>
      <c r="U721" s="183">
        <v>537.5</v>
      </c>
      <c r="V721" s="140">
        <v>0.11944444444444445</v>
      </c>
      <c r="W721" s="127">
        <v>800</v>
      </c>
      <c r="X721" s="85">
        <v>1287.5</v>
      </c>
      <c r="Y721" s="185">
        <v>487.5</v>
      </c>
      <c r="Z721" s="84">
        <v>9.7500000000000003E-2</v>
      </c>
      <c r="AA721" s="424"/>
      <c r="AB721" s="102">
        <v>0.1</v>
      </c>
      <c r="AC721" s="102">
        <v>0.1</v>
      </c>
      <c r="AE721" s="128">
        <v>337.5</v>
      </c>
      <c r="AF721" s="180">
        <v>675</v>
      </c>
      <c r="AG721" s="183">
        <v>537.5</v>
      </c>
      <c r="AH721" s="189">
        <v>1287.5</v>
      </c>
      <c r="AK721" s="419">
        <v>4500</v>
      </c>
      <c r="AM721" s="12">
        <v>450</v>
      </c>
      <c r="AN721" s="103">
        <v>4950</v>
      </c>
      <c r="AO721" s="12">
        <v>4950</v>
      </c>
      <c r="AP721" s="12" t="s">
        <v>467</v>
      </c>
      <c r="AQ721" s="103" t="s">
        <v>467</v>
      </c>
      <c r="AR721" s="159">
        <v>0.1</v>
      </c>
      <c r="AS721" s="84">
        <v>0</v>
      </c>
    </row>
    <row r="722" spans="1:45" ht="14.25" customHeight="1">
      <c r="A722" s="124" t="s">
        <v>1168</v>
      </c>
      <c r="B722" s="124" t="s">
        <v>1169</v>
      </c>
      <c r="C722" s="419" t="s">
        <v>234</v>
      </c>
      <c r="D722" s="135" t="s">
        <v>232</v>
      </c>
      <c r="E722" s="135">
        <f>COUNTIF(品番配送区分記入用リスト!U:U,CONCATENATE(A722,$E$1))</f>
        <v>0</v>
      </c>
      <c r="F722" s="135">
        <f>COUNTIF(品番配送区分記入用リスト!U:U,CONCATENATE(A722,$F$1))</f>
        <v>0</v>
      </c>
      <c r="G722" s="135">
        <f>COUNTIF(品番配送区分記入用リスト!U:U,CONCATENATE(A722,$G$1))</f>
        <v>0</v>
      </c>
      <c r="H722" s="135">
        <f>COUNTIF(品番配送区分記入用リスト!U:U,CONCATENATE(A722,$H$1))</f>
        <v>0</v>
      </c>
      <c r="I722" s="136">
        <f t="shared" si="12"/>
        <v>0</v>
      </c>
      <c r="L722" s="135" t="s">
        <v>1484</v>
      </c>
      <c r="M722" s="137">
        <v>2000000</v>
      </c>
      <c r="N722" s="419">
        <v>1350</v>
      </c>
      <c r="O722" s="154">
        <v>600</v>
      </c>
      <c r="Q722" s="419">
        <v>1350</v>
      </c>
      <c r="R722" s="138">
        <v>600</v>
      </c>
      <c r="S722" s="138">
        <v>750</v>
      </c>
      <c r="T722" s="141">
        <v>202.5</v>
      </c>
      <c r="U722" s="183">
        <v>161.25</v>
      </c>
      <c r="V722" s="140">
        <v>0.11944444444444445</v>
      </c>
      <c r="X722" s="85">
        <v>386.25</v>
      </c>
      <c r="Y722" s="185">
        <v>386.25</v>
      </c>
      <c r="Z722" s="84">
        <v>0.25750000000000001</v>
      </c>
      <c r="AA722" s="424"/>
      <c r="AB722" s="102">
        <v>0.1</v>
      </c>
      <c r="AC722" s="102">
        <v>0.1</v>
      </c>
      <c r="AE722" s="128">
        <v>101.25</v>
      </c>
      <c r="AF722" s="180">
        <v>202.5</v>
      </c>
      <c r="AG722" s="183">
        <v>161.25</v>
      </c>
      <c r="AH722" s="189">
        <v>386.25</v>
      </c>
      <c r="AK722" s="419">
        <v>1350</v>
      </c>
      <c r="AM722" s="12">
        <v>135</v>
      </c>
      <c r="AN722" s="103">
        <v>1485</v>
      </c>
      <c r="AO722" s="12">
        <v>1485</v>
      </c>
      <c r="AP722" s="12" t="s">
        <v>1492</v>
      </c>
      <c r="AQ722" s="103" t="s">
        <v>1492</v>
      </c>
      <c r="AR722" s="159">
        <v>0.1</v>
      </c>
      <c r="AS722" s="84">
        <v>0</v>
      </c>
    </row>
    <row r="723" spans="1:45" ht="14.25" customHeight="1">
      <c r="A723" s="124" t="s">
        <v>1170</v>
      </c>
      <c r="B723" s="124" t="s">
        <v>1171</v>
      </c>
      <c r="C723" s="419" t="s">
        <v>236</v>
      </c>
      <c r="D723" s="135" t="s">
        <v>232</v>
      </c>
      <c r="E723" s="135">
        <f>COUNTIF(品番配送区分記入用リスト!U:U,CONCATENATE(A723,$E$1))</f>
        <v>0</v>
      </c>
      <c r="F723" s="135">
        <f>COUNTIF(品番配送区分記入用リスト!U:U,CONCATENATE(A723,$F$1))</f>
        <v>0</v>
      </c>
      <c r="G723" s="135">
        <f>COUNTIF(品番配送区分記入用リスト!U:U,CONCATENATE(A723,$G$1))</f>
        <v>0</v>
      </c>
      <c r="H723" s="135">
        <f>COUNTIF(品番配送区分記入用リスト!U:U,CONCATENATE(A723,$H$1))</f>
        <v>0</v>
      </c>
      <c r="I723" s="136">
        <f t="shared" si="12"/>
        <v>0</v>
      </c>
      <c r="L723" s="135" t="s">
        <v>1484</v>
      </c>
      <c r="M723" s="137">
        <v>2000000</v>
      </c>
      <c r="N723" s="419">
        <v>1800</v>
      </c>
      <c r="O723" s="154">
        <v>800</v>
      </c>
      <c r="Q723" s="419">
        <v>1800</v>
      </c>
      <c r="R723" s="138">
        <v>800</v>
      </c>
      <c r="S723" s="138">
        <v>1000</v>
      </c>
      <c r="T723" s="141">
        <v>270</v>
      </c>
      <c r="U723" s="183">
        <v>215</v>
      </c>
      <c r="V723" s="140">
        <v>0.11944444444444445</v>
      </c>
      <c r="X723" s="85">
        <v>515</v>
      </c>
      <c r="Y723" s="185">
        <v>515</v>
      </c>
      <c r="Z723" s="84">
        <v>0.25750000000000001</v>
      </c>
      <c r="AA723" s="424"/>
      <c r="AB723" s="102">
        <v>0.1</v>
      </c>
      <c r="AC723" s="102">
        <v>0.1</v>
      </c>
      <c r="AE723" s="128">
        <v>135</v>
      </c>
      <c r="AF723" s="180">
        <v>270</v>
      </c>
      <c r="AG723" s="183">
        <v>215</v>
      </c>
      <c r="AH723" s="189">
        <v>515</v>
      </c>
      <c r="AK723" s="419">
        <v>1800</v>
      </c>
      <c r="AM723" s="12">
        <v>180</v>
      </c>
      <c r="AN723" s="103">
        <v>1980</v>
      </c>
      <c r="AO723" s="12">
        <v>1980</v>
      </c>
      <c r="AP723" s="12" t="s">
        <v>1493</v>
      </c>
      <c r="AQ723" s="103" t="s">
        <v>1493</v>
      </c>
      <c r="AR723" s="159">
        <v>0.1</v>
      </c>
      <c r="AS723" s="84">
        <v>0</v>
      </c>
    </row>
    <row r="724" spans="1:45" ht="14.25" customHeight="1">
      <c r="A724" s="124" t="s">
        <v>1172</v>
      </c>
      <c r="B724" s="124" t="s">
        <v>1169</v>
      </c>
      <c r="C724" s="419" t="s">
        <v>238</v>
      </c>
      <c r="D724" s="135" t="s">
        <v>232</v>
      </c>
      <c r="E724" s="135">
        <f>COUNTIF(品番配送区分記入用リスト!U:U,CONCATENATE(A724,$E$1))</f>
        <v>0</v>
      </c>
      <c r="F724" s="135">
        <f>COUNTIF(品番配送区分記入用リスト!U:U,CONCATENATE(A724,$F$1))</f>
        <v>0</v>
      </c>
      <c r="G724" s="135">
        <f>COUNTIF(品番配送区分記入用リスト!U:U,CONCATENATE(A724,$G$1))</f>
        <v>0</v>
      </c>
      <c r="H724" s="135">
        <f>COUNTIF(品番配送区分記入用リスト!U:U,CONCATENATE(A724,$H$1))</f>
        <v>0</v>
      </c>
      <c r="I724" s="136">
        <f t="shared" si="12"/>
        <v>0</v>
      </c>
      <c r="L724" s="135" t="s">
        <v>1484</v>
      </c>
      <c r="M724" s="137">
        <v>2000000</v>
      </c>
      <c r="N724" s="419">
        <v>2250</v>
      </c>
      <c r="O724" s="154">
        <v>1000</v>
      </c>
      <c r="Q724" s="419">
        <v>2250</v>
      </c>
      <c r="R724" s="138">
        <v>1000</v>
      </c>
      <c r="S724" s="138">
        <v>1250</v>
      </c>
      <c r="T724" s="141">
        <v>337.5</v>
      </c>
      <c r="U724" s="183">
        <v>268.75</v>
      </c>
      <c r="V724" s="140">
        <v>0.11944444444444445</v>
      </c>
      <c r="X724" s="85">
        <v>643.75</v>
      </c>
      <c r="Y724" s="185">
        <v>643.75</v>
      </c>
      <c r="Z724" s="84">
        <v>0.25750000000000001</v>
      </c>
      <c r="AA724" s="424"/>
      <c r="AB724" s="102">
        <v>0.1</v>
      </c>
      <c r="AC724" s="102">
        <v>0.1</v>
      </c>
      <c r="AE724" s="128">
        <v>168.75</v>
      </c>
      <c r="AF724" s="180">
        <v>337.5</v>
      </c>
      <c r="AG724" s="183">
        <v>268.75</v>
      </c>
      <c r="AH724" s="189">
        <v>643.75</v>
      </c>
      <c r="AK724" s="419">
        <v>2250</v>
      </c>
      <c r="AM724" s="12">
        <v>225</v>
      </c>
      <c r="AN724" s="103">
        <v>2475</v>
      </c>
      <c r="AO724" s="12">
        <v>2475</v>
      </c>
      <c r="AP724" s="12" t="s">
        <v>1516</v>
      </c>
      <c r="AQ724" s="103" t="s">
        <v>1516</v>
      </c>
      <c r="AR724" s="159">
        <v>0.1</v>
      </c>
      <c r="AS724" s="84">
        <v>0</v>
      </c>
    </row>
    <row r="725" spans="1:45" ht="14.25" customHeight="1">
      <c r="A725" s="124" t="s">
        <v>1173</v>
      </c>
      <c r="B725" s="124" t="s">
        <v>1169</v>
      </c>
      <c r="C725" s="419" t="s">
        <v>240</v>
      </c>
      <c r="D725" s="135" t="s">
        <v>232</v>
      </c>
      <c r="E725" s="135">
        <f>COUNTIF(品番配送区分記入用リスト!U:U,CONCATENATE(A725,$E$1))</f>
        <v>0</v>
      </c>
      <c r="F725" s="135">
        <f>COUNTIF(品番配送区分記入用リスト!U:U,CONCATENATE(A725,$F$1))</f>
        <v>0</v>
      </c>
      <c r="G725" s="135">
        <f>COUNTIF(品番配送区分記入用リスト!U:U,CONCATENATE(A725,$G$1))</f>
        <v>0</v>
      </c>
      <c r="H725" s="135">
        <f>COUNTIF(品番配送区分記入用リスト!U:U,CONCATENATE(A725,$H$1))</f>
        <v>0</v>
      </c>
      <c r="I725" s="136">
        <f t="shared" si="12"/>
        <v>0</v>
      </c>
      <c r="L725" s="135" t="s">
        <v>1484</v>
      </c>
      <c r="M725" s="137">
        <v>2000000</v>
      </c>
      <c r="N725" s="419">
        <v>2700</v>
      </c>
      <c r="O725" s="154">
        <v>1200</v>
      </c>
      <c r="Q725" s="419">
        <v>2700</v>
      </c>
      <c r="R725" s="138">
        <v>1200</v>
      </c>
      <c r="S725" s="138">
        <v>1500</v>
      </c>
      <c r="T725" s="141">
        <v>405</v>
      </c>
      <c r="U725" s="183">
        <v>322.5</v>
      </c>
      <c r="V725" s="140">
        <v>0.11944444444444445</v>
      </c>
      <c r="X725" s="85">
        <v>772.5</v>
      </c>
      <c r="Y725" s="185">
        <v>772.5</v>
      </c>
      <c r="Z725" s="84">
        <v>0.25750000000000001</v>
      </c>
      <c r="AA725" s="424"/>
      <c r="AB725" s="102">
        <v>0.1</v>
      </c>
      <c r="AC725" s="102">
        <v>0.1</v>
      </c>
      <c r="AE725" s="128">
        <v>202.5</v>
      </c>
      <c r="AF725" s="180">
        <v>405</v>
      </c>
      <c r="AG725" s="183">
        <v>322.5</v>
      </c>
      <c r="AH725" s="189">
        <v>772.5</v>
      </c>
      <c r="AK725" s="419">
        <v>2700</v>
      </c>
      <c r="AM725" s="12">
        <v>270</v>
      </c>
      <c r="AN725" s="103">
        <v>2970</v>
      </c>
      <c r="AO725" s="12">
        <v>2970</v>
      </c>
      <c r="AP725" s="12" t="s">
        <v>662</v>
      </c>
      <c r="AQ725" s="103" t="s">
        <v>662</v>
      </c>
      <c r="AR725" s="159">
        <v>0.1</v>
      </c>
      <c r="AS725" s="84">
        <v>0</v>
      </c>
    </row>
    <row r="726" spans="1:45" ht="14.25" customHeight="1">
      <c r="A726" s="124" t="s">
        <v>1174</v>
      </c>
      <c r="B726" s="124" t="s">
        <v>1169</v>
      </c>
      <c r="C726" s="419" t="s">
        <v>246</v>
      </c>
      <c r="D726" s="135" t="s">
        <v>232</v>
      </c>
      <c r="E726" s="135">
        <f>COUNTIF(品番配送区分記入用リスト!U:U,CONCATENATE(A726,$E$1))</f>
        <v>0</v>
      </c>
      <c r="F726" s="135">
        <f>COUNTIF(品番配送区分記入用リスト!U:U,CONCATENATE(A726,$F$1))</f>
        <v>0</v>
      </c>
      <c r="G726" s="135">
        <f>COUNTIF(品番配送区分記入用リスト!U:U,CONCATENATE(A726,$G$1))</f>
        <v>0</v>
      </c>
      <c r="H726" s="135">
        <f>COUNTIF(品番配送区分記入用リスト!U:U,CONCATENATE(A726,$H$1))</f>
        <v>0</v>
      </c>
      <c r="I726" s="136">
        <f t="shared" si="12"/>
        <v>0</v>
      </c>
      <c r="L726" s="135" t="s">
        <v>1484</v>
      </c>
      <c r="M726" s="137">
        <v>2000000</v>
      </c>
      <c r="N726" s="419">
        <v>3600</v>
      </c>
      <c r="O726" s="154">
        <v>1600</v>
      </c>
      <c r="Q726" s="419">
        <v>3600</v>
      </c>
      <c r="R726" s="138">
        <v>1600</v>
      </c>
      <c r="S726" s="138">
        <v>2000</v>
      </c>
      <c r="T726" s="141">
        <v>540</v>
      </c>
      <c r="U726" s="183">
        <v>430</v>
      </c>
      <c r="V726" s="140">
        <v>0.11944444444444445</v>
      </c>
      <c r="X726" s="85">
        <v>1030</v>
      </c>
      <c r="Y726" s="185">
        <v>1030</v>
      </c>
      <c r="Z726" s="84">
        <v>0.25750000000000001</v>
      </c>
      <c r="AA726" s="424"/>
      <c r="AB726" s="102">
        <v>0.1</v>
      </c>
      <c r="AC726" s="102">
        <v>0.1</v>
      </c>
      <c r="AE726" s="128">
        <v>270</v>
      </c>
      <c r="AF726" s="180">
        <v>540</v>
      </c>
      <c r="AG726" s="183">
        <v>430</v>
      </c>
      <c r="AH726" s="189">
        <v>1030</v>
      </c>
      <c r="AK726" s="419">
        <v>3600</v>
      </c>
      <c r="AM726" s="12">
        <v>360</v>
      </c>
      <c r="AN726" s="103">
        <v>3960</v>
      </c>
      <c r="AO726" s="12">
        <v>3960</v>
      </c>
      <c r="AP726" s="12" t="s">
        <v>1518</v>
      </c>
      <c r="AQ726" s="103" t="s">
        <v>1518</v>
      </c>
      <c r="AR726" s="159">
        <v>0.1</v>
      </c>
      <c r="AS726" s="84">
        <v>0</v>
      </c>
    </row>
    <row r="727" spans="1:45" ht="14.25" customHeight="1">
      <c r="A727" s="124" t="s">
        <v>1175</v>
      </c>
      <c r="B727" s="124" t="s">
        <v>1169</v>
      </c>
      <c r="C727" s="419" t="s">
        <v>248</v>
      </c>
      <c r="D727" s="135" t="s">
        <v>232</v>
      </c>
      <c r="E727" s="135">
        <f>COUNTIF(品番配送区分記入用リスト!U:U,CONCATENATE(A727,$E$1))</f>
        <v>0</v>
      </c>
      <c r="F727" s="135">
        <f>COUNTIF(品番配送区分記入用リスト!U:U,CONCATENATE(A727,$F$1))</f>
        <v>0</v>
      </c>
      <c r="G727" s="135">
        <f>COUNTIF(品番配送区分記入用リスト!U:U,CONCATENATE(A727,$G$1))</f>
        <v>0</v>
      </c>
      <c r="H727" s="135">
        <f>COUNTIF(品番配送区分記入用リスト!U:U,CONCATENATE(A727,$H$1))</f>
        <v>0</v>
      </c>
      <c r="I727" s="136">
        <f t="shared" si="12"/>
        <v>0</v>
      </c>
      <c r="L727" s="135" t="s">
        <v>1484</v>
      </c>
      <c r="M727" s="137">
        <v>2000000</v>
      </c>
      <c r="N727" s="419">
        <v>4500</v>
      </c>
      <c r="O727" s="154">
        <v>2000</v>
      </c>
      <c r="Q727" s="419">
        <v>4500</v>
      </c>
      <c r="R727" s="138">
        <v>2000</v>
      </c>
      <c r="S727" s="138">
        <v>2500</v>
      </c>
      <c r="T727" s="141">
        <v>675</v>
      </c>
      <c r="U727" s="183">
        <v>537.5</v>
      </c>
      <c r="V727" s="140">
        <v>0.11944444444444445</v>
      </c>
      <c r="W727" s="127">
        <v>800</v>
      </c>
      <c r="X727" s="85">
        <v>1287.5</v>
      </c>
      <c r="Y727" s="185">
        <v>487.5</v>
      </c>
      <c r="Z727" s="84">
        <v>9.7500000000000003E-2</v>
      </c>
      <c r="AA727" s="424"/>
      <c r="AB727" s="102">
        <v>0.1</v>
      </c>
      <c r="AC727" s="102">
        <v>0.1</v>
      </c>
      <c r="AE727" s="128">
        <v>337.5</v>
      </c>
      <c r="AF727" s="180">
        <v>675</v>
      </c>
      <c r="AG727" s="183">
        <v>537.5</v>
      </c>
      <c r="AH727" s="189">
        <v>1287.5</v>
      </c>
      <c r="AK727" s="419">
        <v>4500</v>
      </c>
      <c r="AM727" s="12">
        <v>450</v>
      </c>
      <c r="AN727" s="103">
        <v>4950</v>
      </c>
      <c r="AO727" s="12">
        <v>4950</v>
      </c>
      <c r="AP727" s="12" t="s">
        <v>467</v>
      </c>
      <c r="AQ727" s="103" t="s">
        <v>467</v>
      </c>
      <c r="AR727" s="159">
        <v>0.1</v>
      </c>
      <c r="AS727" s="84">
        <v>0</v>
      </c>
    </row>
    <row r="728" spans="1:45" ht="14.25" customHeight="1">
      <c r="A728" s="124" t="s">
        <v>1176</v>
      </c>
      <c r="B728" s="124" t="s">
        <v>1177</v>
      </c>
      <c r="C728" s="419" t="s">
        <v>234</v>
      </c>
      <c r="D728" s="135" t="s">
        <v>232</v>
      </c>
      <c r="E728" s="135">
        <f>COUNTIF(品番配送区分記入用リスト!U:U,CONCATENATE(A728,$E$1))</f>
        <v>0</v>
      </c>
      <c r="F728" s="135">
        <f>COUNTIF(品番配送区分記入用リスト!U:U,CONCATENATE(A728,$F$1))</f>
        <v>0</v>
      </c>
      <c r="G728" s="135">
        <f>COUNTIF(品番配送区分記入用リスト!U:U,CONCATENATE(A728,$G$1))</f>
        <v>0</v>
      </c>
      <c r="H728" s="135">
        <f>COUNTIF(品番配送区分記入用リスト!U:U,CONCATENATE(A728,$H$1))</f>
        <v>0</v>
      </c>
      <c r="I728" s="136">
        <f t="shared" si="12"/>
        <v>0</v>
      </c>
      <c r="L728" s="135" t="s">
        <v>1484</v>
      </c>
      <c r="M728" s="137">
        <v>2000000</v>
      </c>
      <c r="N728" s="419">
        <v>1350</v>
      </c>
      <c r="O728" s="154">
        <v>600</v>
      </c>
      <c r="Q728" s="419">
        <v>1350</v>
      </c>
      <c r="R728" s="138">
        <v>600</v>
      </c>
      <c r="S728" s="138">
        <v>750</v>
      </c>
      <c r="T728" s="141">
        <v>202.5</v>
      </c>
      <c r="U728" s="183">
        <v>161.25</v>
      </c>
      <c r="V728" s="140">
        <v>0.11944444444444445</v>
      </c>
      <c r="X728" s="85">
        <v>386.25</v>
      </c>
      <c r="Y728" s="185">
        <v>386.25</v>
      </c>
      <c r="Z728" s="84">
        <v>0.25750000000000001</v>
      </c>
      <c r="AA728" s="424"/>
      <c r="AB728" s="102">
        <v>0.1</v>
      </c>
      <c r="AC728" s="102">
        <v>0.1</v>
      </c>
      <c r="AE728" s="128">
        <v>101.25</v>
      </c>
      <c r="AF728" s="180">
        <v>202.5</v>
      </c>
      <c r="AG728" s="183">
        <v>161.25</v>
      </c>
      <c r="AH728" s="189">
        <v>386.25</v>
      </c>
      <c r="AK728" s="419">
        <v>1350</v>
      </c>
      <c r="AM728" s="12">
        <v>135</v>
      </c>
      <c r="AN728" s="103">
        <v>1485</v>
      </c>
      <c r="AO728" s="12">
        <v>1485</v>
      </c>
      <c r="AP728" s="12" t="s">
        <v>1492</v>
      </c>
      <c r="AQ728" s="103" t="s">
        <v>1492</v>
      </c>
      <c r="AR728" s="159">
        <v>0.1</v>
      </c>
      <c r="AS728" s="84">
        <v>0</v>
      </c>
    </row>
    <row r="729" spans="1:45" ht="14.25" customHeight="1">
      <c r="A729" s="124" t="s">
        <v>1178</v>
      </c>
      <c r="B729" s="124" t="s">
        <v>1179</v>
      </c>
      <c r="C729" s="419" t="s">
        <v>236</v>
      </c>
      <c r="D729" s="135" t="s">
        <v>232</v>
      </c>
      <c r="E729" s="135">
        <f>COUNTIF(品番配送区分記入用リスト!U:U,CONCATENATE(A729,$E$1))</f>
        <v>0</v>
      </c>
      <c r="F729" s="135">
        <f>COUNTIF(品番配送区分記入用リスト!U:U,CONCATENATE(A729,$F$1))</f>
        <v>0</v>
      </c>
      <c r="G729" s="135">
        <f>COUNTIF(品番配送区分記入用リスト!U:U,CONCATENATE(A729,$G$1))</f>
        <v>0</v>
      </c>
      <c r="H729" s="135">
        <f>COUNTIF(品番配送区分記入用リスト!U:U,CONCATENATE(A729,$H$1))</f>
        <v>0</v>
      </c>
      <c r="I729" s="136">
        <f t="shared" si="12"/>
        <v>0</v>
      </c>
      <c r="L729" s="135" t="s">
        <v>1484</v>
      </c>
      <c r="M729" s="137">
        <v>2000000</v>
      </c>
      <c r="N729" s="419">
        <v>1800</v>
      </c>
      <c r="O729" s="154">
        <v>800</v>
      </c>
      <c r="Q729" s="419">
        <v>1800</v>
      </c>
      <c r="R729" s="138">
        <v>800</v>
      </c>
      <c r="S729" s="138">
        <v>1000</v>
      </c>
      <c r="T729" s="141">
        <v>270</v>
      </c>
      <c r="U729" s="183">
        <v>215</v>
      </c>
      <c r="V729" s="140">
        <v>0.11944444444444445</v>
      </c>
      <c r="X729" s="85">
        <v>515</v>
      </c>
      <c r="Y729" s="185">
        <v>515</v>
      </c>
      <c r="Z729" s="84">
        <v>0.25750000000000001</v>
      </c>
      <c r="AA729" s="424"/>
      <c r="AB729" s="102">
        <v>0.1</v>
      </c>
      <c r="AC729" s="102">
        <v>0.1</v>
      </c>
      <c r="AE729" s="128">
        <v>135</v>
      </c>
      <c r="AF729" s="180">
        <v>270</v>
      </c>
      <c r="AG729" s="183">
        <v>215</v>
      </c>
      <c r="AH729" s="189">
        <v>515</v>
      </c>
      <c r="AK729" s="419">
        <v>1800</v>
      </c>
      <c r="AM729" s="12">
        <v>180</v>
      </c>
      <c r="AN729" s="103">
        <v>1980</v>
      </c>
      <c r="AO729" s="12">
        <v>1980</v>
      </c>
      <c r="AP729" s="12" t="s">
        <v>1493</v>
      </c>
      <c r="AQ729" s="103" t="s">
        <v>1493</v>
      </c>
      <c r="AR729" s="159">
        <v>0.1</v>
      </c>
      <c r="AS729" s="84">
        <v>0</v>
      </c>
    </row>
    <row r="730" spans="1:45" ht="14.25" customHeight="1">
      <c r="A730" s="124" t="s">
        <v>1180</v>
      </c>
      <c r="B730" s="124" t="s">
        <v>1181</v>
      </c>
      <c r="C730" s="419" t="s">
        <v>238</v>
      </c>
      <c r="D730" s="135" t="s">
        <v>232</v>
      </c>
      <c r="E730" s="135">
        <f>COUNTIF(品番配送区分記入用リスト!U:U,CONCATENATE(A730,$E$1))</f>
        <v>0</v>
      </c>
      <c r="F730" s="135">
        <f>COUNTIF(品番配送区分記入用リスト!U:U,CONCATENATE(A730,$F$1))</f>
        <v>0</v>
      </c>
      <c r="G730" s="135">
        <f>COUNTIF(品番配送区分記入用リスト!U:U,CONCATENATE(A730,$G$1))</f>
        <v>0</v>
      </c>
      <c r="H730" s="135">
        <f>COUNTIF(品番配送区分記入用リスト!U:U,CONCATENATE(A730,$H$1))</f>
        <v>0</v>
      </c>
      <c r="I730" s="136">
        <f t="shared" si="12"/>
        <v>0</v>
      </c>
      <c r="L730" s="135" t="s">
        <v>1484</v>
      </c>
      <c r="M730" s="137">
        <v>2000000</v>
      </c>
      <c r="N730" s="419">
        <v>2250</v>
      </c>
      <c r="O730" s="154">
        <v>1000</v>
      </c>
      <c r="Q730" s="419">
        <v>2250</v>
      </c>
      <c r="R730" s="138">
        <v>1000</v>
      </c>
      <c r="S730" s="138">
        <v>1250</v>
      </c>
      <c r="T730" s="141">
        <v>337.5</v>
      </c>
      <c r="U730" s="183">
        <v>268.75</v>
      </c>
      <c r="V730" s="140">
        <v>0.11944444444444445</v>
      </c>
      <c r="X730" s="85">
        <v>643.75</v>
      </c>
      <c r="Y730" s="185">
        <v>643.75</v>
      </c>
      <c r="Z730" s="84">
        <v>0.25750000000000001</v>
      </c>
      <c r="AA730" s="424"/>
      <c r="AB730" s="102">
        <v>0.1</v>
      </c>
      <c r="AC730" s="102">
        <v>0.1</v>
      </c>
      <c r="AE730" s="128">
        <v>168.75</v>
      </c>
      <c r="AF730" s="180">
        <v>337.5</v>
      </c>
      <c r="AG730" s="183">
        <v>268.75</v>
      </c>
      <c r="AH730" s="189">
        <v>643.75</v>
      </c>
      <c r="AK730" s="419">
        <v>2250</v>
      </c>
      <c r="AM730" s="12">
        <v>225</v>
      </c>
      <c r="AN730" s="103">
        <v>2475</v>
      </c>
      <c r="AO730" s="12">
        <v>2475</v>
      </c>
      <c r="AP730" s="12" t="s">
        <v>1516</v>
      </c>
      <c r="AQ730" s="103" t="s">
        <v>1516</v>
      </c>
      <c r="AR730" s="159">
        <v>0.1</v>
      </c>
      <c r="AS730" s="84">
        <v>0</v>
      </c>
    </row>
    <row r="731" spans="1:45" ht="14.25" customHeight="1">
      <c r="A731" s="124" t="s">
        <v>1182</v>
      </c>
      <c r="B731" s="124" t="s">
        <v>1183</v>
      </c>
      <c r="C731" s="419" t="s">
        <v>240</v>
      </c>
      <c r="D731" s="135" t="s">
        <v>232</v>
      </c>
      <c r="E731" s="135">
        <f>COUNTIF(品番配送区分記入用リスト!U:U,CONCATENATE(A731,$E$1))</f>
        <v>0</v>
      </c>
      <c r="F731" s="135">
        <f>COUNTIF(品番配送区分記入用リスト!U:U,CONCATENATE(A731,$F$1))</f>
        <v>0</v>
      </c>
      <c r="G731" s="135">
        <f>COUNTIF(品番配送区分記入用リスト!U:U,CONCATENATE(A731,$G$1))</f>
        <v>0</v>
      </c>
      <c r="H731" s="135">
        <f>COUNTIF(品番配送区分記入用リスト!U:U,CONCATENATE(A731,$H$1))</f>
        <v>0</v>
      </c>
      <c r="I731" s="136">
        <f t="shared" si="12"/>
        <v>0</v>
      </c>
      <c r="L731" s="135" t="s">
        <v>1484</v>
      </c>
      <c r="M731" s="137">
        <v>2000000</v>
      </c>
      <c r="N731" s="419">
        <v>2700</v>
      </c>
      <c r="O731" s="154">
        <v>1200</v>
      </c>
      <c r="Q731" s="419">
        <v>2700</v>
      </c>
      <c r="R731" s="138">
        <v>1200</v>
      </c>
      <c r="S731" s="138">
        <v>1500</v>
      </c>
      <c r="T731" s="141">
        <v>405</v>
      </c>
      <c r="U731" s="183">
        <v>322.5</v>
      </c>
      <c r="V731" s="140">
        <v>0.11944444444444445</v>
      </c>
      <c r="X731" s="85">
        <v>772.5</v>
      </c>
      <c r="Y731" s="185">
        <v>772.5</v>
      </c>
      <c r="Z731" s="84">
        <v>0.25750000000000001</v>
      </c>
      <c r="AA731" s="424"/>
      <c r="AB731" s="102">
        <v>0.1</v>
      </c>
      <c r="AC731" s="102">
        <v>0.1</v>
      </c>
      <c r="AE731" s="128">
        <v>202.5</v>
      </c>
      <c r="AF731" s="180">
        <v>405</v>
      </c>
      <c r="AG731" s="183">
        <v>322.5</v>
      </c>
      <c r="AH731" s="189">
        <v>772.5</v>
      </c>
      <c r="AK731" s="419">
        <v>2700</v>
      </c>
      <c r="AM731" s="12">
        <v>270</v>
      </c>
      <c r="AN731" s="103">
        <v>2970</v>
      </c>
      <c r="AO731" s="12">
        <v>2970</v>
      </c>
      <c r="AP731" s="12" t="s">
        <v>662</v>
      </c>
      <c r="AQ731" s="103" t="s">
        <v>662</v>
      </c>
      <c r="AR731" s="159">
        <v>0.1</v>
      </c>
      <c r="AS731" s="84">
        <v>0</v>
      </c>
    </row>
    <row r="732" spans="1:45" ht="14.25" customHeight="1">
      <c r="A732" s="124" t="s">
        <v>1184</v>
      </c>
      <c r="B732" s="124" t="s">
        <v>1183</v>
      </c>
      <c r="C732" s="419" t="s">
        <v>246</v>
      </c>
      <c r="D732" s="135" t="s">
        <v>232</v>
      </c>
      <c r="E732" s="135">
        <f>COUNTIF(品番配送区分記入用リスト!U:U,CONCATENATE(A732,$E$1))</f>
        <v>0</v>
      </c>
      <c r="F732" s="135">
        <f>COUNTIF(品番配送区分記入用リスト!U:U,CONCATENATE(A732,$F$1))</f>
        <v>0</v>
      </c>
      <c r="G732" s="135">
        <f>COUNTIF(品番配送区分記入用リスト!U:U,CONCATENATE(A732,$G$1))</f>
        <v>0</v>
      </c>
      <c r="H732" s="135">
        <f>COUNTIF(品番配送区分記入用リスト!U:U,CONCATENATE(A732,$H$1))</f>
        <v>0</v>
      </c>
      <c r="I732" s="136">
        <f t="shared" si="12"/>
        <v>0</v>
      </c>
      <c r="L732" s="135" t="s">
        <v>1484</v>
      </c>
      <c r="M732" s="137">
        <v>2000000</v>
      </c>
      <c r="N732" s="419">
        <v>3600</v>
      </c>
      <c r="O732" s="154">
        <v>1600</v>
      </c>
      <c r="Q732" s="419">
        <v>3600</v>
      </c>
      <c r="R732" s="138">
        <v>1600</v>
      </c>
      <c r="S732" s="138">
        <v>2000</v>
      </c>
      <c r="T732" s="141">
        <v>540</v>
      </c>
      <c r="U732" s="183">
        <v>430</v>
      </c>
      <c r="V732" s="140">
        <v>0.11944444444444445</v>
      </c>
      <c r="X732" s="85">
        <v>1030</v>
      </c>
      <c r="Y732" s="185">
        <v>1030</v>
      </c>
      <c r="Z732" s="84">
        <v>0.25750000000000001</v>
      </c>
      <c r="AA732" s="424"/>
      <c r="AB732" s="102">
        <v>0.1</v>
      </c>
      <c r="AC732" s="102">
        <v>0.1</v>
      </c>
      <c r="AE732" s="128">
        <v>270</v>
      </c>
      <c r="AF732" s="180">
        <v>540</v>
      </c>
      <c r="AG732" s="183">
        <v>430</v>
      </c>
      <c r="AH732" s="189">
        <v>1030</v>
      </c>
      <c r="AK732" s="419">
        <v>3600</v>
      </c>
      <c r="AM732" s="12">
        <v>360</v>
      </c>
      <c r="AN732" s="103">
        <v>3960</v>
      </c>
      <c r="AO732" s="12">
        <v>3960</v>
      </c>
      <c r="AP732" s="12" t="s">
        <v>1518</v>
      </c>
      <c r="AQ732" s="103" t="s">
        <v>1518</v>
      </c>
      <c r="AR732" s="159">
        <v>0.1</v>
      </c>
      <c r="AS732" s="84">
        <v>0</v>
      </c>
    </row>
    <row r="733" spans="1:45" ht="14.25" customHeight="1">
      <c r="A733" s="124" t="s">
        <v>1185</v>
      </c>
      <c r="B733" s="124" t="s">
        <v>1186</v>
      </c>
      <c r="C733" s="419" t="s">
        <v>248</v>
      </c>
      <c r="D733" s="135" t="s">
        <v>232</v>
      </c>
      <c r="E733" s="135">
        <f>COUNTIF(品番配送区分記入用リスト!U:U,CONCATENATE(A733,$E$1))</f>
        <v>0</v>
      </c>
      <c r="F733" s="135">
        <f>COUNTIF(品番配送区分記入用リスト!U:U,CONCATENATE(A733,$F$1))</f>
        <v>0</v>
      </c>
      <c r="G733" s="135">
        <f>COUNTIF(品番配送区分記入用リスト!U:U,CONCATENATE(A733,$G$1))</f>
        <v>0</v>
      </c>
      <c r="H733" s="135">
        <f>COUNTIF(品番配送区分記入用リスト!U:U,CONCATENATE(A733,$H$1))</f>
        <v>0</v>
      </c>
      <c r="I733" s="136">
        <f t="shared" si="12"/>
        <v>0</v>
      </c>
      <c r="L733" s="135" t="s">
        <v>1484</v>
      </c>
      <c r="M733" s="137">
        <v>2000000</v>
      </c>
      <c r="N733" s="419">
        <v>4500</v>
      </c>
      <c r="O733" s="154">
        <v>2000</v>
      </c>
      <c r="Q733" s="419">
        <v>4500</v>
      </c>
      <c r="R733" s="138">
        <v>2000</v>
      </c>
      <c r="S733" s="138">
        <v>2500</v>
      </c>
      <c r="T733" s="141">
        <v>675</v>
      </c>
      <c r="U733" s="183">
        <v>537.5</v>
      </c>
      <c r="V733" s="140">
        <v>0.11944444444444445</v>
      </c>
      <c r="W733" s="127">
        <v>800</v>
      </c>
      <c r="X733" s="85">
        <v>1287.5</v>
      </c>
      <c r="Y733" s="185">
        <v>487.5</v>
      </c>
      <c r="Z733" s="84">
        <v>9.7500000000000003E-2</v>
      </c>
      <c r="AA733" s="424"/>
      <c r="AB733" s="102">
        <v>0.1</v>
      </c>
      <c r="AC733" s="102">
        <v>0.1</v>
      </c>
      <c r="AE733" s="128">
        <v>337.5</v>
      </c>
      <c r="AF733" s="180">
        <v>675</v>
      </c>
      <c r="AG733" s="183">
        <v>537.5</v>
      </c>
      <c r="AH733" s="189">
        <v>1287.5</v>
      </c>
      <c r="AK733" s="419">
        <v>4500</v>
      </c>
      <c r="AM733" s="12">
        <v>450</v>
      </c>
      <c r="AN733" s="103">
        <v>4950</v>
      </c>
      <c r="AO733" s="12">
        <v>4950</v>
      </c>
      <c r="AP733" s="12" t="s">
        <v>467</v>
      </c>
      <c r="AQ733" s="103" t="s">
        <v>467</v>
      </c>
      <c r="AR733" s="159">
        <v>0.1</v>
      </c>
      <c r="AS733" s="84">
        <v>0</v>
      </c>
    </row>
    <row r="734" spans="1:45" ht="14.25" customHeight="1">
      <c r="A734" s="124" t="s">
        <v>1187</v>
      </c>
      <c r="B734" s="124" t="s">
        <v>1188</v>
      </c>
      <c r="C734" s="419" t="s">
        <v>236</v>
      </c>
      <c r="D734" s="135" t="s">
        <v>232</v>
      </c>
      <c r="E734" s="135">
        <f>COUNTIF(品番配送区分記入用リスト!U:U,CONCATENATE(A734,$E$1))</f>
        <v>0</v>
      </c>
      <c r="F734" s="135">
        <f>COUNTIF(品番配送区分記入用リスト!U:U,CONCATENATE(A734,$F$1))</f>
        <v>0</v>
      </c>
      <c r="G734" s="135">
        <f>COUNTIF(品番配送区分記入用リスト!U:U,CONCATENATE(A734,$G$1))</f>
        <v>0</v>
      </c>
      <c r="H734" s="135">
        <f>COUNTIF(品番配送区分記入用リスト!U:U,CONCATENATE(A734,$H$1))</f>
        <v>0</v>
      </c>
      <c r="I734" s="136">
        <f t="shared" si="12"/>
        <v>0</v>
      </c>
      <c r="L734" s="135" t="s">
        <v>1484</v>
      </c>
      <c r="M734" s="137">
        <v>2000000</v>
      </c>
      <c r="N734" s="419">
        <v>1800</v>
      </c>
      <c r="O734" s="154">
        <v>800</v>
      </c>
      <c r="Q734" s="419">
        <v>1800</v>
      </c>
      <c r="R734" s="138">
        <v>800</v>
      </c>
      <c r="S734" s="138">
        <v>1000</v>
      </c>
      <c r="T734" s="141">
        <v>270</v>
      </c>
      <c r="U734" s="183">
        <v>215</v>
      </c>
      <c r="V734" s="140">
        <v>0.11944444444444445</v>
      </c>
      <c r="X734" s="85">
        <v>515</v>
      </c>
      <c r="Y734" s="185">
        <v>515</v>
      </c>
      <c r="Z734" s="84">
        <v>0.25750000000000001</v>
      </c>
      <c r="AA734" s="424"/>
      <c r="AB734" s="102">
        <v>0.1</v>
      </c>
      <c r="AC734" s="102">
        <v>0.1</v>
      </c>
      <c r="AE734" s="128">
        <v>135</v>
      </c>
      <c r="AF734" s="180">
        <v>270</v>
      </c>
      <c r="AG734" s="183">
        <v>215</v>
      </c>
      <c r="AH734" s="189">
        <v>515</v>
      </c>
      <c r="AK734" s="419">
        <v>1800</v>
      </c>
      <c r="AM734" s="12">
        <v>180</v>
      </c>
      <c r="AN734" s="103">
        <v>1980</v>
      </c>
      <c r="AO734" s="12">
        <v>1980</v>
      </c>
      <c r="AP734" s="12" t="s">
        <v>1493</v>
      </c>
      <c r="AQ734" s="103" t="s">
        <v>1493</v>
      </c>
      <c r="AR734" s="159">
        <v>0.1</v>
      </c>
      <c r="AS734" s="84">
        <v>0</v>
      </c>
    </row>
    <row r="735" spans="1:45" ht="14.25" customHeight="1">
      <c r="A735" s="124" t="s">
        <v>1189</v>
      </c>
      <c r="B735" s="124" t="s">
        <v>1190</v>
      </c>
      <c r="C735" s="419" t="s">
        <v>238</v>
      </c>
      <c r="D735" s="135" t="s">
        <v>232</v>
      </c>
      <c r="E735" s="135">
        <f>COUNTIF(品番配送区分記入用リスト!U:U,CONCATENATE(A735,$E$1))</f>
        <v>0</v>
      </c>
      <c r="F735" s="135">
        <f>COUNTIF(品番配送区分記入用リスト!U:U,CONCATENATE(A735,$F$1))</f>
        <v>0</v>
      </c>
      <c r="G735" s="135">
        <f>COUNTIF(品番配送区分記入用リスト!U:U,CONCATENATE(A735,$G$1))</f>
        <v>0</v>
      </c>
      <c r="H735" s="135">
        <f>COUNTIF(品番配送区分記入用リスト!U:U,CONCATENATE(A735,$H$1))</f>
        <v>0</v>
      </c>
      <c r="I735" s="136">
        <f t="shared" si="12"/>
        <v>0</v>
      </c>
      <c r="L735" s="135" t="s">
        <v>1484</v>
      </c>
      <c r="M735" s="137">
        <v>2000000</v>
      </c>
      <c r="N735" s="419">
        <v>2250</v>
      </c>
      <c r="O735" s="154">
        <v>1000</v>
      </c>
      <c r="Q735" s="419">
        <v>2250</v>
      </c>
      <c r="R735" s="138">
        <v>1000</v>
      </c>
      <c r="S735" s="138">
        <v>1250</v>
      </c>
      <c r="T735" s="141">
        <v>337.5</v>
      </c>
      <c r="U735" s="183">
        <v>268.75</v>
      </c>
      <c r="V735" s="140">
        <v>0.11944444444444445</v>
      </c>
      <c r="X735" s="85">
        <v>643.75</v>
      </c>
      <c r="Y735" s="185">
        <v>643.75</v>
      </c>
      <c r="Z735" s="84">
        <v>0.25750000000000001</v>
      </c>
      <c r="AA735" s="424"/>
      <c r="AB735" s="102">
        <v>0.1</v>
      </c>
      <c r="AC735" s="102">
        <v>0.1</v>
      </c>
      <c r="AE735" s="128">
        <v>168.75</v>
      </c>
      <c r="AF735" s="180">
        <v>337.5</v>
      </c>
      <c r="AG735" s="183">
        <v>268.75</v>
      </c>
      <c r="AH735" s="189">
        <v>643.75</v>
      </c>
      <c r="AK735" s="419">
        <v>2250</v>
      </c>
      <c r="AM735" s="12">
        <v>225</v>
      </c>
      <c r="AN735" s="103">
        <v>2475</v>
      </c>
      <c r="AO735" s="12">
        <v>2475</v>
      </c>
      <c r="AP735" s="12" t="s">
        <v>1516</v>
      </c>
      <c r="AQ735" s="103" t="s">
        <v>1516</v>
      </c>
      <c r="AR735" s="159">
        <v>0.1</v>
      </c>
      <c r="AS735" s="84">
        <v>0</v>
      </c>
    </row>
    <row r="736" spans="1:45" ht="14.25" customHeight="1">
      <c r="A736" s="124" t="s">
        <v>1191</v>
      </c>
      <c r="B736" s="124" t="s">
        <v>1192</v>
      </c>
      <c r="C736" s="419" t="s">
        <v>240</v>
      </c>
      <c r="D736" s="135" t="s">
        <v>232</v>
      </c>
      <c r="E736" s="135">
        <f>COUNTIF(品番配送区分記入用リスト!U:U,CONCATENATE(A736,$E$1))</f>
        <v>0</v>
      </c>
      <c r="F736" s="135">
        <f>COUNTIF(品番配送区分記入用リスト!U:U,CONCATENATE(A736,$F$1))</f>
        <v>0</v>
      </c>
      <c r="G736" s="135">
        <f>COUNTIF(品番配送区分記入用リスト!U:U,CONCATENATE(A736,$G$1))</f>
        <v>0</v>
      </c>
      <c r="H736" s="135">
        <f>COUNTIF(品番配送区分記入用リスト!U:U,CONCATENATE(A736,$H$1))</f>
        <v>0</v>
      </c>
      <c r="I736" s="136">
        <f t="shared" si="12"/>
        <v>0</v>
      </c>
      <c r="L736" s="135" t="s">
        <v>1484</v>
      </c>
      <c r="M736" s="137">
        <v>2000000</v>
      </c>
      <c r="N736" s="419">
        <v>2700</v>
      </c>
      <c r="O736" s="154">
        <v>1200</v>
      </c>
      <c r="Q736" s="419">
        <v>2700</v>
      </c>
      <c r="R736" s="138">
        <v>1200</v>
      </c>
      <c r="S736" s="138">
        <v>1500</v>
      </c>
      <c r="T736" s="141">
        <v>405</v>
      </c>
      <c r="U736" s="183">
        <v>322.5</v>
      </c>
      <c r="V736" s="140">
        <v>0.11944444444444445</v>
      </c>
      <c r="X736" s="85">
        <v>772.5</v>
      </c>
      <c r="Y736" s="185">
        <v>772.5</v>
      </c>
      <c r="Z736" s="84">
        <v>0.25750000000000001</v>
      </c>
      <c r="AA736" s="424"/>
      <c r="AB736" s="102">
        <v>0.1</v>
      </c>
      <c r="AC736" s="102">
        <v>0.1</v>
      </c>
      <c r="AE736" s="128">
        <v>202.5</v>
      </c>
      <c r="AF736" s="180">
        <v>405</v>
      </c>
      <c r="AG736" s="183">
        <v>322.5</v>
      </c>
      <c r="AH736" s="189">
        <v>772.5</v>
      </c>
      <c r="AK736" s="419">
        <v>2700</v>
      </c>
      <c r="AM736" s="12">
        <v>270</v>
      </c>
      <c r="AN736" s="103">
        <v>2970</v>
      </c>
      <c r="AO736" s="12">
        <v>2970</v>
      </c>
      <c r="AP736" s="12" t="s">
        <v>662</v>
      </c>
      <c r="AQ736" s="103" t="s">
        <v>662</v>
      </c>
      <c r="AR736" s="159">
        <v>0.1</v>
      </c>
      <c r="AS736" s="84">
        <v>0</v>
      </c>
    </row>
    <row r="737" spans="1:45" ht="14.25" customHeight="1">
      <c r="A737" s="124" t="s">
        <v>1193</v>
      </c>
      <c r="B737" s="124" t="s">
        <v>1188</v>
      </c>
      <c r="C737" s="419" t="s">
        <v>248</v>
      </c>
      <c r="D737" s="135" t="s">
        <v>232</v>
      </c>
      <c r="E737" s="135">
        <f>COUNTIF(品番配送区分記入用リスト!U:U,CONCATENATE(A737,$E$1))</f>
        <v>0</v>
      </c>
      <c r="F737" s="135">
        <f>COUNTIF(品番配送区分記入用リスト!U:U,CONCATENATE(A737,$F$1))</f>
        <v>0</v>
      </c>
      <c r="G737" s="135">
        <f>COUNTIF(品番配送区分記入用リスト!U:U,CONCATENATE(A737,$G$1))</f>
        <v>0</v>
      </c>
      <c r="H737" s="135">
        <f>COUNTIF(品番配送区分記入用リスト!U:U,CONCATENATE(A737,$H$1))</f>
        <v>0</v>
      </c>
      <c r="I737" s="136">
        <f t="shared" si="12"/>
        <v>0</v>
      </c>
      <c r="L737" s="135" t="s">
        <v>1484</v>
      </c>
      <c r="M737" s="137">
        <v>2000000</v>
      </c>
      <c r="N737" s="419">
        <v>4500</v>
      </c>
      <c r="O737" s="154">
        <v>2000</v>
      </c>
      <c r="Q737" s="419">
        <v>4500</v>
      </c>
      <c r="R737" s="138">
        <v>2000</v>
      </c>
      <c r="S737" s="138">
        <v>2500</v>
      </c>
      <c r="T737" s="141">
        <v>675</v>
      </c>
      <c r="U737" s="183">
        <v>537.5</v>
      </c>
      <c r="V737" s="140">
        <v>0.11944444444444445</v>
      </c>
      <c r="W737" s="127">
        <v>800</v>
      </c>
      <c r="X737" s="85">
        <v>1287.5</v>
      </c>
      <c r="Y737" s="185">
        <v>487.5</v>
      </c>
      <c r="Z737" s="84">
        <v>9.7500000000000003E-2</v>
      </c>
      <c r="AA737" s="424"/>
      <c r="AB737" s="102">
        <v>0.1</v>
      </c>
      <c r="AC737" s="102">
        <v>0.1</v>
      </c>
      <c r="AE737" s="128">
        <v>337.5</v>
      </c>
      <c r="AF737" s="180">
        <v>675</v>
      </c>
      <c r="AG737" s="183">
        <v>537.5</v>
      </c>
      <c r="AH737" s="189">
        <v>1287.5</v>
      </c>
      <c r="AK737" s="419">
        <v>4500</v>
      </c>
      <c r="AM737" s="12">
        <v>450</v>
      </c>
      <c r="AN737" s="103">
        <v>4950</v>
      </c>
      <c r="AO737" s="12">
        <v>4950</v>
      </c>
      <c r="AP737" s="12" t="s">
        <v>467</v>
      </c>
      <c r="AQ737" s="103" t="s">
        <v>467</v>
      </c>
      <c r="AR737" s="159">
        <v>0.1</v>
      </c>
      <c r="AS737" s="84">
        <v>0</v>
      </c>
    </row>
    <row r="738" spans="1:45" ht="14.25" customHeight="1">
      <c r="A738" s="124" t="s">
        <v>1194</v>
      </c>
      <c r="B738" s="124" t="s">
        <v>1188</v>
      </c>
      <c r="C738" s="419" t="s">
        <v>495</v>
      </c>
      <c r="D738" s="135" t="s">
        <v>232</v>
      </c>
      <c r="E738" s="135">
        <f>COUNTIF(品番配送区分記入用リスト!U:U,CONCATENATE(A738,$E$1))</f>
        <v>0</v>
      </c>
      <c r="F738" s="135">
        <f>COUNTIF(品番配送区分記入用リスト!U:U,CONCATENATE(A738,$F$1))</f>
        <v>0</v>
      </c>
      <c r="G738" s="135">
        <f>COUNTIF(品番配送区分記入用リスト!U:U,CONCATENATE(A738,$G$1))</f>
        <v>0</v>
      </c>
      <c r="H738" s="135">
        <f>COUNTIF(品番配送区分記入用リスト!U:U,CONCATENATE(A738,$H$1))</f>
        <v>0</v>
      </c>
      <c r="I738" s="136">
        <f t="shared" si="12"/>
        <v>0</v>
      </c>
      <c r="L738" s="135" t="s">
        <v>1484</v>
      </c>
      <c r="M738" s="137">
        <v>2000000</v>
      </c>
      <c r="N738" s="419">
        <v>7200</v>
      </c>
      <c r="O738" s="154">
        <v>3200</v>
      </c>
      <c r="Q738" s="419">
        <v>7200</v>
      </c>
      <c r="R738" s="138">
        <v>3200</v>
      </c>
      <c r="S738" s="138">
        <v>4000</v>
      </c>
      <c r="T738" s="141">
        <v>1080</v>
      </c>
      <c r="U738" s="183">
        <v>860</v>
      </c>
      <c r="V738" s="140">
        <v>0.11944444444444445</v>
      </c>
      <c r="W738" s="127">
        <v>800</v>
      </c>
      <c r="X738" s="85">
        <v>2060</v>
      </c>
      <c r="Y738" s="185">
        <v>1260</v>
      </c>
      <c r="Z738" s="84">
        <v>0.1575</v>
      </c>
      <c r="AA738" s="424"/>
      <c r="AB738" s="102">
        <v>0.1</v>
      </c>
      <c r="AC738" s="102">
        <v>0.1</v>
      </c>
      <c r="AE738" s="128">
        <v>540</v>
      </c>
      <c r="AF738" s="180">
        <v>1080</v>
      </c>
      <c r="AG738" s="183">
        <v>860</v>
      </c>
      <c r="AH738" s="189">
        <v>2060</v>
      </c>
      <c r="AK738" s="419">
        <v>7200</v>
      </c>
      <c r="AM738" s="12">
        <v>720</v>
      </c>
      <c r="AN738" s="103">
        <v>7920</v>
      </c>
      <c r="AO738" s="12">
        <v>7920</v>
      </c>
      <c r="AP738" s="12" t="s">
        <v>1515</v>
      </c>
      <c r="AQ738" s="103" t="s">
        <v>1515</v>
      </c>
      <c r="AR738" s="159">
        <v>0.1</v>
      </c>
      <c r="AS738" s="84">
        <v>0</v>
      </c>
    </row>
    <row r="739" spans="1:45" ht="14.25" customHeight="1">
      <c r="A739" s="124" t="s">
        <v>1195</v>
      </c>
      <c r="B739" s="124" t="s">
        <v>1188</v>
      </c>
      <c r="C739" s="419" t="s">
        <v>264</v>
      </c>
      <c r="D739" s="135" t="s">
        <v>232</v>
      </c>
      <c r="E739" s="135">
        <f>COUNTIF(品番配送区分記入用リスト!U:U,CONCATENATE(A739,$E$1))</f>
        <v>0</v>
      </c>
      <c r="F739" s="135">
        <f>COUNTIF(品番配送区分記入用リスト!U:U,CONCATENATE(A739,$F$1))</f>
        <v>0</v>
      </c>
      <c r="G739" s="135">
        <f>COUNTIF(品番配送区分記入用リスト!U:U,CONCATENATE(A739,$G$1))</f>
        <v>0</v>
      </c>
      <c r="H739" s="135">
        <f>COUNTIF(品番配送区分記入用リスト!U:U,CONCATENATE(A739,$H$1))</f>
        <v>0</v>
      </c>
      <c r="I739" s="136">
        <f t="shared" si="12"/>
        <v>0</v>
      </c>
      <c r="L739" s="135" t="s">
        <v>1484</v>
      </c>
      <c r="M739" s="137">
        <v>2000000</v>
      </c>
      <c r="N739" s="419">
        <v>9000</v>
      </c>
      <c r="O739" s="154">
        <v>4000</v>
      </c>
      <c r="Q739" s="419">
        <v>9000</v>
      </c>
      <c r="R739" s="138">
        <v>4000</v>
      </c>
      <c r="S739" s="138">
        <v>5000</v>
      </c>
      <c r="T739" s="141">
        <v>1350</v>
      </c>
      <c r="U739" s="183">
        <v>1075</v>
      </c>
      <c r="V739" s="140">
        <v>0.11944444444444445</v>
      </c>
      <c r="W739" s="127">
        <v>800</v>
      </c>
      <c r="X739" s="85">
        <v>2575</v>
      </c>
      <c r="Y739" s="185">
        <v>1775</v>
      </c>
      <c r="Z739" s="84">
        <v>0.17749999999999999</v>
      </c>
      <c r="AA739" s="424"/>
      <c r="AB739" s="102">
        <v>0.1</v>
      </c>
      <c r="AC739" s="102">
        <v>0.1</v>
      </c>
      <c r="AE739" s="128">
        <v>675</v>
      </c>
      <c r="AF739" s="180">
        <v>1350</v>
      </c>
      <c r="AG739" s="183">
        <v>1075</v>
      </c>
      <c r="AH739" s="189">
        <v>2575</v>
      </c>
      <c r="AK739" s="419">
        <v>9000</v>
      </c>
      <c r="AM739" s="12">
        <v>900</v>
      </c>
      <c r="AN739" s="103">
        <v>9900</v>
      </c>
      <c r="AO739" s="12">
        <v>9900</v>
      </c>
      <c r="AP739" s="12" t="s">
        <v>505</v>
      </c>
      <c r="AQ739" s="103" t="s">
        <v>505</v>
      </c>
      <c r="AR739" s="159">
        <v>0.1</v>
      </c>
      <c r="AS739" s="84">
        <v>0</v>
      </c>
    </row>
    <row r="740" spans="1:45" ht="14.25" customHeight="1">
      <c r="A740" s="124" t="s">
        <v>1196</v>
      </c>
      <c r="B740" s="124" t="s">
        <v>1197</v>
      </c>
      <c r="C740" s="419" t="s">
        <v>234</v>
      </c>
      <c r="D740" s="135" t="s">
        <v>232</v>
      </c>
      <c r="E740" s="135">
        <f>COUNTIF(品番配送区分記入用リスト!U:U,CONCATENATE(A740,$E$1))</f>
        <v>0</v>
      </c>
      <c r="F740" s="135">
        <f>COUNTIF(品番配送区分記入用リスト!U:U,CONCATENATE(A740,$F$1))</f>
        <v>0</v>
      </c>
      <c r="G740" s="135">
        <f>COUNTIF(品番配送区分記入用リスト!U:U,CONCATENATE(A740,$G$1))</f>
        <v>0</v>
      </c>
      <c r="H740" s="135">
        <f>COUNTIF(品番配送区分記入用リスト!U:U,CONCATENATE(A740,$H$1))</f>
        <v>0</v>
      </c>
      <c r="I740" s="136">
        <f t="shared" si="12"/>
        <v>0</v>
      </c>
      <c r="L740" s="135" t="s">
        <v>1484</v>
      </c>
      <c r="M740" s="137">
        <v>2000000</v>
      </c>
      <c r="N740" s="419">
        <v>1350</v>
      </c>
      <c r="O740" s="154">
        <v>600</v>
      </c>
      <c r="Q740" s="419">
        <v>1350</v>
      </c>
      <c r="R740" s="138">
        <v>600</v>
      </c>
      <c r="S740" s="138">
        <v>750</v>
      </c>
      <c r="T740" s="141">
        <v>202.5</v>
      </c>
      <c r="U740" s="183">
        <v>161.25</v>
      </c>
      <c r="V740" s="140">
        <v>0.11944444444444445</v>
      </c>
      <c r="X740" s="85">
        <v>386.25</v>
      </c>
      <c r="Y740" s="185">
        <v>386.25</v>
      </c>
      <c r="Z740" s="84">
        <v>0.25750000000000001</v>
      </c>
      <c r="AA740" s="424"/>
      <c r="AB740" s="102">
        <v>0.1</v>
      </c>
      <c r="AC740" s="102">
        <v>0.1</v>
      </c>
      <c r="AE740" s="128">
        <v>101.25</v>
      </c>
      <c r="AF740" s="180">
        <v>202.5</v>
      </c>
      <c r="AG740" s="183">
        <v>161.25</v>
      </c>
      <c r="AH740" s="189">
        <v>386.25</v>
      </c>
      <c r="AK740" s="419">
        <v>1350</v>
      </c>
      <c r="AM740" s="12">
        <v>135</v>
      </c>
      <c r="AN740" s="103">
        <v>1485</v>
      </c>
      <c r="AO740" s="12">
        <v>1485</v>
      </c>
      <c r="AP740" s="12" t="s">
        <v>1492</v>
      </c>
      <c r="AQ740" s="103" t="s">
        <v>1492</v>
      </c>
      <c r="AR740" s="159">
        <v>0.1</v>
      </c>
      <c r="AS740" s="84">
        <v>0</v>
      </c>
    </row>
    <row r="741" spans="1:45" ht="14.25" customHeight="1">
      <c r="A741" s="124" t="s">
        <v>1198</v>
      </c>
      <c r="B741" s="124" t="s">
        <v>1199</v>
      </c>
      <c r="C741" s="419" t="s">
        <v>236</v>
      </c>
      <c r="D741" s="135" t="s">
        <v>232</v>
      </c>
      <c r="E741" s="135">
        <f>COUNTIF(品番配送区分記入用リスト!U:U,CONCATENATE(A741,$E$1))</f>
        <v>0</v>
      </c>
      <c r="F741" s="135">
        <f>COUNTIF(品番配送区分記入用リスト!U:U,CONCATENATE(A741,$F$1))</f>
        <v>0</v>
      </c>
      <c r="G741" s="135">
        <f>COUNTIF(品番配送区分記入用リスト!U:U,CONCATENATE(A741,$G$1))</f>
        <v>0</v>
      </c>
      <c r="H741" s="135">
        <f>COUNTIF(品番配送区分記入用リスト!U:U,CONCATENATE(A741,$H$1))</f>
        <v>0</v>
      </c>
      <c r="I741" s="136">
        <f t="shared" si="12"/>
        <v>0</v>
      </c>
      <c r="L741" s="135" t="s">
        <v>1484</v>
      </c>
      <c r="M741" s="137">
        <v>2000000</v>
      </c>
      <c r="N741" s="419">
        <v>1800</v>
      </c>
      <c r="O741" s="154">
        <v>800</v>
      </c>
      <c r="Q741" s="419">
        <v>1800</v>
      </c>
      <c r="R741" s="138">
        <v>800</v>
      </c>
      <c r="S741" s="138">
        <v>1000</v>
      </c>
      <c r="T741" s="141">
        <v>270</v>
      </c>
      <c r="U741" s="183">
        <v>215</v>
      </c>
      <c r="V741" s="140">
        <v>0.11944444444444445</v>
      </c>
      <c r="X741" s="85">
        <v>515</v>
      </c>
      <c r="Y741" s="185">
        <v>515</v>
      </c>
      <c r="Z741" s="84">
        <v>0.25750000000000001</v>
      </c>
      <c r="AA741" s="424"/>
      <c r="AB741" s="102">
        <v>0.1</v>
      </c>
      <c r="AC741" s="102">
        <v>0.1</v>
      </c>
      <c r="AE741" s="128">
        <v>135</v>
      </c>
      <c r="AF741" s="180">
        <v>270</v>
      </c>
      <c r="AG741" s="183">
        <v>215</v>
      </c>
      <c r="AH741" s="189">
        <v>515</v>
      </c>
      <c r="AK741" s="419">
        <v>1800</v>
      </c>
      <c r="AM741" s="12">
        <v>180</v>
      </c>
      <c r="AN741" s="103">
        <v>1980</v>
      </c>
      <c r="AO741" s="12">
        <v>1980</v>
      </c>
      <c r="AP741" s="12" t="s">
        <v>1493</v>
      </c>
      <c r="AQ741" s="103" t="s">
        <v>1493</v>
      </c>
      <c r="AR741" s="159">
        <v>0.1</v>
      </c>
      <c r="AS741" s="84">
        <v>0</v>
      </c>
    </row>
    <row r="742" spans="1:45" ht="14.25" customHeight="1">
      <c r="A742" s="124" t="s">
        <v>1200</v>
      </c>
      <c r="B742" s="124" t="s">
        <v>1201</v>
      </c>
      <c r="C742" s="419" t="s">
        <v>238</v>
      </c>
      <c r="D742" s="135" t="s">
        <v>232</v>
      </c>
      <c r="E742" s="135">
        <f>COUNTIF(品番配送区分記入用リスト!U:U,CONCATENATE(A742,$E$1))</f>
        <v>0</v>
      </c>
      <c r="F742" s="135">
        <f>COUNTIF(品番配送区分記入用リスト!U:U,CONCATENATE(A742,$F$1))</f>
        <v>0</v>
      </c>
      <c r="G742" s="135">
        <f>COUNTIF(品番配送区分記入用リスト!U:U,CONCATENATE(A742,$G$1))</f>
        <v>0</v>
      </c>
      <c r="H742" s="135">
        <f>COUNTIF(品番配送区分記入用リスト!U:U,CONCATENATE(A742,$H$1))</f>
        <v>0</v>
      </c>
      <c r="I742" s="136">
        <f t="shared" si="12"/>
        <v>0</v>
      </c>
      <c r="L742" s="135" t="s">
        <v>1484</v>
      </c>
      <c r="M742" s="137">
        <v>2000000</v>
      </c>
      <c r="N742" s="419">
        <v>2250</v>
      </c>
      <c r="O742" s="154">
        <v>1000</v>
      </c>
      <c r="Q742" s="419">
        <v>2250</v>
      </c>
      <c r="R742" s="138">
        <v>1000</v>
      </c>
      <c r="S742" s="138">
        <v>1250</v>
      </c>
      <c r="T742" s="141">
        <v>337.5</v>
      </c>
      <c r="U742" s="183">
        <v>268.75</v>
      </c>
      <c r="V742" s="140">
        <v>0.11944444444444445</v>
      </c>
      <c r="X742" s="85">
        <v>643.75</v>
      </c>
      <c r="Y742" s="185">
        <v>643.75</v>
      </c>
      <c r="Z742" s="84">
        <v>0.25750000000000001</v>
      </c>
      <c r="AA742" s="424"/>
      <c r="AB742" s="102">
        <v>0.1</v>
      </c>
      <c r="AC742" s="102">
        <v>0.1</v>
      </c>
      <c r="AE742" s="128">
        <v>168.75</v>
      </c>
      <c r="AF742" s="180">
        <v>337.5</v>
      </c>
      <c r="AG742" s="183">
        <v>268.75</v>
      </c>
      <c r="AH742" s="189">
        <v>643.75</v>
      </c>
      <c r="AK742" s="419">
        <v>2250</v>
      </c>
      <c r="AM742" s="12">
        <v>225</v>
      </c>
      <c r="AN742" s="103">
        <v>2475</v>
      </c>
      <c r="AO742" s="12">
        <v>2475</v>
      </c>
      <c r="AP742" s="12" t="s">
        <v>1516</v>
      </c>
      <c r="AQ742" s="103" t="s">
        <v>1516</v>
      </c>
      <c r="AR742" s="159">
        <v>0.1</v>
      </c>
      <c r="AS742" s="84">
        <v>0</v>
      </c>
    </row>
    <row r="743" spans="1:45" ht="14.25" customHeight="1">
      <c r="A743" s="124" t="s">
        <v>1202</v>
      </c>
      <c r="B743" s="124" t="s">
        <v>1199</v>
      </c>
      <c r="C743" s="419" t="s">
        <v>240</v>
      </c>
      <c r="D743" s="135" t="s">
        <v>232</v>
      </c>
      <c r="E743" s="135">
        <f>COUNTIF(品番配送区分記入用リスト!U:U,CONCATENATE(A743,$E$1))</f>
        <v>0</v>
      </c>
      <c r="F743" s="135">
        <f>COUNTIF(品番配送区分記入用リスト!U:U,CONCATENATE(A743,$F$1))</f>
        <v>0</v>
      </c>
      <c r="G743" s="135">
        <f>COUNTIF(品番配送区分記入用リスト!U:U,CONCATENATE(A743,$G$1))</f>
        <v>0</v>
      </c>
      <c r="H743" s="135">
        <f>COUNTIF(品番配送区分記入用リスト!U:U,CONCATENATE(A743,$H$1))</f>
        <v>0</v>
      </c>
      <c r="I743" s="136">
        <f t="shared" si="12"/>
        <v>0</v>
      </c>
      <c r="L743" s="135" t="s">
        <v>1484</v>
      </c>
      <c r="M743" s="137">
        <v>2000000</v>
      </c>
      <c r="N743" s="419">
        <v>2700</v>
      </c>
      <c r="O743" s="154">
        <v>1200</v>
      </c>
      <c r="Q743" s="419">
        <v>2700</v>
      </c>
      <c r="R743" s="138">
        <v>1200</v>
      </c>
      <c r="S743" s="138">
        <v>1500</v>
      </c>
      <c r="T743" s="141">
        <v>405</v>
      </c>
      <c r="U743" s="183">
        <v>322.5</v>
      </c>
      <c r="V743" s="140">
        <v>0.11944444444444445</v>
      </c>
      <c r="X743" s="85">
        <v>772.5</v>
      </c>
      <c r="Y743" s="185">
        <v>772.5</v>
      </c>
      <c r="Z743" s="84">
        <v>0.25750000000000001</v>
      </c>
      <c r="AA743" s="424"/>
      <c r="AB743" s="102">
        <v>0.1</v>
      </c>
      <c r="AC743" s="102">
        <v>0.1</v>
      </c>
      <c r="AE743" s="128">
        <v>202.5</v>
      </c>
      <c r="AF743" s="180">
        <v>405</v>
      </c>
      <c r="AG743" s="183">
        <v>322.5</v>
      </c>
      <c r="AH743" s="189">
        <v>772.5</v>
      </c>
      <c r="AK743" s="419">
        <v>2700</v>
      </c>
      <c r="AM743" s="12">
        <v>270</v>
      </c>
      <c r="AN743" s="103">
        <v>2970</v>
      </c>
      <c r="AO743" s="12">
        <v>2970</v>
      </c>
      <c r="AP743" s="12" t="s">
        <v>662</v>
      </c>
      <c r="AQ743" s="103" t="s">
        <v>662</v>
      </c>
      <c r="AR743" s="159">
        <v>0.1</v>
      </c>
      <c r="AS743" s="84">
        <v>0</v>
      </c>
    </row>
    <row r="744" spans="1:45" ht="14.25" customHeight="1">
      <c r="A744" s="124" t="s">
        <v>1203</v>
      </c>
      <c r="B744" s="124" t="s">
        <v>1199</v>
      </c>
      <c r="C744" s="419" t="s">
        <v>248</v>
      </c>
      <c r="D744" s="135" t="s">
        <v>232</v>
      </c>
      <c r="E744" s="135">
        <f>COUNTIF(品番配送区分記入用リスト!U:U,CONCATENATE(A744,$E$1))</f>
        <v>0</v>
      </c>
      <c r="F744" s="135">
        <f>COUNTIF(品番配送区分記入用リスト!U:U,CONCATENATE(A744,$F$1))</f>
        <v>0</v>
      </c>
      <c r="G744" s="135">
        <f>COUNTIF(品番配送区分記入用リスト!U:U,CONCATENATE(A744,$G$1))</f>
        <v>0</v>
      </c>
      <c r="H744" s="135">
        <f>COUNTIF(品番配送区分記入用リスト!U:U,CONCATENATE(A744,$H$1))</f>
        <v>0</v>
      </c>
      <c r="I744" s="136">
        <f t="shared" si="12"/>
        <v>0</v>
      </c>
      <c r="L744" s="135" t="s">
        <v>1484</v>
      </c>
      <c r="M744" s="137">
        <v>2000000</v>
      </c>
      <c r="N744" s="419">
        <v>4500</v>
      </c>
      <c r="O744" s="154">
        <v>2000</v>
      </c>
      <c r="Q744" s="419">
        <v>4500</v>
      </c>
      <c r="R744" s="138">
        <v>2000</v>
      </c>
      <c r="S744" s="138">
        <v>2500</v>
      </c>
      <c r="T744" s="141">
        <v>675</v>
      </c>
      <c r="U744" s="183">
        <v>537.5</v>
      </c>
      <c r="V744" s="140">
        <v>0.11944444444444445</v>
      </c>
      <c r="W744" s="127">
        <v>800</v>
      </c>
      <c r="X744" s="85">
        <v>1287.5</v>
      </c>
      <c r="Y744" s="185">
        <v>487.5</v>
      </c>
      <c r="Z744" s="84">
        <v>9.7500000000000003E-2</v>
      </c>
      <c r="AA744" s="424"/>
      <c r="AB744" s="102">
        <v>0.1</v>
      </c>
      <c r="AC744" s="102">
        <v>0.1</v>
      </c>
      <c r="AE744" s="128">
        <v>337.5</v>
      </c>
      <c r="AF744" s="180">
        <v>675</v>
      </c>
      <c r="AG744" s="183">
        <v>537.5</v>
      </c>
      <c r="AH744" s="189">
        <v>1287.5</v>
      </c>
      <c r="AK744" s="419">
        <v>4500</v>
      </c>
      <c r="AM744" s="12">
        <v>450</v>
      </c>
      <c r="AN744" s="103">
        <v>4950</v>
      </c>
      <c r="AO744" s="12">
        <v>4950</v>
      </c>
      <c r="AP744" s="12" t="s">
        <v>467</v>
      </c>
      <c r="AQ744" s="103" t="s">
        <v>467</v>
      </c>
      <c r="AR744" s="159">
        <v>0.1</v>
      </c>
      <c r="AS744" s="84">
        <v>0</v>
      </c>
    </row>
    <row r="745" spans="1:45" ht="14.25" customHeight="1">
      <c r="A745" s="124" t="s">
        <v>1204</v>
      </c>
      <c r="B745" s="124" t="s">
        <v>1205</v>
      </c>
      <c r="C745" s="419" t="s">
        <v>236</v>
      </c>
      <c r="D745" s="135" t="s">
        <v>232</v>
      </c>
      <c r="E745" s="135">
        <f>COUNTIF(品番配送区分記入用リスト!U:U,CONCATENATE(A745,$E$1))</f>
        <v>0</v>
      </c>
      <c r="F745" s="135">
        <f>COUNTIF(品番配送区分記入用リスト!U:U,CONCATENATE(A745,$F$1))</f>
        <v>0</v>
      </c>
      <c r="G745" s="135">
        <f>COUNTIF(品番配送区分記入用リスト!U:U,CONCATENATE(A745,$G$1))</f>
        <v>0</v>
      </c>
      <c r="H745" s="135">
        <f>COUNTIF(品番配送区分記入用リスト!U:U,CONCATENATE(A745,$H$1))</f>
        <v>0</v>
      </c>
      <c r="I745" s="136">
        <f t="shared" si="12"/>
        <v>0</v>
      </c>
      <c r="L745" s="135" t="s">
        <v>1484</v>
      </c>
      <c r="M745" s="137">
        <v>2000000</v>
      </c>
      <c r="N745" s="419">
        <v>1800</v>
      </c>
      <c r="O745" s="154">
        <v>800</v>
      </c>
      <c r="Q745" s="419">
        <v>1800</v>
      </c>
      <c r="R745" s="138">
        <v>800</v>
      </c>
      <c r="S745" s="138">
        <v>1000</v>
      </c>
      <c r="T745" s="141">
        <v>270</v>
      </c>
      <c r="U745" s="183">
        <v>215</v>
      </c>
      <c r="V745" s="140">
        <v>0.11944444444444445</v>
      </c>
      <c r="X745" s="85">
        <v>515</v>
      </c>
      <c r="Y745" s="185">
        <v>515</v>
      </c>
      <c r="Z745" s="84">
        <v>0.25750000000000001</v>
      </c>
      <c r="AA745" s="424"/>
      <c r="AB745" s="102">
        <v>0.1</v>
      </c>
      <c r="AC745" s="102">
        <v>0.1</v>
      </c>
      <c r="AE745" s="128">
        <v>135</v>
      </c>
      <c r="AF745" s="180">
        <v>270</v>
      </c>
      <c r="AG745" s="183">
        <v>215</v>
      </c>
      <c r="AH745" s="189">
        <v>515</v>
      </c>
      <c r="AK745" s="419">
        <v>1800</v>
      </c>
      <c r="AM745" s="12">
        <v>180</v>
      </c>
      <c r="AN745" s="103">
        <v>1980</v>
      </c>
      <c r="AO745" s="12">
        <v>1980</v>
      </c>
      <c r="AP745" s="12" t="s">
        <v>1493</v>
      </c>
      <c r="AQ745" s="103" t="s">
        <v>1493</v>
      </c>
      <c r="AR745" s="159">
        <v>0.1</v>
      </c>
      <c r="AS745" s="84">
        <v>0</v>
      </c>
    </row>
    <row r="746" spans="1:45" ht="14.25" customHeight="1">
      <c r="A746" s="124" t="s">
        <v>1206</v>
      </c>
      <c r="B746" s="124" t="s">
        <v>1207</v>
      </c>
      <c r="C746" s="419" t="s">
        <v>238</v>
      </c>
      <c r="D746" s="135" t="s">
        <v>232</v>
      </c>
      <c r="E746" s="135">
        <f>COUNTIF(品番配送区分記入用リスト!U:U,CONCATENATE(A746,$E$1))</f>
        <v>0</v>
      </c>
      <c r="F746" s="135">
        <f>COUNTIF(品番配送区分記入用リスト!U:U,CONCATENATE(A746,$F$1))</f>
        <v>0</v>
      </c>
      <c r="G746" s="135">
        <f>COUNTIF(品番配送区分記入用リスト!U:U,CONCATENATE(A746,$G$1))</f>
        <v>0</v>
      </c>
      <c r="H746" s="135">
        <f>COUNTIF(品番配送区分記入用リスト!U:U,CONCATENATE(A746,$H$1))</f>
        <v>0</v>
      </c>
      <c r="I746" s="136">
        <f t="shared" si="12"/>
        <v>0</v>
      </c>
      <c r="L746" s="135" t="s">
        <v>1484</v>
      </c>
      <c r="M746" s="137">
        <v>2000000</v>
      </c>
      <c r="N746" s="419">
        <v>2250</v>
      </c>
      <c r="O746" s="154">
        <v>1000</v>
      </c>
      <c r="Q746" s="419">
        <v>2250</v>
      </c>
      <c r="R746" s="138">
        <v>1000</v>
      </c>
      <c r="S746" s="138">
        <v>1250</v>
      </c>
      <c r="T746" s="141">
        <v>337.5</v>
      </c>
      <c r="U746" s="183">
        <v>268.75</v>
      </c>
      <c r="V746" s="140">
        <v>0.11944444444444445</v>
      </c>
      <c r="X746" s="85">
        <v>643.75</v>
      </c>
      <c r="Y746" s="185">
        <v>643.75</v>
      </c>
      <c r="Z746" s="84">
        <v>0.25750000000000001</v>
      </c>
      <c r="AA746" s="424"/>
      <c r="AB746" s="102">
        <v>0.1</v>
      </c>
      <c r="AC746" s="102">
        <v>0.1</v>
      </c>
      <c r="AE746" s="128">
        <v>168.75</v>
      </c>
      <c r="AF746" s="180">
        <v>337.5</v>
      </c>
      <c r="AG746" s="183">
        <v>268.75</v>
      </c>
      <c r="AH746" s="189">
        <v>643.75</v>
      </c>
      <c r="AK746" s="419">
        <v>2250</v>
      </c>
      <c r="AM746" s="12">
        <v>225</v>
      </c>
      <c r="AN746" s="103">
        <v>2475</v>
      </c>
      <c r="AO746" s="12">
        <v>2475</v>
      </c>
      <c r="AP746" s="12" t="s">
        <v>1516</v>
      </c>
      <c r="AQ746" s="103" t="s">
        <v>1516</v>
      </c>
      <c r="AR746" s="159">
        <v>0.1</v>
      </c>
      <c r="AS746" s="84">
        <v>0</v>
      </c>
    </row>
    <row r="747" spans="1:45" ht="14.25" customHeight="1">
      <c r="A747" s="124" t="s">
        <v>1208</v>
      </c>
      <c r="B747" s="124" t="s">
        <v>1207</v>
      </c>
      <c r="C747" s="419" t="s">
        <v>240</v>
      </c>
      <c r="D747" s="135" t="s">
        <v>232</v>
      </c>
      <c r="E747" s="135">
        <f>COUNTIF(品番配送区分記入用リスト!U:U,CONCATENATE(A747,$E$1))</f>
        <v>0</v>
      </c>
      <c r="F747" s="135">
        <f>COUNTIF(品番配送区分記入用リスト!U:U,CONCATENATE(A747,$F$1))</f>
        <v>0</v>
      </c>
      <c r="G747" s="135">
        <f>COUNTIF(品番配送区分記入用リスト!U:U,CONCATENATE(A747,$G$1))</f>
        <v>0</v>
      </c>
      <c r="H747" s="135">
        <f>COUNTIF(品番配送区分記入用リスト!U:U,CONCATENATE(A747,$H$1))</f>
        <v>0</v>
      </c>
      <c r="I747" s="136">
        <f t="shared" si="12"/>
        <v>0</v>
      </c>
      <c r="L747" s="135" t="s">
        <v>1484</v>
      </c>
      <c r="M747" s="137">
        <v>2000000</v>
      </c>
      <c r="N747" s="419">
        <v>2700</v>
      </c>
      <c r="O747" s="154">
        <v>1200</v>
      </c>
      <c r="Q747" s="419">
        <v>2700</v>
      </c>
      <c r="R747" s="138">
        <v>1200</v>
      </c>
      <c r="S747" s="138">
        <v>1500</v>
      </c>
      <c r="T747" s="141">
        <v>405</v>
      </c>
      <c r="U747" s="183">
        <v>322.5</v>
      </c>
      <c r="V747" s="140">
        <v>0.11944444444444445</v>
      </c>
      <c r="X747" s="85">
        <v>772.5</v>
      </c>
      <c r="Y747" s="185">
        <v>772.5</v>
      </c>
      <c r="Z747" s="84">
        <v>0.25750000000000001</v>
      </c>
      <c r="AA747" s="424"/>
      <c r="AB747" s="102">
        <v>0.1</v>
      </c>
      <c r="AC747" s="102">
        <v>0.1</v>
      </c>
      <c r="AE747" s="128">
        <v>202.5</v>
      </c>
      <c r="AF747" s="180">
        <v>405</v>
      </c>
      <c r="AG747" s="183">
        <v>322.5</v>
      </c>
      <c r="AH747" s="189">
        <v>772.5</v>
      </c>
      <c r="AK747" s="419">
        <v>2700</v>
      </c>
      <c r="AM747" s="12">
        <v>270</v>
      </c>
      <c r="AN747" s="103">
        <v>2970</v>
      </c>
      <c r="AO747" s="12">
        <v>2970</v>
      </c>
      <c r="AP747" s="12" t="s">
        <v>662</v>
      </c>
      <c r="AQ747" s="103" t="s">
        <v>662</v>
      </c>
      <c r="AR747" s="159">
        <v>0.1</v>
      </c>
      <c r="AS747" s="84">
        <v>0</v>
      </c>
    </row>
    <row r="748" spans="1:45" ht="14.25" customHeight="1">
      <c r="A748" s="124" t="s">
        <v>1209</v>
      </c>
      <c r="B748" s="124" t="s">
        <v>1207</v>
      </c>
      <c r="C748" s="419" t="s">
        <v>246</v>
      </c>
      <c r="D748" s="135" t="s">
        <v>232</v>
      </c>
      <c r="E748" s="135">
        <f>COUNTIF(品番配送区分記入用リスト!U:U,CONCATENATE(A748,$E$1))</f>
        <v>0</v>
      </c>
      <c r="F748" s="135">
        <f>COUNTIF(品番配送区分記入用リスト!U:U,CONCATENATE(A748,$F$1))</f>
        <v>0</v>
      </c>
      <c r="G748" s="135">
        <f>COUNTIF(品番配送区分記入用リスト!U:U,CONCATENATE(A748,$G$1))</f>
        <v>0</v>
      </c>
      <c r="H748" s="135">
        <f>COUNTIF(品番配送区分記入用リスト!U:U,CONCATENATE(A748,$H$1))</f>
        <v>0</v>
      </c>
      <c r="I748" s="136">
        <f t="shared" si="12"/>
        <v>0</v>
      </c>
      <c r="L748" s="135" t="s">
        <v>1484</v>
      </c>
      <c r="M748" s="137">
        <v>2000000</v>
      </c>
      <c r="N748" s="419">
        <v>3600</v>
      </c>
      <c r="O748" s="154">
        <v>1600</v>
      </c>
      <c r="Q748" s="419">
        <v>3600</v>
      </c>
      <c r="R748" s="138">
        <v>1600</v>
      </c>
      <c r="S748" s="138">
        <v>2000</v>
      </c>
      <c r="T748" s="141">
        <v>540</v>
      </c>
      <c r="U748" s="183">
        <v>430</v>
      </c>
      <c r="V748" s="140">
        <v>0.11944444444444445</v>
      </c>
      <c r="X748" s="85">
        <v>1030</v>
      </c>
      <c r="Y748" s="185">
        <v>1030</v>
      </c>
      <c r="Z748" s="84">
        <v>0.25750000000000001</v>
      </c>
      <c r="AA748" s="424"/>
      <c r="AB748" s="102">
        <v>0.1</v>
      </c>
      <c r="AC748" s="102">
        <v>0.1</v>
      </c>
      <c r="AE748" s="128">
        <v>270</v>
      </c>
      <c r="AF748" s="180">
        <v>540</v>
      </c>
      <c r="AG748" s="183">
        <v>430</v>
      </c>
      <c r="AH748" s="189">
        <v>1030</v>
      </c>
      <c r="AK748" s="419">
        <v>3600</v>
      </c>
      <c r="AM748" s="12">
        <v>360</v>
      </c>
      <c r="AN748" s="103">
        <v>3960</v>
      </c>
      <c r="AO748" s="12">
        <v>3960</v>
      </c>
      <c r="AP748" s="12" t="s">
        <v>1518</v>
      </c>
      <c r="AQ748" s="103" t="s">
        <v>1518</v>
      </c>
      <c r="AR748" s="159">
        <v>0.1</v>
      </c>
      <c r="AS748" s="84">
        <v>0</v>
      </c>
    </row>
    <row r="749" spans="1:45" ht="14.25" customHeight="1">
      <c r="A749" s="124" t="s">
        <v>1210</v>
      </c>
      <c r="B749" s="124" t="s">
        <v>1211</v>
      </c>
      <c r="C749" s="419" t="s">
        <v>248</v>
      </c>
      <c r="D749" s="135" t="s">
        <v>232</v>
      </c>
      <c r="E749" s="135">
        <f>COUNTIF(品番配送区分記入用リスト!U:U,CONCATENATE(A749,$E$1))</f>
        <v>0</v>
      </c>
      <c r="F749" s="135">
        <f>COUNTIF(品番配送区分記入用リスト!U:U,CONCATENATE(A749,$F$1))</f>
        <v>0</v>
      </c>
      <c r="G749" s="135">
        <f>COUNTIF(品番配送区分記入用リスト!U:U,CONCATENATE(A749,$G$1))</f>
        <v>0</v>
      </c>
      <c r="H749" s="135">
        <f>COUNTIF(品番配送区分記入用リスト!U:U,CONCATENATE(A749,$H$1))</f>
        <v>0</v>
      </c>
      <c r="I749" s="136">
        <f t="shared" si="12"/>
        <v>0</v>
      </c>
      <c r="L749" s="135" t="s">
        <v>1484</v>
      </c>
      <c r="M749" s="137">
        <v>2000000</v>
      </c>
      <c r="N749" s="419">
        <v>4500</v>
      </c>
      <c r="O749" s="154">
        <v>2000</v>
      </c>
      <c r="Q749" s="419">
        <v>4500</v>
      </c>
      <c r="R749" s="138">
        <v>2000</v>
      </c>
      <c r="S749" s="138">
        <v>2500</v>
      </c>
      <c r="T749" s="141">
        <v>675</v>
      </c>
      <c r="U749" s="183">
        <v>537.5</v>
      </c>
      <c r="V749" s="140">
        <v>0.11944444444444445</v>
      </c>
      <c r="W749" s="127">
        <v>800</v>
      </c>
      <c r="X749" s="85">
        <v>1287.5</v>
      </c>
      <c r="Y749" s="185">
        <v>487.5</v>
      </c>
      <c r="Z749" s="84">
        <v>9.7500000000000003E-2</v>
      </c>
      <c r="AA749" s="424"/>
      <c r="AB749" s="102">
        <v>0.1</v>
      </c>
      <c r="AC749" s="102">
        <v>0.1</v>
      </c>
      <c r="AE749" s="128">
        <v>337.5</v>
      </c>
      <c r="AF749" s="180">
        <v>675</v>
      </c>
      <c r="AG749" s="183">
        <v>537.5</v>
      </c>
      <c r="AH749" s="189">
        <v>1287.5</v>
      </c>
      <c r="AK749" s="419">
        <v>4500</v>
      </c>
      <c r="AM749" s="12">
        <v>450</v>
      </c>
      <c r="AN749" s="103">
        <v>4950</v>
      </c>
      <c r="AO749" s="12">
        <v>4950</v>
      </c>
      <c r="AP749" s="12" t="s">
        <v>467</v>
      </c>
      <c r="AQ749" s="103" t="s">
        <v>467</v>
      </c>
      <c r="AR749" s="159">
        <v>0.1</v>
      </c>
      <c r="AS749" s="84">
        <v>0</v>
      </c>
    </row>
    <row r="750" spans="1:45" ht="14.25" customHeight="1">
      <c r="A750" s="124" t="s">
        <v>1212</v>
      </c>
      <c r="B750" s="124" t="s">
        <v>1207</v>
      </c>
      <c r="C750" s="419" t="s">
        <v>495</v>
      </c>
      <c r="D750" s="135" t="s">
        <v>232</v>
      </c>
      <c r="E750" s="135">
        <f>COUNTIF(品番配送区分記入用リスト!U:U,CONCATENATE(A750,$E$1))</f>
        <v>0</v>
      </c>
      <c r="F750" s="135">
        <f>COUNTIF(品番配送区分記入用リスト!U:U,CONCATENATE(A750,$F$1))</f>
        <v>0</v>
      </c>
      <c r="G750" s="135">
        <f>COUNTIF(品番配送区分記入用リスト!U:U,CONCATENATE(A750,$G$1))</f>
        <v>0</v>
      </c>
      <c r="H750" s="135">
        <f>COUNTIF(品番配送区分記入用リスト!U:U,CONCATENATE(A750,$H$1))</f>
        <v>0</v>
      </c>
      <c r="I750" s="136">
        <f t="shared" si="12"/>
        <v>0</v>
      </c>
      <c r="L750" s="135" t="s">
        <v>1484</v>
      </c>
      <c r="M750" s="137">
        <v>2000000</v>
      </c>
      <c r="N750" s="419">
        <v>7200</v>
      </c>
      <c r="O750" s="154">
        <v>3200</v>
      </c>
      <c r="Q750" s="419">
        <v>7200</v>
      </c>
      <c r="R750" s="138">
        <v>3200</v>
      </c>
      <c r="S750" s="138">
        <v>4000</v>
      </c>
      <c r="T750" s="141">
        <v>1080</v>
      </c>
      <c r="U750" s="183">
        <v>860</v>
      </c>
      <c r="V750" s="140">
        <v>0.11944444444444445</v>
      </c>
      <c r="W750" s="127">
        <v>800</v>
      </c>
      <c r="X750" s="85">
        <v>2060</v>
      </c>
      <c r="Y750" s="185">
        <v>1260</v>
      </c>
      <c r="Z750" s="84">
        <v>0.1575</v>
      </c>
      <c r="AA750" s="424"/>
      <c r="AB750" s="102">
        <v>0.1</v>
      </c>
      <c r="AC750" s="102">
        <v>0.1</v>
      </c>
      <c r="AE750" s="128">
        <v>540</v>
      </c>
      <c r="AF750" s="180">
        <v>1080</v>
      </c>
      <c r="AG750" s="183">
        <v>860</v>
      </c>
      <c r="AH750" s="189">
        <v>2060</v>
      </c>
      <c r="AK750" s="419">
        <v>7200</v>
      </c>
      <c r="AM750" s="12">
        <v>720</v>
      </c>
      <c r="AN750" s="103">
        <v>7920</v>
      </c>
      <c r="AO750" s="12">
        <v>7920</v>
      </c>
      <c r="AP750" s="12" t="s">
        <v>1515</v>
      </c>
      <c r="AQ750" s="103" t="s">
        <v>1515</v>
      </c>
      <c r="AR750" s="159">
        <v>0.1</v>
      </c>
      <c r="AS750" s="84">
        <v>0</v>
      </c>
    </row>
    <row r="751" spans="1:45" ht="14.25" customHeight="1">
      <c r="A751" s="124" t="s">
        <v>1213</v>
      </c>
      <c r="B751" s="124" t="s">
        <v>1214</v>
      </c>
      <c r="C751" s="419" t="s">
        <v>236</v>
      </c>
      <c r="D751" s="135" t="s">
        <v>232</v>
      </c>
      <c r="E751" s="135">
        <f>COUNTIF(品番配送区分記入用リスト!U:U,CONCATENATE(A751,$E$1))</f>
        <v>0</v>
      </c>
      <c r="F751" s="135">
        <f>COUNTIF(品番配送区分記入用リスト!U:U,CONCATENATE(A751,$F$1))</f>
        <v>0</v>
      </c>
      <c r="G751" s="135">
        <f>COUNTIF(品番配送区分記入用リスト!U:U,CONCATENATE(A751,$G$1))</f>
        <v>0</v>
      </c>
      <c r="H751" s="135">
        <f>COUNTIF(品番配送区分記入用リスト!U:U,CONCATENATE(A751,$H$1))</f>
        <v>0</v>
      </c>
      <c r="I751" s="136">
        <f t="shared" si="12"/>
        <v>0</v>
      </c>
      <c r="L751" s="135" t="s">
        <v>1484</v>
      </c>
      <c r="M751" s="137">
        <v>2000000</v>
      </c>
      <c r="N751" s="419">
        <v>1800</v>
      </c>
      <c r="O751" s="154">
        <v>800</v>
      </c>
      <c r="Q751" s="419">
        <v>1800</v>
      </c>
      <c r="R751" s="138">
        <v>800</v>
      </c>
      <c r="S751" s="138">
        <v>1000</v>
      </c>
      <c r="T751" s="141">
        <v>270</v>
      </c>
      <c r="U751" s="183">
        <v>215</v>
      </c>
      <c r="V751" s="140">
        <v>0.11944444444444445</v>
      </c>
      <c r="X751" s="85">
        <v>515</v>
      </c>
      <c r="Y751" s="185">
        <v>515</v>
      </c>
      <c r="Z751" s="84">
        <v>0.25750000000000001</v>
      </c>
      <c r="AA751" s="424"/>
      <c r="AB751" s="102">
        <v>0.1</v>
      </c>
      <c r="AC751" s="102">
        <v>0.1</v>
      </c>
      <c r="AE751" s="128">
        <v>135</v>
      </c>
      <c r="AF751" s="180">
        <v>270</v>
      </c>
      <c r="AG751" s="183">
        <v>215</v>
      </c>
      <c r="AH751" s="189">
        <v>515</v>
      </c>
      <c r="AK751" s="419">
        <v>1800</v>
      </c>
      <c r="AM751" s="12">
        <v>180</v>
      </c>
      <c r="AN751" s="103">
        <v>1980</v>
      </c>
      <c r="AO751" s="12">
        <v>1980</v>
      </c>
      <c r="AP751" s="12" t="s">
        <v>1493</v>
      </c>
      <c r="AQ751" s="103" t="s">
        <v>1493</v>
      </c>
      <c r="AR751" s="159">
        <v>0.1</v>
      </c>
      <c r="AS751" s="84">
        <v>0</v>
      </c>
    </row>
    <row r="752" spans="1:45" ht="14.25" customHeight="1">
      <c r="A752" s="124" t="s">
        <v>1215</v>
      </c>
      <c r="B752" s="124" t="s">
        <v>1216</v>
      </c>
      <c r="C752" s="419" t="s">
        <v>240</v>
      </c>
      <c r="D752" s="135" t="s">
        <v>232</v>
      </c>
      <c r="E752" s="135">
        <f>COUNTIF(品番配送区分記入用リスト!U:U,CONCATENATE(A752,$E$1))</f>
        <v>0</v>
      </c>
      <c r="F752" s="135">
        <f>COUNTIF(品番配送区分記入用リスト!U:U,CONCATENATE(A752,$F$1))</f>
        <v>0</v>
      </c>
      <c r="G752" s="135">
        <f>COUNTIF(品番配送区分記入用リスト!U:U,CONCATENATE(A752,$G$1))</f>
        <v>0</v>
      </c>
      <c r="H752" s="135">
        <f>COUNTIF(品番配送区分記入用リスト!U:U,CONCATENATE(A752,$H$1))</f>
        <v>0</v>
      </c>
      <c r="I752" s="136">
        <f t="shared" si="12"/>
        <v>0</v>
      </c>
      <c r="L752" s="135" t="s">
        <v>1484</v>
      </c>
      <c r="M752" s="137">
        <v>2000000</v>
      </c>
      <c r="N752" s="419">
        <v>2700</v>
      </c>
      <c r="O752" s="154">
        <v>1200</v>
      </c>
      <c r="Q752" s="419">
        <v>2700</v>
      </c>
      <c r="R752" s="138">
        <v>1200</v>
      </c>
      <c r="S752" s="138">
        <v>1500</v>
      </c>
      <c r="T752" s="141">
        <v>405</v>
      </c>
      <c r="U752" s="183">
        <v>322.5</v>
      </c>
      <c r="V752" s="140">
        <v>0.11944444444444445</v>
      </c>
      <c r="X752" s="85">
        <v>772.5</v>
      </c>
      <c r="Y752" s="185">
        <v>772.5</v>
      </c>
      <c r="Z752" s="84">
        <v>0.25750000000000001</v>
      </c>
      <c r="AA752" s="424"/>
      <c r="AB752" s="102">
        <v>0.1</v>
      </c>
      <c r="AC752" s="102">
        <v>0.1</v>
      </c>
      <c r="AE752" s="128">
        <v>202.5</v>
      </c>
      <c r="AF752" s="180">
        <v>405</v>
      </c>
      <c r="AG752" s="183">
        <v>322.5</v>
      </c>
      <c r="AH752" s="189">
        <v>772.5</v>
      </c>
      <c r="AK752" s="419">
        <v>2700</v>
      </c>
      <c r="AM752" s="12">
        <v>270</v>
      </c>
      <c r="AN752" s="103">
        <v>2970</v>
      </c>
      <c r="AO752" s="12">
        <v>2970</v>
      </c>
      <c r="AP752" s="12" t="s">
        <v>662</v>
      </c>
      <c r="AQ752" s="103" t="s">
        <v>662</v>
      </c>
      <c r="AR752" s="159">
        <v>0.1</v>
      </c>
      <c r="AS752" s="84">
        <v>0</v>
      </c>
    </row>
    <row r="753" spans="1:45" ht="14.25" customHeight="1">
      <c r="A753" s="124" t="s">
        <v>1217</v>
      </c>
      <c r="B753" s="124" t="s">
        <v>1218</v>
      </c>
      <c r="C753" s="419" t="s">
        <v>246</v>
      </c>
      <c r="D753" s="135" t="s">
        <v>232</v>
      </c>
      <c r="E753" s="135">
        <f>COUNTIF(品番配送区分記入用リスト!U:U,CONCATENATE(A753,$E$1))</f>
        <v>0</v>
      </c>
      <c r="F753" s="135">
        <f>COUNTIF(品番配送区分記入用リスト!U:U,CONCATENATE(A753,$F$1))</f>
        <v>0</v>
      </c>
      <c r="G753" s="135">
        <f>COUNTIF(品番配送区分記入用リスト!U:U,CONCATENATE(A753,$G$1))</f>
        <v>0</v>
      </c>
      <c r="H753" s="135">
        <f>COUNTIF(品番配送区分記入用リスト!U:U,CONCATENATE(A753,$H$1))</f>
        <v>0</v>
      </c>
      <c r="I753" s="136">
        <f t="shared" si="12"/>
        <v>0</v>
      </c>
      <c r="L753" s="135" t="s">
        <v>1484</v>
      </c>
      <c r="M753" s="137">
        <v>2000000</v>
      </c>
      <c r="N753" s="419">
        <v>3600</v>
      </c>
      <c r="O753" s="154">
        <v>1600</v>
      </c>
      <c r="Q753" s="419">
        <v>3600</v>
      </c>
      <c r="R753" s="138">
        <v>1600</v>
      </c>
      <c r="S753" s="138">
        <v>2000</v>
      </c>
      <c r="T753" s="141">
        <v>540</v>
      </c>
      <c r="U753" s="183">
        <v>430</v>
      </c>
      <c r="V753" s="140">
        <v>0.11944444444444445</v>
      </c>
      <c r="X753" s="85">
        <v>1030</v>
      </c>
      <c r="Y753" s="185">
        <v>1030</v>
      </c>
      <c r="Z753" s="84">
        <v>0.25750000000000001</v>
      </c>
      <c r="AA753" s="424"/>
      <c r="AB753" s="102">
        <v>0.1</v>
      </c>
      <c r="AC753" s="102">
        <v>0.1</v>
      </c>
      <c r="AE753" s="128">
        <v>270</v>
      </c>
      <c r="AF753" s="180">
        <v>540</v>
      </c>
      <c r="AG753" s="183">
        <v>430</v>
      </c>
      <c r="AH753" s="189">
        <v>1030</v>
      </c>
      <c r="AK753" s="419">
        <v>3600</v>
      </c>
      <c r="AM753" s="12">
        <v>360</v>
      </c>
      <c r="AN753" s="103">
        <v>3960</v>
      </c>
      <c r="AO753" s="12">
        <v>3960</v>
      </c>
      <c r="AP753" s="12" t="s">
        <v>1518</v>
      </c>
      <c r="AQ753" s="103" t="s">
        <v>1518</v>
      </c>
      <c r="AR753" s="159">
        <v>0.1</v>
      </c>
      <c r="AS753" s="84">
        <v>0</v>
      </c>
    </row>
    <row r="754" spans="1:45" ht="14.25" customHeight="1">
      <c r="A754" s="124" t="s">
        <v>1219</v>
      </c>
      <c r="B754" s="124" t="s">
        <v>1218</v>
      </c>
      <c r="C754" s="419" t="s">
        <v>248</v>
      </c>
      <c r="D754" s="135" t="s">
        <v>232</v>
      </c>
      <c r="E754" s="135">
        <f>COUNTIF(品番配送区分記入用リスト!U:U,CONCATENATE(A754,$E$1))</f>
        <v>0</v>
      </c>
      <c r="F754" s="135">
        <f>COUNTIF(品番配送区分記入用リスト!U:U,CONCATENATE(A754,$F$1))</f>
        <v>0</v>
      </c>
      <c r="G754" s="135">
        <f>COUNTIF(品番配送区分記入用リスト!U:U,CONCATENATE(A754,$G$1))</f>
        <v>0</v>
      </c>
      <c r="H754" s="135">
        <f>COUNTIF(品番配送区分記入用リスト!U:U,CONCATENATE(A754,$H$1))</f>
        <v>0</v>
      </c>
      <c r="I754" s="136">
        <f t="shared" si="12"/>
        <v>0</v>
      </c>
      <c r="L754" s="135" t="s">
        <v>1484</v>
      </c>
      <c r="M754" s="137">
        <v>2000000</v>
      </c>
      <c r="N754" s="419">
        <v>4500</v>
      </c>
      <c r="O754" s="154">
        <v>2000</v>
      </c>
      <c r="Q754" s="419">
        <v>4500</v>
      </c>
      <c r="R754" s="138">
        <v>2000</v>
      </c>
      <c r="S754" s="138">
        <v>2500</v>
      </c>
      <c r="T754" s="141">
        <v>675</v>
      </c>
      <c r="U754" s="183">
        <v>537.5</v>
      </c>
      <c r="V754" s="140">
        <v>0.11944444444444445</v>
      </c>
      <c r="W754" s="127">
        <v>800</v>
      </c>
      <c r="X754" s="85">
        <v>1287.5</v>
      </c>
      <c r="Y754" s="185">
        <v>487.5</v>
      </c>
      <c r="Z754" s="84">
        <v>9.7500000000000003E-2</v>
      </c>
      <c r="AA754" s="424"/>
      <c r="AB754" s="102">
        <v>0.1</v>
      </c>
      <c r="AC754" s="102">
        <v>0.1</v>
      </c>
      <c r="AE754" s="128">
        <v>337.5</v>
      </c>
      <c r="AF754" s="180">
        <v>675</v>
      </c>
      <c r="AG754" s="183">
        <v>537.5</v>
      </c>
      <c r="AH754" s="189">
        <v>1287.5</v>
      </c>
      <c r="AK754" s="419">
        <v>4500</v>
      </c>
      <c r="AM754" s="12">
        <v>450</v>
      </c>
      <c r="AN754" s="103">
        <v>4950</v>
      </c>
      <c r="AO754" s="12">
        <v>4950</v>
      </c>
      <c r="AP754" s="12" t="s">
        <v>467</v>
      </c>
      <c r="AQ754" s="103" t="s">
        <v>467</v>
      </c>
      <c r="AR754" s="159">
        <v>0.1</v>
      </c>
      <c r="AS754" s="84">
        <v>0</v>
      </c>
    </row>
    <row r="755" spans="1:45" ht="14.25" customHeight="1">
      <c r="A755" s="124" t="s">
        <v>1220</v>
      </c>
      <c r="B755" s="124" t="s">
        <v>1218</v>
      </c>
      <c r="C755" s="419" t="s">
        <v>264</v>
      </c>
      <c r="D755" s="135" t="s">
        <v>232</v>
      </c>
      <c r="E755" s="135">
        <f>COUNTIF(品番配送区分記入用リスト!U:U,CONCATENATE(A755,$E$1))</f>
        <v>0</v>
      </c>
      <c r="F755" s="135">
        <f>COUNTIF(品番配送区分記入用リスト!U:U,CONCATENATE(A755,$F$1))</f>
        <v>0</v>
      </c>
      <c r="G755" s="135">
        <f>COUNTIF(品番配送区分記入用リスト!U:U,CONCATENATE(A755,$G$1))</f>
        <v>0</v>
      </c>
      <c r="H755" s="135">
        <f>COUNTIF(品番配送区分記入用リスト!U:U,CONCATENATE(A755,$H$1))</f>
        <v>0</v>
      </c>
      <c r="I755" s="136">
        <f t="shared" si="12"/>
        <v>0</v>
      </c>
      <c r="L755" s="135" t="s">
        <v>1484</v>
      </c>
      <c r="M755" s="137">
        <v>2000000</v>
      </c>
      <c r="N755" s="419">
        <v>9000</v>
      </c>
      <c r="O755" s="154">
        <v>4000</v>
      </c>
      <c r="Q755" s="419">
        <v>9000</v>
      </c>
      <c r="R755" s="138">
        <v>4000</v>
      </c>
      <c r="S755" s="138">
        <v>5000</v>
      </c>
      <c r="T755" s="141">
        <v>1350</v>
      </c>
      <c r="U755" s="183">
        <v>1075</v>
      </c>
      <c r="V755" s="140">
        <v>0.11944444444444445</v>
      </c>
      <c r="W755" s="127">
        <v>800</v>
      </c>
      <c r="X755" s="85">
        <v>2575</v>
      </c>
      <c r="Y755" s="185">
        <v>1775</v>
      </c>
      <c r="Z755" s="84">
        <v>0.17749999999999999</v>
      </c>
      <c r="AA755" s="424"/>
      <c r="AB755" s="102">
        <v>0.1</v>
      </c>
      <c r="AC755" s="102">
        <v>0.1</v>
      </c>
      <c r="AE755" s="128">
        <v>675</v>
      </c>
      <c r="AF755" s="180">
        <v>1350</v>
      </c>
      <c r="AG755" s="183">
        <v>1075</v>
      </c>
      <c r="AH755" s="189">
        <v>2575</v>
      </c>
      <c r="AK755" s="419">
        <v>9000</v>
      </c>
      <c r="AM755" s="12">
        <v>900</v>
      </c>
      <c r="AN755" s="103">
        <v>9900</v>
      </c>
      <c r="AO755" s="12">
        <v>9900</v>
      </c>
      <c r="AP755" s="12" t="s">
        <v>505</v>
      </c>
      <c r="AQ755" s="103" t="s">
        <v>505</v>
      </c>
      <c r="AR755" s="159">
        <v>0.1</v>
      </c>
      <c r="AS755" s="84">
        <v>0</v>
      </c>
    </row>
    <row r="756" spans="1:45" ht="14.25" customHeight="1">
      <c r="A756" s="124" t="s">
        <v>1221</v>
      </c>
      <c r="B756" s="124" t="s">
        <v>1222</v>
      </c>
      <c r="C756" s="419" t="s">
        <v>519</v>
      </c>
      <c r="D756" s="135" t="s">
        <v>232</v>
      </c>
      <c r="E756" s="135">
        <f>COUNTIF(品番配送区分記入用リスト!U:U,CONCATENATE(A756,$E$1))</f>
        <v>0</v>
      </c>
      <c r="F756" s="135">
        <f>COUNTIF(品番配送区分記入用リスト!U:U,CONCATENATE(A756,$F$1))</f>
        <v>0</v>
      </c>
      <c r="G756" s="135">
        <f>COUNTIF(品番配送区分記入用リスト!U:U,CONCATENATE(A756,$G$1))</f>
        <v>0</v>
      </c>
      <c r="H756" s="135">
        <f>COUNTIF(品番配送区分記入用リスト!U:U,CONCATENATE(A756,$H$1))</f>
        <v>0</v>
      </c>
      <c r="I756" s="136">
        <f t="shared" si="12"/>
        <v>0</v>
      </c>
      <c r="L756" s="135" t="s">
        <v>1484</v>
      </c>
      <c r="M756" s="137">
        <v>2000000</v>
      </c>
      <c r="N756" s="419">
        <v>13500</v>
      </c>
      <c r="O756" s="154">
        <v>6000</v>
      </c>
      <c r="Q756" s="419">
        <v>13500</v>
      </c>
      <c r="R756" s="138">
        <v>6000</v>
      </c>
      <c r="S756" s="138">
        <v>7500</v>
      </c>
      <c r="T756" s="141">
        <v>2025</v>
      </c>
      <c r="U756" s="183">
        <v>1612.5</v>
      </c>
      <c r="V756" s="140">
        <v>0.11944444444444445</v>
      </c>
      <c r="W756" s="127">
        <v>800</v>
      </c>
      <c r="X756" s="85">
        <v>3862.5</v>
      </c>
      <c r="Y756" s="185">
        <v>3062.5</v>
      </c>
      <c r="Z756" s="84">
        <v>0.20416666666666666</v>
      </c>
      <c r="AA756" s="424"/>
      <c r="AB756" s="102">
        <v>0.1</v>
      </c>
      <c r="AC756" s="102">
        <v>0.1</v>
      </c>
      <c r="AE756" s="128">
        <v>1012.5</v>
      </c>
      <c r="AF756" s="180">
        <v>2025</v>
      </c>
      <c r="AG756" s="183">
        <v>1612.5</v>
      </c>
      <c r="AH756" s="189">
        <v>3862.5</v>
      </c>
      <c r="AK756" s="419">
        <v>13500</v>
      </c>
      <c r="AM756" s="12">
        <v>1350</v>
      </c>
      <c r="AN756" s="103">
        <v>14850</v>
      </c>
      <c r="AO756" s="12">
        <v>14850</v>
      </c>
      <c r="AP756" s="12" t="s">
        <v>529</v>
      </c>
      <c r="AQ756" s="103" t="s">
        <v>529</v>
      </c>
      <c r="AR756" s="159">
        <v>0.1</v>
      </c>
      <c r="AS756" s="84">
        <v>0</v>
      </c>
    </row>
    <row r="757" spans="1:45" ht="14.25" customHeight="1">
      <c r="A757" s="124" t="s">
        <v>1223</v>
      </c>
      <c r="B757" s="124" t="s">
        <v>1224</v>
      </c>
      <c r="C757" s="419" t="s">
        <v>240</v>
      </c>
      <c r="D757" s="135" t="s">
        <v>232</v>
      </c>
      <c r="E757" s="135">
        <f>COUNTIF(品番配送区分記入用リスト!U:U,CONCATENATE(A757,$E$1))</f>
        <v>0</v>
      </c>
      <c r="F757" s="135">
        <f>COUNTIF(品番配送区分記入用リスト!U:U,CONCATENATE(A757,$F$1))</f>
        <v>0</v>
      </c>
      <c r="G757" s="135">
        <f>COUNTIF(品番配送区分記入用リスト!U:U,CONCATENATE(A757,$G$1))</f>
        <v>0</v>
      </c>
      <c r="H757" s="135">
        <f>COUNTIF(品番配送区分記入用リスト!U:U,CONCATENATE(A757,$H$1))</f>
        <v>0</v>
      </c>
      <c r="I757" s="136">
        <f t="shared" si="12"/>
        <v>0</v>
      </c>
      <c r="L757" s="135" t="s">
        <v>1484</v>
      </c>
      <c r="M757" s="137">
        <v>2000000</v>
      </c>
      <c r="N757" s="419">
        <v>2700</v>
      </c>
      <c r="O757" s="154">
        <v>1200</v>
      </c>
      <c r="Q757" s="419">
        <v>2700</v>
      </c>
      <c r="R757" s="138">
        <v>1200</v>
      </c>
      <c r="S757" s="138">
        <v>1500</v>
      </c>
      <c r="T757" s="141">
        <v>405</v>
      </c>
      <c r="U757" s="183">
        <v>322.5</v>
      </c>
      <c r="V757" s="140">
        <v>0.11944444444444445</v>
      </c>
      <c r="X757" s="85">
        <v>772.5</v>
      </c>
      <c r="Y757" s="185">
        <v>772.5</v>
      </c>
      <c r="Z757" s="84">
        <v>0.25750000000000001</v>
      </c>
      <c r="AA757" s="424"/>
      <c r="AB757" s="102">
        <v>0.1</v>
      </c>
      <c r="AC757" s="102">
        <v>0.1</v>
      </c>
      <c r="AE757" s="128">
        <v>202.5</v>
      </c>
      <c r="AF757" s="180">
        <v>405</v>
      </c>
      <c r="AG757" s="183">
        <v>322.5</v>
      </c>
      <c r="AH757" s="189">
        <v>772.5</v>
      </c>
      <c r="AK757" s="419">
        <v>2700</v>
      </c>
      <c r="AM757" s="12">
        <v>270</v>
      </c>
      <c r="AN757" s="103">
        <v>2970</v>
      </c>
      <c r="AO757" s="12">
        <v>2970</v>
      </c>
      <c r="AP757" s="12" t="s">
        <v>662</v>
      </c>
      <c r="AQ757" s="103" t="s">
        <v>662</v>
      </c>
      <c r="AR757" s="159">
        <v>0.1</v>
      </c>
      <c r="AS757" s="84">
        <v>0</v>
      </c>
    </row>
    <row r="758" spans="1:45" ht="14.25" customHeight="1">
      <c r="A758" s="124" t="s">
        <v>1225</v>
      </c>
      <c r="B758" s="124" t="s">
        <v>1226</v>
      </c>
      <c r="C758" s="419" t="s">
        <v>419</v>
      </c>
      <c r="D758" s="135" t="s">
        <v>232</v>
      </c>
      <c r="E758" s="135">
        <f>COUNTIF(品番配送区分記入用リスト!U:U,CONCATENATE(A758,$E$1))</f>
        <v>0</v>
      </c>
      <c r="F758" s="135">
        <f>COUNTIF(品番配送区分記入用リスト!U:U,CONCATENATE(A758,$F$1))</f>
        <v>0</v>
      </c>
      <c r="G758" s="135">
        <f>COUNTIF(品番配送区分記入用リスト!U:U,CONCATENATE(A758,$G$1))</f>
        <v>0</v>
      </c>
      <c r="H758" s="135">
        <f>COUNTIF(品番配送区分記入用リスト!U:U,CONCATENATE(A758,$H$1))</f>
        <v>0</v>
      </c>
      <c r="I758" s="136">
        <f t="shared" si="12"/>
        <v>0</v>
      </c>
      <c r="L758" s="135" t="s">
        <v>1484</v>
      </c>
      <c r="M758" s="137">
        <v>2000000</v>
      </c>
      <c r="N758" s="419">
        <v>3150</v>
      </c>
      <c r="O758" s="154">
        <v>1400</v>
      </c>
      <c r="Q758" s="419">
        <v>3150</v>
      </c>
      <c r="R758" s="138">
        <v>1400</v>
      </c>
      <c r="S758" s="138">
        <v>1750</v>
      </c>
      <c r="T758" s="141">
        <v>472.5</v>
      </c>
      <c r="U758" s="183">
        <v>376.25</v>
      </c>
      <c r="V758" s="140">
        <v>0.11944444444444445</v>
      </c>
      <c r="X758" s="85">
        <v>901.25</v>
      </c>
      <c r="Y758" s="185">
        <v>901.25</v>
      </c>
      <c r="Z758" s="84">
        <v>0.25750000000000001</v>
      </c>
      <c r="AA758" s="424"/>
      <c r="AB758" s="102">
        <v>0.1</v>
      </c>
      <c r="AC758" s="102">
        <v>0.1</v>
      </c>
      <c r="AE758" s="128">
        <v>236.25</v>
      </c>
      <c r="AF758" s="180">
        <v>472.5</v>
      </c>
      <c r="AG758" s="183">
        <v>376.25</v>
      </c>
      <c r="AH758" s="189">
        <v>901.25</v>
      </c>
      <c r="AK758" s="419">
        <v>3150</v>
      </c>
      <c r="AM758" s="12">
        <v>315</v>
      </c>
      <c r="AN758" s="103">
        <v>3465</v>
      </c>
      <c r="AO758" s="12">
        <v>3465</v>
      </c>
      <c r="AP758" s="12" t="s">
        <v>1517</v>
      </c>
      <c r="AQ758" s="103" t="s">
        <v>1517</v>
      </c>
      <c r="AR758" s="159">
        <v>0.1</v>
      </c>
      <c r="AS758" s="84">
        <v>0</v>
      </c>
    </row>
    <row r="759" spans="1:45" ht="14.25" customHeight="1">
      <c r="A759" s="124" t="s">
        <v>1227</v>
      </c>
      <c r="B759" s="124" t="s">
        <v>1228</v>
      </c>
      <c r="C759" s="419" t="s">
        <v>248</v>
      </c>
      <c r="D759" s="135" t="s">
        <v>232</v>
      </c>
      <c r="E759" s="135">
        <f>COUNTIF(品番配送区分記入用リスト!U:U,CONCATENATE(A759,$E$1))</f>
        <v>0</v>
      </c>
      <c r="F759" s="135">
        <f>COUNTIF(品番配送区分記入用リスト!U:U,CONCATENATE(A759,$F$1))</f>
        <v>0</v>
      </c>
      <c r="G759" s="135">
        <f>COUNTIF(品番配送区分記入用リスト!U:U,CONCATENATE(A759,$G$1))</f>
        <v>0</v>
      </c>
      <c r="H759" s="135">
        <f>COUNTIF(品番配送区分記入用リスト!U:U,CONCATENATE(A759,$H$1))</f>
        <v>0</v>
      </c>
      <c r="I759" s="136">
        <f t="shared" si="12"/>
        <v>0</v>
      </c>
      <c r="L759" s="135" t="s">
        <v>1484</v>
      </c>
      <c r="M759" s="137">
        <v>2000000</v>
      </c>
      <c r="N759" s="419">
        <v>4500</v>
      </c>
      <c r="O759" s="154">
        <v>2000</v>
      </c>
      <c r="Q759" s="419">
        <v>4500</v>
      </c>
      <c r="R759" s="138">
        <v>2000</v>
      </c>
      <c r="S759" s="138">
        <v>2500</v>
      </c>
      <c r="T759" s="141">
        <v>675</v>
      </c>
      <c r="U759" s="183">
        <v>537.5</v>
      </c>
      <c r="V759" s="140">
        <v>0.11944444444444445</v>
      </c>
      <c r="W759" s="127">
        <v>800</v>
      </c>
      <c r="X759" s="85">
        <v>1287.5</v>
      </c>
      <c r="Y759" s="185">
        <v>487.5</v>
      </c>
      <c r="Z759" s="84">
        <v>9.7500000000000003E-2</v>
      </c>
      <c r="AA759" s="424"/>
      <c r="AB759" s="102">
        <v>0.1</v>
      </c>
      <c r="AC759" s="102">
        <v>0.1</v>
      </c>
      <c r="AE759" s="128">
        <v>337.5</v>
      </c>
      <c r="AF759" s="180">
        <v>675</v>
      </c>
      <c r="AG759" s="183">
        <v>537.5</v>
      </c>
      <c r="AH759" s="189">
        <v>1287.5</v>
      </c>
      <c r="AK759" s="419">
        <v>4500</v>
      </c>
      <c r="AM759" s="12">
        <v>450</v>
      </c>
      <c r="AN759" s="103">
        <v>4950</v>
      </c>
      <c r="AO759" s="12">
        <v>4950</v>
      </c>
      <c r="AP759" s="12" t="s">
        <v>467</v>
      </c>
      <c r="AQ759" s="103" t="s">
        <v>467</v>
      </c>
      <c r="AR759" s="159">
        <v>0.1</v>
      </c>
      <c r="AS759" s="84">
        <v>0</v>
      </c>
    </row>
    <row r="760" spans="1:45" ht="14.25" customHeight="1">
      <c r="A760" s="124" t="s">
        <v>1229</v>
      </c>
      <c r="B760" s="124" t="s">
        <v>1230</v>
      </c>
      <c r="C760" s="419" t="s">
        <v>889</v>
      </c>
      <c r="D760" s="135" t="s">
        <v>232</v>
      </c>
      <c r="E760" s="135">
        <f>COUNTIF(品番配送区分記入用リスト!U:U,CONCATENATE(A760,$E$1))</f>
        <v>0</v>
      </c>
      <c r="F760" s="135">
        <f>COUNTIF(品番配送区分記入用リスト!U:U,CONCATENATE(A760,$F$1))</f>
        <v>0</v>
      </c>
      <c r="G760" s="135">
        <f>COUNTIF(品番配送区分記入用リスト!U:U,CONCATENATE(A760,$G$1))</f>
        <v>0</v>
      </c>
      <c r="H760" s="135">
        <f>COUNTIF(品番配送区分記入用リスト!U:U,CONCATENATE(A760,$H$1))</f>
        <v>0</v>
      </c>
      <c r="I760" s="136">
        <f t="shared" si="12"/>
        <v>0</v>
      </c>
      <c r="L760" s="135" t="s">
        <v>1484</v>
      </c>
      <c r="M760" s="137">
        <v>2000000</v>
      </c>
      <c r="N760" s="419">
        <v>6300</v>
      </c>
      <c r="O760" s="154">
        <v>2800</v>
      </c>
      <c r="Q760" s="419">
        <v>6300</v>
      </c>
      <c r="R760" s="138">
        <v>2800</v>
      </c>
      <c r="S760" s="138">
        <v>3500</v>
      </c>
      <c r="T760" s="141">
        <v>945</v>
      </c>
      <c r="U760" s="183">
        <v>752.5</v>
      </c>
      <c r="V760" s="140">
        <v>0.11944444444444445</v>
      </c>
      <c r="W760" s="127">
        <v>800</v>
      </c>
      <c r="X760" s="85">
        <v>1802.5</v>
      </c>
      <c r="Y760" s="185">
        <v>1002.5</v>
      </c>
      <c r="Z760" s="84">
        <v>0.14321428571428571</v>
      </c>
      <c r="AA760" s="424"/>
      <c r="AB760" s="102">
        <v>0.1</v>
      </c>
      <c r="AC760" s="102">
        <v>0.1</v>
      </c>
      <c r="AE760" s="128">
        <v>472.5</v>
      </c>
      <c r="AF760" s="180">
        <v>945</v>
      </c>
      <c r="AG760" s="183">
        <v>752.5</v>
      </c>
      <c r="AH760" s="189">
        <v>1802.5</v>
      </c>
      <c r="AK760" s="419">
        <v>6300</v>
      </c>
      <c r="AM760" s="12">
        <v>630</v>
      </c>
      <c r="AN760" s="103">
        <v>6930</v>
      </c>
      <c r="AO760" s="12">
        <v>6930</v>
      </c>
      <c r="AP760" s="12" t="s">
        <v>1522</v>
      </c>
      <c r="AQ760" s="103" t="s">
        <v>1522</v>
      </c>
      <c r="AR760" s="159">
        <v>0.1</v>
      </c>
      <c r="AS760" s="84">
        <v>0</v>
      </c>
    </row>
    <row r="761" spans="1:45" ht="14.25" customHeight="1">
      <c r="A761" s="124" t="s">
        <v>1231</v>
      </c>
      <c r="B761" s="124" t="s">
        <v>1228</v>
      </c>
      <c r="C761" s="419" t="s">
        <v>264</v>
      </c>
      <c r="D761" s="135" t="s">
        <v>232</v>
      </c>
      <c r="E761" s="135">
        <f>COUNTIF(品番配送区分記入用リスト!U:U,CONCATENATE(A761,$E$1))</f>
        <v>0</v>
      </c>
      <c r="F761" s="135">
        <f>COUNTIF(品番配送区分記入用リスト!U:U,CONCATENATE(A761,$F$1))</f>
        <v>0</v>
      </c>
      <c r="G761" s="135">
        <f>COUNTIF(品番配送区分記入用リスト!U:U,CONCATENATE(A761,$G$1))</f>
        <v>0</v>
      </c>
      <c r="H761" s="135">
        <f>COUNTIF(品番配送区分記入用リスト!U:U,CONCATENATE(A761,$H$1))</f>
        <v>0</v>
      </c>
      <c r="I761" s="136">
        <f t="shared" si="12"/>
        <v>0</v>
      </c>
      <c r="L761" s="135" t="s">
        <v>1484</v>
      </c>
      <c r="M761" s="137">
        <v>2000000</v>
      </c>
      <c r="N761" s="419">
        <v>9000</v>
      </c>
      <c r="O761" s="154">
        <v>4000</v>
      </c>
      <c r="Q761" s="419">
        <v>9000</v>
      </c>
      <c r="R761" s="138">
        <v>4000</v>
      </c>
      <c r="S761" s="138">
        <v>5000</v>
      </c>
      <c r="T761" s="141">
        <v>1350</v>
      </c>
      <c r="U761" s="183">
        <v>1075</v>
      </c>
      <c r="V761" s="140">
        <v>0.11944444444444445</v>
      </c>
      <c r="W761" s="127">
        <v>800</v>
      </c>
      <c r="X761" s="85">
        <v>2575</v>
      </c>
      <c r="Y761" s="185">
        <v>1775</v>
      </c>
      <c r="Z761" s="84">
        <v>0.17749999999999999</v>
      </c>
      <c r="AA761" s="424"/>
      <c r="AB761" s="102">
        <v>0.1</v>
      </c>
      <c r="AC761" s="102">
        <v>0.1</v>
      </c>
      <c r="AE761" s="128">
        <v>675</v>
      </c>
      <c r="AF761" s="180">
        <v>1350</v>
      </c>
      <c r="AG761" s="183">
        <v>1075</v>
      </c>
      <c r="AH761" s="189">
        <v>2575</v>
      </c>
      <c r="AK761" s="419">
        <v>9000</v>
      </c>
      <c r="AM761" s="12">
        <v>900</v>
      </c>
      <c r="AN761" s="103">
        <v>9900</v>
      </c>
      <c r="AO761" s="12">
        <v>9900</v>
      </c>
      <c r="AP761" s="12" t="s">
        <v>505</v>
      </c>
      <c r="AQ761" s="103" t="s">
        <v>505</v>
      </c>
      <c r="AR761" s="159">
        <v>0.1</v>
      </c>
      <c r="AS761" s="84">
        <v>0</v>
      </c>
    </row>
    <row r="762" spans="1:45" ht="14.25" customHeight="1">
      <c r="A762" s="124" t="s">
        <v>1232</v>
      </c>
      <c r="B762" s="124" t="s">
        <v>1228</v>
      </c>
      <c r="C762" s="419" t="s">
        <v>519</v>
      </c>
      <c r="D762" s="135" t="s">
        <v>232</v>
      </c>
      <c r="E762" s="135">
        <f>COUNTIF(品番配送区分記入用リスト!U:U,CONCATENATE(A762,$E$1))</f>
        <v>0</v>
      </c>
      <c r="F762" s="135">
        <f>COUNTIF(品番配送区分記入用リスト!U:U,CONCATENATE(A762,$F$1))</f>
        <v>0</v>
      </c>
      <c r="G762" s="135">
        <f>COUNTIF(品番配送区分記入用リスト!U:U,CONCATENATE(A762,$G$1))</f>
        <v>0</v>
      </c>
      <c r="H762" s="135">
        <f>COUNTIF(品番配送区分記入用リスト!U:U,CONCATENATE(A762,$H$1))</f>
        <v>0</v>
      </c>
      <c r="I762" s="136">
        <f t="shared" si="12"/>
        <v>0</v>
      </c>
      <c r="L762" s="135" t="s">
        <v>1484</v>
      </c>
      <c r="M762" s="137">
        <v>2000000</v>
      </c>
      <c r="N762" s="419">
        <v>13500</v>
      </c>
      <c r="O762" s="154">
        <v>6000</v>
      </c>
      <c r="Q762" s="419">
        <v>13500</v>
      </c>
      <c r="R762" s="138">
        <v>6000</v>
      </c>
      <c r="S762" s="138">
        <v>7500</v>
      </c>
      <c r="T762" s="141">
        <v>2025</v>
      </c>
      <c r="U762" s="183">
        <v>1612.5</v>
      </c>
      <c r="V762" s="140">
        <v>0.11944444444444445</v>
      </c>
      <c r="W762" s="127">
        <v>800</v>
      </c>
      <c r="X762" s="85">
        <v>3862.5</v>
      </c>
      <c r="Y762" s="185">
        <v>3062.5</v>
      </c>
      <c r="Z762" s="84">
        <v>0.20416666666666666</v>
      </c>
      <c r="AA762" s="424"/>
      <c r="AB762" s="102">
        <v>0.1</v>
      </c>
      <c r="AC762" s="102">
        <v>0.1</v>
      </c>
      <c r="AE762" s="128">
        <v>1012.5</v>
      </c>
      <c r="AF762" s="180">
        <v>2025</v>
      </c>
      <c r="AG762" s="183">
        <v>1612.5</v>
      </c>
      <c r="AH762" s="189">
        <v>3862.5</v>
      </c>
      <c r="AK762" s="419">
        <v>13500</v>
      </c>
      <c r="AM762" s="12">
        <v>1350</v>
      </c>
      <c r="AN762" s="103">
        <v>14850</v>
      </c>
      <c r="AO762" s="12">
        <v>14850</v>
      </c>
      <c r="AP762" s="12" t="s">
        <v>529</v>
      </c>
      <c r="AQ762" s="103" t="s">
        <v>529</v>
      </c>
      <c r="AR762" s="159">
        <v>0.1</v>
      </c>
      <c r="AS762" s="84">
        <v>0</v>
      </c>
    </row>
    <row r="763" spans="1:45" ht="14.25" customHeight="1">
      <c r="A763" s="124" t="s">
        <v>1233</v>
      </c>
      <c r="B763" s="124" t="s">
        <v>1234</v>
      </c>
      <c r="C763" s="419" t="s">
        <v>240</v>
      </c>
      <c r="D763" s="135" t="s">
        <v>232</v>
      </c>
      <c r="E763" s="135">
        <f>COUNTIF(品番配送区分記入用リスト!U:U,CONCATENATE(A763,$E$1))</f>
        <v>0</v>
      </c>
      <c r="F763" s="135">
        <f>COUNTIF(品番配送区分記入用リスト!U:U,CONCATENATE(A763,$F$1))</f>
        <v>0</v>
      </c>
      <c r="G763" s="135">
        <f>COUNTIF(品番配送区分記入用リスト!U:U,CONCATENATE(A763,$G$1))</f>
        <v>0</v>
      </c>
      <c r="H763" s="135">
        <f>COUNTIF(品番配送区分記入用リスト!U:U,CONCATENATE(A763,$H$1))</f>
        <v>0</v>
      </c>
      <c r="I763" s="136">
        <f t="shared" si="12"/>
        <v>0</v>
      </c>
      <c r="L763" s="135" t="s">
        <v>1484</v>
      </c>
      <c r="M763" s="137">
        <v>2000000</v>
      </c>
      <c r="N763" s="419">
        <v>2700</v>
      </c>
      <c r="O763" s="154">
        <v>1200</v>
      </c>
      <c r="Q763" s="419">
        <v>2700</v>
      </c>
      <c r="R763" s="138">
        <v>1200</v>
      </c>
      <c r="S763" s="138">
        <v>1500</v>
      </c>
      <c r="T763" s="141">
        <v>405</v>
      </c>
      <c r="U763" s="183">
        <v>322.5</v>
      </c>
      <c r="V763" s="140">
        <v>0.11944444444444445</v>
      </c>
      <c r="X763" s="85">
        <v>772.5</v>
      </c>
      <c r="Y763" s="185">
        <v>772.5</v>
      </c>
      <c r="Z763" s="84">
        <v>0.25750000000000001</v>
      </c>
      <c r="AA763" s="424"/>
      <c r="AB763" s="102">
        <v>0.1</v>
      </c>
      <c r="AC763" s="102">
        <v>0.1</v>
      </c>
      <c r="AE763" s="128">
        <v>202.5</v>
      </c>
      <c r="AF763" s="180">
        <v>405</v>
      </c>
      <c r="AG763" s="183">
        <v>322.5</v>
      </c>
      <c r="AH763" s="189">
        <v>772.5</v>
      </c>
      <c r="AK763" s="419">
        <v>2700</v>
      </c>
      <c r="AM763" s="12">
        <v>270</v>
      </c>
      <c r="AN763" s="103">
        <v>2970</v>
      </c>
      <c r="AO763" s="12">
        <v>2970</v>
      </c>
      <c r="AP763" s="12" t="s">
        <v>662</v>
      </c>
      <c r="AQ763" s="103" t="s">
        <v>662</v>
      </c>
      <c r="AR763" s="159">
        <v>0.1</v>
      </c>
      <c r="AS763" s="84">
        <v>0</v>
      </c>
    </row>
    <row r="764" spans="1:45" ht="14.25" customHeight="1">
      <c r="A764" s="124" t="s">
        <v>1235</v>
      </c>
      <c r="B764" s="124" t="s">
        <v>1236</v>
      </c>
      <c r="C764" s="419" t="s">
        <v>248</v>
      </c>
      <c r="D764" s="135" t="s">
        <v>232</v>
      </c>
      <c r="E764" s="135">
        <f>COUNTIF(品番配送区分記入用リスト!U:U,CONCATENATE(A764,$E$1))</f>
        <v>0</v>
      </c>
      <c r="F764" s="135">
        <f>COUNTIF(品番配送区分記入用リスト!U:U,CONCATENATE(A764,$F$1))</f>
        <v>0</v>
      </c>
      <c r="G764" s="135">
        <f>COUNTIF(品番配送区分記入用リスト!U:U,CONCATENATE(A764,$G$1))</f>
        <v>0</v>
      </c>
      <c r="H764" s="135">
        <f>COUNTIF(品番配送区分記入用リスト!U:U,CONCATENATE(A764,$H$1))</f>
        <v>0</v>
      </c>
      <c r="I764" s="136">
        <f t="shared" si="12"/>
        <v>0</v>
      </c>
      <c r="L764" s="135" t="s">
        <v>1484</v>
      </c>
      <c r="M764" s="137">
        <v>2000000</v>
      </c>
      <c r="N764" s="419">
        <v>4500</v>
      </c>
      <c r="O764" s="154">
        <v>2000</v>
      </c>
      <c r="Q764" s="419">
        <v>4500</v>
      </c>
      <c r="R764" s="138">
        <v>2000</v>
      </c>
      <c r="S764" s="138">
        <v>2500</v>
      </c>
      <c r="T764" s="141">
        <v>675</v>
      </c>
      <c r="U764" s="183">
        <v>537.5</v>
      </c>
      <c r="V764" s="140">
        <v>0.11944444444444445</v>
      </c>
      <c r="W764" s="127">
        <v>800</v>
      </c>
      <c r="X764" s="85">
        <v>1287.5</v>
      </c>
      <c r="Y764" s="185">
        <v>487.5</v>
      </c>
      <c r="Z764" s="84">
        <v>9.7500000000000003E-2</v>
      </c>
      <c r="AA764" s="424"/>
      <c r="AB764" s="102">
        <v>0.1</v>
      </c>
      <c r="AC764" s="102">
        <v>0.1</v>
      </c>
      <c r="AE764" s="128">
        <v>337.5</v>
      </c>
      <c r="AF764" s="180">
        <v>675</v>
      </c>
      <c r="AG764" s="183">
        <v>537.5</v>
      </c>
      <c r="AH764" s="189">
        <v>1287.5</v>
      </c>
      <c r="AK764" s="419">
        <v>4500</v>
      </c>
      <c r="AM764" s="12">
        <v>450</v>
      </c>
      <c r="AN764" s="103">
        <v>4950</v>
      </c>
      <c r="AO764" s="12">
        <v>4950</v>
      </c>
      <c r="AP764" s="12" t="s">
        <v>467</v>
      </c>
      <c r="AQ764" s="103" t="s">
        <v>467</v>
      </c>
      <c r="AR764" s="159">
        <v>0.1</v>
      </c>
      <c r="AS764" s="84">
        <v>0</v>
      </c>
    </row>
    <row r="765" spans="1:45" ht="14.25" customHeight="1">
      <c r="A765" s="124" t="s">
        <v>1237</v>
      </c>
      <c r="B765" s="124" t="s">
        <v>1238</v>
      </c>
      <c r="C765" s="419" t="s">
        <v>524</v>
      </c>
      <c r="D765" s="135" t="s">
        <v>232</v>
      </c>
      <c r="E765" s="135">
        <f>COUNTIF(品番配送区分記入用リスト!U:U,CONCATENATE(A765,$E$1))</f>
        <v>0</v>
      </c>
      <c r="F765" s="135">
        <f>COUNTIF(品番配送区分記入用リスト!U:U,CONCATENATE(A765,$F$1))</f>
        <v>0</v>
      </c>
      <c r="G765" s="135">
        <f>COUNTIF(品番配送区分記入用リスト!U:U,CONCATENATE(A765,$G$1))</f>
        <v>0</v>
      </c>
      <c r="H765" s="135">
        <f>COUNTIF(品番配送区分記入用リスト!U:U,CONCATENATE(A765,$H$1))</f>
        <v>0</v>
      </c>
      <c r="I765" s="136">
        <f t="shared" si="12"/>
        <v>0</v>
      </c>
      <c r="L765" s="135" t="s">
        <v>1484</v>
      </c>
      <c r="M765" s="137">
        <v>2000000</v>
      </c>
      <c r="N765" s="419">
        <v>5400</v>
      </c>
      <c r="O765" s="154">
        <v>2400</v>
      </c>
      <c r="Q765" s="419">
        <v>5400</v>
      </c>
      <c r="R765" s="138">
        <v>2400</v>
      </c>
      <c r="S765" s="138">
        <v>3000</v>
      </c>
      <c r="T765" s="141">
        <v>810</v>
      </c>
      <c r="U765" s="183">
        <v>645</v>
      </c>
      <c r="V765" s="140">
        <v>0.11944444444444445</v>
      </c>
      <c r="W765" s="127">
        <v>800</v>
      </c>
      <c r="X765" s="85">
        <v>1545</v>
      </c>
      <c r="Y765" s="185">
        <v>745</v>
      </c>
      <c r="Z765" s="84">
        <v>0.12416666666666666</v>
      </c>
      <c r="AA765" s="424"/>
      <c r="AB765" s="102">
        <v>0.1</v>
      </c>
      <c r="AC765" s="102">
        <v>0.1</v>
      </c>
      <c r="AE765" s="128">
        <v>405</v>
      </c>
      <c r="AF765" s="180">
        <v>810</v>
      </c>
      <c r="AG765" s="183">
        <v>645</v>
      </c>
      <c r="AH765" s="189">
        <v>1545</v>
      </c>
      <c r="AK765" s="419">
        <v>5400</v>
      </c>
      <c r="AM765" s="12">
        <v>540</v>
      </c>
      <c r="AN765" s="103">
        <v>5940</v>
      </c>
      <c r="AO765" s="12">
        <v>5940</v>
      </c>
      <c r="AP765" s="12" t="s">
        <v>1519</v>
      </c>
      <c r="AQ765" s="103" t="s">
        <v>1519</v>
      </c>
      <c r="AR765" s="159">
        <v>0.1</v>
      </c>
      <c r="AS765" s="84">
        <v>0</v>
      </c>
    </row>
    <row r="766" spans="1:45" ht="14.25" customHeight="1">
      <c r="A766" s="124" t="s">
        <v>1239</v>
      </c>
      <c r="B766" s="124" t="s">
        <v>1236</v>
      </c>
      <c r="C766" s="419" t="s">
        <v>264</v>
      </c>
      <c r="D766" s="135" t="s">
        <v>232</v>
      </c>
      <c r="E766" s="135">
        <f>COUNTIF(品番配送区分記入用リスト!U:U,CONCATENATE(A766,$E$1))</f>
        <v>0</v>
      </c>
      <c r="F766" s="135">
        <f>COUNTIF(品番配送区分記入用リスト!U:U,CONCATENATE(A766,$F$1))</f>
        <v>0</v>
      </c>
      <c r="G766" s="135">
        <f>COUNTIF(品番配送区分記入用リスト!U:U,CONCATENATE(A766,$G$1))</f>
        <v>0</v>
      </c>
      <c r="H766" s="135">
        <f>COUNTIF(品番配送区分記入用リスト!U:U,CONCATENATE(A766,$H$1))</f>
        <v>0</v>
      </c>
      <c r="I766" s="136">
        <f t="shared" si="12"/>
        <v>0</v>
      </c>
      <c r="L766" s="135" t="s">
        <v>1484</v>
      </c>
      <c r="M766" s="137">
        <v>2000000</v>
      </c>
      <c r="N766" s="419">
        <v>9000</v>
      </c>
      <c r="O766" s="154">
        <v>4000</v>
      </c>
      <c r="Q766" s="419">
        <v>9000</v>
      </c>
      <c r="R766" s="138">
        <v>4000</v>
      </c>
      <c r="S766" s="138">
        <v>5000</v>
      </c>
      <c r="T766" s="141">
        <v>1350</v>
      </c>
      <c r="U766" s="183">
        <v>1075</v>
      </c>
      <c r="V766" s="140">
        <v>0.11944444444444445</v>
      </c>
      <c r="W766" s="127">
        <v>800</v>
      </c>
      <c r="X766" s="85">
        <v>2575</v>
      </c>
      <c r="Y766" s="185">
        <v>1775</v>
      </c>
      <c r="Z766" s="84">
        <v>0.17749999999999999</v>
      </c>
      <c r="AA766" s="424"/>
      <c r="AB766" s="102">
        <v>0.1</v>
      </c>
      <c r="AC766" s="102">
        <v>0.1</v>
      </c>
      <c r="AE766" s="128">
        <v>675</v>
      </c>
      <c r="AF766" s="180">
        <v>1350</v>
      </c>
      <c r="AG766" s="183">
        <v>1075</v>
      </c>
      <c r="AH766" s="189">
        <v>2575</v>
      </c>
      <c r="AK766" s="419">
        <v>9000</v>
      </c>
      <c r="AM766" s="12">
        <v>900</v>
      </c>
      <c r="AN766" s="103">
        <v>9900</v>
      </c>
      <c r="AO766" s="12">
        <v>9900</v>
      </c>
      <c r="AP766" s="12" t="s">
        <v>505</v>
      </c>
      <c r="AQ766" s="103" t="s">
        <v>505</v>
      </c>
      <c r="AR766" s="159">
        <v>0.1</v>
      </c>
      <c r="AS766" s="84">
        <v>0</v>
      </c>
    </row>
    <row r="767" spans="1:45" ht="14.25" customHeight="1">
      <c r="A767" s="124" t="s">
        <v>1240</v>
      </c>
      <c r="B767" s="124" t="s">
        <v>1236</v>
      </c>
      <c r="C767" s="419" t="s">
        <v>519</v>
      </c>
      <c r="D767" s="135" t="s">
        <v>232</v>
      </c>
      <c r="E767" s="135">
        <f>COUNTIF(品番配送区分記入用リスト!U:U,CONCATENATE(A767,$E$1))</f>
        <v>0</v>
      </c>
      <c r="F767" s="135">
        <f>COUNTIF(品番配送区分記入用リスト!U:U,CONCATENATE(A767,$F$1))</f>
        <v>0</v>
      </c>
      <c r="G767" s="135">
        <f>COUNTIF(品番配送区分記入用リスト!U:U,CONCATENATE(A767,$G$1))</f>
        <v>0</v>
      </c>
      <c r="H767" s="135">
        <f>COUNTIF(品番配送区分記入用リスト!U:U,CONCATENATE(A767,$H$1))</f>
        <v>0</v>
      </c>
      <c r="I767" s="136">
        <f t="shared" si="12"/>
        <v>0</v>
      </c>
      <c r="L767" s="135" t="s">
        <v>1484</v>
      </c>
      <c r="M767" s="137">
        <v>2000000</v>
      </c>
      <c r="N767" s="419">
        <v>13500</v>
      </c>
      <c r="O767" s="154">
        <v>6000</v>
      </c>
      <c r="Q767" s="419">
        <v>13500</v>
      </c>
      <c r="R767" s="138">
        <v>6000</v>
      </c>
      <c r="S767" s="138">
        <v>7500</v>
      </c>
      <c r="T767" s="141">
        <v>2025</v>
      </c>
      <c r="U767" s="183">
        <v>1612.5</v>
      </c>
      <c r="V767" s="140">
        <v>0.11944444444444445</v>
      </c>
      <c r="W767" s="127">
        <v>800</v>
      </c>
      <c r="X767" s="85">
        <v>3862.5</v>
      </c>
      <c r="Y767" s="185">
        <v>3062.5</v>
      </c>
      <c r="Z767" s="84">
        <v>0.20416666666666666</v>
      </c>
      <c r="AA767" s="424"/>
      <c r="AB767" s="102">
        <v>0.1</v>
      </c>
      <c r="AC767" s="102">
        <v>0.1</v>
      </c>
      <c r="AE767" s="128">
        <v>1012.5</v>
      </c>
      <c r="AF767" s="180">
        <v>2025</v>
      </c>
      <c r="AG767" s="183">
        <v>1612.5</v>
      </c>
      <c r="AH767" s="189">
        <v>3862.5</v>
      </c>
      <c r="AK767" s="419">
        <v>13500</v>
      </c>
      <c r="AM767" s="12">
        <v>1350</v>
      </c>
      <c r="AN767" s="103">
        <v>14850</v>
      </c>
      <c r="AO767" s="12">
        <v>14850</v>
      </c>
      <c r="AP767" s="12" t="s">
        <v>529</v>
      </c>
      <c r="AQ767" s="103" t="s">
        <v>529</v>
      </c>
      <c r="AR767" s="159">
        <v>0.1</v>
      </c>
      <c r="AS767" s="84">
        <v>0</v>
      </c>
    </row>
    <row r="768" spans="1:45" ht="14.25" customHeight="1">
      <c r="A768" s="124" t="s">
        <v>1241</v>
      </c>
      <c r="B768" s="124" t="s">
        <v>1242</v>
      </c>
      <c r="C768" s="419" t="s">
        <v>234</v>
      </c>
      <c r="D768" s="135" t="s">
        <v>232</v>
      </c>
      <c r="E768" s="135">
        <f>COUNTIF(品番配送区分記入用リスト!U:U,CONCATENATE(A768,$E$1))</f>
        <v>0</v>
      </c>
      <c r="F768" s="135">
        <f>COUNTIF(品番配送区分記入用リスト!U:U,CONCATENATE(A768,$F$1))</f>
        <v>0</v>
      </c>
      <c r="G768" s="135">
        <f>COUNTIF(品番配送区分記入用リスト!U:U,CONCATENATE(A768,$G$1))</f>
        <v>0</v>
      </c>
      <c r="H768" s="135">
        <f>COUNTIF(品番配送区分記入用リスト!U:U,CONCATENATE(A768,$H$1))</f>
        <v>0</v>
      </c>
      <c r="I768" s="136">
        <f t="shared" si="12"/>
        <v>0</v>
      </c>
      <c r="L768" s="135" t="s">
        <v>1484</v>
      </c>
      <c r="M768" s="137">
        <v>2000000</v>
      </c>
      <c r="N768" s="419">
        <v>1350</v>
      </c>
      <c r="O768" s="154">
        <v>600</v>
      </c>
      <c r="Q768" s="419">
        <v>1350</v>
      </c>
      <c r="R768" s="138">
        <v>600</v>
      </c>
      <c r="S768" s="138">
        <v>750</v>
      </c>
      <c r="T768" s="141">
        <v>202.5</v>
      </c>
      <c r="U768" s="183">
        <v>161.25</v>
      </c>
      <c r="V768" s="140">
        <v>0.11944444444444445</v>
      </c>
      <c r="X768" s="85">
        <v>386.25</v>
      </c>
      <c r="Y768" s="185">
        <v>386.25</v>
      </c>
      <c r="Z768" s="84">
        <v>0.25750000000000001</v>
      </c>
      <c r="AA768" s="424"/>
      <c r="AB768" s="102">
        <v>0.1</v>
      </c>
      <c r="AC768" s="102">
        <v>0.1</v>
      </c>
      <c r="AE768" s="128">
        <v>101.25</v>
      </c>
      <c r="AF768" s="180">
        <v>202.5</v>
      </c>
      <c r="AG768" s="183">
        <v>161.25</v>
      </c>
      <c r="AH768" s="189">
        <v>386.25</v>
      </c>
      <c r="AK768" s="419">
        <v>1350</v>
      </c>
      <c r="AM768" s="12">
        <v>135</v>
      </c>
      <c r="AN768" s="103">
        <v>1485</v>
      </c>
      <c r="AO768" s="12">
        <v>1485</v>
      </c>
      <c r="AP768" s="12" t="s">
        <v>1492</v>
      </c>
      <c r="AQ768" s="103" t="s">
        <v>1492</v>
      </c>
      <c r="AR768" s="159">
        <v>0.1</v>
      </c>
      <c r="AS768" s="84">
        <v>0</v>
      </c>
    </row>
    <row r="769" spans="1:45" ht="14.25" customHeight="1">
      <c r="A769" s="124" t="s">
        <v>1243</v>
      </c>
      <c r="B769" s="124" t="s">
        <v>1242</v>
      </c>
      <c r="C769" s="419" t="s">
        <v>234</v>
      </c>
      <c r="D769" s="135" t="s">
        <v>232</v>
      </c>
      <c r="E769" s="135">
        <f>COUNTIF(品番配送区分記入用リスト!U:U,CONCATENATE(A769,$E$1))</f>
        <v>0</v>
      </c>
      <c r="F769" s="135">
        <f>COUNTIF(品番配送区分記入用リスト!U:U,CONCATENATE(A769,$F$1))</f>
        <v>0</v>
      </c>
      <c r="G769" s="135">
        <f>COUNTIF(品番配送区分記入用リスト!U:U,CONCATENATE(A769,$G$1))</f>
        <v>0</v>
      </c>
      <c r="H769" s="135">
        <f>COUNTIF(品番配送区分記入用リスト!U:U,CONCATENATE(A769,$H$1))</f>
        <v>0</v>
      </c>
      <c r="I769" s="136">
        <f t="shared" si="12"/>
        <v>0</v>
      </c>
      <c r="L769" s="135" t="s">
        <v>1484</v>
      </c>
      <c r="M769" s="137">
        <v>2000000</v>
      </c>
      <c r="N769" s="419">
        <v>1350</v>
      </c>
      <c r="O769" s="154">
        <v>600</v>
      </c>
      <c r="Q769" s="419">
        <v>1350</v>
      </c>
      <c r="R769" s="138">
        <v>600</v>
      </c>
      <c r="S769" s="138">
        <v>750</v>
      </c>
      <c r="T769" s="141">
        <v>202.5</v>
      </c>
      <c r="U769" s="183">
        <v>161.25</v>
      </c>
      <c r="V769" s="140">
        <v>0.11944444444444445</v>
      </c>
      <c r="X769" s="85">
        <v>386.25</v>
      </c>
      <c r="Y769" s="185">
        <v>386.25</v>
      </c>
      <c r="Z769" s="84">
        <v>0.25750000000000001</v>
      </c>
      <c r="AA769" s="424"/>
      <c r="AB769" s="102">
        <v>0.1</v>
      </c>
      <c r="AC769" s="102">
        <v>0.1</v>
      </c>
      <c r="AE769" s="128">
        <v>101.25</v>
      </c>
      <c r="AF769" s="180">
        <v>202.5</v>
      </c>
      <c r="AG769" s="183">
        <v>161.25</v>
      </c>
      <c r="AH769" s="189">
        <v>386.25</v>
      </c>
      <c r="AK769" s="419">
        <v>1350</v>
      </c>
      <c r="AM769" s="12">
        <v>135</v>
      </c>
      <c r="AN769" s="103">
        <v>1485</v>
      </c>
      <c r="AO769" s="12">
        <v>1485</v>
      </c>
      <c r="AP769" s="12" t="s">
        <v>1492</v>
      </c>
      <c r="AQ769" s="103" t="s">
        <v>1492</v>
      </c>
      <c r="AR769" s="159">
        <v>0.1</v>
      </c>
      <c r="AS769" s="84">
        <v>0</v>
      </c>
    </row>
    <row r="770" spans="1:45" ht="14.25" customHeight="1">
      <c r="A770" s="124" t="s">
        <v>1244</v>
      </c>
      <c r="B770" s="124" t="s">
        <v>1245</v>
      </c>
      <c r="C770" s="419" t="s">
        <v>246</v>
      </c>
      <c r="D770" s="135" t="s">
        <v>232</v>
      </c>
      <c r="E770" s="135">
        <f>COUNTIF(品番配送区分記入用リスト!U:U,CONCATENATE(A770,$E$1))</f>
        <v>0</v>
      </c>
      <c r="F770" s="135">
        <f>COUNTIF(品番配送区分記入用リスト!U:U,CONCATENATE(A770,$F$1))</f>
        <v>0</v>
      </c>
      <c r="G770" s="135">
        <f>COUNTIF(品番配送区分記入用リスト!U:U,CONCATENATE(A770,$G$1))</f>
        <v>0</v>
      </c>
      <c r="H770" s="135">
        <f>COUNTIF(品番配送区分記入用リスト!U:U,CONCATENATE(A770,$H$1))</f>
        <v>0</v>
      </c>
      <c r="I770" s="136">
        <f t="shared" si="12"/>
        <v>0</v>
      </c>
      <c r="L770" s="135" t="s">
        <v>1484</v>
      </c>
      <c r="M770" s="137">
        <v>2000000</v>
      </c>
      <c r="N770" s="419">
        <v>3600</v>
      </c>
      <c r="O770" s="154">
        <v>1600</v>
      </c>
      <c r="Q770" s="419">
        <v>3600</v>
      </c>
      <c r="R770" s="138">
        <v>1600</v>
      </c>
      <c r="S770" s="138">
        <v>2000</v>
      </c>
      <c r="T770" s="141">
        <v>540</v>
      </c>
      <c r="U770" s="183">
        <v>430</v>
      </c>
      <c r="V770" s="140">
        <v>0.11944444444444445</v>
      </c>
      <c r="X770" s="85">
        <v>1030</v>
      </c>
      <c r="Y770" s="185">
        <v>1030</v>
      </c>
      <c r="Z770" s="84">
        <v>0.25750000000000001</v>
      </c>
      <c r="AA770" s="424"/>
      <c r="AB770" s="102">
        <v>0.1</v>
      </c>
      <c r="AC770" s="102">
        <v>0.1</v>
      </c>
      <c r="AE770" s="128">
        <v>270</v>
      </c>
      <c r="AF770" s="180">
        <v>540</v>
      </c>
      <c r="AG770" s="183">
        <v>430</v>
      </c>
      <c r="AH770" s="189">
        <v>1030</v>
      </c>
      <c r="AK770" s="419">
        <v>3600</v>
      </c>
      <c r="AM770" s="12">
        <v>360</v>
      </c>
      <c r="AN770" s="103">
        <v>3960</v>
      </c>
      <c r="AO770" s="12">
        <v>3960</v>
      </c>
      <c r="AP770" s="12" t="s">
        <v>1518</v>
      </c>
      <c r="AQ770" s="103" t="s">
        <v>1518</v>
      </c>
      <c r="AR770" s="159">
        <v>0.1</v>
      </c>
      <c r="AS770" s="84">
        <v>0</v>
      </c>
    </row>
    <row r="771" spans="1:45" ht="14.25" customHeight="1">
      <c r="A771" s="124" t="s">
        <v>1246</v>
      </c>
      <c r="B771" s="124" t="s">
        <v>1245</v>
      </c>
      <c r="C771" s="419" t="s">
        <v>248</v>
      </c>
      <c r="D771" s="135" t="s">
        <v>232</v>
      </c>
      <c r="E771" s="135">
        <f>COUNTIF(品番配送区分記入用リスト!U:U,CONCATENATE(A771,$E$1))</f>
        <v>0</v>
      </c>
      <c r="F771" s="135">
        <f>COUNTIF(品番配送区分記入用リスト!U:U,CONCATENATE(A771,$F$1))</f>
        <v>0</v>
      </c>
      <c r="G771" s="135">
        <f>COUNTIF(品番配送区分記入用リスト!U:U,CONCATENATE(A771,$G$1))</f>
        <v>0</v>
      </c>
      <c r="H771" s="135">
        <f>COUNTIF(品番配送区分記入用リスト!U:U,CONCATENATE(A771,$H$1))</f>
        <v>0</v>
      </c>
      <c r="I771" s="136">
        <f t="shared" ref="I771:I834" si="13">IF(SUM(E771:H771)+ROW(A770)*0.0001%&gt;=1,SUM(E771:H771)+ROW(A770)*0.0001%+M771+C771,0)</f>
        <v>0</v>
      </c>
      <c r="L771" s="135" t="s">
        <v>1484</v>
      </c>
      <c r="M771" s="137">
        <v>2000000</v>
      </c>
      <c r="N771" s="419">
        <v>4500</v>
      </c>
      <c r="O771" s="154">
        <v>2000</v>
      </c>
      <c r="Q771" s="419">
        <v>4500</v>
      </c>
      <c r="R771" s="138">
        <v>2000</v>
      </c>
      <c r="S771" s="138">
        <v>2500</v>
      </c>
      <c r="T771" s="141">
        <v>675</v>
      </c>
      <c r="U771" s="183">
        <v>537.5</v>
      </c>
      <c r="V771" s="140">
        <v>0.11944444444444445</v>
      </c>
      <c r="W771" s="127">
        <v>800</v>
      </c>
      <c r="X771" s="85">
        <v>1287.5</v>
      </c>
      <c r="Y771" s="185">
        <v>487.5</v>
      </c>
      <c r="Z771" s="84">
        <v>9.7500000000000003E-2</v>
      </c>
      <c r="AA771" s="424"/>
      <c r="AB771" s="102">
        <v>0.1</v>
      </c>
      <c r="AC771" s="102">
        <v>0.1</v>
      </c>
      <c r="AE771" s="128">
        <v>337.5</v>
      </c>
      <c r="AF771" s="180">
        <v>675</v>
      </c>
      <c r="AG771" s="183">
        <v>537.5</v>
      </c>
      <c r="AH771" s="189">
        <v>1287.5</v>
      </c>
      <c r="AK771" s="419">
        <v>4500</v>
      </c>
      <c r="AM771" s="12">
        <v>450</v>
      </c>
      <c r="AN771" s="103">
        <v>4950</v>
      </c>
      <c r="AO771" s="12">
        <v>4950</v>
      </c>
      <c r="AP771" s="12" t="s">
        <v>467</v>
      </c>
      <c r="AQ771" s="103" t="s">
        <v>467</v>
      </c>
      <c r="AR771" s="159">
        <v>0.1</v>
      </c>
      <c r="AS771" s="84">
        <v>0</v>
      </c>
    </row>
    <row r="772" spans="1:45" ht="14.25" customHeight="1">
      <c r="A772" s="124" t="s">
        <v>1247</v>
      </c>
      <c r="B772" s="124" t="s">
        <v>1245</v>
      </c>
      <c r="C772" s="419" t="s">
        <v>495</v>
      </c>
      <c r="D772" s="135" t="s">
        <v>232</v>
      </c>
      <c r="E772" s="135">
        <f>COUNTIF(品番配送区分記入用リスト!U:U,CONCATENATE(A772,$E$1))</f>
        <v>0</v>
      </c>
      <c r="F772" s="135">
        <f>COUNTIF(品番配送区分記入用リスト!U:U,CONCATENATE(A772,$F$1))</f>
        <v>0</v>
      </c>
      <c r="G772" s="135">
        <f>COUNTIF(品番配送区分記入用リスト!U:U,CONCATENATE(A772,$G$1))</f>
        <v>0</v>
      </c>
      <c r="H772" s="135">
        <f>COUNTIF(品番配送区分記入用リスト!U:U,CONCATENATE(A772,$H$1))</f>
        <v>0</v>
      </c>
      <c r="I772" s="136">
        <f t="shared" si="13"/>
        <v>0</v>
      </c>
      <c r="L772" s="135" t="s">
        <v>1484</v>
      </c>
      <c r="M772" s="137">
        <v>2000000</v>
      </c>
      <c r="N772" s="419">
        <v>7200</v>
      </c>
      <c r="O772" s="154">
        <v>3200</v>
      </c>
      <c r="Q772" s="419">
        <v>7200</v>
      </c>
      <c r="R772" s="138">
        <v>3200</v>
      </c>
      <c r="S772" s="138">
        <v>4000</v>
      </c>
      <c r="T772" s="141">
        <v>1080</v>
      </c>
      <c r="U772" s="183">
        <v>860</v>
      </c>
      <c r="V772" s="140">
        <v>0.11944444444444445</v>
      </c>
      <c r="W772" s="127">
        <v>800</v>
      </c>
      <c r="X772" s="85">
        <v>2060</v>
      </c>
      <c r="Y772" s="185">
        <v>1260</v>
      </c>
      <c r="Z772" s="84">
        <v>0.1575</v>
      </c>
      <c r="AA772" s="424"/>
      <c r="AB772" s="102">
        <v>0.1</v>
      </c>
      <c r="AC772" s="102">
        <v>0.1</v>
      </c>
      <c r="AE772" s="128">
        <v>540</v>
      </c>
      <c r="AF772" s="180">
        <v>1080</v>
      </c>
      <c r="AG772" s="183">
        <v>860</v>
      </c>
      <c r="AH772" s="189">
        <v>2060</v>
      </c>
      <c r="AK772" s="419">
        <v>7200</v>
      </c>
      <c r="AM772" s="12">
        <v>720</v>
      </c>
      <c r="AN772" s="103">
        <v>7920</v>
      </c>
      <c r="AO772" s="12">
        <v>7920</v>
      </c>
      <c r="AP772" s="12" t="s">
        <v>1515</v>
      </c>
      <c r="AQ772" s="103" t="s">
        <v>1515</v>
      </c>
      <c r="AR772" s="159">
        <v>0.1</v>
      </c>
      <c r="AS772" s="84">
        <v>0</v>
      </c>
    </row>
    <row r="773" spans="1:45" ht="14.25" customHeight="1">
      <c r="A773" s="124" t="s">
        <v>1248</v>
      </c>
      <c r="B773" s="124" t="s">
        <v>1245</v>
      </c>
      <c r="C773" s="419" t="s">
        <v>264</v>
      </c>
      <c r="D773" s="135" t="s">
        <v>232</v>
      </c>
      <c r="E773" s="135">
        <f>COUNTIF(品番配送区分記入用リスト!U:U,CONCATENATE(A773,$E$1))</f>
        <v>0</v>
      </c>
      <c r="F773" s="135">
        <f>COUNTIF(品番配送区分記入用リスト!U:U,CONCATENATE(A773,$F$1))</f>
        <v>0</v>
      </c>
      <c r="G773" s="135">
        <f>COUNTIF(品番配送区分記入用リスト!U:U,CONCATENATE(A773,$G$1))</f>
        <v>0</v>
      </c>
      <c r="H773" s="135">
        <f>COUNTIF(品番配送区分記入用リスト!U:U,CONCATENATE(A773,$H$1))</f>
        <v>0</v>
      </c>
      <c r="I773" s="136">
        <f t="shared" si="13"/>
        <v>0</v>
      </c>
      <c r="L773" s="135" t="s">
        <v>1484</v>
      </c>
      <c r="M773" s="137">
        <v>2000000</v>
      </c>
      <c r="N773" s="419">
        <v>9000</v>
      </c>
      <c r="O773" s="154">
        <v>4000</v>
      </c>
      <c r="Q773" s="419">
        <v>9000</v>
      </c>
      <c r="R773" s="138">
        <v>4000</v>
      </c>
      <c r="S773" s="138">
        <v>5000</v>
      </c>
      <c r="T773" s="141">
        <v>1350</v>
      </c>
      <c r="U773" s="183">
        <v>1075</v>
      </c>
      <c r="V773" s="140">
        <v>0.11944444444444445</v>
      </c>
      <c r="W773" s="127">
        <v>800</v>
      </c>
      <c r="X773" s="85">
        <v>2575</v>
      </c>
      <c r="Y773" s="185">
        <v>1775</v>
      </c>
      <c r="Z773" s="84">
        <v>0.17749999999999999</v>
      </c>
      <c r="AA773" s="424"/>
      <c r="AB773" s="102">
        <v>0.1</v>
      </c>
      <c r="AC773" s="102">
        <v>0.1</v>
      </c>
      <c r="AE773" s="128">
        <v>675</v>
      </c>
      <c r="AF773" s="180">
        <v>1350</v>
      </c>
      <c r="AG773" s="183">
        <v>1075</v>
      </c>
      <c r="AH773" s="189">
        <v>2575</v>
      </c>
      <c r="AK773" s="419">
        <v>9000</v>
      </c>
      <c r="AM773" s="12">
        <v>900</v>
      </c>
      <c r="AN773" s="103">
        <v>9900</v>
      </c>
      <c r="AO773" s="12">
        <v>9900</v>
      </c>
      <c r="AP773" s="12" t="s">
        <v>505</v>
      </c>
      <c r="AQ773" s="103" t="s">
        <v>505</v>
      </c>
      <c r="AR773" s="159">
        <v>0.1</v>
      </c>
      <c r="AS773" s="84">
        <v>0</v>
      </c>
    </row>
    <row r="774" spans="1:45" ht="14.25" customHeight="1">
      <c r="A774" s="124" t="s">
        <v>1249</v>
      </c>
      <c r="B774" s="124" t="s">
        <v>1245</v>
      </c>
      <c r="C774" s="419" t="s">
        <v>519</v>
      </c>
      <c r="D774" s="135" t="s">
        <v>232</v>
      </c>
      <c r="E774" s="135">
        <f>COUNTIF(品番配送区分記入用リスト!U:U,CONCATENATE(A774,$E$1))</f>
        <v>0</v>
      </c>
      <c r="F774" s="135">
        <f>COUNTIF(品番配送区分記入用リスト!U:U,CONCATENATE(A774,$F$1))</f>
        <v>0</v>
      </c>
      <c r="G774" s="135">
        <f>COUNTIF(品番配送区分記入用リスト!U:U,CONCATENATE(A774,$G$1))</f>
        <v>0</v>
      </c>
      <c r="H774" s="135">
        <f>COUNTIF(品番配送区分記入用リスト!U:U,CONCATENATE(A774,$H$1))</f>
        <v>0</v>
      </c>
      <c r="I774" s="136">
        <f t="shared" si="13"/>
        <v>0</v>
      </c>
      <c r="L774" s="135" t="s">
        <v>1484</v>
      </c>
      <c r="M774" s="137">
        <v>2000000</v>
      </c>
      <c r="N774" s="419">
        <v>13500</v>
      </c>
      <c r="O774" s="154">
        <v>6000</v>
      </c>
      <c r="Q774" s="419">
        <v>13500</v>
      </c>
      <c r="R774" s="138">
        <v>6000</v>
      </c>
      <c r="S774" s="138">
        <v>7500</v>
      </c>
      <c r="T774" s="141">
        <v>2025</v>
      </c>
      <c r="U774" s="183">
        <v>1612.5</v>
      </c>
      <c r="V774" s="140">
        <v>0.11944444444444445</v>
      </c>
      <c r="W774" s="127">
        <v>800</v>
      </c>
      <c r="X774" s="85">
        <v>3862.5</v>
      </c>
      <c r="Y774" s="185">
        <v>3062.5</v>
      </c>
      <c r="Z774" s="84">
        <v>0.20416666666666666</v>
      </c>
      <c r="AA774" s="424"/>
      <c r="AB774" s="102">
        <v>0.1</v>
      </c>
      <c r="AC774" s="102">
        <v>0.1</v>
      </c>
      <c r="AE774" s="128">
        <v>1012.5</v>
      </c>
      <c r="AF774" s="180">
        <v>2025</v>
      </c>
      <c r="AG774" s="183">
        <v>1612.5</v>
      </c>
      <c r="AH774" s="189">
        <v>3862.5</v>
      </c>
      <c r="AK774" s="419">
        <v>13500</v>
      </c>
      <c r="AM774" s="12">
        <v>1350</v>
      </c>
      <c r="AN774" s="103">
        <v>14850</v>
      </c>
      <c r="AO774" s="12">
        <v>14850</v>
      </c>
      <c r="AP774" s="12" t="s">
        <v>529</v>
      </c>
      <c r="AQ774" s="103" t="s">
        <v>529</v>
      </c>
      <c r="AR774" s="159">
        <v>0.1</v>
      </c>
      <c r="AS774" s="84">
        <v>0</v>
      </c>
    </row>
    <row r="775" spans="1:45" ht="14.25" customHeight="1">
      <c r="A775" s="124" t="s">
        <v>1250</v>
      </c>
      <c r="B775" s="124" t="s">
        <v>1251</v>
      </c>
      <c r="C775" s="419" t="s">
        <v>236</v>
      </c>
      <c r="D775" s="135" t="s">
        <v>232</v>
      </c>
      <c r="E775" s="135">
        <f>COUNTIF(品番配送区分記入用リスト!U:U,CONCATENATE(A775,$E$1))</f>
        <v>0</v>
      </c>
      <c r="F775" s="135">
        <f>COUNTIF(品番配送区分記入用リスト!U:U,CONCATENATE(A775,$F$1))</f>
        <v>0</v>
      </c>
      <c r="G775" s="135">
        <f>COUNTIF(品番配送区分記入用リスト!U:U,CONCATENATE(A775,$G$1))</f>
        <v>0</v>
      </c>
      <c r="H775" s="135">
        <f>COUNTIF(品番配送区分記入用リスト!U:U,CONCATENATE(A775,$H$1))</f>
        <v>0</v>
      </c>
      <c r="I775" s="136">
        <f t="shared" si="13"/>
        <v>0</v>
      </c>
      <c r="L775" s="135" t="s">
        <v>1484</v>
      </c>
      <c r="M775" s="137">
        <v>2000000</v>
      </c>
      <c r="N775" s="419">
        <v>1800</v>
      </c>
      <c r="O775" s="154">
        <v>800</v>
      </c>
      <c r="Q775" s="419">
        <v>1800</v>
      </c>
      <c r="R775" s="138">
        <v>800</v>
      </c>
      <c r="S775" s="138">
        <v>1000</v>
      </c>
      <c r="T775" s="141">
        <v>270</v>
      </c>
      <c r="U775" s="183">
        <v>215</v>
      </c>
      <c r="V775" s="140">
        <v>0.11944444444444445</v>
      </c>
      <c r="X775" s="85">
        <v>515</v>
      </c>
      <c r="Y775" s="185">
        <v>515</v>
      </c>
      <c r="Z775" s="84">
        <v>0.25750000000000001</v>
      </c>
      <c r="AA775" s="424"/>
      <c r="AB775" s="102">
        <v>0.1</v>
      </c>
      <c r="AC775" s="102">
        <v>0.1</v>
      </c>
      <c r="AE775" s="128">
        <v>135</v>
      </c>
      <c r="AF775" s="180">
        <v>270</v>
      </c>
      <c r="AG775" s="183">
        <v>215</v>
      </c>
      <c r="AH775" s="189">
        <v>515</v>
      </c>
      <c r="AK775" s="419">
        <v>1800</v>
      </c>
      <c r="AM775" s="12">
        <v>180</v>
      </c>
      <c r="AN775" s="103">
        <v>1980</v>
      </c>
      <c r="AO775" s="12">
        <v>1980</v>
      </c>
      <c r="AP775" s="12" t="s">
        <v>1493</v>
      </c>
      <c r="AQ775" s="103" t="s">
        <v>1493</v>
      </c>
      <c r="AR775" s="159">
        <v>0.1</v>
      </c>
      <c r="AS775" s="84">
        <v>0</v>
      </c>
    </row>
    <row r="776" spans="1:45" ht="14.25" customHeight="1">
      <c r="A776" s="124" t="s">
        <v>1252</v>
      </c>
      <c r="B776" s="124" t="s">
        <v>1253</v>
      </c>
      <c r="C776" s="419" t="s">
        <v>238</v>
      </c>
      <c r="D776" s="135" t="s">
        <v>232</v>
      </c>
      <c r="E776" s="135">
        <f>COUNTIF(品番配送区分記入用リスト!U:U,CONCATENATE(A776,$E$1))</f>
        <v>0</v>
      </c>
      <c r="F776" s="135">
        <f>COUNTIF(品番配送区分記入用リスト!U:U,CONCATENATE(A776,$F$1))</f>
        <v>0</v>
      </c>
      <c r="G776" s="135">
        <f>COUNTIF(品番配送区分記入用リスト!U:U,CONCATENATE(A776,$G$1))</f>
        <v>0</v>
      </c>
      <c r="H776" s="135">
        <f>COUNTIF(品番配送区分記入用リスト!U:U,CONCATENATE(A776,$H$1))</f>
        <v>0</v>
      </c>
      <c r="I776" s="136">
        <f t="shared" si="13"/>
        <v>0</v>
      </c>
      <c r="L776" s="135" t="s">
        <v>1484</v>
      </c>
      <c r="M776" s="137">
        <v>2000000</v>
      </c>
      <c r="N776" s="419">
        <v>2250</v>
      </c>
      <c r="O776" s="154">
        <v>1000</v>
      </c>
      <c r="Q776" s="419">
        <v>2250</v>
      </c>
      <c r="R776" s="138">
        <v>1000</v>
      </c>
      <c r="S776" s="138">
        <v>1250</v>
      </c>
      <c r="T776" s="141">
        <v>337.5</v>
      </c>
      <c r="U776" s="183">
        <v>268.75</v>
      </c>
      <c r="V776" s="140">
        <v>0.11944444444444445</v>
      </c>
      <c r="X776" s="85">
        <v>643.75</v>
      </c>
      <c r="Y776" s="185">
        <v>643.75</v>
      </c>
      <c r="Z776" s="84">
        <v>0.25750000000000001</v>
      </c>
      <c r="AA776" s="424"/>
      <c r="AB776" s="102">
        <v>0.1</v>
      </c>
      <c r="AC776" s="102">
        <v>0.1</v>
      </c>
      <c r="AE776" s="128">
        <v>168.75</v>
      </c>
      <c r="AF776" s="180">
        <v>337.5</v>
      </c>
      <c r="AG776" s="183">
        <v>268.75</v>
      </c>
      <c r="AH776" s="189">
        <v>643.75</v>
      </c>
      <c r="AK776" s="419">
        <v>2250</v>
      </c>
      <c r="AM776" s="12">
        <v>225</v>
      </c>
      <c r="AN776" s="103">
        <v>2475</v>
      </c>
      <c r="AO776" s="12">
        <v>2475</v>
      </c>
      <c r="AP776" s="12" t="s">
        <v>1516</v>
      </c>
      <c r="AQ776" s="103" t="s">
        <v>1516</v>
      </c>
      <c r="AR776" s="159">
        <v>0.1</v>
      </c>
      <c r="AS776" s="84">
        <v>0</v>
      </c>
    </row>
    <row r="777" spans="1:45" ht="14.25" customHeight="1">
      <c r="A777" s="124" t="s">
        <v>1254</v>
      </c>
      <c r="B777" s="124" t="s">
        <v>1255</v>
      </c>
      <c r="C777" s="419" t="s">
        <v>240</v>
      </c>
      <c r="D777" s="135" t="s">
        <v>232</v>
      </c>
      <c r="E777" s="135">
        <f>COUNTIF(品番配送区分記入用リスト!U:U,CONCATENATE(A777,$E$1))</f>
        <v>0</v>
      </c>
      <c r="F777" s="135">
        <f>COUNTIF(品番配送区分記入用リスト!U:U,CONCATENATE(A777,$F$1))</f>
        <v>0</v>
      </c>
      <c r="G777" s="135">
        <f>COUNTIF(品番配送区分記入用リスト!U:U,CONCATENATE(A777,$G$1))</f>
        <v>0</v>
      </c>
      <c r="H777" s="135">
        <f>COUNTIF(品番配送区分記入用リスト!U:U,CONCATENATE(A777,$H$1))</f>
        <v>0</v>
      </c>
      <c r="I777" s="136">
        <f t="shared" si="13"/>
        <v>0</v>
      </c>
      <c r="L777" s="135" t="s">
        <v>1484</v>
      </c>
      <c r="M777" s="137">
        <v>2000000</v>
      </c>
      <c r="N777" s="419">
        <v>2700</v>
      </c>
      <c r="O777" s="154">
        <v>1200</v>
      </c>
      <c r="Q777" s="419">
        <v>2700</v>
      </c>
      <c r="R777" s="138">
        <v>1200</v>
      </c>
      <c r="S777" s="138">
        <v>1500</v>
      </c>
      <c r="T777" s="141">
        <v>405</v>
      </c>
      <c r="U777" s="183">
        <v>322.5</v>
      </c>
      <c r="V777" s="140">
        <v>0.11944444444444445</v>
      </c>
      <c r="X777" s="85">
        <v>772.5</v>
      </c>
      <c r="Y777" s="185">
        <v>772.5</v>
      </c>
      <c r="Z777" s="84">
        <v>0.25750000000000001</v>
      </c>
      <c r="AA777" s="424"/>
      <c r="AB777" s="102">
        <v>0.1</v>
      </c>
      <c r="AC777" s="102">
        <v>0.1</v>
      </c>
      <c r="AE777" s="128">
        <v>202.5</v>
      </c>
      <c r="AF777" s="180">
        <v>405</v>
      </c>
      <c r="AG777" s="183">
        <v>322.5</v>
      </c>
      <c r="AH777" s="189">
        <v>772.5</v>
      </c>
      <c r="AK777" s="419">
        <v>2700</v>
      </c>
      <c r="AM777" s="12">
        <v>270</v>
      </c>
      <c r="AN777" s="103">
        <v>2970</v>
      </c>
      <c r="AO777" s="12">
        <v>2970</v>
      </c>
      <c r="AP777" s="12" t="s">
        <v>662</v>
      </c>
      <c r="AQ777" s="103" t="s">
        <v>662</v>
      </c>
      <c r="AR777" s="159">
        <v>0.1</v>
      </c>
      <c r="AS777" s="84">
        <v>0</v>
      </c>
    </row>
    <row r="778" spans="1:45" ht="14.25" customHeight="1">
      <c r="A778" s="124" t="s">
        <v>1256</v>
      </c>
      <c r="B778" s="124" t="s">
        <v>1257</v>
      </c>
      <c r="C778" s="419" t="s">
        <v>234</v>
      </c>
      <c r="D778" s="135" t="s">
        <v>232</v>
      </c>
      <c r="E778" s="135">
        <f>COUNTIF(品番配送区分記入用リスト!U:U,CONCATENATE(A778,$E$1))</f>
        <v>0</v>
      </c>
      <c r="F778" s="135">
        <f>COUNTIF(品番配送区分記入用リスト!U:U,CONCATENATE(A778,$F$1))</f>
        <v>0</v>
      </c>
      <c r="G778" s="135">
        <f>COUNTIF(品番配送区分記入用リスト!U:U,CONCATENATE(A778,$G$1))</f>
        <v>0</v>
      </c>
      <c r="H778" s="135">
        <f>COUNTIF(品番配送区分記入用リスト!U:U,CONCATENATE(A778,$H$1))</f>
        <v>0</v>
      </c>
      <c r="I778" s="136">
        <f t="shared" si="13"/>
        <v>0</v>
      </c>
      <c r="L778" s="135" t="s">
        <v>1484</v>
      </c>
      <c r="M778" s="137">
        <v>2000000</v>
      </c>
      <c r="N778" s="419">
        <v>1350</v>
      </c>
      <c r="O778" s="154">
        <v>600</v>
      </c>
      <c r="Q778" s="419">
        <v>1350</v>
      </c>
      <c r="R778" s="138">
        <v>600</v>
      </c>
      <c r="S778" s="138">
        <v>750</v>
      </c>
      <c r="T778" s="141">
        <v>202.5</v>
      </c>
      <c r="U778" s="183">
        <v>161.25</v>
      </c>
      <c r="V778" s="140">
        <v>0.11944444444444445</v>
      </c>
      <c r="X778" s="85">
        <v>386.25</v>
      </c>
      <c r="Y778" s="185">
        <v>386.25</v>
      </c>
      <c r="Z778" s="84">
        <v>0.25750000000000001</v>
      </c>
      <c r="AA778" s="424"/>
      <c r="AB778" s="102">
        <v>0.1</v>
      </c>
      <c r="AC778" s="102">
        <v>0.1</v>
      </c>
      <c r="AE778" s="128">
        <v>101.25</v>
      </c>
      <c r="AF778" s="180">
        <v>202.5</v>
      </c>
      <c r="AG778" s="183">
        <v>161.25</v>
      </c>
      <c r="AH778" s="189">
        <v>386.25</v>
      </c>
      <c r="AK778" s="419">
        <v>1350</v>
      </c>
      <c r="AM778" s="12">
        <v>135</v>
      </c>
      <c r="AN778" s="103">
        <v>1485</v>
      </c>
      <c r="AO778" s="12">
        <v>1485</v>
      </c>
      <c r="AP778" s="12" t="s">
        <v>1492</v>
      </c>
      <c r="AQ778" s="103" t="s">
        <v>1492</v>
      </c>
      <c r="AR778" s="159">
        <v>0.1</v>
      </c>
      <c r="AS778" s="84">
        <v>0</v>
      </c>
    </row>
    <row r="779" spans="1:45" ht="14.25" customHeight="1">
      <c r="A779" s="124" t="s">
        <v>1258</v>
      </c>
      <c r="B779" s="124" t="s">
        <v>1259</v>
      </c>
      <c r="C779" s="419" t="s">
        <v>236</v>
      </c>
      <c r="D779" s="135" t="s">
        <v>232</v>
      </c>
      <c r="E779" s="135">
        <f>COUNTIF(品番配送区分記入用リスト!U:U,CONCATENATE(A779,$E$1))</f>
        <v>0</v>
      </c>
      <c r="F779" s="135">
        <f>COUNTIF(品番配送区分記入用リスト!U:U,CONCATENATE(A779,$F$1))</f>
        <v>0</v>
      </c>
      <c r="G779" s="135">
        <f>COUNTIF(品番配送区分記入用リスト!U:U,CONCATENATE(A779,$G$1))</f>
        <v>0</v>
      </c>
      <c r="H779" s="135">
        <f>COUNTIF(品番配送区分記入用リスト!U:U,CONCATENATE(A779,$H$1))</f>
        <v>0</v>
      </c>
      <c r="I779" s="136">
        <f t="shared" si="13"/>
        <v>0</v>
      </c>
      <c r="L779" s="135" t="s">
        <v>1484</v>
      </c>
      <c r="M779" s="137">
        <v>2000000</v>
      </c>
      <c r="N779" s="419">
        <v>1800</v>
      </c>
      <c r="O779" s="154">
        <v>800</v>
      </c>
      <c r="Q779" s="419">
        <v>1800</v>
      </c>
      <c r="R779" s="138">
        <v>800</v>
      </c>
      <c r="S779" s="138">
        <v>1000</v>
      </c>
      <c r="T779" s="141">
        <v>270</v>
      </c>
      <c r="U779" s="183">
        <v>215</v>
      </c>
      <c r="V779" s="140">
        <v>0.11944444444444445</v>
      </c>
      <c r="X779" s="85">
        <v>515</v>
      </c>
      <c r="Y779" s="185">
        <v>515</v>
      </c>
      <c r="Z779" s="84">
        <v>0.25750000000000001</v>
      </c>
      <c r="AA779" s="424"/>
      <c r="AB779" s="102">
        <v>0.1</v>
      </c>
      <c r="AC779" s="102">
        <v>0.1</v>
      </c>
      <c r="AE779" s="128">
        <v>135</v>
      </c>
      <c r="AF779" s="180">
        <v>270</v>
      </c>
      <c r="AG779" s="183">
        <v>215</v>
      </c>
      <c r="AH779" s="189">
        <v>515</v>
      </c>
      <c r="AK779" s="419">
        <v>1800</v>
      </c>
      <c r="AM779" s="12">
        <v>180</v>
      </c>
      <c r="AN779" s="103">
        <v>1980</v>
      </c>
      <c r="AO779" s="12">
        <v>1980</v>
      </c>
      <c r="AP779" s="12" t="s">
        <v>1493</v>
      </c>
      <c r="AQ779" s="103" t="s">
        <v>1493</v>
      </c>
      <c r="AR779" s="159">
        <v>0.1</v>
      </c>
      <c r="AS779" s="84">
        <v>0</v>
      </c>
    </row>
    <row r="780" spans="1:45" ht="14.25" customHeight="1">
      <c r="A780" s="124" t="s">
        <v>1260</v>
      </c>
      <c r="B780" s="124" t="s">
        <v>1261</v>
      </c>
      <c r="C780" s="419" t="s">
        <v>238</v>
      </c>
      <c r="D780" s="135" t="s">
        <v>232</v>
      </c>
      <c r="E780" s="135">
        <f>COUNTIF(品番配送区分記入用リスト!U:U,CONCATENATE(A780,$E$1))</f>
        <v>0</v>
      </c>
      <c r="F780" s="135">
        <f>COUNTIF(品番配送区分記入用リスト!U:U,CONCATENATE(A780,$F$1))</f>
        <v>0</v>
      </c>
      <c r="G780" s="135">
        <f>COUNTIF(品番配送区分記入用リスト!U:U,CONCATENATE(A780,$G$1))</f>
        <v>0</v>
      </c>
      <c r="H780" s="135">
        <f>COUNTIF(品番配送区分記入用リスト!U:U,CONCATENATE(A780,$H$1))</f>
        <v>0</v>
      </c>
      <c r="I780" s="136">
        <f t="shared" si="13"/>
        <v>0</v>
      </c>
      <c r="L780" s="135" t="s">
        <v>1484</v>
      </c>
      <c r="M780" s="137">
        <v>2000000</v>
      </c>
      <c r="N780" s="419">
        <v>2250</v>
      </c>
      <c r="O780" s="154">
        <v>1000</v>
      </c>
      <c r="Q780" s="419">
        <v>2250</v>
      </c>
      <c r="R780" s="138">
        <v>1000</v>
      </c>
      <c r="S780" s="138">
        <v>1250</v>
      </c>
      <c r="T780" s="141">
        <v>337.5</v>
      </c>
      <c r="U780" s="183">
        <v>268.75</v>
      </c>
      <c r="V780" s="140">
        <v>0.11944444444444445</v>
      </c>
      <c r="X780" s="85">
        <v>643.75</v>
      </c>
      <c r="Y780" s="185">
        <v>643.75</v>
      </c>
      <c r="Z780" s="84">
        <v>0.25750000000000001</v>
      </c>
      <c r="AA780" s="424"/>
      <c r="AB780" s="102">
        <v>0.1</v>
      </c>
      <c r="AC780" s="102">
        <v>0.1</v>
      </c>
      <c r="AE780" s="128">
        <v>168.75</v>
      </c>
      <c r="AF780" s="180">
        <v>337.5</v>
      </c>
      <c r="AG780" s="183">
        <v>268.75</v>
      </c>
      <c r="AH780" s="189">
        <v>643.75</v>
      </c>
      <c r="AK780" s="419">
        <v>2250</v>
      </c>
      <c r="AM780" s="12">
        <v>225</v>
      </c>
      <c r="AN780" s="103">
        <v>2475</v>
      </c>
      <c r="AO780" s="12">
        <v>2475</v>
      </c>
      <c r="AP780" s="12" t="s">
        <v>1516</v>
      </c>
      <c r="AQ780" s="103" t="s">
        <v>1516</v>
      </c>
      <c r="AR780" s="159">
        <v>0.1</v>
      </c>
      <c r="AS780" s="84">
        <v>0</v>
      </c>
    </row>
    <row r="781" spans="1:45" ht="14.25" customHeight="1">
      <c r="A781" s="124" t="s">
        <v>1262</v>
      </c>
      <c r="B781" s="124" t="s">
        <v>1259</v>
      </c>
      <c r="C781" s="419" t="s">
        <v>240</v>
      </c>
      <c r="D781" s="135" t="s">
        <v>232</v>
      </c>
      <c r="E781" s="135">
        <f>COUNTIF(品番配送区分記入用リスト!U:U,CONCATENATE(A781,$E$1))</f>
        <v>0</v>
      </c>
      <c r="F781" s="135">
        <f>COUNTIF(品番配送区分記入用リスト!U:U,CONCATENATE(A781,$F$1))</f>
        <v>0</v>
      </c>
      <c r="G781" s="135">
        <f>COUNTIF(品番配送区分記入用リスト!U:U,CONCATENATE(A781,$G$1))</f>
        <v>0</v>
      </c>
      <c r="H781" s="135">
        <f>COUNTIF(品番配送区分記入用リスト!U:U,CONCATENATE(A781,$H$1))</f>
        <v>0</v>
      </c>
      <c r="I781" s="136">
        <f t="shared" si="13"/>
        <v>0</v>
      </c>
      <c r="L781" s="135" t="s">
        <v>1484</v>
      </c>
      <c r="M781" s="137">
        <v>2000000</v>
      </c>
      <c r="N781" s="419">
        <v>2700</v>
      </c>
      <c r="O781" s="154">
        <v>1200</v>
      </c>
      <c r="Q781" s="419">
        <v>2700</v>
      </c>
      <c r="R781" s="138">
        <v>1200</v>
      </c>
      <c r="S781" s="138">
        <v>1500</v>
      </c>
      <c r="T781" s="141">
        <v>405</v>
      </c>
      <c r="U781" s="183">
        <v>322.5</v>
      </c>
      <c r="V781" s="140">
        <v>0.11944444444444445</v>
      </c>
      <c r="X781" s="85">
        <v>772.5</v>
      </c>
      <c r="Y781" s="185">
        <v>772.5</v>
      </c>
      <c r="Z781" s="84">
        <v>0.25750000000000001</v>
      </c>
      <c r="AA781" s="424"/>
      <c r="AB781" s="102">
        <v>0.1</v>
      </c>
      <c r="AC781" s="102">
        <v>0.1</v>
      </c>
      <c r="AE781" s="128">
        <v>202.5</v>
      </c>
      <c r="AF781" s="180">
        <v>405</v>
      </c>
      <c r="AG781" s="183">
        <v>322.5</v>
      </c>
      <c r="AH781" s="189">
        <v>772.5</v>
      </c>
      <c r="AK781" s="419">
        <v>2700</v>
      </c>
      <c r="AM781" s="12">
        <v>270</v>
      </c>
      <c r="AN781" s="103">
        <v>2970</v>
      </c>
      <c r="AO781" s="12">
        <v>2970</v>
      </c>
      <c r="AP781" s="12" t="s">
        <v>662</v>
      </c>
      <c r="AQ781" s="103" t="s">
        <v>662</v>
      </c>
      <c r="AR781" s="159">
        <v>0.1</v>
      </c>
      <c r="AS781" s="84">
        <v>0</v>
      </c>
    </row>
    <row r="782" spans="1:45" ht="14.25" customHeight="1">
      <c r="A782" s="124" t="s">
        <v>1263</v>
      </c>
      <c r="B782" s="124" t="s">
        <v>1259</v>
      </c>
      <c r="C782" s="419" t="s">
        <v>248</v>
      </c>
      <c r="D782" s="135" t="s">
        <v>232</v>
      </c>
      <c r="E782" s="135">
        <f>COUNTIF(品番配送区分記入用リスト!U:U,CONCATENATE(A782,$E$1))</f>
        <v>0</v>
      </c>
      <c r="F782" s="135">
        <f>COUNTIF(品番配送区分記入用リスト!U:U,CONCATENATE(A782,$F$1))</f>
        <v>0</v>
      </c>
      <c r="G782" s="135">
        <f>COUNTIF(品番配送区分記入用リスト!U:U,CONCATENATE(A782,$G$1))</f>
        <v>0</v>
      </c>
      <c r="H782" s="135">
        <f>COUNTIF(品番配送区分記入用リスト!U:U,CONCATENATE(A782,$H$1))</f>
        <v>0</v>
      </c>
      <c r="I782" s="136">
        <f t="shared" si="13"/>
        <v>0</v>
      </c>
      <c r="L782" s="135" t="s">
        <v>1484</v>
      </c>
      <c r="M782" s="137">
        <v>2000000</v>
      </c>
      <c r="N782" s="419">
        <v>4500</v>
      </c>
      <c r="O782" s="154">
        <v>2000</v>
      </c>
      <c r="Q782" s="419">
        <v>4500</v>
      </c>
      <c r="R782" s="138">
        <v>2000</v>
      </c>
      <c r="S782" s="138">
        <v>2500</v>
      </c>
      <c r="T782" s="141">
        <v>675</v>
      </c>
      <c r="U782" s="183">
        <v>537.5</v>
      </c>
      <c r="V782" s="140">
        <v>0.11944444444444445</v>
      </c>
      <c r="W782" s="127">
        <v>800</v>
      </c>
      <c r="X782" s="85">
        <v>1287.5</v>
      </c>
      <c r="Y782" s="185">
        <v>487.5</v>
      </c>
      <c r="Z782" s="84">
        <v>9.7500000000000003E-2</v>
      </c>
      <c r="AA782" s="424"/>
      <c r="AB782" s="102">
        <v>0.1</v>
      </c>
      <c r="AC782" s="102">
        <v>0.1</v>
      </c>
      <c r="AE782" s="128">
        <v>337.5</v>
      </c>
      <c r="AF782" s="180">
        <v>675</v>
      </c>
      <c r="AG782" s="183">
        <v>537.5</v>
      </c>
      <c r="AH782" s="189">
        <v>1287.5</v>
      </c>
      <c r="AK782" s="419">
        <v>4500</v>
      </c>
      <c r="AM782" s="12">
        <v>450</v>
      </c>
      <c r="AN782" s="103">
        <v>4950</v>
      </c>
      <c r="AO782" s="12">
        <v>4950</v>
      </c>
      <c r="AP782" s="12" t="s">
        <v>467</v>
      </c>
      <c r="AQ782" s="103" t="s">
        <v>467</v>
      </c>
      <c r="AR782" s="159">
        <v>0.1</v>
      </c>
      <c r="AS782" s="84">
        <v>0</v>
      </c>
    </row>
    <row r="783" spans="1:45" ht="14.25" customHeight="1">
      <c r="A783" s="124" t="s">
        <v>1264</v>
      </c>
      <c r="B783" s="124" t="s">
        <v>1265</v>
      </c>
      <c r="C783" s="419" t="s">
        <v>231</v>
      </c>
      <c r="D783" s="135" t="s">
        <v>232</v>
      </c>
      <c r="E783" s="135">
        <f>COUNTIF(品番配送区分記入用リスト!U:U,CONCATENATE(A783,$E$1))</f>
        <v>0</v>
      </c>
      <c r="F783" s="135">
        <f>COUNTIF(品番配送区分記入用リスト!U:U,CONCATENATE(A783,$F$1))</f>
        <v>0</v>
      </c>
      <c r="G783" s="135">
        <f>COUNTIF(品番配送区分記入用リスト!U:U,CONCATENATE(A783,$G$1))</f>
        <v>0</v>
      </c>
      <c r="H783" s="135">
        <f>COUNTIF(品番配送区分記入用リスト!U:U,CONCATENATE(A783,$H$1))</f>
        <v>0</v>
      </c>
      <c r="I783" s="136">
        <f t="shared" si="13"/>
        <v>0</v>
      </c>
      <c r="L783" s="135" t="s">
        <v>1484</v>
      </c>
      <c r="M783" s="137">
        <v>2000000</v>
      </c>
      <c r="N783" s="419">
        <v>900</v>
      </c>
      <c r="O783" s="154">
        <v>400</v>
      </c>
      <c r="Q783" s="419">
        <v>900</v>
      </c>
      <c r="R783" s="138">
        <v>400</v>
      </c>
      <c r="S783" s="138">
        <v>500</v>
      </c>
      <c r="T783" s="141">
        <v>135</v>
      </c>
      <c r="U783" s="183">
        <v>107.5</v>
      </c>
      <c r="V783" s="140">
        <v>0.11944444444444445</v>
      </c>
      <c r="X783" s="85">
        <v>257.5</v>
      </c>
      <c r="Y783" s="185">
        <v>257.5</v>
      </c>
      <c r="Z783" s="84">
        <v>0.25750000000000001</v>
      </c>
      <c r="AA783" s="424"/>
      <c r="AB783" s="102">
        <v>0.1</v>
      </c>
      <c r="AC783" s="102">
        <v>0.1</v>
      </c>
      <c r="AE783" s="128">
        <v>67.5</v>
      </c>
      <c r="AF783" s="180">
        <v>135</v>
      </c>
      <c r="AG783" s="183">
        <v>107.5</v>
      </c>
      <c r="AH783" s="189">
        <v>257.5</v>
      </c>
      <c r="AK783" s="419">
        <v>900</v>
      </c>
      <c r="AM783" s="12">
        <v>90</v>
      </c>
      <c r="AN783" s="103">
        <v>990</v>
      </c>
      <c r="AO783" s="12">
        <v>990</v>
      </c>
      <c r="AP783" s="12" t="s">
        <v>1520</v>
      </c>
      <c r="AQ783" s="103" t="s">
        <v>1520</v>
      </c>
      <c r="AR783" s="159">
        <v>0.1</v>
      </c>
      <c r="AS783" s="84">
        <v>0</v>
      </c>
    </row>
    <row r="784" spans="1:45" ht="14.25" customHeight="1">
      <c r="A784" s="124" t="s">
        <v>1266</v>
      </c>
      <c r="B784" s="124" t="s">
        <v>1267</v>
      </c>
      <c r="C784" s="419" t="s">
        <v>236</v>
      </c>
      <c r="D784" s="135" t="s">
        <v>232</v>
      </c>
      <c r="E784" s="135">
        <f>COUNTIF(品番配送区分記入用リスト!U:U,CONCATENATE(A784,$E$1))</f>
        <v>0</v>
      </c>
      <c r="F784" s="135">
        <f>COUNTIF(品番配送区分記入用リスト!U:U,CONCATENATE(A784,$F$1))</f>
        <v>0</v>
      </c>
      <c r="G784" s="135">
        <f>COUNTIF(品番配送区分記入用リスト!U:U,CONCATENATE(A784,$G$1))</f>
        <v>0</v>
      </c>
      <c r="H784" s="135">
        <f>COUNTIF(品番配送区分記入用リスト!U:U,CONCATENATE(A784,$H$1))</f>
        <v>0</v>
      </c>
      <c r="I784" s="136">
        <f t="shared" si="13"/>
        <v>0</v>
      </c>
      <c r="L784" s="135" t="s">
        <v>1484</v>
      </c>
      <c r="M784" s="137">
        <v>2000000</v>
      </c>
      <c r="N784" s="419">
        <v>1800</v>
      </c>
      <c r="O784" s="154">
        <v>800</v>
      </c>
      <c r="Q784" s="419">
        <v>1800</v>
      </c>
      <c r="R784" s="138">
        <v>800</v>
      </c>
      <c r="S784" s="138">
        <v>1000</v>
      </c>
      <c r="T784" s="141">
        <v>270</v>
      </c>
      <c r="U784" s="183">
        <v>215</v>
      </c>
      <c r="V784" s="140">
        <v>0.11944444444444445</v>
      </c>
      <c r="X784" s="85">
        <v>515</v>
      </c>
      <c r="Y784" s="185">
        <v>515</v>
      </c>
      <c r="Z784" s="84">
        <v>0.25750000000000001</v>
      </c>
      <c r="AA784" s="424"/>
      <c r="AB784" s="102">
        <v>0.1</v>
      </c>
      <c r="AC784" s="102">
        <v>0.1</v>
      </c>
      <c r="AE784" s="128">
        <v>135</v>
      </c>
      <c r="AF784" s="180">
        <v>270</v>
      </c>
      <c r="AG784" s="183">
        <v>215</v>
      </c>
      <c r="AH784" s="189">
        <v>515</v>
      </c>
      <c r="AK784" s="419">
        <v>1800</v>
      </c>
      <c r="AM784" s="12">
        <v>180</v>
      </c>
      <c r="AN784" s="103">
        <v>1980</v>
      </c>
      <c r="AO784" s="12">
        <v>1980</v>
      </c>
      <c r="AP784" s="12" t="s">
        <v>1493</v>
      </c>
      <c r="AQ784" s="103" t="s">
        <v>1493</v>
      </c>
      <c r="AR784" s="159">
        <v>0.1</v>
      </c>
      <c r="AS784" s="84">
        <v>0</v>
      </c>
    </row>
    <row r="785" spans="1:45" ht="14.25" customHeight="1">
      <c r="A785" s="124" t="s">
        <v>1268</v>
      </c>
      <c r="B785" s="124" t="s">
        <v>1269</v>
      </c>
      <c r="C785" s="419" t="s">
        <v>240</v>
      </c>
      <c r="D785" s="135" t="s">
        <v>232</v>
      </c>
      <c r="E785" s="135">
        <f>COUNTIF(品番配送区分記入用リスト!U:U,CONCATENATE(A785,$E$1))</f>
        <v>0</v>
      </c>
      <c r="F785" s="135">
        <f>COUNTIF(品番配送区分記入用リスト!U:U,CONCATENATE(A785,$F$1))</f>
        <v>0</v>
      </c>
      <c r="G785" s="135">
        <f>COUNTIF(品番配送区分記入用リスト!U:U,CONCATENATE(A785,$G$1))</f>
        <v>0</v>
      </c>
      <c r="H785" s="135">
        <f>COUNTIF(品番配送区分記入用リスト!U:U,CONCATENATE(A785,$H$1))</f>
        <v>0</v>
      </c>
      <c r="I785" s="136">
        <f t="shared" si="13"/>
        <v>0</v>
      </c>
      <c r="L785" s="135" t="s">
        <v>1484</v>
      </c>
      <c r="M785" s="137">
        <v>2000000</v>
      </c>
      <c r="N785" s="419">
        <v>2700</v>
      </c>
      <c r="O785" s="154">
        <v>1200</v>
      </c>
      <c r="Q785" s="419">
        <v>2700</v>
      </c>
      <c r="R785" s="138">
        <v>1200</v>
      </c>
      <c r="S785" s="138">
        <v>1500</v>
      </c>
      <c r="T785" s="141">
        <v>405</v>
      </c>
      <c r="U785" s="183">
        <v>322.5</v>
      </c>
      <c r="V785" s="140">
        <v>0.11944444444444445</v>
      </c>
      <c r="X785" s="85">
        <v>772.5</v>
      </c>
      <c r="Y785" s="185">
        <v>772.5</v>
      </c>
      <c r="Z785" s="84">
        <v>0.25750000000000001</v>
      </c>
      <c r="AA785" s="424"/>
      <c r="AB785" s="102">
        <v>0.1</v>
      </c>
      <c r="AC785" s="102">
        <v>0.1</v>
      </c>
      <c r="AE785" s="128">
        <v>202.5</v>
      </c>
      <c r="AF785" s="180">
        <v>405</v>
      </c>
      <c r="AG785" s="183">
        <v>322.5</v>
      </c>
      <c r="AH785" s="189">
        <v>772.5</v>
      </c>
      <c r="AK785" s="419">
        <v>2700</v>
      </c>
      <c r="AM785" s="12">
        <v>270</v>
      </c>
      <c r="AN785" s="103">
        <v>2970</v>
      </c>
      <c r="AO785" s="12">
        <v>2970</v>
      </c>
      <c r="AP785" s="12" t="s">
        <v>662</v>
      </c>
      <c r="AQ785" s="103" t="s">
        <v>662</v>
      </c>
      <c r="AR785" s="159">
        <v>0.1</v>
      </c>
      <c r="AS785" s="84">
        <v>0</v>
      </c>
    </row>
    <row r="786" spans="1:45" ht="14.25" customHeight="1">
      <c r="A786" s="124" t="s">
        <v>1270</v>
      </c>
      <c r="B786" s="124" t="s">
        <v>1271</v>
      </c>
      <c r="C786" s="419" t="s">
        <v>248</v>
      </c>
      <c r="D786" s="135" t="s">
        <v>232</v>
      </c>
      <c r="E786" s="135">
        <f>COUNTIF(品番配送区分記入用リスト!U:U,CONCATENATE(A786,$E$1))</f>
        <v>0</v>
      </c>
      <c r="F786" s="135">
        <f>COUNTIF(品番配送区分記入用リスト!U:U,CONCATENATE(A786,$F$1))</f>
        <v>0</v>
      </c>
      <c r="G786" s="135">
        <f>COUNTIF(品番配送区分記入用リスト!U:U,CONCATENATE(A786,$G$1))</f>
        <v>0</v>
      </c>
      <c r="H786" s="135">
        <f>COUNTIF(品番配送区分記入用リスト!U:U,CONCATENATE(A786,$H$1))</f>
        <v>0</v>
      </c>
      <c r="I786" s="136">
        <f t="shared" si="13"/>
        <v>0</v>
      </c>
      <c r="L786" s="135" t="s">
        <v>1484</v>
      </c>
      <c r="M786" s="137">
        <v>2000000</v>
      </c>
      <c r="N786" s="419">
        <v>4500</v>
      </c>
      <c r="O786" s="154">
        <v>2000</v>
      </c>
      <c r="Q786" s="419">
        <v>4500</v>
      </c>
      <c r="R786" s="138">
        <v>2000</v>
      </c>
      <c r="S786" s="138">
        <v>2500</v>
      </c>
      <c r="T786" s="141">
        <v>675</v>
      </c>
      <c r="U786" s="183">
        <v>537.5</v>
      </c>
      <c r="V786" s="140">
        <v>0.11944444444444445</v>
      </c>
      <c r="W786" s="127">
        <v>800</v>
      </c>
      <c r="X786" s="85">
        <v>1287.5</v>
      </c>
      <c r="Y786" s="185">
        <v>487.5</v>
      </c>
      <c r="Z786" s="84">
        <v>9.7500000000000003E-2</v>
      </c>
      <c r="AA786" s="424"/>
      <c r="AB786" s="102">
        <v>0.1</v>
      </c>
      <c r="AC786" s="102">
        <v>0.1</v>
      </c>
      <c r="AE786" s="128">
        <v>337.5</v>
      </c>
      <c r="AF786" s="180">
        <v>675</v>
      </c>
      <c r="AG786" s="183">
        <v>537.5</v>
      </c>
      <c r="AH786" s="189">
        <v>1287.5</v>
      </c>
      <c r="AK786" s="419">
        <v>4500</v>
      </c>
      <c r="AM786" s="12">
        <v>450</v>
      </c>
      <c r="AN786" s="103">
        <v>4950</v>
      </c>
      <c r="AO786" s="12">
        <v>4950</v>
      </c>
      <c r="AP786" s="12" t="s">
        <v>467</v>
      </c>
      <c r="AQ786" s="103" t="s">
        <v>467</v>
      </c>
      <c r="AR786" s="159">
        <v>0.1</v>
      </c>
      <c r="AS786" s="84">
        <v>0</v>
      </c>
    </row>
    <row r="787" spans="1:45" ht="14.25" customHeight="1">
      <c r="A787" s="124" t="s">
        <v>1272</v>
      </c>
      <c r="B787" s="124" t="s">
        <v>1271</v>
      </c>
      <c r="C787" s="419" t="s">
        <v>495</v>
      </c>
      <c r="D787" s="135" t="s">
        <v>232</v>
      </c>
      <c r="E787" s="135">
        <f>COUNTIF(品番配送区分記入用リスト!U:U,CONCATENATE(A787,$E$1))</f>
        <v>0</v>
      </c>
      <c r="F787" s="135">
        <f>COUNTIF(品番配送区分記入用リスト!U:U,CONCATENATE(A787,$F$1))</f>
        <v>0</v>
      </c>
      <c r="G787" s="135">
        <f>COUNTIF(品番配送区分記入用リスト!U:U,CONCATENATE(A787,$G$1))</f>
        <v>0</v>
      </c>
      <c r="H787" s="135">
        <f>COUNTIF(品番配送区分記入用リスト!U:U,CONCATENATE(A787,$H$1))</f>
        <v>0</v>
      </c>
      <c r="I787" s="136">
        <f t="shared" si="13"/>
        <v>0</v>
      </c>
      <c r="L787" s="135" t="s">
        <v>1484</v>
      </c>
      <c r="M787" s="137">
        <v>2000000</v>
      </c>
      <c r="N787" s="419">
        <v>7200</v>
      </c>
      <c r="O787" s="154">
        <v>3200</v>
      </c>
      <c r="Q787" s="419">
        <v>7200</v>
      </c>
      <c r="R787" s="138">
        <v>3200</v>
      </c>
      <c r="S787" s="138">
        <v>4000</v>
      </c>
      <c r="T787" s="141">
        <v>1080</v>
      </c>
      <c r="U787" s="183">
        <v>860</v>
      </c>
      <c r="V787" s="140">
        <v>0.11944444444444445</v>
      </c>
      <c r="W787" s="127">
        <v>800</v>
      </c>
      <c r="X787" s="85">
        <v>2060</v>
      </c>
      <c r="Y787" s="185">
        <v>1260</v>
      </c>
      <c r="Z787" s="84">
        <v>0.1575</v>
      </c>
      <c r="AA787" s="424"/>
      <c r="AB787" s="102">
        <v>0.1</v>
      </c>
      <c r="AC787" s="102">
        <v>0.1</v>
      </c>
      <c r="AE787" s="128">
        <v>540</v>
      </c>
      <c r="AF787" s="180">
        <v>1080</v>
      </c>
      <c r="AG787" s="183">
        <v>860</v>
      </c>
      <c r="AH787" s="189">
        <v>2060</v>
      </c>
      <c r="AK787" s="419">
        <v>7200</v>
      </c>
      <c r="AM787" s="12">
        <v>720</v>
      </c>
      <c r="AN787" s="103">
        <v>7920</v>
      </c>
      <c r="AO787" s="12">
        <v>7920</v>
      </c>
      <c r="AP787" s="12" t="s">
        <v>1515</v>
      </c>
      <c r="AQ787" s="103" t="s">
        <v>1515</v>
      </c>
      <c r="AR787" s="159">
        <v>0.1</v>
      </c>
      <c r="AS787" s="84">
        <v>0</v>
      </c>
    </row>
    <row r="788" spans="1:45" ht="14.25" customHeight="1">
      <c r="A788" s="124" t="s">
        <v>1273</v>
      </c>
      <c r="B788" s="124" t="s">
        <v>1274</v>
      </c>
      <c r="C788" s="419" t="s">
        <v>236</v>
      </c>
      <c r="D788" s="135" t="s">
        <v>232</v>
      </c>
      <c r="E788" s="135">
        <f>COUNTIF(品番配送区分記入用リスト!U:U,CONCATENATE(A788,$E$1))</f>
        <v>0</v>
      </c>
      <c r="F788" s="135">
        <f>COUNTIF(品番配送区分記入用リスト!U:U,CONCATENATE(A788,$F$1))</f>
        <v>0</v>
      </c>
      <c r="G788" s="135">
        <f>COUNTIF(品番配送区分記入用リスト!U:U,CONCATENATE(A788,$G$1))</f>
        <v>0</v>
      </c>
      <c r="H788" s="135">
        <f>COUNTIF(品番配送区分記入用リスト!U:U,CONCATENATE(A788,$H$1))</f>
        <v>0</v>
      </c>
      <c r="I788" s="136">
        <f t="shared" si="13"/>
        <v>0</v>
      </c>
      <c r="L788" s="135" t="s">
        <v>1484</v>
      </c>
      <c r="M788" s="137">
        <v>2000000</v>
      </c>
      <c r="N788" s="419">
        <v>1800</v>
      </c>
      <c r="O788" s="154">
        <v>800</v>
      </c>
      <c r="Q788" s="419">
        <v>1800</v>
      </c>
      <c r="R788" s="138">
        <v>800</v>
      </c>
      <c r="S788" s="138">
        <v>1000</v>
      </c>
      <c r="T788" s="141">
        <v>270</v>
      </c>
      <c r="U788" s="183">
        <v>215</v>
      </c>
      <c r="V788" s="140">
        <v>0.11944444444444445</v>
      </c>
      <c r="W788" s="127">
        <v>800</v>
      </c>
      <c r="X788" s="85">
        <v>515</v>
      </c>
      <c r="Y788" s="185">
        <v>-285</v>
      </c>
      <c r="Z788" s="84">
        <v>-0.14249999999999999</v>
      </c>
      <c r="AA788" s="424"/>
      <c r="AB788" s="102">
        <v>0.1</v>
      </c>
      <c r="AC788" s="102">
        <v>0.1</v>
      </c>
      <c r="AE788" s="128">
        <v>135</v>
      </c>
      <c r="AF788" s="180">
        <v>270</v>
      </c>
      <c r="AG788" s="183">
        <v>215</v>
      </c>
      <c r="AH788" s="189">
        <v>515</v>
      </c>
      <c r="AK788" s="419">
        <v>1800</v>
      </c>
      <c r="AM788" s="12">
        <v>180</v>
      </c>
      <c r="AN788" s="103">
        <v>1980</v>
      </c>
      <c r="AO788" s="12">
        <v>1980</v>
      </c>
      <c r="AP788" s="12" t="s">
        <v>1493</v>
      </c>
      <c r="AQ788" s="103" t="s">
        <v>1493</v>
      </c>
      <c r="AR788" s="159">
        <v>0.1</v>
      </c>
      <c r="AS788" s="84">
        <v>0</v>
      </c>
    </row>
    <row r="789" spans="1:45" ht="14.25" customHeight="1">
      <c r="A789" s="124" t="s">
        <v>1275</v>
      </c>
      <c r="B789" s="124" t="s">
        <v>1276</v>
      </c>
      <c r="C789" s="419" t="s">
        <v>238</v>
      </c>
      <c r="D789" s="135" t="s">
        <v>232</v>
      </c>
      <c r="E789" s="135">
        <f>COUNTIF(品番配送区分記入用リスト!U:U,CONCATENATE(A789,$E$1))</f>
        <v>0</v>
      </c>
      <c r="F789" s="135">
        <f>COUNTIF(品番配送区分記入用リスト!U:U,CONCATENATE(A789,$F$1))</f>
        <v>0</v>
      </c>
      <c r="G789" s="135">
        <f>COUNTIF(品番配送区分記入用リスト!U:U,CONCATENATE(A789,$G$1))</f>
        <v>0</v>
      </c>
      <c r="H789" s="135">
        <f>COUNTIF(品番配送区分記入用リスト!U:U,CONCATENATE(A789,$H$1))</f>
        <v>0</v>
      </c>
      <c r="I789" s="136">
        <f t="shared" si="13"/>
        <v>0</v>
      </c>
      <c r="L789" s="135" t="s">
        <v>1484</v>
      </c>
      <c r="M789" s="137">
        <v>2000000</v>
      </c>
      <c r="N789" s="419">
        <v>2250</v>
      </c>
      <c r="O789" s="154">
        <v>1000</v>
      </c>
      <c r="Q789" s="419">
        <v>2250</v>
      </c>
      <c r="R789" s="138">
        <v>1000</v>
      </c>
      <c r="S789" s="138">
        <v>1250</v>
      </c>
      <c r="T789" s="141">
        <v>337.5</v>
      </c>
      <c r="U789" s="183">
        <v>268.75</v>
      </c>
      <c r="V789" s="140">
        <v>0.11944444444444445</v>
      </c>
      <c r="X789" s="85">
        <v>643.75</v>
      </c>
      <c r="Y789" s="185">
        <v>643.75</v>
      </c>
      <c r="Z789" s="84">
        <v>0.25750000000000001</v>
      </c>
      <c r="AA789" s="424"/>
      <c r="AB789" s="102">
        <v>0.1</v>
      </c>
      <c r="AC789" s="102">
        <v>0.1</v>
      </c>
      <c r="AE789" s="128">
        <v>168.75</v>
      </c>
      <c r="AF789" s="180">
        <v>337.5</v>
      </c>
      <c r="AG789" s="183">
        <v>268.75</v>
      </c>
      <c r="AH789" s="189">
        <v>643.75</v>
      </c>
      <c r="AK789" s="419">
        <v>2250</v>
      </c>
      <c r="AM789" s="12">
        <v>225</v>
      </c>
      <c r="AN789" s="103">
        <v>2475</v>
      </c>
      <c r="AO789" s="12">
        <v>2475</v>
      </c>
      <c r="AP789" s="12" t="s">
        <v>1516</v>
      </c>
      <c r="AQ789" s="103" t="s">
        <v>1516</v>
      </c>
      <c r="AR789" s="159">
        <v>0.1</v>
      </c>
      <c r="AS789" s="84">
        <v>0</v>
      </c>
    </row>
    <row r="790" spans="1:45" ht="14.25" customHeight="1">
      <c r="A790" s="124" t="s">
        <v>1277</v>
      </c>
      <c r="B790" s="124" t="s">
        <v>1278</v>
      </c>
      <c r="C790" s="419" t="s">
        <v>240</v>
      </c>
      <c r="D790" s="135" t="s">
        <v>232</v>
      </c>
      <c r="E790" s="135">
        <f>COUNTIF(品番配送区分記入用リスト!U:U,CONCATENATE(A790,$E$1))</f>
        <v>0</v>
      </c>
      <c r="F790" s="135">
        <f>COUNTIF(品番配送区分記入用リスト!U:U,CONCATENATE(A790,$F$1))</f>
        <v>0</v>
      </c>
      <c r="G790" s="135">
        <f>COUNTIF(品番配送区分記入用リスト!U:U,CONCATENATE(A790,$G$1))</f>
        <v>0</v>
      </c>
      <c r="H790" s="135">
        <f>COUNTIF(品番配送区分記入用リスト!U:U,CONCATENATE(A790,$H$1))</f>
        <v>0</v>
      </c>
      <c r="I790" s="136">
        <f t="shared" si="13"/>
        <v>0</v>
      </c>
      <c r="L790" s="135" t="s">
        <v>1484</v>
      </c>
      <c r="M790" s="137">
        <v>2000000</v>
      </c>
      <c r="N790" s="419">
        <v>2700</v>
      </c>
      <c r="O790" s="154">
        <v>1200</v>
      </c>
      <c r="Q790" s="419">
        <v>2700</v>
      </c>
      <c r="R790" s="138">
        <v>1200</v>
      </c>
      <c r="S790" s="138">
        <v>1500</v>
      </c>
      <c r="T790" s="141">
        <v>405</v>
      </c>
      <c r="U790" s="183">
        <v>322.5</v>
      </c>
      <c r="V790" s="140">
        <v>0.11944444444444445</v>
      </c>
      <c r="X790" s="85">
        <v>772.5</v>
      </c>
      <c r="Y790" s="185">
        <v>772.5</v>
      </c>
      <c r="Z790" s="84">
        <v>0.25750000000000001</v>
      </c>
      <c r="AA790" s="424"/>
      <c r="AB790" s="102">
        <v>0.1</v>
      </c>
      <c r="AC790" s="102">
        <v>0.1</v>
      </c>
      <c r="AE790" s="128">
        <v>202.5</v>
      </c>
      <c r="AF790" s="180">
        <v>405</v>
      </c>
      <c r="AG790" s="183">
        <v>322.5</v>
      </c>
      <c r="AH790" s="189">
        <v>772.5</v>
      </c>
      <c r="AK790" s="419">
        <v>2700</v>
      </c>
      <c r="AM790" s="12">
        <v>270</v>
      </c>
      <c r="AN790" s="103">
        <v>2970</v>
      </c>
      <c r="AO790" s="12">
        <v>2970</v>
      </c>
      <c r="AP790" s="12" t="s">
        <v>662</v>
      </c>
      <c r="AQ790" s="103" t="s">
        <v>662</v>
      </c>
      <c r="AR790" s="159">
        <v>0.1</v>
      </c>
      <c r="AS790" s="84">
        <v>0</v>
      </c>
    </row>
    <row r="791" spans="1:45" ht="14.25" customHeight="1">
      <c r="A791" s="124" t="s">
        <v>1279</v>
      </c>
      <c r="B791" s="124" t="s">
        <v>1278</v>
      </c>
      <c r="C791" s="419" t="s">
        <v>246</v>
      </c>
      <c r="D791" s="135" t="s">
        <v>232</v>
      </c>
      <c r="E791" s="135">
        <f>COUNTIF(品番配送区分記入用リスト!U:U,CONCATENATE(A791,$E$1))</f>
        <v>0</v>
      </c>
      <c r="F791" s="135">
        <f>COUNTIF(品番配送区分記入用リスト!U:U,CONCATENATE(A791,$F$1))</f>
        <v>0</v>
      </c>
      <c r="G791" s="135">
        <f>COUNTIF(品番配送区分記入用リスト!U:U,CONCATENATE(A791,$G$1))</f>
        <v>0</v>
      </c>
      <c r="H791" s="135">
        <f>COUNTIF(品番配送区分記入用リスト!U:U,CONCATENATE(A791,$H$1))</f>
        <v>0</v>
      </c>
      <c r="I791" s="136">
        <f t="shared" si="13"/>
        <v>0</v>
      </c>
      <c r="L791" s="135" t="s">
        <v>1484</v>
      </c>
      <c r="M791" s="137">
        <v>2000000</v>
      </c>
      <c r="N791" s="419">
        <v>3600</v>
      </c>
      <c r="O791" s="154">
        <v>1600</v>
      </c>
      <c r="Q791" s="419">
        <v>3600</v>
      </c>
      <c r="R791" s="138">
        <v>1600</v>
      </c>
      <c r="S791" s="138">
        <v>2000</v>
      </c>
      <c r="T791" s="141">
        <v>540</v>
      </c>
      <c r="U791" s="183">
        <v>430</v>
      </c>
      <c r="V791" s="140">
        <v>0.11944444444444445</v>
      </c>
      <c r="X791" s="85">
        <v>1030</v>
      </c>
      <c r="Y791" s="185">
        <v>1030</v>
      </c>
      <c r="Z791" s="84">
        <v>0.25750000000000001</v>
      </c>
      <c r="AA791" s="424"/>
      <c r="AB791" s="102">
        <v>0.1</v>
      </c>
      <c r="AC791" s="102">
        <v>0.1</v>
      </c>
      <c r="AE791" s="128">
        <v>270</v>
      </c>
      <c r="AF791" s="180">
        <v>540</v>
      </c>
      <c r="AG791" s="183">
        <v>430</v>
      </c>
      <c r="AH791" s="189">
        <v>1030</v>
      </c>
      <c r="AK791" s="419">
        <v>3600</v>
      </c>
      <c r="AM791" s="12">
        <v>360</v>
      </c>
      <c r="AN791" s="103">
        <v>3960</v>
      </c>
      <c r="AO791" s="12">
        <v>3960</v>
      </c>
      <c r="AP791" s="12" t="s">
        <v>1518</v>
      </c>
      <c r="AQ791" s="103" t="s">
        <v>1518</v>
      </c>
      <c r="AR791" s="159">
        <v>0.1</v>
      </c>
      <c r="AS791" s="84">
        <v>0</v>
      </c>
    </row>
    <row r="792" spans="1:45" ht="14.25" customHeight="1">
      <c r="A792" s="124" t="s">
        <v>1280</v>
      </c>
      <c r="B792" s="124" t="s">
        <v>1278</v>
      </c>
      <c r="C792" s="419" t="s">
        <v>248</v>
      </c>
      <c r="D792" s="135" t="s">
        <v>232</v>
      </c>
      <c r="E792" s="135">
        <f>COUNTIF(品番配送区分記入用リスト!U:U,CONCATENATE(A792,$E$1))</f>
        <v>0</v>
      </c>
      <c r="F792" s="135">
        <f>COUNTIF(品番配送区分記入用リスト!U:U,CONCATENATE(A792,$F$1))</f>
        <v>0</v>
      </c>
      <c r="G792" s="135">
        <f>COUNTIF(品番配送区分記入用リスト!U:U,CONCATENATE(A792,$G$1))</f>
        <v>0</v>
      </c>
      <c r="H792" s="135">
        <f>COUNTIF(品番配送区分記入用リスト!U:U,CONCATENATE(A792,$H$1))</f>
        <v>0</v>
      </c>
      <c r="I792" s="136">
        <f t="shared" si="13"/>
        <v>0</v>
      </c>
      <c r="L792" s="135" t="s">
        <v>1484</v>
      </c>
      <c r="M792" s="137">
        <v>2000000</v>
      </c>
      <c r="N792" s="419">
        <v>4500</v>
      </c>
      <c r="O792" s="154">
        <v>2000</v>
      </c>
      <c r="Q792" s="419">
        <v>4500</v>
      </c>
      <c r="R792" s="138">
        <v>2000</v>
      </c>
      <c r="S792" s="138">
        <v>2500</v>
      </c>
      <c r="T792" s="141">
        <v>675</v>
      </c>
      <c r="U792" s="183">
        <v>537.5</v>
      </c>
      <c r="V792" s="140">
        <v>0.11944444444444445</v>
      </c>
      <c r="W792" s="127">
        <v>800</v>
      </c>
      <c r="X792" s="85">
        <v>1287.5</v>
      </c>
      <c r="Y792" s="185">
        <v>487.5</v>
      </c>
      <c r="Z792" s="84">
        <v>9.7500000000000003E-2</v>
      </c>
      <c r="AA792" s="424"/>
      <c r="AB792" s="102">
        <v>0.1</v>
      </c>
      <c r="AC792" s="102">
        <v>0.1</v>
      </c>
      <c r="AE792" s="128">
        <v>337.5</v>
      </c>
      <c r="AF792" s="180">
        <v>675</v>
      </c>
      <c r="AG792" s="183">
        <v>537.5</v>
      </c>
      <c r="AH792" s="189">
        <v>1287.5</v>
      </c>
      <c r="AK792" s="419">
        <v>4500</v>
      </c>
      <c r="AM792" s="12">
        <v>450</v>
      </c>
      <c r="AN792" s="103">
        <v>4950</v>
      </c>
      <c r="AO792" s="12">
        <v>4950</v>
      </c>
      <c r="AP792" s="12" t="s">
        <v>467</v>
      </c>
      <c r="AQ792" s="103" t="s">
        <v>467</v>
      </c>
      <c r="AR792" s="159">
        <v>0.1</v>
      </c>
      <c r="AS792" s="84">
        <v>0</v>
      </c>
    </row>
    <row r="793" spans="1:45" ht="14.25" customHeight="1">
      <c r="A793" s="124" t="s">
        <v>1281</v>
      </c>
      <c r="B793" s="124" t="s">
        <v>1282</v>
      </c>
      <c r="C793" s="419" t="s">
        <v>236</v>
      </c>
      <c r="D793" s="135" t="s">
        <v>232</v>
      </c>
      <c r="E793" s="135">
        <f>COUNTIF(品番配送区分記入用リスト!U:U,CONCATENATE(A793,$E$1))</f>
        <v>0</v>
      </c>
      <c r="F793" s="135">
        <f>COUNTIF(品番配送区分記入用リスト!U:U,CONCATENATE(A793,$F$1))</f>
        <v>0</v>
      </c>
      <c r="G793" s="135">
        <f>COUNTIF(品番配送区分記入用リスト!U:U,CONCATENATE(A793,$G$1))</f>
        <v>0</v>
      </c>
      <c r="H793" s="135">
        <f>COUNTIF(品番配送区分記入用リスト!U:U,CONCATENATE(A793,$H$1))</f>
        <v>0</v>
      </c>
      <c r="I793" s="136">
        <f t="shared" si="13"/>
        <v>0</v>
      </c>
      <c r="L793" s="135" t="s">
        <v>1484</v>
      </c>
      <c r="M793" s="137">
        <v>2000000</v>
      </c>
      <c r="N793" s="419">
        <v>1800</v>
      </c>
      <c r="O793" s="154">
        <v>800</v>
      </c>
      <c r="Q793" s="419">
        <v>1800</v>
      </c>
      <c r="R793" s="138">
        <v>800</v>
      </c>
      <c r="S793" s="138">
        <v>1000</v>
      </c>
      <c r="T793" s="141">
        <v>270</v>
      </c>
      <c r="U793" s="183">
        <v>215</v>
      </c>
      <c r="V793" s="140">
        <v>0.11944444444444445</v>
      </c>
      <c r="X793" s="85">
        <v>515</v>
      </c>
      <c r="Y793" s="185">
        <v>515</v>
      </c>
      <c r="Z793" s="84">
        <v>0.25750000000000001</v>
      </c>
      <c r="AA793" s="424"/>
      <c r="AB793" s="102">
        <v>0.1</v>
      </c>
      <c r="AC793" s="102">
        <v>0.1</v>
      </c>
      <c r="AE793" s="128">
        <v>135</v>
      </c>
      <c r="AF793" s="180">
        <v>270</v>
      </c>
      <c r="AG793" s="183">
        <v>215</v>
      </c>
      <c r="AH793" s="189">
        <v>515</v>
      </c>
      <c r="AK793" s="419">
        <v>1800</v>
      </c>
      <c r="AM793" s="12">
        <v>180</v>
      </c>
      <c r="AN793" s="103">
        <v>1980</v>
      </c>
      <c r="AO793" s="12">
        <v>1980</v>
      </c>
      <c r="AP793" s="12" t="s">
        <v>1493</v>
      </c>
      <c r="AQ793" s="103" t="s">
        <v>1493</v>
      </c>
      <c r="AR793" s="159">
        <v>0.1</v>
      </c>
      <c r="AS793" s="84">
        <v>0</v>
      </c>
    </row>
    <row r="794" spans="1:45" ht="14.25" customHeight="1">
      <c r="A794" s="124" t="s">
        <v>1283</v>
      </c>
      <c r="B794" s="124" t="s">
        <v>1282</v>
      </c>
      <c r="C794" s="419" t="s">
        <v>238</v>
      </c>
      <c r="D794" s="135" t="s">
        <v>232</v>
      </c>
      <c r="E794" s="135">
        <f>COUNTIF(品番配送区分記入用リスト!U:U,CONCATENATE(A794,$E$1))</f>
        <v>0</v>
      </c>
      <c r="F794" s="135">
        <f>COUNTIF(品番配送区分記入用リスト!U:U,CONCATENATE(A794,$F$1))</f>
        <v>0</v>
      </c>
      <c r="G794" s="135">
        <f>COUNTIF(品番配送区分記入用リスト!U:U,CONCATENATE(A794,$G$1))</f>
        <v>0</v>
      </c>
      <c r="H794" s="135">
        <f>COUNTIF(品番配送区分記入用リスト!U:U,CONCATENATE(A794,$H$1))</f>
        <v>0</v>
      </c>
      <c r="I794" s="136">
        <f t="shared" si="13"/>
        <v>0</v>
      </c>
      <c r="L794" s="135" t="s">
        <v>1484</v>
      </c>
      <c r="M794" s="137">
        <v>2000000</v>
      </c>
      <c r="N794" s="419">
        <v>2250</v>
      </c>
      <c r="O794" s="154">
        <v>1000</v>
      </c>
      <c r="Q794" s="419">
        <v>2250</v>
      </c>
      <c r="R794" s="138">
        <v>1000</v>
      </c>
      <c r="S794" s="138">
        <v>1250</v>
      </c>
      <c r="T794" s="141">
        <v>337.5</v>
      </c>
      <c r="U794" s="183">
        <v>268.75</v>
      </c>
      <c r="V794" s="140">
        <v>0.11944444444444445</v>
      </c>
      <c r="X794" s="85">
        <v>643.75</v>
      </c>
      <c r="Y794" s="185">
        <v>643.75</v>
      </c>
      <c r="Z794" s="84">
        <v>0.25750000000000001</v>
      </c>
      <c r="AA794" s="424"/>
      <c r="AB794" s="102">
        <v>0.1</v>
      </c>
      <c r="AC794" s="102">
        <v>0.1</v>
      </c>
      <c r="AE794" s="128">
        <v>168.75</v>
      </c>
      <c r="AF794" s="180">
        <v>337.5</v>
      </c>
      <c r="AG794" s="183">
        <v>268.75</v>
      </c>
      <c r="AH794" s="189">
        <v>643.75</v>
      </c>
      <c r="AK794" s="419">
        <v>2250</v>
      </c>
      <c r="AM794" s="12">
        <v>225</v>
      </c>
      <c r="AN794" s="103">
        <v>2475</v>
      </c>
      <c r="AO794" s="12">
        <v>2475</v>
      </c>
      <c r="AP794" s="12" t="s">
        <v>1516</v>
      </c>
      <c r="AQ794" s="103" t="s">
        <v>1516</v>
      </c>
      <c r="AR794" s="159">
        <v>0.1</v>
      </c>
      <c r="AS794" s="84">
        <v>0</v>
      </c>
    </row>
    <row r="795" spans="1:45" ht="14.25" customHeight="1">
      <c r="A795" s="124" t="s">
        <v>1284</v>
      </c>
      <c r="B795" s="124" t="s">
        <v>1285</v>
      </c>
      <c r="C795" s="419" t="s">
        <v>240</v>
      </c>
      <c r="D795" s="135" t="s">
        <v>232</v>
      </c>
      <c r="E795" s="135">
        <f>COUNTIF(品番配送区分記入用リスト!U:U,CONCATENATE(A795,$E$1))</f>
        <v>0</v>
      </c>
      <c r="F795" s="135">
        <f>COUNTIF(品番配送区分記入用リスト!U:U,CONCATENATE(A795,$F$1))</f>
        <v>0</v>
      </c>
      <c r="G795" s="135">
        <f>COUNTIF(品番配送区分記入用リスト!U:U,CONCATENATE(A795,$G$1))</f>
        <v>0</v>
      </c>
      <c r="H795" s="135">
        <f>COUNTIF(品番配送区分記入用リスト!U:U,CONCATENATE(A795,$H$1))</f>
        <v>0</v>
      </c>
      <c r="I795" s="136">
        <f t="shared" si="13"/>
        <v>0</v>
      </c>
      <c r="L795" s="135" t="s">
        <v>1484</v>
      </c>
      <c r="M795" s="137">
        <v>2000000</v>
      </c>
      <c r="N795" s="419">
        <v>2700</v>
      </c>
      <c r="O795" s="154">
        <v>1200</v>
      </c>
      <c r="Q795" s="419">
        <v>2700</v>
      </c>
      <c r="R795" s="138">
        <v>1200</v>
      </c>
      <c r="S795" s="138">
        <v>1500</v>
      </c>
      <c r="T795" s="141">
        <v>405</v>
      </c>
      <c r="U795" s="183">
        <v>322.5</v>
      </c>
      <c r="V795" s="140">
        <v>0.11944444444444445</v>
      </c>
      <c r="X795" s="85">
        <v>772.5</v>
      </c>
      <c r="Y795" s="185">
        <v>772.5</v>
      </c>
      <c r="Z795" s="84">
        <v>0.25750000000000001</v>
      </c>
      <c r="AA795" s="424"/>
      <c r="AB795" s="102">
        <v>0.1</v>
      </c>
      <c r="AC795" s="102">
        <v>0.1</v>
      </c>
      <c r="AE795" s="128">
        <v>202.5</v>
      </c>
      <c r="AF795" s="180">
        <v>405</v>
      </c>
      <c r="AG795" s="183">
        <v>322.5</v>
      </c>
      <c r="AH795" s="189">
        <v>772.5</v>
      </c>
      <c r="AK795" s="419">
        <v>2700</v>
      </c>
      <c r="AM795" s="12">
        <v>270</v>
      </c>
      <c r="AN795" s="103">
        <v>2970</v>
      </c>
      <c r="AO795" s="12">
        <v>2970</v>
      </c>
      <c r="AP795" s="12" t="s">
        <v>662</v>
      </c>
      <c r="AQ795" s="103" t="s">
        <v>662</v>
      </c>
      <c r="AR795" s="159">
        <v>0.1</v>
      </c>
      <c r="AS795" s="84">
        <v>0</v>
      </c>
    </row>
    <row r="796" spans="1:45" ht="14.25" customHeight="1">
      <c r="A796" s="124" t="s">
        <v>1286</v>
      </c>
      <c r="B796" s="124" t="s">
        <v>1282</v>
      </c>
      <c r="C796" s="419" t="s">
        <v>246</v>
      </c>
      <c r="D796" s="135" t="s">
        <v>232</v>
      </c>
      <c r="E796" s="135">
        <f>COUNTIF(品番配送区分記入用リスト!U:U,CONCATENATE(A796,$E$1))</f>
        <v>0</v>
      </c>
      <c r="F796" s="135">
        <f>COUNTIF(品番配送区分記入用リスト!U:U,CONCATENATE(A796,$F$1))</f>
        <v>0</v>
      </c>
      <c r="G796" s="135">
        <f>COUNTIF(品番配送区分記入用リスト!U:U,CONCATENATE(A796,$G$1))</f>
        <v>0</v>
      </c>
      <c r="H796" s="135">
        <f>COUNTIF(品番配送区分記入用リスト!U:U,CONCATENATE(A796,$H$1))</f>
        <v>0</v>
      </c>
      <c r="I796" s="136">
        <f t="shared" si="13"/>
        <v>0</v>
      </c>
      <c r="L796" s="135" t="s">
        <v>1484</v>
      </c>
      <c r="M796" s="137">
        <v>2000000</v>
      </c>
      <c r="N796" s="419">
        <v>3600</v>
      </c>
      <c r="O796" s="154">
        <v>1600</v>
      </c>
      <c r="Q796" s="419">
        <v>3600</v>
      </c>
      <c r="R796" s="138">
        <v>1600</v>
      </c>
      <c r="S796" s="138">
        <v>2000</v>
      </c>
      <c r="T796" s="141">
        <v>540</v>
      </c>
      <c r="U796" s="183">
        <v>430</v>
      </c>
      <c r="V796" s="140">
        <v>0.11944444444444445</v>
      </c>
      <c r="X796" s="85">
        <v>1030</v>
      </c>
      <c r="Y796" s="185">
        <v>1030</v>
      </c>
      <c r="Z796" s="84">
        <v>0.25750000000000001</v>
      </c>
      <c r="AA796" s="424"/>
      <c r="AB796" s="102">
        <v>0.1</v>
      </c>
      <c r="AC796" s="102">
        <v>0.1</v>
      </c>
      <c r="AE796" s="128">
        <v>270</v>
      </c>
      <c r="AF796" s="180">
        <v>540</v>
      </c>
      <c r="AG796" s="183">
        <v>430</v>
      </c>
      <c r="AH796" s="189">
        <v>1030</v>
      </c>
      <c r="AK796" s="419">
        <v>3600</v>
      </c>
      <c r="AM796" s="12">
        <v>360</v>
      </c>
      <c r="AN796" s="103">
        <v>3960</v>
      </c>
      <c r="AO796" s="12">
        <v>3960</v>
      </c>
      <c r="AP796" s="12" t="s">
        <v>1518</v>
      </c>
      <c r="AQ796" s="103" t="s">
        <v>1518</v>
      </c>
      <c r="AR796" s="159">
        <v>0.1</v>
      </c>
      <c r="AS796" s="84">
        <v>0</v>
      </c>
    </row>
    <row r="797" spans="1:45" ht="14.25" customHeight="1">
      <c r="A797" s="124" t="s">
        <v>1287</v>
      </c>
      <c r="B797" s="124" t="s">
        <v>1282</v>
      </c>
      <c r="C797" s="419" t="s">
        <v>248</v>
      </c>
      <c r="D797" s="135" t="s">
        <v>232</v>
      </c>
      <c r="E797" s="135">
        <f>COUNTIF(品番配送区分記入用リスト!U:U,CONCATENATE(A797,$E$1))</f>
        <v>0</v>
      </c>
      <c r="F797" s="135">
        <f>COUNTIF(品番配送区分記入用リスト!U:U,CONCATENATE(A797,$F$1))</f>
        <v>0</v>
      </c>
      <c r="G797" s="135">
        <f>COUNTIF(品番配送区分記入用リスト!U:U,CONCATENATE(A797,$G$1))</f>
        <v>0</v>
      </c>
      <c r="H797" s="135">
        <f>COUNTIF(品番配送区分記入用リスト!U:U,CONCATENATE(A797,$H$1))</f>
        <v>0</v>
      </c>
      <c r="I797" s="136">
        <f t="shared" si="13"/>
        <v>0</v>
      </c>
      <c r="L797" s="135" t="s">
        <v>1484</v>
      </c>
      <c r="M797" s="137">
        <v>2000000</v>
      </c>
      <c r="N797" s="419">
        <v>4500</v>
      </c>
      <c r="O797" s="154">
        <v>2000</v>
      </c>
      <c r="Q797" s="419">
        <v>4500</v>
      </c>
      <c r="R797" s="138">
        <v>2000</v>
      </c>
      <c r="S797" s="138">
        <v>2500</v>
      </c>
      <c r="T797" s="141">
        <v>675</v>
      </c>
      <c r="U797" s="183">
        <v>537.5</v>
      </c>
      <c r="V797" s="140">
        <v>0.11944444444444445</v>
      </c>
      <c r="W797" s="127">
        <v>800</v>
      </c>
      <c r="X797" s="85">
        <v>1287.5</v>
      </c>
      <c r="Y797" s="185">
        <v>487.5</v>
      </c>
      <c r="Z797" s="84">
        <v>9.7500000000000003E-2</v>
      </c>
      <c r="AA797" s="424"/>
      <c r="AB797" s="102">
        <v>0.1</v>
      </c>
      <c r="AC797" s="102">
        <v>0.1</v>
      </c>
      <c r="AE797" s="128">
        <v>337.5</v>
      </c>
      <c r="AF797" s="180">
        <v>675</v>
      </c>
      <c r="AG797" s="183">
        <v>537.5</v>
      </c>
      <c r="AH797" s="189">
        <v>1287.5</v>
      </c>
      <c r="AK797" s="419">
        <v>4500</v>
      </c>
      <c r="AM797" s="12">
        <v>450</v>
      </c>
      <c r="AN797" s="103">
        <v>4950</v>
      </c>
      <c r="AO797" s="12">
        <v>4950</v>
      </c>
      <c r="AP797" s="12" t="s">
        <v>467</v>
      </c>
      <c r="AQ797" s="103" t="s">
        <v>467</v>
      </c>
      <c r="AR797" s="159">
        <v>0.1</v>
      </c>
      <c r="AS797" s="84">
        <v>0</v>
      </c>
    </row>
    <row r="798" spans="1:45" ht="14.25" customHeight="1">
      <c r="A798" s="124" t="s">
        <v>1288</v>
      </c>
      <c r="B798" s="124" t="s">
        <v>1289</v>
      </c>
      <c r="C798" s="419" t="s">
        <v>248</v>
      </c>
      <c r="D798" s="135" t="s">
        <v>232</v>
      </c>
      <c r="E798" s="135">
        <f>COUNTIF(品番配送区分記入用リスト!U:U,CONCATENATE(A798,$E$1))</f>
        <v>0</v>
      </c>
      <c r="F798" s="135">
        <f>COUNTIF(品番配送区分記入用リスト!U:U,CONCATENATE(A798,$F$1))</f>
        <v>0</v>
      </c>
      <c r="G798" s="135">
        <f>COUNTIF(品番配送区分記入用リスト!U:U,CONCATENATE(A798,$G$1))</f>
        <v>0</v>
      </c>
      <c r="H798" s="135">
        <f>COUNTIF(品番配送区分記入用リスト!U:U,CONCATENATE(A798,$H$1))</f>
        <v>0</v>
      </c>
      <c r="I798" s="136">
        <f t="shared" si="13"/>
        <v>0</v>
      </c>
      <c r="L798" s="135" t="s">
        <v>1484</v>
      </c>
      <c r="M798" s="137">
        <v>2000000</v>
      </c>
      <c r="N798" s="419">
        <v>4500</v>
      </c>
      <c r="O798" s="154">
        <v>2000</v>
      </c>
      <c r="Q798" s="419">
        <v>4500</v>
      </c>
      <c r="R798" s="138">
        <v>2000</v>
      </c>
      <c r="S798" s="138">
        <v>2500</v>
      </c>
      <c r="T798" s="141">
        <v>675</v>
      </c>
      <c r="U798" s="183">
        <v>537.5</v>
      </c>
      <c r="V798" s="140">
        <v>0.11944444444444445</v>
      </c>
      <c r="W798" s="127">
        <v>800</v>
      </c>
      <c r="X798" s="85">
        <v>1287.5</v>
      </c>
      <c r="Y798" s="185">
        <v>487.5</v>
      </c>
      <c r="Z798" s="84">
        <v>9.7500000000000003E-2</v>
      </c>
      <c r="AA798" s="424"/>
      <c r="AB798" s="102">
        <v>0.1</v>
      </c>
      <c r="AC798" s="102">
        <v>0.1</v>
      </c>
      <c r="AE798" s="128">
        <v>337.5</v>
      </c>
      <c r="AF798" s="180">
        <v>675</v>
      </c>
      <c r="AG798" s="183">
        <v>537.5</v>
      </c>
      <c r="AH798" s="189">
        <v>1287.5</v>
      </c>
      <c r="AK798" s="419">
        <v>4500</v>
      </c>
      <c r="AM798" s="12">
        <v>450</v>
      </c>
      <c r="AN798" s="103">
        <v>4950</v>
      </c>
      <c r="AO798" s="12">
        <v>4950</v>
      </c>
      <c r="AP798" s="12" t="s">
        <v>467</v>
      </c>
      <c r="AQ798" s="103" t="s">
        <v>467</v>
      </c>
      <c r="AR798" s="159">
        <v>0.1</v>
      </c>
      <c r="AS798" s="84">
        <v>0</v>
      </c>
    </row>
    <row r="799" spans="1:45" ht="14.25" customHeight="1">
      <c r="A799" s="124" t="s">
        <v>1290</v>
      </c>
      <c r="B799" s="124" t="s">
        <v>1291</v>
      </c>
      <c r="C799" s="419" t="s">
        <v>264</v>
      </c>
      <c r="D799" s="135" t="s">
        <v>232</v>
      </c>
      <c r="E799" s="135">
        <f>COUNTIF(品番配送区分記入用リスト!U:U,CONCATENATE(A799,$E$1))</f>
        <v>0</v>
      </c>
      <c r="F799" s="135">
        <f>COUNTIF(品番配送区分記入用リスト!U:U,CONCATENATE(A799,$F$1))</f>
        <v>0</v>
      </c>
      <c r="G799" s="135">
        <f>COUNTIF(品番配送区分記入用リスト!U:U,CONCATENATE(A799,$G$1))</f>
        <v>0</v>
      </c>
      <c r="H799" s="135">
        <f>COUNTIF(品番配送区分記入用リスト!U:U,CONCATENATE(A799,$H$1))</f>
        <v>0</v>
      </c>
      <c r="I799" s="136">
        <f t="shared" si="13"/>
        <v>0</v>
      </c>
      <c r="L799" s="135" t="s">
        <v>1484</v>
      </c>
      <c r="M799" s="137">
        <v>2000000</v>
      </c>
      <c r="N799" s="419">
        <v>9000</v>
      </c>
      <c r="O799" s="154">
        <v>4000</v>
      </c>
      <c r="Q799" s="419">
        <v>9000</v>
      </c>
      <c r="R799" s="138">
        <v>4000</v>
      </c>
      <c r="S799" s="138">
        <v>5000</v>
      </c>
      <c r="T799" s="141">
        <v>1350</v>
      </c>
      <c r="U799" s="183">
        <v>1075</v>
      </c>
      <c r="V799" s="140">
        <v>0.11944444444444445</v>
      </c>
      <c r="W799" s="127">
        <v>800</v>
      </c>
      <c r="X799" s="85">
        <v>2575</v>
      </c>
      <c r="Y799" s="185">
        <v>1775</v>
      </c>
      <c r="Z799" s="84">
        <v>0.17749999999999999</v>
      </c>
      <c r="AA799" s="424"/>
      <c r="AB799" s="102">
        <v>0.1</v>
      </c>
      <c r="AC799" s="102">
        <v>0.1</v>
      </c>
      <c r="AE799" s="128">
        <v>675</v>
      </c>
      <c r="AF799" s="180">
        <v>1350</v>
      </c>
      <c r="AG799" s="183">
        <v>1075</v>
      </c>
      <c r="AH799" s="189">
        <v>2575</v>
      </c>
      <c r="AK799" s="419">
        <v>9000</v>
      </c>
      <c r="AM799" s="12">
        <v>900</v>
      </c>
      <c r="AN799" s="103">
        <v>9900</v>
      </c>
      <c r="AO799" s="12">
        <v>9900</v>
      </c>
      <c r="AP799" s="12" t="s">
        <v>505</v>
      </c>
      <c r="AQ799" s="103" t="s">
        <v>505</v>
      </c>
      <c r="AR799" s="159">
        <v>0.1</v>
      </c>
      <c r="AS799" s="84">
        <v>0</v>
      </c>
    </row>
    <row r="800" spans="1:45" ht="14.25" customHeight="1">
      <c r="A800" s="124" t="s">
        <v>1292</v>
      </c>
      <c r="B800" s="124" t="s">
        <v>1293</v>
      </c>
      <c r="C800" s="419" t="s">
        <v>248</v>
      </c>
      <c r="D800" s="135" t="s">
        <v>232</v>
      </c>
      <c r="E800" s="135">
        <f>COUNTIF(品番配送区分記入用リスト!U:U,CONCATENATE(A800,$E$1))</f>
        <v>0</v>
      </c>
      <c r="F800" s="135">
        <f>COUNTIF(品番配送区分記入用リスト!U:U,CONCATENATE(A800,$F$1))</f>
        <v>0</v>
      </c>
      <c r="G800" s="135">
        <f>COUNTIF(品番配送区分記入用リスト!U:U,CONCATENATE(A800,$G$1))</f>
        <v>0</v>
      </c>
      <c r="H800" s="135">
        <f>COUNTIF(品番配送区分記入用リスト!U:U,CONCATENATE(A800,$H$1))</f>
        <v>0</v>
      </c>
      <c r="I800" s="136">
        <f t="shared" si="13"/>
        <v>0</v>
      </c>
      <c r="L800" s="135" t="s">
        <v>1484</v>
      </c>
      <c r="M800" s="137">
        <v>2000000</v>
      </c>
      <c r="N800" s="419">
        <v>4500</v>
      </c>
      <c r="O800" s="154">
        <v>2000</v>
      </c>
      <c r="Q800" s="419">
        <v>4500</v>
      </c>
      <c r="R800" s="138">
        <v>2000</v>
      </c>
      <c r="S800" s="138">
        <v>2500</v>
      </c>
      <c r="T800" s="141">
        <v>675</v>
      </c>
      <c r="U800" s="183">
        <v>537.5</v>
      </c>
      <c r="V800" s="140">
        <v>0.11944444444444445</v>
      </c>
      <c r="W800" s="127">
        <v>800</v>
      </c>
      <c r="X800" s="85">
        <v>1287.5</v>
      </c>
      <c r="Y800" s="185">
        <v>487.5</v>
      </c>
      <c r="Z800" s="84">
        <v>9.7500000000000003E-2</v>
      </c>
      <c r="AA800" s="424"/>
      <c r="AB800" s="102">
        <v>0.1</v>
      </c>
      <c r="AC800" s="102">
        <v>0.1</v>
      </c>
      <c r="AE800" s="128">
        <v>337.5</v>
      </c>
      <c r="AF800" s="180">
        <v>675</v>
      </c>
      <c r="AG800" s="183">
        <v>537.5</v>
      </c>
      <c r="AH800" s="189">
        <v>1287.5</v>
      </c>
      <c r="AK800" s="419">
        <v>4500</v>
      </c>
      <c r="AM800" s="12">
        <v>450</v>
      </c>
      <c r="AN800" s="103">
        <v>4950</v>
      </c>
      <c r="AO800" s="12">
        <v>4950</v>
      </c>
      <c r="AP800" s="12" t="s">
        <v>467</v>
      </c>
      <c r="AQ800" s="103" t="s">
        <v>467</v>
      </c>
      <c r="AR800" s="159">
        <v>0.1</v>
      </c>
      <c r="AS800" s="84">
        <v>0</v>
      </c>
    </row>
    <row r="801" spans="1:45" ht="14.25" customHeight="1">
      <c r="A801" s="124" t="s">
        <v>1294</v>
      </c>
      <c r="B801" s="124" t="s">
        <v>1295</v>
      </c>
      <c r="C801" s="419" t="s">
        <v>495</v>
      </c>
      <c r="D801" s="135" t="s">
        <v>232</v>
      </c>
      <c r="E801" s="135">
        <f>COUNTIF(品番配送区分記入用リスト!U:U,CONCATENATE(A801,$E$1))</f>
        <v>0</v>
      </c>
      <c r="F801" s="135">
        <f>COUNTIF(品番配送区分記入用リスト!U:U,CONCATENATE(A801,$F$1))</f>
        <v>0</v>
      </c>
      <c r="G801" s="135">
        <f>COUNTIF(品番配送区分記入用リスト!U:U,CONCATENATE(A801,$G$1))</f>
        <v>0</v>
      </c>
      <c r="H801" s="135">
        <f>COUNTIF(品番配送区分記入用リスト!U:U,CONCATENATE(A801,$H$1))</f>
        <v>0</v>
      </c>
      <c r="I801" s="136">
        <f t="shared" si="13"/>
        <v>0</v>
      </c>
      <c r="L801" s="135" t="s">
        <v>1484</v>
      </c>
      <c r="M801" s="137">
        <v>2000000</v>
      </c>
      <c r="N801" s="419">
        <v>7200</v>
      </c>
      <c r="O801" s="154">
        <v>3200</v>
      </c>
      <c r="Q801" s="419">
        <v>7200</v>
      </c>
      <c r="R801" s="138">
        <v>3200</v>
      </c>
      <c r="S801" s="138">
        <v>4000</v>
      </c>
      <c r="T801" s="141">
        <v>1080</v>
      </c>
      <c r="U801" s="183">
        <v>860</v>
      </c>
      <c r="V801" s="140">
        <v>0.11944444444444445</v>
      </c>
      <c r="W801" s="127">
        <v>800</v>
      </c>
      <c r="X801" s="85">
        <v>2060</v>
      </c>
      <c r="Y801" s="185">
        <v>1260</v>
      </c>
      <c r="Z801" s="84">
        <v>0.1575</v>
      </c>
      <c r="AA801" s="424"/>
      <c r="AB801" s="102">
        <v>0.1</v>
      </c>
      <c r="AC801" s="102">
        <v>0.1</v>
      </c>
      <c r="AE801" s="128">
        <v>540</v>
      </c>
      <c r="AF801" s="180">
        <v>1080</v>
      </c>
      <c r="AG801" s="183">
        <v>860</v>
      </c>
      <c r="AH801" s="189">
        <v>2060</v>
      </c>
      <c r="AK801" s="419">
        <v>7200</v>
      </c>
      <c r="AM801" s="12">
        <v>720</v>
      </c>
      <c r="AN801" s="103">
        <v>7920</v>
      </c>
      <c r="AO801" s="12">
        <v>7920</v>
      </c>
      <c r="AP801" s="12" t="s">
        <v>1515</v>
      </c>
      <c r="AQ801" s="103" t="s">
        <v>1515</v>
      </c>
      <c r="AR801" s="159">
        <v>0.1</v>
      </c>
      <c r="AS801" s="84">
        <v>0</v>
      </c>
    </row>
    <row r="802" spans="1:45" ht="14.25" customHeight="1">
      <c r="A802" s="124" t="s">
        <v>1296</v>
      </c>
      <c r="B802" s="124" t="s">
        <v>1295</v>
      </c>
      <c r="C802" s="419" t="s">
        <v>495</v>
      </c>
      <c r="D802" s="135" t="s">
        <v>232</v>
      </c>
      <c r="E802" s="135">
        <f>COUNTIF(品番配送区分記入用リスト!U:U,CONCATENATE(A802,$E$1))</f>
        <v>0</v>
      </c>
      <c r="F802" s="135">
        <f>COUNTIF(品番配送区分記入用リスト!U:U,CONCATENATE(A802,$F$1))</f>
        <v>0</v>
      </c>
      <c r="G802" s="135">
        <f>COUNTIF(品番配送区分記入用リスト!U:U,CONCATENATE(A802,$G$1))</f>
        <v>0</v>
      </c>
      <c r="H802" s="135">
        <f>COUNTIF(品番配送区分記入用リスト!U:U,CONCATENATE(A802,$H$1))</f>
        <v>0</v>
      </c>
      <c r="I802" s="136">
        <f t="shared" si="13"/>
        <v>0</v>
      </c>
      <c r="L802" s="135" t="s">
        <v>1484</v>
      </c>
      <c r="M802" s="137">
        <v>2000000</v>
      </c>
      <c r="N802" s="419">
        <v>7200</v>
      </c>
      <c r="O802" s="154">
        <v>3200</v>
      </c>
      <c r="Q802" s="419">
        <v>7200</v>
      </c>
      <c r="R802" s="138">
        <v>3200</v>
      </c>
      <c r="S802" s="138">
        <v>4000</v>
      </c>
      <c r="T802" s="141">
        <v>1080</v>
      </c>
      <c r="U802" s="183">
        <v>860</v>
      </c>
      <c r="V802" s="140">
        <v>0.11944444444444445</v>
      </c>
      <c r="W802" s="127">
        <v>800</v>
      </c>
      <c r="X802" s="85">
        <v>2060</v>
      </c>
      <c r="Y802" s="185">
        <v>1260</v>
      </c>
      <c r="Z802" s="84">
        <v>0.1575</v>
      </c>
      <c r="AA802" s="424"/>
      <c r="AB802" s="102">
        <v>0.1</v>
      </c>
      <c r="AC802" s="102">
        <v>0.1</v>
      </c>
      <c r="AE802" s="128">
        <v>540</v>
      </c>
      <c r="AF802" s="180">
        <v>1080</v>
      </c>
      <c r="AG802" s="183">
        <v>860</v>
      </c>
      <c r="AH802" s="189">
        <v>2060</v>
      </c>
      <c r="AK802" s="419">
        <v>7200</v>
      </c>
      <c r="AM802" s="12">
        <v>720</v>
      </c>
      <c r="AN802" s="103">
        <v>7920</v>
      </c>
      <c r="AO802" s="12">
        <v>7920</v>
      </c>
      <c r="AP802" s="12" t="s">
        <v>1515</v>
      </c>
      <c r="AQ802" s="103" t="s">
        <v>1515</v>
      </c>
      <c r="AR802" s="159">
        <v>0.1</v>
      </c>
      <c r="AS802" s="84">
        <v>0</v>
      </c>
    </row>
    <row r="803" spans="1:45" ht="14.25" customHeight="1">
      <c r="A803" s="124" t="s">
        <v>1297</v>
      </c>
      <c r="B803" s="124" t="s">
        <v>1298</v>
      </c>
      <c r="C803" s="419" t="s">
        <v>264</v>
      </c>
      <c r="D803" s="135" t="s">
        <v>232</v>
      </c>
      <c r="E803" s="135">
        <f>COUNTIF(品番配送区分記入用リスト!U:U,CONCATENATE(A803,$E$1))</f>
        <v>0</v>
      </c>
      <c r="F803" s="135">
        <f>COUNTIF(品番配送区分記入用リスト!U:U,CONCATENATE(A803,$F$1))</f>
        <v>0</v>
      </c>
      <c r="G803" s="135">
        <f>COUNTIF(品番配送区分記入用リスト!U:U,CONCATENATE(A803,$G$1))</f>
        <v>0</v>
      </c>
      <c r="H803" s="135">
        <f>COUNTIF(品番配送区分記入用リスト!U:U,CONCATENATE(A803,$H$1))</f>
        <v>0</v>
      </c>
      <c r="I803" s="136">
        <f t="shared" si="13"/>
        <v>0</v>
      </c>
      <c r="L803" s="135" t="s">
        <v>1484</v>
      </c>
      <c r="M803" s="137">
        <v>2000000</v>
      </c>
      <c r="N803" s="419">
        <v>9000</v>
      </c>
      <c r="O803" s="154">
        <v>4000</v>
      </c>
      <c r="Q803" s="419">
        <v>9000</v>
      </c>
      <c r="R803" s="138">
        <v>4000</v>
      </c>
      <c r="S803" s="138">
        <v>5000</v>
      </c>
      <c r="T803" s="141">
        <v>1350</v>
      </c>
      <c r="U803" s="183">
        <v>1075</v>
      </c>
      <c r="V803" s="140">
        <v>0.11944444444444445</v>
      </c>
      <c r="W803" s="127">
        <v>800</v>
      </c>
      <c r="X803" s="85">
        <v>2575</v>
      </c>
      <c r="Y803" s="185">
        <v>1775</v>
      </c>
      <c r="Z803" s="84">
        <v>0.17749999999999999</v>
      </c>
      <c r="AA803" s="424"/>
      <c r="AB803" s="102">
        <v>0.1</v>
      </c>
      <c r="AC803" s="102">
        <v>0.1</v>
      </c>
      <c r="AE803" s="128">
        <v>675</v>
      </c>
      <c r="AF803" s="180">
        <v>1350</v>
      </c>
      <c r="AG803" s="183">
        <v>1075</v>
      </c>
      <c r="AH803" s="189">
        <v>2575</v>
      </c>
      <c r="AK803" s="419">
        <v>9000</v>
      </c>
      <c r="AM803" s="12">
        <v>900</v>
      </c>
      <c r="AN803" s="103">
        <v>9900</v>
      </c>
      <c r="AO803" s="12">
        <v>9900</v>
      </c>
      <c r="AP803" s="12" t="s">
        <v>505</v>
      </c>
      <c r="AQ803" s="103" t="s">
        <v>505</v>
      </c>
      <c r="AR803" s="159">
        <v>0.1</v>
      </c>
      <c r="AS803" s="84">
        <v>0</v>
      </c>
    </row>
    <row r="804" spans="1:45" ht="14.25" customHeight="1">
      <c r="A804" s="124" t="s">
        <v>1299</v>
      </c>
      <c r="B804" s="124" t="s">
        <v>1298</v>
      </c>
      <c r="C804" s="419" t="s">
        <v>264</v>
      </c>
      <c r="D804" s="135" t="s">
        <v>232</v>
      </c>
      <c r="E804" s="135">
        <f>COUNTIF(品番配送区分記入用リスト!U:U,CONCATENATE(A804,$E$1))</f>
        <v>0</v>
      </c>
      <c r="F804" s="135">
        <f>COUNTIF(品番配送区分記入用リスト!U:U,CONCATENATE(A804,$F$1))</f>
        <v>0</v>
      </c>
      <c r="G804" s="135">
        <f>COUNTIF(品番配送区分記入用リスト!U:U,CONCATENATE(A804,$G$1))</f>
        <v>0</v>
      </c>
      <c r="H804" s="135">
        <f>COUNTIF(品番配送区分記入用リスト!U:U,CONCATENATE(A804,$H$1))</f>
        <v>0</v>
      </c>
      <c r="I804" s="136">
        <f t="shared" si="13"/>
        <v>0</v>
      </c>
      <c r="L804" s="135" t="s">
        <v>1484</v>
      </c>
      <c r="M804" s="137">
        <v>2000000</v>
      </c>
      <c r="N804" s="419">
        <v>9000</v>
      </c>
      <c r="O804" s="154">
        <v>4000</v>
      </c>
      <c r="Q804" s="419">
        <v>9000</v>
      </c>
      <c r="R804" s="138">
        <v>4000</v>
      </c>
      <c r="S804" s="138">
        <v>5000</v>
      </c>
      <c r="T804" s="141">
        <v>1350</v>
      </c>
      <c r="U804" s="183">
        <v>1075</v>
      </c>
      <c r="V804" s="140">
        <v>0.11944444444444445</v>
      </c>
      <c r="W804" s="127">
        <v>800</v>
      </c>
      <c r="X804" s="85">
        <v>2575</v>
      </c>
      <c r="Y804" s="185">
        <v>1775</v>
      </c>
      <c r="Z804" s="84">
        <v>0.17749999999999999</v>
      </c>
      <c r="AA804" s="424"/>
      <c r="AB804" s="102">
        <v>0.1</v>
      </c>
      <c r="AC804" s="102">
        <v>0.1</v>
      </c>
      <c r="AE804" s="128">
        <v>675</v>
      </c>
      <c r="AF804" s="180">
        <v>1350</v>
      </c>
      <c r="AG804" s="183">
        <v>1075</v>
      </c>
      <c r="AH804" s="189">
        <v>2575</v>
      </c>
      <c r="AK804" s="419">
        <v>9000</v>
      </c>
      <c r="AM804" s="12">
        <v>900</v>
      </c>
      <c r="AN804" s="103">
        <v>9900</v>
      </c>
      <c r="AO804" s="12">
        <v>9900</v>
      </c>
      <c r="AP804" s="12" t="s">
        <v>505</v>
      </c>
      <c r="AQ804" s="103" t="s">
        <v>505</v>
      </c>
      <c r="AR804" s="159">
        <v>0.1</v>
      </c>
      <c r="AS804" s="84">
        <v>0</v>
      </c>
    </row>
    <row r="805" spans="1:45" ht="14.25" customHeight="1">
      <c r="A805" s="124" t="s">
        <v>1300</v>
      </c>
      <c r="B805" s="124" t="s">
        <v>1301</v>
      </c>
      <c r="C805" s="419" t="s">
        <v>519</v>
      </c>
      <c r="D805" s="135" t="s">
        <v>232</v>
      </c>
      <c r="E805" s="135">
        <f>COUNTIF(品番配送区分記入用リスト!U:U,CONCATENATE(A805,$E$1))</f>
        <v>0</v>
      </c>
      <c r="F805" s="135">
        <f>COUNTIF(品番配送区分記入用リスト!U:U,CONCATENATE(A805,$F$1))</f>
        <v>0</v>
      </c>
      <c r="G805" s="135">
        <f>COUNTIF(品番配送区分記入用リスト!U:U,CONCATENATE(A805,$G$1))</f>
        <v>0</v>
      </c>
      <c r="H805" s="135">
        <f>COUNTIF(品番配送区分記入用リスト!U:U,CONCATENATE(A805,$H$1))</f>
        <v>0</v>
      </c>
      <c r="I805" s="136">
        <f t="shared" si="13"/>
        <v>0</v>
      </c>
      <c r="L805" s="135" t="s">
        <v>1484</v>
      </c>
      <c r="M805" s="137">
        <v>2000000</v>
      </c>
      <c r="N805" s="419">
        <v>13500</v>
      </c>
      <c r="O805" s="154">
        <v>6000</v>
      </c>
      <c r="Q805" s="419">
        <v>13500</v>
      </c>
      <c r="R805" s="138">
        <v>6000</v>
      </c>
      <c r="S805" s="138">
        <v>7500</v>
      </c>
      <c r="T805" s="141">
        <v>2025</v>
      </c>
      <c r="U805" s="183">
        <v>1612.5</v>
      </c>
      <c r="V805" s="140">
        <v>0.11944444444444445</v>
      </c>
      <c r="W805" s="127">
        <v>800</v>
      </c>
      <c r="X805" s="85">
        <v>3862.5</v>
      </c>
      <c r="Y805" s="185">
        <v>3062.5</v>
      </c>
      <c r="Z805" s="84">
        <v>0.20416666666666666</v>
      </c>
      <c r="AA805" s="424"/>
      <c r="AB805" s="102">
        <v>0.1</v>
      </c>
      <c r="AC805" s="102">
        <v>0.1</v>
      </c>
      <c r="AE805" s="128">
        <v>1012.5</v>
      </c>
      <c r="AF805" s="180">
        <v>2025</v>
      </c>
      <c r="AG805" s="183">
        <v>1612.5</v>
      </c>
      <c r="AH805" s="189">
        <v>3862.5</v>
      </c>
      <c r="AK805" s="419">
        <v>13500</v>
      </c>
      <c r="AM805" s="12">
        <v>1350</v>
      </c>
      <c r="AN805" s="103">
        <v>14850</v>
      </c>
      <c r="AO805" s="12">
        <v>14850</v>
      </c>
      <c r="AP805" s="12" t="s">
        <v>529</v>
      </c>
      <c r="AQ805" s="103" t="s">
        <v>529</v>
      </c>
      <c r="AR805" s="159">
        <v>0.1</v>
      </c>
      <c r="AS805" s="84">
        <v>0</v>
      </c>
    </row>
    <row r="806" spans="1:45" ht="14.25" customHeight="1">
      <c r="A806" s="124" t="s">
        <v>1302</v>
      </c>
      <c r="B806" s="124" t="s">
        <v>1301</v>
      </c>
      <c r="C806" s="419" t="s">
        <v>519</v>
      </c>
      <c r="D806" s="135" t="s">
        <v>232</v>
      </c>
      <c r="E806" s="135">
        <f>COUNTIF(品番配送区分記入用リスト!U:U,CONCATENATE(A806,$E$1))</f>
        <v>0</v>
      </c>
      <c r="F806" s="135">
        <f>COUNTIF(品番配送区分記入用リスト!U:U,CONCATENATE(A806,$F$1))</f>
        <v>0</v>
      </c>
      <c r="G806" s="135">
        <f>COUNTIF(品番配送区分記入用リスト!U:U,CONCATENATE(A806,$G$1))</f>
        <v>0</v>
      </c>
      <c r="H806" s="135">
        <f>COUNTIF(品番配送区分記入用リスト!U:U,CONCATENATE(A806,$H$1))</f>
        <v>0</v>
      </c>
      <c r="I806" s="136">
        <f t="shared" si="13"/>
        <v>0</v>
      </c>
      <c r="L806" s="135" t="s">
        <v>1484</v>
      </c>
      <c r="M806" s="137">
        <v>2000000</v>
      </c>
      <c r="N806" s="419">
        <v>13500</v>
      </c>
      <c r="O806" s="154">
        <v>6000</v>
      </c>
      <c r="Q806" s="419">
        <v>13500</v>
      </c>
      <c r="R806" s="138">
        <v>6000</v>
      </c>
      <c r="S806" s="138">
        <v>7500</v>
      </c>
      <c r="T806" s="141">
        <v>2025</v>
      </c>
      <c r="U806" s="183">
        <v>1612.5</v>
      </c>
      <c r="V806" s="140">
        <v>0.11944444444444445</v>
      </c>
      <c r="W806" s="127">
        <v>800</v>
      </c>
      <c r="X806" s="85">
        <v>3862.5</v>
      </c>
      <c r="Y806" s="185">
        <v>3062.5</v>
      </c>
      <c r="Z806" s="84">
        <v>0.20416666666666666</v>
      </c>
      <c r="AA806" s="424"/>
      <c r="AB806" s="102">
        <v>0.1</v>
      </c>
      <c r="AC806" s="102">
        <v>0.1</v>
      </c>
      <c r="AE806" s="128">
        <v>1012.5</v>
      </c>
      <c r="AF806" s="180">
        <v>2025</v>
      </c>
      <c r="AG806" s="183">
        <v>1612.5</v>
      </c>
      <c r="AH806" s="189">
        <v>3862.5</v>
      </c>
      <c r="AK806" s="419">
        <v>13500</v>
      </c>
      <c r="AM806" s="12">
        <v>1350</v>
      </c>
      <c r="AN806" s="103">
        <v>14850</v>
      </c>
      <c r="AO806" s="12">
        <v>14850</v>
      </c>
      <c r="AP806" s="12" t="s">
        <v>529</v>
      </c>
      <c r="AQ806" s="103" t="s">
        <v>529</v>
      </c>
      <c r="AR806" s="159">
        <v>0.1</v>
      </c>
      <c r="AS806" s="84">
        <v>0</v>
      </c>
    </row>
    <row r="807" spans="1:45" ht="14.25" customHeight="1">
      <c r="A807" s="124" t="s">
        <v>1303</v>
      </c>
      <c r="B807" s="124" t="s">
        <v>1304</v>
      </c>
      <c r="C807" s="419" t="s">
        <v>519</v>
      </c>
      <c r="D807" s="135" t="s">
        <v>232</v>
      </c>
      <c r="E807" s="135">
        <f>COUNTIF(品番配送区分記入用リスト!U:U,CONCATENATE(A807,$E$1))</f>
        <v>0</v>
      </c>
      <c r="F807" s="135">
        <f>COUNTIF(品番配送区分記入用リスト!U:U,CONCATENATE(A807,$F$1))</f>
        <v>0</v>
      </c>
      <c r="G807" s="135">
        <f>COUNTIF(品番配送区分記入用リスト!U:U,CONCATENATE(A807,$G$1))</f>
        <v>0</v>
      </c>
      <c r="H807" s="135">
        <f>COUNTIF(品番配送区分記入用リスト!U:U,CONCATENATE(A807,$H$1))</f>
        <v>0</v>
      </c>
      <c r="I807" s="136">
        <f t="shared" si="13"/>
        <v>0</v>
      </c>
      <c r="L807" s="135" t="s">
        <v>1484</v>
      </c>
      <c r="M807" s="137">
        <v>2000000</v>
      </c>
      <c r="N807" s="419">
        <v>13500</v>
      </c>
      <c r="O807" s="154">
        <v>6000</v>
      </c>
      <c r="Q807" s="419">
        <v>13500</v>
      </c>
      <c r="R807" s="138">
        <v>6000</v>
      </c>
      <c r="S807" s="138">
        <v>7500</v>
      </c>
      <c r="T807" s="141">
        <v>2025</v>
      </c>
      <c r="U807" s="183">
        <v>1612.5</v>
      </c>
      <c r="V807" s="140">
        <v>0.11944444444444445</v>
      </c>
      <c r="W807" s="127">
        <v>800</v>
      </c>
      <c r="X807" s="85">
        <v>3862.5</v>
      </c>
      <c r="Y807" s="185">
        <v>3062.5</v>
      </c>
      <c r="Z807" s="84">
        <v>0.20416666666666666</v>
      </c>
      <c r="AA807" s="424"/>
      <c r="AB807" s="102">
        <v>0.1</v>
      </c>
      <c r="AC807" s="102">
        <v>0.1</v>
      </c>
      <c r="AE807" s="128">
        <v>1012.5</v>
      </c>
      <c r="AF807" s="180">
        <v>2025</v>
      </c>
      <c r="AG807" s="183">
        <v>1612.5</v>
      </c>
      <c r="AH807" s="189">
        <v>3862.5</v>
      </c>
      <c r="AK807" s="419">
        <v>13500</v>
      </c>
      <c r="AM807" s="12">
        <v>1350</v>
      </c>
      <c r="AN807" s="103">
        <v>14850</v>
      </c>
      <c r="AO807" s="12">
        <v>14850</v>
      </c>
      <c r="AP807" s="12" t="s">
        <v>529</v>
      </c>
      <c r="AQ807" s="103" t="s">
        <v>529</v>
      </c>
      <c r="AR807" s="159">
        <v>0.1</v>
      </c>
      <c r="AS807" s="84">
        <v>0</v>
      </c>
    </row>
    <row r="808" spans="1:45" ht="14.25" customHeight="1">
      <c r="A808" s="124" t="s">
        <v>1305</v>
      </c>
      <c r="B808" s="124" t="s">
        <v>1304</v>
      </c>
      <c r="C808" s="419" t="s">
        <v>920</v>
      </c>
      <c r="D808" s="135" t="s">
        <v>232</v>
      </c>
      <c r="E808" s="135">
        <f>COUNTIF(品番配送区分記入用リスト!U:U,CONCATENATE(A808,$E$1))</f>
        <v>0</v>
      </c>
      <c r="F808" s="135">
        <f>COUNTIF(品番配送区分記入用リスト!U:U,CONCATENATE(A808,$F$1))</f>
        <v>0</v>
      </c>
      <c r="G808" s="135">
        <f>COUNTIF(品番配送区分記入用リスト!U:U,CONCATENATE(A808,$G$1))</f>
        <v>0</v>
      </c>
      <c r="H808" s="135">
        <f>COUNTIF(品番配送区分記入用リスト!U:U,CONCATENATE(A808,$H$1))</f>
        <v>0</v>
      </c>
      <c r="I808" s="136">
        <f t="shared" si="13"/>
        <v>0</v>
      </c>
      <c r="L808" s="135" t="s">
        <v>1484</v>
      </c>
      <c r="M808" s="137">
        <v>2000000</v>
      </c>
      <c r="N808" s="419">
        <v>18000</v>
      </c>
      <c r="O808" s="154">
        <v>8000</v>
      </c>
      <c r="Q808" s="419">
        <v>18000</v>
      </c>
      <c r="R808" s="138">
        <v>8000</v>
      </c>
      <c r="S808" s="138">
        <v>10000</v>
      </c>
      <c r="T808" s="141">
        <v>2700</v>
      </c>
      <c r="U808" s="183">
        <v>2150</v>
      </c>
      <c r="V808" s="140">
        <v>0.11944444444444445</v>
      </c>
      <c r="W808" s="127">
        <v>800</v>
      </c>
      <c r="X808" s="85">
        <v>5150</v>
      </c>
      <c r="Y808" s="185">
        <v>4350</v>
      </c>
      <c r="Z808" s="84">
        <v>0.2175</v>
      </c>
      <c r="AA808" s="424"/>
      <c r="AB808" s="102">
        <v>0.1</v>
      </c>
      <c r="AC808" s="102">
        <v>0.1</v>
      </c>
      <c r="AE808" s="128">
        <v>1350</v>
      </c>
      <c r="AF808" s="180">
        <v>2700</v>
      </c>
      <c r="AG808" s="183">
        <v>2150</v>
      </c>
      <c r="AH808" s="189">
        <v>5150</v>
      </c>
      <c r="AK808" s="419">
        <v>18000</v>
      </c>
      <c r="AM808" s="12">
        <v>1800</v>
      </c>
      <c r="AN808" s="103">
        <v>19800</v>
      </c>
      <c r="AO808" s="12">
        <v>19800</v>
      </c>
      <c r="AP808" s="12" t="s">
        <v>1513</v>
      </c>
      <c r="AQ808" s="103" t="s">
        <v>1513</v>
      </c>
      <c r="AR808" s="159">
        <v>0.1</v>
      </c>
      <c r="AS808" s="84">
        <v>0</v>
      </c>
    </row>
    <row r="809" spans="1:45" ht="14.25" customHeight="1">
      <c r="A809" s="124" t="s">
        <v>1306</v>
      </c>
      <c r="B809" s="124" t="s">
        <v>1307</v>
      </c>
      <c r="C809" s="419" t="s">
        <v>1308</v>
      </c>
      <c r="D809" s="135" t="s">
        <v>232</v>
      </c>
      <c r="E809" s="135">
        <f>COUNTIF(品番配送区分記入用リスト!U:U,CONCATENATE(A809,$E$1))</f>
        <v>0</v>
      </c>
      <c r="F809" s="135">
        <f>COUNTIF(品番配送区分記入用リスト!U:U,CONCATENATE(A809,$F$1))</f>
        <v>0</v>
      </c>
      <c r="G809" s="135">
        <f>COUNTIF(品番配送区分記入用リスト!U:U,CONCATENATE(A809,$G$1))</f>
        <v>0</v>
      </c>
      <c r="H809" s="135">
        <f>COUNTIF(品番配送区分記入用リスト!U:U,CONCATENATE(A809,$H$1))</f>
        <v>0</v>
      </c>
      <c r="I809" s="136">
        <f t="shared" si="13"/>
        <v>0</v>
      </c>
      <c r="L809" s="135" t="s">
        <v>1484</v>
      </c>
      <c r="M809" s="137">
        <v>2000000</v>
      </c>
      <c r="N809" s="419">
        <v>27000</v>
      </c>
      <c r="O809" s="154">
        <v>12000</v>
      </c>
      <c r="Q809" s="419">
        <v>27000</v>
      </c>
      <c r="R809" s="138">
        <v>12000</v>
      </c>
      <c r="S809" s="138">
        <v>15000</v>
      </c>
      <c r="T809" s="141">
        <v>4050</v>
      </c>
      <c r="U809" s="183">
        <v>3225</v>
      </c>
      <c r="V809" s="140">
        <v>0.11944444444444445</v>
      </c>
      <c r="W809" s="127">
        <v>800</v>
      </c>
      <c r="X809" s="85">
        <v>7725</v>
      </c>
      <c r="Y809" s="185">
        <v>6925</v>
      </c>
      <c r="Z809" s="84">
        <v>0.23083333333333333</v>
      </c>
      <c r="AA809" s="424"/>
      <c r="AB809" s="102">
        <v>0.1</v>
      </c>
      <c r="AC809" s="102">
        <v>0.1</v>
      </c>
      <c r="AE809" s="128">
        <v>2025</v>
      </c>
      <c r="AF809" s="180">
        <v>4050</v>
      </c>
      <c r="AG809" s="183">
        <v>3225</v>
      </c>
      <c r="AH809" s="189">
        <v>7725</v>
      </c>
      <c r="AK809" s="419">
        <v>27000</v>
      </c>
      <c r="AM809" s="12">
        <v>2700</v>
      </c>
      <c r="AN809" s="103">
        <v>29700</v>
      </c>
      <c r="AO809" s="12">
        <v>29700</v>
      </c>
      <c r="AP809" s="12" t="s">
        <v>1523</v>
      </c>
      <c r="AQ809" s="103" t="s">
        <v>1523</v>
      </c>
      <c r="AR809" s="159">
        <v>0.1</v>
      </c>
      <c r="AS809" s="84">
        <v>0</v>
      </c>
    </row>
    <row r="810" spans="1:45" ht="14.25" customHeight="1">
      <c r="A810" s="124" t="s">
        <v>1309</v>
      </c>
      <c r="B810" s="124" t="s">
        <v>1307</v>
      </c>
      <c r="C810" s="419" t="s">
        <v>1310</v>
      </c>
      <c r="D810" s="135" t="s">
        <v>232</v>
      </c>
      <c r="E810" s="135">
        <f>COUNTIF(品番配送区分記入用リスト!U:U,CONCATENATE(A810,$E$1))</f>
        <v>0</v>
      </c>
      <c r="F810" s="135">
        <f>COUNTIF(品番配送区分記入用リスト!U:U,CONCATENATE(A810,$F$1))</f>
        <v>0</v>
      </c>
      <c r="G810" s="135">
        <f>COUNTIF(品番配送区分記入用リスト!U:U,CONCATENATE(A810,$G$1))</f>
        <v>0</v>
      </c>
      <c r="H810" s="135">
        <f>COUNTIF(品番配送区分記入用リスト!U:U,CONCATENATE(A810,$H$1))</f>
        <v>0</v>
      </c>
      <c r="I810" s="136">
        <f t="shared" si="13"/>
        <v>0</v>
      </c>
      <c r="L810" s="135" t="s">
        <v>1484</v>
      </c>
      <c r="M810" s="137">
        <v>2000000</v>
      </c>
      <c r="N810" s="419">
        <v>36000</v>
      </c>
      <c r="O810" s="154">
        <v>16000</v>
      </c>
      <c r="Q810" s="419">
        <v>36000</v>
      </c>
      <c r="R810" s="138">
        <v>16000</v>
      </c>
      <c r="S810" s="138">
        <v>20000</v>
      </c>
      <c r="T810" s="141">
        <v>5400</v>
      </c>
      <c r="U810" s="183">
        <v>4300</v>
      </c>
      <c r="V810" s="140">
        <v>0.11944444444444445</v>
      </c>
      <c r="W810" s="127">
        <v>800</v>
      </c>
      <c r="X810" s="85">
        <v>10300</v>
      </c>
      <c r="Y810" s="185">
        <v>9500</v>
      </c>
      <c r="Z810" s="84">
        <v>0.23749999999999999</v>
      </c>
      <c r="AA810" s="424"/>
      <c r="AB810" s="102">
        <v>0.1</v>
      </c>
      <c r="AC810" s="102">
        <v>0.1</v>
      </c>
      <c r="AE810" s="128">
        <v>2700</v>
      </c>
      <c r="AF810" s="180">
        <v>5400</v>
      </c>
      <c r="AG810" s="183">
        <v>4300</v>
      </c>
      <c r="AH810" s="189">
        <v>10300</v>
      </c>
      <c r="AK810" s="419">
        <v>36000</v>
      </c>
      <c r="AM810" s="12">
        <v>3600</v>
      </c>
      <c r="AN810" s="103">
        <v>39600</v>
      </c>
      <c r="AO810" s="12">
        <v>39600</v>
      </c>
      <c r="AP810" s="12" t="s">
        <v>1524</v>
      </c>
      <c r="AQ810" s="103" t="s">
        <v>1524</v>
      </c>
      <c r="AR810" s="159">
        <v>0.1</v>
      </c>
      <c r="AS810" s="84">
        <v>0</v>
      </c>
    </row>
    <row r="811" spans="1:45" ht="14.25" customHeight="1">
      <c r="A811" s="124" t="s">
        <v>1311</v>
      </c>
      <c r="B811" s="124" t="s">
        <v>1312</v>
      </c>
      <c r="C811" s="419" t="s">
        <v>248</v>
      </c>
      <c r="D811" s="135" t="s">
        <v>232</v>
      </c>
      <c r="E811" s="135">
        <f>COUNTIF(品番配送区分記入用リスト!U:U,CONCATENATE(A811,$E$1))</f>
        <v>0</v>
      </c>
      <c r="F811" s="135">
        <f>COUNTIF(品番配送区分記入用リスト!U:U,CONCATENATE(A811,$F$1))</f>
        <v>0</v>
      </c>
      <c r="G811" s="135">
        <f>COUNTIF(品番配送区分記入用リスト!U:U,CONCATENATE(A811,$G$1))</f>
        <v>0</v>
      </c>
      <c r="H811" s="135">
        <f>COUNTIF(品番配送区分記入用リスト!U:U,CONCATENATE(A811,$H$1))</f>
        <v>0</v>
      </c>
      <c r="I811" s="136">
        <f t="shared" si="13"/>
        <v>0</v>
      </c>
      <c r="L811" s="135" t="s">
        <v>1484</v>
      </c>
      <c r="M811" s="137">
        <v>2000000</v>
      </c>
      <c r="N811" s="419">
        <v>4500</v>
      </c>
      <c r="O811" s="154">
        <v>2000</v>
      </c>
      <c r="Q811" s="419">
        <v>4500</v>
      </c>
      <c r="R811" s="138">
        <v>2000</v>
      </c>
      <c r="S811" s="138">
        <v>2500</v>
      </c>
      <c r="T811" s="141">
        <v>675</v>
      </c>
      <c r="U811" s="183">
        <v>537.5</v>
      </c>
      <c r="V811" s="140">
        <v>0.11944444444444445</v>
      </c>
      <c r="W811" s="127">
        <v>800</v>
      </c>
      <c r="X811" s="85">
        <v>1287.5</v>
      </c>
      <c r="Y811" s="185">
        <v>487.5</v>
      </c>
      <c r="Z811" s="84">
        <v>9.7500000000000003E-2</v>
      </c>
      <c r="AA811" s="424"/>
      <c r="AB811" s="102">
        <v>0.1</v>
      </c>
      <c r="AC811" s="102">
        <v>0.1</v>
      </c>
      <c r="AE811" s="128">
        <v>337.5</v>
      </c>
      <c r="AF811" s="180">
        <v>675</v>
      </c>
      <c r="AG811" s="183">
        <v>537.5</v>
      </c>
      <c r="AH811" s="189">
        <v>1287.5</v>
      </c>
      <c r="AK811" s="419">
        <v>4500</v>
      </c>
      <c r="AM811" s="12">
        <v>450</v>
      </c>
      <c r="AN811" s="103">
        <v>4950</v>
      </c>
      <c r="AO811" s="12">
        <v>4950</v>
      </c>
      <c r="AP811" s="12" t="s">
        <v>467</v>
      </c>
      <c r="AQ811" s="103" t="s">
        <v>467</v>
      </c>
      <c r="AR811" s="159">
        <v>0.1</v>
      </c>
      <c r="AS811" s="84">
        <v>0</v>
      </c>
    </row>
    <row r="812" spans="1:45" ht="14.25" customHeight="1">
      <c r="A812" s="124" t="s">
        <v>1313</v>
      </c>
      <c r="B812" s="124" t="s">
        <v>1312</v>
      </c>
      <c r="C812" s="419" t="s">
        <v>524</v>
      </c>
      <c r="D812" s="135" t="s">
        <v>232</v>
      </c>
      <c r="E812" s="135">
        <f>COUNTIF(品番配送区分記入用リスト!U:U,CONCATENATE(A812,$E$1))</f>
        <v>0</v>
      </c>
      <c r="F812" s="135">
        <f>COUNTIF(品番配送区分記入用リスト!U:U,CONCATENATE(A812,$F$1))</f>
        <v>0</v>
      </c>
      <c r="G812" s="135">
        <f>COUNTIF(品番配送区分記入用リスト!U:U,CONCATENATE(A812,$G$1))</f>
        <v>0</v>
      </c>
      <c r="H812" s="135">
        <f>COUNTIF(品番配送区分記入用リスト!U:U,CONCATENATE(A812,$H$1))</f>
        <v>0</v>
      </c>
      <c r="I812" s="136">
        <f t="shared" si="13"/>
        <v>0</v>
      </c>
      <c r="L812" s="135" t="s">
        <v>1484</v>
      </c>
      <c r="M812" s="137">
        <v>2000000</v>
      </c>
      <c r="N812" s="419">
        <v>5400</v>
      </c>
      <c r="O812" s="154">
        <v>2400</v>
      </c>
      <c r="Q812" s="419">
        <v>5400</v>
      </c>
      <c r="R812" s="138">
        <v>2400</v>
      </c>
      <c r="S812" s="138">
        <v>3000</v>
      </c>
      <c r="T812" s="141">
        <v>810</v>
      </c>
      <c r="U812" s="183">
        <v>645</v>
      </c>
      <c r="V812" s="140">
        <v>0.11944444444444445</v>
      </c>
      <c r="W812" s="127">
        <v>800</v>
      </c>
      <c r="X812" s="85">
        <v>1545</v>
      </c>
      <c r="Y812" s="185">
        <v>745</v>
      </c>
      <c r="Z812" s="84">
        <v>0.12416666666666666</v>
      </c>
      <c r="AA812" s="424"/>
      <c r="AB812" s="102">
        <v>0.1</v>
      </c>
      <c r="AC812" s="102">
        <v>0.1</v>
      </c>
      <c r="AE812" s="128">
        <v>405</v>
      </c>
      <c r="AF812" s="180">
        <v>810</v>
      </c>
      <c r="AG812" s="183">
        <v>645</v>
      </c>
      <c r="AH812" s="189">
        <v>1545</v>
      </c>
      <c r="AK812" s="419">
        <v>5400</v>
      </c>
      <c r="AM812" s="12">
        <v>540</v>
      </c>
      <c r="AN812" s="103">
        <v>5940</v>
      </c>
      <c r="AO812" s="12">
        <v>5940</v>
      </c>
      <c r="AP812" s="12" t="s">
        <v>1519</v>
      </c>
      <c r="AQ812" s="103" t="s">
        <v>1519</v>
      </c>
      <c r="AR812" s="159">
        <v>0.1</v>
      </c>
      <c r="AS812" s="84">
        <v>0</v>
      </c>
    </row>
    <row r="813" spans="1:45" ht="14.25" customHeight="1">
      <c r="A813" s="124" t="s">
        <v>1314</v>
      </c>
      <c r="B813" s="124" t="s">
        <v>1315</v>
      </c>
      <c r="C813" s="419" t="s">
        <v>264</v>
      </c>
      <c r="D813" s="135" t="s">
        <v>232</v>
      </c>
      <c r="E813" s="135">
        <f>COUNTIF(品番配送区分記入用リスト!U:U,CONCATENATE(A813,$E$1))</f>
        <v>0</v>
      </c>
      <c r="F813" s="135">
        <f>COUNTIF(品番配送区分記入用リスト!U:U,CONCATENATE(A813,$F$1))</f>
        <v>0</v>
      </c>
      <c r="G813" s="135">
        <f>COUNTIF(品番配送区分記入用リスト!U:U,CONCATENATE(A813,$G$1))</f>
        <v>0</v>
      </c>
      <c r="H813" s="135">
        <f>COUNTIF(品番配送区分記入用リスト!U:U,CONCATENATE(A813,$H$1))</f>
        <v>0</v>
      </c>
      <c r="I813" s="136">
        <f t="shared" si="13"/>
        <v>0</v>
      </c>
      <c r="L813" s="135" t="s">
        <v>1484</v>
      </c>
      <c r="M813" s="137">
        <v>2000000</v>
      </c>
      <c r="N813" s="419">
        <v>9000</v>
      </c>
      <c r="O813" s="154">
        <v>4000</v>
      </c>
      <c r="Q813" s="419">
        <v>9000</v>
      </c>
      <c r="R813" s="138">
        <v>4000</v>
      </c>
      <c r="S813" s="138">
        <v>5000</v>
      </c>
      <c r="T813" s="141">
        <v>1350</v>
      </c>
      <c r="U813" s="183">
        <v>1075</v>
      </c>
      <c r="V813" s="140">
        <v>0.11944444444444445</v>
      </c>
      <c r="W813" s="127">
        <v>800</v>
      </c>
      <c r="X813" s="85">
        <v>2575</v>
      </c>
      <c r="Y813" s="185">
        <v>1775</v>
      </c>
      <c r="Z813" s="84">
        <v>0.17749999999999999</v>
      </c>
      <c r="AA813" s="424"/>
      <c r="AB813" s="102">
        <v>0.1</v>
      </c>
      <c r="AC813" s="102">
        <v>0.1</v>
      </c>
      <c r="AE813" s="128">
        <v>675</v>
      </c>
      <c r="AF813" s="180">
        <v>1350</v>
      </c>
      <c r="AG813" s="183">
        <v>1075</v>
      </c>
      <c r="AH813" s="189">
        <v>2575</v>
      </c>
      <c r="AK813" s="419">
        <v>9000</v>
      </c>
      <c r="AM813" s="12">
        <v>900</v>
      </c>
      <c r="AN813" s="103">
        <v>9900</v>
      </c>
      <c r="AO813" s="12">
        <v>9900</v>
      </c>
      <c r="AP813" s="12" t="s">
        <v>505</v>
      </c>
      <c r="AQ813" s="103" t="s">
        <v>505</v>
      </c>
      <c r="AR813" s="159">
        <v>0.1</v>
      </c>
      <c r="AS813" s="84">
        <v>0</v>
      </c>
    </row>
    <row r="814" spans="1:45" ht="14.25" customHeight="1">
      <c r="A814" s="124" t="s">
        <v>1316</v>
      </c>
      <c r="B814" s="124" t="s">
        <v>1315</v>
      </c>
      <c r="C814" s="419" t="s">
        <v>519</v>
      </c>
      <c r="D814" s="135" t="s">
        <v>232</v>
      </c>
      <c r="E814" s="135">
        <f>COUNTIF(品番配送区分記入用リスト!U:U,CONCATENATE(A814,$E$1))</f>
        <v>0</v>
      </c>
      <c r="F814" s="135">
        <f>COUNTIF(品番配送区分記入用リスト!U:U,CONCATENATE(A814,$F$1))</f>
        <v>0</v>
      </c>
      <c r="G814" s="135">
        <f>COUNTIF(品番配送区分記入用リスト!U:U,CONCATENATE(A814,$G$1))</f>
        <v>0</v>
      </c>
      <c r="H814" s="135">
        <f>COUNTIF(品番配送区分記入用リスト!U:U,CONCATENATE(A814,$H$1))</f>
        <v>0</v>
      </c>
      <c r="I814" s="136">
        <f t="shared" si="13"/>
        <v>0</v>
      </c>
      <c r="L814" s="135" t="s">
        <v>1484</v>
      </c>
      <c r="M814" s="137">
        <v>2000000</v>
      </c>
      <c r="N814" s="419">
        <v>13500</v>
      </c>
      <c r="O814" s="154">
        <v>6000</v>
      </c>
      <c r="Q814" s="419">
        <v>13500</v>
      </c>
      <c r="R814" s="138">
        <v>6000</v>
      </c>
      <c r="S814" s="138">
        <v>7500</v>
      </c>
      <c r="T814" s="141">
        <v>2025</v>
      </c>
      <c r="U814" s="183">
        <v>1612.5</v>
      </c>
      <c r="V814" s="140">
        <v>0.11944444444444445</v>
      </c>
      <c r="W814" s="127">
        <v>800</v>
      </c>
      <c r="X814" s="85">
        <v>3862.5</v>
      </c>
      <c r="Y814" s="185">
        <v>3062.5</v>
      </c>
      <c r="Z814" s="84">
        <v>0.20416666666666666</v>
      </c>
      <c r="AA814" s="424"/>
      <c r="AB814" s="102">
        <v>0.1</v>
      </c>
      <c r="AC814" s="102">
        <v>0.1</v>
      </c>
      <c r="AE814" s="128">
        <v>1012.5</v>
      </c>
      <c r="AF814" s="180">
        <v>2025</v>
      </c>
      <c r="AG814" s="183">
        <v>1612.5</v>
      </c>
      <c r="AH814" s="189">
        <v>3862.5</v>
      </c>
      <c r="AK814" s="419">
        <v>13500</v>
      </c>
      <c r="AM814" s="12">
        <v>1350</v>
      </c>
      <c r="AN814" s="103">
        <v>14850</v>
      </c>
      <c r="AO814" s="12">
        <v>14850</v>
      </c>
      <c r="AP814" s="12" t="s">
        <v>529</v>
      </c>
      <c r="AQ814" s="103" t="s">
        <v>529</v>
      </c>
      <c r="AR814" s="159">
        <v>0.1</v>
      </c>
      <c r="AS814" s="84">
        <v>0</v>
      </c>
    </row>
    <row r="815" spans="1:45" ht="14.25" customHeight="1">
      <c r="A815" s="124" t="s">
        <v>1317</v>
      </c>
      <c r="B815" s="124" t="s">
        <v>1318</v>
      </c>
      <c r="C815" s="419" t="s">
        <v>248</v>
      </c>
      <c r="D815" s="135" t="s">
        <v>232</v>
      </c>
      <c r="E815" s="135">
        <f>COUNTIF(品番配送区分記入用リスト!U:U,CONCATENATE(A815,$E$1))</f>
        <v>0</v>
      </c>
      <c r="F815" s="135">
        <f>COUNTIF(品番配送区分記入用リスト!U:U,CONCATENATE(A815,$F$1))</f>
        <v>0</v>
      </c>
      <c r="G815" s="135">
        <f>COUNTIF(品番配送区分記入用リスト!U:U,CONCATENATE(A815,$G$1))</f>
        <v>0</v>
      </c>
      <c r="H815" s="135">
        <f>COUNTIF(品番配送区分記入用リスト!U:U,CONCATENATE(A815,$H$1))</f>
        <v>0</v>
      </c>
      <c r="I815" s="136">
        <f t="shared" si="13"/>
        <v>0</v>
      </c>
      <c r="L815" s="135" t="s">
        <v>1484</v>
      </c>
      <c r="M815" s="137">
        <v>2000000</v>
      </c>
      <c r="N815" s="419">
        <v>4500</v>
      </c>
      <c r="O815" s="154">
        <v>2000</v>
      </c>
      <c r="Q815" s="419">
        <v>4500</v>
      </c>
      <c r="R815" s="138">
        <v>2000</v>
      </c>
      <c r="S815" s="138">
        <v>2500</v>
      </c>
      <c r="T815" s="141">
        <v>675</v>
      </c>
      <c r="U815" s="183">
        <v>537.5</v>
      </c>
      <c r="V815" s="140">
        <v>0.11944444444444445</v>
      </c>
      <c r="W815" s="127">
        <v>800</v>
      </c>
      <c r="X815" s="85">
        <v>1287.5</v>
      </c>
      <c r="Y815" s="185">
        <v>487.5</v>
      </c>
      <c r="Z815" s="84">
        <v>9.7500000000000003E-2</v>
      </c>
      <c r="AA815" s="424"/>
      <c r="AB815" s="102">
        <v>0.1</v>
      </c>
      <c r="AC815" s="102">
        <v>0.1</v>
      </c>
      <c r="AE815" s="128">
        <v>337.5</v>
      </c>
      <c r="AF815" s="180">
        <v>675</v>
      </c>
      <c r="AG815" s="183">
        <v>537.5</v>
      </c>
      <c r="AH815" s="189">
        <v>1287.5</v>
      </c>
      <c r="AK815" s="419">
        <v>4500</v>
      </c>
      <c r="AM815" s="12">
        <v>450</v>
      </c>
      <c r="AN815" s="103">
        <v>4950</v>
      </c>
      <c r="AO815" s="12">
        <v>4950</v>
      </c>
      <c r="AP815" s="12" t="s">
        <v>467</v>
      </c>
      <c r="AQ815" s="103" t="s">
        <v>467</v>
      </c>
      <c r="AR815" s="159">
        <v>0.1</v>
      </c>
      <c r="AS815" s="84">
        <v>0</v>
      </c>
    </row>
    <row r="816" spans="1:45" ht="14.25" customHeight="1">
      <c r="A816" s="124" t="s">
        <v>1319</v>
      </c>
      <c r="B816" s="124" t="s">
        <v>1318</v>
      </c>
      <c r="C816" s="419" t="s">
        <v>248</v>
      </c>
      <c r="D816" s="135" t="s">
        <v>232</v>
      </c>
      <c r="E816" s="135">
        <f>COUNTIF(品番配送区分記入用リスト!U:U,CONCATENATE(A816,$E$1))</f>
        <v>0</v>
      </c>
      <c r="F816" s="135">
        <f>COUNTIF(品番配送区分記入用リスト!U:U,CONCATENATE(A816,$F$1))</f>
        <v>0</v>
      </c>
      <c r="G816" s="135">
        <f>COUNTIF(品番配送区分記入用リスト!U:U,CONCATENATE(A816,$G$1))</f>
        <v>0</v>
      </c>
      <c r="H816" s="135">
        <f>COUNTIF(品番配送区分記入用リスト!U:U,CONCATENATE(A816,$H$1))</f>
        <v>0</v>
      </c>
      <c r="I816" s="136">
        <f t="shared" si="13"/>
        <v>0</v>
      </c>
      <c r="L816" s="135" t="s">
        <v>1484</v>
      </c>
      <c r="M816" s="137">
        <v>2000000</v>
      </c>
      <c r="N816" s="419">
        <v>4500</v>
      </c>
      <c r="O816" s="154">
        <v>2000</v>
      </c>
      <c r="Q816" s="419">
        <v>4500</v>
      </c>
      <c r="R816" s="138">
        <v>2000</v>
      </c>
      <c r="S816" s="138">
        <v>2500</v>
      </c>
      <c r="T816" s="141">
        <v>675</v>
      </c>
      <c r="U816" s="183">
        <v>537.5</v>
      </c>
      <c r="V816" s="140">
        <v>0.11944444444444445</v>
      </c>
      <c r="W816" s="127">
        <v>800</v>
      </c>
      <c r="X816" s="85">
        <v>1287.5</v>
      </c>
      <c r="Y816" s="185">
        <v>487.5</v>
      </c>
      <c r="Z816" s="84">
        <v>9.7500000000000003E-2</v>
      </c>
      <c r="AA816" s="424"/>
      <c r="AB816" s="102">
        <v>0.1</v>
      </c>
      <c r="AC816" s="102">
        <v>0.1</v>
      </c>
      <c r="AE816" s="128">
        <v>337.5</v>
      </c>
      <c r="AF816" s="180">
        <v>675</v>
      </c>
      <c r="AG816" s="183">
        <v>537.5</v>
      </c>
      <c r="AH816" s="189">
        <v>1287.5</v>
      </c>
      <c r="AK816" s="419">
        <v>4500</v>
      </c>
      <c r="AN816" s="103"/>
      <c r="AP816" s="12" t="s">
        <v>467</v>
      </c>
      <c r="AQ816" s="103" t="s">
        <v>467</v>
      </c>
      <c r="AR816" s="159">
        <v>0.1</v>
      </c>
      <c r="AS816" s="84"/>
    </row>
    <row r="817" spans="1:45" ht="14.25" customHeight="1">
      <c r="A817" s="124" t="s">
        <v>1320</v>
      </c>
      <c r="B817" s="124" t="s">
        <v>1321</v>
      </c>
      <c r="C817" s="419" t="s">
        <v>264</v>
      </c>
      <c r="D817" s="135" t="s">
        <v>232</v>
      </c>
      <c r="E817" s="135">
        <f>COUNTIF(品番配送区分記入用リスト!U:U,CONCATENATE(A817,$E$1))</f>
        <v>0</v>
      </c>
      <c r="F817" s="135">
        <f>COUNTIF(品番配送区分記入用リスト!U:U,CONCATENATE(A817,$F$1))</f>
        <v>0</v>
      </c>
      <c r="G817" s="135">
        <f>COUNTIF(品番配送区分記入用リスト!U:U,CONCATENATE(A817,$G$1))</f>
        <v>0</v>
      </c>
      <c r="H817" s="135">
        <f>COUNTIF(品番配送区分記入用リスト!U:U,CONCATENATE(A817,$H$1))</f>
        <v>0</v>
      </c>
      <c r="I817" s="136">
        <f t="shared" si="13"/>
        <v>0</v>
      </c>
      <c r="L817" s="135" t="s">
        <v>1484</v>
      </c>
      <c r="M817" s="137">
        <v>2000000</v>
      </c>
      <c r="N817" s="419">
        <v>9000</v>
      </c>
      <c r="O817" s="154">
        <v>4000</v>
      </c>
      <c r="Q817" s="419">
        <v>9000</v>
      </c>
      <c r="R817" s="138">
        <v>4000</v>
      </c>
      <c r="S817" s="138">
        <v>5000</v>
      </c>
      <c r="T817" s="141">
        <v>1350</v>
      </c>
      <c r="U817" s="183">
        <v>1075</v>
      </c>
      <c r="V817" s="140">
        <v>0.11944444444444445</v>
      </c>
      <c r="W817" s="127">
        <v>800</v>
      </c>
      <c r="X817" s="85">
        <v>2575</v>
      </c>
      <c r="Y817" s="185">
        <v>1775</v>
      </c>
      <c r="Z817" s="84">
        <v>0.17749999999999999</v>
      </c>
      <c r="AA817" s="424"/>
      <c r="AB817" s="102">
        <v>0.1</v>
      </c>
      <c r="AC817" s="102">
        <v>0.1</v>
      </c>
      <c r="AE817" s="128">
        <v>675</v>
      </c>
      <c r="AF817" s="180">
        <v>1350</v>
      </c>
      <c r="AG817" s="183">
        <v>1075</v>
      </c>
      <c r="AH817" s="189">
        <v>2575</v>
      </c>
      <c r="AK817" s="419">
        <v>9000</v>
      </c>
      <c r="AN817" s="103"/>
      <c r="AP817" s="12" t="s">
        <v>505</v>
      </c>
      <c r="AQ817" s="103" t="s">
        <v>505</v>
      </c>
      <c r="AR817" s="159">
        <v>0.1</v>
      </c>
      <c r="AS817" s="84"/>
    </row>
    <row r="818" spans="1:45" ht="14.25" customHeight="1">
      <c r="A818" s="124" t="s">
        <v>1322</v>
      </c>
      <c r="B818" s="124" t="s">
        <v>1323</v>
      </c>
      <c r="C818" s="419" t="s">
        <v>495</v>
      </c>
      <c r="D818" s="135" t="s">
        <v>232</v>
      </c>
      <c r="E818" s="135">
        <f>COUNTIF(品番配送区分記入用リスト!U:U,CONCATENATE(A818,$E$1))</f>
        <v>0</v>
      </c>
      <c r="F818" s="135">
        <f>COUNTIF(品番配送区分記入用リスト!U:U,CONCATENATE(A818,$F$1))</f>
        <v>0</v>
      </c>
      <c r="G818" s="135">
        <f>COUNTIF(品番配送区分記入用リスト!U:U,CONCATENATE(A818,$G$1))</f>
        <v>0</v>
      </c>
      <c r="H818" s="135">
        <f>COUNTIF(品番配送区分記入用リスト!U:U,CONCATENATE(A818,$H$1))</f>
        <v>0</v>
      </c>
      <c r="I818" s="136">
        <f t="shared" si="13"/>
        <v>0</v>
      </c>
      <c r="L818" s="135" t="s">
        <v>1484</v>
      </c>
      <c r="M818" s="137">
        <v>2000000</v>
      </c>
      <c r="N818" s="419">
        <v>7200</v>
      </c>
      <c r="O818" s="154">
        <v>3200</v>
      </c>
      <c r="Q818" s="419">
        <v>7200</v>
      </c>
      <c r="R818" s="138">
        <v>3200</v>
      </c>
      <c r="S818" s="138">
        <v>4000</v>
      </c>
      <c r="T818" s="141">
        <v>1080</v>
      </c>
      <c r="U818" s="183">
        <v>860</v>
      </c>
      <c r="V818" s="140">
        <v>0.11944444444444445</v>
      </c>
      <c r="W818" s="127">
        <v>800</v>
      </c>
      <c r="X818" s="85">
        <v>2060</v>
      </c>
      <c r="Y818" s="185">
        <v>1260</v>
      </c>
      <c r="Z818" s="84">
        <v>0.1575</v>
      </c>
      <c r="AA818" s="424"/>
      <c r="AB818" s="102">
        <v>0.1</v>
      </c>
      <c r="AC818" s="102">
        <v>0.1</v>
      </c>
      <c r="AE818" s="128">
        <v>540</v>
      </c>
      <c r="AF818" s="180">
        <v>1080</v>
      </c>
      <c r="AG818" s="183">
        <v>860</v>
      </c>
      <c r="AH818" s="189">
        <v>2060</v>
      </c>
      <c r="AK818" s="419">
        <v>7200</v>
      </c>
      <c r="AN818" s="103"/>
      <c r="AP818" s="12" t="s">
        <v>1515</v>
      </c>
      <c r="AQ818" s="103" t="s">
        <v>1515</v>
      </c>
      <c r="AR818" s="159">
        <v>0.1</v>
      </c>
      <c r="AS818" s="84"/>
    </row>
    <row r="819" spans="1:45" ht="14.25" customHeight="1">
      <c r="A819" s="124" t="s">
        <v>1324</v>
      </c>
      <c r="B819" s="124" t="s">
        <v>1325</v>
      </c>
      <c r="C819" s="419" t="s">
        <v>264</v>
      </c>
      <c r="D819" s="135" t="s">
        <v>232</v>
      </c>
      <c r="E819" s="135">
        <f>COUNTIF(品番配送区分記入用リスト!U:U,CONCATENATE(A819,$E$1))</f>
        <v>0</v>
      </c>
      <c r="F819" s="135">
        <f>COUNTIF(品番配送区分記入用リスト!U:U,CONCATENATE(A819,$F$1))</f>
        <v>0</v>
      </c>
      <c r="G819" s="135">
        <f>COUNTIF(品番配送区分記入用リスト!U:U,CONCATENATE(A819,$G$1))</f>
        <v>0</v>
      </c>
      <c r="H819" s="135">
        <f>COUNTIF(品番配送区分記入用リスト!U:U,CONCATENATE(A819,$H$1))</f>
        <v>0</v>
      </c>
      <c r="I819" s="136">
        <f t="shared" si="13"/>
        <v>0</v>
      </c>
      <c r="L819" s="135" t="s">
        <v>1484</v>
      </c>
      <c r="M819" s="137">
        <v>2000000</v>
      </c>
      <c r="N819" s="419">
        <v>9000</v>
      </c>
      <c r="O819" s="154">
        <v>4000</v>
      </c>
      <c r="Q819" s="419">
        <v>9000</v>
      </c>
      <c r="R819" s="138">
        <v>4000</v>
      </c>
      <c r="S819" s="138">
        <v>5000</v>
      </c>
      <c r="T819" s="141">
        <v>1350</v>
      </c>
      <c r="U819" s="183">
        <v>1075</v>
      </c>
      <c r="V819" s="140">
        <v>0.11944444444444445</v>
      </c>
      <c r="W819" s="127">
        <v>800</v>
      </c>
      <c r="X819" s="85">
        <v>2575</v>
      </c>
      <c r="Y819" s="185">
        <v>1775</v>
      </c>
      <c r="Z819" s="84">
        <v>0.17749999999999999</v>
      </c>
      <c r="AA819" s="424"/>
      <c r="AB819" s="102">
        <v>0.1</v>
      </c>
      <c r="AC819" s="102">
        <v>0.1</v>
      </c>
      <c r="AE819" s="128">
        <v>675</v>
      </c>
      <c r="AF819" s="180">
        <v>1350</v>
      </c>
      <c r="AG819" s="183">
        <v>1075</v>
      </c>
      <c r="AH819" s="189">
        <v>2575</v>
      </c>
      <c r="AK819" s="419">
        <v>9000</v>
      </c>
      <c r="AN819" s="103"/>
      <c r="AP819" s="12" t="s">
        <v>505</v>
      </c>
      <c r="AQ819" s="103" t="s">
        <v>505</v>
      </c>
      <c r="AR819" s="159">
        <v>0.1</v>
      </c>
      <c r="AS819" s="84"/>
    </row>
    <row r="820" spans="1:45" ht="14.25" customHeight="1">
      <c r="A820" s="124" t="s">
        <v>1326</v>
      </c>
      <c r="B820" s="124" t="s">
        <v>1325</v>
      </c>
      <c r="C820" s="419" t="s">
        <v>519</v>
      </c>
      <c r="D820" s="135" t="s">
        <v>232</v>
      </c>
      <c r="E820" s="135">
        <f>COUNTIF(品番配送区分記入用リスト!U:U,CONCATENATE(A820,$E$1))</f>
        <v>0</v>
      </c>
      <c r="F820" s="135">
        <f>COUNTIF(品番配送区分記入用リスト!U:U,CONCATENATE(A820,$F$1))</f>
        <v>0</v>
      </c>
      <c r="G820" s="135">
        <f>COUNTIF(品番配送区分記入用リスト!U:U,CONCATENATE(A820,$G$1))</f>
        <v>0</v>
      </c>
      <c r="H820" s="135">
        <f>COUNTIF(品番配送区分記入用リスト!U:U,CONCATENATE(A820,$H$1))</f>
        <v>0</v>
      </c>
      <c r="I820" s="136">
        <f t="shared" si="13"/>
        <v>0</v>
      </c>
      <c r="L820" s="135" t="s">
        <v>1484</v>
      </c>
      <c r="M820" s="137">
        <v>2000000</v>
      </c>
      <c r="N820" s="419">
        <v>13500</v>
      </c>
      <c r="O820" s="154">
        <v>6000</v>
      </c>
      <c r="Q820" s="419">
        <v>13500</v>
      </c>
      <c r="R820" s="138">
        <v>6000</v>
      </c>
      <c r="S820" s="138">
        <v>7500</v>
      </c>
      <c r="T820" s="141">
        <v>2025</v>
      </c>
      <c r="U820" s="183">
        <v>1612.5</v>
      </c>
      <c r="V820" s="140">
        <v>0.11944444444444445</v>
      </c>
      <c r="W820" s="127">
        <v>800</v>
      </c>
      <c r="X820" s="85">
        <v>3862.5</v>
      </c>
      <c r="Y820" s="185">
        <v>3062.5</v>
      </c>
      <c r="Z820" s="84">
        <v>0.20416666666666666</v>
      </c>
      <c r="AA820" s="424"/>
      <c r="AB820" s="102">
        <v>0.1</v>
      </c>
      <c r="AC820" s="102">
        <v>0.1</v>
      </c>
      <c r="AE820" s="128">
        <v>1012.5</v>
      </c>
      <c r="AF820" s="180">
        <v>2025</v>
      </c>
      <c r="AG820" s="183">
        <v>1612.5</v>
      </c>
      <c r="AH820" s="189">
        <v>3862.5</v>
      </c>
      <c r="AK820" s="419">
        <v>13500</v>
      </c>
      <c r="AN820" s="103"/>
      <c r="AP820" s="12" t="s">
        <v>529</v>
      </c>
      <c r="AQ820" s="103" t="s">
        <v>529</v>
      </c>
      <c r="AR820" s="159">
        <v>0.1</v>
      </c>
      <c r="AS820" s="84"/>
    </row>
    <row r="821" spans="1:45" ht="14.25" customHeight="1">
      <c r="A821" s="124" t="s">
        <v>1327</v>
      </c>
      <c r="B821" s="124" t="s">
        <v>1328</v>
      </c>
      <c r="C821" s="419" t="s">
        <v>246</v>
      </c>
      <c r="D821" s="135" t="s">
        <v>232</v>
      </c>
      <c r="E821" s="135">
        <f>COUNTIF(品番配送区分記入用リスト!U:U,CONCATENATE(A821,$E$1))</f>
        <v>0</v>
      </c>
      <c r="F821" s="135">
        <f>COUNTIF(品番配送区分記入用リスト!U:U,CONCATENATE(A821,$F$1))</f>
        <v>0</v>
      </c>
      <c r="G821" s="135">
        <f>COUNTIF(品番配送区分記入用リスト!U:U,CONCATENATE(A821,$G$1))</f>
        <v>0</v>
      </c>
      <c r="H821" s="135">
        <f>COUNTIF(品番配送区分記入用リスト!U:U,CONCATENATE(A821,$H$1))</f>
        <v>0</v>
      </c>
      <c r="I821" s="136">
        <f t="shared" si="13"/>
        <v>0</v>
      </c>
      <c r="L821" s="135" t="s">
        <v>1484</v>
      </c>
      <c r="M821" s="137">
        <v>2000000</v>
      </c>
      <c r="N821" s="419">
        <v>3600</v>
      </c>
      <c r="O821" s="154">
        <v>1600</v>
      </c>
      <c r="Q821" s="419">
        <v>3600</v>
      </c>
      <c r="R821" s="138">
        <v>1600</v>
      </c>
      <c r="S821" s="138">
        <v>2000</v>
      </c>
      <c r="T821" s="141">
        <v>540</v>
      </c>
      <c r="U821" s="183">
        <v>430</v>
      </c>
      <c r="V821" s="140">
        <v>0.11944444444444445</v>
      </c>
      <c r="X821" s="85">
        <v>1030</v>
      </c>
      <c r="Y821" s="185">
        <v>1030</v>
      </c>
      <c r="Z821" s="84">
        <v>0.25750000000000001</v>
      </c>
      <c r="AA821" s="424"/>
      <c r="AB821" s="102">
        <v>0.1</v>
      </c>
      <c r="AC821" s="102">
        <v>0.1</v>
      </c>
      <c r="AE821" s="128">
        <v>270</v>
      </c>
      <c r="AF821" s="180">
        <v>540</v>
      </c>
      <c r="AG821" s="183">
        <v>430</v>
      </c>
      <c r="AH821" s="189">
        <v>1030</v>
      </c>
      <c r="AK821" s="419">
        <v>3600</v>
      </c>
      <c r="AN821" s="103"/>
      <c r="AP821" s="12" t="s">
        <v>1518</v>
      </c>
      <c r="AQ821" s="103" t="s">
        <v>1518</v>
      </c>
      <c r="AR821" s="159">
        <v>0.1</v>
      </c>
      <c r="AS821" s="84"/>
    </row>
    <row r="822" spans="1:45" ht="14.25" customHeight="1">
      <c r="A822" s="124" t="s">
        <v>1329</v>
      </c>
      <c r="B822" s="124" t="s">
        <v>1330</v>
      </c>
      <c r="C822" s="419" t="s">
        <v>248</v>
      </c>
      <c r="D822" s="135" t="s">
        <v>232</v>
      </c>
      <c r="E822" s="135">
        <f>COUNTIF(品番配送区分記入用リスト!U:U,CONCATENATE(A822,$E$1))</f>
        <v>0</v>
      </c>
      <c r="F822" s="135">
        <f>COUNTIF(品番配送区分記入用リスト!U:U,CONCATENATE(A822,$F$1))</f>
        <v>0</v>
      </c>
      <c r="G822" s="135">
        <f>COUNTIF(品番配送区分記入用リスト!U:U,CONCATENATE(A822,$G$1))</f>
        <v>0</v>
      </c>
      <c r="H822" s="135">
        <f>COUNTIF(品番配送区分記入用リスト!U:U,CONCATENATE(A822,$H$1))</f>
        <v>0</v>
      </c>
      <c r="I822" s="136">
        <f t="shared" si="13"/>
        <v>0</v>
      </c>
      <c r="L822" s="135" t="s">
        <v>1484</v>
      </c>
      <c r="M822" s="137">
        <v>2000000</v>
      </c>
      <c r="N822" s="419">
        <v>4500</v>
      </c>
      <c r="O822" s="154">
        <v>2000</v>
      </c>
      <c r="Q822" s="419">
        <v>4500</v>
      </c>
      <c r="R822" s="138">
        <v>2000</v>
      </c>
      <c r="S822" s="138">
        <v>2500</v>
      </c>
      <c r="T822" s="141">
        <v>675</v>
      </c>
      <c r="U822" s="183">
        <v>537.5</v>
      </c>
      <c r="V822" s="140">
        <v>0.11944444444444445</v>
      </c>
      <c r="W822" s="127">
        <v>800</v>
      </c>
      <c r="X822" s="85">
        <v>1287.5</v>
      </c>
      <c r="Y822" s="185">
        <v>487.5</v>
      </c>
      <c r="Z822" s="84">
        <v>9.7500000000000003E-2</v>
      </c>
      <c r="AA822" s="424"/>
      <c r="AB822" s="102">
        <v>0.1</v>
      </c>
      <c r="AC822" s="102">
        <v>0.1</v>
      </c>
      <c r="AE822" s="128">
        <v>337.5</v>
      </c>
      <c r="AF822" s="180">
        <v>675</v>
      </c>
      <c r="AG822" s="183">
        <v>537.5</v>
      </c>
      <c r="AH822" s="189">
        <v>1287.5</v>
      </c>
      <c r="AK822" s="419">
        <v>4500</v>
      </c>
      <c r="AN822" s="103"/>
      <c r="AP822" s="12" t="s">
        <v>467</v>
      </c>
      <c r="AQ822" s="103" t="s">
        <v>467</v>
      </c>
      <c r="AR822" s="159">
        <v>0.1</v>
      </c>
      <c r="AS822" s="84"/>
    </row>
    <row r="823" spans="1:45" ht="14.25" customHeight="1">
      <c r="A823" s="124" t="s">
        <v>1331</v>
      </c>
      <c r="B823" s="124" t="s">
        <v>1332</v>
      </c>
      <c r="C823" s="419" t="s">
        <v>495</v>
      </c>
      <c r="D823" s="135" t="s">
        <v>232</v>
      </c>
      <c r="E823" s="135">
        <f>COUNTIF(品番配送区分記入用リスト!U:U,CONCATENATE(A823,$E$1))</f>
        <v>0</v>
      </c>
      <c r="F823" s="135">
        <f>COUNTIF(品番配送区分記入用リスト!U:U,CONCATENATE(A823,$F$1))</f>
        <v>0</v>
      </c>
      <c r="G823" s="135">
        <f>COUNTIF(品番配送区分記入用リスト!U:U,CONCATENATE(A823,$G$1))</f>
        <v>0</v>
      </c>
      <c r="H823" s="135">
        <f>COUNTIF(品番配送区分記入用リスト!U:U,CONCATENATE(A823,$H$1))</f>
        <v>0</v>
      </c>
      <c r="I823" s="136">
        <f t="shared" si="13"/>
        <v>0</v>
      </c>
      <c r="L823" s="135" t="s">
        <v>1484</v>
      </c>
      <c r="M823" s="137">
        <v>2000000</v>
      </c>
      <c r="N823" s="419">
        <v>7200</v>
      </c>
      <c r="O823" s="154">
        <v>3200</v>
      </c>
      <c r="Q823" s="419">
        <v>7200</v>
      </c>
      <c r="R823" s="138">
        <v>3200</v>
      </c>
      <c r="S823" s="138">
        <v>4000</v>
      </c>
      <c r="T823" s="141">
        <v>1080</v>
      </c>
      <c r="U823" s="183">
        <v>860</v>
      </c>
      <c r="V823" s="140">
        <v>0.11944444444444445</v>
      </c>
      <c r="W823" s="127">
        <v>800</v>
      </c>
      <c r="X823" s="85">
        <v>2060</v>
      </c>
      <c r="Y823" s="185">
        <v>1260</v>
      </c>
      <c r="Z823" s="84">
        <v>0.1575</v>
      </c>
      <c r="AA823" s="424"/>
      <c r="AB823" s="102">
        <v>0.1</v>
      </c>
      <c r="AC823" s="102">
        <v>0.1</v>
      </c>
      <c r="AE823" s="128">
        <v>540</v>
      </c>
      <c r="AF823" s="180">
        <v>1080</v>
      </c>
      <c r="AG823" s="183">
        <v>860</v>
      </c>
      <c r="AH823" s="189">
        <v>2060</v>
      </c>
      <c r="AK823" s="419">
        <v>7200</v>
      </c>
      <c r="AN823" s="103"/>
      <c r="AP823" s="12" t="s">
        <v>1515</v>
      </c>
      <c r="AQ823" s="103" t="s">
        <v>1515</v>
      </c>
      <c r="AR823" s="159">
        <v>0.1</v>
      </c>
      <c r="AS823" s="84"/>
    </row>
    <row r="824" spans="1:45" ht="14.25" customHeight="1">
      <c r="A824" s="124" t="s">
        <v>1333</v>
      </c>
      <c r="B824" s="124" t="s">
        <v>1334</v>
      </c>
      <c r="C824" s="419" t="s">
        <v>264</v>
      </c>
      <c r="D824" s="135" t="s">
        <v>232</v>
      </c>
      <c r="E824" s="135">
        <f>COUNTIF(品番配送区分記入用リスト!U:U,CONCATENATE(A824,$E$1))</f>
        <v>0</v>
      </c>
      <c r="F824" s="135">
        <f>COUNTIF(品番配送区分記入用リスト!U:U,CONCATENATE(A824,$F$1))</f>
        <v>0</v>
      </c>
      <c r="G824" s="135">
        <f>COUNTIF(品番配送区分記入用リスト!U:U,CONCATENATE(A824,$G$1))</f>
        <v>0</v>
      </c>
      <c r="H824" s="135">
        <f>COUNTIF(品番配送区分記入用リスト!U:U,CONCATENATE(A824,$H$1))</f>
        <v>0</v>
      </c>
      <c r="I824" s="136">
        <f t="shared" si="13"/>
        <v>0</v>
      </c>
      <c r="L824" s="135" t="s">
        <v>1484</v>
      </c>
      <c r="M824" s="137">
        <v>2000000</v>
      </c>
      <c r="N824" s="419">
        <v>9000</v>
      </c>
      <c r="O824" s="154">
        <v>4000</v>
      </c>
      <c r="Q824" s="419">
        <v>9000</v>
      </c>
      <c r="R824" s="138">
        <v>4000</v>
      </c>
      <c r="S824" s="138">
        <v>5000</v>
      </c>
      <c r="T824" s="141">
        <v>1350</v>
      </c>
      <c r="U824" s="183">
        <v>1075</v>
      </c>
      <c r="V824" s="140">
        <v>0.11944444444444445</v>
      </c>
      <c r="W824" s="127">
        <v>800</v>
      </c>
      <c r="X824" s="85">
        <v>2575</v>
      </c>
      <c r="Y824" s="185">
        <v>1775</v>
      </c>
      <c r="Z824" s="84">
        <v>0.17749999999999999</v>
      </c>
      <c r="AA824" s="424"/>
      <c r="AB824" s="102">
        <v>0.1</v>
      </c>
      <c r="AC824" s="102">
        <v>0.1</v>
      </c>
      <c r="AE824" s="128">
        <v>675</v>
      </c>
      <c r="AF824" s="180">
        <v>1350</v>
      </c>
      <c r="AG824" s="183">
        <v>1075</v>
      </c>
      <c r="AH824" s="189">
        <v>2575</v>
      </c>
      <c r="AK824" s="419">
        <v>9000</v>
      </c>
      <c r="AN824" s="103"/>
      <c r="AP824" s="12" t="s">
        <v>505</v>
      </c>
      <c r="AQ824" s="103" t="s">
        <v>505</v>
      </c>
      <c r="AR824" s="159">
        <v>0.1</v>
      </c>
      <c r="AS824" s="84"/>
    </row>
    <row r="825" spans="1:45" ht="14.25" customHeight="1">
      <c r="A825" s="124" t="s">
        <v>1335</v>
      </c>
      <c r="B825" s="124" t="s">
        <v>1336</v>
      </c>
      <c r="C825" s="419" t="s">
        <v>495</v>
      </c>
      <c r="D825" s="135" t="s">
        <v>232</v>
      </c>
      <c r="E825" s="135">
        <f>COUNTIF(品番配送区分記入用リスト!U:U,CONCATENATE(A825,$E$1))</f>
        <v>0</v>
      </c>
      <c r="F825" s="135">
        <f>COUNTIF(品番配送区分記入用リスト!U:U,CONCATENATE(A825,$F$1))</f>
        <v>0</v>
      </c>
      <c r="G825" s="135">
        <f>COUNTIF(品番配送区分記入用リスト!U:U,CONCATENATE(A825,$G$1))</f>
        <v>0</v>
      </c>
      <c r="H825" s="135">
        <f>COUNTIF(品番配送区分記入用リスト!U:U,CONCATENATE(A825,$H$1))</f>
        <v>0</v>
      </c>
      <c r="I825" s="136">
        <f t="shared" si="13"/>
        <v>0</v>
      </c>
      <c r="L825" s="135" t="s">
        <v>1484</v>
      </c>
      <c r="M825" s="137">
        <v>2000000</v>
      </c>
      <c r="N825" s="419">
        <v>7200</v>
      </c>
      <c r="O825" s="154">
        <v>3200</v>
      </c>
      <c r="Q825" s="419">
        <v>7200</v>
      </c>
      <c r="R825" s="138">
        <v>3200</v>
      </c>
      <c r="S825" s="138">
        <v>4000</v>
      </c>
      <c r="T825" s="141">
        <v>1080</v>
      </c>
      <c r="U825" s="183">
        <v>860</v>
      </c>
      <c r="V825" s="140">
        <v>0.11944444444444445</v>
      </c>
      <c r="W825" s="127">
        <v>800</v>
      </c>
      <c r="X825" s="85">
        <v>2060</v>
      </c>
      <c r="Y825" s="185">
        <v>1260</v>
      </c>
      <c r="Z825" s="84">
        <v>0.1575</v>
      </c>
      <c r="AA825" s="424"/>
      <c r="AB825" s="102">
        <v>0.1</v>
      </c>
      <c r="AC825" s="102">
        <v>0.1</v>
      </c>
      <c r="AE825" s="128">
        <v>540</v>
      </c>
      <c r="AF825" s="180">
        <v>1080</v>
      </c>
      <c r="AG825" s="183">
        <v>860</v>
      </c>
      <c r="AH825" s="189">
        <v>2060</v>
      </c>
      <c r="AK825" s="419">
        <v>7200</v>
      </c>
      <c r="AN825" s="103"/>
      <c r="AP825" s="12" t="s">
        <v>1515</v>
      </c>
      <c r="AQ825" s="103" t="s">
        <v>1515</v>
      </c>
      <c r="AR825" s="159">
        <v>0.1</v>
      </c>
      <c r="AS825" s="84"/>
    </row>
    <row r="826" spans="1:45" ht="14.25" customHeight="1">
      <c r="A826" s="124" t="s">
        <v>1337</v>
      </c>
      <c r="B826" s="124" t="s">
        <v>1336</v>
      </c>
      <c r="C826" s="419" t="s">
        <v>495</v>
      </c>
      <c r="D826" s="135" t="s">
        <v>232</v>
      </c>
      <c r="E826" s="135">
        <f>COUNTIF(品番配送区分記入用リスト!U:U,CONCATENATE(A826,$E$1))</f>
        <v>0</v>
      </c>
      <c r="F826" s="135">
        <f>COUNTIF(品番配送区分記入用リスト!U:U,CONCATENATE(A826,$F$1))</f>
        <v>0</v>
      </c>
      <c r="G826" s="135">
        <f>COUNTIF(品番配送区分記入用リスト!U:U,CONCATENATE(A826,$G$1))</f>
        <v>0</v>
      </c>
      <c r="H826" s="135">
        <f>COUNTIF(品番配送区分記入用リスト!U:U,CONCATENATE(A826,$H$1))</f>
        <v>0</v>
      </c>
      <c r="I826" s="136">
        <f t="shared" si="13"/>
        <v>0</v>
      </c>
      <c r="L826" s="135" t="s">
        <v>1484</v>
      </c>
      <c r="M826" s="137">
        <v>2000000</v>
      </c>
      <c r="N826" s="419">
        <v>7200</v>
      </c>
      <c r="O826" s="154">
        <v>3200</v>
      </c>
      <c r="Q826" s="419">
        <v>7200</v>
      </c>
      <c r="R826" s="138">
        <v>3200</v>
      </c>
      <c r="S826" s="138">
        <v>4000</v>
      </c>
      <c r="T826" s="141">
        <v>1080</v>
      </c>
      <c r="U826" s="183">
        <v>860</v>
      </c>
      <c r="V826" s="140">
        <v>0.11944444444444445</v>
      </c>
      <c r="W826" s="127">
        <v>800</v>
      </c>
      <c r="X826" s="85">
        <v>2060</v>
      </c>
      <c r="Y826" s="185">
        <v>1260</v>
      </c>
      <c r="Z826" s="84">
        <v>0.1575</v>
      </c>
      <c r="AA826" s="424"/>
      <c r="AB826" s="102">
        <v>0.1</v>
      </c>
      <c r="AC826" s="102">
        <v>0.1</v>
      </c>
      <c r="AE826" s="128">
        <v>540</v>
      </c>
      <c r="AF826" s="180">
        <v>1080</v>
      </c>
      <c r="AG826" s="183">
        <v>860</v>
      </c>
      <c r="AH826" s="189">
        <v>2060</v>
      </c>
      <c r="AK826" s="419">
        <v>7200</v>
      </c>
      <c r="AN826" s="103"/>
      <c r="AP826" s="12" t="s">
        <v>1515</v>
      </c>
      <c r="AQ826" s="103" t="s">
        <v>1515</v>
      </c>
      <c r="AR826" s="159">
        <v>0.1</v>
      </c>
      <c r="AS826" s="84"/>
    </row>
    <row r="827" spans="1:45" ht="14.25" customHeight="1">
      <c r="A827" s="124" t="s">
        <v>1338</v>
      </c>
      <c r="B827" s="124" t="s">
        <v>1339</v>
      </c>
      <c r="C827" s="419" t="s">
        <v>264</v>
      </c>
      <c r="D827" s="135" t="s">
        <v>232</v>
      </c>
      <c r="E827" s="135">
        <f>COUNTIF(品番配送区分記入用リスト!U:U,CONCATENATE(A827,$E$1))</f>
        <v>0</v>
      </c>
      <c r="F827" s="135">
        <f>COUNTIF(品番配送区分記入用リスト!U:U,CONCATENATE(A827,$F$1))</f>
        <v>0</v>
      </c>
      <c r="G827" s="135">
        <f>COUNTIF(品番配送区分記入用リスト!U:U,CONCATENATE(A827,$G$1))</f>
        <v>0</v>
      </c>
      <c r="H827" s="135">
        <f>COUNTIF(品番配送区分記入用リスト!U:U,CONCATENATE(A827,$H$1))</f>
        <v>0</v>
      </c>
      <c r="I827" s="136">
        <f t="shared" si="13"/>
        <v>0</v>
      </c>
      <c r="L827" s="135" t="s">
        <v>1484</v>
      </c>
      <c r="M827" s="137">
        <v>2000000</v>
      </c>
      <c r="N827" s="419">
        <v>9000</v>
      </c>
      <c r="O827" s="154">
        <v>4000</v>
      </c>
      <c r="Q827" s="419">
        <v>9000</v>
      </c>
      <c r="R827" s="138">
        <v>4000</v>
      </c>
      <c r="S827" s="138">
        <v>5000</v>
      </c>
      <c r="T827" s="141">
        <v>1350</v>
      </c>
      <c r="U827" s="183">
        <v>1075</v>
      </c>
      <c r="V827" s="140">
        <v>0.11944444444444445</v>
      </c>
      <c r="W827" s="127">
        <v>800</v>
      </c>
      <c r="X827" s="85">
        <v>2575</v>
      </c>
      <c r="Y827" s="185">
        <v>1775</v>
      </c>
      <c r="Z827" s="84">
        <v>0.17749999999999999</v>
      </c>
      <c r="AA827" s="424"/>
      <c r="AB827" s="102">
        <v>0.1</v>
      </c>
      <c r="AC827" s="102">
        <v>0.1</v>
      </c>
      <c r="AE827" s="128">
        <v>675</v>
      </c>
      <c r="AF827" s="180">
        <v>1350</v>
      </c>
      <c r="AG827" s="183">
        <v>1075</v>
      </c>
      <c r="AH827" s="189">
        <v>2575</v>
      </c>
      <c r="AK827" s="419">
        <v>9000</v>
      </c>
      <c r="AN827" s="103"/>
      <c r="AP827" s="12" t="s">
        <v>505</v>
      </c>
      <c r="AQ827" s="103" t="s">
        <v>505</v>
      </c>
      <c r="AR827" s="159">
        <v>0.1</v>
      </c>
      <c r="AS827" s="84"/>
    </row>
    <row r="828" spans="1:45" ht="14.25" customHeight="1">
      <c r="A828" s="124" t="s">
        <v>1340</v>
      </c>
      <c r="B828" s="124" t="s">
        <v>1339</v>
      </c>
      <c r="C828" s="419" t="s">
        <v>264</v>
      </c>
      <c r="D828" s="135" t="s">
        <v>232</v>
      </c>
      <c r="E828" s="135">
        <f>COUNTIF(品番配送区分記入用リスト!U:U,CONCATENATE(A828,$E$1))</f>
        <v>0</v>
      </c>
      <c r="F828" s="135">
        <f>COUNTIF(品番配送区分記入用リスト!U:U,CONCATENATE(A828,$F$1))</f>
        <v>0</v>
      </c>
      <c r="G828" s="135">
        <f>COUNTIF(品番配送区分記入用リスト!U:U,CONCATENATE(A828,$G$1))</f>
        <v>0</v>
      </c>
      <c r="H828" s="135">
        <f>COUNTIF(品番配送区分記入用リスト!U:U,CONCATENATE(A828,$H$1))</f>
        <v>0</v>
      </c>
      <c r="I828" s="136">
        <f t="shared" si="13"/>
        <v>0</v>
      </c>
      <c r="L828" s="135" t="s">
        <v>1484</v>
      </c>
      <c r="M828" s="137">
        <v>2000000</v>
      </c>
      <c r="N828" s="419">
        <v>9000</v>
      </c>
      <c r="O828" s="154">
        <v>4000</v>
      </c>
      <c r="Q828" s="419">
        <v>9000</v>
      </c>
      <c r="R828" s="138">
        <v>4000</v>
      </c>
      <c r="S828" s="138">
        <v>5000</v>
      </c>
      <c r="T828" s="141">
        <v>1350</v>
      </c>
      <c r="U828" s="183">
        <v>1075</v>
      </c>
      <c r="V828" s="140">
        <v>0.11944444444444445</v>
      </c>
      <c r="W828" s="127">
        <v>800</v>
      </c>
      <c r="X828" s="85">
        <v>2575</v>
      </c>
      <c r="Y828" s="185">
        <v>1775</v>
      </c>
      <c r="Z828" s="84">
        <v>0.17749999999999999</v>
      </c>
      <c r="AA828" s="424"/>
      <c r="AB828" s="102">
        <v>0.1</v>
      </c>
      <c r="AC828" s="102">
        <v>0.1</v>
      </c>
      <c r="AE828" s="128">
        <v>675</v>
      </c>
      <c r="AF828" s="180">
        <v>1350</v>
      </c>
      <c r="AG828" s="183">
        <v>1075</v>
      </c>
      <c r="AH828" s="189">
        <v>2575</v>
      </c>
      <c r="AK828" s="419">
        <v>9000</v>
      </c>
      <c r="AN828" s="103"/>
      <c r="AP828" s="12" t="s">
        <v>505</v>
      </c>
      <c r="AQ828" s="103" t="s">
        <v>505</v>
      </c>
      <c r="AR828" s="159">
        <v>0.1</v>
      </c>
      <c r="AS828" s="84"/>
    </row>
    <row r="829" spans="1:45" ht="14.25" customHeight="1">
      <c r="A829" s="124" t="s">
        <v>1341</v>
      </c>
      <c r="B829" s="124" t="s">
        <v>1342</v>
      </c>
      <c r="C829" s="419" t="s">
        <v>519</v>
      </c>
      <c r="D829" s="135" t="s">
        <v>232</v>
      </c>
      <c r="E829" s="135">
        <f>COUNTIF(品番配送区分記入用リスト!U:U,CONCATENATE(A829,$E$1))</f>
        <v>0</v>
      </c>
      <c r="F829" s="135">
        <f>COUNTIF(品番配送区分記入用リスト!U:U,CONCATENATE(A829,$F$1))</f>
        <v>0</v>
      </c>
      <c r="G829" s="135">
        <f>COUNTIF(品番配送区分記入用リスト!U:U,CONCATENATE(A829,$G$1))</f>
        <v>0</v>
      </c>
      <c r="H829" s="135">
        <f>COUNTIF(品番配送区分記入用リスト!U:U,CONCATENATE(A829,$H$1))</f>
        <v>0</v>
      </c>
      <c r="I829" s="136">
        <f t="shared" si="13"/>
        <v>0</v>
      </c>
      <c r="L829" s="135" t="s">
        <v>1484</v>
      </c>
      <c r="M829" s="137">
        <v>2000000</v>
      </c>
      <c r="N829" s="419">
        <v>13500</v>
      </c>
      <c r="O829" s="154">
        <v>6000</v>
      </c>
      <c r="Q829" s="419">
        <v>13500</v>
      </c>
      <c r="R829" s="138">
        <v>6000</v>
      </c>
      <c r="S829" s="138">
        <v>7500</v>
      </c>
      <c r="T829" s="141">
        <v>2025</v>
      </c>
      <c r="U829" s="183">
        <v>1612.5</v>
      </c>
      <c r="V829" s="140">
        <v>0.11944444444444445</v>
      </c>
      <c r="W829" s="127">
        <v>800</v>
      </c>
      <c r="X829" s="85">
        <v>3862.5</v>
      </c>
      <c r="Y829" s="185">
        <v>3062.5</v>
      </c>
      <c r="Z829" s="84">
        <v>0.20416666666666666</v>
      </c>
      <c r="AA829" s="424"/>
      <c r="AB829" s="102">
        <v>0.1</v>
      </c>
      <c r="AC829" s="102">
        <v>0.1</v>
      </c>
      <c r="AE829" s="128">
        <v>1012.5</v>
      </c>
      <c r="AF829" s="180">
        <v>2025</v>
      </c>
      <c r="AG829" s="183">
        <v>1612.5</v>
      </c>
      <c r="AH829" s="189">
        <v>3862.5</v>
      </c>
      <c r="AK829" s="419">
        <v>13500</v>
      </c>
      <c r="AN829" s="103"/>
      <c r="AP829" s="12" t="s">
        <v>529</v>
      </c>
      <c r="AQ829" s="103" t="s">
        <v>529</v>
      </c>
      <c r="AR829" s="159">
        <v>0.1</v>
      </c>
      <c r="AS829" s="84"/>
    </row>
    <row r="830" spans="1:45" ht="14.25" customHeight="1">
      <c r="A830" s="124" t="s">
        <v>1343</v>
      </c>
      <c r="B830" s="124" t="s">
        <v>1344</v>
      </c>
      <c r="C830" s="419" t="s">
        <v>920</v>
      </c>
      <c r="D830" s="135" t="s">
        <v>232</v>
      </c>
      <c r="E830" s="135">
        <f>COUNTIF(品番配送区分記入用リスト!U:U,CONCATENATE(A830,$E$1))</f>
        <v>0</v>
      </c>
      <c r="F830" s="135">
        <f>COUNTIF(品番配送区分記入用リスト!U:U,CONCATENATE(A830,$F$1))</f>
        <v>0</v>
      </c>
      <c r="G830" s="135">
        <f>COUNTIF(品番配送区分記入用リスト!U:U,CONCATENATE(A830,$G$1))</f>
        <v>0</v>
      </c>
      <c r="H830" s="135">
        <f>COUNTIF(品番配送区分記入用リスト!U:U,CONCATENATE(A830,$H$1))</f>
        <v>0</v>
      </c>
      <c r="I830" s="136">
        <f t="shared" si="13"/>
        <v>0</v>
      </c>
      <c r="L830" s="135" t="s">
        <v>1484</v>
      </c>
      <c r="M830" s="137">
        <v>2000000</v>
      </c>
      <c r="N830" s="419">
        <v>18000</v>
      </c>
      <c r="O830" s="154">
        <v>8000</v>
      </c>
      <c r="Q830" s="419">
        <v>18000</v>
      </c>
      <c r="R830" s="138">
        <v>8000</v>
      </c>
      <c r="S830" s="138">
        <v>10000</v>
      </c>
      <c r="T830" s="141">
        <v>2700</v>
      </c>
      <c r="U830" s="183">
        <v>2150</v>
      </c>
      <c r="V830" s="140">
        <v>0.11944444444444445</v>
      </c>
      <c r="W830" s="127">
        <v>800</v>
      </c>
      <c r="X830" s="85">
        <v>5150</v>
      </c>
      <c r="Y830" s="185">
        <v>4350</v>
      </c>
      <c r="Z830" s="84">
        <v>0.2175</v>
      </c>
      <c r="AA830" s="424"/>
      <c r="AB830" s="102">
        <v>0.1</v>
      </c>
      <c r="AC830" s="102">
        <v>0.1</v>
      </c>
      <c r="AE830" s="128">
        <v>1350</v>
      </c>
      <c r="AF830" s="180">
        <v>2700</v>
      </c>
      <c r="AG830" s="183">
        <v>2150</v>
      </c>
      <c r="AH830" s="189">
        <v>5150</v>
      </c>
      <c r="AK830" s="419">
        <v>18000</v>
      </c>
      <c r="AN830" s="103"/>
      <c r="AP830" s="12" t="s">
        <v>1513</v>
      </c>
      <c r="AQ830" s="103" t="s">
        <v>1513</v>
      </c>
      <c r="AR830" s="159">
        <v>0.1</v>
      </c>
      <c r="AS830" s="84"/>
    </row>
    <row r="831" spans="1:45" ht="14.25" customHeight="1">
      <c r="A831" s="124" t="s">
        <v>1345</v>
      </c>
      <c r="B831" s="124" t="s">
        <v>1346</v>
      </c>
      <c r="C831" s="419" t="s">
        <v>248</v>
      </c>
      <c r="D831" s="135" t="s">
        <v>232</v>
      </c>
      <c r="E831" s="135">
        <f>COUNTIF(品番配送区分記入用リスト!U:U,CONCATENATE(A831,$E$1))</f>
        <v>0</v>
      </c>
      <c r="F831" s="135">
        <f>COUNTIF(品番配送区分記入用リスト!U:U,CONCATENATE(A831,$F$1))</f>
        <v>0</v>
      </c>
      <c r="G831" s="135">
        <f>COUNTIF(品番配送区分記入用リスト!U:U,CONCATENATE(A831,$G$1))</f>
        <v>0</v>
      </c>
      <c r="H831" s="135">
        <f>COUNTIF(品番配送区分記入用リスト!U:U,CONCATENATE(A831,$H$1))</f>
        <v>0</v>
      </c>
      <c r="I831" s="136">
        <f t="shared" si="13"/>
        <v>0</v>
      </c>
      <c r="L831" s="135" t="s">
        <v>1484</v>
      </c>
      <c r="M831" s="137">
        <v>2000000</v>
      </c>
      <c r="N831" s="419">
        <v>4500</v>
      </c>
      <c r="O831" s="154">
        <v>2000</v>
      </c>
      <c r="Q831" s="419">
        <v>4500</v>
      </c>
      <c r="R831" s="138">
        <v>2000</v>
      </c>
      <c r="S831" s="138">
        <v>2500</v>
      </c>
      <c r="T831" s="141">
        <v>675</v>
      </c>
      <c r="U831" s="183">
        <v>537.5</v>
      </c>
      <c r="V831" s="140">
        <v>0.11944444444444445</v>
      </c>
      <c r="W831" s="127">
        <v>800</v>
      </c>
      <c r="X831" s="85">
        <v>1287.5</v>
      </c>
      <c r="Y831" s="185">
        <v>487.5</v>
      </c>
      <c r="Z831" s="84">
        <v>9.7500000000000003E-2</v>
      </c>
      <c r="AA831" s="424"/>
      <c r="AB831" s="102">
        <v>0.1</v>
      </c>
      <c r="AC831" s="102">
        <v>0.1</v>
      </c>
      <c r="AE831" s="128">
        <v>337.5</v>
      </c>
      <c r="AF831" s="180">
        <v>675</v>
      </c>
      <c r="AG831" s="183">
        <v>537.5</v>
      </c>
      <c r="AH831" s="189">
        <v>1287.5</v>
      </c>
      <c r="AK831" s="419">
        <v>4500</v>
      </c>
      <c r="AN831" s="103"/>
      <c r="AP831" s="12" t="s">
        <v>467</v>
      </c>
      <c r="AQ831" s="103" t="s">
        <v>467</v>
      </c>
      <c r="AR831" s="159">
        <v>0.1</v>
      </c>
      <c r="AS831" s="84"/>
    </row>
    <row r="832" spans="1:45" ht="14.25" customHeight="1">
      <c r="A832" s="124" t="s">
        <v>1347</v>
      </c>
      <c r="B832" s="124" t="s">
        <v>1346</v>
      </c>
      <c r="C832" s="419" t="s">
        <v>248</v>
      </c>
      <c r="D832" s="135" t="s">
        <v>232</v>
      </c>
      <c r="E832" s="135">
        <f>COUNTIF(品番配送区分記入用リスト!U:U,CONCATENATE(A832,$E$1))</f>
        <v>0</v>
      </c>
      <c r="F832" s="135">
        <f>COUNTIF(品番配送区分記入用リスト!U:U,CONCATENATE(A832,$F$1))</f>
        <v>0</v>
      </c>
      <c r="G832" s="135">
        <f>COUNTIF(品番配送区分記入用リスト!U:U,CONCATENATE(A832,$G$1))</f>
        <v>0</v>
      </c>
      <c r="H832" s="135">
        <f>COUNTIF(品番配送区分記入用リスト!U:U,CONCATENATE(A832,$H$1))</f>
        <v>0</v>
      </c>
      <c r="I832" s="136">
        <f t="shared" si="13"/>
        <v>0</v>
      </c>
      <c r="L832" s="135" t="s">
        <v>1484</v>
      </c>
      <c r="M832" s="137">
        <v>2000000</v>
      </c>
      <c r="N832" s="419">
        <v>4500</v>
      </c>
      <c r="O832" s="154">
        <v>2000</v>
      </c>
      <c r="Q832" s="419">
        <v>4500</v>
      </c>
      <c r="R832" s="138">
        <v>2000</v>
      </c>
      <c r="S832" s="138">
        <v>2500</v>
      </c>
      <c r="T832" s="141">
        <v>675</v>
      </c>
      <c r="U832" s="183">
        <v>537.5</v>
      </c>
      <c r="V832" s="140">
        <v>0.11944444444444445</v>
      </c>
      <c r="W832" s="127">
        <v>800</v>
      </c>
      <c r="X832" s="85">
        <v>1287.5</v>
      </c>
      <c r="Y832" s="185">
        <v>487.5</v>
      </c>
      <c r="Z832" s="84">
        <v>9.7500000000000003E-2</v>
      </c>
      <c r="AA832" s="424"/>
      <c r="AB832" s="102">
        <v>0.1</v>
      </c>
      <c r="AC832" s="102">
        <v>0.1</v>
      </c>
      <c r="AE832" s="128">
        <v>337.5</v>
      </c>
      <c r="AF832" s="180">
        <v>675</v>
      </c>
      <c r="AG832" s="183">
        <v>537.5</v>
      </c>
      <c r="AH832" s="189">
        <v>1287.5</v>
      </c>
      <c r="AK832" s="419">
        <v>4500</v>
      </c>
      <c r="AN832" s="103"/>
      <c r="AP832" s="12" t="s">
        <v>467</v>
      </c>
      <c r="AQ832" s="103" t="s">
        <v>467</v>
      </c>
      <c r="AR832" s="159">
        <v>0.1</v>
      </c>
      <c r="AS832" s="84"/>
    </row>
    <row r="833" spans="1:45" ht="14.25" customHeight="1">
      <c r="A833" s="124" t="s">
        <v>1348</v>
      </c>
      <c r="B833" s="124" t="s">
        <v>1349</v>
      </c>
      <c r="C833" s="419" t="s">
        <v>264</v>
      </c>
      <c r="D833" s="135" t="s">
        <v>232</v>
      </c>
      <c r="E833" s="135">
        <f>COUNTIF(品番配送区分記入用リスト!U:U,CONCATENATE(A833,$E$1))</f>
        <v>0</v>
      </c>
      <c r="F833" s="135">
        <f>COUNTIF(品番配送区分記入用リスト!U:U,CONCATENATE(A833,$F$1))</f>
        <v>0</v>
      </c>
      <c r="G833" s="135">
        <f>COUNTIF(品番配送区分記入用リスト!U:U,CONCATENATE(A833,$G$1))</f>
        <v>0</v>
      </c>
      <c r="H833" s="135">
        <f>COUNTIF(品番配送区分記入用リスト!U:U,CONCATENATE(A833,$H$1))</f>
        <v>0</v>
      </c>
      <c r="I833" s="136">
        <f t="shared" si="13"/>
        <v>0</v>
      </c>
      <c r="L833" s="135" t="s">
        <v>1484</v>
      </c>
      <c r="M833" s="137">
        <v>2000000</v>
      </c>
      <c r="N833" s="419">
        <v>9000</v>
      </c>
      <c r="O833" s="154">
        <v>4000</v>
      </c>
      <c r="Q833" s="419">
        <v>9000</v>
      </c>
      <c r="R833" s="138">
        <v>4000</v>
      </c>
      <c r="S833" s="138">
        <v>5000</v>
      </c>
      <c r="T833" s="141">
        <v>1350</v>
      </c>
      <c r="U833" s="183">
        <v>1075</v>
      </c>
      <c r="V833" s="140">
        <v>0.11944444444444445</v>
      </c>
      <c r="W833" s="127">
        <v>800</v>
      </c>
      <c r="X833" s="85">
        <v>2575</v>
      </c>
      <c r="Y833" s="185">
        <v>1775</v>
      </c>
      <c r="Z833" s="84">
        <v>0.17749999999999999</v>
      </c>
      <c r="AA833" s="424"/>
      <c r="AB833" s="102">
        <v>0.1</v>
      </c>
      <c r="AC833" s="102">
        <v>0.1</v>
      </c>
      <c r="AE833" s="128">
        <v>675</v>
      </c>
      <c r="AF833" s="180">
        <v>1350</v>
      </c>
      <c r="AG833" s="183">
        <v>1075</v>
      </c>
      <c r="AH833" s="189">
        <v>2575</v>
      </c>
      <c r="AK833" s="419">
        <v>9000</v>
      </c>
      <c r="AN833" s="103"/>
      <c r="AP833" s="12" t="s">
        <v>505</v>
      </c>
      <c r="AQ833" s="103" t="s">
        <v>505</v>
      </c>
      <c r="AR833" s="159">
        <v>0.1</v>
      </c>
      <c r="AS833" s="84"/>
    </row>
    <row r="834" spans="1:45" ht="14.25" customHeight="1">
      <c r="A834" s="124" t="s">
        <v>1350</v>
      </c>
      <c r="B834" s="124" t="s">
        <v>1351</v>
      </c>
      <c r="C834" s="419" t="s">
        <v>264</v>
      </c>
      <c r="D834" s="135" t="s">
        <v>232</v>
      </c>
      <c r="E834" s="135">
        <f>COUNTIF(品番配送区分記入用リスト!U:U,CONCATENATE(A834,$E$1))</f>
        <v>0</v>
      </c>
      <c r="F834" s="135">
        <f>COUNTIF(品番配送区分記入用リスト!U:U,CONCATENATE(A834,$F$1))</f>
        <v>0</v>
      </c>
      <c r="G834" s="135">
        <f>COUNTIF(品番配送区分記入用リスト!U:U,CONCATENATE(A834,$G$1))</f>
        <v>0</v>
      </c>
      <c r="H834" s="135">
        <f>COUNTIF(品番配送区分記入用リスト!U:U,CONCATENATE(A834,$H$1))</f>
        <v>0</v>
      </c>
      <c r="I834" s="136">
        <f t="shared" si="13"/>
        <v>0</v>
      </c>
      <c r="L834" s="135" t="s">
        <v>1484</v>
      </c>
      <c r="M834" s="137">
        <v>2000000</v>
      </c>
      <c r="N834" s="419">
        <v>9000</v>
      </c>
      <c r="O834" s="154">
        <v>4000</v>
      </c>
      <c r="Q834" s="419">
        <v>9000</v>
      </c>
      <c r="R834" s="138">
        <v>4000</v>
      </c>
      <c r="S834" s="138">
        <v>5000</v>
      </c>
      <c r="T834" s="141">
        <v>1350</v>
      </c>
      <c r="U834" s="183">
        <v>1075</v>
      </c>
      <c r="V834" s="140">
        <v>0.11944444444444445</v>
      </c>
      <c r="W834" s="127">
        <v>800</v>
      </c>
      <c r="X834" s="85">
        <v>2575</v>
      </c>
      <c r="Y834" s="185">
        <v>1775</v>
      </c>
      <c r="Z834" s="84">
        <v>0.17749999999999999</v>
      </c>
      <c r="AA834" s="424"/>
      <c r="AB834" s="102">
        <v>0.1</v>
      </c>
      <c r="AC834" s="102">
        <v>0.1</v>
      </c>
      <c r="AE834" s="128">
        <v>675</v>
      </c>
      <c r="AF834" s="180">
        <v>1350</v>
      </c>
      <c r="AG834" s="183">
        <v>1075</v>
      </c>
      <c r="AH834" s="189">
        <v>2575</v>
      </c>
      <c r="AK834" s="419">
        <v>9000</v>
      </c>
      <c r="AN834" s="103"/>
      <c r="AP834" s="12" t="s">
        <v>505</v>
      </c>
      <c r="AQ834" s="103" t="s">
        <v>505</v>
      </c>
      <c r="AR834" s="159">
        <v>0.1</v>
      </c>
      <c r="AS834" s="84"/>
    </row>
    <row r="835" spans="1:45" ht="14.25" customHeight="1">
      <c r="A835" s="124" t="s">
        <v>1352</v>
      </c>
      <c r="B835" s="124" t="s">
        <v>1351</v>
      </c>
      <c r="C835" s="419" t="s">
        <v>264</v>
      </c>
      <c r="D835" s="135" t="s">
        <v>232</v>
      </c>
      <c r="E835" s="135">
        <f>COUNTIF(品番配送区分記入用リスト!U:U,CONCATENATE(A835,$E$1))</f>
        <v>0</v>
      </c>
      <c r="F835" s="135">
        <f>COUNTIF(品番配送区分記入用リスト!U:U,CONCATENATE(A835,$F$1))</f>
        <v>0</v>
      </c>
      <c r="G835" s="135">
        <f>COUNTIF(品番配送区分記入用リスト!U:U,CONCATENATE(A835,$G$1))</f>
        <v>0</v>
      </c>
      <c r="H835" s="135">
        <f>COUNTIF(品番配送区分記入用リスト!U:U,CONCATENATE(A835,$H$1))</f>
        <v>0</v>
      </c>
      <c r="I835" s="136">
        <f t="shared" ref="I835:I887" si="14">IF(SUM(E835:H835)+ROW(A834)*0.0001%&gt;=1,SUM(E835:H835)+ROW(A834)*0.0001%+M835+C835,0)</f>
        <v>0</v>
      </c>
      <c r="L835" s="135" t="s">
        <v>1484</v>
      </c>
      <c r="M835" s="137">
        <v>2000000</v>
      </c>
      <c r="N835" s="419">
        <v>9000</v>
      </c>
      <c r="O835" s="154">
        <v>4000</v>
      </c>
      <c r="Q835" s="419">
        <v>9000</v>
      </c>
      <c r="R835" s="138">
        <v>4000</v>
      </c>
      <c r="S835" s="138">
        <v>5000</v>
      </c>
      <c r="T835" s="141">
        <v>1350</v>
      </c>
      <c r="U835" s="183">
        <v>1075</v>
      </c>
      <c r="V835" s="140">
        <v>0.11944444444444445</v>
      </c>
      <c r="W835" s="127">
        <v>800</v>
      </c>
      <c r="X835" s="85">
        <v>2575</v>
      </c>
      <c r="Y835" s="185">
        <v>1775</v>
      </c>
      <c r="Z835" s="84">
        <v>0.17749999999999999</v>
      </c>
      <c r="AA835" s="424"/>
      <c r="AB835" s="102">
        <v>0.1</v>
      </c>
      <c r="AC835" s="102">
        <v>0.1</v>
      </c>
      <c r="AE835" s="128">
        <v>675</v>
      </c>
      <c r="AF835" s="180">
        <v>1350</v>
      </c>
      <c r="AG835" s="183">
        <v>1075</v>
      </c>
      <c r="AH835" s="189">
        <v>2575</v>
      </c>
      <c r="AK835" s="419">
        <v>9000</v>
      </c>
      <c r="AN835" s="103"/>
      <c r="AP835" s="12" t="s">
        <v>505</v>
      </c>
      <c r="AQ835" s="103" t="s">
        <v>505</v>
      </c>
      <c r="AR835" s="159">
        <v>0.1</v>
      </c>
      <c r="AS835" s="84"/>
    </row>
    <row r="836" spans="1:45" ht="14.25" customHeight="1">
      <c r="A836" s="124" t="s">
        <v>1353</v>
      </c>
      <c r="B836" s="124" t="s">
        <v>1354</v>
      </c>
      <c r="C836" s="419" t="s">
        <v>519</v>
      </c>
      <c r="D836" s="135" t="s">
        <v>232</v>
      </c>
      <c r="E836" s="135">
        <f>COUNTIF(品番配送区分記入用リスト!U:U,CONCATENATE(A836,$E$1))</f>
        <v>0</v>
      </c>
      <c r="F836" s="135">
        <f>COUNTIF(品番配送区分記入用リスト!U:U,CONCATENATE(A836,$F$1))</f>
        <v>0</v>
      </c>
      <c r="G836" s="135">
        <f>COUNTIF(品番配送区分記入用リスト!U:U,CONCATENATE(A836,$G$1))</f>
        <v>0</v>
      </c>
      <c r="H836" s="135">
        <f>COUNTIF(品番配送区分記入用リスト!U:U,CONCATENATE(A836,$H$1))</f>
        <v>0</v>
      </c>
      <c r="I836" s="136">
        <f t="shared" si="14"/>
        <v>0</v>
      </c>
      <c r="L836" s="135" t="s">
        <v>1484</v>
      </c>
      <c r="M836" s="137">
        <v>2000000</v>
      </c>
      <c r="N836" s="419">
        <v>13500</v>
      </c>
      <c r="O836" s="154">
        <v>6000</v>
      </c>
      <c r="Q836" s="419">
        <v>13500</v>
      </c>
      <c r="R836" s="138">
        <v>6000</v>
      </c>
      <c r="S836" s="138">
        <v>7500</v>
      </c>
      <c r="T836" s="141">
        <v>2025</v>
      </c>
      <c r="U836" s="183">
        <v>1612.5</v>
      </c>
      <c r="V836" s="140">
        <v>0.11944444444444445</v>
      </c>
      <c r="W836" s="127">
        <v>800</v>
      </c>
      <c r="X836" s="85">
        <v>3862.5</v>
      </c>
      <c r="Y836" s="185">
        <v>3062.5</v>
      </c>
      <c r="Z836" s="84">
        <v>0.20416666666666666</v>
      </c>
      <c r="AA836" s="424"/>
      <c r="AB836" s="102">
        <v>0.1</v>
      </c>
      <c r="AC836" s="102">
        <v>0.1</v>
      </c>
      <c r="AE836" s="128">
        <v>1012.5</v>
      </c>
      <c r="AF836" s="180">
        <v>2025</v>
      </c>
      <c r="AG836" s="183">
        <v>1612.5</v>
      </c>
      <c r="AH836" s="189">
        <v>3862.5</v>
      </c>
      <c r="AK836" s="419">
        <v>13500</v>
      </c>
      <c r="AN836" s="103"/>
      <c r="AP836" s="12" t="s">
        <v>529</v>
      </c>
      <c r="AQ836" s="103" t="s">
        <v>529</v>
      </c>
      <c r="AR836" s="159">
        <v>0.1</v>
      </c>
      <c r="AS836" s="84"/>
    </row>
    <row r="837" spans="1:45" ht="14.25" customHeight="1">
      <c r="A837" s="124" t="s">
        <v>1355</v>
      </c>
      <c r="B837" s="124" t="s">
        <v>1354</v>
      </c>
      <c r="C837" s="419" t="s">
        <v>519</v>
      </c>
      <c r="D837" s="135" t="s">
        <v>232</v>
      </c>
      <c r="E837" s="135">
        <f>COUNTIF(品番配送区分記入用リスト!U:U,CONCATENATE(A837,$E$1))</f>
        <v>0</v>
      </c>
      <c r="F837" s="135">
        <f>COUNTIF(品番配送区分記入用リスト!U:U,CONCATENATE(A837,$F$1))</f>
        <v>0</v>
      </c>
      <c r="G837" s="135">
        <f>COUNTIF(品番配送区分記入用リスト!U:U,CONCATENATE(A837,$G$1))</f>
        <v>0</v>
      </c>
      <c r="H837" s="135">
        <f>COUNTIF(品番配送区分記入用リスト!U:U,CONCATENATE(A837,$H$1))</f>
        <v>0</v>
      </c>
      <c r="I837" s="136">
        <f t="shared" si="14"/>
        <v>0</v>
      </c>
      <c r="L837" s="135" t="s">
        <v>1484</v>
      </c>
      <c r="M837" s="137">
        <v>2000000</v>
      </c>
      <c r="N837" s="419">
        <v>13500</v>
      </c>
      <c r="O837" s="154">
        <v>6000</v>
      </c>
      <c r="Q837" s="419">
        <v>13500</v>
      </c>
      <c r="R837" s="138">
        <v>6000</v>
      </c>
      <c r="S837" s="138">
        <v>7500</v>
      </c>
      <c r="T837" s="141">
        <v>2025</v>
      </c>
      <c r="U837" s="183">
        <v>1612.5</v>
      </c>
      <c r="V837" s="140">
        <v>0.11944444444444445</v>
      </c>
      <c r="W837" s="127">
        <v>800</v>
      </c>
      <c r="X837" s="85">
        <v>3862.5</v>
      </c>
      <c r="Y837" s="185">
        <v>3062.5</v>
      </c>
      <c r="Z837" s="84">
        <v>0.20416666666666666</v>
      </c>
      <c r="AA837" s="424"/>
      <c r="AB837" s="102">
        <v>0.1</v>
      </c>
      <c r="AC837" s="102">
        <v>0.1</v>
      </c>
      <c r="AE837" s="128">
        <v>1012.5</v>
      </c>
      <c r="AF837" s="180">
        <v>2025</v>
      </c>
      <c r="AG837" s="183">
        <v>1612.5</v>
      </c>
      <c r="AH837" s="189">
        <v>3862.5</v>
      </c>
      <c r="AK837" s="419">
        <v>13500</v>
      </c>
      <c r="AN837" s="103"/>
      <c r="AP837" s="12" t="s">
        <v>529</v>
      </c>
      <c r="AQ837" s="103" t="s">
        <v>529</v>
      </c>
      <c r="AR837" s="159">
        <v>0.1</v>
      </c>
      <c r="AS837" s="84"/>
    </row>
    <row r="838" spans="1:45" ht="14.25" customHeight="1">
      <c r="A838" s="124" t="s">
        <v>1356</v>
      </c>
      <c r="B838" s="124" t="s">
        <v>1357</v>
      </c>
      <c r="C838" s="419" t="s">
        <v>920</v>
      </c>
      <c r="D838" s="135" t="s">
        <v>232</v>
      </c>
      <c r="E838" s="135">
        <f>COUNTIF(品番配送区分記入用リスト!U:U,CONCATENATE(A838,$E$1))</f>
        <v>0</v>
      </c>
      <c r="F838" s="135">
        <f>COUNTIF(品番配送区分記入用リスト!U:U,CONCATENATE(A838,$F$1))</f>
        <v>0</v>
      </c>
      <c r="G838" s="135">
        <f>COUNTIF(品番配送区分記入用リスト!U:U,CONCATENATE(A838,$G$1))</f>
        <v>0</v>
      </c>
      <c r="H838" s="135">
        <f>COUNTIF(品番配送区分記入用リスト!U:U,CONCATENATE(A838,$H$1))</f>
        <v>0</v>
      </c>
      <c r="I838" s="136">
        <f t="shared" si="14"/>
        <v>0</v>
      </c>
      <c r="L838" s="135" t="s">
        <v>1484</v>
      </c>
      <c r="M838" s="137">
        <v>2000000</v>
      </c>
      <c r="N838" s="419">
        <v>18000</v>
      </c>
      <c r="O838" s="154">
        <v>8000</v>
      </c>
      <c r="Q838" s="419">
        <v>18000</v>
      </c>
      <c r="R838" s="138">
        <v>8000</v>
      </c>
      <c r="S838" s="138">
        <v>10000</v>
      </c>
      <c r="T838" s="141">
        <v>2700</v>
      </c>
      <c r="U838" s="183">
        <v>2150</v>
      </c>
      <c r="V838" s="140">
        <v>0.11944444444444445</v>
      </c>
      <c r="W838" s="127">
        <v>800</v>
      </c>
      <c r="X838" s="85">
        <v>5150</v>
      </c>
      <c r="Y838" s="185">
        <v>4350</v>
      </c>
      <c r="Z838" s="84">
        <v>0.2175</v>
      </c>
      <c r="AA838" s="424"/>
      <c r="AB838" s="102">
        <v>0.1</v>
      </c>
      <c r="AC838" s="102">
        <v>0.1</v>
      </c>
      <c r="AE838" s="128">
        <v>1350</v>
      </c>
      <c r="AF838" s="180">
        <v>2700</v>
      </c>
      <c r="AG838" s="183">
        <v>2150</v>
      </c>
      <c r="AH838" s="189">
        <v>5150</v>
      </c>
      <c r="AK838" s="419">
        <v>18000</v>
      </c>
      <c r="AN838" s="103"/>
      <c r="AP838" s="12" t="s">
        <v>1513</v>
      </c>
      <c r="AQ838" s="103" t="s">
        <v>1513</v>
      </c>
      <c r="AR838" s="159">
        <v>0.1</v>
      </c>
      <c r="AS838" s="84"/>
    </row>
    <row r="839" spans="1:45" ht="14.25" customHeight="1">
      <c r="A839" s="124" t="s">
        <v>1358</v>
      </c>
      <c r="B839" s="124" t="s">
        <v>1359</v>
      </c>
      <c r="C839" s="419" t="s">
        <v>248</v>
      </c>
      <c r="D839" s="135" t="s">
        <v>232</v>
      </c>
      <c r="E839" s="135">
        <f>COUNTIF(品番配送区分記入用リスト!U:U,CONCATENATE(A839,$E$1))</f>
        <v>0</v>
      </c>
      <c r="F839" s="135">
        <f>COUNTIF(品番配送区分記入用リスト!U:U,CONCATENATE(A839,$F$1))</f>
        <v>0</v>
      </c>
      <c r="G839" s="135">
        <f>COUNTIF(品番配送区分記入用リスト!U:U,CONCATENATE(A839,$G$1))</f>
        <v>0</v>
      </c>
      <c r="H839" s="135">
        <f>COUNTIF(品番配送区分記入用リスト!U:U,CONCATENATE(A839,$H$1))</f>
        <v>0</v>
      </c>
      <c r="I839" s="136">
        <f t="shared" si="14"/>
        <v>0</v>
      </c>
      <c r="L839" s="135" t="s">
        <v>1484</v>
      </c>
      <c r="M839" s="137">
        <v>2000000</v>
      </c>
      <c r="N839" s="419">
        <v>4500</v>
      </c>
      <c r="O839" s="154">
        <v>2000</v>
      </c>
      <c r="Q839" s="419">
        <v>4500</v>
      </c>
      <c r="R839" s="138">
        <v>2000</v>
      </c>
      <c r="S839" s="138">
        <v>2500</v>
      </c>
      <c r="T839" s="141">
        <v>675</v>
      </c>
      <c r="U839" s="183">
        <v>537.5</v>
      </c>
      <c r="V839" s="140">
        <v>0.11944444444444445</v>
      </c>
      <c r="W839" s="127">
        <v>800</v>
      </c>
      <c r="X839" s="85">
        <v>1287.5</v>
      </c>
      <c r="Y839" s="185">
        <v>487.5</v>
      </c>
      <c r="Z839" s="84">
        <v>9.7500000000000003E-2</v>
      </c>
      <c r="AA839" s="424"/>
      <c r="AB839" s="102">
        <v>0.1</v>
      </c>
      <c r="AC839" s="102">
        <v>0.1</v>
      </c>
      <c r="AE839" s="128">
        <v>337.5</v>
      </c>
      <c r="AF839" s="180">
        <v>675</v>
      </c>
      <c r="AG839" s="183">
        <v>537.5</v>
      </c>
      <c r="AH839" s="189">
        <v>1287.5</v>
      </c>
      <c r="AK839" s="419">
        <v>4500</v>
      </c>
      <c r="AN839" s="103"/>
      <c r="AP839" s="12" t="s">
        <v>467</v>
      </c>
      <c r="AQ839" s="103" t="s">
        <v>467</v>
      </c>
      <c r="AR839" s="159">
        <v>0.1</v>
      </c>
      <c r="AS839" s="84"/>
    </row>
    <row r="840" spans="1:45" ht="14.25" customHeight="1">
      <c r="A840" s="124" t="s">
        <v>1360</v>
      </c>
      <c r="B840" s="124" t="s">
        <v>1359</v>
      </c>
      <c r="C840" s="419" t="s">
        <v>248</v>
      </c>
      <c r="D840" s="135" t="s">
        <v>232</v>
      </c>
      <c r="E840" s="135">
        <f>COUNTIF(品番配送区分記入用リスト!U:U,CONCATENATE(A840,$E$1))</f>
        <v>0</v>
      </c>
      <c r="F840" s="135">
        <f>COUNTIF(品番配送区分記入用リスト!U:U,CONCATENATE(A840,$F$1))</f>
        <v>0</v>
      </c>
      <c r="G840" s="135">
        <f>COUNTIF(品番配送区分記入用リスト!U:U,CONCATENATE(A840,$G$1))</f>
        <v>0</v>
      </c>
      <c r="H840" s="135">
        <f>COUNTIF(品番配送区分記入用リスト!U:U,CONCATENATE(A840,$H$1))</f>
        <v>0</v>
      </c>
      <c r="I840" s="136">
        <f t="shared" si="14"/>
        <v>0</v>
      </c>
      <c r="L840" s="135" t="s">
        <v>1484</v>
      </c>
      <c r="M840" s="137">
        <v>2000000</v>
      </c>
      <c r="N840" s="419">
        <v>4500</v>
      </c>
      <c r="O840" s="154">
        <v>2000</v>
      </c>
      <c r="Q840" s="419">
        <v>4500</v>
      </c>
      <c r="R840" s="138">
        <v>2000</v>
      </c>
      <c r="S840" s="138">
        <v>2500</v>
      </c>
      <c r="T840" s="141">
        <v>675</v>
      </c>
      <c r="U840" s="183">
        <v>537.5</v>
      </c>
      <c r="V840" s="140">
        <v>0.11944444444444445</v>
      </c>
      <c r="W840" s="127">
        <v>800</v>
      </c>
      <c r="X840" s="85">
        <v>1287.5</v>
      </c>
      <c r="Y840" s="185">
        <v>487.5</v>
      </c>
      <c r="Z840" s="84">
        <v>9.7500000000000003E-2</v>
      </c>
      <c r="AA840" s="424"/>
      <c r="AB840" s="102">
        <v>0.1</v>
      </c>
      <c r="AC840" s="102">
        <v>0.1</v>
      </c>
      <c r="AE840" s="128">
        <v>337.5</v>
      </c>
      <c r="AF840" s="180">
        <v>675</v>
      </c>
      <c r="AG840" s="183">
        <v>537.5</v>
      </c>
      <c r="AH840" s="189">
        <v>1287.5</v>
      </c>
      <c r="AK840" s="419">
        <v>4500</v>
      </c>
      <c r="AN840" s="103"/>
      <c r="AP840" s="12" t="s">
        <v>467</v>
      </c>
      <c r="AQ840" s="103" t="s">
        <v>467</v>
      </c>
      <c r="AR840" s="159">
        <v>0.1</v>
      </c>
      <c r="AS840" s="84"/>
    </row>
    <row r="841" spans="1:45" ht="14.25" customHeight="1">
      <c r="A841" s="124" t="s">
        <v>1361</v>
      </c>
      <c r="B841" s="124" t="s">
        <v>1362</v>
      </c>
      <c r="C841" s="419" t="s">
        <v>264</v>
      </c>
      <c r="D841" s="135" t="s">
        <v>232</v>
      </c>
      <c r="E841" s="135">
        <f>COUNTIF(品番配送区分記入用リスト!U:U,CONCATENATE(A841,$E$1))</f>
        <v>0</v>
      </c>
      <c r="F841" s="135">
        <f>COUNTIF(品番配送区分記入用リスト!U:U,CONCATENATE(A841,$F$1))</f>
        <v>0</v>
      </c>
      <c r="G841" s="135">
        <f>COUNTIF(品番配送区分記入用リスト!U:U,CONCATENATE(A841,$G$1))</f>
        <v>0</v>
      </c>
      <c r="H841" s="135">
        <f>COUNTIF(品番配送区分記入用リスト!U:U,CONCATENATE(A841,$H$1))</f>
        <v>0</v>
      </c>
      <c r="I841" s="136">
        <f t="shared" si="14"/>
        <v>0</v>
      </c>
      <c r="L841" s="135" t="s">
        <v>1484</v>
      </c>
      <c r="M841" s="137">
        <v>2000000</v>
      </c>
      <c r="N841" s="419">
        <v>9000</v>
      </c>
      <c r="O841" s="154">
        <v>4000</v>
      </c>
      <c r="Q841" s="419">
        <v>9000</v>
      </c>
      <c r="R841" s="138">
        <v>4000</v>
      </c>
      <c r="S841" s="138">
        <v>5000</v>
      </c>
      <c r="T841" s="141">
        <v>1350</v>
      </c>
      <c r="U841" s="183">
        <v>1075</v>
      </c>
      <c r="V841" s="140">
        <v>0.11944444444444445</v>
      </c>
      <c r="W841" s="127">
        <v>800</v>
      </c>
      <c r="X841" s="85">
        <v>2575</v>
      </c>
      <c r="Y841" s="185">
        <v>1775</v>
      </c>
      <c r="Z841" s="84">
        <v>0.17749999999999999</v>
      </c>
      <c r="AA841" s="424"/>
      <c r="AB841" s="102">
        <v>0.1</v>
      </c>
      <c r="AC841" s="102">
        <v>0.1</v>
      </c>
      <c r="AE841" s="128">
        <v>675</v>
      </c>
      <c r="AF841" s="180">
        <v>1350</v>
      </c>
      <c r="AG841" s="183">
        <v>1075</v>
      </c>
      <c r="AH841" s="189">
        <v>2575</v>
      </c>
      <c r="AK841" s="419">
        <v>9000</v>
      </c>
      <c r="AN841" s="103"/>
      <c r="AP841" s="12" t="s">
        <v>505</v>
      </c>
      <c r="AQ841" s="103" t="s">
        <v>505</v>
      </c>
      <c r="AR841" s="159">
        <v>0.1</v>
      </c>
      <c r="AS841" s="84"/>
    </row>
    <row r="842" spans="1:45" ht="14.25" customHeight="1">
      <c r="A842" s="124" t="s">
        <v>1363</v>
      </c>
      <c r="B842" s="124" t="s">
        <v>1364</v>
      </c>
      <c r="C842" s="419" t="s">
        <v>264</v>
      </c>
      <c r="D842" s="135" t="s">
        <v>232</v>
      </c>
      <c r="E842" s="135">
        <f>COUNTIF(品番配送区分記入用リスト!U:U,CONCATENATE(A842,$E$1))</f>
        <v>0</v>
      </c>
      <c r="F842" s="135">
        <f>COUNTIF(品番配送区分記入用リスト!U:U,CONCATENATE(A842,$F$1))</f>
        <v>0</v>
      </c>
      <c r="G842" s="135">
        <f>COUNTIF(品番配送区分記入用リスト!U:U,CONCATENATE(A842,$G$1))</f>
        <v>0</v>
      </c>
      <c r="H842" s="135">
        <f>COUNTIF(品番配送区分記入用リスト!U:U,CONCATENATE(A842,$H$1))</f>
        <v>0</v>
      </c>
      <c r="I842" s="136">
        <f t="shared" si="14"/>
        <v>0</v>
      </c>
      <c r="L842" s="135" t="s">
        <v>1484</v>
      </c>
      <c r="M842" s="137">
        <v>2000000</v>
      </c>
      <c r="N842" s="419">
        <v>9000</v>
      </c>
      <c r="O842" s="154">
        <v>4000</v>
      </c>
      <c r="Q842" s="419">
        <v>9000</v>
      </c>
      <c r="R842" s="138">
        <v>4000</v>
      </c>
      <c r="S842" s="138">
        <v>5000</v>
      </c>
      <c r="T842" s="141">
        <v>1350</v>
      </c>
      <c r="U842" s="183">
        <v>1075</v>
      </c>
      <c r="V842" s="140">
        <v>0.11944444444444445</v>
      </c>
      <c r="W842" s="127">
        <v>800</v>
      </c>
      <c r="X842" s="85">
        <v>2575</v>
      </c>
      <c r="Y842" s="185">
        <v>1775</v>
      </c>
      <c r="Z842" s="84">
        <v>0.17749999999999999</v>
      </c>
      <c r="AA842" s="424"/>
      <c r="AB842" s="102">
        <v>0.1</v>
      </c>
      <c r="AC842" s="102">
        <v>0.1</v>
      </c>
      <c r="AE842" s="128">
        <v>675</v>
      </c>
      <c r="AF842" s="180">
        <v>1350</v>
      </c>
      <c r="AG842" s="183">
        <v>1075</v>
      </c>
      <c r="AH842" s="189">
        <v>2575</v>
      </c>
      <c r="AK842" s="419">
        <v>9000</v>
      </c>
      <c r="AN842" s="103"/>
      <c r="AP842" s="12" t="s">
        <v>505</v>
      </c>
      <c r="AQ842" s="103" t="s">
        <v>505</v>
      </c>
      <c r="AR842" s="159">
        <v>0.1</v>
      </c>
      <c r="AS842" s="84"/>
    </row>
    <row r="843" spans="1:45" ht="14.25" customHeight="1">
      <c r="A843" s="124" t="s">
        <v>1365</v>
      </c>
      <c r="B843" s="124" t="s">
        <v>1364</v>
      </c>
      <c r="C843" s="419" t="s">
        <v>264</v>
      </c>
      <c r="D843" s="135" t="s">
        <v>232</v>
      </c>
      <c r="E843" s="135">
        <f>COUNTIF(品番配送区分記入用リスト!U:U,CONCATENATE(A843,$E$1))</f>
        <v>0</v>
      </c>
      <c r="F843" s="135">
        <f>COUNTIF(品番配送区分記入用リスト!U:U,CONCATENATE(A843,$F$1))</f>
        <v>0</v>
      </c>
      <c r="G843" s="135">
        <f>COUNTIF(品番配送区分記入用リスト!U:U,CONCATENATE(A843,$G$1))</f>
        <v>0</v>
      </c>
      <c r="H843" s="135">
        <f>COUNTIF(品番配送区分記入用リスト!U:U,CONCATENATE(A843,$H$1))</f>
        <v>0</v>
      </c>
      <c r="I843" s="136">
        <f t="shared" si="14"/>
        <v>0</v>
      </c>
      <c r="L843" s="135" t="s">
        <v>1484</v>
      </c>
      <c r="M843" s="137">
        <v>2000000</v>
      </c>
      <c r="N843" s="419">
        <v>9000</v>
      </c>
      <c r="O843" s="154">
        <v>4000</v>
      </c>
      <c r="Q843" s="419">
        <v>9000</v>
      </c>
      <c r="R843" s="138">
        <v>4000</v>
      </c>
      <c r="S843" s="138">
        <v>5000</v>
      </c>
      <c r="T843" s="141">
        <v>1350</v>
      </c>
      <c r="U843" s="183">
        <v>1075</v>
      </c>
      <c r="V843" s="140">
        <v>0.11944444444444445</v>
      </c>
      <c r="W843" s="127">
        <v>800</v>
      </c>
      <c r="X843" s="85">
        <v>2575</v>
      </c>
      <c r="Y843" s="185">
        <v>1775</v>
      </c>
      <c r="Z843" s="84">
        <v>0.17749999999999999</v>
      </c>
      <c r="AA843" s="424"/>
      <c r="AB843" s="102">
        <v>0.1</v>
      </c>
      <c r="AC843" s="102">
        <v>0.1</v>
      </c>
      <c r="AE843" s="128">
        <v>675</v>
      </c>
      <c r="AF843" s="180">
        <v>1350</v>
      </c>
      <c r="AG843" s="183">
        <v>1075</v>
      </c>
      <c r="AH843" s="189">
        <v>2575</v>
      </c>
      <c r="AK843" s="419">
        <v>9000</v>
      </c>
      <c r="AN843" s="103"/>
      <c r="AP843" s="12" t="s">
        <v>505</v>
      </c>
      <c r="AQ843" s="103" t="s">
        <v>505</v>
      </c>
      <c r="AR843" s="159">
        <v>0.1</v>
      </c>
      <c r="AS843" s="84"/>
    </row>
    <row r="844" spans="1:45" ht="14.25" customHeight="1">
      <c r="A844" s="124" t="s">
        <v>1366</v>
      </c>
      <c r="B844" s="124" t="s">
        <v>1367</v>
      </c>
      <c r="C844" s="419" t="s">
        <v>519</v>
      </c>
      <c r="D844" s="135" t="s">
        <v>232</v>
      </c>
      <c r="E844" s="135">
        <f>COUNTIF(品番配送区分記入用リスト!U:U,CONCATENATE(A844,$E$1))</f>
        <v>0</v>
      </c>
      <c r="F844" s="135">
        <f>COUNTIF(品番配送区分記入用リスト!U:U,CONCATENATE(A844,$F$1))</f>
        <v>0</v>
      </c>
      <c r="G844" s="135">
        <f>COUNTIF(品番配送区分記入用リスト!U:U,CONCATENATE(A844,$G$1))</f>
        <v>0</v>
      </c>
      <c r="H844" s="135">
        <f>COUNTIF(品番配送区分記入用リスト!U:U,CONCATENATE(A844,$H$1))</f>
        <v>0</v>
      </c>
      <c r="I844" s="136">
        <f t="shared" si="14"/>
        <v>0</v>
      </c>
      <c r="L844" s="135" t="s">
        <v>1484</v>
      </c>
      <c r="M844" s="137">
        <v>2000000</v>
      </c>
      <c r="N844" s="419">
        <v>13500</v>
      </c>
      <c r="O844" s="154">
        <v>6000</v>
      </c>
      <c r="Q844" s="419">
        <v>13500</v>
      </c>
      <c r="R844" s="138">
        <v>6000</v>
      </c>
      <c r="S844" s="138">
        <v>7500</v>
      </c>
      <c r="T844" s="141">
        <v>2025</v>
      </c>
      <c r="U844" s="183">
        <v>1612.5</v>
      </c>
      <c r="V844" s="140">
        <v>0.11944444444444445</v>
      </c>
      <c r="W844" s="127">
        <v>800</v>
      </c>
      <c r="X844" s="85">
        <v>3862.5</v>
      </c>
      <c r="Y844" s="185">
        <v>3062.5</v>
      </c>
      <c r="Z844" s="84">
        <v>0.20416666666666666</v>
      </c>
      <c r="AA844" s="424"/>
      <c r="AB844" s="102">
        <v>0.1</v>
      </c>
      <c r="AC844" s="102">
        <v>0.1</v>
      </c>
      <c r="AE844" s="128">
        <v>1012.5</v>
      </c>
      <c r="AF844" s="180">
        <v>2025</v>
      </c>
      <c r="AG844" s="183">
        <v>1612.5</v>
      </c>
      <c r="AH844" s="189">
        <v>3862.5</v>
      </c>
      <c r="AK844" s="419">
        <v>13500</v>
      </c>
      <c r="AN844" s="103"/>
      <c r="AP844" s="12" t="s">
        <v>529</v>
      </c>
      <c r="AQ844" s="103" t="s">
        <v>529</v>
      </c>
      <c r="AR844" s="159">
        <v>0.1</v>
      </c>
      <c r="AS844" s="84"/>
    </row>
    <row r="845" spans="1:45" ht="14.25" customHeight="1">
      <c r="A845" s="124" t="s">
        <v>1368</v>
      </c>
      <c r="B845" s="124" t="s">
        <v>1367</v>
      </c>
      <c r="C845" s="419" t="s">
        <v>519</v>
      </c>
      <c r="D845" s="135" t="s">
        <v>232</v>
      </c>
      <c r="E845" s="135">
        <f>COUNTIF(品番配送区分記入用リスト!U:U,CONCATENATE(A845,$E$1))</f>
        <v>0</v>
      </c>
      <c r="F845" s="135">
        <f>COUNTIF(品番配送区分記入用リスト!U:U,CONCATENATE(A845,$F$1))</f>
        <v>0</v>
      </c>
      <c r="G845" s="135">
        <f>COUNTIF(品番配送区分記入用リスト!U:U,CONCATENATE(A845,$G$1))</f>
        <v>0</v>
      </c>
      <c r="H845" s="135">
        <f>COUNTIF(品番配送区分記入用リスト!U:U,CONCATENATE(A845,$H$1))</f>
        <v>0</v>
      </c>
      <c r="I845" s="136">
        <f t="shared" si="14"/>
        <v>0</v>
      </c>
      <c r="L845" s="135" t="s">
        <v>1484</v>
      </c>
      <c r="M845" s="137">
        <v>2000000</v>
      </c>
      <c r="N845" s="419">
        <v>13500</v>
      </c>
      <c r="O845" s="154">
        <v>6000</v>
      </c>
      <c r="Q845" s="419">
        <v>13500</v>
      </c>
      <c r="R845" s="138">
        <v>6000</v>
      </c>
      <c r="S845" s="138">
        <v>7500</v>
      </c>
      <c r="T845" s="141">
        <v>2025</v>
      </c>
      <c r="U845" s="183">
        <v>1612.5</v>
      </c>
      <c r="V845" s="140">
        <v>0.11944444444444445</v>
      </c>
      <c r="W845" s="127">
        <v>800</v>
      </c>
      <c r="X845" s="85">
        <v>3862.5</v>
      </c>
      <c r="Y845" s="185">
        <v>3062.5</v>
      </c>
      <c r="Z845" s="84">
        <v>0.20416666666666666</v>
      </c>
      <c r="AA845" s="424"/>
      <c r="AB845" s="102">
        <v>0.1</v>
      </c>
      <c r="AC845" s="102">
        <v>0.1</v>
      </c>
      <c r="AE845" s="128">
        <v>1012.5</v>
      </c>
      <c r="AF845" s="180">
        <v>2025</v>
      </c>
      <c r="AG845" s="183">
        <v>1612.5</v>
      </c>
      <c r="AH845" s="189">
        <v>3862.5</v>
      </c>
      <c r="AK845" s="419">
        <v>13500</v>
      </c>
      <c r="AN845" s="103"/>
      <c r="AP845" s="12" t="s">
        <v>529</v>
      </c>
      <c r="AQ845" s="103" t="s">
        <v>529</v>
      </c>
      <c r="AR845" s="159">
        <v>0.1</v>
      </c>
      <c r="AS845" s="84"/>
    </row>
    <row r="846" spans="1:45" ht="14.25" customHeight="1">
      <c r="A846" s="124" t="s">
        <v>1369</v>
      </c>
      <c r="B846" s="124" t="s">
        <v>1370</v>
      </c>
      <c r="C846" s="419" t="s">
        <v>920</v>
      </c>
      <c r="D846" s="135" t="s">
        <v>232</v>
      </c>
      <c r="E846" s="135">
        <f>COUNTIF(品番配送区分記入用リスト!U:U,CONCATENATE(A846,$E$1))</f>
        <v>0</v>
      </c>
      <c r="F846" s="135">
        <f>COUNTIF(品番配送区分記入用リスト!U:U,CONCATENATE(A846,$F$1))</f>
        <v>0</v>
      </c>
      <c r="G846" s="135">
        <f>COUNTIF(品番配送区分記入用リスト!U:U,CONCATENATE(A846,$G$1))</f>
        <v>0</v>
      </c>
      <c r="H846" s="135">
        <f>COUNTIF(品番配送区分記入用リスト!U:U,CONCATENATE(A846,$H$1))</f>
        <v>0</v>
      </c>
      <c r="I846" s="136">
        <f t="shared" si="14"/>
        <v>0</v>
      </c>
      <c r="L846" s="135" t="s">
        <v>1484</v>
      </c>
      <c r="M846" s="137">
        <v>2000000</v>
      </c>
      <c r="N846" s="419">
        <v>18000</v>
      </c>
      <c r="O846" s="154">
        <v>8000</v>
      </c>
      <c r="Q846" s="419">
        <v>18000</v>
      </c>
      <c r="R846" s="138">
        <v>8000</v>
      </c>
      <c r="S846" s="138">
        <v>10000</v>
      </c>
      <c r="T846" s="141">
        <v>2700</v>
      </c>
      <c r="U846" s="183">
        <v>2150</v>
      </c>
      <c r="V846" s="140">
        <v>0.11944444444444445</v>
      </c>
      <c r="W846" s="127">
        <v>800</v>
      </c>
      <c r="X846" s="85">
        <v>5150</v>
      </c>
      <c r="Y846" s="185">
        <v>4350</v>
      </c>
      <c r="Z846" s="84">
        <v>0.2175</v>
      </c>
      <c r="AA846" s="424"/>
      <c r="AB846" s="102">
        <v>0.1</v>
      </c>
      <c r="AC846" s="102">
        <v>0.1</v>
      </c>
      <c r="AE846" s="128">
        <v>1350</v>
      </c>
      <c r="AF846" s="180">
        <v>2700</v>
      </c>
      <c r="AG846" s="183">
        <v>2150</v>
      </c>
      <c r="AH846" s="189">
        <v>5150</v>
      </c>
      <c r="AK846" s="419">
        <v>18000</v>
      </c>
      <c r="AN846" s="103"/>
      <c r="AP846" s="12" t="s">
        <v>1513</v>
      </c>
      <c r="AQ846" s="103" t="s">
        <v>1513</v>
      </c>
      <c r="AR846" s="159">
        <v>0.1</v>
      </c>
      <c r="AS846" s="84"/>
    </row>
    <row r="847" spans="1:45" ht="14.25" customHeight="1">
      <c r="A847" s="124" t="s">
        <v>1371</v>
      </c>
      <c r="B847" s="124" t="s">
        <v>1372</v>
      </c>
      <c r="C847" s="419" t="s">
        <v>519</v>
      </c>
      <c r="D847" s="135" t="s">
        <v>232</v>
      </c>
      <c r="E847" s="135">
        <f>COUNTIF(品番配送区分記入用リスト!U:U,CONCATENATE(A847,$E$1))</f>
        <v>0</v>
      </c>
      <c r="F847" s="135">
        <f>COUNTIF(品番配送区分記入用リスト!U:U,CONCATENATE(A847,$F$1))</f>
        <v>0</v>
      </c>
      <c r="G847" s="135">
        <f>COUNTIF(品番配送区分記入用リスト!U:U,CONCATENATE(A847,$G$1))</f>
        <v>0</v>
      </c>
      <c r="H847" s="135">
        <f>COUNTIF(品番配送区分記入用リスト!U:U,CONCATENATE(A847,$H$1))</f>
        <v>0</v>
      </c>
      <c r="I847" s="136">
        <f t="shared" si="14"/>
        <v>0</v>
      </c>
      <c r="L847" s="135" t="s">
        <v>1484</v>
      </c>
      <c r="M847" s="137">
        <v>2000000</v>
      </c>
      <c r="N847" s="419">
        <v>13500</v>
      </c>
      <c r="O847" s="154">
        <v>6000</v>
      </c>
      <c r="Q847" s="419">
        <v>13500</v>
      </c>
      <c r="R847" s="138">
        <v>6000</v>
      </c>
      <c r="S847" s="138">
        <v>7500</v>
      </c>
      <c r="T847" s="141">
        <v>2025</v>
      </c>
      <c r="U847" s="183">
        <v>1612.5</v>
      </c>
      <c r="V847" s="140">
        <v>0.11944444444444445</v>
      </c>
      <c r="W847" s="127">
        <v>800</v>
      </c>
      <c r="X847" s="85">
        <v>3862.5</v>
      </c>
      <c r="Y847" s="185">
        <v>3062.5</v>
      </c>
      <c r="Z847" s="84">
        <v>0.20416666666666666</v>
      </c>
      <c r="AA847" s="424"/>
      <c r="AB847" s="102">
        <v>0.1</v>
      </c>
      <c r="AC847" s="102">
        <v>0.1</v>
      </c>
      <c r="AE847" s="128">
        <v>1012.5</v>
      </c>
      <c r="AF847" s="180">
        <v>2025</v>
      </c>
      <c r="AG847" s="183">
        <v>1612.5</v>
      </c>
      <c r="AH847" s="189">
        <v>3862.5</v>
      </c>
      <c r="AK847" s="419">
        <v>13500</v>
      </c>
      <c r="AN847" s="103"/>
      <c r="AP847" s="12" t="s">
        <v>529</v>
      </c>
      <c r="AQ847" s="103" t="s">
        <v>529</v>
      </c>
      <c r="AR847" s="159">
        <v>0.1</v>
      </c>
      <c r="AS847" s="84"/>
    </row>
    <row r="848" spans="1:45" ht="14.25" customHeight="1">
      <c r="A848" s="124" t="s">
        <v>1373</v>
      </c>
      <c r="B848" s="124" t="s">
        <v>1374</v>
      </c>
      <c r="C848" s="419" t="s">
        <v>927</v>
      </c>
      <c r="D848" s="135" t="s">
        <v>232</v>
      </c>
      <c r="E848" s="135">
        <f>COUNTIF(品番配送区分記入用リスト!U:U,CONCATENATE(A848,$E$1))</f>
        <v>0</v>
      </c>
      <c r="F848" s="135">
        <f>COUNTIF(品番配送区分記入用リスト!U:U,CONCATENATE(A848,$F$1))</f>
        <v>0</v>
      </c>
      <c r="G848" s="135">
        <f>COUNTIF(品番配送区分記入用リスト!U:U,CONCATENATE(A848,$G$1))</f>
        <v>0</v>
      </c>
      <c r="H848" s="135">
        <f>COUNTIF(品番配送区分記入用リスト!U:U,CONCATENATE(A848,$H$1))</f>
        <v>0</v>
      </c>
      <c r="I848" s="136">
        <f t="shared" si="14"/>
        <v>0</v>
      </c>
      <c r="L848" s="135" t="s">
        <v>1484</v>
      </c>
      <c r="M848" s="137">
        <v>2000000</v>
      </c>
      <c r="N848" s="419">
        <v>22500</v>
      </c>
      <c r="O848" s="154">
        <v>10000</v>
      </c>
      <c r="Q848" s="419">
        <v>22500</v>
      </c>
      <c r="R848" s="138">
        <v>10000</v>
      </c>
      <c r="S848" s="138">
        <v>12500</v>
      </c>
      <c r="T848" s="141">
        <v>3375</v>
      </c>
      <c r="U848" s="183">
        <v>2687.5</v>
      </c>
      <c r="V848" s="140">
        <v>0.11944444444444445</v>
      </c>
      <c r="W848" s="127">
        <v>800</v>
      </c>
      <c r="X848" s="85">
        <v>6437.5</v>
      </c>
      <c r="Y848" s="185">
        <v>5637.5</v>
      </c>
      <c r="Z848" s="84">
        <v>0.22550000000000001</v>
      </c>
      <c r="AA848" s="424"/>
      <c r="AB848" s="102">
        <v>0.1</v>
      </c>
      <c r="AC848" s="102">
        <v>0.1</v>
      </c>
      <c r="AE848" s="128">
        <v>1687.5</v>
      </c>
      <c r="AF848" s="180">
        <v>3375</v>
      </c>
      <c r="AG848" s="183">
        <v>2687.5</v>
      </c>
      <c r="AH848" s="189">
        <v>6437.5</v>
      </c>
      <c r="AK848" s="419">
        <v>22500</v>
      </c>
      <c r="AN848" s="103"/>
      <c r="AP848" s="12" t="s">
        <v>1514</v>
      </c>
      <c r="AQ848" s="103" t="s">
        <v>1514</v>
      </c>
      <c r="AR848" s="159">
        <v>0.1</v>
      </c>
      <c r="AS848" s="84"/>
    </row>
    <row r="849" spans="1:45" ht="14.25" customHeight="1">
      <c r="A849" s="124" t="s">
        <v>1375</v>
      </c>
      <c r="B849" s="124" t="s">
        <v>1376</v>
      </c>
      <c r="C849" s="419" t="s">
        <v>264</v>
      </c>
      <c r="D849" s="135" t="s">
        <v>232</v>
      </c>
      <c r="E849" s="135">
        <f>COUNTIF(品番配送区分記入用リスト!U:U,CONCATENATE(A849,$E$1))</f>
        <v>0</v>
      </c>
      <c r="F849" s="135">
        <f>COUNTIF(品番配送区分記入用リスト!U:U,CONCATENATE(A849,$F$1))</f>
        <v>0</v>
      </c>
      <c r="G849" s="135">
        <f>COUNTIF(品番配送区分記入用リスト!U:U,CONCATENATE(A849,$G$1))</f>
        <v>0</v>
      </c>
      <c r="H849" s="135">
        <f>COUNTIF(品番配送区分記入用リスト!U:U,CONCATENATE(A849,$H$1))</f>
        <v>0</v>
      </c>
      <c r="I849" s="136">
        <f t="shared" si="14"/>
        <v>0</v>
      </c>
      <c r="L849" s="135" t="s">
        <v>1484</v>
      </c>
      <c r="M849" s="137">
        <v>2000000</v>
      </c>
      <c r="N849" s="419">
        <v>9000</v>
      </c>
      <c r="O849" s="154">
        <v>4000</v>
      </c>
      <c r="Q849" s="419">
        <v>9000</v>
      </c>
      <c r="R849" s="138">
        <v>4000</v>
      </c>
      <c r="S849" s="138">
        <v>5000</v>
      </c>
      <c r="T849" s="141">
        <v>1350</v>
      </c>
      <c r="U849" s="183">
        <v>1075</v>
      </c>
      <c r="V849" s="140">
        <v>0.11944444444444445</v>
      </c>
      <c r="W849" s="127">
        <v>800</v>
      </c>
      <c r="X849" s="85">
        <v>2575</v>
      </c>
      <c r="Y849" s="185">
        <v>1775</v>
      </c>
      <c r="Z849" s="84">
        <v>0.17749999999999999</v>
      </c>
      <c r="AA849" s="424"/>
      <c r="AB849" s="102">
        <v>0.1</v>
      </c>
      <c r="AC849" s="102">
        <v>0.1</v>
      </c>
      <c r="AE849" s="128">
        <v>675</v>
      </c>
      <c r="AF849" s="180">
        <v>1350</v>
      </c>
      <c r="AG849" s="183">
        <v>1075</v>
      </c>
      <c r="AH849" s="189">
        <v>2575</v>
      </c>
      <c r="AK849" s="419">
        <v>9000</v>
      </c>
      <c r="AN849" s="103"/>
      <c r="AP849" s="12" t="s">
        <v>505</v>
      </c>
      <c r="AQ849" s="103" t="s">
        <v>505</v>
      </c>
      <c r="AR849" s="159">
        <v>0.1</v>
      </c>
      <c r="AS849" s="84"/>
    </row>
    <row r="850" spans="1:45" ht="14.25" customHeight="1">
      <c r="A850" s="124" t="s">
        <v>1377</v>
      </c>
      <c r="B850" s="124" t="s">
        <v>1378</v>
      </c>
      <c r="C850" s="419" t="s">
        <v>920</v>
      </c>
      <c r="D850" s="135" t="s">
        <v>232</v>
      </c>
      <c r="E850" s="135">
        <f>COUNTIF(品番配送区分記入用リスト!U:U,CONCATENATE(A850,$E$1))</f>
        <v>0</v>
      </c>
      <c r="F850" s="135">
        <f>COUNTIF(品番配送区分記入用リスト!U:U,CONCATENATE(A850,$F$1))</f>
        <v>0</v>
      </c>
      <c r="G850" s="135">
        <f>COUNTIF(品番配送区分記入用リスト!U:U,CONCATENATE(A850,$G$1))</f>
        <v>0</v>
      </c>
      <c r="H850" s="135">
        <f>COUNTIF(品番配送区分記入用リスト!U:U,CONCATENATE(A850,$H$1))</f>
        <v>0</v>
      </c>
      <c r="I850" s="136">
        <f t="shared" si="14"/>
        <v>0</v>
      </c>
      <c r="L850" s="135" t="s">
        <v>1484</v>
      </c>
      <c r="M850" s="137">
        <v>2000000</v>
      </c>
      <c r="N850" s="419">
        <v>18000</v>
      </c>
      <c r="O850" s="154">
        <v>8000</v>
      </c>
      <c r="Q850" s="419">
        <v>18000</v>
      </c>
      <c r="R850" s="138">
        <v>8000</v>
      </c>
      <c r="S850" s="138">
        <v>10000</v>
      </c>
      <c r="T850" s="141">
        <v>2700</v>
      </c>
      <c r="U850" s="183">
        <v>2150</v>
      </c>
      <c r="V850" s="140">
        <v>0.11944444444444445</v>
      </c>
      <c r="W850" s="127">
        <v>800</v>
      </c>
      <c r="X850" s="85">
        <v>5150</v>
      </c>
      <c r="Y850" s="185">
        <v>4350</v>
      </c>
      <c r="Z850" s="84">
        <v>0.2175</v>
      </c>
      <c r="AA850" s="424"/>
      <c r="AB850" s="102">
        <v>0.1</v>
      </c>
      <c r="AC850" s="102">
        <v>0.1</v>
      </c>
      <c r="AE850" s="128">
        <v>1350</v>
      </c>
      <c r="AF850" s="180">
        <v>2700</v>
      </c>
      <c r="AG850" s="183">
        <v>2150</v>
      </c>
      <c r="AH850" s="189">
        <v>5150</v>
      </c>
      <c r="AK850" s="419">
        <v>18000</v>
      </c>
      <c r="AN850" s="103"/>
      <c r="AP850" s="12" t="s">
        <v>1513</v>
      </c>
      <c r="AQ850" s="103" t="s">
        <v>1513</v>
      </c>
      <c r="AR850" s="159">
        <v>0.1</v>
      </c>
      <c r="AS850" s="84"/>
    </row>
    <row r="851" spans="1:45" ht="14.25" customHeight="1">
      <c r="A851" s="124" t="s">
        <v>1379</v>
      </c>
      <c r="B851" s="124" t="s">
        <v>1380</v>
      </c>
      <c r="C851" s="419" t="s">
        <v>248</v>
      </c>
      <c r="D851" s="135" t="s">
        <v>232</v>
      </c>
      <c r="E851" s="135">
        <f>COUNTIF(品番配送区分記入用リスト!U:U,CONCATENATE(A851,$E$1))</f>
        <v>0</v>
      </c>
      <c r="F851" s="135">
        <f>COUNTIF(品番配送区分記入用リスト!U:U,CONCATENATE(A851,$F$1))</f>
        <v>0</v>
      </c>
      <c r="G851" s="135">
        <f>COUNTIF(品番配送区分記入用リスト!U:U,CONCATENATE(A851,$G$1))</f>
        <v>0</v>
      </c>
      <c r="H851" s="135">
        <f>COUNTIF(品番配送区分記入用リスト!U:U,CONCATENATE(A851,$H$1))</f>
        <v>0</v>
      </c>
      <c r="I851" s="136">
        <f t="shared" si="14"/>
        <v>0</v>
      </c>
      <c r="L851" s="135" t="s">
        <v>1484</v>
      </c>
      <c r="M851" s="137">
        <v>2000000</v>
      </c>
      <c r="N851" s="419">
        <v>4500</v>
      </c>
      <c r="O851" s="154">
        <v>2000</v>
      </c>
      <c r="Q851" s="419">
        <v>4500</v>
      </c>
      <c r="R851" s="138">
        <v>2000</v>
      </c>
      <c r="S851" s="138">
        <v>2500</v>
      </c>
      <c r="T851" s="141">
        <v>675</v>
      </c>
      <c r="U851" s="183">
        <v>537.5</v>
      </c>
      <c r="V851" s="140">
        <v>0.11944444444444445</v>
      </c>
      <c r="W851" s="127">
        <v>800</v>
      </c>
      <c r="X851" s="85">
        <v>1287.5</v>
      </c>
      <c r="Y851" s="185">
        <v>487.5</v>
      </c>
      <c r="Z851" s="84">
        <v>9.7500000000000003E-2</v>
      </c>
      <c r="AA851" s="424"/>
      <c r="AB851" s="102">
        <v>0.1</v>
      </c>
      <c r="AC851" s="102">
        <v>0.1</v>
      </c>
      <c r="AE851" s="128">
        <v>337.5</v>
      </c>
      <c r="AF851" s="180">
        <v>675</v>
      </c>
      <c r="AG851" s="183">
        <v>537.5</v>
      </c>
      <c r="AH851" s="189">
        <v>1287.5</v>
      </c>
      <c r="AK851" s="419">
        <v>4500</v>
      </c>
      <c r="AN851" s="103"/>
      <c r="AP851" s="12" t="s">
        <v>467</v>
      </c>
      <c r="AQ851" s="103" t="s">
        <v>467</v>
      </c>
      <c r="AR851" s="159">
        <v>0.1</v>
      </c>
      <c r="AS851" s="84"/>
    </row>
    <row r="852" spans="1:45" ht="14.25" customHeight="1">
      <c r="A852" s="124" t="s">
        <v>1381</v>
      </c>
      <c r="B852" s="124" t="s">
        <v>1382</v>
      </c>
      <c r="C852" s="419" t="s">
        <v>524</v>
      </c>
      <c r="D852" s="135" t="s">
        <v>232</v>
      </c>
      <c r="E852" s="135">
        <f>COUNTIF(品番配送区分記入用リスト!U:U,CONCATENATE(A852,$E$1))</f>
        <v>0</v>
      </c>
      <c r="F852" s="135">
        <f>COUNTIF(品番配送区分記入用リスト!U:U,CONCATENATE(A852,$F$1))</f>
        <v>0</v>
      </c>
      <c r="G852" s="135">
        <f>COUNTIF(品番配送区分記入用リスト!U:U,CONCATENATE(A852,$G$1))</f>
        <v>0</v>
      </c>
      <c r="H852" s="135">
        <f>COUNTIF(品番配送区分記入用リスト!U:U,CONCATENATE(A852,$H$1))</f>
        <v>0</v>
      </c>
      <c r="I852" s="136">
        <f t="shared" si="14"/>
        <v>0</v>
      </c>
      <c r="L852" s="135" t="s">
        <v>1484</v>
      </c>
      <c r="M852" s="137">
        <v>2000000</v>
      </c>
      <c r="N852" s="419">
        <v>5400</v>
      </c>
      <c r="O852" s="154">
        <v>2400</v>
      </c>
      <c r="Q852" s="419">
        <v>5400</v>
      </c>
      <c r="R852" s="138">
        <v>2400</v>
      </c>
      <c r="S852" s="138">
        <v>3000</v>
      </c>
      <c r="T852" s="141">
        <v>810</v>
      </c>
      <c r="U852" s="183">
        <v>645</v>
      </c>
      <c r="V852" s="140">
        <v>0.11944444444444445</v>
      </c>
      <c r="W852" s="127">
        <v>800</v>
      </c>
      <c r="X852" s="85">
        <v>1545</v>
      </c>
      <c r="Y852" s="185">
        <v>745</v>
      </c>
      <c r="Z852" s="84">
        <v>0.12416666666666666</v>
      </c>
      <c r="AA852" s="424"/>
      <c r="AB852" s="102">
        <v>0.1</v>
      </c>
      <c r="AC852" s="102">
        <v>0.1</v>
      </c>
      <c r="AE852" s="128">
        <v>405</v>
      </c>
      <c r="AF852" s="180">
        <v>810</v>
      </c>
      <c r="AG852" s="183">
        <v>645</v>
      </c>
      <c r="AH852" s="189">
        <v>1545</v>
      </c>
      <c r="AK852" s="419">
        <v>5400</v>
      </c>
      <c r="AN852" s="103"/>
      <c r="AP852" s="12" t="s">
        <v>1519</v>
      </c>
      <c r="AQ852" s="103" t="s">
        <v>1519</v>
      </c>
      <c r="AR852" s="159">
        <v>0.1</v>
      </c>
      <c r="AS852" s="84"/>
    </row>
    <row r="853" spans="1:45" ht="14.25" customHeight="1">
      <c r="A853" s="124" t="s">
        <v>1383</v>
      </c>
      <c r="B853" s="124" t="s">
        <v>1384</v>
      </c>
      <c r="C853" s="419" t="s">
        <v>495</v>
      </c>
      <c r="D853" s="135" t="s">
        <v>232</v>
      </c>
      <c r="E853" s="135">
        <f>COUNTIF(品番配送区分記入用リスト!U:U,CONCATENATE(A853,$E$1))</f>
        <v>0</v>
      </c>
      <c r="F853" s="135">
        <f>COUNTIF(品番配送区分記入用リスト!U:U,CONCATENATE(A853,$F$1))</f>
        <v>0</v>
      </c>
      <c r="G853" s="135">
        <f>COUNTIF(品番配送区分記入用リスト!U:U,CONCATENATE(A853,$G$1))</f>
        <v>0</v>
      </c>
      <c r="H853" s="135">
        <f>COUNTIF(品番配送区分記入用リスト!U:U,CONCATENATE(A853,$H$1))</f>
        <v>0</v>
      </c>
      <c r="I853" s="136">
        <f t="shared" si="14"/>
        <v>0</v>
      </c>
      <c r="L853" s="135" t="s">
        <v>1484</v>
      </c>
      <c r="M853" s="137">
        <v>2000000</v>
      </c>
      <c r="N853" s="419">
        <v>7200</v>
      </c>
      <c r="O853" s="154">
        <v>3200</v>
      </c>
      <c r="Q853" s="419">
        <v>7200</v>
      </c>
      <c r="R853" s="138">
        <v>3200</v>
      </c>
      <c r="S853" s="138">
        <v>4000</v>
      </c>
      <c r="T853" s="141">
        <v>1080</v>
      </c>
      <c r="U853" s="183">
        <v>860</v>
      </c>
      <c r="V853" s="140">
        <v>0.11944444444444445</v>
      </c>
      <c r="W853" s="127">
        <v>800</v>
      </c>
      <c r="X853" s="85">
        <v>2060</v>
      </c>
      <c r="Y853" s="185">
        <v>1260</v>
      </c>
      <c r="Z853" s="84">
        <v>0.1575</v>
      </c>
      <c r="AA853" s="424"/>
      <c r="AB853" s="102">
        <v>0.1</v>
      </c>
      <c r="AC853" s="102">
        <v>0.1</v>
      </c>
      <c r="AE853" s="128">
        <v>540</v>
      </c>
      <c r="AF853" s="180">
        <v>1080</v>
      </c>
      <c r="AG853" s="183">
        <v>860</v>
      </c>
      <c r="AH853" s="189">
        <v>2060</v>
      </c>
      <c r="AK853" s="419">
        <v>7200</v>
      </c>
      <c r="AN853" s="103"/>
      <c r="AP853" s="12" t="s">
        <v>1515</v>
      </c>
      <c r="AQ853" s="103" t="s">
        <v>1515</v>
      </c>
      <c r="AR853" s="159">
        <v>0.1</v>
      </c>
      <c r="AS853" s="84"/>
    </row>
    <row r="854" spans="1:45" ht="14.25" customHeight="1">
      <c r="A854" s="124" t="s">
        <v>1385</v>
      </c>
      <c r="B854" s="124" t="s">
        <v>1386</v>
      </c>
      <c r="C854" s="419" t="s">
        <v>264</v>
      </c>
      <c r="D854" s="135" t="s">
        <v>232</v>
      </c>
      <c r="E854" s="135">
        <f>COUNTIF(品番配送区分記入用リスト!U:U,CONCATENATE(A854,$E$1))</f>
        <v>0</v>
      </c>
      <c r="F854" s="135">
        <f>COUNTIF(品番配送区分記入用リスト!U:U,CONCATENATE(A854,$F$1))</f>
        <v>0</v>
      </c>
      <c r="G854" s="135">
        <f>COUNTIF(品番配送区分記入用リスト!U:U,CONCATENATE(A854,$G$1))</f>
        <v>0</v>
      </c>
      <c r="H854" s="135">
        <f>COUNTIF(品番配送区分記入用リスト!U:U,CONCATENATE(A854,$H$1))</f>
        <v>0</v>
      </c>
      <c r="I854" s="136">
        <f t="shared" si="14"/>
        <v>0</v>
      </c>
      <c r="L854" s="135" t="s">
        <v>1484</v>
      </c>
      <c r="M854" s="137">
        <v>2000000</v>
      </c>
      <c r="N854" s="419">
        <v>9000</v>
      </c>
      <c r="O854" s="154">
        <v>4000</v>
      </c>
      <c r="Q854" s="419">
        <v>9000</v>
      </c>
      <c r="R854" s="138">
        <v>4000</v>
      </c>
      <c r="S854" s="138">
        <v>5000</v>
      </c>
      <c r="T854" s="141">
        <v>1350</v>
      </c>
      <c r="U854" s="183">
        <v>1075</v>
      </c>
      <c r="V854" s="140">
        <v>0.11944444444444445</v>
      </c>
      <c r="W854" s="127">
        <v>800</v>
      </c>
      <c r="X854" s="85">
        <v>2575</v>
      </c>
      <c r="Y854" s="185">
        <v>1775</v>
      </c>
      <c r="Z854" s="84">
        <v>0.17749999999999999</v>
      </c>
      <c r="AA854" s="424"/>
      <c r="AB854" s="102">
        <v>0.1</v>
      </c>
      <c r="AC854" s="102">
        <v>0.1</v>
      </c>
      <c r="AE854" s="128">
        <v>675</v>
      </c>
      <c r="AF854" s="180">
        <v>1350</v>
      </c>
      <c r="AG854" s="183">
        <v>1075</v>
      </c>
      <c r="AH854" s="189">
        <v>2575</v>
      </c>
      <c r="AK854" s="419">
        <v>9000</v>
      </c>
      <c r="AN854" s="103"/>
      <c r="AP854" s="12" t="s">
        <v>505</v>
      </c>
      <c r="AQ854" s="103" t="s">
        <v>505</v>
      </c>
      <c r="AR854" s="159">
        <v>0.1</v>
      </c>
      <c r="AS854" s="84"/>
    </row>
    <row r="855" spans="1:45" ht="14.25" customHeight="1">
      <c r="A855" s="124" t="s">
        <v>1387</v>
      </c>
      <c r="B855" s="124" t="s">
        <v>1388</v>
      </c>
      <c r="C855" s="419" t="s">
        <v>1389</v>
      </c>
      <c r="D855" s="135" t="s">
        <v>232</v>
      </c>
      <c r="E855" s="135">
        <f>COUNTIF(品番配送区分記入用リスト!U:U,CONCATENATE(A855,$E$1))</f>
        <v>0</v>
      </c>
      <c r="F855" s="135">
        <f>COUNTIF(品番配送区分記入用リスト!U:U,CONCATENATE(A855,$F$1))</f>
        <v>0</v>
      </c>
      <c r="G855" s="135">
        <f>COUNTIF(品番配送区分記入用リスト!U:U,CONCATENATE(A855,$G$1))</f>
        <v>0</v>
      </c>
      <c r="H855" s="135">
        <f>COUNTIF(品番配送区分記入用リスト!U:U,CONCATENATE(A855,$H$1))</f>
        <v>0</v>
      </c>
      <c r="I855" s="136">
        <f t="shared" si="14"/>
        <v>0</v>
      </c>
      <c r="L855" s="135" t="s">
        <v>1484</v>
      </c>
      <c r="M855" s="137">
        <v>2000000</v>
      </c>
      <c r="N855" s="419">
        <v>10800</v>
      </c>
      <c r="O855" s="154">
        <v>4800</v>
      </c>
      <c r="Q855" s="419">
        <v>10800</v>
      </c>
      <c r="R855" s="138">
        <v>4800</v>
      </c>
      <c r="S855" s="138">
        <v>6000</v>
      </c>
      <c r="T855" s="141">
        <v>1620</v>
      </c>
      <c r="U855" s="183">
        <v>1290</v>
      </c>
      <c r="V855" s="140">
        <v>0.11944444444444445</v>
      </c>
      <c r="W855" s="127">
        <v>800</v>
      </c>
      <c r="X855" s="85">
        <v>3090</v>
      </c>
      <c r="Y855" s="185">
        <v>2290</v>
      </c>
      <c r="Z855" s="84">
        <v>0.19083333333333333</v>
      </c>
      <c r="AA855" s="424"/>
      <c r="AB855" s="102">
        <v>0.1</v>
      </c>
      <c r="AC855" s="102">
        <v>0.1</v>
      </c>
      <c r="AE855" s="128">
        <v>810</v>
      </c>
      <c r="AF855" s="180">
        <v>1620</v>
      </c>
      <c r="AG855" s="183">
        <v>1290</v>
      </c>
      <c r="AH855" s="189">
        <v>3090</v>
      </c>
      <c r="AK855" s="419">
        <v>10800</v>
      </c>
      <c r="AN855" s="103"/>
      <c r="AP855" s="12" t="s">
        <v>1525</v>
      </c>
      <c r="AQ855" s="103" t="s">
        <v>1525</v>
      </c>
      <c r="AR855" s="159">
        <v>0.1</v>
      </c>
      <c r="AS855" s="84"/>
    </row>
    <row r="856" spans="1:45" ht="14.25" customHeight="1">
      <c r="A856" s="124" t="s">
        <v>1390</v>
      </c>
      <c r="B856" s="124" t="s">
        <v>1391</v>
      </c>
      <c r="C856" s="419" t="s">
        <v>1392</v>
      </c>
      <c r="D856" s="135" t="s">
        <v>232</v>
      </c>
      <c r="E856" s="135">
        <f>COUNTIF(品番配送区分記入用リスト!U:U,CONCATENATE(A856,$E$1))</f>
        <v>0</v>
      </c>
      <c r="F856" s="135">
        <f>COUNTIF(品番配送区分記入用リスト!U:U,CONCATENATE(A856,$F$1))</f>
        <v>0</v>
      </c>
      <c r="G856" s="135">
        <f>COUNTIF(品番配送区分記入用リスト!U:U,CONCATENATE(A856,$G$1))</f>
        <v>0</v>
      </c>
      <c r="H856" s="135">
        <f>COUNTIF(品番配送区分記入用リスト!U:U,CONCATENATE(A856,$H$1))</f>
        <v>0</v>
      </c>
      <c r="I856" s="136">
        <f t="shared" si="14"/>
        <v>0</v>
      </c>
      <c r="L856" s="135" t="s">
        <v>1484</v>
      </c>
      <c r="M856" s="137">
        <v>2000000</v>
      </c>
      <c r="N856" s="419">
        <v>11700</v>
      </c>
      <c r="O856" s="154">
        <v>5200</v>
      </c>
      <c r="Q856" s="419">
        <v>11700</v>
      </c>
      <c r="R856" s="138">
        <v>5200</v>
      </c>
      <c r="S856" s="138">
        <v>6500</v>
      </c>
      <c r="T856" s="141">
        <v>1755</v>
      </c>
      <c r="U856" s="183">
        <v>1397.5</v>
      </c>
      <c r="V856" s="140">
        <v>0.11944444444444445</v>
      </c>
      <c r="W856" s="127">
        <v>800</v>
      </c>
      <c r="X856" s="85">
        <v>3347.5</v>
      </c>
      <c r="Y856" s="185">
        <v>2547.5</v>
      </c>
      <c r="Z856" s="84">
        <v>0.19596153846153846</v>
      </c>
      <c r="AA856" s="424"/>
      <c r="AB856" s="102">
        <v>0.1</v>
      </c>
      <c r="AC856" s="102">
        <v>0.1</v>
      </c>
      <c r="AE856" s="128">
        <v>877.5</v>
      </c>
      <c r="AF856" s="180">
        <v>1755</v>
      </c>
      <c r="AG856" s="183">
        <v>1397.5</v>
      </c>
      <c r="AH856" s="189">
        <v>3347.5</v>
      </c>
      <c r="AK856" s="419">
        <v>11700</v>
      </c>
      <c r="AN856" s="103"/>
      <c r="AP856" s="12" t="s">
        <v>1526</v>
      </c>
      <c r="AQ856" s="103" t="s">
        <v>1526</v>
      </c>
      <c r="AR856" s="159">
        <v>0.1</v>
      </c>
      <c r="AS856" s="84"/>
    </row>
    <row r="857" spans="1:45" ht="14.25" customHeight="1">
      <c r="A857" s="124" t="s">
        <v>1393</v>
      </c>
      <c r="B857" s="124" t="s">
        <v>1394</v>
      </c>
      <c r="C857" s="419" t="s">
        <v>264</v>
      </c>
      <c r="D857" s="135" t="s">
        <v>232</v>
      </c>
      <c r="E857" s="135">
        <f>COUNTIF(品番配送区分記入用リスト!U:U,CONCATENATE(A857,$E$1))</f>
        <v>0</v>
      </c>
      <c r="F857" s="135">
        <f>COUNTIF(品番配送区分記入用リスト!U:U,CONCATENATE(A857,$F$1))</f>
        <v>0</v>
      </c>
      <c r="G857" s="135">
        <f>COUNTIF(品番配送区分記入用リスト!U:U,CONCATENATE(A857,$G$1))</f>
        <v>0</v>
      </c>
      <c r="H857" s="135">
        <f>COUNTIF(品番配送区分記入用リスト!U:U,CONCATENATE(A857,$H$1))</f>
        <v>0</v>
      </c>
      <c r="I857" s="136">
        <f t="shared" si="14"/>
        <v>0</v>
      </c>
      <c r="L857" s="135" t="s">
        <v>1484</v>
      </c>
      <c r="M857" s="137">
        <v>2000000</v>
      </c>
      <c r="N857" s="419">
        <v>9000</v>
      </c>
      <c r="O857" s="154">
        <v>4000</v>
      </c>
      <c r="Q857" s="419">
        <v>9000</v>
      </c>
      <c r="R857" s="138">
        <v>4000</v>
      </c>
      <c r="S857" s="138">
        <v>5000</v>
      </c>
      <c r="T857" s="141">
        <v>1350</v>
      </c>
      <c r="U857" s="183">
        <v>1075</v>
      </c>
      <c r="V857" s="140">
        <v>0.11944444444444445</v>
      </c>
      <c r="W857" s="127">
        <v>800</v>
      </c>
      <c r="X857" s="85">
        <v>2575</v>
      </c>
      <c r="Y857" s="185">
        <v>1775</v>
      </c>
      <c r="Z857" s="84">
        <v>0.17749999999999999</v>
      </c>
      <c r="AA857" s="424"/>
      <c r="AB857" s="102">
        <v>0.1</v>
      </c>
      <c r="AC857" s="102">
        <v>0.1</v>
      </c>
      <c r="AE857" s="128">
        <v>675</v>
      </c>
      <c r="AF857" s="180">
        <v>1350</v>
      </c>
      <c r="AG857" s="183">
        <v>1075</v>
      </c>
      <c r="AH857" s="189">
        <v>2575</v>
      </c>
      <c r="AK857" s="419">
        <v>9000</v>
      </c>
      <c r="AN857" s="103"/>
      <c r="AP857" s="12" t="s">
        <v>505</v>
      </c>
      <c r="AQ857" s="103" t="s">
        <v>505</v>
      </c>
      <c r="AR857" s="159">
        <v>0.1</v>
      </c>
      <c r="AS857" s="84"/>
    </row>
    <row r="858" spans="1:45" ht="14.25" customHeight="1">
      <c r="A858" s="124" t="s">
        <v>1395</v>
      </c>
      <c r="B858" s="124" t="s">
        <v>1396</v>
      </c>
      <c r="C858" s="419" t="s">
        <v>519</v>
      </c>
      <c r="D858" s="135" t="s">
        <v>232</v>
      </c>
      <c r="E858" s="135">
        <f>COUNTIF(品番配送区分記入用リスト!U:U,CONCATENATE(A858,$E$1))</f>
        <v>0</v>
      </c>
      <c r="F858" s="135">
        <f>COUNTIF(品番配送区分記入用リスト!U:U,CONCATENATE(A858,$F$1))</f>
        <v>0</v>
      </c>
      <c r="G858" s="135">
        <f>COUNTIF(品番配送区分記入用リスト!U:U,CONCATENATE(A858,$G$1))</f>
        <v>0</v>
      </c>
      <c r="H858" s="135">
        <f>COUNTIF(品番配送区分記入用リスト!U:U,CONCATENATE(A858,$H$1))</f>
        <v>0</v>
      </c>
      <c r="I858" s="136">
        <f t="shared" si="14"/>
        <v>0</v>
      </c>
      <c r="L858" s="135" t="s">
        <v>1484</v>
      </c>
      <c r="M858" s="137">
        <v>2000000</v>
      </c>
      <c r="N858" s="419">
        <v>13500</v>
      </c>
      <c r="O858" s="154">
        <v>6000</v>
      </c>
      <c r="Q858" s="419">
        <v>13500</v>
      </c>
      <c r="R858" s="138">
        <v>6000</v>
      </c>
      <c r="S858" s="138">
        <v>7500</v>
      </c>
      <c r="T858" s="141">
        <v>2025</v>
      </c>
      <c r="U858" s="183">
        <v>1612.5</v>
      </c>
      <c r="V858" s="140">
        <v>0.11944444444444445</v>
      </c>
      <c r="W858" s="127">
        <v>800</v>
      </c>
      <c r="X858" s="85">
        <v>3862.5</v>
      </c>
      <c r="Y858" s="185">
        <v>3062.5</v>
      </c>
      <c r="Z858" s="84">
        <v>0.20416666666666666</v>
      </c>
      <c r="AA858" s="424"/>
      <c r="AB858" s="102">
        <v>0.1</v>
      </c>
      <c r="AC858" s="102">
        <v>0.1</v>
      </c>
      <c r="AE858" s="128">
        <v>1012.5</v>
      </c>
      <c r="AF858" s="180">
        <v>2025</v>
      </c>
      <c r="AG858" s="183">
        <v>1612.5</v>
      </c>
      <c r="AH858" s="189">
        <v>3862.5</v>
      </c>
      <c r="AK858" s="419">
        <v>13500</v>
      </c>
      <c r="AN858" s="103"/>
      <c r="AP858" s="12" t="s">
        <v>529</v>
      </c>
      <c r="AQ858" s="103" t="s">
        <v>529</v>
      </c>
      <c r="AR858" s="159">
        <v>0.1</v>
      </c>
      <c r="AS858" s="84"/>
    </row>
    <row r="859" spans="1:45" ht="14.25" customHeight="1">
      <c r="A859" s="124" t="s">
        <v>1397</v>
      </c>
      <c r="B859" s="124" t="s">
        <v>1398</v>
      </c>
      <c r="C859" s="419" t="s">
        <v>920</v>
      </c>
      <c r="D859" s="135" t="s">
        <v>232</v>
      </c>
      <c r="E859" s="135">
        <f>COUNTIF(品番配送区分記入用リスト!U:U,CONCATENATE(A859,$E$1))</f>
        <v>0</v>
      </c>
      <c r="F859" s="135">
        <f>COUNTIF(品番配送区分記入用リスト!U:U,CONCATENATE(A859,$F$1))</f>
        <v>0</v>
      </c>
      <c r="G859" s="135">
        <f>COUNTIF(品番配送区分記入用リスト!U:U,CONCATENATE(A859,$G$1))</f>
        <v>0</v>
      </c>
      <c r="H859" s="135">
        <f>COUNTIF(品番配送区分記入用リスト!U:U,CONCATENATE(A859,$H$1))</f>
        <v>0</v>
      </c>
      <c r="I859" s="136">
        <f t="shared" si="14"/>
        <v>0</v>
      </c>
      <c r="L859" s="135" t="s">
        <v>1484</v>
      </c>
      <c r="M859" s="137">
        <v>2000000</v>
      </c>
      <c r="N859" s="419">
        <v>18000</v>
      </c>
      <c r="O859" s="154">
        <v>8000</v>
      </c>
      <c r="Q859" s="419">
        <v>18000</v>
      </c>
      <c r="R859" s="138">
        <v>8000</v>
      </c>
      <c r="S859" s="138">
        <v>10000</v>
      </c>
      <c r="T859" s="141">
        <v>2700</v>
      </c>
      <c r="U859" s="183">
        <v>2150</v>
      </c>
      <c r="V859" s="140">
        <v>0.11944444444444445</v>
      </c>
      <c r="W859" s="127">
        <v>800</v>
      </c>
      <c r="X859" s="85">
        <v>5150</v>
      </c>
      <c r="Y859" s="185">
        <v>4350</v>
      </c>
      <c r="Z859" s="84">
        <v>0.2175</v>
      </c>
      <c r="AA859" s="424"/>
      <c r="AB859" s="102">
        <v>0.1</v>
      </c>
      <c r="AC859" s="102">
        <v>0.1</v>
      </c>
      <c r="AE859" s="128">
        <v>1350</v>
      </c>
      <c r="AF859" s="180">
        <v>2700</v>
      </c>
      <c r="AG859" s="183">
        <v>2150</v>
      </c>
      <c r="AH859" s="189">
        <v>5150</v>
      </c>
      <c r="AK859" s="419">
        <v>18000</v>
      </c>
      <c r="AN859" s="103"/>
      <c r="AP859" s="12" t="s">
        <v>1513</v>
      </c>
      <c r="AQ859" s="103" t="s">
        <v>1513</v>
      </c>
      <c r="AR859" s="159">
        <v>0.1</v>
      </c>
      <c r="AS859" s="84"/>
    </row>
    <row r="860" spans="1:45" ht="14.25" customHeight="1">
      <c r="A860" s="124" t="s">
        <v>1399</v>
      </c>
      <c r="B860" s="124" t="s">
        <v>1400</v>
      </c>
      <c r="C860" s="419" t="s">
        <v>927</v>
      </c>
      <c r="D860" s="135" t="s">
        <v>232</v>
      </c>
      <c r="E860" s="135">
        <f>COUNTIF(品番配送区分記入用リスト!U:U,CONCATENATE(A860,$E$1))</f>
        <v>0</v>
      </c>
      <c r="F860" s="135">
        <f>COUNTIF(品番配送区分記入用リスト!U:U,CONCATENATE(A860,$F$1))</f>
        <v>0</v>
      </c>
      <c r="G860" s="135">
        <f>COUNTIF(品番配送区分記入用リスト!U:U,CONCATENATE(A860,$G$1))</f>
        <v>0</v>
      </c>
      <c r="H860" s="135">
        <f>COUNTIF(品番配送区分記入用リスト!U:U,CONCATENATE(A860,$H$1))</f>
        <v>0</v>
      </c>
      <c r="I860" s="136">
        <f t="shared" si="14"/>
        <v>0</v>
      </c>
      <c r="L860" s="135" t="s">
        <v>1484</v>
      </c>
      <c r="M860" s="137">
        <v>2000000</v>
      </c>
      <c r="N860" s="419">
        <v>22500</v>
      </c>
      <c r="O860" s="154">
        <v>10000</v>
      </c>
      <c r="Q860" s="419">
        <v>22500</v>
      </c>
      <c r="R860" s="138">
        <v>10000</v>
      </c>
      <c r="S860" s="138">
        <v>12500</v>
      </c>
      <c r="T860" s="141">
        <v>3375</v>
      </c>
      <c r="U860" s="183">
        <v>2687.5</v>
      </c>
      <c r="V860" s="140">
        <v>0.11944444444444445</v>
      </c>
      <c r="W860" s="127">
        <v>800</v>
      </c>
      <c r="X860" s="85">
        <v>6437.5</v>
      </c>
      <c r="Y860" s="185">
        <v>5637.5</v>
      </c>
      <c r="Z860" s="84">
        <v>0.22550000000000001</v>
      </c>
      <c r="AA860" s="424"/>
      <c r="AB860" s="102">
        <v>0.1</v>
      </c>
      <c r="AC860" s="102">
        <v>0.1</v>
      </c>
      <c r="AE860" s="128">
        <v>1687.5</v>
      </c>
      <c r="AF860" s="180">
        <v>3375</v>
      </c>
      <c r="AG860" s="183">
        <v>2687.5</v>
      </c>
      <c r="AH860" s="189">
        <v>6437.5</v>
      </c>
      <c r="AK860" s="419">
        <v>22500</v>
      </c>
      <c r="AN860" s="103"/>
      <c r="AP860" s="12" t="s">
        <v>1514</v>
      </c>
      <c r="AQ860" s="103" t="s">
        <v>1514</v>
      </c>
      <c r="AR860" s="159">
        <v>0.1</v>
      </c>
      <c r="AS860" s="84"/>
    </row>
    <row r="861" spans="1:45" ht="14.25" customHeight="1">
      <c r="A861" s="124" t="s">
        <v>1401</v>
      </c>
      <c r="B861" s="124" t="s">
        <v>1402</v>
      </c>
      <c r="C861" s="419" t="s">
        <v>1308</v>
      </c>
      <c r="D861" s="135" t="s">
        <v>232</v>
      </c>
      <c r="E861" s="135">
        <f>COUNTIF(品番配送区分記入用リスト!U:U,CONCATENATE(A861,$E$1))</f>
        <v>0</v>
      </c>
      <c r="F861" s="135">
        <f>COUNTIF(品番配送区分記入用リスト!U:U,CONCATENATE(A861,$F$1))</f>
        <v>0</v>
      </c>
      <c r="G861" s="135">
        <f>COUNTIF(品番配送区分記入用リスト!U:U,CONCATENATE(A861,$G$1))</f>
        <v>0</v>
      </c>
      <c r="H861" s="135">
        <f>COUNTIF(品番配送区分記入用リスト!U:U,CONCATENATE(A861,$H$1))</f>
        <v>0</v>
      </c>
      <c r="I861" s="136">
        <f t="shared" si="14"/>
        <v>0</v>
      </c>
      <c r="L861" s="135" t="s">
        <v>1484</v>
      </c>
      <c r="M861" s="137">
        <v>2000000</v>
      </c>
      <c r="N861" s="419">
        <v>27000</v>
      </c>
      <c r="O861" s="154">
        <v>12000</v>
      </c>
      <c r="Q861" s="419">
        <v>27000</v>
      </c>
      <c r="R861" s="138">
        <v>12000</v>
      </c>
      <c r="S861" s="138">
        <v>15000</v>
      </c>
      <c r="T861" s="141">
        <v>4050</v>
      </c>
      <c r="U861" s="183">
        <v>3225</v>
      </c>
      <c r="V861" s="140">
        <v>0.11944444444444445</v>
      </c>
      <c r="W861" s="127">
        <v>800</v>
      </c>
      <c r="X861" s="85">
        <v>7725</v>
      </c>
      <c r="Y861" s="185">
        <v>6925</v>
      </c>
      <c r="Z861" s="84">
        <v>0.23083333333333333</v>
      </c>
      <c r="AA861" s="424"/>
      <c r="AB861" s="102">
        <v>0.1</v>
      </c>
      <c r="AC861" s="102">
        <v>0.1</v>
      </c>
      <c r="AE861" s="128">
        <v>2025</v>
      </c>
      <c r="AF861" s="180">
        <v>4050</v>
      </c>
      <c r="AG861" s="183">
        <v>3225</v>
      </c>
      <c r="AH861" s="189">
        <v>7725</v>
      </c>
      <c r="AK861" s="419">
        <v>27000</v>
      </c>
      <c r="AN861" s="103"/>
      <c r="AP861" s="12" t="s">
        <v>1523</v>
      </c>
      <c r="AQ861" s="103" t="s">
        <v>1523</v>
      </c>
      <c r="AR861" s="159">
        <v>0.1</v>
      </c>
      <c r="AS861" s="84"/>
    </row>
    <row r="862" spans="1:45" ht="14.25" customHeight="1">
      <c r="A862" s="124" t="s">
        <v>1403</v>
      </c>
      <c r="B862" s="124" t="s">
        <v>1404</v>
      </c>
      <c r="C862" s="419" t="s">
        <v>248</v>
      </c>
      <c r="D862" s="135" t="s">
        <v>232</v>
      </c>
      <c r="E862" s="135">
        <f>COUNTIF(品番配送区分記入用リスト!U:U,CONCATENATE(A862,$E$1))</f>
        <v>0</v>
      </c>
      <c r="F862" s="135">
        <f>COUNTIF(品番配送区分記入用リスト!U:U,CONCATENATE(A862,$F$1))</f>
        <v>0</v>
      </c>
      <c r="G862" s="135">
        <f>COUNTIF(品番配送区分記入用リスト!U:U,CONCATENATE(A862,$G$1))</f>
        <v>0</v>
      </c>
      <c r="H862" s="135">
        <f>COUNTIF(品番配送区分記入用リスト!U:U,CONCATENATE(A862,$H$1))</f>
        <v>0</v>
      </c>
      <c r="I862" s="136">
        <f t="shared" si="14"/>
        <v>0</v>
      </c>
      <c r="L862" s="135" t="s">
        <v>1484</v>
      </c>
      <c r="M862" s="137">
        <v>2000000</v>
      </c>
      <c r="N862" s="419">
        <v>4500</v>
      </c>
      <c r="O862" s="154">
        <v>2000</v>
      </c>
      <c r="Q862" s="419">
        <v>4500</v>
      </c>
      <c r="R862" s="138">
        <v>2000</v>
      </c>
      <c r="S862" s="138">
        <v>2500</v>
      </c>
      <c r="T862" s="141">
        <v>675</v>
      </c>
      <c r="U862" s="183">
        <v>537.5</v>
      </c>
      <c r="V862" s="140">
        <v>0.11944444444444445</v>
      </c>
      <c r="W862" s="127">
        <v>800</v>
      </c>
      <c r="X862" s="85">
        <v>1287.5</v>
      </c>
      <c r="Y862" s="185">
        <v>487.5</v>
      </c>
      <c r="Z862" s="84">
        <v>9.7500000000000003E-2</v>
      </c>
      <c r="AA862" s="424"/>
      <c r="AB862" s="102">
        <v>0.1</v>
      </c>
      <c r="AC862" s="102">
        <v>0.1</v>
      </c>
      <c r="AE862" s="128">
        <v>337.5</v>
      </c>
      <c r="AF862" s="180">
        <v>675</v>
      </c>
      <c r="AG862" s="183">
        <v>537.5</v>
      </c>
      <c r="AH862" s="189">
        <v>1287.5</v>
      </c>
      <c r="AK862" s="419">
        <v>4500</v>
      </c>
      <c r="AN862" s="103"/>
      <c r="AP862" s="12" t="s">
        <v>467</v>
      </c>
      <c r="AQ862" s="103" t="s">
        <v>467</v>
      </c>
      <c r="AR862" s="159">
        <v>0.1</v>
      </c>
      <c r="AS862" s="84"/>
    </row>
    <row r="863" spans="1:45" ht="14.25" customHeight="1">
      <c r="A863" s="124" t="s">
        <v>1405</v>
      </c>
      <c r="B863" s="124" t="s">
        <v>1406</v>
      </c>
      <c r="C863" s="419" t="s">
        <v>264</v>
      </c>
      <c r="D863" s="135" t="s">
        <v>232</v>
      </c>
      <c r="E863" s="135">
        <f>COUNTIF(品番配送区分記入用リスト!U:U,CONCATENATE(A863,$E$1))</f>
        <v>0</v>
      </c>
      <c r="F863" s="135">
        <f>COUNTIF(品番配送区分記入用リスト!U:U,CONCATENATE(A863,$F$1))</f>
        <v>0</v>
      </c>
      <c r="G863" s="135">
        <f>COUNTIF(品番配送区分記入用リスト!U:U,CONCATENATE(A863,$G$1))</f>
        <v>0</v>
      </c>
      <c r="H863" s="135">
        <f>COUNTIF(品番配送区分記入用リスト!U:U,CONCATENATE(A863,$H$1))</f>
        <v>0</v>
      </c>
      <c r="I863" s="136">
        <f t="shared" si="14"/>
        <v>0</v>
      </c>
      <c r="L863" s="135" t="s">
        <v>1484</v>
      </c>
      <c r="M863" s="137">
        <v>2000000</v>
      </c>
      <c r="N863" s="419">
        <v>9000</v>
      </c>
      <c r="O863" s="154">
        <v>4000</v>
      </c>
      <c r="Q863" s="419">
        <v>9000</v>
      </c>
      <c r="R863" s="138">
        <v>4000</v>
      </c>
      <c r="S863" s="138">
        <v>5000</v>
      </c>
      <c r="T863" s="141">
        <v>1350</v>
      </c>
      <c r="U863" s="183">
        <v>1075</v>
      </c>
      <c r="V863" s="140">
        <v>0.11944444444444445</v>
      </c>
      <c r="W863" s="127">
        <v>800</v>
      </c>
      <c r="X863" s="85">
        <v>2575</v>
      </c>
      <c r="Y863" s="185">
        <v>1775</v>
      </c>
      <c r="Z863" s="84">
        <v>0.17749999999999999</v>
      </c>
      <c r="AA863" s="424"/>
      <c r="AB863" s="102">
        <v>0.1</v>
      </c>
      <c r="AC863" s="102">
        <v>0.1</v>
      </c>
      <c r="AE863" s="128">
        <v>675</v>
      </c>
      <c r="AF863" s="180">
        <v>1350</v>
      </c>
      <c r="AG863" s="183">
        <v>1075</v>
      </c>
      <c r="AH863" s="189">
        <v>2575</v>
      </c>
      <c r="AK863" s="419">
        <v>9000</v>
      </c>
      <c r="AN863" s="103"/>
      <c r="AP863" s="12" t="s">
        <v>505</v>
      </c>
      <c r="AQ863" s="103" t="s">
        <v>505</v>
      </c>
      <c r="AR863" s="159">
        <v>0.1</v>
      </c>
      <c r="AS863" s="84"/>
    </row>
    <row r="864" spans="1:45" ht="14.25" customHeight="1">
      <c r="A864" s="124" t="s">
        <v>1407</v>
      </c>
      <c r="B864" s="124" t="s">
        <v>1408</v>
      </c>
      <c r="C864" s="419" t="s">
        <v>248</v>
      </c>
      <c r="D864" s="135" t="s">
        <v>232</v>
      </c>
      <c r="E864" s="135">
        <f>COUNTIF(品番配送区分記入用リスト!U:U,CONCATENATE(A864,$E$1))</f>
        <v>0</v>
      </c>
      <c r="F864" s="135">
        <f>COUNTIF(品番配送区分記入用リスト!U:U,CONCATENATE(A864,$F$1))</f>
        <v>0</v>
      </c>
      <c r="G864" s="135">
        <f>COUNTIF(品番配送区分記入用リスト!U:U,CONCATENATE(A864,$G$1))</f>
        <v>0</v>
      </c>
      <c r="H864" s="135">
        <f>COUNTIF(品番配送区分記入用リスト!U:U,CONCATENATE(A864,$H$1))</f>
        <v>0</v>
      </c>
      <c r="I864" s="136">
        <f t="shared" si="14"/>
        <v>0</v>
      </c>
      <c r="L864" s="135" t="s">
        <v>1484</v>
      </c>
      <c r="M864" s="137">
        <v>2000000</v>
      </c>
      <c r="N864" s="419">
        <v>4500</v>
      </c>
      <c r="O864" s="154">
        <v>2000</v>
      </c>
      <c r="Q864" s="419">
        <v>4500</v>
      </c>
      <c r="R864" s="138">
        <v>2000</v>
      </c>
      <c r="S864" s="138">
        <v>2500</v>
      </c>
      <c r="T864" s="141">
        <v>675</v>
      </c>
      <c r="U864" s="183">
        <v>537.5</v>
      </c>
      <c r="V864" s="140">
        <v>0.11944444444444445</v>
      </c>
      <c r="W864" s="127">
        <v>800</v>
      </c>
      <c r="X864" s="85">
        <v>1287.5</v>
      </c>
      <c r="Y864" s="185">
        <v>487.5</v>
      </c>
      <c r="Z864" s="84">
        <v>9.7500000000000003E-2</v>
      </c>
      <c r="AA864" s="424"/>
      <c r="AB864" s="102">
        <v>0.1</v>
      </c>
      <c r="AC864" s="102">
        <v>0.1</v>
      </c>
      <c r="AE864" s="128">
        <v>337.5</v>
      </c>
      <c r="AF864" s="180">
        <v>675</v>
      </c>
      <c r="AG864" s="183">
        <v>537.5</v>
      </c>
      <c r="AH864" s="189">
        <v>1287.5</v>
      </c>
      <c r="AK864" s="419">
        <v>4500</v>
      </c>
      <c r="AN864" s="103"/>
      <c r="AP864" s="12" t="s">
        <v>467</v>
      </c>
      <c r="AQ864" s="103" t="s">
        <v>467</v>
      </c>
      <c r="AR864" s="159">
        <v>0.1</v>
      </c>
      <c r="AS864" s="84"/>
    </row>
    <row r="865" spans="1:45" ht="14.25" customHeight="1">
      <c r="A865" s="124" t="s">
        <v>1409</v>
      </c>
      <c r="B865" s="124" t="s">
        <v>1410</v>
      </c>
      <c r="C865" s="419" t="s">
        <v>264</v>
      </c>
      <c r="D865" s="135" t="s">
        <v>232</v>
      </c>
      <c r="E865" s="135">
        <f>COUNTIF(品番配送区分記入用リスト!U:U,CONCATENATE(A865,$E$1))</f>
        <v>0</v>
      </c>
      <c r="F865" s="135">
        <f>COUNTIF(品番配送区分記入用リスト!U:U,CONCATENATE(A865,$F$1))</f>
        <v>0</v>
      </c>
      <c r="G865" s="135">
        <f>COUNTIF(品番配送区分記入用リスト!U:U,CONCATENATE(A865,$G$1))</f>
        <v>0</v>
      </c>
      <c r="H865" s="135">
        <f>COUNTIF(品番配送区分記入用リスト!U:U,CONCATENATE(A865,$H$1))</f>
        <v>0</v>
      </c>
      <c r="I865" s="136">
        <f t="shared" si="14"/>
        <v>0</v>
      </c>
      <c r="L865" s="135" t="s">
        <v>1484</v>
      </c>
      <c r="M865" s="137">
        <v>2000000</v>
      </c>
      <c r="N865" s="419">
        <v>9000</v>
      </c>
      <c r="O865" s="154">
        <v>4000</v>
      </c>
      <c r="Q865" s="419">
        <v>9000</v>
      </c>
      <c r="R865" s="138">
        <v>4000</v>
      </c>
      <c r="S865" s="138">
        <v>5000</v>
      </c>
      <c r="T865" s="141">
        <v>1350</v>
      </c>
      <c r="U865" s="183">
        <v>1075</v>
      </c>
      <c r="V865" s="140">
        <v>0.11944444444444445</v>
      </c>
      <c r="W865" s="127">
        <v>800</v>
      </c>
      <c r="X865" s="85">
        <v>2575</v>
      </c>
      <c r="Y865" s="185">
        <v>1775</v>
      </c>
      <c r="Z865" s="84">
        <v>0.17749999999999999</v>
      </c>
      <c r="AA865" s="424"/>
      <c r="AB865" s="102">
        <v>0.1</v>
      </c>
      <c r="AC865" s="102">
        <v>0.1</v>
      </c>
      <c r="AE865" s="128">
        <v>675</v>
      </c>
      <c r="AF865" s="180">
        <v>1350</v>
      </c>
      <c r="AG865" s="183">
        <v>1075</v>
      </c>
      <c r="AH865" s="189">
        <v>2575</v>
      </c>
      <c r="AK865" s="419">
        <v>9000</v>
      </c>
      <c r="AN865" s="103"/>
      <c r="AP865" s="12" t="s">
        <v>505</v>
      </c>
      <c r="AQ865" s="103" t="s">
        <v>505</v>
      </c>
      <c r="AR865" s="159">
        <v>0.1</v>
      </c>
      <c r="AS865" s="84"/>
    </row>
    <row r="866" spans="1:45" ht="14.25" customHeight="1">
      <c r="A866" s="124" t="s">
        <v>1411</v>
      </c>
      <c r="B866" s="124" t="s">
        <v>1412</v>
      </c>
      <c r="C866" s="419" t="s">
        <v>264</v>
      </c>
      <c r="D866" s="135" t="s">
        <v>232</v>
      </c>
      <c r="E866" s="135">
        <f>COUNTIF(品番配送区分記入用リスト!U:U,CONCATENATE(A866,$E$1))</f>
        <v>0</v>
      </c>
      <c r="F866" s="135">
        <f>COUNTIF(品番配送区分記入用リスト!U:U,CONCATENATE(A866,$F$1))</f>
        <v>0</v>
      </c>
      <c r="G866" s="135">
        <f>COUNTIF(品番配送区分記入用リスト!U:U,CONCATENATE(A866,$G$1))</f>
        <v>0</v>
      </c>
      <c r="H866" s="135">
        <f>COUNTIF(品番配送区分記入用リスト!U:U,CONCATENATE(A866,$H$1))</f>
        <v>0</v>
      </c>
      <c r="I866" s="136">
        <f t="shared" si="14"/>
        <v>0</v>
      </c>
      <c r="L866" s="135" t="s">
        <v>1484</v>
      </c>
      <c r="M866" s="137">
        <v>2000000</v>
      </c>
      <c r="N866" s="419">
        <v>9000</v>
      </c>
      <c r="O866" s="154">
        <v>4000</v>
      </c>
      <c r="Q866" s="419">
        <v>9000</v>
      </c>
      <c r="R866" s="138">
        <v>4000</v>
      </c>
      <c r="S866" s="138">
        <v>5000</v>
      </c>
      <c r="T866" s="141">
        <v>1350</v>
      </c>
      <c r="U866" s="183">
        <v>1075</v>
      </c>
      <c r="V866" s="140">
        <v>0.11944444444444445</v>
      </c>
      <c r="W866" s="127">
        <v>800</v>
      </c>
      <c r="X866" s="85">
        <v>2575</v>
      </c>
      <c r="Y866" s="185">
        <v>1775</v>
      </c>
      <c r="Z866" s="84">
        <v>0.17749999999999999</v>
      </c>
      <c r="AA866" s="424"/>
      <c r="AB866" s="102">
        <v>0.1</v>
      </c>
      <c r="AC866" s="102">
        <v>0.1</v>
      </c>
      <c r="AE866" s="128">
        <v>675</v>
      </c>
      <c r="AF866" s="180">
        <v>1350</v>
      </c>
      <c r="AG866" s="183">
        <v>1075</v>
      </c>
      <c r="AH866" s="189">
        <v>2575</v>
      </c>
      <c r="AK866" s="419">
        <v>9000</v>
      </c>
      <c r="AN866" s="103"/>
      <c r="AP866" s="12" t="s">
        <v>505</v>
      </c>
      <c r="AQ866" s="103" t="s">
        <v>505</v>
      </c>
      <c r="AR866" s="159">
        <v>0.1</v>
      </c>
      <c r="AS866" s="84"/>
    </row>
    <row r="867" spans="1:45" ht="14.25" customHeight="1">
      <c r="A867" s="124" t="s">
        <v>1413</v>
      </c>
      <c r="B867" s="124" t="s">
        <v>1412</v>
      </c>
      <c r="C867" s="419" t="s">
        <v>264</v>
      </c>
      <c r="D867" s="135" t="s">
        <v>232</v>
      </c>
      <c r="E867" s="135">
        <f>COUNTIF(品番配送区分記入用リスト!U:U,CONCATENATE(A867,$E$1))</f>
        <v>0</v>
      </c>
      <c r="F867" s="135">
        <f>COUNTIF(品番配送区分記入用リスト!U:U,CONCATENATE(A867,$F$1))</f>
        <v>0</v>
      </c>
      <c r="G867" s="135">
        <f>COUNTIF(品番配送区分記入用リスト!U:U,CONCATENATE(A867,$G$1))</f>
        <v>0</v>
      </c>
      <c r="H867" s="135">
        <f>COUNTIF(品番配送区分記入用リスト!U:U,CONCATENATE(A867,$H$1))</f>
        <v>0</v>
      </c>
      <c r="I867" s="136">
        <f t="shared" si="14"/>
        <v>0</v>
      </c>
      <c r="L867" s="135" t="s">
        <v>1484</v>
      </c>
      <c r="M867" s="137">
        <v>2000000</v>
      </c>
      <c r="N867" s="419">
        <v>9000</v>
      </c>
      <c r="O867" s="154">
        <v>4000</v>
      </c>
      <c r="Q867" s="419">
        <v>9000</v>
      </c>
      <c r="R867" s="138">
        <v>4000</v>
      </c>
      <c r="S867" s="138">
        <v>5000</v>
      </c>
      <c r="T867" s="141">
        <v>1350</v>
      </c>
      <c r="U867" s="183">
        <v>1075</v>
      </c>
      <c r="V867" s="140">
        <v>0.11944444444444445</v>
      </c>
      <c r="W867" s="127">
        <v>800</v>
      </c>
      <c r="X867" s="85">
        <v>2575</v>
      </c>
      <c r="Y867" s="185">
        <v>1775</v>
      </c>
      <c r="Z867" s="84">
        <v>0.17749999999999999</v>
      </c>
      <c r="AA867" s="424"/>
      <c r="AB867" s="102">
        <v>0.1</v>
      </c>
      <c r="AC867" s="102">
        <v>0.1</v>
      </c>
      <c r="AE867" s="128">
        <v>675</v>
      </c>
      <c r="AF867" s="180">
        <v>1350</v>
      </c>
      <c r="AG867" s="183">
        <v>1075</v>
      </c>
      <c r="AH867" s="189">
        <v>2575</v>
      </c>
      <c r="AK867" s="419">
        <v>9000</v>
      </c>
      <c r="AN867" s="103"/>
      <c r="AP867" s="12" t="s">
        <v>505</v>
      </c>
      <c r="AQ867" s="103" t="s">
        <v>505</v>
      </c>
      <c r="AR867" s="159">
        <v>0.1</v>
      </c>
      <c r="AS867" s="84"/>
    </row>
    <row r="868" spans="1:45" ht="14.25" customHeight="1">
      <c r="A868" s="124" t="s">
        <v>1414</v>
      </c>
      <c r="B868" s="124" t="s">
        <v>1412</v>
      </c>
      <c r="C868" s="419" t="s">
        <v>519</v>
      </c>
      <c r="D868" s="135" t="s">
        <v>232</v>
      </c>
      <c r="E868" s="135">
        <f>COUNTIF(品番配送区分記入用リスト!U:U,CONCATENATE(A868,$E$1))</f>
        <v>0</v>
      </c>
      <c r="F868" s="135">
        <f>COUNTIF(品番配送区分記入用リスト!U:U,CONCATENATE(A868,$F$1))</f>
        <v>0</v>
      </c>
      <c r="G868" s="135">
        <f>COUNTIF(品番配送区分記入用リスト!U:U,CONCATENATE(A868,$G$1))</f>
        <v>0</v>
      </c>
      <c r="H868" s="135">
        <f>COUNTIF(品番配送区分記入用リスト!U:U,CONCATENATE(A868,$H$1))</f>
        <v>0</v>
      </c>
      <c r="I868" s="136">
        <f t="shared" si="14"/>
        <v>0</v>
      </c>
      <c r="L868" s="135" t="s">
        <v>1484</v>
      </c>
      <c r="M868" s="137">
        <v>2000000</v>
      </c>
      <c r="N868" s="419">
        <v>13500</v>
      </c>
      <c r="O868" s="154">
        <v>6000</v>
      </c>
      <c r="Q868" s="419">
        <v>13500</v>
      </c>
      <c r="R868" s="138">
        <v>6000</v>
      </c>
      <c r="S868" s="138">
        <v>7500</v>
      </c>
      <c r="T868" s="141">
        <v>2025</v>
      </c>
      <c r="U868" s="183">
        <v>1612.5</v>
      </c>
      <c r="V868" s="140">
        <v>0.11944444444444445</v>
      </c>
      <c r="W868" s="127">
        <v>800</v>
      </c>
      <c r="X868" s="85">
        <v>3862.5</v>
      </c>
      <c r="Y868" s="185">
        <v>3062.5</v>
      </c>
      <c r="Z868" s="84">
        <v>0.20416666666666666</v>
      </c>
      <c r="AA868" s="424"/>
      <c r="AB868" s="102">
        <v>0.1</v>
      </c>
      <c r="AC868" s="102">
        <v>0.1</v>
      </c>
      <c r="AE868" s="128">
        <v>1012.5</v>
      </c>
      <c r="AF868" s="180">
        <v>2025</v>
      </c>
      <c r="AG868" s="183">
        <v>1612.5</v>
      </c>
      <c r="AH868" s="189">
        <v>3862.5</v>
      </c>
      <c r="AK868" s="419">
        <v>13500</v>
      </c>
      <c r="AN868" s="103"/>
      <c r="AP868" s="12" t="s">
        <v>529</v>
      </c>
      <c r="AQ868" s="103" t="s">
        <v>529</v>
      </c>
      <c r="AR868" s="159">
        <v>0.1</v>
      </c>
      <c r="AS868" s="84"/>
    </row>
    <row r="869" spans="1:45" ht="14.25" customHeight="1">
      <c r="A869" s="124" t="s">
        <v>1415</v>
      </c>
      <c r="B869" s="124" t="s">
        <v>1412</v>
      </c>
      <c r="C869" s="419" t="s">
        <v>519</v>
      </c>
      <c r="D869" s="135" t="s">
        <v>232</v>
      </c>
      <c r="E869" s="135">
        <f>COUNTIF(品番配送区分記入用リスト!U:U,CONCATENATE(A869,$E$1))</f>
        <v>0</v>
      </c>
      <c r="F869" s="135">
        <f>COUNTIF(品番配送区分記入用リスト!U:U,CONCATENATE(A869,$F$1))</f>
        <v>0</v>
      </c>
      <c r="G869" s="135">
        <f>COUNTIF(品番配送区分記入用リスト!U:U,CONCATENATE(A869,$G$1))</f>
        <v>0</v>
      </c>
      <c r="H869" s="135">
        <f>COUNTIF(品番配送区分記入用リスト!U:U,CONCATENATE(A869,$H$1))</f>
        <v>0</v>
      </c>
      <c r="I869" s="136">
        <f t="shared" si="14"/>
        <v>0</v>
      </c>
      <c r="L869" s="135" t="s">
        <v>1484</v>
      </c>
      <c r="M869" s="137">
        <v>2000000</v>
      </c>
      <c r="N869" s="419">
        <v>13500</v>
      </c>
      <c r="O869" s="154">
        <v>6000</v>
      </c>
      <c r="Q869" s="419">
        <v>13500</v>
      </c>
      <c r="R869" s="138">
        <v>6000</v>
      </c>
      <c r="S869" s="138">
        <v>7500</v>
      </c>
      <c r="T869" s="141">
        <v>2025</v>
      </c>
      <c r="U869" s="183">
        <v>1612.5</v>
      </c>
      <c r="V869" s="140">
        <v>0.11944444444444445</v>
      </c>
      <c r="W869" s="127">
        <v>800</v>
      </c>
      <c r="X869" s="85">
        <v>3862.5</v>
      </c>
      <c r="Y869" s="185">
        <v>3062.5</v>
      </c>
      <c r="Z869" s="84">
        <v>0.20416666666666666</v>
      </c>
      <c r="AA869" s="424"/>
      <c r="AB869" s="102">
        <v>0.1</v>
      </c>
      <c r="AC869" s="102">
        <v>0.1</v>
      </c>
      <c r="AE869" s="128">
        <v>1012.5</v>
      </c>
      <c r="AF869" s="180">
        <v>2025</v>
      </c>
      <c r="AG869" s="183">
        <v>1612.5</v>
      </c>
      <c r="AH869" s="189">
        <v>3862.5</v>
      </c>
      <c r="AK869" s="419">
        <v>13500</v>
      </c>
      <c r="AN869" s="103"/>
      <c r="AP869" s="12" t="s">
        <v>529</v>
      </c>
      <c r="AQ869" s="103" t="s">
        <v>529</v>
      </c>
      <c r="AR869" s="159">
        <v>0.1</v>
      </c>
      <c r="AS869" s="84"/>
    </row>
    <row r="870" spans="1:45" ht="14.25" customHeight="1">
      <c r="A870" s="124" t="s">
        <v>1416</v>
      </c>
      <c r="B870" s="124" t="s">
        <v>1412</v>
      </c>
      <c r="C870" s="419" t="s">
        <v>920</v>
      </c>
      <c r="D870" s="135" t="s">
        <v>232</v>
      </c>
      <c r="E870" s="135">
        <f>COUNTIF(品番配送区分記入用リスト!U:U,CONCATENATE(A870,$E$1))</f>
        <v>0</v>
      </c>
      <c r="F870" s="135">
        <f>COUNTIF(品番配送区分記入用リスト!U:U,CONCATENATE(A870,$F$1))</f>
        <v>0</v>
      </c>
      <c r="G870" s="135">
        <f>COUNTIF(品番配送区分記入用リスト!U:U,CONCATENATE(A870,$G$1))</f>
        <v>0</v>
      </c>
      <c r="H870" s="135">
        <f>COUNTIF(品番配送区分記入用リスト!U:U,CONCATENATE(A870,$H$1))</f>
        <v>0</v>
      </c>
      <c r="I870" s="136">
        <f t="shared" si="14"/>
        <v>0</v>
      </c>
      <c r="L870" s="135" t="s">
        <v>1484</v>
      </c>
      <c r="M870" s="137">
        <v>2000000</v>
      </c>
      <c r="N870" s="419">
        <v>18000</v>
      </c>
      <c r="O870" s="154">
        <v>8000</v>
      </c>
      <c r="Q870" s="419">
        <v>18000</v>
      </c>
      <c r="R870" s="138">
        <v>8000</v>
      </c>
      <c r="S870" s="138">
        <v>10000</v>
      </c>
      <c r="T870" s="141">
        <v>2700</v>
      </c>
      <c r="U870" s="183">
        <v>2150</v>
      </c>
      <c r="V870" s="140">
        <v>0.11944444444444445</v>
      </c>
      <c r="W870" s="127">
        <v>800</v>
      </c>
      <c r="X870" s="85">
        <v>5150</v>
      </c>
      <c r="Y870" s="185">
        <v>4350</v>
      </c>
      <c r="Z870" s="84">
        <v>0.2175</v>
      </c>
      <c r="AA870" s="424"/>
      <c r="AB870" s="102">
        <v>0.1</v>
      </c>
      <c r="AC870" s="102">
        <v>0.1</v>
      </c>
      <c r="AE870" s="128">
        <v>1350</v>
      </c>
      <c r="AF870" s="180">
        <v>2700</v>
      </c>
      <c r="AG870" s="183">
        <v>2150</v>
      </c>
      <c r="AH870" s="189">
        <v>5150</v>
      </c>
      <c r="AK870" s="419">
        <v>18000</v>
      </c>
      <c r="AN870" s="103"/>
      <c r="AP870" s="12" t="s">
        <v>1513</v>
      </c>
      <c r="AQ870" s="103" t="s">
        <v>1513</v>
      </c>
      <c r="AR870" s="159">
        <v>0.1</v>
      </c>
      <c r="AS870" s="84"/>
    </row>
    <row r="871" spans="1:45" ht="14.25" customHeight="1">
      <c r="A871" s="124" t="s">
        <v>1417</v>
      </c>
      <c r="B871" s="124" t="s">
        <v>1412</v>
      </c>
      <c r="C871" s="419" t="s">
        <v>920</v>
      </c>
      <c r="D871" s="135" t="s">
        <v>232</v>
      </c>
      <c r="E871" s="135">
        <f>COUNTIF(品番配送区分記入用リスト!U:U,CONCATENATE(A871,$E$1))</f>
        <v>0</v>
      </c>
      <c r="F871" s="135">
        <f>COUNTIF(品番配送区分記入用リスト!U:U,CONCATENATE(A871,$F$1))</f>
        <v>0</v>
      </c>
      <c r="G871" s="135">
        <f>COUNTIF(品番配送区分記入用リスト!U:U,CONCATENATE(A871,$G$1))</f>
        <v>0</v>
      </c>
      <c r="H871" s="135">
        <f>COUNTIF(品番配送区分記入用リスト!U:U,CONCATENATE(A871,$H$1))</f>
        <v>0</v>
      </c>
      <c r="I871" s="136">
        <f t="shared" si="14"/>
        <v>0</v>
      </c>
      <c r="L871" s="135" t="s">
        <v>1484</v>
      </c>
      <c r="M871" s="137">
        <v>2000000</v>
      </c>
      <c r="N871" s="419">
        <v>18000</v>
      </c>
      <c r="O871" s="154">
        <v>8000</v>
      </c>
      <c r="Q871" s="419">
        <v>18000</v>
      </c>
      <c r="R871" s="138">
        <v>8000</v>
      </c>
      <c r="S871" s="138">
        <v>10000</v>
      </c>
      <c r="T871" s="141">
        <v>2700</v>
      </c>
      <c r="U871" s="183">
        <v>2150</v>
      </c>
      <c r="V871" s="140">
        <v>0.11944444444444445</v>
      </c>
      <c r="W871" s="127">
        <v>800</v>
      </c>
      <c r="X871" s="85">
        <v>5150</v>
      </c>
      <c r="Y871" s="185">
        <v>4350</v>
      </c>
      <c r="Z871" s="84">
        <v>0.2175</v>
      </c>
      <c r="AA871" s="424"/>
      <c r="AB871" s="102">
        <v>0.1</v>
      </c>
      <c r="AC871" s="102">
        <v>0.1</v>
      </c>
      <c r="AE871" s="128">
        <v>1350</v>
      </c>
      <c r="AF871" s="180">
        <v>2700</v>
      </c>
      <c r="AG871" s="183">
        <v>2150</v>
      </c>
      <c r="AH871" s="189">
        <v>5150</v>
      </c>
      <c r="AK871" s="419">
        <v>18000</v>
      </c>
      <c r="AN871" s="103"/>
      <c r="AP871" s="12" t="s">
        <v>1513</v>
      </c>
      <c r="AQ871" s="103" t="s">
        <v>1513</v>
      </c>
      <c r="AR871" s="159">
        <v>0.1</v>
      </c>
      <c r="AS871" s="84"/>
    </row>
    <row r="872" spans="1:45" ht="14.25" customHeight="1">
      <c r="A872" s="124" t="s">
        <v>1418</v>
      </c>
      <c r="B872" s="124" t="s">
        <v>1419</v>
      </c>
      <c r="C872" s="419" t="s">
        <v>264</v>
      </c>
      <c r="D872" s="135" t="s">
        <v>232</v>
      </c>
      <c r="E872" s="135">
        <f>COUNTIF(品番配送区分記入用リスト!U:U,CONCATENATE(A872,$E$1))</f>
        <v>0</v>
      </c>
      <c r="F872" s="135">
        <f>COUNTIF(品番配送区分記入用リスト!U:U,CONCATENATE(A872,$F$1))</f>
        <v>0</v>
      </c>
      <c r="G872" s="135">
        <f>COUNTIF(品番配送区分記入用リスト!U:U,CONCATENATE(A872,$G$1))</f>
        <v>0</v>
      </c>
      <c r="H872" s="135">
        <f>COUNTIF(品番配送区分記入用リスト!U:U,CONCATENATE(A872,$H$1))</f>
        <v>0</v>
      </c>
      <c r="I872" s="136">
        <f t="shared" si="14"/>
        <v>0</v>
      </c>
      <c r="L872" s="135" t="s">
        <v>1484</v>
      </c>
      <c r="M872" s="137">
        <v>2000000</v>
      </c>
      <c r="N872" s="419">
        <v>9000</v>
      </c>
      <c r="O872" s="154">
        <v>4000</v>
      </c>
      <c r="Q872" s="419">
        <v>9000</v>
      </c>
      <c r="R872" s="138">
        <v>4000</v>
      </c>
      <c r="S872" s="138">
        <v>5000</v>
      </c>
      <c r="T872" s="141">
        <v>1350</v>
      </c>
      <c r="U872" s="183">
        <v>1075</v>
      </c>
      <c r="V872" s="140">
        <v>0.11944444444444445</v>
      </c>
      <c r="W872" s="127">
        <v>800</v>
      </c>
      <c r="X872" s="85">
        <v>2575</v>
      </c>
      <c r="Y872" s="185">
        <v>1775</v>
      </c>
      <c r="Z872" s="84">
        <v>0.17749999999999999</v>
      </c>
      <c r="AA872" s="424"/>
      <c r="AB872" s="102">
        <v>0.1</v>
      </c>
      <c r="AC872" s="102">
        <v>0.1</v>
      </c>
      <c r="AE872" s="128">
        <v>675</v>
      </c>
      <c r="AF872" s="180">
        <v>1350</v>
      </c>
      <c r="AG872" s="183">
        <v>1075</v>
      </c>
      <c r="AH872" s="189">
        <v>2575</v>
      </c>
      <c r="AK872" s="419">
        <v>9000</v>
      </c>
      <c r="AN872" s="103"/>
      <c r="AP872" s="12" t="s">
        <v>505</v>
      </c>
      <c r="AQ872" s="103" t="s">
        <v>505</v>
      </c>
      <c r="AR872" s="159">
        <v>0.1</v>
      </c>
      <c r="AS872" s="84"/>
    </row>
    <row r="873" spans="1:45" ht="14.25" customHeight="1">
      <c r="A873" s="124" t="s">
        <v>1420</v>
      </c>
      <c r="B873" s="124" t="s">
        <v>1419</v>
      </c>
      <c r="C873" s="419" t="s">
        <v>264</v>
      </c>
      <c r="D873" s="135" t="s">
        <v>232</v>
      </c>
      <c r="E873" s="135">
        <f>COUNTIF(品番配送区分記入用リスト!U:U,CONCATENATE(A873,$E$1))</f>
        <v>0</v>
      </c>
      <c r="F873" s="135">
        <f>COUNTIF(品番配送区分記入用リスト!U:U,CONCATENATE(A873,$F$1))</f>
        <v>0</v>
      </c>
      <c r="G873" s="135">
        <f>COUNTIF(品番配送区分記入用リスト!U:U,CONCATENATE(A873,$G$1))</f>
        <v>0</v>
      </c>
      <c r="H873" s="135">
        <f>COUNTIF(品番配送区分記入用リスト!U:U,CONCATENATE(A873,$H$1))</f>
        <v>0</v>
      </c>
      <c r="I873" s="136">
        <f t="shared" si="14"/>
        <v>0</v>
      </c>
      <c r="L873" s="135" t="s">
        <v>1484</v>
      </c>
      <c r="M873" s="137">
        <v>2000000</v>
      </c>
      <c r="N873" s="419">
        <v>9000</v>
      </c>
      <c r="O873" s="154">
        <v>4000</v>
      </c>
      <c r="Q873" s="419">
        <v>9000</v>
      </c>
      <c r="R873" s="138">
        <v>4000</v>
      </c>
      <c r="S873" s="138">
        <v>5000</v>
      </c>
      <c r="T873" s="141">
        <v>1350</v>
      </c>
      <c r="U873" s="183">
        <v>1075</v>
      </c>
      <c r="V873" s="140">
        <v>0.11944444444444445</v>
      </c>
      <c r="W873" s="127">
        <v>800</v>
      </c>
      <c r="X873" s="85">
        <v>2575</v>
      </c>
      <c r="Y873" s="185">
        <v>1775</v>
      </c>
      <c r="Z873" s="84">
        <v>0.17749999999999999</v>
      </c>
      <c r="AA873" s="424"/>
      <c r="AB873" s="102">
        <v>0.1</v>
      </c>
      <c r="AC873" s="102">
        <v>0.1</v>
      </c>
      <c r="AE873" s="128">
        <v>675</v>
      </c>
      <c r="AF873" s="180">
        <v>1350</v>
      </c>
      <c r="AG873" s="183">
        <v>1075</v>
      </c>
      <c r="AH873" s="189">
        <v>2575</v>
      </c>
      <c r="AK873" s="419">
        <v>9000</v>
      </c>
      <c r="AN873" s="103"/>
      <c r="AP873" s="12" t="s">
        <v>505</v>
      </c>
      <c r="AQ873" s="103" t="s">
        <v>505</v>
      </c>
      <c r="AR873" s="159">
        <v>0.1</v>
      </c>
      <c r="AS873" s="84"/>
    </row>
    <row r="874" spans="1:45" ht="14.25" customHeight="1">
      <c r="A874" s="124" t="s">
        <v>1421</v>
      </c>
      <c r="B874" s="124" t="s">
        <v>1422</v>
      </c>
      <c r="C874" s="419" t="s">
        <v>519</v>
      </c>
      <c r="D874" s="135" t="s">
        <v>232</v>
      </c>
      <c r="E874" s="135">
        <f>COUNTIF(品番配送区分記入用リスト!U:U,CONCATENATE(A874,$E$1))</f>
        <v>0</v>
      </c>
      <c r="F874" s="135">
        <f>COUNTIF(品番配送区分記入用リスト!U:U,CONCATENATE(A874,$F$1))</f>
        <v>0</v>
      </c>
      <c r="G874" s="135">
        <f>COUNTIF(品番配送区分記入用リスト!U:U,CONCATENATE(A874,$G$1))</f>
        <v>0</v>
      </c>
      <c r="H874" s="135">
        <f>COUNTIF(品番配送区分記入用リスト!U:U,CONCATENATE(A874,$H$1))</f>
        <v>0</v>
      </c>
      <c r="I874" s="136">
        <f t="shared" si="14"/>
        <v>0</v>
      </c>
      <c r="L874" s="135" t="s">
        <v>1484</v>
      </c>
      <c r="M874" s="137">
        <v>2000000</v>
      </c>
      <c r="N874" s="419">
        <v>13500</v>
      </c>
      <c r="O874" s="154">
        <v>6000</v>
      </c>
      <c r="Q874" s="419">
        <v>13500</v>
      </c>
      <c r="R874" s="138">
        <v>6000</v>
      </c>
      <c r="S874" s="138">
        <v>7500</v>
      </c>
      <c r="T874" s="141">
        <v>2025</v>
      </c>
      <c r="U874" s="183">
        <v>1612.5</v>
      </c>
      <c r="V874" s="140">
        <v>0.11944444444444445</v>
      </c>
      <c r="W874" s="127">
        <v>800</v>
      </c>
      <c r="X874" s="85">
        <v>3862.5</v>
      </c>
      <c r="Y874" s="185">
        <v>3062.5</v>
      </c>
      <c r="Z874" s="84">
        <v>0.20416666666666666</v>
      </c>
      <c r="AA874" s="424"/>
      <c r="AB874" s="102">
        <v>0.1</v>
      </c>
      <c r="AC874" s="102">
        <v>0.1</v>
      </c>
      <c r="AE874" s="128">
        <v>1012.5</v>
      </c>
      <c r="AF874" s="180">
        <v>2025</v>
      </c>
      <c r="AG874" s="183">
        <v>1612.5</v>
      </c>
      <c r="AH874" s="189">
        <v>3862.5</v>
      </c>
      <c r="AK874" s="419">
        <v>13500</v>
      </c>
      <c r="AN874" s="103"/>
      <c r="AP874" s="12" t="s">
        <v>529</v>
      </c>
      <c r="AQ874" s="103" t="s">
        <v>529</v>
      </c>
      <c r="AR874" s="159">
        <v>0.1</v>
      </c>
      <c r="AS874" s="84"/>
    </row>
    <row r="875" spans="1:45" ht="14.25" customHeight="1">
      <c r="A875" s="124" t="s">
        <v>1423</v>
      </c>
      <c r="B875" s="124" t="s">
        <v>1422</v>
      </c>
      <c r="C875" s="419" t="s">
        <v>519</v>
      </c>
      <c r="D875" s="135" t="s">
        <v>232</v>
      </c>
      <c r="E875" s="135">
        <f>COUNTIF(品番配送区分記入用リスト!U:U,CONCATENATE(A875,$E$1))</f>
        <v>0</v>
      </c>
      <c r="F875" s="135">
        <f>COUNTIF(品番配送区分記入用リスト!U:U,CONCATENATE(A875,$F$1))</f>
        <v>0</v>
      </c>
      <c r="G875" s="135">
        <f>COUNTIF(品番配送区分記入用リスト!U:U,CONCATENATE(A875,$G$1))</f>
        <v>0</v>
      </c>
      <c r="H875" s="135">
        <f>COUNTIF(品番配送区分記入用リスト!U:U,CONCATENATE(A875,$H$1))</f>
        <v>0</v>
      </c>
      <c r="I875" s="136">
        <f t="shared" si="14"/>
        <v>0</v>
      </c>
      <c r="L875" s="135" t="s">
        <v>1484</v>
      </c>
      <c r="M875" s="137">
        <v>2000000</v>
      </c>
      <c r="N875" s="419">
        <v>13500</v>
      </c>
      <c r="O875" s="154">
        <v>6000</v>
      </c>
      <c r="Q875" s="419">
        <v>13500</v>
      </c>
      <c r="R875" s="138">
        <v>6000</v>
      </c>
      <c r="S875" s="138">
        <v>7500</v>
      </c>
      <c r="T875" s="141">
        <v>2025</v>
      </c>
      <c r="U875" s="183">
        <v>1612.5</v>
      </c>
      <c r="V875" s="140">
        <v>0.11944444444444445</v>
      </c>
      <c r="W875" s="127">
        <v>800</v>
      </c>
      <c r="X875" s="85">
        <v>3862.5</v>
      </c>
      <c r="Y875" s="185">
        <v>3062.5</v>
      </c>
      <c r="Z875" s="84">
        <v>0.20416666666666666</v>
      </c>
      <c r="AA875" s="424"/>
      <c r="AB875" s="102">
        <v>0.1</v>
      </c>
      <c r="AC875" s="102">
        <v>0.1</v>
      </c>
      <c r="AE875" s="128">
        <v>1012.5</v>
      </c>
      <c r="AF875" s="180">
        <v>2025</v>
      </c>
      <c r="AG875" s="183">
        <v>1612.5</v>
      </c>
      <c r="AH875" s="189">
        <v>3862.5</v>
      </c>
      <c r="AK875" s="419">
        <v>13500</v>
      </c>
      <c r="AN875" s="103"/>
      <c r="AP875" s="12" t="s">
        <v>529</v>
      </c>
      <c r="AQ875" s="103" t="s">
        <v>529</v>
      </c>
      <c r="AR875" s="159">
        <v>0.1</v>
      </c>
      <c r="AS875" s="84"/>
    </row>
    <row r="876" spans="1:45" ht="14.25" customHeight="1">
      <c r="A876" s="124" t="s">
        <v>1424</v>
      </c>
      <c r="B876" s="124" t="s">
        <v>1425</v>
      </c>
      <c r="C876" s="419" t="s">
        <v>920</v>
      </c>
      <c r="D876" s="135" t="s">
        <v>232</v>
      </c>
      <c r="E876" s="135">
        <f>COUNTIF(品番配送区分記入用リスト!U:U,CONCATENATE(A876,$E$1))</f>
        <v>0</v>
      </c>
      <c r="F876" s="135">
        <f>COUNTIF(品番配送区分記入用リスト!U:U,CONCATENATE(A876,$F$1))</f>
        <v>0</v>
      </c>
      <c r="G876" s="135">
        <f>COUNTIF(品番配送区分記入用リスト!U:U,CONCATENATE(A876,$G$1))</f>
        <v>0</v>
      </c>
      <c r="H876" s="135">
        <f>COUNTIF(品番配送区分記入用リスト!U:U,CONCATENATE(A876,$H$1))</f>
        <v>0</v>
      </c>
      <c r="I876" s="136">
        <f t="shared" si="14"/>
        <v>0</v>
      </c>
      <c r="L876" s="135" t="s">
        <v>1484</v>
      </c>
      <c r="M876" s="137">
        <v>2000000</v>
      </c>
      <c r="N876" s="419">
        <v>18000</v>
      </c>
      <c r="O876" s="154">
        <v>8000</v>
      </c>
      <c r="Q876" s="419">
        <v>18000</v>
      </c>
      <c r="R876" s="138">
        <v>8000</v>
      </c>
      <c r="S876" s="138">
        <v>10000</v>
      </c>
      <c r="T876" s="141">
        <v>2700</v>
      </c>
      <c r="U876" s="183">
        <v>2150</v>
      </c>
      <c r="V876" s="140">
        <v>0.11944444444444445</v>
      </c>
      <c r="W876" s="127">
        <v>800</v>
      </c>
      <c r="X876" s="85">
        <v>5150</v>
      </c>
      <c r="Y876" s="185">
        <v>4350</v>
      </c>
      <c r="Z876" s="84">
        <v>0.2175</v>
      </c>
      <c r="AA876" s="424"/>
      <c r="AB876" s="102">
        <v>0.1</v>
      </c>
      <c r="AC876" s="102">
        <v>0.1</v>
      </c>
      <c r="AE876" s="128">
        <v>1350</v>
      </c>
      <c r="AF876" s="180">
        <v>2700</v>
      </c>
      <c r="AG876" s="183">
        <v>2150</v>
      </c>
      <c r="AH876" s="189">
        <v>5150</v>
      </c>
      <c r="AK876" s="419">
        <v>18000</v>
      </c>
      <c r="AN876" s="103"/>
      <c r="AP876" s="12" t="s">
        <v>1513</v>
      </c>
      <c r="AQ876" s="103" t="s">
        <v>1513</v>
      </c>
      <c r="AR876" s="159">
        <v>0.1</v>
      </c>
      <c r="AS876" s="84"/>
    </row>
    <row r="877" spans="1:45" ht="14.25" customHeight="1">
      <c r="A877" s="124" t="s">
        <v>1426</v>
      </c>
      <c r="B877" s="124" t="s">
        <v>1427</v>
      </c>
      <c r="C877" s="419" t="s">
        <v>920</v>
      </c>
      <c r="D877" s="135" t="s">
        <v>232</v>
      </c>
      <c r="E877" s="135">
        <f>COUNTIF(品番配送区分記入用リスト!U:U,CONCATENATE(A877,$E$1))</f>
        <v>0</v>
      </c>
      <c r="F877" s="135">
        <f>COUNTIF(品番配送区分記入用リスト!U:U,CONCATENATE(A877,$F$1))</f>
        <v>0</v>
      </c>
      <c r="G877" s="135">
        <f>COUNTIF(品番配送区分記入用リスト!U:U,CONCATENATE(A877,$G$1))</f>
        <v>0</v>
      </c>
      <c r="H877" s="135">
        <f>COUNTIF(品番配送区分記入用リスト!U:U,CONCATENATE(A877,$H$1))</f>
        <v>0</v>
      </c>
      <c r="I877" s="136">
        <f t="shared" si="14"/>
        <v>0</v>
      </c>
      <c r="L877" s="135" t="s">
        <v>1484</v>
      </c>
      <c r="M877" s="137">
        <v>2000000</v>
      </c>
      <c r="N877" s="419">
        <v>18000</v>
      </c>
      <c r="O877" s="154">
        <v>8000</v>
      </c>
      <c r="Q877" s="419">
        <v>18000</v>
      </c>
      <c r="R877" s="138">
        <v>8000</v>
      </c>
      <c r="S877" s="138">
        <v>10000</v>
      </c>
      <c r="T877" s="141">
        <v>2700</v>
      </c>
      <c r="U877" s="183">
        <v>2150</v>
      </c>
      <c r="V877" s="140">
        <v>0.11944444444444445</v>
      </c>
      <c r="W877" s="127">
        <v>800</v>
      </c>
      <c r="X877" s="85">
        <v>5150</v>
      </c>
      <c r="Y877" s="185">
        <v>4350</v>
      </c>
      <c r="Z877" s="84">
        <v>0.2175</v>
      </c>
      <c r="AA877" s="424"/>
      <c r="AB877" s="102">
        <v>0.1</v>
      </c>
      <c r="AC877" s="102">
        <v>0.1</v>
      </c>
      <c r="AE877" s="128">
        <v>1350</v>
      </c>
      <c r="AF877" s="180">
        <v>2700</v>
      </c>
      <c r="AG877" s="183">
        <v>2150</v>
      </c>
      <c r="AH877" s="189">
        <v>5150</v>
      </c>
      <c r="AK877" s="419">
        <v>18000</v>
      </c>
      <c r="AN877" s="103"/>
      <c r="AP877" s="12" t="s">
        <v>1513</v>
      </c>
      <c r="AQ877" s="103" t="s">
        <v>1513</v>
      </c>
      <c r="AR877" s="159">
        <v>0.1</v>
      </c>
      <c r="AS877" s="84"/>
    </row>
    <row r="878" spans="1:45" ht="14.25" customHeight="1">
      <c r="A878" s="124" t="s">
        <v>1428</v>
      </c>
      <c r="B878" s="124" t="s">
        <v>1427</v>
      </c>
      <c r="C878" s="419" t="s">
        <v>927</v>
      </c>
      <c r="D878" s="135" t="s">
        <v>232</v>
      </c>
      <c r="E878" s="135">
        <f>COUNTIF(品番配送区分記入用リスト!U:U,CONCATENATE(A878,$E$1))</f>
        <v>0</v>
      </c>
      <c r="F878" s="135">
        <f>COUNTIF(品番配送区分記入用リスト!U:U,CONCATENATE(A878,$F$1))</f>
        <v>0</v>
      </c>
      <c r="G878" s="135">
        <f>COUNTIF(品番配送区分記入用リスト!U:U,CONCATENATE(A878,$G$1))</f>
        <v>0</v>
      </c>
      <c r="H878" s="135">
        <f>COUNTIF(品番配送区分記入用リスト!U:U,CONCATENATE(A878,$H$1))</f>
        <v>0</v>
      </c>
      <c r="I878" s="136">
        <f t="shared" si="14"/>
        <v>0</v>
      </c>
      <c r="L878" s="135" t="s">
        <v>1484</v>
      </c>
      <c r="M878" s="137">
        <v>2000000</v>
      </c>
      <c r="N878" s="419">
        <v>22500</v>
      </c>
      <c r="O878" s="154">
        <v>10000</v>
      </c>
      <c r="Q878" s="419">
        <v>22500</v>
      </c>
      <c r="R878" s="138">
        <v>10000</v>
      </c>
      <c r="S878" s="138">
        <v>12500</v>
      </c>
      <c r="T878" s="141">
        <v>3375</v>
      </c>
      <c r="U878" s="183">
        <v>2687.5</v>
      </c>
      <c r="V878" s="140">
        <v>0.11944444444444445</v>
      </c>
      <c r="W878" s="127">
        <v>800</v>
      </c>
      <c r="X878" s="85">
        <v>6437.5</v>
      </c>
      <c r="Y878" s="185">
        <v>5637.5</v>
      </c>
      <c r="Z878" s="84">
        <v>0.22550000000000001</v>
      </c>
      <c r="AA878" s="424"/>
      <c r="AB878" s="102">
        <v>0.1</v>
      </c>
      <c r="AC878" s="102">
        <v>0.1</v>
      </c>
      <c r="AE878" s="128">
        <v>1687.5</v>
      </c>
      <c r="AF878" s="180">
        <v>3375</v>
      </c>
      <c r="AG878" s="183">
        <v>2687.5</v>
      </c>
      <c r="AH878" s="189">
        <v>6437.5</v>
      </c>
      <c r="AK878" s="419">
        <v>22500</v>
      </c>
      <c r="AN878" s="103"/>
      <c r="AP878" s="12" t="s">
        <v>1514</v>
      </c>
      <c r="AQ878" s="103" t="s">
        <v>1514</v>
      </c>
      <c r="AR878" s="159">
        <v>0.1</v>
      </c>
      <c r="AS878" s="84"/>
    </row>
    <row r="879" spans="1:45" ht="14.25" customHeight="1">
      <c r="A879" s="124" t="s">
        <v>1429</v>
      </c>
      <c r="B879" s="124" t="s">
        <v>1430</v>
      </c>
      <c r="C879" s="419" t="s">
        <v>264</v>
      </c>
      <c r="D879" s="135" t="s">
        <v>232</v>
      </c>
      <c r="E879" s="135">
        <f>COUNTIF(品番配送区分記入用リスト!U:U,CONCATENATE(A879,$E$1))</f>
        <v>0</v>
      </c>
      <c r="F879" s="135">
        <f>COUNTIF(品番配送区分記入用リスト!U:U,CONCATENATE(A879,$F$1))</f>
        <v>0</v>
      </c>
      <c r="G879" s="135">
        <f>COUNTIF(品番配送区分記入用リスト!U:U,CONCATENATE(A879,$G$1))</f>
        <v>0</v>
      </c>
      <c r="H879" s="135">
        <f>COUNTIF(品番配送区分記入用リスト!U:U,CONCATENATE(A879,$H$1))</f>
        <v>0</v>
      </c>
      <c r="I879" s="136">
        <f t="shared" si="14"/>
        <v>0</v>
      </c>
      <c r="L879" s="135" t="s">
        <v>1484</v>
      </c>
      <c r="M879" s="137">
        <v>2000000</v>
      </c>
      <c r="N879" s="419">
        <v>9000</v>
      </c>
      <c r="O879" s="154">
        <v>4000</v>
      </c>
      <c r="Q879" s="419">
        <v>9000</v>
      </c>
      <c r="R879" s="138">
        <v>4000</v>
      </c>
      <c r="S879" s="138">
        <v>5000</v>
      </c>
      <c r="T879" s="141">
        <v>1350</v>
      </c>
      <c r="U879" s="183">
        <v>1075</v>
      </c>
      <c r="V879" s="140">
        <v>0.11944444444444445</v>
      </c>
      <c r="W879" s="127">
        <v>800</v>
      </c>
      <c r="X879" s="85">
        <v>2575</v>
      </c>
      <c r="Y879" s="185">
        <v>1775</v>
      </c>
      <c r="Z879" s="84">
        <v>0.17749999999999999</v>
      </c>
      <c r="AA879" s="424"/>
      <c r="AB879" s="102">
        <v>0.1</v>
      </c>
      <c r="AC879" s="102">
        <v>0.1</v>
      </c>
      <c r="AE879" s="128">
        <v>675</v>
      </c>
      <c r="AF879" s="180">
        <v>1350</v>
      </c>
      <c r="AG879" s="183">
        <v>1075</v>
      </c>
      <c r="AH879" s="189">
        <v>2575</v>
      </c>
      <c r="AK879" s="419">
        <v>9000</v>
      </c>
      <c r="AN879" s="103"/>
      <c r="AP879" s="12" t="s">
        <v>505</v>
      </c>
      <c r="AQ879" s="103" t="s">
        <v>505</v>
      </c>
      <c r="AR879" s="159">
        <v>0.1</v>
      </c>
      <c r="AS879" s="84"/>
    </row>
    <row r="880" spans="1:45" ht="14.25" customHeight="1">
      <c r="A880" s="124" t="s">
        <v>1431</v>
      </c>
      <c r="B880" s="124" t="s">
        <v>1430</v>
      </c>
      <c r="C880" s="419" t="s">
        <v>264</v>
      </c>
      <c r="D880" s="135" t="s">
        <v>232</v>
      </c>
      <c r="E880" s="135">
        <f>COUNTIF(品番配送区分記入用リスト!U:U,CONCATENATE(A880,$E$1))</f>
        <v>0</v>
      </c>
      <c r="F880" s="135">
        <f>COUNTIF(品番配送区分記入用リスト!U:U,CONCATENATE(A880,$F$1))</f>
        <v>0</v>
      </c>
      <c r="G880" s="135">
        <f>COUNTIF(品番配送区分記入用リスト!U:U,CONCATENATE(A880,$G$1))</f>
        <v>0</v>
      </c>
      <c r="H880" s="135">
        <f>COUNTIF(品番配送区分記入用リスト!U:U,CONCATENATE(A880,$H$1))</f>
        <v>0</v>
      </c>
      <c r="I880" s="136">
        <f t="shared" si="14"/>
        <v>0</v>
      </c>
      <c r="L880" s="135" t="s">
        <v>1484</v>
      </c>
      <c r="M880" s="137">
        <v>2000000</v>
      </c>
      <c r="N880" s="419">
        <v>9000</v>
      </c>
      <c r="O880" s="154">
        <v>4000</v>
      </c>
      <c r="Q880" s="419">
        <v>9000</v>
      </c>
      <c r="R880" s="138">
        <v>4000</v>
      </c>
      <c r="S880" s="138">
        <v>5000</v>
      </c>
      <c r="T880" s="141">
        <v>1350</v>
      </c>
      <c r="U880" s="183">
        <v>1075</v>
      </c>
      <c r="V880" s="140">
        <v>0.11944444444444445</v>
      </c>
      <c r="W880" s="127">
        <v>800</v>
      </c>
      <c r="X880" s="85">
        <v>2575</v>
      </c>
      <c r="Y880" s="185">
        <v>1775</v>
      </c>
      <c r="Z880" s="84">
        <v>0.17749999999999999</v>
      </c>
      <c r="AA880" s="424"/>
      <c r="AB880" s="102">
        <v>0.1</v>
      </c>
      <c r="AC880" s="102">
        <v>0.1</v>
      </c>
      <c r="AE880" s="128">
        <v>675</v>
      </c>
      <c r="AF880" s="180">
        <v>1350</v>
      </c>
      <c r="AG880" s="183">
        <v>1075</v>
      </c>
      <c r="AH880" s="189">
        <v>2575</v>
      </c>
      <c r="AK880" s="419">
        <v>9000</v>
      </c>
      <c r="AN880" s="103"/>
      <c r="AP880" s="12" t="s">
        <v>505</v>
      </c>
      <c r="AQ880" s="103" t="s">
        <v>505</v>
      </c>
      <c r="AR880" s="159">
        <v>0.1</v>
      </c>
      <c r="AS880" s="84"/>
    </row>
    <row r="881" spans="1:45" ht="14.25" customHeight="1">
      <c r="A881" s="124" t="s">
        <v>1432</v>
      </c>
      <c r="B881" s="124" t="s">
        <v>1430</v>
      </c>
      <c r="C881" s="419" t="s">
        <v>519</v>
      </c>
      <c r="D881" s="135" t="s">
        <v>232</v>
      </c>
      <c r="E881" s="135">
        <f>COUNTIF(品番配送区分記入用リスト!U:U,CONCATENATE(A881,$E$1))</f>
        <v>0</v>
      </c>
      <c r="F881" s="135">
        <f>COUNTIF(品番配送区分記入用リスト!U:U,CONCATENATE(A881,$F$1))</f>
        <v>0</v>
      </c>
      <c r="G881" s="135">
        <f>COUNTIF(品番配送区分記入用リスト!U:U,CONCATENATE(A881,$G$1))</f>
        <v>0</v>
      </c>
      <c r="H881" s="135">
        <f>COUNTIF(品番配送区分記入用リスト!U:U,CONCATENATE(A881,$H$1))</f>
        <v>0</v>
      </c>
      <c r="I881" s="136">
        <f t="shared" si="14"/>
        <v>0</v>
      </c>
      <c r="L881" s="135" t="s">
        <v>1484</v>
      </c>
      <c r="M881" s="137">
        <v>2000000</v>
      </c>
      <c r="N881" s="419">
        <v>13500</v>
      </c>
      <c r="O881" s="154">
        <v>6000</v>
      </c>
      <c r="Q881" s="419">
        <v>13500</v>
      </c>
      <c r="R881" s="138">
        <v>6000</v>
      </c>
      <c r="S881" s="138">
        <v>7500</v>
      </c>
      <c r="T881" s="141">
        <v>2025</v>
      </c>
      <c r="U881" s="183">
        <v>1612.5</v>
      </c>
      <c r="V881" s="140">
        <v>0.11944444444444445</v>
      </c>
      <c r="W881" s="127">
        <v>800</v>
      </c>
      <c r="X881" s="85">
        <v>3862.5</v>
      </c>
      <c r="Y881" s="185">
        <v>3062.5</v>
      </c>
      <c r="Z881" s="84">
        <v>0.20416666666666666</v>
      </c>
      <c r="AA881" s="424"/>
      <c r="AB881" s="102">
        <v>0.1</v>
      </c>
      <c r="AC881" s="102">
        <v>0.1</v>
      </c>
      <c r="AE881" s="128">
        <v>1012.5</v>
      </c>
      <c r="AF881" s="180">
        <v>2025</v>
      </c>
      <c r="AG881" s="183">
        <v>1612.5</v>
      </c>
      <c r="AH881" s="189">
        <v>3862.5</v>
      </c>
      <c r="AK881" s="419">
        <v>13500</v>
      </c>
      <c r="AN881" s="103"/>
      <c r="AP881" s="12" t="s">
        <v>529</v>
      </c>
      <c r="AQ881" s="103" t="s">
        <v>529</v>
      </c>
      <c r="AR881" s="159">
        <v>0.1</v>
      </c>
      <c r="AS881" s="84"/>
    </row>
    <row r="882" spans="1:45" ht="14.25" customHeight="1">
      <c r="A882" s="124" t="s">
        <v>1433</v>
      </c>
      <c r="B882" s="124" t="s">
        <v>1430</v>
      </c>
      <c r="C882" s="419" t="s">
        <v>519</v>
      </c>
      <c r="D882" s="135" t="s">
        <v>232</v>
      </c>
      <c r="E882" s="135">
        <f>COUNTIF(品番配送区分記入用リスト!U:U,CONCATENATE(A882,$E$1))</f>
        <v>0</v>
      </c>
      <c r="F882" s="135">
        <f>COUNTIF(品番配送区分記入用リスト!U:U,CONCATENATE(A882,$F$1))</f>
        <v>0</v>
      </c>
      <c r="G882" s="135">
        <f>COUNTIF(品番配送区分記入用リスト!U:U,CONCATENATE(A882,$G$1))</f>
        <v>0</v>
      </c>
      <c r="H882" s="135">
        <f>COUNTIF(品番配送区分記入用リスト!U:U,CONCATENATE(A882,$H$1))</f>
        <v>0</v>
      </c>
      <c r="I882" s="136">
        <f t="shared" si="14"/>
        <v>0</v>
      </c>
      <c r="L882" s="135" t="s">
        <v>1484</v>
      </c>
      <c r="M882" s="137">
        <v>2000000</v>
      </c>
      <c r="N882" s="419">
        <v>13500</v>
      </c>
      <c r="O882" s="154">
        <v>6000</v>
      </c>
      <c r="Q882" s="419">
        <v>13500</v>
      </c>
      <c r="R882" s="138">
        <v>6000</v>
      </c>
      <c r="S882" s="138">
        <v>7500</v>
      </c>
      <c r="T882" s="141">
        <v>2025</v>
      </c>
      <c r="U882" s="183">
        <v>1612.5</v>
      </c>
      <c r="V882" s="140">
        <v>0.11944444444444445</v>
      </c>
      <c r="W882" s="127">
        <v>800</v>
      </c>
      <c r="X882" s="85">
        <v>3862.5</v>
      </c>
      <c r="Y882" s="185">
        <v>3062.5</v>
      </c>
      <c r="Z882" s="84">
        <v>0.20416666666666666</v>
      </c>
      <c r="AA882" s="424"/>
      <c r="AB882" s="102">
        <v>0.1</v>
      </c>
      <c r="AC882" s="102">
        <v>0.1</v>
      </c>
      <c r="AE882" s="128">
        <v>1012.5</v>
      </c>
      <c r="AF882" s="180">
        <v>2025</v>
      </c>
      <c r="AG882" s="183">
        <v>1612.5</v>
      </c>
      <c r="AH882" s="189">
        <v>3862.5</v>
      </c>
      <c r="AK882" s="419">
        <v>13500</v>
      </c>
      <c r="AN882" s="103"/>
      <c r="AP882" s="12" t="s">
        <v>529</v>
      </c>
      <c r="AQ882" s="103" t="s">
        <v>529</v>
      </c>
      <c r="AR882" s="159">
        <v>0.1</v>
      </c>
      <c r="AS882" s="84"/>
    </row>
    <row r="883" spans="1:45" ht="14.25" customHeight="1">
      <c r="A883" s="124" t="s">
        <v>1434</v>
      </c>
      <c r="B883" s="124" t="s">
        <v>1435</v>
      </c>
      <c r="C883" s="419" t="s">
        <v>927</v>
      </c>
      <c r="D883" s="135" t="s">
        <v>232</v>
      </c>
      <c r="E883" s="135">
        <f>COUNTIF(品番配送区分記入用リスト!U:U,CONCATENATE(A883,$E$1))</f>
        <v>0</v>
      </c>
      <c r="F883" s="135">
        <f>COUNTIF(品番配送区分記入用リスト!U:U,CONCATENATE(A883,$F$1))</f>
        <v>0</v>
      </c>
      <c r="G883" s="135">
        <f>COUNTIF(品番配送区分記入用リスト!U:U,CONCATENATE(A883,$G$1))</f>
        <v>0</v>
      </c>
      <c r="H883" s="135">
        <f>COUNTIF(品番配送区分記入用リスト!U:U,CONCATENATE(A883,$H$1))</f>
        <v>0</v>
      </c>
      <c r="I883" s="136">
        <f t="shared" si="14"/>
        <v>0</v>
      </c>
      <c r="L883" s="135" t="s">
        <v>1484</v>
      </c>
      <c r="M883" s="137">
        <v>2000000</v>
      </c>
      <c r="N883" s="419">
        <v>22500</v>
      </c>
      <c r="O883" s="154">
        <v>10000</v>
      </c>
      <c r="Q883" s="419">
        <v>22500</v>
      </c>
      <c r="R883" s="138">
        <v>10000</v>
      </c>
      <c r="S883" s="138">
        <v>12500</v>
      </c>
      <c r="T883" s="141">
        <v>3375</v>
      </c>
      <c r="U883" s="183">
        <v>2687.5</v>
      </c>
      <c r="V883" s="140">
        <v>0.11944444444444445</v>
      </c>
      <c r="W883" s="127">
        <v>800</v>
      </c>
      <c r="X883" s="85">
        <v>6437.5</v>
      </c>
      <c r="Y883" s="185">
        <v>5637.5</v>
      </c>
      <c r="Z883" s="84">
        <v>0.22550000000000001</v>
      </c>
      <c r="AA883" s="424"/>
      <c r="AB883" s="102">
        <v>0.1</v>
      </c>
      <c r="AC883" s="102">
        <v>0.1</v>
      </c>
      <c r="AE883" s="128">
        <v>1687.5</v>
      </c>
      <c r="AF883" s="180">
        <v>3375</v>
      </c>
      <c r="AG883" s="183">
        <v>2687.5</v>
      </c>
      <c r="AH883" s="189">
        <v>6437.5</v>
      </c>
      <c r="AK883" s="419">
        <v>22500</v>
      </c>
      <c r="AN883" s="103"/>
      <c r="AP883" s="12" t="s">
        <v>1514</v>
      </c>
      <c r="AQ883" s="103" t="s">
        <v>1514</v>
      </c>
      <c r="AR883" s="159">
        <v>0.1</v>
      </c>
      <c r="AS883" s="84"/>
    </row>
    <row r="884" spans="1:45" ht="14.25" customHeight="1">
      <c r="A884" s="124" t="s">
        <v>1436</v>
      </c>
      <c r="B884" s="124" t="s">
        <v>1435</v>
      </c>
      <c r="C884" s="419" t="s">
        <v>927</v>
      </c>
      <c r="D884" s="135" t="s">
        <v>232</v>
      </c>
      <c r="E884" s="135">
        <f>COUNTIF(品番配送区分記入用リスト!U:U,CONCATENATE(A884,$E$1))</f>
        <v>0</v>
      </c>
      <c r="F884" s="135">
        <f>COUNTIF(品番配送区分記入用リスト!U:U,CONCATENATE(A884,$F$1))</f>
        <v>0</v>
      </c>
      <c r="G884" s="135">
        <f>COUNTIF(品番配送区分記入用リスト!U:U,CONCATENATE(A884,$G$1))</f>
        <v>0</v>
      </c>
      <c r="H884" s="135">
        <f>COUNTIF(品番配送区分記入用リスト!U:U,CONCATENATE(A884,$H$1))</f>
        <v>0</v>
      </c>
      <c r="I884" s="136">
        <f t="shared" si="14"/>
        <v>0</v>
      </c>
      <c r="L884" s="135" t="s">
        <v>1484</v>
      </c>
      <c r="M884" s="137">
        <v>2000000</v>
      </c>
      <c r="N884" s="419">
        <v>22500</v>
      </c>
      <c r="O884" s="154">
        <v>10000</v>
      </c>
      <c r="Q884" s="419">
        <v>22500</v>
      </c>
      <c r="R884" s="138">
        <v>10000</v>
      </c>
      <c r="S884" s="138">
        <v>12500</v>
      </c>
      <c r="T884" s="141">
        <v>3375</v>
      </c>
      <c r="U884" s="183">
        <v>2687.5</v>
      </c>
      <c r="V884" s="140">
        <v>0.11944444444444445</v>
      </c>
      <c r="W884" s="127">
        <v>800</v>
      </c>
      <c r="X884" s="85">
        <v>6437.5</v>
      </c>
      <c r="Y884" s="185">
        <v>5637.5</v>
      </c>
      <c r="Z884" s="84">
        <v>0.22550000000000001</v>
      </c>
      <c r="AA884" s="424"/>
      <c r="AB884" s="102">
        <v>0.1</v>
      </c>
      <c r="AC884" s="102">
        <v>0.1</v>
      </c>
      <c r="AE884" s="128">
        <v>1687.5</v>
      </c>
      <c r="AF884" s="180">
        <v>3375</v>
      </c>
      <c r="AG884" s="183">
        <v>2687.5</v>
      </c>
      <c r="AH884" s="189">
        <v>6437.5</v>
      </c>
      <c r="AK884" s="419">
        <v>22500</v>
      </c>
      <c r="AN884" s="103"/>
      <c r="AP884" s="12" t="s">
        <v>1514</v>
      </c>
      <c r="AQ884" s="103" t="s">
        <v>1514</v>
      </c>
      <c r="AR884" s="159">
        <v>0.1</v>
      </c>
      <c r="AS884" s="84"/>
    </row>
    <row r="885" spans="1:45" ht="14.25" customHeight="1">
      <c r="A885" s="124" t="s">
        <v>1437</v>
      </c>
      <c r="B885" s="124" t="s">
        <v>1438</v>
      </c>
      <c r="C885" s="419" t="s">
        <v>1308</v>
      </c>
      <c r="D885" s="135" t="s">
        <v>232</v>
      </c>
      <c r="E885" s="135">
        <f>COUNTIF(品番配送区分記入用リスト!U:U,CONCATENATE(A885,$E$1))</f>
        <v>0</v>
      </c>
      <c r="F885" s="135">
        <f>COUNTIF(品番配送区分記入用リスト!U:U,CONCATENATE(A885,$F$1))</f>
        <v>0</v>
      </c>
      <c r="G885" s="135">
        <f>COUNTIF(品番配送区分記入用リスト!U:U,CONCATENATE(A885,$G$1))</f>
        <v>0</v>
      </c>
      <c r="H885" s="135">
        <f>COUNTIF(品番配送区分記入用リスト!U:U,CONCATENATE(A885,$H$1))</f>
        <v>0</v>
      </c>
      <c r="I885" s="136">
        <f t="shared" si="14"/>
        <v>0</v>
      </c>
      <c r="L885" s="135" t="s">
        <v>1484</v>
      </c>
      <c r="M885" s="137">
        <v>2000000</v>
      </c>
      <c r="N885" s="419">
        <v>27000</v>
      </c>
      <c r="O885" s="154">
        <v>12000</v>
      </c>
      <c r="Q885" s="419">
        <v>27000</v>
      </c>
      <c r="R885" s="138">
        <v>12000</v>
      </c>
      <c r="S885" s="138">
        <v>15000</v>
      </c>
      <c r="T885" s="141">
        <v>4050</v>
      </c>
      <c r="U885" s="183">
        <v>3225</v>
      </c>
      <c r="V885" s="140">
        <v>0.11944444444444445</v>
      </c>
      <c r="W885" s="127">
        <v>800</v>
      </c>
      <c r="X885" s="85">
        <v>7725</v>
      </c>
      <c r="Y885" s="185">
        <v>6925</v>
      </c>
      <c r="Z885" s="84">
        <v>0.23083333333333333</v>
      </c>
      <c r="AA885" s="424"/>
      <c r="AB885" s="102">
        <v>0.1</v>
      </c>
      <c r="AC885" s="102">
        <v>0.1</v>
      </c>
      <c r="AE885" s="128">
        <v>2025</v>
      </c>
      <c r="AF885" s="180">
        <v>4050</v>
      </c>
      <c r="AG885" s="183">
        <v>3225</v>
      </c>
      <c r="AH885" s="189">
        <v>7725</v>
      </c>
      <c r="AK885" s="419">
        <v>27000</v>
      </c>
      <c r="AN885" s="103"/>
      <c r="AP885" s="12" t="s">
        <v>1523</v>
      </c>
      <c r="AQ885" s="103" t="s">
        <v>1523</v>
      </c>
      <c r="AR885" s="159">
        <v>0.1</v>
      </c>
      <c r="AS885" s="84"/>
    </row>
    <row r="886" spans="1:45" ht="14.25" customHeight="1">
      <c r="A886" s="124" t="s">
        <v>1439</v>
      </c>
      <c r="B886" s="124" t="s">
        <v>1438</v>
      </c>
      <c r="C886" s="419" t="s">
        <v>1308</v>
      </c>
      <c r="D886" s="135" t="s">
        <v>232</v>
      </c>
      <c r="E886" s="135">
        <f>COUNTIF(品番配送区分記入用リスト!U:U,CONCATENATE(A886,$E$1))</f>
        <v>0</v>
      </c>
      <c r="F886" s="135">
        <f>COUNTIF(品番配送区分記入用リスト!U:U,CONCATENATE(A886,$F$1))</f>
        <v>0</v>
      </c>
      <c r="G886" s="135">
        <f>COUNTIF(品番配送区分記入用リスト!U:U,CONCATENATE(A886,$G$1))</f>
        <v>0</v>
      </c>
      <c r="H886" s="135">
        <f>COUNTIF(品番配送区分記入用リスト!U:U,CONCATENATE(A886,$H$1))</f>
        <v>0</v>
      </c>
      <c r="I886" s="136">
        <f t="shared" si="14"/>
        <v>0</v>
      </c>
      <c r="L886" s="135" t="s">
        <v>1484</v>
      </c>
      <c r="M886" s="137">
        <v>2000000</v>
      </c>
      <c r="N886" s="419">
        <v>27000</v>
      </c>
      <c r="O886" s="154">
        <v>12000</v>
      </c>
      <c r="Q886" s="419">
        <v>27000</v>
      </c>
      <c r="R886" s="138">
        <v>12000</v>
      </c>
      <c r="S886" s="138">
        <v>15000</v>
      </c>
      <c r="T886" s="141">
        <v>4050</v>
      </c>
      <c r="U886" s="183">
        <v>3225</v>
      </c>
      <c r="V886" s="140">
        <v>0.11944444444444445</v>
      </c>
      <c r="W886" s="127">
        <v>800</v>
      </c>
      <c r="X886" s="85">
        <v>7725</v>
      </c>
      <c r="Y886" s="185">
        <v>6925</v>
      </c>
      <c r="Z886" s="84">
        <v>0.23083333333333333</v>
      </c>
      <c r="AA886" s="424"/>
      <c r="AB886" s="102">
        <v>0.1</v>
      </c>
      <c r="AC886" s="102">
        <v>0.1</v>
      </c>
      <c r="AE886" s="128">
        <v>2025</v>
      </c>
      <c r="AF886" s="180">
        <v>4050</v>
      </c>
      <c r="AG886" s="183">
        <v>3225</v>
      </c>
      <c r="AH886" s="189">
        <v>7725</v>
      </c>
      <c r="AK886" s="419">
        <v>27000</v>
      </c>
      <c r="AN886" s="103"/>
      <c r="AP886" s="12" t="s">
        <v>1523</v>
      </c>
      <c r="AQ886" s="103" t="s">
        <v>1523</v>
      </c>
      <c r="AR886" s="159">
        <v>0.1</v>
      </c>
      <c r="AS886" s="84"/>
    </row>
    <row r="887" spans="1:45" ht="14.25" customHeight="1">
      <c r="A887" s="124" t="s">
        <v>1440</v>
      </c>
      <c r="B887" s="124" t="s">
        <v>1441</v>
      </c>
      <c r="C887" s="419" t="s">
        <v>1442</v>
      </c>
      <c r="D887" s="135" t="s">
        <v>232</v>
      </c>
      <c r="E887" s="135">
        <f>COUNTIF(品番配送区分記入用リスト!U:U,CONCATENATE(A887,$E$1))</f>
        <v>0</v>
      </c>
      <c r="F887" s="135">
        <f>COUNTIF(品番配送区分記入用リスト!U:U,CONCATENATE(A887,$F$1))</f>
        <v>0</v>
      </c>
      <c r="G887" s="135">
        <f>COUNTIF(品番配送区分記入用リスト!U:U,CONCATENATE(A887,$G$1))</f>
        <v>0</v>
      </c>
      <c r="H887" s="135">
        <f>COUNTIF(品番配送区分記入用リスト!U:U,CONCATENATE(A887,$H$1))</f>
        <v>0</v>
      </c>
      <c r="I887" s="136">
        <f t="shared" si="14"/>
        <v>0</v>
      </c>
      <c r="L887" s="135" t="s">
        <v>1484</v>
      </c>
      <c r="M887" s="137">
        <v>2000000</v>
      </c>
      <c r="N887" s="419">
        <v>45000</v>
      </c>
      <c r="O887" s="154">
        <v>20000</v>
      </c>
      <c r="Q887" s="419">
        <v>45000</v>
      </c>
      <c r="R887" s="138">
        <v>20000</v>
      </c>
      <c r="S887" s="138">
        <v>25000</v>
      </c>
      <c r="T887" s="141">
        <v>6750</v>
      </c>
      <c r="U887" s="183">
        <v>5375</v>
      </c>
      <c r="V887" s="140">
        <v>0.11944444444444445</v>
      </c>
      <c r="W887" s="127">
        <v>800</v>
      </c>
      <c r="X887" s="85">
        <v>12875</v>
      </c>
      <c r="Y887" s="185">
        <v>12075</v>
      </c>
      <c r="Z887" s="84">
        <v>0.24149999999999999</v>
      </c>
      <c r="AA887" s="424"/>
      <c r="AB887" s="102">
        <v>0.1</v>
      </c>
      <c r="AC887" s="102">
        <v>0.1</v>
      </c>
      <c r="AE887" s="128">
        <v>3375</v>
      </c>
      <c r="AF887" s="180">
        <v>6750</v>
      </c>
      <c r="AG887" s="183">
        <v>5375</v>
      </c>
      <c r="AH887" s="189">
        <v>12875</v>
      </c>
      <c r="AK887" s="419">
        <v>45000</v>
      </c>
      <c r="AN887" s="103"/>
      <c r="AP887" s="12" t="s">
        <v>1527</v>
      </c>
      <c r="AQ887" s="103" t="s">
        <v>1527</v>
      </c>
      <c r="AR887" s="159">
        <v>0.1</v>
      </c>
      <c r="AS887" s="84"/>
    </row>
    <row r="888" spans="1:45" ht="14.25" customHeight="1">
      <c r="A888" s="124" t="s">
        <v>1443</v>
      </c>
      <c r="B888" s="124" t="s">
        <v>1441</v>
      </c>
      <c r="C888" s="419" t="s">
        <v>1442</v>
      </c>
      <c r="D888" s="135" t="s">
        <v>232</v>
      </c>
      <c r="E888" s="135">
        <f>COUNTIF(品番配送区分記入用リスト!U:U,CONCATENATE(A888,$E$1))</f>
        <v>0</v>
      </c>
      <c r="F888" s="135">
        <f>COUNTIF(品番配送区分記入用リスト!U:U,CONCATENATE(A888,$F$1))</f>
        <v>0</v>
      </c>
      <c r="G888" s="135">
        <f>COUNTIF(品番配送区分記入用リスト!U:U,CONCATENATE(A888,$G$1))</f>
        <v>0</v>
      </c>
      <c r="H888" s="135">
        <f>COUNTIF(品番配送区分記入用リスト!U:U,CONCATENATE(A888,$H$1))</f>
        <v>0</v>
      </c>
      <c r="I888" s="136">
        <f t="shared" ref="I888:I896" si="15">IF(SUM(E888:H888)+ROW(A887)*0.0001%&gt;=1,SUM(E888:H888)+ROW(A887)*0.0001%+M888+C888,0)</f>
        <v>0</v>
      </c>
      <c r="L888" s="135" t="s">
        <v>1484</v>
      </c>
      <c r="M888" s="137">
        <v>2000000</v>
      </c>
      <c r="N888" s="419">
        <v>45000</v>
      </c>
      <c r="O888" s="154">
        <v>20000</v>
      </c>
      <c r="Q888" s="419">
        <v>45000</v>
      </c>
      <c r="R888" s="138">
        <v>20000</v>
      </c>
      <c r="S888" s="138">
        <v>25000</v>
      </c>
      <c r="T888" s="141">
        <v>6750</v>
      </c>
      <c r="U888" s="183">
        <v>5375</v>
      </c>
      <c r="V888" s="140">
        <v>0.11944444444444445</v>
      </c>
      <c r="W888" s="127">
        <v>800</v>
      </c>
      <c r="X888" s="85">
        <v>12875</v>
      </c>
      <c r="Y888" s="185">
        <v>12075</v>
      </c>
      <c r="Z888" s="84">
        <v>0.24149999999999999</v>
      </c>
      <c r="AA888" s="424"/>
      <c r="AB888" s="102">
        <v>0.1</v>
      </c>
      <c r="AC888" s="102">
        <v>0.1</v>
      </c>
      <c r="AE888" s="128">
        <v>3375</v>
      </c>
      <c r="AF888" s="180">
        <v>6750</v>
      </c>
      <c r="AG888" s="183">
        <v>5375</v>
      </c>
      <c r="AH888" s="189">
        <v>12875</v>
      </c>
      <c r="AK888" s="419">
        <v>45000</v>
      </c>
      <c r="AN888" s="103"/>
      <c r="AP888" s="12" t="s">
        <v>1527</v>
      </c>
      <c r="AQ888" s="103" t="s">
        <v>1527</v>
      </c>
      <c r="AR888" s="159">
        <v>0.1</v>
      </c>
      <c r="AS888" s="84"/>
    </row>
    <row r="889" spans="1:45" ht="14.25" customHeight="1">
      <c r="A889" s="124" t="s">
        <v>1444</v>
      </c>
      <c r="B889" s="124" t="s">
        <v>1445</v>
      </c>
      <c r="C889" s="419" t="s">
        <v>238</v>
      </c>
      <c r="D889" s="135" t="s">
        <v>232</v>
      </c>
      <c r="E889" s="135">
        <f>COUNTIF(品番配送区分記入用リスト!U:U,CONCATENATE(A889,$E$1))</f>
        <v>0</v>
      </c>
      <c r="F889" s="135">
        <f>COUNTIF(品番配送区分記入用リスト!U:U,CONCATENATE(A889,$F$1))</f>
        <v>0</v>
      </c>
      <c r="G889" s="135">
        <f>COUNTIF(品番配送区分記入用リスト!U:U,CONCATENATE(A889,$G$1))</f>
        <v>0</v>
      </c>
      <c r="H889" s="135">
        <f>COUNTIF(品番配送区分記入用リスト!U:U,CONCATENATE(A889,$H$1))</f>
        <v>0</v>
      </c>
      <c r="I889" s="136">
        <f t="shared" si="15"/>
        <v>0</v>
      </c>
      <c r="L889" s="135" t="s">
        <v>1484</v>
      </c>
      <c r="M889" s="137">
        <v>2000000</v>
      </c>
      <c r="N889" s="419">
        <v>2250</v>
      </c>
      <c r="O889" s="154">
        <v>1000</v>
      </c>
      <c r="Q889" s="419">
        <v>2250</v>
      </c>
      <c r="R889" s="138">
        <v>1000</v>
      </c>
      <c r="S889" s="138">
        <v>1250</v>
      </c>
      <c r="T889" s="141">
        <v>337.5</v>
      </c>
      <c r="U889" s="183">
        <v>268.75</v>
      </c>
      <c r="V889" s="140">
        <v>0.11944444444444445</v>
      </c>
      <c r="X889" s="85">
        <v>643.75</v>
      </c>
      <c r="Y889" s="185">
        <v>643.75</v>
      </c>
      <c r="Z889" s="84">
        <v>0.25750000000000001</v>
      </c>
      <c r="AA889" s="424"/>
      <c r="AB889" s="102">
        <v>0.1</v>
      </c>
      <c r="AC889" s="102">
        <v>0.1</v>
      </c>
      <c r="AE889" s="128">
        <v>168.75</v>
      </c>
      <c r="AF889" s="180">
        <v>337.5</v>
      </c>
      <c r="AG889" s="183">
        <v>268.75</v>
      </c>
      <c r="AH889" s="189">
        <v>643.75</v>
      </c>
      <c r="AK889" s="419">
        <v>2250</v>
      </c>
      <c r="AN889" s="103"/>
      <c r="AP889" s="12" t="s">
        <v>1516</v>
      </c>
      <c r="AQ889" s="103" t="s">
        <v>1516</v>
      </c>
      <c r="AR889" s="159">
        <v>0.1</v>
      </c>
      <c r="AS889" s="84"/>
    </row>
    <row r="890" spans="1:45" ht="14.25" customHeight="1">
      <c r="A890" s="124" t="s">
        <v>1446</v>
      </c>
      <c r="B890" s="124" t="s">
        <v>1445</v>
      </c>
      <c r="C890" s="419" t="s">
        <v>240</v>
      </c>
      <c r="D890" s="135" t="s">
        <v>232</v>
      </c>
      <c r="E890" s="135">
        <f>COUNTIF(品番配送区分記入用リスト!U:U,CONCATENATE(A890,$E$1))</f>
        <v>0</v>
      </c>
      <c r="F890" s="135">
        <f>COUNTIF(品番配送区分記入用リスト!U:U,CONCATENATE(A890,$F$1))</f>
        <v>0</v>
      </c>
      <c r="G890" s="135">
        <f>COUNTIF(品番配送区分記入用リスト!U:U,CONCATENATE(A890,$G$1))</f>
        <v>0</v>
      </c>
      <c r="H890" s="135">
        <f>COUNTIF(品番配送区分記入用リスト!U:U,CONCATENATE(A890,$H$1))</f>
        <v>0</v>
      </c>
      <c r="I890" s="136">
        <f t="shared" si="15"/>
        <v>0</v>
      </c>
      <c r="L890" s="135" t="s">
        <v>1484</v>
      </c>
      <c r="M890" s="137">
        <v>2000000</v>
      </c>
      <c r="N890" s="419">
        <v>2700</v>
      </c>
      <c r="O890" s="154">
        <v>1200</v>
      </c>
      <c r="Q890" s="419">
        <v>2700</v>
      </c>
      <c r="R890" s="138">
        <v>1200</v>
      </c>
      <c r="S890" s="138">
        <v>1500</v>
      </c>
      <c r="T890" s="141">
        <v>405</v>
      </c>
      <c r="U890" s="183">
        <v>322.5</v>
      </c>
      <c r="V890" s="140">
        <v>0.11944444444444445</v>
      </c>
      <c r="X890" s="85">
        <v>772.5</v>
      </c>
      <c r="Y890" s="185">
        <v>772.5</v>
      </c>
      <c r="Z890" s="84">
        <v>0.25750000000000001</v>
      </c>
      <c r="AA890" s="424"/>
      <c r="AB890" s="102">
        <v>0.1</v>
      </c>
      <c r="AC890" s="102">
        <v>0.1</v>
      </c>
      <c r="AE890" s="128">
        <v>202.5</v>
      </c>
      <c r="AF890" s="180">
        <v>405</v>
      </c>
      <c r="AG890" s="183">
        <v>322.5</v>
      </c>
      <c r="AH890" s="189">
        <v>772.5</v>
      </c>
      <c r="AK890" s="419">
        <v>2700</v>
      </c>
      <c r="AN890" s="103"/>
      <c r="AP890" s="12" t="s">
        <v>662</v>
      </c>
      <c r="AQ890" s="103" t="s">
        <v>662</v>
      </c>
      <c r="AR890" s="159">
        <v>0.1</v>
      </c>
      <c r="AS890" s="84"/>
    </row>
    <row r="891" spans="1:45" ht="14.25" customHeight="1">
      <c r="A891" s="124" t="s">
        <v>1447</v>
      </c>
      <c r="B891" s="124" t="s">
        <v>1448</v>
      </c>
      <c r="C891" s="419" t="s">
        <v>246</v>
      </c>
      <c r="D891" s="135" t="s">
        <v>232</v>
      </c>
      <c r="E891" s="135">
        <f>COUNTIF(品番配送区分記入用リスト!U:U,CONCATENATE(A891,$E$1))</f>
        <v>0</v>
      </c>
      <c r="F891" s="135">
        <f>COUNTIF(品番配送区分記入用リスト!U:U,CONCATENATE(A891,$F$1))</f>
        <v>0</v>
      </c>
      <c r="G891" s="135">
        <f>COUNTIF(品番配送区分記入用リスト!U:U,CONCATENATE(A891,$G$1))</f>
        <v>0</v>
      </c>
      <c r="H891" s="135">
        <f>COUNTIF(品番配送区分記入用リスト!U:U,CONCATENATE(A891,$H$1))</f>
        <v>0</v>
      </c>
      <c r="I891" s="136">
        <f t="shared" si="15"/>
        <v>0</v>
      </c>
      <c r="L891" s="135" t="s">
        <v>1484</v>
      </c>
      <c r="M891" s="137">
        <v>2000000</v>
      </c>
      <c r="N891" s="419">
        <v>3600</v>
      </c>
      <c r="O891" s="154">
        <v>1600</v>
      </c>
      <c r="Q891" s="419">
        <v>3600</v>
      </c>
      <c r="R891" s="138">
        <v>1600</v>
      </c>
      <c r="S891" s="138">
        <v>2000</v>
      </c>
      <c r="T891" s="141">
        <v>540</v>
      </c>
      <c r="U891" s="183">
        <v>430</v>
      </c>
      <c r="V891" s="140">
        <v>0.11944444444444445</v>
      </c>
      <c r="X891" s="85">
        <v>1030</v>
      </c>
      <c r="Y891" s="185">
        <v>1030</v>
      </c>
      <c r="Z891" s="84">
        <v>0.25750000000000001</v>
      </c>
      <c r="AA891" s="424"/>
      <c r="AB891" s="102">
        <v>0.1</v>
      </c>
      <c r="AC891" s="102">
        <v>0.1</v>
      </c>
      <c r="AE891" s="128">
        <v>270</v>
      </c>
      <c r="AF891" s="180">
        <v>540</v>
      </c>
      <c r="AG891" s="183">
        <v>430</v>
      </c>
      <c r="AH891" s="189">
        <v>1030</v>
      </c>
      <c r="AK891" s="419">
        <v>3600</v>
      </c>
      <c r="AN891" s="103"/>
      <c r="AP891" s="12" t="s">
        <v>1518</v>
      </c>
      <c r="AQ891" s="103" t="s">
        <v>1518</v>
      </c>
      <c r="AR891" s="159">
        <v>0.1</v>
      </c>
      <c r="AS891" s="84"/>
    </row>
    <row r="892" spans="1:45" ht="14.25" customHeight="1">
      <c r="A892" s="124" t="s">
        <v>1449</v>
      </c>
      <c r="B892" s="124" t="s">
        <v>1450</v>
      </c>
      <c r="C892" s="419" t="s">
        <v>248</v>
      </c>
      <c r="D892" s="135" t="s">
        <v>232</v>
      </c>
      <c r="E892" s="135">
        <f>COUNTIF(品番配送区分記入用リスト!U:U,CONCATENATE(A892,$E$1))</f>
        <v>0</v>
      </c>
      <c r="F892" s="135">
        <f>COUNTIF(品番配送区分記入用リスト!U:U,CONCATENATE(A892,$F$1))</f>
        <v>0</v>
      </c>
      <c r="G892" s="135">
        <f>COUNTIF(品番配送区分記入用リスト!U:U,CONCATENATE(A892,$G$1))</f>
        <v>0</v>
      </c>
      <c r="H892" s="135">
        <f>COUNTIF(品番配送区分記入用リスト!U:U,CONCATENATE(A892,$H$1))</f>
        <v>0</v>
      </c>
      <c r="I892" s="136">
        <f t="shared" si="15"/>
        <v>0</v>
      </c>
      <c r="L892" s="135" t="s">
        <v>1484</v>
      </c>
      <c r="M892" s="137">
        <v>2000000</v>
      </c>
      <c r="N892" s="419">
        <v>4500</v>
      </c>
      <c r="O892" s="154">
        <v>2000</v>
      </c>
      <c r="Q892" s="419">
        <v>4500</v>
      </c>
      <c r="R892" s="138">
        <v>2000</v>
      </c>
      <c r="S892" s="138">
        <v>2500</v>
      </c>
      <c r="T892" s="141">
        <v>675</v>
      </c>
      <c r="U892" s="183">
        <v>537.5</v>
      </c>
      <c r="V892" s="140">
        <v>0.11944444444444445</v>
      </c>
      <c r="W892" s="127">
        <v>800</v>
      </c>
      <c r="X892" s="85">
        <v>1287.5</v>
      </c>
      <c r="Y892" s="185">
        <v>487.5</v>
      </c>
      <c r="Z892" s="84">
        <v>9.7500000000000003E-2</v>
      </c>
      <c r="AA892" s="424"/>
      <c r="AB892" s="102">
        <v>0.1</v>
      </c>
      <c r="AC892" s="102">
        <v>0.1</v>
      </c>
      <c r="AE892" s="128">
        <v>337.5</v>
      </c>
      <c r="AF892" s="180">
        <v>675</v>
      </c>
      <c r="AG892" s="183">
        <v>537.5</v>
      </c>
      <c r="AH892" s="189">
        <v>1287.5</v>
      </c>
      <c r="AK892" s="419">
        <v>4500</v>
      </c>
      <c r="AN892" s="103"/>
      <c r="AP892" s="12" t="s">
        <v>467</v>
      </c>
      <c r="AQ892" s="103" t="s">
        <v>467</v>
      </c>
      <c r="AR892" s="159">
        <v>0.1</v>
      </c>
      <c r="AS892" s="84"/>
    </row>
    <row r="893" spans="1:45" ht="14.25" customHeight="1">
      <c r="A893" s="124" t="s">
        <v>1533</v>
      </c>
      <c r="B893" s="124" t="s">
        <v>127</v>
      </c>
      <c r="C893" s="419">
        <v>2900</v>
      </c>
      <c r="D893" s="135" t="s">
        <v>1451</v>
      </c>
      <c r="E893" s="135">
        <f>COUNTIF(品番配送区分記入用リスト!U:U,CONCATENATE(A893,$E$1))</f>
        <v>0</v>
      </c>
      <c r="F893" s="135">
        <f>COUNTIF(品番配送区分記入用リスト!U:U,CONCATENATE(A893,$F$1))</f>
        <v>0</v>
      </c>
      <c r="G893" s="135">
        <f>COUNTIF(品番配送区分記入用リスト!U:U,CONCATENATE(A893,$G$1))</f>
        <v>0</v>
      </c>
      <c r="H893" s="135">
        <f>COUNTIF(品番配送区分記入用リスト!U:U,CONCATENATE(A893,$H$1))</f>
        <v>0</v>
      </c>
      <c r="I893" s="136">
        <f t="shared" si="15"/>
        <v>0</v>
      </c>
      <c r="L893" s="135" t="s">
        <v>1482</v>
      </c>
      <c r="M893" s="137">
        <v>1000000</v>
      </c>
      <c r="N893" s="419">
        <v>2900</v>
      </c>
      <c r="O893" s="154"/>
      <c r="P893" s="135">
        <v>800</v>
      </c>
      <c r="Q893" s="419">
        <v>2000</v>
      </c>
      <c r="R893" s="138">
        <v>1900</v>
      </c>
      <c r="S893" s="138">
        <v>900</v>
      </c>
      <c r="T893" s="141">
        <v>300</v>
      </c>
      <c r="U893" s="183">
        <v>165</v>
      </c>
      <c r="V893" s="140">
        <v>5.8928571428571427E-2</v>
      </c>
      <c r="X893" s="85">
        <v>435</v>
      </c>
      <c r="Y893" s="185">
        <v>435</v>
      </c>
      <c r="Z893" s="84">
        <v>0.15535714285714286</v>
      </c>
      <c r="AA893" s="424">
        <v>0.15535714285714286</v>
      </c>
      <c r="AB893" s="102">
        <v>0.1</v>
      </c>
      <c r="AC893" s="102">
        <v>0.1</v>
      </c>
      <c r="AE893" s="128">
        <v>150</v>
      </c>
      <c r="AF893" s="180">
        <v>300</v>
      </c>
      <c r="AG893" s="183">
        <v>165</v>
      </c>
      <c r="AH893" s="189">
        <v>435</v>
      </c>
      <c r="AK893" s="419">
        <v>2900</v>
      </c>
      <c r="AM893" s="12">
        <v>280</v>
      </c>
      <c r="AN893" s="103">
        <v>3190.0000000000005</v>
      </c>
      <c r="AO893" s="12">
        <v>3190.0000000000005</v>
      </c>
      <c r="AP893" s="12">
        <v>3190.0000000000005</v>
      </c>
      <c r="AQ893" s="103">
        <v>3190.0000000000005</v>
      </c>
      <c r="AR893" s="159">
        <v>0.1</v>
      </c>
      <c r="AS893" s="84">
        <v>0</v>
      </c>
    </row>
    <row r="894" spans="1:45" ht="14.25" customHeight="1">
      <c r="A894" s="124" t="s">
        <v>1534</v>
      </c>
      <c r="B894" s="124" t="s">
        <v>128</v>
      </c>
      <c r="C894" s="419">
        <v>3400</v>
      </c>
      <c r="D894" s="135" t="s">
        <v>1451</v>
      </c>
      <c r="E894" s="135">
        <f>COUNTIF(品番配送区分記入用リスト!U:U,CONCATENATE(A894,$E$1))</f>
        <v>0</v>
      </c>
      <c r="F894" s="135">
        <f>COUNTIF(品番配送区分記入用リスト!U:U,CONCATENATE(A894,$F$1))</f>
        <v>0</v>
      </c>
      <c r="G894" s="135">
        <f>COUNTIF(品番配送区分記入用リスト!U:U,CONCATENATE(A894,$G$1))</f>
        <v>0</v>
      </c>
      <c r="H894" s="135">
        <f>COUNTIF(品番配送区分記入用リスト!U:U,CONCATENATE(A894,$H$1))</f>
        <v>0</v>
      </c>
      <c r="I894" s="136">
        <f t="shared" si="15"/>
        <v>0</v>
      </c>
      <c r="L894" s="135" t="s">
        <v>1482</v>
      </c>
      <c r="M894" s="137">
        <v>1000000</v>
      </c>
      <c r="N894" s="419">
        <v>3400</v>
      </c>
      <c r="O894" s="154"/>
      <c r="P894" s="135">
        <v>800</v>
      </c>
      <c r="Q894" s="419">
        <v>2500</v>
      </c>
      <c r="R894" s="138">
        <v>2175</v>
      </c>
      <c r="S894" s="138">
        <v>1125</v>
      </c>
      <c r="T894" s="141">
        <v>375</v>
      </c>
      <c r="U894" s="183">
        <v>206.25</v>
      </c>
      <c r="V894" s="140">
        <v>6.25E-2</v>
      </c>
      <c r="X894" s="85">
        <v>543.75</v>
      </c>
      <c r="Y894" s="185">
        <v>543.75</v>
      </c>
      <c r="Z894" s="84">
        <v>0.16477272727272727</v>
      </c>
      <c r="AA894" s="424">
        <v>0.16477272727272727</v>
      </c>
      <c r="AB894" s="102">
        <v>0.1</v>
      </c>
      <c r="AC894" s="102">
        <v>0.1</v>
      </c>
      <c r="AE894" s="128">
        <v>187.5</v>
      </c>
      <c r="AF894" s="180">
        <v>375</v>
      </c>
      <c r="AG894" s="183">
        <v>206.25</v>
      </c>
      <c r="AH894" s="189">
        <v>543.75</v>
      </c>
      <c r="AK894" s="419">
        <v>3400</v>
      </c>
      <c r="AM894" s="12">
        <v>330</v>
      </c>
      <c r="AN894" s="103">
        <v>3740.0000000000005</v>
      </c>
      <c r="AO894" s="12">
        <v>3740.0000000000005</v>
      </c>
      <c r="AP894" s="12">
        <v>3740.0000000000005</v>
      </c>
      <c r="AQ894" s="103">
        <v>3740.0000000000005</v>
      </c>
      <c r="AR894" s="159">
        <v>0.1</v>
      </c>
      <c r="AS894" s="84">
        <v>0</v>
      </c>
    </row>
    <row r="895" spans="1:45" ht="14.25" customHeight="1">
      <c r="A895" s="124" t="s">
        <v>1535</v>
      </c>
      <c r="B895" s="124" t="s">
        <v>129</v>
      </c>
      <c r="C895" s="419">
        <v>3900</v>
      </c>
      <c r="D895" s="135" t="s">
        <v>1451</v>
      </c>
      <c r="E895" s="135">
        <f>COUNTIF(品番配送区分記入用リスト!U:U,CONCATENATE(A895,$E$1))</f>
        <v>0</v>
      </c>
      <c r="F895" s="135">
        <f>COUNTIF(品番配送区分記入用リスト!U:U,CONCATENATE(A895,$F$1))</f>
        <v>0</v>
      </c>
      <c r="G895" s="135">
        <f>COUNTIF(品番配送区分記入用リスト!U:U,CONCATENATE(A895,$G$1))</f>
        <v>0</v>
      </c>
      <c r="H895" s="135">
        <f>COUNTIF(品番配送区分記入用リスト!U:U,CONCATENATE(A895,$H$1))</f>
        <v>0</v>
      </c>
      <c r="I895" s="136">
        <f t="shared" si="15"/>
        <v>0</v>
      </c>
      <c r="L895" s="135" t="s">
        <v>1482</v>
      </c>
      <c r="M895" s="137">
        <v>1000000</v>
      </c>
      <c r="N895" s="419">
        <v>3900</v>
      </c>
      <c r="O895" s="154"/>
      <c r="P895" s="135">
        <v>800</v>
      </c>
      <c r="Q895" s="419">
        <v>3000</v>
      </c>
      <c r="R895" s="138">
        <v>2450</v>
      </c>
      <c r="S895" s="138">
        <v>1350</v>
      </c>
      <c r="T895" s="141">
        <v>450</v>
      </c>
      <c r="U895" s="183">
        <v>247.49999999999994</v>
      </c>
      <c r="V895" s="140">
        <v>6.5131578947368401E-2</v>
      </c>
      <c r="X895" s="85">
        <v>652.5</v>
      </c>
      <c r="Y895" s="185">
        <v>652.5</v>
      </c>
      <c r="Z895" s="84">
        <v>0.17171052631578948</v>
      </c>
      <c r="AA895" s="424">
        <v>0.17171052631578948</v>
      </c>
      <c r="AB895" s="102">
        <v>0.1</v>
      </c>
      <c r="AC895" s="102">
        <v>0.1</v>
      </c>
      <c r="AE895" s="128">
        <v>225</v>
      </c>
      <c r="AF895" s="180">
        <v>450</v>
      </c>
      <c r="AG895" s="183">
        <v>247.49999999999994</v>
      </c>
      <c r="AH895" s="189">
        <v>652.5</v>
      </c>
      <c r="AK895" s="419">
        <v>3900</v>
      </c>
      <c r="AM895" s="12">
        <v>380</v>
      </c>
      <c r="AN895" s="103">
        <v>4290</v>
      </c>
      <c r="AO895" s="12">
        <v>4290</v>
      </c>
      <c r="AP895" s="12">
        <v>4290</v>
      </c>
      <c r="AQ895" s="103">
        <v>4290</v>
      </c>
      <c r="AR895" s="159">
        <v>0.1</v>
      </c>
      <c r="AS895" s="84">
        <v>0</v>
      </c>
    </row>
    <row r="896" spans="1:45" ht="14.25" customHeight="1">
      <c r="A896" s="124" t="s">
        <v>1536</v>
      </c>
      <c r="B896" s="124" t="s">
        <v>130</v>
      </c>
      <c r="C896" s="419">
        <v>4400</v>
      </c>
      <c r="D896" s="135" t="s">
        <v>1451</v>
      </c>
      <c r="E896" s="135">
        <f>COUNTIF(品番配送区分記入用リスト!U:U,CONCATENATE(A896,$E$1))</f>
        <v>0</v>
      </c>
      <c r="F896" s="135">
        <f>COUNTIF(品番配送区分記入用リスト!U:U,CONCATENATE(A896,$F$1))</f>
        <v>0</v>
      </c>
      <c r="G896" s="135">
        <f>COUNTIF(品番配送区分記入用リスト!U:U,CONCATENATE(A896,$G$1))</f>
        <v>0</v>
      </c>
      <c r="H896" s="135">
        <f>COUNTIF(品番配送区分記入用リスト!U:U,CONCATENATE(A896,$H$1))</f>
        <v>0</v>
      </c>
      <c r="I896" s="136">
        <f t="shared" si="15"/>
        <v>0</v>
      </c>
      <c r="L896" s="135" t="s">
        <v>1482</v>
      </c>
      <c r="M896" s="137">
        <v>1000000</v>
      </c>
      <c r="N896" s="419">
        <v>4400</v>
      </c>
      <c r="O896" s="154"/>
      <c r="P896" s="135">
        <v>800</v>
      </c>
      <c r="Q896" s="419">
        <v>3500</v>
      </c>
      <c r="R896" s="138">
        <v>2725</v>
      </c>
      <c r="S896" s="138">
        <v>1575</v>
      </c>
      <c r="T896" s="141">
        <v>525</v>
      </c>
      <c r="U896" s="183">
        <v>288.75</v>
      </c>
      <c r="V896" s="140">
        <v>6.7151162790697674E-2</v>
      </c>
      <c r="X896" s="85">
        <v>761.25</v>
      </c>
      <c r="Y896" s="185">
        <v>761.25</v>
      </c>
      <c r="Z896" s="84">
        <v>0.17703488372093024</v>
      </c>
      <c r="AA896" s="424">
        <v>0.17703488372093024</v>
      </c>
      <c r="AB896" s="102">
        <v>0.1</v>
      </c>
      <c r="AC896" s="102">
        <v>0.1</v>
      </c>
      <c r="AE896" s="128">
        <v>262.5</v>
      </c>
      <c r="AF896" s="180">
        <v>525</v>
      </c>
      <c r="AG896" s="183">
        <v>288.75</v>
      </c>
      <c r="AH896" s="189">
        <v>761.25</v>
      </c>
      <c r="AK896" s="419">
        <v>4400</v>
      </c>
      <c r="AM896" s="12">
        <v>430</v>
      </c>
      <c r="AN896" s="103">
        <v>4840</v>
      </c>
      <c r="AO896" s="12">
        <v>4840</v>
      </c>
      <c r="AP896" s="12">
        <v>4840</v>
      </c>
      <c r="AQ896" s="103">
        <v>4840</v>
      </c>
      <c r="AR896" s="159">
        <v>0.1</v>
      </c>
      <c r="AS896" s="84">
        <v>0</v>
      </c>
    </row>
    <row r="897" spans="1:45" ht="14.25" customHeight="1">
      <c r="A897" s="124" t="s">
        <v>1537</v>
      </c>
      <c r="B897" s="124" t="s">
        <v>131</v>
      </c>
      <c r="C897" s="419">
        <v>4900</v>
      </c>
      <c r="D897" s="135" t="s">
        <v>1451</v>
      </c>
      <c r="E897" s="135">
        <f>COUNTIF(品番配送区分記入用リスト!U:U,CONCATENATE(A897,$E$1))</f>
        <v>0</v>
      </c>
      <c r="F897" s="135">
        <f>COUNTIF(品番配送区分記入用リスト!U:U,CONCATENATE(A897,$F$1))</f>
        <v>0</v>
      </c>
      <c r="G897" s="135">
        <f>COUNTIF(品番配送区分記入用リスト!U:U,CONCATENATE(A897,$G$1))</f>
        <v>0</v>
      </c>
      <c r="H897" s="135">
        <f>COUNTIF(品番配送区分記入用リスト!U:U,CONCATENATE(A897,$H$1))</f>
        <v>0</v>
      </c>
      <c r="I897" s="136">
        <f t="shared" ref="I897:I960" si="16">IF(SUM(E897:H897)+ROW(A896)*0.0001%&gt;=1,SUM(E897:H897)+ROW(A896)*0.0001%+M897+C897,0)</f>
        <v>0</v>
      </c>
      <c r="L897" s="135" t="s">
        <v>1482</v>
      </c>
      <c r="M897" s="137">
        <v>1000000</v>
      </c>
      <c r="N897" s="419">
        <v>4900</v>
      </c>
      <c r="O897" s="154"/>
      <c r="P897" s="135">
        <v>800</v>
      </c>
      <c r="Q897" s="419">
        <v>4000</v>
      </c>
      <c r="R897" s="138">
        <v>3000</v>
      </c>
      <c r="S897" s="138">
        <v>1800</v>
      </c>
      <c r="T897" s="141">
        <v>600</v>
      </c>
      <c r="U897" s="183">
        <v>330</v>
      </c>
      <c r="V897" s="140">
        <v>6.8750000000000006E-2</v>
      </c>
      <c r="X897" s="85">
        <v>870</v>
      </c>
      <c r="Y897" s="185">
        <v>870</v>
      </c>
      <c r="Z897" s="84">
        <v>0.18124999999999999</v>
      </c>
      <c r="AA897" s="424">
        <v>0.18124999999999999</v>
      </c>
      <c r="AB897" s="102">
        <v>0.1</v>
      </c>
      <c r="AC897" s="102">
        <v>0.1</v>
      </c>
      <c r="AE897" s="128">
        <v>300</v>
      </c>
      <c r="AF897" s="180">
        <v>600</v>
      </c>
      <c r="AG897" s="183">
        <v>330</v>
      </c>
      <c r="AH897" s="189">
        <v>870</v>
      </c>
      <c r="AK897" s="419">
        <v>4900</v>
      </c>
      <c r="AM897" s="12">
        <v>480</v>
      </c>
      <c r="AN897" s="103">
        <v>5390</v>
      </c>
      <c r="AO897" s="12">
        <v>5390</v>
      </c>
      <c r="AP897" s="12">
        <v>5390</v>
      </c>
      <c r="AQ897" s="103">
        <v>5390</v>
      </c>
      <c r="AR897" s="159">
        <v>0.1</v>
      </c>
      <c r="AS897" s="84">
        <v>0</v>
      </c>
    </row>
    <row r="898" spans="1:45" ht="14.25" customHeight="1">
      <c r="A898" s="124" t="s">
        <v>1538</v>
      </c>
      <c r="B898" s="124" t="s">
        <v>132</v>
      </c>
      <c r="C898" s="419">
        <v>5900</v>
      </c>
      <c r="D898" s="135" t="s">
        <v>1451</v>
      </c>
      <c r="E898" s="135">
        <f>COUNTIF(品番配送区分記入用リスト!U:U,CONCATENATE(A898,$E$1))</f>
        <v>0</v>
      </c>
      <c r="F898" s="135">
        <f>COUNTIF(品番配送区分記入用リスト!U:U,CONCATENATE(A898,$F$1))</f>
        <v>0</v>
      </c>
      <c r="G898" s="135">
        <f>COUNTIF(品番配送区分記入用リスト!U:U,CONCATENATE(A898,$G$1))</f>
        <v>0</v>
      </c>
      <c r="H898" s="135">
        <f>COUNTIF(品番配送区分記入用リスト!U:U,CONCATENATE(A898,$H$1))</f>
        <v>0</v>
      </c>
      <c r="I898" s="136">
        <f t="shared" si="16"/>
        <v>0</v>
      </c>
      <c r="L898" s="135" t="s">
        <v>1482</v>
      </c>
      <c r="M898" s="137">
        <v>1000000</v>
      </c>
      <c r="N898" s="419">
        <v>5900</v>
      </c>
      <c r="O898" s="154"/>
      <c r="P898" s="135">
        <v>800</v>
      </c>
      <c r="Q898" s="419">
        <v>5000</v>
      </c>
      <c r="R898" s="138">
        <v>3550</v>
      </c>
      <c r="S898" s="138">
        <v>2250</v>
      </c>
      <c r="T898" s="141">
        <v>750</v>
      </c>
      <c r="U898" s="183">
        <v>412.5</v>
      </c>
      <c r="V898" s="140">
        <v>7.1120689655172417E-2</v>
      </c>
      <c r="W898" s="127">
        <v>800</v>
      </c>
      <c r="X898" s="85">
        <v>1087.5</v>
      </c>
      <c r="Y898" s="185">
        <v>287.5</v>
      </c>
      <c r="Z898" s="84">
        <v>4.9568965517241381E-2</v>
      </c>
      <c r="AA898" s="424">
        <v>0.1875</v>
      </c>
      <c r="AB898" s="102">
        <v>0.1</v>
      </c>
      <c r="AC898" s="102">
        <v>0.1</v>
      </c>
      <c r="AE898" s="128">
        <v>375</v>
      </c>
      <c r="AF898" s="180">
        <v>750</v>
      </c>
      <c r="AG898" s="183">
        <v>412.5</v>
      </c>
      <c r="AH898" s="189">
        <v>1087.5</v>
      </c>
      <c r="AK898" s="419">
        <v>5900</v>
      </c>
      <c r="AM898" s="12">
        <v>580</v>
      </c>
      <c r="AN898" s="103">
        <v>6490.0000000000009</v>
      </c>
      <c r="AO898" s="12">
        <v>6490.0000000000009</v>
      </c>
      <c r="AP898" s="12">
        <v>6490.0000000000009</v>
      </c>
      <c r="AQ898" s="103">
        <v>6490.0000000000009</v>
      </c>
      <c r="AR898" s="159">
        <v>0.1</v>
      </c>
      <c r="AS898" s="84">
        <v>0</v>
      </c>
    </row>
    <row r="899" spans="1:45" ht="14.25" customHeight="1">
      <c r="A899" s="124" t="s">
        <v>1539</v>
      </c>
      <c r="B899" s="124" t="s">
        <v>133</v>
      </c>
      <c r="C899" s="419">
        <v>8900</v>
      </c>
      <c r="D899" s="135" t="s">
        <v>1451</v>
      </c>
      <c r="E899" s="135">
        <f>COUNTIF(品番配送区分記入用リスト!U:U,CONCATENATE(A899,$E$1))</f>
        <v>0</v>
      </c>
      <c r="F899" s="135">
        <f>COUNTIF(品番配送区分記入用リスト!U:U,CONCATENATE(A899,$F$1))</f>
        <v>0</v>
      </c>
      <c r="G899" s="135">
        <f>COUNTIF(品番配送区分記入用リスト!U:U,CONCATENATE(A899,$G$1))</f>
        <v>0</v>
      </c>
      <c r="H899" s="135">
        <f>COUNTIF(品番配送区分記入用リスト!U:U,CONCATENATE(A899,$H$1))</f>
        <v>0</v>
      </c>
      <c r="I899" s="136">
        <f t="shared" si="16"/>
        <v>0</v>
      </c>
      <c r="L899" s="135" t="s">
        <v>1482</v>
      </c>
      <c r="M899" s="137">
        <v>1000000</v>
      </c>
      <c r="N899" s="419">
        <v>8900</v>
      </c>
      <c r="O899" s="154"/>
      <c r="P899" s="135">
        <v>800</v>
      </c>
      <c r="Q899" s="419">
        <v>8000</v>
      </c>
      <c r="R899" s="138">
        <v>5200</v>
      </c>
      <c r="S899" s="138">
        <v>3600</v>
      </c>
      <c r="T899" s="141">
        <v>1200</v>
      </c>
      <c r="U899" s="183">
        <v>660</v>
      </c>
      <c r="V899" s="140">
        <v>7.4999999999999997E-2</v>
      </c>
      <c r="W899" s="127">
        <v>800</v>
      </c>
      <c r="X899" s="85">
        <v>1740</v>
      </c>
      <c r="Y899" s="185">
        <v>940</v>
      </c>
      <c r="Z899" s="84">
        <v>0.10681818181818181</v>
      </c>
      <c r="AA899" s="424">
        <v>0.19772727272727272</v>
      </c>
      <c r="AB899" s="102">
        <v>0.1</v>
      </c>
      <c r="AC899" s="102">
        <v>0.1</v>
      </c>
      <c r="AE899" s="128">
        <v>600</v>
      </c>
      <c r="AF899" s="180">
        <v>1200</v>
      </c>
      <c r="AG899" s="183">
        <v>660</v>
      </c>
      <c r="AH899" s="189">
        <v>1740</v>
      </c>
      <c r="AK899" s="419">
        <v>8900</v>
      </c>
      <c r="AM899" s="12">
        <v>880</v>
      </c>
      <c r="AN899" s="103">
        <v>9790</v>
      </c>
      <c r="AO899" s="12">
        <v>9790</v>
      </c>
      <c r="AP899" s="12">
        <v>9790</v>
      </c>
      <c r="AQ899" s="103">
        <v>9790</v>
      </c>
      <c r="AR899" s="159">
        <v>0.1</v>
      </c>
      <c r="AS899" s="84">
        <v>0</v>
      </c>
    </row>
    <row r="900" spans="1:45" ht="14.25" customHeight="1">
      <c r="A900" s="124" t="s">
        <v>1540</v>
      </c>
      <c r="B900" s="124" t="s">
        <v>134</v>
      </c>
      <c r="C900" s="419">
        <v>10900</v>
      </c>
      <c r="D900" s="135" t="s">
        <v>1451</v>
      </c>
      <c r="E900" s="135">
        <f>COUNTIF(品番配送区分記入用リスト!U:U,CONCATENATE(A900,$E$1))</f>
        <v>0</v>
      </c>
      <c r="F900" s="135">
        <f>COUNTIF(品番配送区分記入用リスト!U:U,CONCATENATE(A900,$F$1))</f>
        <v>0</v>
      </c>
      <c r="G900" s="135">
        <f>COUNTIF(品番配送区分記入用リスト!U:U,CONCATENATE(A900,$G$1))</f>
        <v>0</v>
      </c>
      <c r="H900" s="135">
        <f>COUNTIF(品番配送区分記入用リスト!U:U,CONCATENATE(A900,$H$1))</f>
        <v>0</v>
      </c>
      <c r="I900" s="136">
        <f t="shared" si="16"/>
        <v>0</v>
      </c>
      <c r="L900" s="135" t="s">
        <v>1482</v>
      </c>
      <c r="M900" s="137">
        <v>1000000</v>
      </c>
      <c r="N900" s="419">
        <v>10900</v>
      </c>
      <c r="O900" s="154"/>
      <c r="P900" s="135">
        <v>800</v>
      </c>
      <c r="Q900" s="419">
        <v>10000</v>
      </c>
      <c r="R900" s="138">
        <v>6300</v>
      </c>
      <c r="S900" s="138">
        <v>4500</v>
      </c>
      <c r="T900" s="141">
        <v>1500</v>
      </c>
      <c r="U900" s="183">
        <v>825</v>
      </c>
      <c r="V900" s="140">
        <v>7.6388888888888895E-2</v>
      </c>
      <c r="W900" s="127">
        <v>800</v>
      </c>
      <c r="X900" s="85">
        <v>2175</v>
      </c>
      <c r="Y900" s="185">
        <v>1375</v>
      </c>
      <c r="Z900" s="84">
        <v>0.12731481481481483</v>
      </c>
      <c r="AA900" s="424">
        <v>0.2013888888888889</v>
      </c>
      <c r="AB900" s="102">
        <v>0.1</v>
      </c>
      <c r="AC900" s="102">
        <v>0.1</v>
      </c>
      <c r="AE900" s="128">
        <v>750</v>
      </c>
      <c r="AF900" s="180">
        <v>1500</v>
      </c>
      <c r="AG900" s="183">
        <v>825</v>
      </c>
      <c r="AH900" s="189">
        <v>2175</v>
      </c>
      <c r="AK900" s="419">
        <v>10900</v>
      </c>
      <c r="AM900" s="12">
        <v>1080</v>
      </c>
      <c r="AN900" s="103">
        <v>11990.000000000002</v>
      </c>
      <c r="AO900" s="12">
        <v>11990.000000000002</v>
      </c>
      <c r="AP900" s="12">
        <v>11990.000000000002</v>
      </c>
      <c r="AQ900" s="103">
        <v>11990.000000000002</v>
      </c>
      <c r="AR900" s="159">
        <v>0.1</v>
      </c>
      <c r="AS900" s="84">
        <v>0</v>
      </c>
    </row>
    <row r="901" spans="1:45" ht="14.25" customHeight="1">
      <c r="A901" s="124" t="s">
        <v>1541</v>
      </c>
      <c r="B901" s="124" t="s">
        <v>1452</v>
      </c>
      <c r="C901" s="419">
        <v>12900</v>
      </c>
      <c r="D901" s="135" t="s">
        <v>1451</v>
      </c>
      <c r="E901" s="135">
        <f>COUNTIF(品番配送区分記入用リスト!U:U,CONCATENATE(A901,$E$1))</f>
        <v>0</v>
      </c>
      <c r="F901" s="135">
        <f>COUNTIF(品番配送区分記入用リスト!U:U,CONCATENATE(A901,$F$1))</f>
        <v>0</v>
      </c>
      <c r="G901" s="135">
        <f>COUNTIF(品番配送区分記入用リスト!U:U,CONCATENATE(A901,$G$1))</f>
        <v>0</v>
      </c>
      <c r="H901" s="135">
        <f>COUNTIF(品番配送区分記入用リスト!U:U,CONCATENATE(A901,$H$1))</f>
        <v>0</v>
      </c>
      <c r="I901" s="136">
        <f t="shared" si="16"/>
        <v>0</v>
      </c>
      <c r="L901" s="135" t="s">
        <v>1482</v>
      </c>
      <c r="M901" s="137">
        <v>1000000</v>
      </c>
      <c r="N901" s="419">
        <v>12900</v>
      </c>
      <c r="O901" s="154"/>
      <c r="P901" s="135">
        <v>800</v>
      </c>
      <c r="Q901" s="419">
        <v>12000</v>
      </c>
      <c r="R901" s="138">
        <v>7400.0000000000009</v>
      </c>
      <c r="S901" s="138">
        <v>5399.9999999999991</v>
      </c>
      <c r="T901" s="141">
        <v>1800</v>
      </c>
      <c r="U901" s="183">
        <v>989.99999999999955</v>
      </c>
      <c r="V901" s="140">
        <v>7.7343749999999961E-2</v>
      </c>
      <c r="W901" s="127">
        <v>800</v>
      </c>
      <c r="X901" s="85">
        <v>2609.9999999999995</v>
      </c>
      <c r="Y901" s="185">
        <v>1809.9999999999995</v>
      </c>
      <c r="Z901" s="84">
        <v>0.14140624999999996</v>
      </c>
      <c r="AA901" s="424">
        <v>0.20390624999999996</v>
      </c>
      <c r="AB901" s="102">
        <v>0.1</v>
      </c>
      <c r="AC901" s="102">
        <v>0.1</v>
      </c>
      <c r="AE901" s="128">
        <v>900</v>
      </c>
      <c r="AF901" s="180">
        <v>1800</v>
      </c>
      <c r="AG901" s="183">
        <v>989.99999999999955</v>
      </c>
      <c r="AH901" s="189">
        <v>2609.9999999999995</v>
      </c>
      <c r="AK901" s="419">
        <v>12900</v>
      </c>
      <c r="AM901" s="12">
        <v>1280</v>
      </c>
      <c r="AN901" s="103">
        <v>14190.000000000002</v>
      </c>
      <c r="AO901" s="12">
        <v>14190.000000000002</v>
      </c>
      <c r="AP901" s="12">
        <v>14190.000000000002</v>
      </c>
      <c r="AQ901" s="103">
        <v>14190.000000000002</v>
      </c>
      <c r="AR901" s="159">
        <v>0.1</v>
      </c>
      <c r="AS901" s="84">
        <v>0</v>
      </c>
    </row>
    <row r="902" spans="1:45" ht="14.25" customHeight="1">
      <c r="A902" s="124" t="s">
        <v>1542</v>
      </c>
      <c r="B902" s="124" t="s">
        <v>135</v>
      </c>
      <c r="C902" s="419">
        <v>15900</v>
      </c>
      <c r="D902" s="135" t="s">
        <v>1451</v>
      </c>
      <c r="E902" s="135">
        <f>COUNTIF(品番配送区分記入用リスト!U:U,CONCATENATE(A902,$E$1))</f>
        <v>0</v>
      </c>
      <c r="F902" s="135">
        <f>COUNTIF(品番配送区分記入用リスト!U:U,CONCATENATE(A902,$F$1))</f>
        <v>0</v>
      </c>
      <c r="G902" s="135">
        <f>COUNTIF(品番配送区分記入用リスト!U:U,CONCATENATE(A902,$G$1))</f>
        <v>0</v>
      </c>
      <c r="H902" s="135">
        <f>COUNTIF(品番配送区分記入用リスト!U:U,CONCATENATE(A902,$H$1))</f>
        <v>0</v>
      </c>
      <c r="I902" s="136">
        <f t="shared" si="16"/>
        <v>0</v>
      </c>
      <c r="L902" s="135" t="s">
        <v>1482</v>
      </c>
      <c r="M902" s="137">
        <v>1000000</v>
      </c>
      <c r="N902" s="419">
        <v>15900</v>
      </c>
      <c r="O902" s="154"/>
      <c r="P902" s="135">
        <v>800</v>
      </c>
      <c r="Q902" s="419">
        <v>15000</v>
      </c>
      <c r="R902" s="138">
        <v>9050</v>
      </c>
      <c r="S902" s="138">
        <v>6750</v>
      </c>
      <c r="T902" s="141">
        <v>2250</v>
      </c>
      <c r="U902" s="183">
        <v>1237.5</v>
      </c>
      <c r="V902" s="140">
        <v>7.8322784810126583E-2</v>
      </c>
      <c r="W902" s="127">
        <v>800</v>
      </c>
      <c r="X902" s="85">
        <v>3262.5</v>
      </c>
      <c r="Y902" s="185">
        <v>2462.5</v>
      </c>
      <c r="Z902" s="84">
        <v>0.15585443037974683</v>
      </c>
      <c r="AA902" s="424">
        <v>0.20648734177215189</v>
      </c>
      <c r="AB902" s="102">
        <v>0.1</v>
      </c>
      <c r="AC902" s="102">
        <v>0.1</v>
      </c>
      <c r="AE902" s="128">
        <v>1125</v>
      </c>
      <c r="AF902" s="180">
        <v>2250</v>
      </c>
      <c r="AG902" s="183">
        <v>1237.5</v>
      </c>
      <c r="AH902" s="189">
        <v>3262.5</v>
      </c>
      <c r="AK902" s="419">
        <v>15900</v>
      </c>
      <c r="AM902" s="12">
        <v>1580</v>
      </c>
      <c r="AN902" s="103">
        <v>17490</v>
      </c>
      <c r="AO902" s="12">
        <v>17490</v>
      </c>
      <c r="AP902" s="12">
        <v>17490</v>
      </c>
      <c r="AQ902" s="103">
        <v>17490</v>
      </c>
      <c r="AR902" s="159">
        <v>0.1</v>
      </c>
      <c r="AS902" s="84">
        <v>0</v>
      </c>
    </row>
    <row r="903" spans="1:45" ht="14.25" customHeight="1">
      <c r="A903" s="124" t="s">
        <v>1543</v>
      </c>
      <c r="B903" s="124" t="s">
        <v>136</v>
      </c>
      <c r="C903" s="419">
        <v>20900</v>
      </c>
      <c r="D903" s="135" t="s">
        <v>1451</v>
      </c>
      <c r="E903" s="135">
        <f>COUNTIF(品番配送区分記入用リスト!U:U,CONCATENATE(A903,$E$1))</f>
        <v>0</v>
      </c>
      <c r="F903" s="135">
        <f>COUNTIF(品番配送区分記入用リスト!U:U,CONCATENATE(A903,$F$1))</f>
        <v>0</v>
      </c>
      <c r="G903" s="135">
        <f>COUNTIF(品番配送区分記入用リスト!U:U,CONCATENATE(A903,$G$1))</f>
        <v>0</v>
      </c>
      <c r="H903" s="135">
        <f>COUNTIF(品番配送区分記入用リスト!U:U,CONCATENATE(A903,$H$1))</f>
        <v>0</v>
      </c>
      <c r="I903" s="136">
        <f t="shared" si="16"/>
        <v>0</v>
      </c>
      <c r="L903" s="135" t="s">
        <v>1482</v>
      </c>
      <c r="M903" s="137">
        <v>1000000</v>
      </c>
      <c r="N903" s="419">
        <v>20900</v>
      </c>
      <c r="O903" s="154"/>
      <c r="P903" s="135">
        <v>800</v>
      </c>
      <c r="Q903" s="419">
        <v>20000</v>
      </c>
      <c r="R903" s="138">
        <v>11800</v>
      </c>
      <c r="S903" s="138">
        <v>9000</v>
      </c>
      <c r="T903" s="141">
        <v>3000</v>
      </c>
      <c r="U903" s="183">
        <v>1650</v>
      </c>
      <c r="V903" s="140">
        <v>7.9326923076923073E-2</v>
      </c>
      <c r="W903" s="127">
        <v>800</v>
      </c>
      <c r="X903" s="85">
        <v>4350</v>
      </c>
      <c r="Y903" s="185">
        <v>3550</v>
      </c>
      <c r="Z903" s="84">
        <v>0.17067307692307693</v>
      </c>
      <c r="AA903" s="424">
        <v>0.20913461538461539</v>
      </c>
      <c r="AB903" s="102">
        <v>0.1</v>
      </c>
      <c r="AC903" s="102">
        <v>0.1</v>
      </c>
      <c r="AE903" s="128">
        <v>1500</v>
      </c>
      <c r="AF903" s="180">
        <v>3000</v>
      </c>
      <c r="AG903" s="183">
        <v>1650</v>
      </c>
      <c r="AH903" s="189">
        <v>4350</v>
      </c>
      <c r="AK903" s="419">
        <v>20900</v>
      </c>
      <c r="AM903" s="12">
        <v>2080</v>
      </c>
      <c r="AN903" s="103">
        <v>22990.000000000004</v>
      </c>
      <c r="AO903" s="12">
        <v>22990.000000000004</v>
      </c>
      <c r="AP903" s="12">
        <v>22990.000000000004</v>
      </c>
      <c r="AQ903" s="103">
        <v>22990.000000000004</v>
      </c>
      <c r="AR903" s="159">
        <v>0.1</v>
      </c>
      <c r="AS903" s="84">
        <v>0</v>
      </c>
    </row>
    <row r="904" spans="1:45" ht="14.25" customHeight="1">
      <c r="A904" s="124" t="s">
        <v>1544</v>
      </c>
      <c r="B904" s="124" t="s">
        <v>137</v>
      </c>
      <c r="C904" s="419">
        <v>25900</v>
      </c>
      <c r="D904" s="135" t="s">
        <v>1451</v>
      </c>
      <c r="E904" s="135">
        <f>COUNTIF(品番配送区分記入用リスト!U:U,CONCATENATE(A904,$E$1))</f>
        <v>0</v>
      </c>
      <c r="F904" s="135">
        <f>COUNTIF(品番配送区分記入用リスト!U:U,CONCATENATE(A904,$F$1))</f>
        <v>0</v>
      </c>
      <c r="G904" s="135">
        <f>COUNTIF(品番配送区分記入用リスト!U:U,CONCATENATE(A904,$G$1))</f>
        <v>0</v>
      </c>
      <c r="H904" s="135">
        <f>COUNTIF(品番配送区分記入用リスト!U:U,CONCATENATE(A904,$H$1))</f>
        <v>0</v>
      </c>
      <c r="I904" s="136">
        <f t="shared" si="16"/>
        <v>0</v>
      </c>
      <c r="L904" s="135" t="s">
        <v>1482</v>
      </c>
      <c r="M904" s="137">
        <v>1000000</v>
      </c>
      <c r="N904" s="419">
        <v>25900</v>
      </c>
      <c r="O904" s="154"/>
      <c r="P904" s="135">
        <v>800</v>
      </c>
      <c r="Q904" s="419">
        <v>25000</v>
      </c>
      <c r="R904" s="138">
        <v>14550.000000000002</v>
      </c>
      <c r="S904" s="138">
        <v>11249.999999999998</v>
      </c>
      <c r="T904" s="141">
        <v>3750</v>
      </c>
      <c r="U904" s="183">
        <v>2062.4999999999991</v>
      </c>
      <c r="V904" s="140">
        <v>7.9941860465116241E-2</v>
      </c>
      <c r="W904" s="127">
        <v>800</v>
      </c>
      <c r="X904" s="85">
        <v>5437.4999999999991</v>
      </c>
      <c r="Y904" s="185">
        <v>4637.4999999999991</v>
      </c>
      <c r="Z904" s="84">
        <v>0.17974806201550383</v>
      </c>
      <c r="AA904" s="424">
        <v>0.21075581395348833</v>
      </c>
      <c r="AB904" s="102">
        <v>0.1</v>
      </c>
      <c r="AC904" s="102">
        <v>0.1</v>
      </c>
      <c r="AE904" s="128">
        <v>1875</v>
      </c>
      <c r="AF904" s="180">
        <v>3750</v>
      </c>
      <c r="AG904" s="183">
        <v>2062.4999999999991</v>
      </c>
      <c r="AH904" s="189">
        <v>5437.4999999999991</v>
      </c>
      <c r="AK904" s="419">
        <v>25900</v>
      </c>
      <c r="AM904" s="12">
        <v>2580</v>
      </c>
      <c r="AN904" s="103">
        <v>28490.000000000004</v>
      </c>
      <c r="AO904" s="12">
        <v>28490.000000000004</v>
      </c>
      <c r="AP904" s="12">
        <v>28490.000000000004</v>
      </c>
      <c r="AQ904" s="103">
        <v>28490.000000000004</v>
      </c>
      <c r="AR904" s="159">
        <v>0.1</v>
      </c>
      <c r="AS904" s="84">
        <v>0</v>
      </c>
    </row>
    <row r="905" spans="1:45" ht="14.25" customHeight="1">
      <c r="A905" s="124" t="s">
        <v>1545</v>
      </c>
      <c r="B905" s="124" t="s">
        <v>138</v>
      </c>
      <c r="C905" s="419">
        <v>30900</v>
      </c>
      <c r="D905" s="135" t="s">
        <v>1451</v>
      </c>
      <c r="E905" s="135">
        <f>COUNTIF(品番配送区分記入用リスト!U:U,CONCATENATE(A905,$E$1))</f>
        <v>0</v>
      </c>
      <c r="F905" s="135">
        <f>COUNTIF(品番配送区分記入用リスト!U:U,CONCATENATE(A905,$F$1))</f>
        <v>0</v>
      </c>
      <c r="G905" s="135">
        <f>COUNTIF(品番配送区分記入用リスト!U:U,CONCATENATE(A905,$G$1))</f>
        <v>0</v>
      </c>
      <c r="H905" s="135">
        <f>COUNTIF(品番配送区分記入用リスト!U:U,CONCATENATE(A905,$H$1))</f>
        <v>0</v>
      </c>
      <c r="I905" s="136">
        <f t="shared" si="16"/>
        <v>0</v>
      </c>
      <c r="L905" s="135" t="s">
        <v>1482</v>
      </c>
      <c r="M905" s="137">
        <v>1000000</v>
      </c>
      <c r="N905" s="419">
        <v>30900</v>
      </c>
      <c r="O905" s="154"/>
      <c r="P905" s="135">
        <v>800</v>
      </c>
      <c r="Q905" s="419">
        <v>30000</v>
      </c>
      <c r="R905" s="138">
        <v>17300</v>
      </c>
      <c r="S905" s="138">
        <v>13500</v>
      </c>
      <c r="T905" s="141">
        <v>4500</v>
      </c>
      <c r="U905" s="183">
        <v>2475</v>
      </c>
      <c r="V905" s="140">
        <v>8.0357142857142863E-2</v>
      </c>
      <c r="W905" s="127">
        <v>800</v>
      </c>
      <c r="X905" s="85">
        <v>6525</v>
      </c>
      <c r="Y905" s="185">
        <v>5725</v>
      </c>
      <c r="Z905" s="84">
        <v>0.18587662337662339</v>
      </c>
      <c r="AA905" s="424">
        <v>0.21185064935064934</v>
      </c>
      <c r="AB905" s="102">
        <v>0.1</v>
      </c>
      <c r="AC905" s="102">
        <v>0.1</v>
      </c>
      <c r="AE905" s="128">
        <v>2250</v>
      </c>
      <c r="AF905" s="180">
        <v>4500</v>
      </c>
      <c r="AG905" s="183">
        <v>2475</v>
      </c>
      <c r="AH905" s="189">
        <v>6525</v>
      </c>
      <c r="AK905" s="419">
        <v>30900</v>
      </c>
      <c r="AM905" s="12">
        <v>3080</v>
      </c>
      <c r="AN905" s="103">
        <v>33990</v>
      </c>
      <c r="AO905" s="12">
        <v>33990</v>
      </c>
      <c r="AP905" s="12">
        <v>33990</v>
      </c>
      <c r="AQ905" s="103">
        <v>33990</v>
      </c>
      <c r="AR905" s="159">
        <v>0.1</v>
      </c>
      <c r="AS905" s="84">
        <v>0</v>
      </c>
    </row>
    <row r="906" spans="1:45" ht="14.25" customHeight="1">
      <c r="A906" s="124" t="s">
        <v>1546</v>
      </c>
      <c r="B906" s="124" t="s">
        <v>139</v>
      </c>
      <c r="C906" s="419">
        <v>50900</v>
      </c>
      <c r="D906" s="135" t="s">
        <v>1451</v>
      </c>
      <c r="E906" s="135">
        <f>COUNTIF(品番配送区分記入用リスト!U:U,CONCATENATE(A906,$E$1))</f>
        <v>0</v>
      </c>
      <c r="F906" s="135">
        <f>COUNTIF(品番配送区分記入用リスト!U:U,CONCATENATE(A906,$F$1))</f>
        <v>0</v>
      </c>
      <c r="G906" s="135">
        <f>COUNTIF(品番配送区分記入用リスト!U:U,CONCATENATE(A906,$G$1))</f>
        <v>0</v>
      </c>
      <c r="H906" s="135">
        <f>COUNTIF(品番配送区分記入用リスト!U:U,CONCATENATE(A906,$H$1))</f>
        <v>0</v>
      </c>
      <c r="I906" s="136">
        <f t="shared" si="16"/>
        <v>0</v>
      </c>
      <c r="L906" s="135" t="s">
        <v>1482</v>
      </c>
      <c r="M906" s="137">
        <v>1000000</v>
      </c>
      <c r="N906" s="419">
        <v>50900</v>
      </c>
      <c r="O906" s="154"/>
      <c r="P906" s="135">
        <v>800</v>
      </c>
      <c r="Q906" s="419">
        <v>50000</v>
      </c>
      <c r="R906" s="138">
        <v>28300.000000000004</v>
      </c>
      <c r="S906" s="138">
        <v>22499.999999999996</v>
      </c>
      <c r="T906" s="141">
        <v>7500</v>
      </c>
      <c r="U906" s="183">
        <v>4124.9999999999982</v>
      </c>
      <c r="V906" s="140">
        <v>8.120078740157477E-2</v>
      </c>
      <c r="W906" s="127">
        <v>800</v>
      </c>
      <c r="X906" s="85">
        <v>10874.999999999998</v>
      </c>
      <c r="Y906" s="185">
        <v>10074.999999999998</v>
      </c>
      <c r="Z906" s="84">
        <v>0.19832677165354326</v>
      </c>
      <c r="AA906" s="424">
        <v>0.21407480314960625</v>
      </c>
      <c r="AB906" s="102">
        <v>0.1</v>
      </c>
      <c r="AC906" s="102">
        <v>0.1</v>
      </c>
      <c r="AE906" s="128">
        <v>3750</v>
      </c>
      <c r="AF906" s="180">
        <v>7500</v>
      </c>
      <c r="AG906" s="183">
        <v>4124.9999999999982</v>
      </c>
      <c r="AH906" s="189">
        <v>10874.999999999998</v>
      </c>
      <c r="AK906" s="419">
        <v>50900</v>
      </c>
      <c r="AM906" s="12">
        <v>5080</v>
      </c>
      <c r="AN906" s="103">
        <v>55990.000000000007</v>
      </c>
      <c r="AO906" s="12">
        <v>55990.000000000007</v>
      </c>
      <c r="AP906" s="12">
        <v>55990.000000000007</v>
      </c>
      <c r="AQ906" s="103">
        <v>55990.000000000007</v>
      </c>
      <c r="AR906" s="159">
        <v>0.1</v>
      </c>
      <c r="AS906" s="84">
        <v>0</v>
      </c>
    </row>
    <row r="907" spans="1:45" ht="14.25" customHeight="1">
      <c r="A907" s="124" t="s">
        <v>1547</v>
      </c>
      <c r="B907" s="124" t="s">
        <v>1532</v>
      </c>
      <c r="C907" s="419">
        <v>7900</v>
      </c>
      <c r="D907" s="135" t="s">
        <v>1451</v>
      </c>
      <c r="E907" s="135">
        <f>COUNTIF(品番配送区分記入用リスト!U:U,CONCATENATE(A907,$E$1))</f>
        <v>0</v>
      </c>
      <c r="F907" s="135">
        <f>COUNTIF(品番配送区分記入用リスト!U:U,CONCATENATE(A907,$F$1))</f>
        <v>0</v>
      </c>
      <c r="G907" s="135">
        <f>COUNTIF(品番配送区分記入用リスト!U:U,CONCATENATE(A907,$G$1))</f>
        <v>0</v>
      </c>
      <c r="H907" s="135">
        <f>COUNTIF(品番配送区分記入用リスト!U:U,CONCATENATE(A907,$H$1))</f>
        <v>0</v>
      </c>
      <c r="I907" s="136">
        <f t="shared" si="16"/>
        <v>0</v>
      </c>
      <c r="L907" s="135" t="s">
        <v>1483</v>
      </c>
      <c r="M907" s="137">
        <v>4000000</v>
      </c>
      <c r="N907" s="419">
        <v>7900</v>
      </c>
      <c r="O907" s="154"/>
      <c r="Q907" s="419">
        <v>7000</v>
      </c>
      <c r="R907" s="138">
        <v>0</v>
      </c>
      <c r="S907" s="138">
        <v>0</v>
      </c>
      <c r="T907" s="141">
        <v>0</v>
      </c>
      <c r="U907" s="183">
        <v>0</v>
      </c>
      <c r="W907" s="127">
        <v>800</v>
      </c>
      <c r="X907" s="85">
        <v>0</v>
      </c>
      <c r="Y907" s="185">
        <v>0</v>
      </c>
      <c r="AA907" s="424"/>
      <c r="AB907" s="102">
        <v>0.1</v>
      </c>
      <c r="AC907" s="102">
        <v>0.1</v>
      </c>
      <c r="AE907" s="128">
        <v>0</v>
      </c>
      <c r="AF907" s="180">
        <v>0</v>
      </c>
      <c r="AG907" s="183">
        <v>0</v>
      </c>
      <c r="AH907" s="189">
        <v>0</v>
      </c>
      <c r="AK907" s="419">
        <v>7900</v>
      </c>
      <c r="AM907" s="12">
        <v>790</v>
      </c>
      <c r="AN907" s="103">
        <v>8690</v>
      </c>
      <c r="AO907" s="12">
        <v>8690</v>
      </c>
      <c r="AP907" s="12">
        <v>8690</v>
      </c>
      <c r="AQ907" s="103">
        <v>8690</v>
      </c>
      <c r="AR907" s="159">
        <v>0.1</v>
      </c>
      <c r="AS907" s="84"/>
    </row>
    <row r="908" spans="1:45" ht="14.25" customHeight="1">
      <c r="A908" s="124">
        <v>7900</v>
      </c>
      <c r="B908" s="124" t="s">
        <v>1532</v>
      </c>
      <c r="C908" s="419">
        <v>7900</v>
      </c>
      <c r="D908" s="135" t="s">
        <v>1451</v>
      </c>
      <c r="E908" s="135">
        <v>0</v>
      </c>
      <c r="F908" s="135">
        <v>0</v>
      </c>
      <c r="G908" s="135">
        <v>0</v>
      </c>
      <c r="H908" s="135">
        <v>0</v>
      </c>
      <c r="I908" s="136">
        <v>0</v>
      </c>
      <c r="L908" s="135" t="s">
        <v>1483</v>
      </c>
      <c r="M908" s="137">
        <v>4000000</v>
      </c>
      <c r="N908" s="419">
        <v>7900</v>
      </c>
      <c r="O908" s="154"/>
      <c r="Q908" s="419">
        <v>7000</v>
      </c>
      <c r="R908" s="138">
        <v>0</v>
      </c>
      <c r="S908" s="138">
        <v>0</v>
      </c>
      <c r="T908" s="141">
        <v>0</v>
      </c>
      <c r="U908" s="183">
        <v>0</v>
      </c>
      <c r="W908" s="127">
        <v>800</v>
      </c>
      <c r="X908" s="85">
        <v>0</v>
      </c>
      <c r="Y908" s="185">
        <v>0</v>
      </c>
      <c r="AA908" s="424"/>
      <c r="AB908" s="102">
        <v>0.1</v>
      </c>
      <c r="AC908" s="102">
        <v>0.1</v>
      </c>
      <c r="AE908" s="128">
        <v>0</v>
      </c>
      <c r="AF908" s="180">
        <v>0</v>
      </c>
      <c r="AG908" s="183">
        <v>0</v>
      </c>
      <c r="AH908" s="189">
        <v>0</v>
      </c>
      <c r="AK908" s="419">
        <v>7900</v>
      </c>
      <c r="AM908" s="12">
        <v>790</v>
      </c>
      <c r="AN908" s="103">
        <v>8690</v>
      </c>
      <c r="AO908" s="12">
        <v>8690</v>
      </c>
      <c r="AP908" s="12">
        <v>8690</v>
      </c>
      <c r="AQ908" s="103">
        <v>8690</v>
      </c>
      <c r="AR908" s="159">
        <v>0.1</v>
      </c>
      <c r="AS908" s="84"/>
    </row>
    <row r="909" spans="1:45" ht="14.25" customHeight="1">
      <c r="A909" s="124"/>
      <c r="B909" s="124"/>
      <c r="C909" s="419"/>
      <c r="E909" s="135">
        <f>COUNTIF(品番配送区分記入用リスト!U:U,CONCATENATE(A909,$E$1))</f>
        <v>0</v>
      </c>
      <c r="F909" s="135">
        <f>COUNTIF(品番配送区分記入用リスト!U:U,CONCATENATE(A909,$F$1))</f>
        <v>0</v>
      </c>
      <c r="G909" s="135">
        <f>COUNTIF(品番配送区分記入用リスト!U:U,CONCATENATE(A909,$G$1))</f>
        <v>0</v>
      </c>
      <c r="H909" s="135">
        <f>COUNTIF(品番配送区分記入用リスト!U:U,CONCATENATE(A909,$H$1))</f>
        <v>0</v>
      </c>
      <c r="I909" s="136">
        <f t="shared" si="16"/>
        <v>0</v>
      </c>
      <c r="L909" s="135" t="s">
        <v>1484</v>
      </c>
      <c r="M909" s="137">
        <v>2000000</v>
      </c>
      <c r="N909" s="419"/>
      <c r="O909" s="154"/>
      <c r="Q909" s="419"/>
      <c r="S909" s="138"/>
      <c r="T909" s="141"/>
      <c r="X909" s="85"/>
      <c r="Y909" s="185"/>
      <c r="AA909" s="424"/>
      <c r="AB909" s="102"/>
      <c r="AC909" s="102"/>
      <c r="AF909" s="180"/>
      <c r="AK909" s="419"/>
      <c r="AN909" s="103"/>
      <c r="AQ909" s="103"/>
      <c r="AR909" s="159"/>
      <c r="AS909" s="84"/>
    </row>
    <row r="910" spans="1:45" ht="14.25" customHeight="1">
      <c r="A910" s="124"/>
      <c r="B910" s="124"/>
      <c r="C910" s="419"/>
      <c r="E910" s="135">
        <f>COUNTIF(品番配送区分記入用リスト!U:U,CONCATENATE(A910,$E$1))</f>
        <v>0</v>
      </c>
      <c r="F910" s="135">
        <f>COUNTIF(品番配送区分記入用リスト!U:U,CONCATENATE(A910,$F$1))</f>
        <v>0</v>
      </c>
      <c r="G910" s="135">
        <f>COUNTIF(品番配送区分記入用リスト!U:U,CONCATENATE(A910,$G$1))</f>
        <v>0</v>
      </c>
      <c r="H910" s="135">
        <f>COUNTIF(品番配送区分記入用リスト!U:U,CONCATENATE(A910,$H$1))</f>
        <v>0</v>
      </c>
      <c r="I910" s="136">
        <f t="shared" si="16"/>
        <v>0</v>
      </c>
      <c r="L910" s="135" t="s">
        <v>1484</v>
      </c>
      <c r="M910" s="137">
        <v>2000000</v>
      </c>
      <c r="N910" s="419"/>
      <c r="O910" s="154"/>
      <c r="Q910" s="419"/>
      <c r="S910" s="138"/>
      <c r="T910" s="141"/>
      <c r="X910" s="85"/>
      <c r="Y910" s="185"/>
      <c r="AA910" s="424"/>
      <c r="AB910" s="102"/>
      <c r="AC910" s="102"/>
      <c r="AF910" s="180"/>
      <c r="AK910" s="419"/>
      <c r="AN910" s="103"/>
      <c r="AQ910" s="103"/>
      <c r="AR910" s="159"/>
      <c r="AS910" s="84"/>
    </row>
    <row r="911" spans="1:45" ht="14.25" customHeight="1">
      <c r="A911" s="124"/>
      <c r="B911" s="124"/>
      <c r="C911" s="419"/>
      <c r="E911" s="135">
        <f>COUNTIF(品番配送区分記入用リスト!U:U,CONCATENATE(A911,$E$1))</f>
        <v>0</v>
      </c>
      <c r="F911" s="135">
        <f>COUNTIF(品番配送区分記入用リスト!U:U,CONCATENATE(A911,$F$1))</f>
        <v>0</v>
      </c>
      <c r="G911" s="135">
        <f>COUNTIF(品番配送区分記入用リスト!U:U,CONCATENATE(A911,$G$1))</f>
        <v>0</v>
      </c>
      <c r="H911" s="135">
        <f>COUNTIF(品番配送区分記入用リスト!U:U,CONCATENATE(A911,$H$1))</f>
        <v>0</v>
      </c>
      <c r="I911" s="136">
        <f t="shared" si="16"/>
        <v>0</v>
      </c>
      <c r="L911" s="135" t="s">
        <v>1484</v>
      </c>
      <c r="M911" s="137">
        <v>2000000</v>
      </c>
      <c r="N911" s="419"/>
      <c r="O911" s="154"/>
      <c r="Q911" s="419"/>
      <c r="S911" s="138"/>
      <c r="T911" s="141"/>
      <c r="X911" s="85"/>
      <c r="Y911" s="185"/>
      <c r="AA911" s="424"/>
      <c r="AB911" s="102"/>
      <c r="AC911" s="102"/>
      <c r="AF911" s="180"/>
      <c r="AK911" s="419"/>
      <c r="AN911" s="103"/>
      <c r="AQ911" s="103"/>
      <c r="AR911" s="159"/>
      <c r="AS911" s="84"/>
    </row>
    <row r="912" spans="1:45" ht="14.25" customHeight="1">
      <c r="A912" s="124"/>
      <c r="B912" s="124"/>
      <c r="C912" s="419"/>
      <c r="E912" s="135">
        <f>COUNTIF(品番配送区分記入用リスト!U:U,CONCATENATE(A912,$E$1))</f>
        <v>0</v>
      </c>
      <c r="F912" s="135">
        <f>COUNTIF(品番配送区分記入用リスト!U:U,CONCATENATE(A912,$F$1))</f>
        <v>0</v>
      </c>
      <c r="G912" s="135">
        <f>COUNTIF(品番配送区分記入用リスト!U:U,CONCATENATE(A912,$G$1))</f>
        <v>0</v>
      </c>
      <c r="H912" s="135">
        <f>COUNTIF(品番配送区分記入用リスト!U:U,CONCATENATE(A912,$H$1))</f>
        <v>0</v>
      </c>
      <c r="I912" s="136">
        <f t="shared" si="16"/>
        <v>0</v>
      </c>
      <c r="L912" s="135" t="s">
        <v>1484</v>
      </c>
      <c r="M912" s="137">
        <v>2000000</v>
      </c>
      <c r="N912" s="419"/>
      <c r="O912" s="154"/>
      <c r="Q912" s="419"/>
      <c r="S912" s="138"/>
      <c r="T912" s="141"/>
      <c r="X912" s="85"/>
      <c r="Y912" s="185"/>
      <c r="AA912" s="424"/>
      <c r="AB912" s="102"/>
      <c r="AC912" s="102"/>
      <c r="AF912" s="180"/>
      <c r="AK912" s="419"/>
      <c r="AN912" s="103"/>
      <c r="AQ912" s="103"/>
      <c r="AR912" s="159"/>
      <c r="AS912" s="84"/>
    </row>
    <row r="913" spans="1:45" ht="14.25" customHeight="1">
      <c r="A913" s="124"/>
      <c r="B913" s="124"/>
      <c r="C913" s="419"/>
      <c r="E913" s="135">
        <f>COUNTIF(品番配送区分記入用リスト!U:U,CONCATENATE(A913,$E$1))</f>
        <v>0</v>
      </c>
      <c r="F913" s="135">
        <f>COUNTIF(品番配送区分記入用リスト!U:U,CONCATENATE(A913,$F$1))</f>
        <v>0</v>
      </c>
      <c r="G913" s="135">
        <f>COUNTIF(品番配送区分記入用リスト!U:U,CONCATENATE(A913,$G$1))</f>
        <v>0</v>
      </c>
      <c r="H913" s="135">
        <f>COUNTIF(品番配送区分記入用リスト!U:U,CONCATENATE(A913,$H$1))</f>
        <v>0</v>
      </c>
      <c r="I913" s="136">
        <f t="shared" si="16"/>
        <v>0</v>
      </c>
      <c r="L913" s="135" t="s">
        <v>1484</v>
      </c>
      <c r="M913" s="137">
        <v>2000000</v>
      </c>
      <c r="N913" s="419"/>
      <c r="O913" s="154"/>
      <c r="Q913" s="419"/>
      <c r="S913" s="138"/>
      <c r="T913" s="141"/>
      <c r="X913" s="85"/>
      <c r="Y913" s="185"/>
      <c r="AA913" s="424"/>
      <c r="AB913" s="102"/>
      <c r="AC913" s="102"/>
      <c r="AF913" s="180"/>
      <c r="AK913" s="419"/>
      <c r="AN913" s="103"/>
      <c r="AQ913" s="103"/>
      <c r="AR913" s="159"/>
      <c r="AS913" s="84"/>
    </row>
    <row r="914" spans="1:45" ht="14.25" customHeight="1">
      <c r="A914" s="124"/>
      <c r="B914" s="124"/>
      <c r="C914" s="419"/>
      <c r="E914" s="135">
        <f>COUNTIF(品番配送区分記入用リスト!U:U,CONCATENATE(A914,$E$1))</f>
        <v>0</v>
      </c>
      <c r="F914" s="135">
        <f>COUNTIF(品番配送区分記入用リスト!U:U,CONCATENATE(A914,$F$1))</f>
        <v>0</v>
      </c>
      <c r="G914" s="135">
        <f>COUNTIF(品番配送区分記入用リスト!U:U,CONCATENATE(A914,$G$1))</f>
        <v>0</v>
      </c>
      <c r="H914" s="135">
        <f>COUNTIF(品番配送区分記入用リスト!U:U,CONCATENATE(A914,$H$1))</f>
        <v>0</v>
      </c>
      <c r="I914" s="136">
        <f t="shared" si="16"/>
        <v>0</v>
      </c>
      <c r="L914" s="135" t="s">
        <v>1484</v>
      </c>
      <c r="M914" s="137">
        <v>2000000</v>
      </c>
      <c r="N914" s="419"/>
      <c r="O914" s="154"/>
      <c r="Q914" s="419"/>
      <c r="S914" s="138"/>
      <c r="T914" s="141"/>
      <c r="X914" s="85"/>
      <c r="Y914" s="185"/>
      <c r="AA914" s="424"/>
      <c r="AB914" s="102"/>
      <c r="AC914" s="102"/>
      <c r="AF914" s="180"/>
      <c r="AK914" s="419"/>
      <c r="AN914" s="103"/>
      <c r="AQ914" s="103"/>
      <c r="AR914" s="159"/>
      <c r="AS914" s="84"/>
    </row>
    <row r="915" spans="1:45" ht="14.25" customHeight="1">
      <c r="A915" s="124"/>
      <c r="B915" s="124"/>
      <c r="C915" s="419"/>
      <c r="E915" s="135">
        <f>COUNTIF(品番配送区分記入用リスト!U:U,CONCATENATE(A915,$E$1))</f>
        <v>0</v>
      </c>
      <c r="F915" s="135">
        <f>COUNTIF(品番配送区分記入用リスト!U:U,CONCATENATE(A915,$F$1))</f>
        <v>0</v>
      </c>
      <c r="G915" s="135">
        <f>COUNTIF(品番配送区分記入用リスト!U:U,CONCATENATE(A915,$G$1))</f>
        <v>0</v>
      </c>
      <c r="H915" s="135">
        <f>COUNTIF(品番配送区分記入用リスト!U:U,CONCATENATE(A915,$H$1))</f>
        <v>0</v>
      </c>
      <c r="I915" s="136">
        <f t="shared" si="16"/>
        <v>0</v>
      </c>
      <c r="L915" s="135" t="s">
        <v>1484</v>
      </c>
      <c r="M915" s="137">
        <v>2000000</v>
      </c>
      <c r="N915" s="419"/>
      <c r="O915" s="154"/>
      <c r="Q915" s="419"/>
      <c r="S915" s="138"/>
      <c r="T915" s="141"/>
      <c r="X915" s="85"/>
      <c r="Y915" s="185"/>
      <c r="AA915" s="424"/>
      <c r="AB915" s="102"/>
      <c r="AC915" s="102"/>
      <c r="AF915" s="180"/>
      <c r="AK915" s="419"/>
      <c r="AN915" s="103"/>
      <c r="AQ915" s="103"/>
      <c r="AR915" s="159"/>
      <c r="AS915" s="84"/>
    </row>
    <row r="916" spans="1:45" ht="14.25" customHeight="1">
      <c r="A916" s="124"/>
      <c r="B916" s="124"/>
      <c r="C916" s="419"/>
      <c r="E916" s="135">
        <f>COUNTIF(品番配送区分記入用リスト!U:U,CONCATENATE(A916,$E$1))</f>
        <v>0</v>
      </c>
      <c r="F916" s="135">
        <f>COUNTIF(品番配送区分記入用リスト!U:U,CONCATENATE(A916,$F$1))</f>
        <v>0</v>
      </c>
      <c r="G916" s="135">
        <f>COUNTIF(品番配送区分記入用リスト!U:U,CONCATENATE(A916,$G$1))</f>
        <v>0</v>
      </c>
      <c r="H916" s="135">
        <f>COUNTIF(品番配送区分記入用リスト!U:U,CONCATENATE(A916,$H$1))</f>
        <v>0</v>
      </c>
      <c r="I916" s="136">
        <f t="shared" si="16"/>
        <v>0</v>
      </c>
      <c r="L916" s="135" t="s">
        <v>1484</v>
      </c>
      <c r="M916" s="137">
        <v>2000000</v>
      </c>
      <c r="N916" s="419"/>
      <c r="O916" s="154"/>
      <c r="Q916" s="419"/>
      <c r="S916" s="138"/>
      <c r="T916" s="141"/>
      <c r="X916" s="85"/>
      <c r="Y916" s="185"/>
      <c r="AA916" s="424"/>
      <c r="AB916" s="102"/>
      <c r="AC916" s="102"/>
      <c r="AF916" s="180"/>
      <c r="AK916" s="419"/>
      <c r="AN916" s="103"/>
      <c r="AQ916" s="103"/>
      <c r="AR916" s="159"/>
      <c r="AS916" s="84"/>
    </row>
    <row r="917" spans="1:45" ht="14.25" customHeight="1">
      <c r="A917" s="124"/>
      <c r="B917" s="124"/>
      <c r="C917" s="419"/>
      <c r="E917" s="135">
        <f>COUNTIF(品番配送区分記入用リスト!U:U,CONCATENATE(A917,$E$1))</f>
        <v>0</v>
      </c>
      <c r="F917" s="135">
        <f>COUNTIF(品番配送区分記入用リスト!U:U,CONCATENATE(A917,$F$1))</f>
        <v>0</v>
      </c>
      <c r="G917" s="135">
        <f>COUNTIF(品番配送区分記入用リスト!U:U,CONCATENATE(A917,$G$1))</f>
        <v>0</v>
      </c>
      <c r="H917" s="135">
        <f>COUNTIF(品番配送区分記入用リスト!U:U,CONCATENATE(A917,$H$1))</f>
        <v>0</v>
      </c>
      <c r="I917" s="136">
        <f t="shared" si="16"/>
        <v>0</v>
      </c>
      <c r="L917" s="135" t="s">
        <v>1484</v>
      </c>
      <c r="M917" s="137">
        <v>2000000</v>
      </c>
      <c r="N917" s="419"/>
      <c r="O917" s="154"/>
      <c r="Q917" s="419"/>
      <c r="S917" s="138"/>
      <c r="T917" s="141"/>
      <c r="X917" s="85"/>
      <c r="Y917" s="185"/>
      <c r="AA917" s="424"/>
      <c r="AB917" s="102"/>
      <c r="AC917" s="102"/>
      <c r="AF917" s="180"/>
      <c r="AK917" s="419"/>
      <c r="AN917" s="103"/>
      <c r="AQ917" s="103"/>
      <c r="AR917" s="159"/>
      <c r="AS917" s="84"/>
    </row>
    <row r="918" spans="1:45" ht="14.25" customHeight="1">
      <c r="A918" s="124"/>
      <c r="B918" s="124"/>
      <c r="C918" s="419"/>
      <c r="E918" s="135">
        <f>COUNTIF(品番配送区分記入用リスト!U:U,CONCATENATE(A918,$E$1))</f>
        <v>0</v>
      </c>
      <c r="F918" s="135">
        <f>COUNTIF(品番配送区分記入用リスト!U:U,CONCATENATE(A918,$F$1))</f>
        <v>0</v>
      </c>
      <c r="G918" s="135">
        <f>COUNTIF(品番配送区分記入用リスト!U:U,CONCATENATE(A918,$G$1))</f>
        <v>0</v>
      </c>
      <c r="H918" s="135">
        <f>COUNTIF(品番配送区分記入用リスト!U:U,CONCATENATE(A918,$H$1))</f>
        <v>0</v>
      </c>
      <c r="I918" s="136">
        <f t="shared" si="16"/>
        <v>0</v>
      </c>
      <c r="L918" s="135" t="s">
        <v>1484</v>
      </c>
      <c r="M918" s="137">
        <v>2000000</v>
      </c>
      <c r="N918" s="419"/>
      <c r="O918" s="154"/>
      <c r="Q918" s="419"/>
      <c r="S918" s="138"/>
      <c r="T918" s="141"/>
      <c r="X918" s="85"/>
      <c r="Y918" s="185"/>
      <c r="AA918" s="424"/>
      <c r="AB918" s="102"/>
      <c r="AC918" s="102"/>
      <c r="AF918" s="180"/>
      <c r="AK918" s="419"/>
      <c r="AN918" s="103"/>
      <c r="AQ918" s="103"/>
      <c r="AR918" s="159"/>
      <c r="AS918" s="84"/>
    </row>
    <row r="919" spans="1:45" ht="14.25" customHeight="1">
      <c r="A919" s="124"/>
      <c r="B919" s="124"/>
      <c r="C919" s="419"/>
      <c r="E919" s="135">
        <f>COUNTIF(品番配送区分記入用リスト!U:U,CONCATENATE(A919,$E$1))</f>
        <v>0</v>
      </c>
      <c r="F919" s="135">
        <f>COUNTIF(品番配送区分記入用リスト!U:U,CONCATENATE(A919,$F$1))</f>
        <v>0</v>
      </c>
      <c r="G919" s="135">
        <f>COUNTIF(品番配送区分記入用リスト!U:U,CONCATENATE(A919,$G$1))</f>
        <v>0</v>
      </c>
      <c r="H919" s="135">
        <f>COUNTIF(品番配送区分記入用リスト!U:U,CONCATENATE(A919,$H$1))</f>
        <v>0</v>
      </c>
      <c r="I919" s="136">
        <f t="shared" si="16"/>
        <v>0</v>
      </c>
      <c r="L919" s="135" t="s">
        <v>1484</v>
      </c>
      <c r="M919" s="137">
        <v>2000000</v>
      </c>
      <c r="N919" s="419"/>
      <c r="O919" s="154"/>
      <c r="Q919" s="419"/>
      <c r="S919" s="138"/>
      <c r="T919" s="141"/>
      <c r="X919" s="85"/>
      <c r="Y919" s="185"/>
      <c r="AA919" s="424"/>
      <c r="AB919" s="102"/>
      <c r="AC919" s="102"/>
      <c r="AF919" s="180"/>
      <c r="AK919" s="419"/>
      <c r="AN919" s="103"/>
      <c r="AQ919" s="103"/>
      <c r="AR919" s="159"/>
      <c r="AS919" s="84"/>
    </row>
    <row r="920" spans="1:45" ht="14.25" customHeight="1">
      <c r="A920" s="124"/>
      <c r="B920" s="124"/>
      <c r="C920" s="419"/>
      <c r="E920" s="135">
        <f>COUNTIF(品番配送区分記入用リスト!U:U,CONCATENATE(A920,$E$1))</f>
        <v>0</v>
      </c>
      <c r="F920" s="135">
        <f>COUNTIF(品番配送区分記入用リスト!U:U,CONCATENATE(A920,$F$1))</f>
        <v>0</v>
      </c>
      <c r="G920" s="135">
        <f>COUNTIF(品番配送区分記入用リスト!U:U,CONCATENATE(A920,$G$1))</f>
        <v>0</v>
      </c>
      <c r="H920" s="135">
        <f>COUNTIF(品番配送区分記入用リスト!U:U,CONCATENATE(A920,$H$1))</f>
        <v>0</v>
      </c>
      <c r="I920" s="136">
        <f t="shared" si="16"/>
        <v>0</v>
      </c>
      <c r="L920" s="135" t="s">
        <v>1484</v>
      </c>
      <c r="M920" s="137">
        <v>2000000</v>
      </c>
      <c r="N920" s="419"/>
      <c r="O920" s="154"/>
      <c r="Q920" s="419"/>
      <c r="S920" s="138"/>
      <c r="T920" s="141"/>
      <c r="X920" s="85"/>
      <c r="Y920" s="185"/>
      <c r="AA920" s="424"/>
      <c r="AB920" s="102"/>
      <c r="AC920" s="102"/>
      <c r="AF920" s="180"/>
      <c r="AK920" s="419"/>
      <c r="AN920" s="103"/>
      <c r="AQ920" s="103"/>
      <c r="AR920" s="159"/>
      <c r="AS920" s="84"/>
    </row>
    <row r="921" spans="1:45" ht="14.25" customHeight="1">
      <c r="A921" s="124"/>
      <c r="B921" s="124"/>
      <c r="C921" s="419"/>
      <c r="E921" s="135">
        <f>COUNTIF(品番配送区分記入用リスト!U:U,CONCATENATE(A921,$E$1))</f>
        <v>0</v>
      </c>
      <c r="F921" s="135">
        <f>COUNTIF(品番配送区分記入用リスト!U:U,CONCATENATE(A921,$F$1))</f>
        <v>0</v>
      </c>
      <c r="G921" s="135">
        <f>COUNTIF(品番配送区分記入用リスト!U:U,CONCATENATE(A921,$G$1))</f>
        <v>0</v>
      </c>
      <c r="H921" s="135">
        <f>COUNTIF(品番配送区分記入用リスト!U:U,CONCATENATE(A921,$H$1))</f>
        <v>0</v>
      </c>
      <c r="I921" s="136">
        <f t="shared" si="16"/>
        <v>0</v>
      </c>
      <c r="L921" s="135" t="s">
        <v>1484</v>
      </c>
      <c r="M921" s="137">
        <v>2000000</v>
      </c>
      <c r="N921" s="419"/>
      <c r="O921" s="154"/>
      <c r="Q921" s="419"/>
      <c r="S921" s="138"/>
      <c r="T921" s="141"/>
      <c r="X921" s="85"/>
      <c r="Y921" s="185"/>
      <c r="AA921" s="424"/>
      <c r="AB921" s="102"/>
      <c r="AC921" s="102"/>
      <c r="AF921" s="180"/>
      <c r="AK921" s="419"/>
      <c r="AN921" s="103"/>
      <c r="AQ921" s="103"/>
      <c r="AR921" s="159"/>
      <c r="AS921" s="84"/>
    </row>
    <row r="922" spans="1:45" ht="14.25" customHeight="1">
      <c r="A922" s="124"/>
      <c r="B922" s="124"/>
      <c r="C922" s="419"/>
      <c r="E922" s="135">
        <f>COUNTIF(品番配送区分記入用リスト!U:U,CONCATENATE(A922,$E$1))</f>
        <v>0</v>
      </c>
      <c r="F922" s="135">
        <f>COUNTIF(品番配送区分記入用リスト!U:U,CONCATENATE(A922,$F$1))</f>
        <v>0</v>
      </c>
      <c r="G922" s="135">
        <f>COUNTIF(品番配送区分記入用リスト!U:U,CONCATENATE(A922,$G$1))</f>
        <v>0</v>
      </c>
      <c r="H922" s="135">
        <f>COUNTIF(品番配送区分記入用リスト!U:U,CONCATENATE(A922,$H$1))</f>
        <v>0</v>
      </c>
      <c r="I922" s="136">
        <f t="shared" si="16"/>
        <v>0</v>
      </c>
      <c r="L922" s="135" t="s">
        <v>1484</v>
      </c>
      <c r="M922" s="137">
        <v>2000000</v>
      </c>
      <c r="N922" s="419"/>
      <c r="O922" s="154"/>
      <c r="Q922" s="419"/>
      <c r="S922" s="138"/>
      <c r="T922" s="141"/>
      <c r="X922" s="85"/>
      <c r="Y922" s="185"/>
      <c r="AA922" s="424"/>
      <c r="AB922" s="102"/>
      <c r="AC922" s="102"/>
      <c r="AF922" s="180"/>
      <c r="AK922" s="419"/>
      <c r="AN922" s="103"/>
      <c r="AQ922" s="103"/>
      <c r="AR922" s="159"/>
      <c r="AS922" s="84"/>
    </row>
    <row r="923" spans="1:45" ht="14.25" customHeight="1">
      <c r="A923" s="124"/>
      <c r="B923" s="124"/>
      <c r="C923" s="419"/>
      <c r="E923" s="135">
        <f>COUNTIF(品番配送区分記入用リスト!U:U,CONCATENATE(A923,$E$1))</f>
        <v>0</v>
      </c>
      <c r="F923" s="135">
        <f>COUNTIF(品番配送区分記入用リスト!U:U,CONCATENATE(A923,$F$1))</f>
        <v>0</v>
      </c>
      <c r="G923" s="135">
        <f>COUNTIF(品番配送区分記入用リスト!U:U,CONCATENATE(A923,$G$1))</f>
        <v>0</v>
      </c>
      <c r="H923" s="135">
        <f>COUNTIF(品番配送区分記入用リスト!U:U,CONCATENATE(A923,$H$1))</f>
        <v>0</v>
      </c>
      <c r="I923" s="136">
        <f t="shared" si="16"/>
        <v>0</v>
      </c>
      <c r="L923" s="135" t="s">
        <v>1484</v>
      </c>
      <c r="M923" s="137">
        <v>2000000</v>
      </c>
      <c r="N923" s="419"/>
      <c r="O923" s="154"/>
      <c r="Q923" s="419"/>
      <c r="S923" s="138"/>
      <c r="T923" s="141"/>
      <c r="X923" s="85"/>
      <c r="Y923" s="185"/>
      <c r="AA923" s="424"/>
      <c r="AB923" s="102"/>
      <c r="AC923" s="102"/>
      <c r="AF923" s="180"/>
      <c r="AK923" s="419"/>
      <c r="AN923" s="103"/>
      <c r="AQ923" s="103"/>
      <c r="AR923" s="159"/>
      <c r="AS923" s="84"/>
    </row>
    <row r="924" spans="1:45" ht="14.25" customHeight="1">
      <c r="A924" s="124"/>
      <c r="B924" s="124"/>
      <c r="C924" s="419"/>
      <c r="E924" s="135">
        <f>COUNTIF(品番配送区分記入用リスト!U:U,CONCATENATE(A924,$E$1))</f>
        <v>0</v>
      </c>
      <c r="F924" s="135">
        <f>COUNTIF(品番配送区分記入用リスト!U:U,CONCATENATE(A924,$F$1))</f>
        <v>0</v>
      </c>
      <c r="G924" s="135">
        <f>COUNTIF(品番配送区分記入用リスト!U:U,CONCATENATE(A924,$G$1))</f>
        <v>0</v>
      </c>
      <c r="H924" s="135">
        <f>COUNTIF(品番配送区分記入用リスト!U:U,CONCATENATE(A924,$H$1))</f>
        <v>0</v>
      </c>
      <c r="I924" s="136">
        <f t="shared" si="16"/>
        <v>0</v>
      </c>
      <c r="L924" s="135" t="s">
        <v>1484</v>
      </c>
      <c r="M924" s="137">
        <v>2000000</v>
      </c>
      <c r="N924" s="419"/>
      <c r="O924" s="154"/>
      <c r="Q924" s="419"/>
      <c r="S924" s="138"/>
      <c r="T924" s="141"/>
      <c r="X924" s="85"/>
      <c r="Y924" s="185"/>
      <c r="AA924" s="424"/>
      <c r="AB924" s="102"/>
      <c r="AC924" s="102"/>
      <c r="AF924" s="180"/>
      <c r="AK924" s="419"/>
      <c r="AN924" s="103"/>
      <c r="AQ924" s="103"/>
      <c r="AR924" s="159"/>
      <c r="AS924" s="84"/>
    </row>
    <row r="925" spans="1:45" ht="14.25" customHeight="1">
      <c r="A925" s="124"/>
      <c r="B925" s="124"/>
      <c r="C925" s="419"/>
      <c r="E925" s="135">
        <f>COUNTIF(品番配送区分記入用リスト!U:U,CONCATENATE(A925,$E$1))</f>
        <v>0</v>
      </c>
      <c r="F925" s="135">
        <f>COUNTIF(品番配送区分記入用リスト!U:U,CONCATENATE(A925,$F$1))</f>
        <v>0</v>
      </c>
      <c r="G925" s="135">
        <f>COUNTIF(品番配送区分記入用リスト!U:U,CONCATENATE(A925,$G$1))</f>
        <v>0</v>
      </c>
      <c r="H925" s="135">
        <f>COUNTIF(品番配送区分記入用リスト!U:U,CONCATENATE(A925,$H$1))</f>
        <v>0</v>
      </c>
      <c r="I925" s="136">
        <f t="shared" si="16"/>
        <v>0</v>
      </c>
      <c r="L925" s="135" t="s">
        <v>1484</v>
      </c>
      <c r="M925" s="137">
        <v>2000000</v>
      </c>
      <c r="N925" s="419"/>
      <c r="O925" s="154"/>
      <c r="Q925" s="419"/>
      <c r="S925" s="138"/>
      <c r="T925" s="141"/>
      <c r="X925" s="85"/>
      <c r="Y925" s="185"/>
      <c r="AA925" s="424"/>
      <c r="AB925" s="102"/>
      <c r="AC925" s="102"/>
      <c r="AF925" s="180"/>
      <c r="AK925" s="419"/>
      <c r="AN925" s="103"/>
      <c r="AQ925" s="103"/>
      <c r="AR925" s="159"/>
      <c r="AS925" s="84"/>
    </row>
    <row r="926" spans="1:45" ht="14.25" customHeight="1">
      <c r="A926" s="124"/>
      <c r="B926" s="124"/>
      <c r="C926" s="419"/>
      <c r="E926" s="135">
        <f>COUNTIF(品番配送区分記入用リスト!U:U,CONCATENATE(A926,$E$1))</f>
        <v>0</v>
      </c>
      <c r="F926" s="135">
        <f>COUNTIF(品番配送区分記入用リスト!U:U,CONCATENATE(A926,$F$1))</f>
        <v>0</v>
      </c>
      <c r="G926" s="135">
        <f>COUNTIF(品番配送区分記入用リスト!U:U,CONCATENATE(A926,$G$1))</f>
        <v>0</v>
      </c>
      <c r="H926" s="135">
        <f>COUNTIF(品番配送区分記入用リスト!U:U,CONCATENATE(A926,$H$1))</f>
        <v>0</v>
      </c>
      <c r="I926" s="136">
        <f t="shared" si="16"/>
        <v>0</v>
      </c>
      <c r="L926" s="135" t="s">
        <v>1484</v>
      </c>
      <c r="M926" s="137">
        <v>2000000</v>
      </c>
      <c r="N926" s="419"/>
      <c r="O926" s="154"/>
      <c r="Q926" s="419"/>
      <c r="S926" s="138"/>
      <c r="T926" s="141"/>
      <c r="X926" s="85"/>
      <c r="Y926" s="185"/>
      <c r="AA926" s="424"/>
      <c r="AB926" s="102"/>
      <c r="AC926" s="102"/>
      <c r="AF926" s="180"/>
      <c r="AK926" s="419"/>
      <c r="AN926" s="103"/>
      <c r="AQ926" s="103"/>
      <c r="AR926" s="159"/>
      <c r="AS926" s="84"/>
    </row>
    <row r="927" spans="1:45" ht="14.25" customHeight="1">
      <c r="A927" s="124"/>
      <c r="B927" s="124"/>
      <c r="C927" s="419"/>
      <c r="E927" s="135">
        <f>COUNTIF(品番配送区分記入用リスト!U:U,CONCATENATE(A927,$E$1))</f>
        <v>0</v>
      </c>
      <c r="F927" s="135">
        <f>COUNTIF(品番配送区分記入用リスト!U:U,CONCATENATE(A927,$F$1))</f>
        <v>0</v>
      </c>
      <c r="G927" s="135">
        <f>COUNTIF(品番配送区分記入用リスト!U:U,CONCATENATE(A927,$G$1))</f>
        <v>0</v>
      </c>
      <c r="H927" s="135">
        <f>COUNTIF(品番配送区分記入用リスト!U:U,CONCATENATE(A927,$H$1))</f>
        <v>0</v>
      </c>
      <c r="I927" s="136">
        <f t="shared" si="16"/>
        <v>0</v>
      </c>
      <c r="L927" s="135" t="s">
        <v>1484</v>
      </c>
      <c r="M927" s="137">
        <v>2000000</v>
      </c>
      <c r="N927" s="419"/>
      <c r="O927" s="154"/>
      <c r="Q927" s="419"/>
      <c r="S927" s="138"/>
      <c r="T927" s="141"/>
      <c r="X927" s="85"/>
      <c r="Y927" s="185"/>
      <c r="AA927" s="424"/>
      <c r="AB927" s="102"/>
      <c r="AC927" s="102"/>
      <c r="AF927" s="180"/>
      <c r="AK927" s="419"/>
      <c r="AN927" s="103"/>
      <c r="AQ927" s="103"/>
      <c r="AR927" s="159"/>
      <c r="AS927" s="84"/>
    </row>
    <row r="928" spans="1:45" ht="14.25" customHeight="1">
      <c r="A928" s="124"/>
      <c r="B928" s="124"/>
      <c r="C928" s="419"/>
      <c r="E928" s="135">
        <f>COUNTIF(品番配送区分記入用リスト!U:U,CONCATENATE(A928,$E$1))</f>
        <v>0</v>
      </c>
      <c r="F928" s="135">
        <f>COUNTIF(品番配送区分記入用リスト!U:U,CONCATENATE(A928,$F$1))</f>
        <v>0</v>
      </c>
      <c r="G928" s="135">
        <f>COUNTIF(品番配送区分記入用リスト!U:U,CONCATENATE(A928,$G$1))</f>
        <v>0</v>
      </c>
      <c r="H928" s="135">
        <f>COUNTIF(品番配送区分記入用リスト!U:U,CONCATENATE(A928,$H$1))</f>
        <v>0</v>
      </c>
      <c r="I928" s="136">
        <f t="shared" si="16"/>
        <v>0</v>
      </c>
      <c r="L928" s="135" t="s">
        <v>1484</v>
      </c>
      <c r="M928" s="137">
        <v>2000000</v>
      </c>
      <c r="N928" s="419"/>
      <c r="O928" s="154"/>
      <c r="Q928" s="419"/>
      <c r="S928" s="138"/>
      <c r="T928" s="141"/>
      <c r="X928" s="85"/>
      <c r="Y928" s="185"/>
      <c r="AA928" s="424"/>
      <c r="AB928" s="102"/>
      <c r="AC928" s="102"/>
      <c r="AF928" s="180"/>
      <c r="AK928" s="419"/>
      <c r="AN928" s="103"/>
      <c r="AQ928" s="103"/>
      <c r="AR928" s="159"/>
      <c r="AS928" s="84"/>
    </row>
    <row r="929" spans="1:45" ht="14.25" customHeight="1">
      <c r="A929" s="124"/>
      <c r="B929" s="124"/>
      <c r="C929" s="419"/>
      <c r="E929" s="135">
        <f>COUNTIF(品番配送区分記入用リスト!U:U,CONCATENATE(A929,$E$1))</f>
        <v>0</v>
      </c>
      <c r="F929" s="135">
        <f>COUNTIF(品番配送区分記入用リスト!U:U,CONCATENATE(A929,$F$1))</f>
        <v>0</v>
      </c>
      <c r="G929" s="135">
        <f>COUNTIF(品番配送区分記入用リスト!U:U,CONCATENATE(A929,$G$1))</f>
        <v>0</v>
      </c>
      <c r="H929" s="135">
        <f>COUNTIF(品番配送区分記入用リスト!U:U,CONCATENATE(A929,$H$1))</f>
        <v>0</v>
      </c>
      <c r="I929" s="136">
        <f t="shared" si="16"/>
        <v>0</v>
      </c>
      <c r="L929" s="135" t="s">
        <v>1484</v>
      </c>
      <c r="M929" s="137">
        <v>2000000</v>
      </c>
      <c r="N929" s="419"/>
      <c r="O929" s="154"/>
      <c r="Q929" s="419"/>
      <c r="S929" s="138"/>
      <c r="T929" s="141"/>
      <c r="X929" s="85"/>
      <c r="Y929" s="185"/>
      <c r="AA929" s="424"/>
      <c r="AB929" s="102"/>
      <c r="AC929" s="102"/>
      <c r="AF929" s="180"/>
      <c r="AK929" s="419"/>
      <c r="AN929" s="103"/>
      <c r="AQ929" s="103"/>
      <c r="AR929" s="159"/>
      <c r="AS929" s="84"/>
    </row>
    <row r="930" spans="1:45" ht="14.25" customHeight="1">
      <c r="A930" s="124"/>
      <c r="B930" s="124"/>
      <c r="C930" s="419"/>
      <c r="E930" s="135">
        <f>COUNTIF(品番配送区分記入用リスト!U:U,CONCATENATE(A930,$E$1))</f>
        <v>0</v>
      </c>
      <c r="F930" s="135">
        <f>COUNTIF(品番配送区分記入用リスト!U:U,CONCATENATE(A930,$F$1))</f>
        <v>0</v>
      </c>
      <c r="G930" s="135">
        <f>COUNTIF(品番配送区分記入用リスト!U:U,CONCATENATE(A930,$G$1))</f>
        <v>0</v>
      </c>
      <c r="H930" s="135">
        <f>COUNTIF(品番配送区分記入用リスト!U:U,CONCATENATE(A930,$H$1))</f>
        <v>0</v>
      </c>
      <c r="I930" s="136">
        <f t="shared" si="16"/>
        <v>0</v>
      </c>
      <c r="L930" s="135" t="s">
        <v>1484</v>
      </c>
      <c r="M930" s="137">
        <v>2000000</v>
      </c>
      <c r="N930" s="419"/>
      <c r="O930" s="154"/>
      <c r="Q930" s="419"/>
      <c r="S930" s="138"/>
      <c r="T930" s="141"/>
      <c r="X930" s="85"/>
      <c r="Y930" s="185"/>
      <c r="AA930" s="424"/>
      <c r="AB930" s="102"/>
      <c r="AC930" s="102"/>
      <c r="AF930" s="180"/>
      <c r="AK930" s="419"/>
      <c r="AN930" s="103"/>
      <c r="AQ930" s="103"/>
      <c r="AR930" s="159"/>
      <c r="AS930" s="84"/>
    </row>
    <row r="931" spans="1:45" ht="14.25" customHeight="1">
      <c r="A931" s="124"/>
      <c r="B931" s="124"/>
      <c r="C931" s="419"/>
      <c r="E931" s="135">
        <f>COUNTIF(品番配送区分記入用リスト!U:U,CONCATENATE(A931,$E$1))</f>
        <v>0</v>
      </c>
      <c r="F931" s="135">
        <f>COUNTIF(品番配送区分記入用リスト!U:U,CONCATENATE(A931,$F$1))</f>
        <v>0</v>
      </c>
      <c r="G931" s="135">
        <f>COUNTIF(品番配送区分記入用リスト!U:U,CONCATENATE(A931,$G$1))</f>
        <v>0</v>
      </c>
      <c r="H931" s="135">
        <f>COUNTIF(品番配送区分記入用リスト!U:U,CONCATENATE(A931,$H$1))</f>
        <v>0</v>
      </c>
      <c r="I931" s="136">
        <f t="shared" si="16"/>
        <v>0</v>
      </c>
      <c r="L931" s="135" t="s">
        <v>1484</v>
      </c>
      <c r="M931" s="137">
        <v>2000000</v>
      </c>
      <c r="N931" s="419"/>
      <c r="O931" s="154"/>
      <c r="Q931" s="419"/>
      <c r="S931" s="138"/>
      <c r="T931" s="141"/>
      <c r="X931" s="85"/>
      <c r="Y931" s="185"/>
      <c r="AA931" s="424"/>
      <c r="AB931" s="102"/>
      <c r="AC931" s="102"/>
      <c r="AF931" s="180"/>
      <c r="AK931" s="419"/>
      <c r="AN931" s="103"/>
      <c r="AQ931" s="103"/>
      <c r="AR931" s="159"/>
      <c r="AS931" s="84"/>
    </row>
    <row r="932" spans="1:45" ht="14.25" customHeight="1">
      <c r="A932" s="124"/>
      <c r="B932" s="124"/>
      <c r="C932" s="419"/>
      <c r="E932" s="135">
        <f>COUNTIF(品番配送区分記入用リスト!U:U,CONCATENATE(A932,$E$1))</f>
        <v>0</v>
      </c>
      <c r="F932" s="135">
        <f>COUNTIF(品番配送区分記入用リスト!U:U,CONCATENATE(A932,$F$1))</f>
        <v>0</v>
      </c>
      <c r="G932" s="135">
        <f>COUNTIF(品番配送区分記入用リスト!U:U,CONCATENATE(A932,$G$1))</f>
        <v>0</v>
      </c>
      <c r="H932" s="135">
        <f>COUNTIF(品番配送区分記入用リスト!U:U,CONCATENATE(A932,$H$1))</f>
        <v>0</v>
      </c>
      <c r="I932" s="136">
        <f t="shared" si="16"/>
        <v>0</v>
      </c>
      <c r="L932" s="135" t="s">
        <v>1484</v>
      </c>
      <c r="M932" s="137">
        <v>2000000</v>
      </c>
      <c r="N932" s="419"/>
      <c r="O932" s="154"/>
      <c r="Q932" s="419"/>
      <c r="S932" s="138"/>
      <c r="T932" s="141"/>
      <c r="X932" s="85"/>
      <c r="Y932" s="185"/>
      <c r="AA932" s="424"/>
      <c r="AB932" s="102"/>
      <c r="AC932" s="102"/>
      <c r="AF932" s="180"/>
      <c r="AK932" s="419"/>
      <c r="AN932" s="103"/>
      <c r="AQ932" s="103"/>
      <c r="AR932" s="159"/>
      <c r="AS932" s="84"/>
    </row>
    <row r="933" spans="1:45" ht="14.25" customHeight="1">
      <c r="A933" s="124"/>
      <c r="B933" s="124"/>
      <c r="C933" s="419"/>
      <c r="E933" s="135">
        <f>COUNTIF(品番配送区分記入用リスト!U:U,CONCATENATE(A933,$E$1))</f>
        <v>0</v>
      </c>
      <c r="F933" s="135">
        <f>COUNTIF(品番配送区分記入用リスト!U:U,CONCATENATE(A933,$F$1))</f>
        <v>0</v>
      </c>
      <c r="G933" s="135">
        <f>COUNTIF(品番配送区分記入用リスト!U:U,CONCATENATE(A933,$G$1))</f>
        <v>0</v>
      </c>
      <c r="H933" s="135">
        <f>COUNTIF(品番配送区分記入用リスト!U:U,CONCATENATE(A933,$H$1))</f>
        <v>0</v>
      </c>
      <c r="I933" s="136">
        <f t="shared" si="16"/>
        <v>0</v>
      </c>
      <c r="L933" s="135" t="s">
        <v>1484</v>
      </c>
      <c r="M933" s="137">
        <v>2000000</v>
      </c>
      <c r="N933" s="419"/>
      <c r="O933" s="154"/>
      <c r="Q933" s="419"/>
      <c r="S933" s="138"/>
      <c r="T933" s="141"/>
      <c r="X933" s="85"/>
      <c r="Y933" s="185"/>
      <c r="AA933" s="424"/>
      <c r="AB933" s="102"/>
      <c r="AC933" s="102"/>
      <c r="AF933" s="180"/>
      <c r="AK933" s="419"/>
      <c r="AN933" s="103"/>
      <c r="AQ933" s="103"/>
      <c r="AR933" s="159"/>
      <c r="AS933" s="84"/>
    </row>
    <row r="934" spans="1:45" ht="14.25" customHeight="1">
      <c r="A934" s="124"/>
      <c r="B934" s="124"/>
      <c r="C934" s="419"/>
      <c r="E934" s="135">
        <f>COUNTIF(品番配送区分記入用リスト!U:U,CONCATENATE(A934,$E$1))</f>
        <v>0</v>
      </c>
      <c r="F934" s="135">
        <f>COUNTIF(品番配送区分記入用リスト!U:U,CONCATENATE(A934,$F$1))</f>
        <v>0</v>
      </c>
      <c r="G934" s="135">
        <f>COUNTIF(品番配送区分記入用リスト!U:U,CONCATENATE(A934,$G$1))</f>
        <v>0</v>
      </c>
      <c r="H934" s="135">
        <f>COUNTIF(品番配送区分記入用リスト!U:U,CONCATENATE(A934,$H$1))</f>
        <v>0</v>
      </c>
      <c r="I934" s="136">
        <f t="shared" si="16"/>
        <v>0</v>
      </c>
      <c r="L934" s="135" t="s">
        <v>1484</v>
      </c>
      <c r="M934" s="137">
        <v>2000000</v>
      </c>
      <c r="N934" s="419"/>
      <c r="O934" s="154"/>
      <c r="Q934" s="419"/>
      <c r="S934" s="138"/>
      <c r="T934" s="141"/>
      <c r="X934" s="85"/>
      <c r="Y934" s="185"/>
      <c r="AA934" s="424"/>
      <c r="AB934" s="102"/>
      <c r="AC934" s="102"/>
      <c r="AF934" s="180"/>
      <c r="AK934" s="419"/>
      <c r="AN934" s="103"/>
      <c r="AQ934" s="103"/>
      <c r="AR934" s="159"/>
      <c r="AS934" s="84"/>
    </row>
    <row r="935" spans="1:45" ht="14.25" customHeight="1">
      <c r="A935" s="124"/>
      <c r="B935" s="124"/>
      <c r="C935" s="419"/>
      <c r="E935" s="135">
        <f>COUNTIF(品番配送区分記入用リスト!U:U,CONCATENATE(A935,$E$1))</f>
        <v>0</v>
      </c>
      <c r="F935" s="135">
        <f>COUNTIF(品番配送区分記入用リスト!U:U,CONCATENATE(A935,$F$1))</f>
        <v>0</v>
      </c>
      <c r="G935" s="135">
        <f>COUNTIF(品番配送区分記入用リスト!U:U,CONCATENATE(A935,$G$1))</f>
        <v>0</v>
      </c>
      <c r="H935" s="135">
        <f>COUNTIF(品番配送区分記入用リスト!U:U,CONCATENATE(A935,$H$1))</f>
        <v>0</v>
      </c>
      <c r="I935" s="136">
        <f t="shared" si="16"/>
        <v>0</v>
      </c>
      <c r="L935" s="135" t="s">
        <v>1484</v>
      </c>
      <c r="M935" s="137">
        <v>2000000</v>
      </c>
      <c r="N935" s="419"/>
      <c r="O935" s="154"/>
      <c r="Q935" s="419"/>
      <c r="S935" s="138"/>
      <c r="T935" s="141"/>
      <c r="X935" s="85"/>
      <c r="Y935" s="185"/>
      <c r="AA935" s="424"/>
      <c r="AB935" s="102"/>
      <c r="AC935" s="102"/>
      <c r="AF935" s="180"/>
      <c r="AK935" s="419"/>
      <c r="AN935" s="103"/>
      <c r="AQ935" s="103"/>
      <c r="AR935" s="159"/>
      <c r="AS935" s="84"/>
    </row>
    <row r="936" spans="1:45" ht="14.25" customHeight="1">
      <c r="A936" s="124"/>
      <c r="B936" s="124"/>
      <c r="C936" s="419"/>
      <c r="E936" s="135">
        <f>COUNTIF(品番配送区分記入用リスト!U:U,CONCATENATE(A936,$E$1))</f>
        <v>0</v>
      </c>
      <c r="F936" s="135">
        <f>COUNTIF(品番配送区分記入用リスト!U:U,CONCATENATE(A936,$F$1))</f>
        <v>0</v>
      </c>
      <c r="G936" s="135">
        <f>COUNTIF(品番配送区分記入用リスト!U:U,CONCATENATE(A936,$G$1))</f>
        <v>0</v>
      </c>
      <c r="H936" s="135">
        <f>COUNTIF(品番配送区分記入用リスト!U:U,CONCATENATE(A936,$H$1))</f>
        <v>0</v>
      </c>
      <c r="I936" s="136">
        <f t="shared" si="16"/>
        <v>0</v>
      </c>
      <c r="L936" s="135" t="s">
        <v>1484</v>
      </c>
      <c r="M936" s="137">
        <v>2000000</v>
      </c>
      <c r="N936" s="419"/>
      <c r="O936" s="154"/>
      <c r="Q936" s="419"/>
      <c r="S936" s="138"/>
      <c r="T936" s="141"/>
      <c r="X936" s="85"/>
      <c r="Y936" s="185"/>
      <c r="AA936" s="424"/>
      <c r="AB936" s="102"/>
      <c r="AC936" s="102"/>
      <c r="AF936" s="180"/>
      <c r="AK936" s="419"/>
      <c r="AN936" s="103"/>
      <c r="AQ936" s="103"/>
      <c r="AR936" s="159"/>
      <c r="AS936" s="84"/>
    </row>
    <row r="937" spans="1:45" ht="14.25" customHeight="1">
      <c r="A937" s="124"/>
      <c r="B937" s="124"/>
      <c r="C937" s="419"/>
      <c r="E937" s="135">
        <f>COUNTIF(品番配送区分記入用リスト!U:U,CONCATENATE(A937,$E$1))</f>
        <v>0</v>
      </c>
      <c r="F937" s="135">
        <f>COUNTIF(品番配送区分記入用リスト!U:U,CONCATENATE(A937,$F$1))</f>
        <v>0</v>
      </c>
      <c r="G937" s="135">
        <f>COUNTIF(品番配送区分記入用リスト!U:U,CONCATENATE(A937,$G$1))</f>
        <v>0</v>
      </c>
      <c r="H937" s="135">
        <f>COUNTIF(品番配送区分記入用リスト!U:U,CONCATENATE(A937,$H$1))</f>
        <v>0</v>
      </c>
      <c r="I937" s="136">
        <f t="shared" si="16"/>
        <v>0</v>
      </c>
      <c r="L937" s="135" t="s">
        <v>1484</v>
      </c>
      <c r="M937" s="137">
        <v>2000000</v>
      </c>
      <c r="N937" s="419"/>
      <c r="O937" s="154"/>
      <c r="Q937" s="419"/>
      <c r="S937" s="138"/>
      <c r="T937" s="141"/>
      <c r="X937" s="85"/>
      <c r="Y937" s="185"/>
      <c r="AA937" s="424"/>
      <c r="AB937" s="102"/>
      <c r="AC937" s="102"/>
      <c r="AF937" s="180"/>
      <c r="AK937" s="419"/>
      <c r="AN937" s="103"/>
      <c r="AQ937" s="103"/>
      <c r="AR937" s="159"/>
      <c r="AS937" s="84"/>
    </row>
    <row r="938" spans="1:45" ht="14.25" customHeight="1">
      <c r="A938" s="124"/>
      <c r="B938" s="124"/>
      <c r="C938" s="419"/>
      <c r="E938" s="135">
        <f>COUNTIF(品番配送区分記入用リスト!U:U,CONCATENATE(A938,$E$1))</f>
        <v>0</v>
      </c>
      <c r="F938" s="135">
        <f>COUNTIF(品番配送区分記入用リスト!U:U,CONCATENATE(A938,$F$1))</f>
        <v>0</v>
      </c>
      <c r="G938" s="135">
        <f>COUNTIF(品番配送区分記入用リスト!U:U,CONCATENATE(A938,$G$1))</f>
        <v>0</v>
      </c>
      <c r="H938" s="135">
        <f>COUNTIF(品番配送区分記入用リスト!U:U,CONCATENATE(A938,$H$1))</f>
        <v>0</v>
      </c>
      <c r="I938" s="136">
        <f t="shared" si="16"/>
        <v>0</v>
      </c>
      <c r="L938" s="135" t="s">
        <v>1484</v>
      </c>
      <c r="M938" s="137">
        <v>2000000</v>
      </c>
      <c r="N938" s="419"/>
      <c r="O938" s="154"/>
      <c r="Q938" s="419"/>
      <c r="S938" s="138"/>
      <c r="T938" s="141"/>
      <c r="X938" s="85"/>
      <c r="Y938" s="185"/>
      <c r="AA938" s="424"/>
      <c r="AB938" s="102"/>
      <c r="AC938" s="102"/>
      <c r="AF938" s="180"/>
      <c r="AK938" s="419"/>
      <c r="AN938" s="103"/>
      <c r="AQ938" s="103"/>
      <c r="AR938" s="159"/>
      <c r="AS938" s="84"/>
    </row>
    <row r="939" spans="1:45" ht="14.25" customHeight="1">
      <c r="A939" s="124"/>
      <c r="B939" s="124"/>
      <c r="C939" s="419"/>
      <c r="E939" s="135">
        <f>COUNTIF(品番配送区分記入用リスト!U:U,CONCATENATE(A939,$E$1))</f>
        <v>0</v>
      </c>
      <c r="F939" s="135">
        <f>COUNTIF(品番配送区分記入用リスト!U:U,CONCATENATE(A939,$F$1))</f>
        <v>0</v>
      </c>
      <c r="G939" s="135">
        <f>COUNTIF(品番配送区分記入用リスト!U:U,CONCATENATE(A939,$G$1))</f>
        <v>0</v>
      </c>
      <c r="H939" s="135">
        <f>COUNTIF(品番配送区分記入用リスト!U:U,CONCATENATE(A939,$H$1))</f>
        <v>0</v>
      </c>
      <c r="I939" s="136">
        <f t="shared" si="16"/>
        <v>0</v>
      </c>
      <c r="L939" s="135" t="s">
        <v>1484</v>
      </c>
      <c r="M939" s="137">
        <v>2000000</v>
      </c>
      <c r="N939" s="419"/>
      <c r="O939" s="154"/>
      <c r="Q939" s="419"/>
      <c r="S939" s="138"/>
      <c r="T939" s="141"/>
      <c r="X939" s="85"/>
      <c r="Y939" s="185"/>
      <c r="AA939" s="424"/>
      <c r="AB939" s="102"/>
      <c r="AC939" s="102"/>
      <c r="AF939" s="180"/>
      <c r="AK939" s="419"/>
      <c r="AN939" s="103"/>
      <c r="AQ939" s="103"/>
      <c r="AR939" s="159"/>
      <c r="AS939" s="84"/>
    </row>
    <row r="940" spans="1:45" ht="14.25" customHeight="1">
      <c r="A940" s="124"/>
      <c r="B940" s="124"/>
      <c r="C940" s="419"/>
      <c r="E940" s="135">
        <f>COUNTIF(品番配送区分記入用リスト!U:U,CONCATENATE(A940,$E$1))</f>
        <v>0</v>
      </c>
      <c r="F940" s="135">
        <f>COUNTIF(品番配送区分記入用リスト!U:U,CONCATENATE(A940,$F$1))</f>
        <v>0</v>
      </c>
      <c r="G940" s="135">
        <f>COUNTIF(品番配送区分記入用リスト!U:U,CONCATENATE(A940,$G$1))</f>
        <v>0</v>
      </c>
      <c r="H940" s="135">
        <f>COUNTIF(品番配送区分記入用リスト!U:U,CONCATENATE(A940,$H$1))</f>
        <v>0</v>
      </c>
      <c r="I940" s="136">
        <f t="shared" si="16"/>
        <v>0</v>
      </c>
      <c r="L940" s="135" t="s">
        <v>1484</v>
      </c>
      <c r="M940" s="137">
        <v>2000000</v>
      </c>
      <c r="N940" s="419"/>
      <c r="O940" s="154"/>
      <c r="Q940" s="419"/>
      <c r="S940" s="138"/>
      <c r="T940" s="141"/>
      <c r="X940" s="85"/>
      <c r="Y940" s="185"/>
      <c r="AA940" s="424"/>
      <c r="AB940" s="102"/>
      <c r="AC940" s="102"/>
      <c r="AF940" s="180"/>
      <c r="AK940" s="419"/>
      <c r="AN940" s="103"/>
      <c r="AQ940" s="103"/>
      <c r="AR940" s="159"/>
      <c r="AS940" s="84"/>
    </row>
    <row r="941" spans="1:45" ht="14.25" customHeight="1">
      <c r="A941" s="124"/>
      <c r="B941" s="124"/>
      <c r="C941" s="419"/>
      <c r="E941" s="135">
        <f>COUNTIF(品番配送区分記入用リスト!U:U,CONCATENATE(A941,$E$1))</f>
        <v>0</v>
      </c>
      <c r="F941" s="135">
        <f>COUNTIF(品番配送区分記入用リスト!U:U,CONCATENATE(A941,$F$1))</f>
        <v>0</v>
      </c>
      <c r="G941" s="135">
        <f>COUNTIF(品番配送区分記入用リスト!U:U,CONCATENATE(A941,$G$1))</f>
        <v>0</v>
      </c>
      <c r="H941" s="135">
        <f>COUNTIF(品番配送区分記入用リスト!U:U,CONCATENATE(A941,$H$1))</f>
        <v>0</v>
      </c>
      <c r="I941" s="136">
        <f t="shared" si="16"/>
        <v>0</v>
      </c>
      <c r="L941" s="135" t="s">
        <v>1484</v>
      </c>
      <c r="M941" s="137">
        <v>2000000</v>
      </c>
      <c r="N941" s="419"/>
      <c r="O941" s="154"/>
      <c r="Q941" s="419"/>
      <c r="S941" s="138"/>
      <c r="T941" s="141"/>
      <c r="X941" s="85"/>
      <c r="Y941" s="185"/>
      <c r="AA941" s="424"/>
      <c r="AB941" s="102"/>
      <c r="AC941" s="102"/>
      <c r="AF941" s="180"/>
      <c r="AK941" s="419"/>
      <c r="AN941" s="103"/>
      <c r="AQ941" s="103"/>
      <c r="AR941" s="159"/>
      <c r="AS941" s="84"/>
    </row>
    <row r="942" spans="1:45" ht="14.25" customHeight="1">
      <c r="A942" s="124"/>
      <c r="B942" s="124"/>
      <c r="C942" s="419"/>
      <c r="E942" s="135">
        <f>COUNTIF(品番配送区分記入用リスト!U:U,CONCATENATE(A942,$E$1))</f>
        <v>0</v>
      </c>
      <c r="F942" s="135">
        <f>COUNTIF(品番配送区分記入用リスト!U:U,CONCATENATE(A942,$F$1))</f>
        <v>0</v>
      </c>
      <c r="G942" s="135">
        <f>COUNTIF(品番配送区分記入用リスト!U:U,CONCATENATE(A942,$G$1))</f>
        <v>0</v>
      </c>
      <c r="H942" s="135">
        <f>COUNTIF(品番配送区分記入用リスト!U:U,CONCATENATE(A942,$H$1))</f>
        <v>0</v>
      </c>
      <c r="I942" s="136">
        <f t="shared" si="16"/>
        <v>0</v>
      </c>
      <c r="L942" s="135" t="s">
        <v>1484</v>
      </c>
      <c r="M942" s="137">
        <v>2000000</v>
      </c>
      <c r="N942" s="419"/>
      <c r="O942" s="154"/>
      <c r="Q942" s="419"/>
      <c r="S942" s="138"/>
      <c r="T942" s="141"/>
      <c r="X942" s="85"/>
      <c r="Y942" s="185"/>
      <c r="AA942" s="424"/>
      <c r="AB942" s="102"/>
      <c r="AC942" s="102"/>
      <c r="AF942" s="180"/>
      <c r="AK942" s="419"/>
      <c r="AN942" s="103"/>
      <c r="AQ942" s="103"/>
      <c r="AR942" s="159"/>
      <c r="AS942" s="84"/>
    </row>
    <row r="943" spans="1:45" ht="14.25" customHeight="1">
      <c r="A943" s="124"/>
      <c r="B943" s="124"/>
      <c r="C943" s="419"/>
      <c r="E943" s="135">
        <f>COUNTIF(品番配送区分記入用リスト!U:U,CONCATENATE(A943,$E$1))</f>
        <v>0</v>
      </c>
      <c r="F943" s="135">
        <f>COUNTIF(品番配送区分記入用リスト!U:U,CONCATENATE(A943,$F$1))</f>
        <v>0</v>
      </c>
      <c r="G943" s="135">
        <f>COUNTIF(品番配送区分記入用リスト!U:U,CONCATENATE(A943,$G$1))</f>
        <v>0</v>
      </c>
      <c r="H943" s="135">
        <f>COUNTIF(品番配送区分記入用リスト!U:U,CONCATENATE(A943,$H$1))</f>
        <v>0</v>
      </c>
      <c r="I943" s="136">
        <f t="shared" si="16"/>
        <v>0</v>
      </c>
      <c r="L943" s="135" t="s">
        <v>1484</v>
      </c>
      <c r="M943" s="137">
        <v>2000000</v>
      </c>
      <c r="N943" s="419"/>
      <c r="O943" s="154"/>
      <c r="Q943" s="419"/>
      <c r="S943" s="138"/>
      <c r="T943" s="141"/>
      <c r="X943" s="85"/>
      <c r="Y943" s="185"/>
      <c r="AA943" s="424"/>
      <c r="AB943" s="102"/>
      <c r="AC943" s="102"/>
      <c r="AF943" s="180"/>
      <c r="AK943" s="419"/>
      <c r="AN943" s="103"/>
      <c r="AQ943" s="103"/>
      <c r="AR943" s="159"/>
      <c r="AS943" s="84"/>
    </row>
    <row r="944" spans="1:45" ht="14.25" customHeight="1">
      <c r="A944" s="124"/>
      <c r="B944" s="124"/>
      <c r="C944" s="419"/>
      <c r="E944" s="135">
        <f>COUNTIF(品番配送区分記入用リスト!U:U,CONCATENATE(A944,$E$1))</f>
        <v>0</v>
      </c>
      <c r="F944" s="135">
        <f>COUNTIF(品番配送区分記入用リスト!U:U,CONCATENATE(A944,$F$1))</f>
        <v>0</v>
      </c>
      <c r="G944" s="135">
        <f>COUNTIF(品番配送区分記入用リスト!U:U,CONCATENATE(A944,$G$1))</f>
        <v>0</v>
      </c>
      <c r="H944" s="135">
        <f>COUNTIF(品番配送区分記入用リスト!U:U,CONCATENATE(A944,$H$1))</f>
        <v>0</v>
      </c>
      <c r="I944" s="136">
        <f t="shared" si="16"/>
        <v>0</v>
      </c>
      <c r="L944" s="135" t="s">
        <v>1484</v>
      </c>
      <c r="M944" s="137">
        <v>2000000</v>
      </c>
      <c r="N944" s="419"/>
      <c r="O944" s="154"/>
      <c r="Q944" s="419"/>
      <c r="S944" s="138"/>
      <c r="T944" s="141"/>
      <c r="X944" s="85"/>
      <c r="Y944" s="185"/>
      <c r="AA944" s="424"/>
      <c r="AB944" s="102"/>
      <c r="AC944" s="102"/>
      <c r="AF944" s="180"/>
      <c r="AK944" s="419"/>
      <c r="AN944" s="103"/>
      <c r="AQ944" s="103"/>
      <c r="AR944" s="159"/>
      <c r="AS944" s="84"/>
    </row>
    <row r="945" spans="1:45" ht="14.25" customHeight="1">
      <c r="A945" s="124"/>
      <c r="B945" s="124"/>
      <c r="C945" s="419"/>
      <c r="E945" s="135">
        <f>COUNTIF(品番配送区分記入用リスト!U:U,CONCATENATE(A945,$E$1))</f>
        <v>0</v>
      </c>
      <c r="F945" s="135">
        <f>COUNTIF(品番配送区分記入用リスト!U:U,CONCATENATE(A945,$F$1))</f>
        <v>0</v>
      </c>
      <c r="G945" s="135">
        <f>COUNTIF(品番配送区分記入用リスト!U:U,CONCATENATE(A945,$G$1))</f>
        <v>0</v>
      </c>
      <c r="H945" s="135">
        <f>COUNTIF(品番配送区分記入用リスト!U:U,CONCATENATE(A945,$H$1))</f>
        <v>0</v>
      </c>
      <c r="I945" s="136">
        <f t="shared" si="16"/>
        <v>0</v>
      </c>
      <c r="L945" s="135" t="s">
        <v>1484</v>
      </c>
      <c r="M945" s="137">
        <v>2000000</v>
      </c>
      <c r="N945" s="419"/>
      <c r="O945" s="154"/>
      <c r="Q945" s="419"/>
      <c r="S945" s="138"/>
      <c r="T945" s="141"/>
      <c r="X945" s="85"/>
      <c r="Y945" s="185"/>
      <c r="AA945" s="424"/>
      <c r="AB945" s="102"/>
      <c r="AC945" s="102"/>
      <c r="AF945" s="180"/>
      <c r="AK945" s="419"/>
      <c r="AN945" s="103"/>
      <c r="AQ945" s="103"/>
      <c r="AR945" s="159"/>
      <c r="AS945" s="84"/>
    </row>
    <row r="946" spans="1:45" ht="14.25" customHeight="1">
      <c r="A946" s="124"/>
      <c r="B946" s="124"/>
      <c r="C946" s="419"/>
      <c r="E946" s="135">
        <f>COUNTIF(品番配送区分記入用リスト!U:U,CONCATENATE(A946,$E$1))</f>
        <v>0</v>
      </c>
      <c r="F946" s="135">
        <f>COUNTIF(品番配送区分記入用リスト!U:U,CONCATENATE(A946,$F$1))</f>
        <v>0</v>
      </c>
      <c r="G946" s="135">
        <f>COUNTIF(品番配送区分記入用リスト!U:U,CONCATENATE(A946,$G$1))</f>
        <v>0</v>
      </c>
      <c r="H946" s="135">
        <f>COUNTIF(品番配送区分記入用リスト!U:U,CONCATENATE(A946,$H$1))</f>
        <v>0</v>
      </c>
      <c r="I946" s="136">
        <f t="shared" si="16"/>
        <v>0</v>
      </c>
      <c r="L946" s="135" t="s">
        <v>1484</v>
      </c>
      <c r="M946" s="137">
        <v>2000000</v>
      </c>
      <c r="N946" s="419"/>
      <c r="O946" s="154"/>
      <c r="Q946" s="419"/>
      <c r="S946" s="138"/>
      <c r="T946" s="141"/>
      <c r="X946" s="85"/>
      <c r="Y946" s="185"/>
      <c r="AA946" s="424"/>
      <c r="AB946" s="102"/>
      <c r="AC946" s="102"/>
      <c r="AF946" s="180"/>
      <c r="AK946" s="419"/>
      <c r="AN946" s="103"/>
      <c r="AQ946" s="103"/>
      <c r="AR946" s="159"/>
      <c r="AS946" s="84"/>
    </row>
    <row r="947" spans="1:45" ht="14.25" customHeight="1">
      <c r="A947" s="124"/>
      <c r="B947" s="124"/>
      <c r="C947" s="419"/>
      <c r="E947" s="135">
        <f>COUNTIF(品番配送区分記入用リスト!U:U,CONCATENATE(A947,$E$1))</f>
        <v>0</v>
      </c>
      <c r="F947" s="135">
        <f>COUNTIF(品番配送区分記入用リスト!U:U,CONCATENATE(A947,$F$1))</f>
        <v>0</v>
      </c>
      <c r="G947" s="135">
        <f>COUNTIF(品番配送区分記入用リスト!U:U,CONCATENATE(A947,$G$1))</f>
        <v>0</v>
      </c>
      <c r="H947" s="135">
        <f>COUNTIF(品番配送区分記入用リスト!U:U,CONCATENATE(A947,$H$1))</f>
        <v>0</v>
      </c>
      <c r="I947" s="136">
        <f t="shared" si="16"/>
        <v>0</v>
      </c>
      <c r="L947" s="135" t="s">
        <v>1484</v>
      </c>
      <c r="M947" s="137">
        <v>2000000</v>
      </c>
      <c r="N947" s="419"/>
      <c r="O947" s="154"/>
      <c r="Q947" s="419"/>
      <c r="S947" s="138"/>
      <c r="T947" s="141"/>
      <c r="X947" s="85"/>
      <c r="Y947" s="185"/>
      <c r="AA947" s="424"/>
      <c r="AB947" s="102"/>
      <c r="AC947" s="102"/>
      <c r="AF947" s="180"/>
      <c r="AK947" s="419"/>
      <c r="AN947" s="103"/>
      <c r="AQ947" s="103"/>
      <c r="AR947" s="159"/>
      <c r="AS947" s="84"/>
    </row>
    <row r="948" spans="1:45" ht="14.25" customHeight="1">
      <c r="A948" s="124"/>
      <c r="B948" s="124"/>
      <c r="C948" s="419"/>
      <c r="E948" s="135">
        <f>COUNTIF(品番配送区分記入用リスト!U:U,CONCATENATE(A948,$E$1))</f>
        <v>0</v>
      </c>
      <c r="F948" s="135">
        <f>COUNTIF(品番配送区分記入用リスト!U:U,CONCATENATE(A948,$F$1))</f>
        <v>0</v>
      </c>
      <c r="G948" s="135">
        <f>COUNTIF(品番配送区分記入用リスト!U:U,CONCATENATE(A948,$G$1))</f>
        <v>0</v>
      </c>
      <c r="H948" s="135">
        <f>COUNTIF(品番配送区分記入用リスト!U:U,CONCATENATE(A948,$H$1))</f>
        <v>0</v>
      </c>
      <c r="I948" s="136">
        <f t="shared" si="16"/>
        <v>0</v>
      </c>
      <c r="L948" s="135" t="s">
        <v>1484</v>
      </c>
      <c r="M948" s="137">
        <v>2000000</v>
      </c>
      <c r="N948" s="419"/>
      <c r="O948" s="154"/>
      <c r="Q948" s="419"/>
      <c r="S948" s="138"/>
      <c r="T948" s="141"/>
      <c r="X948" s="85"/>
      <c r="Y948" s="185"/>
      <c r="AA948" s="424"/>
      <c r="AB948" s="102"/>
      <c r="AC948" s="102"/>
      <c r="AF948" s="180"/>
      <c r="AK948" s="419"/>
      <c r="AN948" s="103"/>
      <c r="AQ948" s="103"/>
      <c r="AR948" s="159"/>
      <c r="AS948" s="84"/>
    </row>
    <row r="949" spans="1:45" ht="14.25" customHeight="1">
      <c r="A949" s="124"/>
      <c r="B949" s="124"/>
      <c r="C949" s="419"/>
      <c r="E949" s="135">
        <f>COUNTIF(品番配送区分記入用リスト!U:U,CONCATENATE(A949,$E$1))</f>
        <v>0</v>
      </c>
      <c r="F949" s="135">
        <f>COUNTIF(品番配送区分記入用リスト!U:U,CONCATENATE(A949,$F$1))</f>
        <v>0</v>
      </c>
      <c r="G949" s="135">
        <f>COUNTIF(品番配送区分記入用リスト!U:U,CONCATENATE(A949,$G$1))</f>
        <v>0</v>
      </c>
      <c r="H949" s="135">
        <f>COUNTIF(品番配送区分記入用リスト!U:U,CONCATENATE(A949,$H$1))</f>
        <v>0</v>
      </c>
      <c r="I949" s="136">
        <f t="shared" si="16"/>
        <v>0</v>
      </c>
      <c r="L949" s="135" t="s">
        <v>1484</v>
      </c>
      <c r="M949" s="137">
        <v>2000000</v>
      </c>
      <c r="N949" s="419"/>
      <c r="O949" s="154"/>
      <c r="Q949" s="419"/>
      <c r="S949" s="138"/>
      <c r="T949" s="141"/>
      <c r="X949" s="85"/>
      <c r="Y949" s="185"/>
      <c r="AA949" s="424"/>
      <c r="AB949" s="102"/>
      <c r="AC949" s="102"/>
      <c r="AF949" s="180"/>
      <c r="AK949" s="419"/>
      <c r="AN949" s="103"/>
      <c r="AQ949" s="103"/>
      <c r="AR949" s="159"/>
      <c r="AS949" s="84"/>
    </row>
    <row r="950" spans="1:45" ht="14.25" customHeight="1">
      <c r="A950" s="124"/>
      <c r="B950" s="124"/>
      <c r="C950" s="419"/>
      <c r="E950" s="135">
        <f>COUNTIF(品番配送区分記入用リスト!U:U,CONCATENATE(A950,$E$1))</f>
        <v>0</v>
      </c>
      <c r="F950" s="135">
        <f>COUNTIF(品番配送区分記入用リスト!U:U,CONCATENATE(A950,$F$1))</f>
        <v>0</v>
      </c>
      <c r="G950" s="135">
        <f>COUNTIF(品番配送区分記入用リスト!U:U,CONCATENATE(A950,$G$1))</f>
        <v>0</v>
      </c>
      <c r="H950" s="135">
        <f>COUNTIF(品番配送区分記入用リスト!U:U,CONCATENATE(A950,$H$1))</f>
        <v>0</v>
      </c>
      <c r="I950" s="136">
        <f t="shared" si="16"/>
        <v>0</v>
      </c>
      <c r="L950" s="135" t="s">
        <v>1484</v>
      </c>
      <c r="M950" s="137">
        <v>2000000</v>
      </c>
      <c r="N950" s="419"/>
      <c r="O950" s="154"/>
      <c r="Q950" s="419"/>
      <c r="S950" s="138"/>
      <c r="T950" s="141"/>
      <c r="X950" s="85"/>
      <c r="Y950" s="185"/>
      <c r="AA950" s="424"/>
      <c r="AB950" s="102"/>
      <c r="AC950" s="102"/>
      <c r="AF950" s="180"/>
      <c r="AK950" s="419"/>
      <c r="AN950" s="103"/>
      <c r="AQ950" s="103"/>
      <c r="AR950" s="159"/>
      <c r="AS950" s="84"/>
    </row>
    <row r="951" spans="1:45" ht="14.25" customHeight="1">
      <c r="A951" s="124"/>
      <c r="B951" s="124"/>
      <c r="C951" s="419"/>
      <c r="E951" s="135">
        <f>COUNTIF(品番配送区分記入用リスト!U:U,CONCATENATE(A951,$E$1))</f>
        <v>0</v>
      </c>
      <c r="F951" s="135">
        <f>COUNTIF(品番配送区分記入用リスト!U:U,CONCATENATE(A951,$F$1))</f>
        <v>0</v>
      </c>
      <c r="G951" s="135">
        <f>COUNTIF(品番配送区分記入用リスト!U:U,CONCATENATE(A951,$G$1))</f>
        <v>0</v>
      </c>
      <c r="H951" s="135">
        <f>COUNTIF(品番配送区分記入用リスト!U:U,CONCATENATE(A951,$H$1))</f>
        <v>0</v>
      </c>
      <c r="I951" s="136">
        <f t="shared" si="16"/>
        <v>0</v>
      </c>
      <c r="L951" s="135" t="s">
        <v>1484</v>
      </c>
      <c r="M951" s="137">
        <v>2000000</v>
      </c>
      <c r="N951" s="419"/>
      <c r="O951" s="154"/>
      <c r="Q951" s="419"/>
      <c r="S951" s="138"/>
      <c r="T951" s="141"/>
      <c r="X951" s="85"/>
      <c r="Y951" s="185"/>
      <c r="AA951" s="424"/>
      <c r="AB951" s="102"/>
      <c r="AC951" s="102"/>
      <c r="AF951" s="180"/>
      <c r="AK951" s="419"/>
      <c r="AN951" s="103"/>
      <c r="AQ951" s="103"/>
      <c r="AR951" s="159"/>
      <c r="AS951" s="84"/>
    </row>
    <row r="952" spans="1:45" ht="14.25" customHeight="1">
      <c r="A952" s="124"/>
      <c r="B952" s="124"/>
      <c r="C952" s="419"/>
      <c r="E952" s="135">
        <f>COUNTIF(品番配送区分記入用リスト!U:U,CONCATENATE(A952,$E$1))</f>
        <v>0</v>
      </c>
      <c r="F952" s="135">
        <f>COUNTIF(品番配送区分記入用リスト!U:U,CONCATENATE(A952,$F$1))</f>
        <v>0</v>
      </c>
      <c r="G952" s="135">
        <f>COUNTIF(品番配送区分記入用リスト!U:U,CONCATENATE(A952,$G$1))</f>
        <v>0</v>
      </c>
      <c r="H952" s="135">
        <f>COUNTIF(品番配送区分記入用リスト!U:U,CONCATENATE(A952,$H$1))</f>
        <v>0</v>
      </c>
      <c r="I952" s="136">
        <f t="shared" si="16"/>
        <v>0</v>
      </c>
      <c r="L952" s="135" t="s">
        <v>1484</v>
      </c>
      <c r="M952" s="137">
        <v>2000000</v>
      </c>
      <c r="N952" s="419"/>
      <c r="O952" s="154"/>
      <c r="Q952" s="419"/>
      <c r="S952" s="138"/>
      <c r="T952" s="141"/>
      <c r="X952" s="85"/>
      <c r="Y952" s="185"/>
      <c r="AA952" s="424"/>
      <c r="AB952" s="102"/>
      <c r="AC952" s="102"/>
      <c r="AF952" s="180"/>
      <c r="AK952" s="419"/>
      <c r="AN952" s="103"/>
      <c r="AQ952" s="103"/>
      <c r="AR952" s="159"/>
      <c r="AS952" s="84"/>
    </row>
    <row r="953" spans="1:45" ht="14.25" customHeight="1">
      <c r="A953" s="124"/>
      <c r="B953" s="124"/>
      <c r="C953" s="419"/>
      <c r="E953" s="135">
        <f>COUNTIF(品番配送区分記入用リスト!U:U,CONCATENATE(A953,$E$1))</f>
        <v>0</v>
      </c>
      <c r="F953" s="135">
        <f>COUNTIF(品番配送区分記入用リスト!U:U,CONCATENATE(A953,$F$1))</f>
        <v>0</v>
      </c>
      <c r="G953" s="135">
        <f>COUNTIF(品番配送区分記入用リスト!U:U,CONCATENATE(A953,$G$1))</f>
        <v>0</v>
      </c>
      <c r="H953" s="135">
        <f>COUNTIF(品番配送区分記入用リスト!U:U,CONCATENATE(A953,$H$1))</f>
        <v>0</v>
      </c>
      <c r="I953" s="136">
        <f t="shared" si="16"/>
        <v>0</v>
      </c>
      <c r="L953" s="135" t="s">
        <v>1484</v>
      </c>
      <c r="M953" s="137">
        <v>2000000</v>
      </c>
      <c r="N953" s="419"/>
      <c r="O953" s="154"/>
      <c r="Q953" s="419"/>
      <c r="S953" s="138"/>
      <c r="T953" s="141"/>
      <c r="X953" s="85"/>
      <c r="Y953" s="185"/>
      <c r="AA953" s="424"/>
      <c r="AB953" s="102"/>
      <c r="AC953" s="102"/>
      <c r="AF953" s="180"/>
      <c r="AK953" s="419"/>
      <c r="AN953" s="103"/>
      <c r="AQ953" s="103"/>
      <c r="AR953" s="159"/>
      <c r="AS953" s="84"/>
    </row>
    <row r="954" spans="1:45" ht="14.25" customHeight="1">
      <c r="A954" s="124"/>
      <c r="B954" s="124"/>
      <c r="C954" s="419"/>
      <c r="E954" s="135">
        <f>COUNTIF(品番配送区分記入用リスト!U:U,CONCATENATE(A954,$E$1))</f>
        <v>0</v>
      </c>
      <c r="F954" s="135">
        <f>COUNTIF(品番配送区分記入用リスト!U:U,CONCATENATE(A954,$F$1))</f>
        <v>0</v>
      </c>
      <c r="G954" s="135">
        <f>COUNTIF(品番配送区分記入用リスト!U:U,CONCATENATE(A954,$G$1))</f>
        <v>0</v>
      </c>
      <c r="H954" s="135">
        <f>COUNTIF(品番配送区分記入用リスト!U:U,CONCATENATE(A954,$H$1))</f>
        <v>0</v>
      </c>
      <c r="I954" s="136">
        <f t="shared" si="16"/>
        <v>0</v>
      </c>
      <c r="L954" s="135" t="s">
        <v>1484</v>
      </c>
      <c r="M954" s="137">
        <v>2000000</v>
      </c>
      <c r="N954" s="419"/>
      <c r="O954" s="154"/>
      <c r="Q954" s="419"/>
      <c r="S954" s="138"/>
      <c r="T954" s="141"/>
      <c r="X954" s="85"/>
      <c r="Y954" s="185"/>
      <c r="AA954" s="424"/>
      <c r="AB954" s="102"/>
      <c r="AC954" s="102"/>
      <c r="AF954" s="180"/>
      <c r="AK954" s="419"/>
      <c r="AN954" s="103"/>
      <c r="AQ954" s="103"/>
      <c r="AR954" s="159"/>
      <c r="AS954" s="84"/>
    </row>
    <row r="955" spans="1:45" ht="14.25" customHeight="1">
      <c r="A955" s="124"/>
      <c r="B955" s="124"/>
      <c r="C955" s="419"/>
      <c r="E955" s="135">
        <f>COUNTIF(品番配送区分記入用リスト!U:U,CONCATENATE(A955,$E$1))</f>
        <v>0</v>
      </c>
      <c r="F955" s="135">
        <f>COUNTIF(品番配送区分記入用リスト!U:U,CONCATENATE(A955,$F$1))</f>
        <v>0</v>
      </c>
      <c r="G955" s="135">
        <f>COUNTIF(品番配送区分記入用リスト!U:U,CONCATENATE(A955,$G$1))</f>
        <v>0</v>
      </c>
      <c r="H955" s="135">
        <f>COUNTIF(品番配送区分記入用リスト!U:U,CONCATENATE(A955,$H$1))</f>
        <v>0</v>
      </c>
      <c r="I955" s="136">
        <f t="shared" si="16"/>
        <v>0</v>
      </c>
      <c r="L955" s="135" t="s">
        <v>1484</v>
      </c>
      <c r="M955" s="137">
        <v>2000000</v>
      </c>
      <c r="N955" s="419"/>
      <c r="O955" s="154"/>
      <c r="Q955" s="419"/>
      <c r="S955" s="138"/>
      <c r="T955" s="141"/>
      <c r="X955" s="85"/>
      <c r="Y955" s="185"/>
      <c r="AA955" s="424"/>
      <c r="AB955" s="102"/>
      <c r="AC955" s="102"/>
      <c r="AF955" s="180"/>
      <c r="AK955" s="419"/>
      <c r="AN955" s="103"/>
      <c r="AQ955" s="103"/>
      <c r="AR955" s="159"/>
      <c r="AS955" s="84"/>
    </row>
    <row r="956" spans="1:45" ht="14.25" customHeight="1">
      <c r="A956" s="124"/>
      <c r="B956" s="124"/>
      <c r="C956" s="419"/>
      <c r="E956" s="135">
        <f>COUNTIF(品番配送区分記入用リスト!U:U,CONCATENATE(A956,$E$1))</f>
        <v>0</v>
      </c>
      <c r="F956" s="135">
        <f>COUNTIF(品番配送区分記入用リスト!U:U,CONCATENATE(A956,$F$1))</f>
        <v>0</v>
      </c>
      <c r="G956" s="135">
        <f>COUNTIF(品番配送区分記入用リスト!U:U,CONCATENATE(A956,$G$1))</f>
        <v>0</v>
      </c>
      <c r="H956" s="135">
        <f>COUNTIF(品番配送区分記入用リスト!U:U,CONCATENATE(A956,$H$1))</f>
        <v>0</v>
      </c>
      <c r="I956" s="136">
        <f t="shared" si="16"/>
        <v>0</v>
      </c>
      <c r="L956" s="135" t="s">
        <v>1484</v>
      </c>
      <c r="M956" s="137">
        <v>2000000</v>
      </c>
      <c r="N956" s="419"/>
      <c r="O956" s="154"/>
      <c r="Q956" s="419"/>
      <c r="S956" s="138"/>
      <c r="T956" s="141"/>
      <c r="X956" s="85"/>
      <c r="Y956" s="185"/>
      <c r="AA956" s="424"/>
      <c r="AB956" s="102"/>
      <c r="AC956" s="102"/>
      <c r="AF956" s="180"/>
      <c r="AK956" s="419"/>
      <c r="AN956" s="103"/>
      <c r="AQ956" s="103"/>
      <c r="AR956" s="159"/>
      <c r="AS956" s="84"/>
    </row>
    <row r="957" spans="1:45" ht="14.25" customHeight="1">
      <c r="A957" s="124"/>
      <c r="B957" s="124"/>
      <c r="C957" s="419"/>
      <c r="E957" s="135">
        <f>COUNTIF(品番配送区分記入用リスト!U:U,CONCATENATE(A957,$E$1))</f>
        <v>0</v>
      </c>
      <c r="F957" s="135">
        <f>COUNTIF(品番配送区分記入用リスト!U:U,CONCATENATE(A957,$F$1))</f>
        <v>0</v>
      </c>
      <c r="G957" s="135">
        <f>COUNTIF(品番配送区分記入用リスト!U:U,CONCATENATE(A957,$G$1))</f>
        <v>0</v>
      </c>
      <c r="H957" s="135">
        <f>COUNTIF(品番配送区分記入用リスト!U:U,CONCATENATE(A957,$H$1))</f>
        <v>0</v>
      </c>
      <c r="I957" s="136">
        <f t="shared" si="16"/>
        <v>0</v>
      </c>
      <c r="L957" s="135" t="s">
        <v>1484</v>
      </c>
      <c r="M957" s="137">
        <v>2000000</v>
      </c>
      <c r="N957" s="419"/>
      <c r="O957" s="154"/>
      <c r="Q957" s="419"/>
      <c r="S957" s="138"/>
      <c r="T957" s="141"/>
      <c r="X957" s="85"/>
      <c r="Y957" s="185"/>
      <c r="AA957" s="424"/>
      <c r="AB957" s="102"/>
      <c r="AC957" s="102"/>
      <c r="AF957" s="180"/>
      <c r="AK957" s="419"/>
      <c r="AN957" s="103"/>
      <c r="AQ957" s="103"/>
      <c r="AR957" s="159"/>
      <c r="AS957" s="84"/>
    </row>
    <row r="958" spans="1:45" ht="14.25" customHeight="1">
      <c r="A958" s="124"/>
      <c r="B958" s="124"/>
      <c r="C958" s="419"/>
      <c r="E958" s="135">
        <f>COUNTIF(品番配送区分記入用リスト!U:U,CONCATENATE(A958,$E$1))</f>
        <v>0</v>
      </c>
      <c r="F958" s="135">
        <f>COUNTIF(品番配送区分記入用リスト!U:U,CONCATENATE(A958,$F$1))</f>
        <v>0</v>
      </c>
      <c r="G958" s="135">
        <f>COUNTIF(品番配送区分記入用リスト!U:U,CONCATENATE(A958,$G$1))</f>
        <v>0</v>
      </c>
      <c r="H958" s="135">
        <f>COUNTIF(品番配送区分記入用リスト!U:U,CONCATENATE(A958,$H$1))</f>
        <v>0</v>
      </c>
      <c r="I958" s="136">
        <f t="shared" si="16"/>
        <v>0</v>
      </c>
      <c r="L958" s="135" t="s">
        <v>1484</v>
      </c>
      <c r="M958" s="137">
        <v>2000000</v>
      </c>
      <c r="N958" s="419"/>
      <c r="O958" s="154"/>
      <c r="Q958" s="419"/>
      <c r="S958" s="138"/>
      <c r="T958" s="141"/>
      <c r="X958" s="85"/>
      <c r="Y958" s="185"/>
      <c r="AA958" s="424"/>
      <c r="AB958" s="102"/>
      <c r="AC958" s="102"/>
      <c r="AF958" s="180"/>
      <c r="AK958" s="419"/>
      <c r="AN958" s="103"/>
      <c r="AQ958" s="103"/>
      <c r="AR958" s="159"/>
      <c r="AS958" s="84"/>
    </row>
    <row r="959" spans="1:45" ht="14.25" customHeight="1">
      <c r="A959" s="124"/>
      <c r="B959" s="124"/>
      <c r="C959" s="419"/>
      <c r="E959" s="135">
        <f>COUNTIF(品番配送区分記入用リスト!U:U,CONCATENATE(A959,$E$1))</f>
        <v>0</v>
      </c>
      <c r="F959" s="135">
        <f>COUNTIF(品番配送区分記入用リスト!U:U,CONCATENATE(A959,$F$1))</f>
        <v>0</v>
      </c>
      <c r="G959" s="135">
        <f>COUNTIF(品番配送区分記入用リスト!U:U,CONCATENATE(A959,$G$1))</f>
        <v>0</v>
      </c>
      <c r="H959" s="135">
        <f>COUNTIF(品番配送区分記入用リスト!U:U,CONCATENATE(A959,$H$1))</f>
        <v>0</v>
      </c>
      <c r="I959" s="136">
        <f t="shared" si="16"/>
        <v>0</v>
      </c>
      <c r="L959" s="135" t="s">
        <v>1484</v>
      </c>
      <c r="M959" s="137">
        <v>2000000</v>
      </c>
      <c r="N959" s="419"/>
      <c r="O959" s="154"/>
      <c r="Q959" s="419"/>
      <c r="S959" s="138"/>
      <c r="T959" s="141"/>
      <c r="X959" s="85"/>
      <c r="Y959" s="185"/>
      <c r="AA959" s="424"/>
      <c r="AB959" s="102"/>
      <c r="AC959" s="102"/>
      <c r="AF959" s="180"/>
      <c r="AK959" s="419"/>
      <c r="AN959" s="103"/>
      <c r="AQ959" s="103"/>
      <c r="AR959" s="159"/>
      <c r="AS959" s="84"/>
    </row>
    <row r="960" spans="1:45" ht="14.25" customHeight="1">
      <c r="A960" s="124"/>
      <c r="B960" s="124"/>
      <c r="C960" s="419"/>
      <c r="E960" s="135">
        <f>COUNTIF(品番配送区分記入用リスト!U:U,CONCATENATE(A960,$E$1))</f>
        <v>0</v>
      </c>
      <c r="F960" s="135">
        <f>COUNTIF(品番配送区分記入用リスト!U:U,CONCATENATE(A960,$F$1))</f>
        <v>0</v>
      </c>
      <c r="G960" s="135">
        <f>COUNTIF(品番配送区分記入用リスト!U:U,CONCATENATE(A960,$G$1))</f>
        <v>0</v>
      </c>
      <c r="H960" s="135">
        <f>COUNTIF(品番配送区分記入用リスト!U:U,CONCATENATE(A960,$H$1))</f>
        <v>0</v>
      </c>
      <c r="I960" s="136">
        <f t="shared" si="16"/>
        <v>0</v>
      </c>
      <c r="L960" s="135" t="s">
        <v>1484</v>
      </c>
      <c r="M960" s="137">
        <v>2000000</v>
      </c>
      <c r="N960" s="419"/>
      <c r="O960" s="154"/>
      <c r="Q960" s="419"/>
      <c r="S960" s="138"/>
      <c r="T960" s="141"/>
      <c r="X960" s="85"/>
      <c r="Y960" s="185"/>
      <c r="AA960" s="424"/>
      <c r="AB960" s="102"/>
      <c r="AC960" s="102"/>
      <c r="AF960" s="180"/>
      <c r="AK960" s="419"/>
      <c r="AN960" s="103"/>
      <c r="AQ960" s="103"/>
      <c r="AR960" s="159"/>
      <c r="AS960" s="84"/>
    </row>
    <row r="961" spans="1:45" ht="14.25" customHeight="1">
      <c r="A961" s="124"/>
      <c r="B961" s="124"/>
      <c r="C961" s="419"/>
      <c r="E961" s="135">
        <f>COUNTIF(品番配送区分記入用リスト!U:U,CONCATENATE(A961,$E$1))</f>
        <v>0</v>
      </c>
      <c r="F961" s="135">
        <f>COUNTIF(品番配送区分記入用リスト!U:U,CONCATENATE(A961,$F$1))</f>
        <v>0</v>
      </c>
      <c r="G961" s="135">
        <f>COUNTIF(品番配送区分記入用リスト!U:U,CONCATENATE(A961,$G$1))</f>
        <v>0</v>
      </c>
      <c r="H961" s="135">
        <f>COUNTIF(品番配送区分記入用リスト!U:U,CONCATENATE(A961,$H$1))</f>
        <v>0</v>
      </c>
      <c r="I961" s="136">
        <f t="shared" ref="I961:I1024" si="17">IF(SUM(E961:H961)+ROW(A960)*0.0001%&gt;=1,SUM(E961:H961)+ROW(A960)*0.0001%+M961+C961,0)</f>
        <v>0</v>
      </c>
      <c r="L961" s="135" t="s">
        <v>1484</v>
      </c>
      <c r="M961" s="137">
        <v>2000000</v>
      </c>
      <c r="N961" s="419"/>
      <c r="O961" s="154"/>
      <c r="Q961" s="419"/>
      <c r="S961" s="138"/>
      <c r="T961" s="141"/>
      <c r="X961" s="85"/>
      <c r="Y961" s="185"/>
      <c r="AA961" s="424"/>
      <c r="AB961" s="102"/>
      <c r="AC961" s="102"/>
      <c r="AF961" s="180"/>
      <c r="AK961" s="419"/>
      <c r="AN961" s="103"/>
      <c r="AQ961" s="103"/>
      <c r="AR961" s="159"/>
      <c r="AS961" s="84"/>
    </row>
    <row r="962" spans="1:45" ht="14.25" customHeight="1">
      <c r="A962" s="124"/>
      <c r="B962" s="124"/>
      <c r="C962" s="419"/>
      <c r="E962" s="135">
        <f>COUNTIF(品番配送区分記入用リスト!U:U,CONCATENATE(A962,$E$1))</f>
        <v>0</v>
      </c>
      <c r="F962" s="135">
        <f>COUNTIF(品番配送区分記入用リスト!U:U,CONCATENATE(A962,$F$1))</f>
        <v>0</v>
      </c>
      <c r="G962" s="135">
        <f>COUNTIF(品番配送区分記入用リスト!U:U,CONCATENATE(A962,$G$1))</f>
        <v>0</v>
      </c>
      <c r="H962" s="135">
        <f>COUNTIF(品番配送区分記入用リスト!U:U,CONCATENATE(A962,$H$1))</f>
        <v>0</v>
      </c>
      <c r="I962" s="136">
        <f t="shared" si="17"/>
        <v>0</v>
      </c>
      <c r="L962" s="135" t="s">
        <v>1484</v>
      </c>
      <c r="M962" s="137">
        <v>2000000</v>
      </c>
      <c r="N962" s="419"/>
      <c r="O962" s="154"/>
      <c r="Q962" s="419"/>
      <c r="S962" s="138"/>
      <c r="T962" s="141"/>
      <c r="X962" s="85"/>
      <c r="Y962" s="185"/>
      <c r="AA962" s="424"/>
      <c r="AB962" s="102"/>
      <c r="AC962" s="102"/>
      <c r="AF962" s="180"/>
      <c r="AK962" s="419"/>
      <c r="AN962" s="103"/>
      <c r="AQ962" s="103"/>
      <c r="AR962" s="159"/>
      <c r="AS962" s="84"/>
    </row>
    <row r="963" spans="1:45" ht="14.25" customHeight="1">
      <c r="A963" s="124"/>
      <c r="B963" s="124"/>
      <c r="C963" s="419"/>
      <c r="E963" s="135">
        <f>COUNTIF(品番配送区分記入用リスト!U:U,CONCATENATE(A963,$E$1))</f>
        <v>0</v>
      </c>
      <c r="F963" s="135">
        <f>COUNTIF(品番配送区分記入用リスト!U:U,CONCATENATE(A963,$F$1))</f>
        <v>0</v>
      </c>
      <c r="G963" s="135">
        <f>COUNTIF(品番配送区分記入用リスト!U:U,CONCATENATE(A963,$G$1))</f>
        <v>0</v>
      </c>
      <c r="H963" s="135">
        <f>COUNTIF(品番配送区分記入用リスト!U:U,CONCATENATE(A963,$H$1))</f>
        <v>0</v>
      </c>
      <c r="I963" s="136">
        <f t="shared" si="17"/>
        <v>0</v>
      </c>
      <c r="L963" s="135" t="s">
        <v>1484</v>
      </c>
      <c r="M963" s="137">
        <v>2000000</v>
      </c>
      <c r="N963" s="419"/>
      <c r="O963" s="154"/>
      <c r="Q963" s="419"/>
      <c r="S963" s="138"/>
      <c r="T963" s="141"/>
      <c r="X963" s="85"/>
      <c r="Y963" s="185"/>
      <c r="AA963" s="424"/>
      <c r="AB963" s="102"/>
      <c r="AC963" s="102"/>
      <c r="AF963" s="180"/>
      <c r="AK963" s="419"/>
      <c r="AN963" s="103"/>
      <c r="AQ963" s="103"/>
      <c r="AR963" s="159"/>
      <c r="AS963" s="84"/>
    </row>
    <row r="964" spans="1:45" ht="14.25" customHeight="1">
      <c r="A964" s="124"/>
      <c r="B964" s="124"/>
      <c r="C964" s="419"/>
      <c r="E964" s="135">
        <f>COUNTIF(品番配送区分記入用リスト!U:U,CONCATENATE(A964,$E$1))</f>
        <v>0</v>
      </c>
      <c r="F964" s="135">
        <f>COUNTIF(品番配送区分記入用リスト!U:U,CONCATENATE(A964,$F$1))</f>
        <v>0</v>
      </c>
      <c r="G964" s="135">
        <f>COUNTIF(品番配送区分記入用リスト!U:U,CONCATENATE(A964,$G$1))</f>
        <v>0</v>
      </c>
      <c r="H964" s="135">
        <f>COUNTIF(品番配送区分記入用リスト!U:U,CONCATENATE(A964,$H$1))</f>
        <v>0</v>
      </c>
      <c r="I964" s="136">
        <f t="shared" si="17"/>
        <v>0</v>
      </c>
      <c r="L964" s="135" t="s">
        <v>1484</v>
      </c>
      <c r="M964" s="137">
        <v>2000000</v>
      </c>
      <c r="N964" s="419"/>
      <c r="O964" s="154"/>
      <c r="Q964" s="419"/>
      <c r="S964" s="138"/>
      <c r="T964" s="141"/>
      <c r="X964" s="85"/>
      <c r="Y964" s="185"/>
      <c r="AA964" s="424"/>
      <c r="AB964" s="102"/>
      <c r="AC964" s="102"/>
      <c r="AF964" s="180"/>
      <c r="AK964" s="419"/>
      <c r="AN964" s="103"/>
      <c r="AQ964" s="103"/>
      <c r="AR964" s="159"/>
      <c r="AS964" s="84"/>
    </row>
    <row r="965" spans="1:45" ht="14.25" customHeight="1">
      <c r="A965" s="124"/>
      <c r="B965" s="124"/>
      <c r="C965" s="419"/>
      <c r="E965" s="135">
        <f>COUNTIF(品番配送区分記入用リスト!U:U,CONCATENATE(A965,$E$1))</f>
        <v>0</v>
      </c>
      <c r="F965" s="135">
        <f>COUNTIF(品番配送区分記入用リスト!U:U,CONCATENATE(A965,$F$1))</f>
        <v>0</v>
      </c>
      <c r="G965" s="135">
        <f>COUNTIF(品番配送区分記入用リスト!U:U,CONCATENATE(A965,$G$1))</f>
        <v>0</v>
      </c>
      <c r="H965" s="135">
        <f>COUNTIF(品番配送区分記入用リスト!U:U,CONCATENATE(A965,$H$1))</f>
        <v>0</v>
      </c>
      <c r="I965" s="136">
        <f t="shared" si="17"/>
        <v>0</v>
      </c>
      <c r="L965" s="135" t="s">
        <v>1484</v>
      </c>
      <c r="M965" s="137">
        <v>2000000</v>
      </c>
      <c r="N965" s="419"/>
      <c r="O965" s="154"/>
      <c r="Q965" s="419"/>
      <c r="S965" s="138"/>
      <c r="T965" s="141"/>
      <c r="X965" s="85"/>
      <c r="Y965" s="185"/>
      <c r="AA965" s="424"/>
      <c r="AB965" s="102"/>
      <c r="AC965" s="102"/>
      <c r="AF965" s="180"/>
      <c r="AK965" s="419"/>
      <c r="AN965" s="103"/>
      <c r="AQ965" s="103"/>
      <c r="AR965" s="159"/>
      <c r="AS965" s="84"/>
    </row>
    <row r="966" spans="1:45" ht="14.25" customHeight="1">
      <c r="A966" s="124"/>
      <c r="B966" s="124"/>
      <c r="C966" s="419"/>
      <c r="E966" s="135">
        <f>COUNTIF(品番配送区分記入用リスト!U:U,CONCATENATE(A966,$E$1))</f>
        <v>0</v>
      </c>
      <c r="F966" s="135">
        <f>COUNTIF(品番配送区分記入用リスト!U:U,CONCATENATE(A966,$F$1))</f>
        <v>0</v>
      </c>
      <c r="G966" s="135">
        <f>COUNTIF(品番配送区分記入用リスト!U:U,CONCATENATE(A966,$G$1))</f>
        <v>0</v>
      </c>
      <c r="H966" s="135">
        <f>COUNTIF(品番配送区分記入用リスト!U:U,CONCATENATE(A966,$H$1))</f>
        <v>0</v>
      </c>
      <c r="I966" s="136">
        <f t="shared" si="17"/>
        <v>0</v>
      </c>
      <c r="L966" s="135" t="s">
        <v>1484</v>
      </c>
      <c r="M966" s="137">
        <v>2000000</v>
      </c>
      <c r="N966" s="419"/>
      <c r="O966" s="154"/>
      <c r="Q966" s="419"/>
      <c r="S966" s="138"/>
      <c r="T966" s="141"/>
      <c r="X966" s="85"/>
      <c r="Y966" s="185"/>
      <c r="AA966" s="424"/>
      <c r="AB966" s="102"/>
      <c r="AC966" s="102"/>
      <c r="AF966" s="180"/>
      <c r="AK966" s="419"/>
      <c r="AN966" s="103"/>
      <c r="AQ966" s="103"/>
      <c r="AR966" s="159"/>
      <c r="AS966" s="84"/>
    </row>
    <row r="967" spans="1:45" ht="14.25" customHeight="1">
      <c r="A967" s="124"/>
      <c r="B967" s="124"/>
      <c r="C967" s="419"/>
      <c r="E967" s="135">
        <f>COUNTIF(品番配送区分記入用リスト!U:U,CONCATENATE(A967,$E$1))</f>
        <v>0</v>
      </c>
      <c r="F967" s="135">
        <f>COUNTIF(品番配送区分記入用リスト!U:U,CONCATENATE(A967,$F$1))</f>
        <v>0</v>
      </c>
      <c r="G967" s="135">
        <f>COUNTIF(品番配送区分記入用リスト!U:U,CONCATENATE(A967,$G$1))</f>
        <v>0</v>
      </c>
      <c r="H967" s="135">
        <f>COUNTIF(品番配送区分記入用リスト!U:U,CONCATENATE(A967,$H$1))</f>
        <v>0</v>
      </c>
      <c r="I967" s="136">
        <f t="shared" si="17"/>
        <v>0</v>
      </c>
      <c r="L967" s="135" t="s">
        <v>1484</v>
      </c>
      <c r="M967" s="137">
        <v>2000000</v>
      </c>
      <c r="N967" s="419"/>
      <c r="O967" s="154"/>
      <c r="Q967" s="419"/>
      <c r="S967" s="138"/>
      <c r="T967" s="141"/>
      <c r="X967" s="85"/>
      <c r="Y967" s="185"/>
      <c r="AA967" s="424"/>
      <c r="AB967" s="102"/>
      <c r="AC967" s="102"/>
      <c r="AF967" s="180"/>
      <c r="AK967" s="419"/>
      <c r="AN967" s="103"/>
      <c r="AQ967" s="103"/>
      <c r="AR967" s="159"/>
      <c r="AS967" s="84"/>
    </row>
    <row r="968" spans="1:45" ht="14.25" customHeight="1">
      <c r="A968" s="124"/>
      <c r="B968" s="124"/>
      <c r="C968" s="419"/>
      <c r="E968" s="135">
        <f>COUNTIF(品番配送区分記入用リスト!U:U,CONCATENATE(A968,$E$1))</f>
        <v>0</v>
      </c>
      <c r="F968" s="135">
        <f>COUNTIF(品番配送区分記入用リスト!U:U,CONCATENATE(A968,$F$1))</f>
        <v>0</v>
      </c>
      <c r="G968" s="135">
        <f>COUNTIF(品番配送区分記入用リスト!U:U,CONCATENATE(A968,$G$1))</f>
        <v>0</v>
      </c>
      <c r="H968" s="135">
        <f>COUNTIF(品番配送区分記入用リスト!U:U,CONCATENATE(A968,$H$1))</f>
        <v>0</v>
      </c>
      <c r="I968" s="136">
        <f t="shared" si="17"/>
        <v>0</v>
      </c>
      <c r="L968" s="135" t="s">
        <v>1484</v>
      </c>
      <c r="M968" s="137">
        <v>2000000</v>
      </c>
      <c r="N968" s="419"/>
      <c r="O968" s="154"/>
      <c r="Q968" s="419"/>
      <c r="S968" s="138"/>
      <c r="T968" s="141"/>
      <c r="X968" s="85"/>
      <c r="Y968" s="185"/>
      <c r="AA968" s="424"/>
      <c r="AB968" s="102"/>
      <c r="AC968" s="102"/>
      <c r="AF968" s="180"/>
      <c r="AK968" s="419"/>
      <c r="AN968" s="103"/>
      <c r="AQ968" s="103"/>
      <c r="AR968" s="159"/>
      <c r="AS968" s="84"/>
    </row>
    <row r="969" spans="1:45" ht="14.25" customHeight="1">
      <c r="A969" s="124"/>
      <c r="B969" s="124"/>
      <c r="C969" s="419"/>
      <c r="E969" s="135">
        <f>COUNTIF(品番配送区分記入用リスト!U:U,CONCATENATE(A969,$E$1))</f>
        <v>0</v>
      </c>
      <c r="F969" s="135">
        <f>COUNTIF(品番配送区分記入用リスト!U:U,CONCATENATE(A969,$F$1))</f>
        <v>0</v>
      </c>
      <c r="G969" s="135">
        <f>COUNTIF(品番配送区分記入用リスト!U:U,CONCATENATE(A969,$G$1))</f>
        <v>0</v>
      </c>
      <c r="H969" s="135">
        <f>COUNTIF(品番配送区分記入用リスト!U:U,CONCATENATE(A969,$H$1))</f>
        <v>0</v>
      </c>
      <c r="I969" s="136">
        <f t="shared" si="17"/>
        <v>0</v>
      </c>
      <c r="L969" s="135" t="s">
        <v>1484</v>
      </c>
      <c r="M969" s="137">
        <v>2000000</v>
      </c>
      <c r="N969" s="419"/>
      <c r="O969" s="154"/>
      <c r="Q969" s="419"/>
      <c r="S969" s="138"/>
      <c r="T969" s="141"/>
      <c r="X969" s="85"/>
      <c r="Y969" s="185"/>
      <c r="AA969" s="424"/>
      <c r="AB969" s="102"/>
      <c r="AC969" s="102"/>
      <c r="AF969" s="180"/>
      <c r="AK969" s="419"/>
      <c r="AN969" s="103"/>
      <c r="AQ969" s="103"/>
      <c r="AR969" s="159"/>
      <c r="AS969" s="84"/>
    </row>
    <row r="970" spans="1:45" ht="14.25" customHeight="1">
      <c r="A970" s="124"/>
      <c r="B970" s="124"/>
      <c r="C970" s="419"/>
      <c r="E970" s="135">
        <f>COUNTIF(品番配送区分記入用リスト!U:U,CONCATENATE(A970,$E$1))</f>
        <v>0</v>
      </c>
      <c r="F970" s="135">
        <f>COUNTIF(品番配送区分記入用リスト!U:U,CONCATENATE(A970,$F$1))</f>
        <v>0</v>
      </c>
      <c r="G970" s="135">
        <f>COUNTIF(品番配送区分記入用リスト!U:U,CONCATENATE(A970,$G$1))</f>
        <v>0</v>
      </c>
      <c r="H970" s="135">
        <f>COUNTIF(品番配送区分記入用リスト!U:U,CONCATENATE(A970,$H$1))</f>
        <v>0</v>
      </c>
      <c r="I970" s="136">
        <f t="shared" si="17"/>
        <v>0</v>
      </c>
      <c r="L970" s="135" t="s">
        <v>1484</v>
      </c>
      <c r="M970" s="137">
        <v>2000000</v>
      </c>
      <c r="N970" s="419"/>
      <c r="O970" s="154"/>
      <c r="Q970" s="419"/>
      <c r="S970" s="138"/>
      <c r="T970" s="141"/>
      <c r="X970" s="85"/>
      <c r="Y970" s="185"/>
      <c r="AA970" s="424"/>
      <c r="AB970" s="102"/>
      <c r="AC970" s="102"/>
      <c r="AF970" s="180"/>
      <c r="AK970" s="419"/>
      <c r="AN970" s="103"/>
      <c r="AQ970" s="103"/>
      <c r="AR970" s="159"/>
      <c r="AS970" s="84"/>
    </row>
    <row r="971" spans="1:45" ht="14.25" customHeight="1">
      <c r="A971" s="124"/>
      <c r="B971" s="124"/>
      <c r="C971" s="419"/>
      <c r="E971" s="135">
        <f>COUNTIF(品番配送区分記入用リスト!U:U,CONCATENATE(A971,$E$1))</f>
        <v>0</v>
      </c>
      <c r="F971" s="135">
        <f>COUNTIF(品番配送区分記入用リスト!U:U,CONCATENATE(A971,$F$1))</f>
        <v>0</v>
      </c>
      <c r="G971" s="135">
        <f>COUNTIF(品番配送区分記入用リスト!U:U,CONCATENATE(A971,$G$1))</f>
        <v>0</v>
      </c>
      <c r="H971" s="135">
        <f>COUNTIF(品番配送区分記入用リスト!U:U,CONCATENATE(A971,$H$1))</f>
        <v>0</v>
      </c>
      <c r="I971" s="136">
        <f t="shared" si="17"/>
        <v>0</v>
      </c>
      <c r="L971" s="135" t="s">
        <v>1484</v>
      </c>
      <c r="M971" s="137">
        <v>2000000</v>
      </c>
      <c r="N971" s="419"/>
      <c r="O971" s="154"/>
      <c r="Q971" s="419"/>
      <c r="S971" s="138"/>
      <c r="T971" s="141"/>
      <c r="X971" s="85"/>
      <c r="Y971" s="185"/>
      <c r="AA971" s="424"/>
      <c r="AB971" s="102"/>
      <c r="AC971" s="102"/>
      <c r="AF971" s="180"/>
      <c r="AK971" s="419"/>
      <c r="AN971" s="103"/>
      <c r="AQ971" s="103"/>
      <c r="AR971" s="159"/>
      <c r="AS971" s="84"/>
    </row>
    <row r="972" spans="1:45" ht="14.25" customHeight="1">
      <c r="A972" s="124"/>
      <c r="B972" s="124"/>
      <c r="C972" s="419"/>
      <c r="E972" s="135">
        <f>COUNTIF(品番配送区分記入用リスト!U:U,CONCATENATE(A972,$E$1))</f>
        <v>0</v>
      </c>
      <c r="F972" s="135">
        <f>COUNTIF(品番配送区分記入用リスト!U:U,CONCATENATE(A972,$F$1))</f>
        <v>0</v>
      </c>
      <c r="G972" s="135">
        <f>COUNTIF(品番配送区分記入用リスト!U:U,CONCATENATE(A972,$G$1))</f>
        <v>0</v>
      </c>
      <c r="H972" s="135">
        <f>COUNTIF(品番配送区分記入用リスト!U:U,CONCATENATE(A972,$H$1))</f>
        <v>0</v>
      </c>
      <c r="I972" s="136">
        <f t="shared" si="17"/>
        <v>0</v>
      </c>
      <c r="L972" s="135" t="s">
        <v>1484</v>
      </c>
      <c r="M972" s="137">
        <v>2000000</v>
      </c>
      <c r="N972" s="419"/>
      <c r="O972" s="154"/>
      <c r="Q972" s="419"/>
      <c r="S972" s="138"/>
      <c r="T972" s="141"/>
      <c r="X972" s="85"/>
      <c r="Y972" s="185"/>
      <c r="AA972" s="424"/>
      <c r="AB972" s="102"/>
      <c r="AC972" s="102"/>
      <c r="AF972" s="180"/>
      <c r="AK972" s="419"/>
      <c r="AN972" s="103"/>
      <c r="AQ972" s="103"/>
      <c r="AR972" s="159"/>
      <c r="AS972" s="84"/>
    </row>
    <row r="973" spans="1:45" ht="14.25" customHeight="1">
      <c r="A973" s="124"/>
      <c r="B973" s="124"/>
      <c r="C973" s="419"/>
      <c r="E973" s="135">
        <f>COUNTIF(品番配送区分記入用リスト!U:U,CONCATENATE(A973,$E$1))</f>
        <v>0</v>
      </c>
      <c r="F973" s="135">
        <f>COUNTIF(品番配送区分記入用リスト!U:U,CONCATENATE(A973,$F$1))</f>
        <v>0</v>
      </c>
      <c r="G973" s="135">
        <f>COUNTIF(品番配送区分記入用リスト!U:U,CONCATENATE(A973,$G$1))</f>
        <v>0</v>
      </c>
      <c r="H973" s="135">
        <f>COUNTIF(品番配送区分記入用リスト!U:U,CONCATENATE(A973,$H$1))</f>
        <v>0</v>
      </c>
      <c r="I973" s="136">
        <f t="shared" si="17"/>
        <v>0</v>
      </c>
      <c r="L973" s="135" t="s">
        <v>1484</v>
      </c>
      <c r="M973" s="137">
        <v>2000000</v>
      </c>
      <c r="N973" s="419"/>
      <c r="O973" s="154"/>
      <c r="Q973" s="419"/>
      <c r="S973" s="138"/>
      <c r="T973" s="141"/>
      <c r="X973" s="85"/>
      <c r="Y973" s="185"/>
      <c r="AA973" s="424"/>
      <c r="AB973" s="102"/>
      <c r="AC973" s="102"/>
      <c r="AF973" s="180"/>
      <c r="AK973" s="419"/>
      <c r="AN973" s="103"/>
      <c r="AQ973" s="103"/>
      <c r="AR973" s="159"/>
      <c r="AS973" s="84"/>
    </row>
    <row r="974" spans="1:45" ht="14.25" customHeight="1">
      <c r="A974" s="124"/>
      <c r="B974" s="124"/>
      <c r="C974" s="419"/>
      <c r="E974" s="135">
        <f>COUNTIF(品番配送区分記入用リスト!U:U,CONCATENATE(A974,$E$1))</f>
        <v>0</v>
      </c>
      <c r="F974" s="135">
        <f>COUNTIF(品番配送区分記入用リスト!U:U,CONCATENATE(A974,$F$1))</f>
        <v>0</v>
      </c>
      <c r="G974" s="135">
        <f>COUNTIF(品番配送区分記入用リスト!U:U,CONCATENATE(A974,$G$1))</f>
        <v>0</v>
      </c>
      <c r="H974" s="135">
        <f>COUNTIF(品番配送区分記入用リスト!U:U,CONCATENATE(A974,$H$1))</f>
        <v>0</v>
      </c>
      <c r="I974" s="136">
        <f t="shared" si="17"/>
        <v>0</v>
      </c>
      <c r="L974" s="135" t="s">
        <v>1484</v>
      </c>
      <c r="M974" s="137">
        <v>2000000</v>
      </c>
      <c r="N974" s="419"/>
      <c r="O974" s="154"/>
      <c r="Q974" s="419"/>
      <c r="S974" s="138"/>
      <c r="T974" s="141"/>
      <c r="X974" s="85"/>
      <c r="Y974" s="185"/>
      <c r="AA974" s="424"/>
      <c r="AB974" s="102"/>
      <c r="AC974" s="102"/>
      <c r="AF974" s="180"/>
      <c r="AK974" s="419"/>
      <c r="AN974" s="103"/>
      <c r="AQ974" s="103"/>
      <c r="AR974" s="159"/>
      <c r="AS974" s="84"/>
    </row>
    <row r="975" spans="1:45" ht="14.25" customHeight="1">
      <c r="A975" s="124"/>
      <c r="B975" s="124"/>
      <c r="C975" s="419"/>
      <c r="E975" s="135">
        <f>COUNTIF(品番配送区分記入用リスト!U:U,CONCATENATE(A975,$E$1))</f>
        <v>0</v>
      </c>
      <c r="F975" s="135">
        <f>COUNTIF(品番配送区分記入用リスト!U:U,CONCATENATE(A975,$F$1))</f>
        <v>0</v>
      </c>
      <c r="G975" s="135">
        <f>COUNTIF(品番配送区分記入用リスト!U:U,CONCATENATE(A975,$G$1))</f>
        <v>0</v>
      </c>
      <c r="H975" s="135">
        <f>COUNTIF(品番配送区分記入用リスト!U:U,CONCATENATE(A975,$H$1))</f>
        <v>0</v>
      </c>
      <c r="I975" s="136">
        <f t="shared" si="17"/>
        <v>0</v>
      </c>
      <c r="L975" s="135" t="s">
        <v>1484</v>
      </c>
      <c r="M975" s="137">
        <v>2000000</v>
      </c>
      <c r="N975" s="419"/>
      <c r="O975" s="154"/>
      <c r="Q975" s="419"/>
      <c r="S975" s="138"/>
      <c r="T975" s="141"/>
      <c r="X975" s="85"/>
      <c r="Y975" s="185"/>
      <c r="AA975" s="424"/>
      <c r="AB975" s="102"/>
      <c r="AC975" s="102"/>
      <c r="AF975" s="180"/>
      <c r="AK975" s="419"/>
      <c r="AN975" s="103"/>
      <c r="AQ975" s="103"/>
      <c r="AR975" s="159"/>
      <c r="AS975" s="84"/>
    </row>
    <row r="976" spans="1:45" ht="14.25" customHeight="1">
      <c r="A976" s="124"/>
      <c r="B976" s="124"/>
      <c r="C976" s="419"/>
      <c r="E976" s="135">
        <f>COUNTIF(品番配送区分記入用リスト!U:U,CONCATENATE(A976,$E$1))</f>
        <v>0</v>
      </c>
      <c r="F976" s="135">
        <f>COUNTIF(品番配送区分記入用リスト!U:U,CONCATENATE(A976,$F$1))</f>
        <v>0</v>
      </c>
      <c r="G976" s="135">
        <f>COUNTIF(品番配送区分記入用リスト!U:U,CONCATENATE(A976,$G$1))</f>
        <v>0</v>
      </c>
      <c r="H976" s="135">
        <f>COUNTIF(品番配送区分記入用リスト!U:U,CONCATENATE(A976,$H$1))</f>
        <v>0</v>
      </c>
      <c r="I976" s="136">
        <f t="shared" si="17"/>
        <v>0</v>
      </c>
      <c r="L976" s="135" t="s">
        <v>1484</v>
      </c>
      <c r="M976" s="137">
        <v>2000000</v>
      </c>
      <c r="N976" s="419"/>
      <c r="O976" s="154"/>
      <c r="Q976" s="419"/>
      <c r="S976" s="138"/>
      <c r="T976" s="141"/>
      <c r="X976" s="85"/>
      <c r="Y976" s="185"/>
      <c r="AA976" s="424"/>
      <c r="AB976" s="102"/>
      <c r="AC976" s="102"/>
      <c r="AF976" s="180"/>
      <c r="AK976" s="419"/>
      <c r="AN976" s="103"/>
      <c r="AQ976" s="103"/>
      <c r="AR976" s="159"/>
      <c r="AS976" s="84"/>
    </row>
    <row r="977" spans="1:45" ht="14.25" customHeight="1">
      <c r="A977" s="124"/>
      <c r="B977" s="124"/>
      <c r="C977" s="419"/>
      <c r="E977" s="135">
        <f>COUNTIF(品番配送区分記入用リスト!U:U,CONCATENATE(A977,$E$1))</f>
        <v>0</v>
      </c>
      <c r="F977" s="135">
        <f>COUNTIF(品番配送区分記入用リスト!U:U,CONCATENATE(A977,$F$1))</f>
        <v>0</v>
      </c>
      <c r="G977" s="135">
        <f>COUNTIF(品番配送区分記入用リスト!U:U,CONCATENATE(A977,$G$1))</f>
        <v>0</v>
      </c>
      <c r="H977" s="135">
        <f>COUNTIF(品番配送区分記入用リスト!U:U,CONCATENATE(A977,$H$1))</f>
        <v>0</v>
      </c>
      <c r="I977" s="136">
        <f t="shared" si="17"/>
        <v>0</v>
      </c>
      <c r="L977" s="135" t="s">
        <v>1484</v>
      </c>
      <c r="M977" s="137">
        <v>2000000</v>
      </c>
      <c r="N977" s="419"/>
      <c r="O977" s="154"/>
      <c r="Q977" s="419"/>
      <c r="S977" s="138"/>
      <c r="T977" s="141"/>
      <c r="X977" s="85"/>
      <c r="Y977" s="185"/>
      <c r="AA977" s="424"/>
      <c r="AB977" s="102"/>
      <c r="AC977" s="102"/>
      <c r="AF977" s="180"/>
      <c r="AK977" s="419"/>
      <c r="AN977" s="103"/>
      <c r="AQ977" s="103"/>
      <c r="AR977" s="159"/>
      <c r="AS977" s="84"/>
    </row>
    <row r="978" spans="1:45" ht="14.25" customHeight="1">
      <c r="A978" s="124"/>
      <c r="B978" s="124"/>
      <c r="C978" s="419"/>
      <c r="E978" s="135">
        <f>COUNTIF(品番配送区分記入用リスト!U:U,CONCATENATE(A978,$E$1))</f>
        <v>0</v>
      </c>
      <c r="F978" s="135">
        <f>COUNTIF(品番配送区分記入用リスト!U:U,CONCATENATE(A978,$F$1))</f>
        <v>0</v>
      </c>
      <c r="G978" s="135">
        <f>COUNTIF(品番配送区分記入用リスト!U:U,CONCATENATE(A978,$G$1))</f>
        <v>0</v>
      </c>
      <c r="H978" s="135">
        <f>COUNTIF(品番配送区分記入用リスト!U:U,CONCATENATE(A978,$H$1))</f>
        <v>0</v>
      </c>
      <c r="I978" s="136">
        <f t="shared" si="17"/>
        <v>0</v>
      </c>
      <c r="L978" s="135" t="s">
        <v>1484</v>
      </c>
      <c r="M978" s="137">
        <v>2000000</v>
      </c>
      <c r="N978" s="419"/>
      <c r="O978" s="154"/>
      <c r="Q978" s="419"/>
      <c r="S978" s="138"/>
      <c r="T978" s="141"/>
      <c r="X978" s="85"/>
      <c r="Y978" s="185"/>
      <c r="AA978" s="424"/>
      <c r="AB978" s="102"/>
      <c r="AC978" s="102"/>
      <c r="AF978" s="180"/>
      <c r="AK978" s="419"/>
      <c r="AN978" s="103"/>
      <c r="AQ978" s="103"/>
      <c r="AR978" s="159"/>
      <c r="AS978" s="84"/>
    </row>
    <row r="979" spans="1:45" ht="14.25" customHeight="1">
      <c r="A979" s="124"/>
      <c r="B979" s="124"/>
      <c r="C979" s="419"/>
      <c r="E979" s="135">
        <f>COUNTIF(品番配送区分記入用リスト!U:U,CONCATENATE(A979,$E$1))</f>
        <v>0</v>
      </c>
      <c r="F979" s="135">
        <f>COUNTIF(品番配送区分記入用リスト!U:U,CONCATENATE(A979,$F$1))</f>
        <v>0</v>
      </c>
      <c r="G979" s="135">
        <f>COUNTIF(品番配送区分記入用リスト!U:U,CONCATENATE(A979,$G$1))</f>
        <v>0</v>
      </c>
      <c r="H979" s="135">
        <f>COUNTIF(品番配送区分記入用リスト!U:U,CONCATENATE(A979,$H$1))</f>
        <v>0</v>
      </c>
      <c r="I979" s="136">
        <f t="shared" si="17"/>
        <v>0</v>
      </c>
      <c r="L979" s="135" t="s">
        <v>1484</v>
      </c>
      <c r="M979" s="137">
        <v>2000000</v>
      </c>
      <c r="N979" s="419"/>
      <c r="O979" s="154"/>
      <c r="Q979" s="419"/>
      <c r="S979" s="138"/>
      <c r="T979" s="141"/>
      <c r="X979" s="85"/>
      <c r="Y979" s="185"/>
      <c r="AA979" s="424"/>
      <c r="AB979" s="102"/>
      <c r="AC979" s="102"/>
      <c r="AF979" s="180"/>
      <c r="AK979" s="419"/>
      <c r="AN979" s="103"/>
      <c r="AQ979" s="103"/>
      <c r="AR979" s="159"/>
      <c r="AS979" s="84"/>
    </row>
    <row r="980" spans="1:45" ht="14.25" customHeight="1">
      <c r="A980" s="124"/>
      <c r="B980" s="124"/>
      <c r="C980" s="419"/>
      <c r="E980" s="135">
        <f>COUNTIF(品番配送区分記入用リスト!U:U,CONCATENATE(A980,$E$1))</f>
        <v>0</v>
      </c>
      <c r="F980" s="135">
        <f>COUNTIF(品番配送区分記入用リスト!U:U,CONCATENATE(A980,$F$1))</f>
        <v>0</v>
      </c>
      <c r="G980" s="135">
        <f>COUNTIF(品番配送区分記入用リスト!U:U,CONCATENATE(A980,$G$1))</f>
        <v>0</v>
      </c>
      <c r="H980" s="135">
        <f>COUNTIF(品番配送区分記入用リスト!U:U,CONCATENATE(A980,$H$1))</f>
        <v>0</v>
      </c>
      <c r="I980" s="136">
        <f t="shared" si="17"/>
        <v>0</v>
      </c>
      <c r="L980" s="135" t="s">
        <v>1484</v>
      </c>
      <c r="M980" s="137">
        <v>2000000</v>
      </c>
      <c r="N980" s="419"/>
      <c r="O980" s="154"/>
      <c r="Q980" s="419"/>
      <c r="S980" s="138"/>
      <c r="T980" s="141"/>
      <c r="X980" s="85"/>
      <c r="Y980" s="185"/>
      <c r="AA980" s="424"/>
      <c r="AB980" s="102"/>
      <c r="AC980" s="102"/>
      <c r="AF980" s="180"/>
      <c r="AK980" s="419"/>
      <c r="AN980" s="103"/>
      <c r="AQ980" s="103"/>
      <c r="AR980" s="159"/>
      <c r="AS980" s="84"/>
    </row>
    <row r="981" spans="1:45" ht="14.25" customHeight="1">
      <c r="A981" s="124"/>
      <c r="B981" s="124"/>
      <c r="C981" s="419"/>
      <c r="E981" s="135">
        <f>COUNTIF(品番配送区分記入用リスト!U:U,CONCATENATE(A981,$E$1))</f>
        <v>0</v>
      </c>
      <c r="F981" s="135">
        <f>COUNTIF(品番配送区分記入用リスト!U:U,CONCATENATE(A981,$F$1))</f>
        <v>0</v>
      </c>
      <c r="G981" s="135">
        <f>COUNTIF(品番配送区分記入用リスト!U:U,CONCATENATE(A981,$G$1))</f>
        <v>0</v>
      </c>
      <c r="H981" s="135">
        <f>COUNTIF(品番配送区分記入用リスト!U:U,CONCATENATE(A981,$H$1))</f>
        <v>0</v>
      </c>
      <c r="I981" s="136">
        <f t="shared" si="17"/>
        <v>0</v>
      </c>
      <c r="L981" s="135" t="s">
        <v>1484</v>
      </c>
      <c r="M981" s="137">
        <v>2000000</v>
      </c>
      <c r="N981" s="419"/>
      <c r="O981" s="154"/>
      <c r="Q981" s="419"/>
      <c r="S981" s="138"/>
      <c r="T981" s="141"/>
      <c r="X981" s="85"/>
      <c r="Y981" s="185"/>
      <c r="AA981" s="424"/>
      <c r="AB981" s="102"/>
      <c r="AC981" s="102"/>
      <c r="AF981" s="180"/>
      <c r="AK981" s="419"/>
      <c r="AN981" s="103"/>
      <c r="AQ981" s="103"/>
      <c r="AR981" s="159"/>
      <c r="AS981" s="84"/>
    </row>
    <row r="982" spans="1:45" ht="14.25" customHeight="1">
      <c r="A982" s="124"/>
      <c r="B982" s="124"/>
      <c r="C982" s="419"/>
      <c r="E982" s="135">
        <f>COUNTIF(品番配送区分記入用リスト!U:U,CONCATENATE(A982,$E$1))</f>
        <v>0</v>
      </c>
      <c r="F982" s="135">
        <f>COUNTIF(品番配送区分記入用リスト!U:U,CONCATENATE(A982,$F$1))</f>
        <v>0</v>
      </c>
      <c r="G982" s="135">
        <f>COUNTIF(品番配送区分記入用リスト!U:U,CONCATENATE(A982,$G$1))</f>
        <v>0</v>
      </c>
      <c r="H982" s="135">
        <f>COUNTIF(品番配送区分記入用リスト!U:U,CONCATENATE(A982,$H$1))</f>
        <v>0</v>
      </c>
      <c r="I982" s="136">
        <f t="shared" si="17"/>
        <v>0</v>
      </c>
      <c r="L982" s="135" t="s">
        <v>1484</v>
      </c>
      <c r="M982" s="137">
        <v>2000000</v>
      </c>
      <c r="N982" s="419"/>
      <c r="O982" s="154"/>
      <c r="Q982" s="419"/>
      <c r="S982" s="138"/>
      <c r="T982" s="141"/>
      <c r="X982" s="85"/>
      <c r="Y982" s="185"/>
      <c r="AA982" s="424"/>
      <c r="AB982" s="102"/>
      <c r="AC982" s="102"/>
      <c r="AF982" s="180"/>
      <c r="AK982" s="419"/>
      <c r="AN982" s="103"/>
      <c r="AQ982" s="103"/>
      <c r="AR982" s="159"/>
      <c r="AS982" s="84"/>
    </row>
    <row r="983" spans="1:45" ht="14.25" customHeight="1">
      <c r="A983" s="124"/>
      <c r="B983" s="124"/>
      <c r="C983" s="419"/>
      <c r="E983" s="135">
        <f>COUNTIF(品番配送区分記入用リスト!U:U,CONCATENATE(A983,$E$1))</f>
        <v>0</v>
      </c>
      <c r="F983" s="135">
        <f>COUNTIF(品番配送区分記入用リスト!U:U,CONCATENATE(A983,$F$1))</f>
        <v>0</v>
      </c>
      <c r="G983" s="135">
        <f>COUNTIF(品番配送区分記入用リスト!U:U,CONCATENATE(A983,$G$1))</f>
        <v>0</v>
      </c>
      <c r="H983" s="135">
        <f>COUNTIF(品番配送区分記入用リスト!U:U,CONCATENATE(A983,$H$1))</f>
        <v>0</v>
      </c>
      <c r="I983" s="136">
        <f t="shared" si="17"/>
        <v>0</v>
      </c>
      <c r="L983" s="135" t="s">
        <v>1484</v>
      </c>
      <c r="M983" s="137">
        <v>2000000</v>
      </c>
      <c r="N983" s="419"/>
      <c r="O983" s="154"/>
      <c r="Q983" s="419"/>
      <c r="S983" s="138"/>
      <c r="T983" s="141"/>
      <c r="X983" s="85"/>
      <c r="Y983" s="185"/>
      <c r="AA983" s="424"/>
      <c r="AB983" s="102"/>
      <c r="AC983" s="102"/>
      <c r="AF983" s="180"/>
      <c r="AK983" s="419"/>
      <c r="AN983" s="103"/>
      <c r="AQ983" s="103"/>
      <c r="AR983" s="159"/>
      <c r="AS983" s="84"/>
    </row>
    <row r="984" spans="1:45" ht="14.25" customHeight="1">
      <c r="A984" s="124"/>
      <c r="B984" s="124"/>
      <c r="C984" s="419"/>
      <c r="E984" s="135">
        <f>COUNTIF(品番配送区分記入用リスト!U:U,CONCATENATE(A984,$E$1))</f>
        <v>0</v>
      </c>
      <c r="F984" s="135">
        <f>COUNTIF(品番配送区分記入用リスト!U:U,CONCATENATE(A984,$F$1))</f>
        <v>0</v>
      </c>
      <c r="G984" s="135">
        <f>COUNTIF(品番配送区分記入用リスト!U:U,CONCATENATE(A984,$G$1))</f>
        <v>0</v>
      </c>
      <c r="H984" s="135">
        <f>COUNTIF(品番配送区分記入用リスト!U:U,CONCATENATE(A984,$H$1))</f>
        <v>0</v>
      </c>
      <c r="I984" s="136">
        <f t="shared" si="17"/>
        <v>0</v>
      </c>
      <c r="L984" s="135" t="s">
        <v>1484</v>
      </c>
      <c r="M984" s="137">
        <v>2000000</v>
      </c>
      <c r="N984" s="419"/>
      <c r="O984" s="154"/>
      <c r="Q984" s="419"/>
      <c r="S984" s="138"/>
      <c r="T984" s="141"/>
      <c r="X984" s="85"/>
      <c r="Y984" s="185"/>
      <c r="AA984" s="424"/>
      <c r="AB984" s="102"/>
      <c r="AC984" s="102"/>
      <c r="AF984" s="180"/>
      <c r="AK984" s="419"/>
      <c r="AN984" s="103"/>
      <c r="AQ984" s="103"/>
      <c r="AR984" s="159"/>
      <c r="AS984" s="84"/>
    </row>
    <row r="985" spans="1:45" ht="14.25" customHeight="1">
      <c r="A985" s="124"/>
      <c r="B985" s="124"/>
      <c r="C985" s="419"/>
      <c r="E985" s="135">
        <f>COUNTIF(品番配送区分記入用リスト!U:U,CONCATENATE(A985,$E$1))</f>
        <v>0</v>
      </c>
      <c r="F985" s="135">
        <f>COUNTIF(品番配送区分記入用リスト!U:U,CONCATENATE(A985,$F$1))</f>
        <v>0</v>
      </c>
      <c r="G985" s="135">
        <f>COUNTIF(品番配送区分記入用リスト!U:U,CONCATENATE(A985,$G$1))</f>
        <v>0</v>
      </c>
      <c r="H985" s="135">
        <f>COUNTIF(品番配送区分記入用リスト!U:U,CONCATENATE(A985,$H$1))</f>
        <v>0</v>
      </c>
      <c r="I985" s="136">
        <f t="shared" si="17"/>
        <v>0</v>
      </c>
      <c r="L985" s="135" t="s">
        <v>1484</v>
      </c>
      <c r="M985" s="137">
        <v>2000000</v>
      </c>
      <c r="N985" s="419"/>
      <c r="O985" s="154"/>
      <c r="Q985" s="419"/>
      <c r="S985" s="138"/>
      <c r="T985" s="141"/>
      <c r="X985" s="85"/>
      <c r="Y985" s="185"/>
      <c r="AA985" s="424"/>
      <c r="AB985" s="102"/>
      <c r="AC985" s="102"/>
      <c r="AF985" s="180"/>
      <c r="AK985" s="419"/>
      <c r="AN985" s="103"/>
      <c r="AQ985" s="103"/>
      <c r="AR985" s="159"/>
      <c r="AS985" s="84"/>
    </row>
    <row r="986" spans="1:45" ht="14.25" customHeight="1">
      <c r="A986" s="124"/>
      <c r="B986" s="124"/>
      <c r="C986" s="419"/>
      <c r="E986" s="135">
        <f>COUNTIF(品番配送区分記入用リスト!U:U,CONCATENATE(A986,$E$1))</f>
        <v>0</v>
      </c>
      <c r="F986" s="135">
        <f>COUNTIF(品番配送区分記入用リスト!U:U,CONCATENATE(A986,$F$1))</f>
        <v>0</v>
      </c>
      <c r="G986" s="135">
        <f>COUNTIF(品番配送区分記入用リスト!U:U,CONCATENATE(A986,$G$1))</f>
        <v>0</v>
      </c>
      <c r="H986" s="135">
        <f>COUNTIF(品番配送区分記入用リスト!U:U,CONCATENATE(A986,$H$1))</f>
        <v>0</v>
      </c>
      <c r="I986" s="136">
        <f t="shared" si="17"/>
        <v>0</v>
      </c>
      <c r="L986" s="135" t="s">
        <v>1484</v>
      </c>
      <c r="M986" s="137">
        <v>2000000</v>
      </c>
      <c r="N986" s="419"/>
      <c r="O986" s="154"/>
      <c r="Q986" s="419"/>
      <c r="S986" s="138"/>
      <c r="T986" s="141"/>
      <c r="X986" s="85"/>
      <c r="Y986" s="185"/>
      <c r="AA986" s="424"/>
      <c r="AB986" s="102"/>
      <c r="AC986" s="102"/>
      <c r="AF986" s="180"/>
      <c r="AK986" s="419"/>
      <c r="AN986" s="103"/>
      <c r="AQ986" s="103"/>
      <c r="AR986" s="159"/>
      <c r="AS986" s="84"/>
    </row>
    <row r="987" spans="1:45" ht="14.25" customHeight="1">
      <c r="A987" s="124"/>
      <c r="B987" s="124"/>
      <c r="C987" s="419"/>
      <c r="E987" s="135">
        <f>COUNTIF(品番配送区分記入用リスト!U:U,CONCATENATE(A987,$E$1))</f>
        <v>0</v>
      </c>
      <c r="F987" s="135">
        <f>COUNTIF(品番配送区分記入用リスト!U:U,CONCATENATE(A987,$F$1))</f>
        <v>0</v>
      </c>
      <c r="G987" s="135">
        <f>COUNTIF(品番配送区分記入用リスト!U:U,CONCATENATE(A987,$G$1))</f>
        <v>0</v>
      </c>
      <c r="H987" s="135">
        <f>COUNTIF(品番配送区分記入用リスト!U:U,CONCATENATE(A987,$H$1))</f>
        <v>0</v>
      </c>
      <c r="I987" s="136">
        <f t="shared" si="17"/>
        <v>0</v>
      </c>
      <c r="L987" s="135" t="s">
        <v>1484</v>
      </c>
      <c r="M987" s="137">
        <v>2000000</v>
      </c>
      <c r="N987" s="419"/>
      <c r="O987" s="154"/>
      <c r="Q987" s="419"/>
      <c r="S987" s="138"/>
      <c r="T987" s="141"/>
      <c r="X987" s="85"/>
      <c r="Y987" s="185"/>
      <c r="AA987" s="424"/>
      <c r="AB987" s="102"/>
      <c r="AC987" s="102"/>
      <c r="AF987" s="180"/>
      <c r="AK987" s="419"/>
      <c r="AN987" s="103"/>
      <c r="AQ987" s="103"/>
      <c r="AR987" s="159"/>
      <c r="AS987" s="84"/>
    </row>
    <row r="988" spans="1:45" ht="14.25" customHeight="1">
      <c r="A988" s="124"/>
      <c r="B988" s="124"/>
      <c r="C988" s="419"/>
      <c r="E988" s="135">
        <f>COUNTIF(品番配送区分記入用リスト!U:U,CONCATENATE(A988,$E$1))</f>
        <v>0</v>
      </c>
      <c r="F988" s="135">
        <f>COUNTIF(品番配送区分記入用リスト!U:U,CONCATENATE(A988,$F$1))</f>
        <v>0</v>
      </c>
      <c r="G988" s="135">
        <f>COUNTIF(品番配送区分記入用リスト!U:U,CONCATENATE(A988,$G$1))</f>
        <v>0</v>
      </c>
      <c r="H988" s="135">
        <f>COUNTIF(品番配送区分記入用リスト!U:U,CONCATENATE(A988,$H$1))</f>
        <v>0</v>
      </c>
      <c r="I988" s="136">
        <f t="shared" si="17"/>
        <v>0</v>
      </c>
      <c r="L988" s="135" t="s">
        <v>1484</v>
      </c>
      <c r="M988" s="137">
        <v>2000000</v>
      </c>
      <c r="N988" s="419"/>
      <c r="O988" s="154"/>
      <c r="Q988" s="419"/>
      <c r="S988" s="138"/>
      <c r="T988" s="141"/>
      <c r="X988" s="85"/>
      <c r="Y988" s="185"/>
      <c r="AA988" s="424"/>
      <c r="AB988" s="102"/>
      <c r="AC988" s="102"/>
      <c r="AF988" s="180"/>
      <c r="AK988" s="419"/>
      <c r="AN988" s="103"/>
      <c r="AQ988" s="103"/>
      <c r="AR988" s="159"/>
      <c r="AS988" s="84"/>
    </row>
    <row r="989" spans="1:45" ht="14.25" customHeight="1">
      <c r="A989" s="124"/>
      <c r="B989" s="124"/>
      <c r="C989" s="419"/>
      <c r="E989" s="135">
        <f>COUNTIF(品番配送区分記入用リスト!U:U,CONCATENATE(A989,$E$1))</f>
        <v>0</v>
      </c>
      <c r="F989" s="135">
        <f>COUNTIF(品番配送区分記入用リスト!U:U,CONCATENATE(A989,$F$1))</f>
        <v>0</v>
      </c>
      <c r="G989" s="135">
        <f>COUNTIF(品番配送区分記入用リスト!U:U,CONCATENATE(A989,$G$1))</f>
        <v>0</v>
      </c>
      <c r="H989" s="135">
        <f>COUNTIF(品番配送区分記入用リスト!U:U,CONCATENATE(A989,$H$1))</f>
        <v>0</v>
      </c>
      <c r="I989" s="136">
        <f t="shared" si="17"/>
        <v>0</v>
      </c>
      <c r="L989" s="135" t="s">
        <v>1484</v>
      </c>
      <c r="M989" s="137">
        <v>2000000</v>
      </c>
      <c r="N989" s="419"/>
      <c r="O989" s="154"/>
      <c r="Q989" s="419"/>
      <c r="S989" s="138"/>
      <c r="T989" s="141"/>
      <c r="X989" s="85"/>
      <c r="Y989" s="185"/>
      <c r="AA989" s="424"/>
      <c r="AB989" s="102"/>
      <c r="AC989" s="102"/>
      <c r="AF989" s="180"/>
      <c r="AK989" s="419"/>
      <c r="AN989" s="103"/>
      <c r="AQ989" s="103"/>
      <c r="AR989" s="159"/>
      <c r="AS989" s="84"/>
    </row>
    <row r="990" spans="1:45" ht="14.25" customHeight="1">
      <c r="A990" s="124"/>
      <c r="B990" s="124"/>
      <c r="C990" s="419"/>
      <c r="E990" s="135">
        <f>COUNTIF(品番配送区分記入用リスト!U:U,CONCATENATE(A990,$E$1))</f>
        <v>0</v>
      </c>
      <c r="F990" s="135">
        <f>COUNTIF(品番配送区分記入用リスト!U:U,CONCATENATE(A990,$F$1))</f>
        <v>0</v>
      </c>
      <c r="G990" s="135">
        <f>COUNTIF(品番配送区分記入用リスト!U:U,CONCATENATE(A990,$G$1))</f>
        <v>0</v>
      </c>
      <c r="H990" s="135">
        <f>COUNTIF(品番配送区分記入用リスト!U:U,CONCATENATE(A990,$H$1))</f>
        <v>0</v>
      </c>
      <c r="I990" s="136">
        <f t="shared" si="17"/>
        <v>0</v>
      </c>
      <c r="L990" s="135" t="s">
        <v>1484</v>
      </c>
      <c r="M990" s="137">
        <v>2000000</v>
      </c>
      <c r="N990" s="419"/>
      <c r="O990" s="154"/>
      <c r="Q990" s="419"/>
      <c r="S990" s="138"/>
      <c r="T990" s="141"/>
      <c r="X990" s="85"/>
      <c r="Y990" s="185"/>
      <c r="AA990" s="424"/>
      <c r="AB990" s="102"/>
      <c r="AC990" s="102"/>
      <c r="AF990" s="180"/>
      <c r="AK990" s="419"/>
      <c r="AN990" s="103"/>
      <c r="AQ990" s="103"/>
      <c r="AR990" s="159"/>
      <c r="AS990" s="84"/>
    </row>
    <row r="991" spans="1:45" ht="14.25" customHeight="1">
      <c r="A991" s="124"/>
      <c r="B991" s="124"/>
      <c r="C991" s="419"/>
      <c r="E991" s="135">
        <f>COUNTIF(品番配送区分記入用リスト!U:U,CONCATENATE(A991,$E$1))</f>
        <v>0</v>
      </c>
      <c r="F991" s="135">
        <f>COUNTIF(品番配送区分記入用リスト!U:U,CONCATENATE(A991,$F$1))</f>
        <v>0</v>
      </c>
      <c r="G991" s="135">
        <f>COUNTIF(品番配送区分記入用リスト!U:U,CONCATENATE(A991,$G$1))</f>
        <v>0</v>
      </c>
      <c r="H991" s="135">
        <f>COUNTIF(品番配送区分記入用リスト!U:U,CONCATENATE(A991,$H$1))</f>
        <v>0</v>
      </c>
      <c r="I991" s="136">
        <f t="shared" si="17"/>
        <v>0</v>
      </c>
      <c r="L991" s="135" t="s">
        <v>1484</v>
      </c>
      <c r="M991" s="137">
        <v>2000000</v>
      </c>
      <c r="N991" s="419"/>
      <c r="O991" s="154"/>
      <c r="Q991" s="419"/>
      <c r="S991" s="138"/>
      <c r="T991" s="141"/>
      <c r="X991" s="85"/>
      <c r="Y991" s="185"/>
      <c r="AA991" s="424"/>
      <c r="AB991" s="102"/>
      <c r="AC991" s="102"/>
      <c r="AF991" s="180"/>
      <c r="AK991" s="419"/>
      <c r="AN991" s="103"/>
      <c r="AQ991" s="103"/>
      <c r="AR991" s="159"/>
      <c r="AS991" s="84"/>
    </row>
    <row r="992" spans="1:45" ht="14.25" customHeight="1">
      <c r="A992" s="124"/>
      <c r="B992" s="124"/>
      <c r="C992" s="419"/>
      <c r="E992" s="135">
        <f>COUNTIF(品番配送区分記入用リスト!U:U,CONCATENATE(A992,$E$1))</f>
        <v>0</v>
      </c>
      <c r="F992" s="135">
        <f>COUNTIF(品番配送区分記入用リスト!U:U,CONCATENATE(A992,$F$1))</f>
        <v>0</v>
      </c>
      <c r="G992" s="135">
        <f>COUNTIF(品番配送区分記入用リスト!U:U,CONCATENATE(A992,$G$1))</f>
        <v>0</v>
      </c>
      <c r="H992" s="135">
        <f>COUNTIF(品番配送区分記入用リスト!U:U,CONCATENATE(A992,$H$1))</f>
        <v>0</v>
      </c>
      <c r="I992" s="136">
        <f t="shared" si="17"/>
        <v>0</v>
      </c>
      <c r="L992" s="135" t="s">
        <v>1484</v>
      </c>
      <c r="M992" s="137">
        <v>2000000</v>
      </c>
      <c r="N992" s="419"/>
      <c r="O992" s="154"/>
      <c r="Q992" s="419"/>
      <c r="S992" s="138"/>
      <c r="T992" s="141"/>
      <c r="X992" s="85"/>
      <c r="Y992" s="185"/>
      <c r="AA992" s="424"/>
      <c r="AB992" s="102"/>
      <c r="AC992" s="102"/>
      <c r="AF992" s="180"/>
      <c r="AK992" s="419"/>
      <c r="AN992" s="103"/>
      <c r="AQ992" s="103"/>
      <c r="AR992" s="159"/>
      <c r="AS992" s="84"/>
    </row>
    <row r="993" spans="1:45" ht="14.25" customHeight="1">
      <c r="A993" s="124"/>
      <c r="B993" s="124"/>
      <c r="C993" s="419"/>
      <c r="E993" s="135">
        <f>COUNTIF(品番配送区分記入用リスト!U:U,CONCATENATE(A993,$E$1))</f>
        <v>0</v>
      </c>
      <c r="F993" s="135">
        <f>COUNTIF(品番配送区分記入用リスト!U:U,CONCATENATE(A993,$F$1))</f>
        <v>0</v>
      </c>
      <c r="G993" s="135">
        <f>COUNTIF(品番配送区分記入用リスト!U:U,CONCATENATE(A993,$G$1))</f>
        <v>0</v>
      </c>
      <c r="H993" s="135">
        <f>COUNTIF(品番配送区分記入用リスト!U:U,CONCATENATE(A993,$H$1))</f>
        <v>0</v>
      </c>
      <c r="I993" s="136">
        <f t="shared" si="17"/>
        <v>0</v>
      </c>
      <c r="L993" s="135" t="s">
        <v>1484</v>
      </c>
      <c r="M993" s="137">
        <v>2000000</v>
      </c>
      <c r="N993" s="419"/>
      <c r="O993" s="154"/>
      <c r="Q993" s="419"/>
      <c r="S993" s="138"/>
      <c r="T993" s="141"/>
      <c r="X993" s="85"/>
      <c r="Y993" s="185"/>
      <c r="AA993" s="424"/>
      <c r="AB993" s="102"/>
      <c r="AC993" s="102"/>
      <c r="AF993" s="180"/>
      <c r="AK993" s="419"/>
      <c r="AN993" s="103"/>
      <c r="AQ993" s="103"/>
      <c r="AR993" s="159"/>
      <c r="AS993" s="84"/>
    </row>
    <row r="994" spans="1:45" ht="14.25" customHeight="1">
      <c r="A994" s="124"/>
      <c r="B994" s="124"/>
      <c r="C994" s="419"/>
      <c r="E994" s="135">
        <f>COUNTIF(品番配送区分記入用リスト!U:U,CONCATENATE(A994,$E$1))</f>
        <v>0</v>
      </c>
      <c r="F994" s="135">
        <f>COUNTIF(品番配送区分記入用リスト!U:U,CONCATENATE(A994,$F$1))</f>
        <v>0</v>
      </c>
      <c r="G994" s="135">
        <f>COUNTIF(品番配送区分記入用リスト!U:U,CONCATENATE(A994,$G$1))</f>
        <v>0</v>
      </c>
      <c r="H994" s="135">
        <f>COUNTIF(品番配送区分記入用リスト!U:U,CONCATENATE(A994,$H$1))</f>
        <v>0</v>
      </c>
      <c r="I994" s="136">
        <f t="shared" si="17"/>
        <v>0</v>
      </c>
      <c r="L994" s="135" t="s">
        <v>1484</v>
      </c>
      <c r="M994" s="137">
        <v>2000000</v>
      </c>
      <c r="N994" s="419"/>
      <c r="O994" s="154"/>
      <c r="Q994" s="419"/>
      <c r="S994" s="138"/>
      <c r="T994" s="141"/>
      <c r="X994" s="85"/>
      <c r="Y994" s="185"/>
      <c r="AA994" s="424"/>
      <c r="AB994" s="102"/>
      <c r="AC994" s="102"/>
      <c r="AF994" s="180"/>
      <c r="AK994" s="419"/>
      <c r="AN994" s="103"/>
      <c r="AQ994" s="103"/>
      <c r="AR994" s="159"/>
      <c r="AS994" s="84"/>
    </row>
    <row r="995" spans="1:45" ht="14.25" customHeight="1">
      <c r="A995" s="124"/>
      <c r="B995" s="124"/>
      <c r="C995" s="419"/>
      <c r="E995" s="135">
        <f>COUNTIF(品番配送区分記入用リスト!U:U,CONCATENATE(A995,$E$1))</f>
        <v>0</v>
      </c>
      <c r="F995" s="135">
        <f>COUNTIF(品番配送区分記入用リスト!U:U,CONCATENATE(A995,$F$1))</f>
        <v>0</v>
      </c>
      <c r="G995" s="135">
        <f>COUNTIF(品番配送区分記入用リスト!U:U,CONCATENATE(A995,$G$1))</f>
        <v>0</v>
      </c>
      <c r="H995" s="135">
        <f>COUNTIF(品番配送区分記入用リスト!U:U,CONCATENATE(A995,$H$1))</f>
        <v>0</v>
      </c>
      <c r="I995" s="136">
        <f t="shared" si="17"/>
        <v>0</v>
      </c>
      <c r="L995" s="135" t="s">
        <v>1484</v>
      </c>
      <c r="M995" s="137">
        <v>2000000</v>
      </c>
      <c r="N995" s="419"/>
      <c r="O995" s="154"/>
      <c r="Q995" s="419"/>
      <c r="S995" s="138"/>
      <c r="T995" s="141"/>
      <c r="X995" s="85"/>
      <c r="Y995" s="185"/>
      <c r="AA995" s="424"/>
      <c r="AB995" s="102"/>
      <c r="AC995" s="102"/>
      <c r="AF995" s="180"/>
      <c r="AK995" s="419"/>
      <c r="AN995" s="103"/>
      <c r="AQ995" s="103"/>
      <c r="AR995" s="159"/>
      <c r="AS995" s="84"/>
    </row>
    <row r="996" spans="1:45" ht="14.25" customHeight="1">
      <c r="A996" s="124"/>
      <c r="B996" s="124"/>
      <c r="C996" s="419"/>
      <c r="E996" s="135">
        <f>COUNTIF(品番配送区分記入用リスト!U:U,CONCATENATE(A996,$E$1))</f>
        <v>0</v>
      </c>
      <c r="F996" s="135">
        <f>COUNTIF(品番配送区分記入用リスト!U:U,CONCATENATE(A996,$F$1))</f>
        <v>0</v>
      </c>
      <c r="G996" s="135">
        <f>COUNTIF(品番配送区分記入用リスト!U:U,CONCATENATE(A996,$G$1))</f>
        <v>0</v>
      </c>
      <c r="H996" s="135">
        <f>COUNTIF(品番配送区分記入用リスト!U:U,CONCATENATE(A996,$H$1))</f>
        <v>0</v>
      </c>
      <c r="I996" s="136">
        <f t="shared" si="17"/>
        <v>0</v>
      </c>
      <c r="L996" s="135" t="s">
        <v>1484</v>
      </c>
      <c r="M996" s="137">
        <v>2000000</v>
      </c>
      <c r="N996" s="419"/>
      <c r="O996" s="154"/>
      <c r="Q996" s="419"/>
      <c r="S996" s="138"/>
      <c r="T996" s="141"/>
      <c r="X996" s="85"/>
      <c r="Y996" s="185"/>
      <c r="AA996" s="424"/>
      <c r="AB996" s="102"/>
      <c r="AC996" s="102"/>
      <c r="AF996" s="180"/>
      <c r="AK996" s="419"/>
      <c r="AN996" s="103"/>
      <c r="AQ996" s="103"/>
      <c r="AR996" s="159"/>
      <c r="AS996" s="84"/>
    </row>
    <row r="997" spans="1:45" ht="14.25" customHeight="1">
      <c r="A997" s="124"/>
      <c r="B997" s="124"/>
      <c r="C997" s="419"/>
      <c r="E997" s="135">
        <f>COUNTIF(品番配送区分記入用リスト!U:U,CONCATENATE(A997,$E$1))</f>
        <v>0</v>
      </c>
      <c r="F997" s="135">
        <f>COUNTIF(品番配送区分記入用リスト!U:U,CONCATENATE(A997,$F$1))</f>
        <v>0</v>
      </c>
      <c r="G997" s="135">
        <f>COUNTIF(品番配送区分記入用リスト!U:U,CONCATENATE(A997,$G$1))</f>
        <v>0</v>
      </c>
      <c r="H997" s="135">
        <f>COUNTIF(品番配送区分記入用リスト!U:U,CONCATENATE(A997,$H$1))</f>
        <v>0</v>
      </c>
      <c r="I997" s="136">
        <f t="shared" si="17"/>
        <v>0</v>
      </c>
      <c r="L997" s="135" t="s">
        <v>1484</v>
      </c>
      <c r="M997" s="137">
        <v>2000000</v>
      </c>
      <c r="N997" s="419"/>
      <c r="O997" s="154"/>
      <c r="Q997" s="419"/>
      <c r="S997" s="138"/>
      <c r="T997" s="141"/>
      <c r="X997" s="85"/>
      <c r="Y997" s="185"/>
      <c r="AA997" s="424"/>
      <c r="AB997" s="102"/>
      <c r="AC997" s="102"/>
      <c r="AF997" s="180"/>
      <c r="AK997" s="419"/>
      <c r="AN997" s="103"/>
      <c r="AQ997" s="103"/>
      <c r="AR997" s="159"/>
      <c r="AS997" s="84"/>
    </row>
    <row r="998" spans="1:45" ht="14.25" customHeight="1">
      <c r="A998" s="124"/>
      <c r="B998" s="124"/>
      <c r="C998" s="419"/>
      <c r="E998" s="135">
        <f>COUNTIF(品番配送区分記入用リスト!U:U,CONCATENATE(A998,$E$1))</f>
        <v>0</v>
      </c>
      <c r="F998" s="135">
        <f>COUNTIF(品番配送区分記入用リスト!U:U,CONCATENATE(A998,$F$1))</f>
        <v>0</v>
      </c>
      <c r="G998" s="135">
        <f>COUNTIF(品番配送区分記入用リスト!U:U,CONCATENATE(A998,$G$1))</f>
        <v>0</v>
      </c>
      <c r="H998" s="135">
        <f>COUNTIF(品番配送区分記入用リスト!U:U,CONCATENATE(A998,$H$1))</f>
        <v>0</v>
      </c>
      <c r="I998" s="136">
        <f t="shared" si="17"/>
        <v>0</v>
      </c>
      <c r="L998" s="135" t="s">
        <v>1484</v>
      </c>
      <c r="M998" s="137">
        <v>2000000</v>
      </c>
      <c r="N998" s="419"/>
      <c r="O998" s="154"/>
      <c r="Q998" s="419"/>
      <c r="S998" s="138"/>
      <c r="T998" s="141"/>
      <c r="X998" s="85"/>
      <c r="Y998" s="185"/>
      <c r="AA998" s="424"/>
      <c r="AB998" s="102"/>
      <c r="AC998" s="102"/>
      <c r="AF998" s="180"/>
      <c r="AK998" s="419"/>
      <c r="AN998" s="103"/>
      <c r="AQ998" s="103"/>
      <c r="AR998" s="159"/>
      <c r="AS998" s="84"/>
    </row>
    <row r="999" spans="1:45" ht="14.25" customHeight="1">
      <c r="A999" s="124"/>
      <c r="B999" s="124"/>
      <c r="C999" s="419"/>
      <c r="E999" s="135">
        <f>COUNTIF(品番配送区分記入用リスト!U:U,CONCATENATE(A999,$E$1))</f>
        <v>0</v>
      </c>
      <c r="F999" s="135">
        <f>COUNTIF(品番配送区分記入用リスト!U:U,CONCATENATE(A999,$F$1))</f>
        <v>0</v>
      </c>
      <c r="G999" s="135">
        <f>COUNTIF(品番配送区分記入用リスト!U:U,CONCATENATE(A999,$G$1))</f>
        <v>0</v>
      </c>
      <c r="H999" s="135">
        <f>COUNTIF(品番配送区分記入用リスト!U:U,CONCATENATE(A999,$H$1))</f>
        <v>0</v>
      </c>
      <c r="I999" s="136">
        <f t="shared" si="17"/>
        <v>0</v>
      </c>
      <c r="L999" s="135" t="s">
        <v>1484</v>
      </c>
      <c r="M999" s="137">
        <v>2000000</v>
      </c>
      <c r="N999" s="419"/>
      <c r="O999" s="154"/>
      <c r="Q999" s="419"/>
      <c r="S999" s="138"/>
      <c r="T999" s="141"/>
      <c r="X999" s="85"/>
      <c r="Y999" s="185"/>
      <c r="AA999" s="424"/>
      <c r="AB999" s="102"/>
      <c r="AC999" s="102"/>
      <c r="AF999" s="180"/>
      <c r="AK999" s="419"/>
      <c r="AN999" s="103"/>
      <c r="AQ999" s="103"/>
      <c r="AR999" s="159"/>
      <c r="AS999" s="84"/>
    </row>
    <row r="1000" spans="1:45" ht="14.25" customHeight="1">
      <c r="A1000" s="124"/>
      <c r="B1000" s="124"/>
      <c r="C1000" s="419"/>
      <c r="E1000" s="135">
        <f>COUNTIF(品番配送区分記入用リスト!U:U,CONCATENATE(A1000,$E$1))</f>
        <v>0</v>
      </c>
      <c r="F1000" s="135">
        <f>COUNTIF(品番配送区分記入用リスト!U:U,CONCATENATE(A1000,$F$1))</f>
        <v>0</v>
      </c>
      <c r="G1000" s="135">
        <f>COUNTIF(品番配送区分記入用リスト!U:U,CONCATENATE(A1000,$G$1))</f>
        <v>0</v>
      </c>
      <c r="H1000" s="135">
        <f>COUNTIF(品番配送区分記入用リスト!U:U,CONCATENATE(A1000,$H$1))</f>
        <v>0</v>
      </c>
      <c r="I1000" s="136">
        <f t="shared" si="17"/>
        <v>0</v>
      </c>
      <c r="L1000" s="135" t="s">
        <v>1484</v>
      </c>
      <c r="M1000" s="137">
        <v>2000000</v>
      </c>
      <c r="N1000" s="419"/>
      <c r="O1000" s="154"/>
      <c r="Q1000" s="419"/>
      <c r="S1000" s="138"/>
      <c r="T1000" s="141"/>
      <c r="X1000" s="85"/>
      <c r="Y1000" s="185"/>
      <c r="AA1000" s="424"/>
      <c r="AB1000" s="102"/>
      <c r="AC1000" s="102"/>
      <c r="AF1000" s="180"/>
      <c r="AK1000" s="419"/>
      <c r="AN1000" s="103"/>
      <c r="AQ1000" s="103"/>
      <c r="AR1000" s="159"/>
      <c r="AS1000" s="84"/>
    </row>
    <row r="1001" spans="1:45" ht="14.25" customHeight="1">
      <c r="A1001" s="124"/>
      <c r="B1001" s="124"/>
      <c r="C1001" s="124"/>
      <c r="E1001" s="135">
        <f>COUNTIF(品番配送区分記入用リスト!U:U,CONCATENATE(A1001,$E$1))</f>
        <v>0</v>
      </c>
      <c r="F1001" s="135">
        <f>COUNTIF(品番配送区分記入用リスト!U:U,CONCATENATE(A1001,$F$1))</f>
        <v>0</v>
      </c>
      <c r="G1001" s="135">
        <f>COUNTIF(品番配送区分記入用リスト!U:U,CONCATENATE(A1001,$G$1))</f>
        <v>0</v>
      </c>
      <c r="H1001" s="135">
        <f>COUNTIF(品番配送区分記入用リスト!U:U,CONCATENATE(A1001,$H$1))</f>
        <v>0</v>
      </c>
      <c r="I1001" s="136">
        <f t="shared" si="17"/>
        <v>0</v>
      </c>
      <c r="L1001" s="135" t="s">
        <v>1484</v>
      </c>
      <c r="M1001" s="137">
        <v>2000000</v>
      </c>
      <c r="N1001" s="12"/>
      <c r="O1001" s="154"/>
      <c r="Q1001" s="12"/>
      <c r="S1001" s="138"/>
      <c r="T1001" s="141"/>
      <c r="X1001" s="85"/>
      <c r="Y1001" s="185"/>
      <c r="AA1001" s="157"/>
      <c r="AB1001" s="102"/>
      <c r="AC1001" s="102"/>
      <c r="AF1001" s="180"/>
      <c r="AS1001" s="84"/>
    </row>
    <row r="1002" spans="1:45" ht="14.25" customHeight="1">
      <c r="A1002" s="124"/>
      <c r="B1002" s="124"/>
      <c r="C1002" s="124"/>
      <c r="E1002" s="135">
        <f>COUNTIF(品番配送区分記入用リスト!U:U,CONCATENATE(A1002,$E$1))</f>
        <v>0</v>
      </c>
      <c r="F1002" s="135">
        <f>COUNTIF(品番配送区分記入用リスト!U:U,CONCATENATE(A1002,$F$1))</f>
        <v>0</v>
      </c>
      <c r="G1002" s="135">
        <f>COUNTIF(品番配送区分記入用リスト!U:U,CONCATENATE(A1002,$G$1))</f>
        <v>0</v>
      </c>
      <c r="H1002" s="135">
        <f>COUNTIF(品番配送区分記入用リスト!U:U,CONCATENATE(A1002,$H$1))</f>
        <v>0</v>
      </c>
      <c r="I1002" s="136">
        <f t="shared" si="17"/>
        <v>0</v>
      </c>
      <c r="L1002" s="135" t="s">
        <v>1484</v>
      </c>
      <c r="M1002" s="137">
        <v>2000000</v>
      </c>
      <c r="N1002" s="12"/>
      <c r="O1002" s="154"/>
      <c r="Q1002" s="12"/>
      <c r="S1002" s="138"/>
      <c r="T1002" s="141"/>
      <c r="X1002" s="85"/>
      <c r="Y1002" s="185"/>
      <c r="AA1002" s="157"/>
      <c r="AB1002" s="102"/>
      <c r="AC1002" s="102"/>
      <c r="AF1002" s="180"/>
      <c r="AS1002" s="84"/>
    </row>
    <row r="1003" spans="1:45" ht="14.25" customHeight="1">
      <c r="A1003" s="124"/>
      <c r="B1003" s="124"/>
      <c r="C1003" s="156"/>
      <c r="E1003" s="135">
        <f>COUNTIF(品番配送区分記入用リスト!U:U,CONCATENATE(A1003,$E$1))</f>
        <v>0</v>
      </c>
      <c r="F1003" s="135">
        <f>COUNTIF(品番配送区分記入用リスト!U:U,CONCATENATE(A1003,$F$1))</f>
        <v>0</v>
      </c>
      <c r="G1003" s="135">
        <f>COUNTIF(品番配送区分記入用リスト!U:U,CONCATENATE(A1003,$G$1))</f>
        <v>0</v>
      </c>
      <c r="H1003" s="135">
        <f>COUNTIF(品番配送区分記入用リスト!U:U,CONCATENATE(A1003,$H$1))</f>
        <v>0</v>
      </c>
      <c r="I1003" s="136">
        <f t="shared" si="17"/>
        <v>0</v>
      </c>
      <c r="L1003" s="135" t="s">
        <v>1484</v>
      </c>
      <c r="M1003" s="137">
        <v>2000000</v>
      </c>
      <c r="N1003" s="12"/>
      <c r="O1003" s="154"/>
      <c r="Q1003" s="12"/>
      <c r="S1003" s="138"/>
      <c r="T1003" s="141"/>
      <c r="X1003" s="85"/>
      <c r="Y1003" s="185"/>
      <c r="AA1003" s="157"/>
      <c r="AB1003" s="102"/>
      <c r="AC1003" s="102"/>
      <c r="AF1003" s="180"/>
      <c r="AS1003" s="84"/>
    </row>
    <row r="1004" spans="1:45" ht="14.25" customHeight="1">
      <c r="A1004" s="124"/>
      <c r="B1004" s="124"/>
      <c r="C1004" s="124"/>
      <c r="E1004" s="135">
        <f>COUNTIF(品番配送区分記入用リスト!U:U,CONCATENATE(A1004,$E$1))</f>
        <v>0</v>
      </c>
      <c r="F1004" s="135">
        <f>COUNTIF(品番配送区分記入用リスト!U:U,CONCATENATE(A1004,$F$1))</f>
        <v>0</v>
      </c>
      <c r="G1004" s="135">
        <f>COUNTIF(品番配送区分記入用リスト!U:U,CONCATENATE(A1004,$G$1))</f>
        <v>0</v>
      </c>
      <c r="H1004" s="135">
        <f>COUNTIF(品番配送区分記入用リスト!U:U,CONCATENATE(A1004,$H$1))</f>
        <v>0</v>
      </c>
      <c r="I1004" s="136">
        <f t="shared" si="17"/>
        <v>0</v>
      </c>
      <c r="L1004" s="135" t="s">
        <v>1484</v>
      </c>
      <c r="M1004" s="137">
        <v>2000000</v>
      </c>
      <c r="N1004" s="12"/>
      <c r="O1004" s="154"/>
      <c r="Q1004" s="12"/>
      <c r="S1004" s="138"/>
      <c r="T1004" s="141"/>
      <c r="X1004" s="85"/>
      <c r="Y1004" s="185"/>
      <c r="AA1004" s="157"/>
      <c r="AB1004" s="102"/>
      <c r="AC1004" s="102"/>
      <c r="AF1004" s="180"/>
      <c r="AS1004" s="84"/>
    </row>
    <row r="1005" spans="1:45" ht="14.25" customHeight="1">
      <c r="A1005" s="124"/>
      <c r="B1005" s="124"/>
      <c r="C1005" s="156"/>
      <c r="E1005" s="135">
        <f>COUNTIF(品番配送区分記入用リスト!U:U,CONCATENATE(A1005,$E$1))</f>
        <v>0</v>
      </c>
      <c r="F1005" s="135">
        <f>COUNTIF(品番配送区分記入用リスト!U:U,CONCATENATE(A1005,$F$1))</f>
        <v>0</v>
      </c>
      <c r="G1005" s="135">
        <f>COUNTIF(品番配送区分記入用リスト!U:U,CONCATENATE(A1005,$G$1))</f>
        <v>0</v>
      </c>
      <c r="H1005" s="135">
        <f>COUNTIF(品番配送区分記入用リスト!U:U,CONCATENATE(A1005,$H$1))</f>
        <v>0</v>
      </c>
      <c r="I1005" s="136">
        <f t="shared" si="17"/>
        <v>0</v>
      </c>
      <c r="L1005" s="135" t="s">
        <v>1484</v>
      </c>
      <c r="M1005" s="137">
        <v>2000000</v>
      </c>
      <c r="N1005" s="12"/>
      <c r="O1005" s="154"/>
      <c r="Q1005" s="12"/>
      <c r="S1005" s="138"/>
      <c r="T1005" s="141"/>
      <c r="X1005" s="85"/>
      <c r="Y1005" s="185"/>
      <c r="AA1005" s="157"/>
      <c r="AB1005" s="102"/>
      <c r="AC1005" s="102"/>
      <c r="AF1005" s="180"/>
      <c r="AS1005" s="84"/>
    </row>
    <row r="1006" spans="1:45" ht="14.25" customHeight="1">
      <c r="A1006" s="124"/>
      <c r="B1006" s="124"/>
      <c r="C1006" s="124"/>
      <c r="E1006" s="135">
        <f>COUNTIF(品番配送区分記入用リスト!U:U,CONCATENATE(A1006,$E$1))</f>
        <v>0</v>
      </c>
      <c r="F1006" s="135">
        <f>COUNTIF(品番配送区分記入用リスト!U:U,CONCATENATE(A1006,$F$1))</f>
        <v>0</v>
      </c>
      <c r="G1006" s="135">
        <f>COUNTIF(品番配送区分記入用リスト!U:U,CONCATENATE(A1006,$G$1))</f>
        <v>0</v>
      </c>
      <c r="H1006" s="135">
        <f>COUNTIF(品番配送区分記入用リスト!U:U,CONCATENATE(A1006,$H$1))</f>
        <v>0</v>
      </c>
      <c r="I1006" s="136">
        <f t="shared" si="17"/>
        <v>0</v>
      </c>
      <c r="L1006" s="135" t="s">
        <v>1484</v>
      </c>
      <c r="M1006" s="137">
        <v>2000000</v>
      </c>
      <c r="N1006" s="12"/>
      <c r="O1006" s="154"/>
      <c r="Q1006" s="12"/>
      <c r="S1006" s="138"/>
      <c r="T1006" s="141"/>
      <c r="X1006" s="85"/>
      <c r="Y1006" s="185"/>
      <c r="AA1006" s="157"/>
      <c r="AB1006" s="102"/>
      <c r="AC1006" s="102"/>
      <c r="AF1006" s="180"/>
      <c r="AS1006" s="84"/>
    </row>
    <row r="1007" spans="1:45" ht="14.25" customHeight="1">
      <c r="A1007" s="124"/>
      <c r="B1007" s="124"/>
      <c r="C1007" s="156"/>
      <c r="E1007" s="135">
        <f>COUNTIF(品番配送区分記入用リスト!U:U,CONCATENATE(A1007,$E$1))</f>
        <v>0</v>
      </c>
      <c r="F1007" s="135">
        <f>COUNTIF(品番配送区分記入用リスト!U:U,CONCATENATE(A1007,$F$1))</f>
        <v>0</v>
      </c>
      <c r="G1007" s="135">
        <f>COUNTIF(品番配送区分記入用リスト!U:U,CONCATENATE(A1007,$G$1))</f>
        <v>0</v>
      </c>
      <c r="H1007" s="135">
        <f>COUNTIF(品番配送区分記入用リスト!U:U,CONCATENATE(A1007,$H$1))</f>
        <v>0</v>
      </c>
      <c r="I1007" s="136">
        <f t="shared" si="17"/>
        <v>0</v>
      </c>
      <c r="L1007" s="135" t="s">
        <v>1484</v>
      </c>
      <c r="M1007" s="137">
        <v>2000000</v>
      </c>
      <c r="N1007" s="12"/>
      <c r="O1007" s="154"/>
      <c r="Q1007" s="12"/>
      <c r="S1007" s="138"/>
      <c r="T1007" s="141"/>
      <c r="X1007" s="85"/>
      <c r="Y1007" s="185"/>
      <c r="AA1007" s="157"/>
      <c r="AB1007" s="102"/>
      <c r="AC1007" s="102"/>
      <c r="AF1007" s="180"/>
      <c r="AS1007" s="84"/>
    </row>
    <row r="1008" spans="1:45" ht="14.25" customHeight="1">
      <c r="A1008" s="124"/>
      <c r="B1008" s="124"/>
      <c r="C1008" s="124"/>
      <c r="E1008" s="135">
        <f>COUNTIF(品番配送区分記入用リスト!U:U,CONCATENATE(A1008,$E$1))</f>
        <v>0</v>
      </c>
      <c r="F1008" s="135">
        <f>COUNTIF(品番配送区分記入用リスト!U:U,CONCATENATE(A1008,$F$1))</f>
        <v>0</v>
      </c>
      <c r="G1008" s="135">
        <f>COUNTIF(品番配送区分記入用リスト!U:U,CONCATENATE(A1008,$G$1))</f>
        <v>0</v>
      </c>
      <c r="H1008" s="135">
        <f>COUNTIF(品番配送区分記入用リスト!U:U,CONCATENATE(A1008,$H$1))</f>
        <v>0</v>
      </c>
      <c r="I1008" s="136">
        <f t="shared" si="17"/>
        <v>0</v>
      </c>
      <c r="L1008" s="135" t="s">
        <v>1484</v>
      </c>
      <c r="M1008" s="137">
        <v>2000000</v>
      </c>
      <c r="N1008" s="12"/>
      <c r="O1008" s="154"/>
      <c r="Q1008" s="12"/>
      <c r="S1008" s="138"/>
      <c r="T1008" s="141"/>
      <c r="X1008" s="85"/>
      <c r="Y1008" s="185"/>
      <c r="AA1008" s="157"/>
      <c r="AB1008" s="102"/>
      <c r="AC1008" s="102"/>
      <c r="AF1008" s="180"/>
      <c r="AS1008" s="84"/>
    </row>
    <row r="1009" spans="1:45" ht="14.25" customHeight="1">
      <c r="A1009" s="124"/>
      <c r="B1009" s="124"/>
      <c r="C1009" s="156"/>
      <c r="E1009" s="135">
        <f>COUNTIF(品番配送区分記入用リスト!U:U,CONCATENATE(A1009,$E$1))</f>
        <v>0</v>
      </c>
      <c r="F1009" s="135">
        <f>COUNTIF(品番配送区分記入用リスト!U:U,CONCATENATE(A1009,$F$1))</f>
        <v>0</v>
      </c>
      <c r="G1009" s="135">
        <f>COUNTIF(品番配送区分記入用リスト!U:U,CONCATENATE(A1009,$G$1))</f>
        <v>0</v>
      </c>
      <c r="H1009" s="135">
        <f>COUNTIF(品番配送区分記入用リスト!U:U,CONCATENATE(A1009,$H$1))</f>
        <v>0</v>
      </c>
      <c r="I1009" s="136">
        <f t="shared" si="17"/>
        <v>0</v>
      </c>
      <c r="L1009" s="135" t="s">
        <v>1484</v>
      </c>
      <c r="M1009" s="137">
        <v>2000000</v>
      </c>
      <c r="N1009" s="12"/>
      <c r="O1009" s="154"/>
      <c r="Q1009" s="12"/>
      <c r="S1009" s="138"/>
      <c r="T1009" s="141"/>
      <c r="X1009" s="85"/>
      <c r="Y1009" s="185"/>
      <c r="AA1009" s="157"/>
      <c r="AB1009" s="102"/>
      <c r="AC1009" s="102"/>
      <c r="AF1009" s="180"/>
      <c r="AS1009" s="84"/>
    </row>
    <row r="1010" spans="1:45" ht="14.25" customHeight="1">
      <c r="A1010" s="124"/>
      <c r="B1010" s="124"/>
      <c r="C1010" s="156"/>
      <c r="E1010" s="135">
        <f>COUNTIF(品番配送区分記入用リスト!U:U,CONCATENATE(A1010,$E$1))</f>
        <v>0</v>
      </c>
      <c r="F1010" s="135">
        <f>COUNTIF(品番配送区分記入用リスト!U:U,CONCATENATE(A1010,$F$1))</f>
        <v>0</v>
      </c>
      <c r="G1010" s="135">
        <f>COUNTIF(品番配送区分記入用リスト!U:U,CONCATENATE(A1010,$G$1))</f>
        <v>0</v>
      </c>
      <c r="H1010" s="135">
        <f>COUNTIF(品番配送区分記入用リスト!U:U,CONCATENATE(A1010,$H$1))</f>
        <v>0</v>
      </c>
      <c r="I1010" s="136">
        <f t="shared" si="17"/>
        <v>0</v>
      </c>
      <c r="L1010" s="135" t="s">
        <v>1484</v>
      </c>
      <c r="M1010" s="137">
        <v>2000000</v>
      </c>
      <c r="N1010" s="12"/>
      <c r="O1010" s="154"/>
      <c r="Q1010" s="12"/>
      <c r="S1010" s="138"/>
      <c r="T1010" s="141"/>
      <c r="X1010" s="85"/>
      <c r="Y1010" s="185"/>
      <c r="AA1010" s="157"/>
      <c r="AB1010" s="102"/>
      <c r="AC1010" s="102"/>
      <c r="AF1010" s="180"/>
      <c r="AS1010" s="84"/>
    </row>
    <row r="1011" spans="1:45" ht="14.25" customHeight="1">
      <c r="A1011" s="124"/>
      <c r="B1011" s="124"/>
      <c r="C1011" s="156"/>
      <c r="E1011" s="135">
        <f>COUNTIF(品番配送区分記入用リスト!U:U,CONCATENATE(A1011,$E$1))</f>
        <v>0</v>
      </c>
      <c r="F1011" s="135">
        <f>COUNTIF(品番配送区分記入用リスト!U:U,CONCATENATE(A1011,$F$1))</f>
        <v>0</v>
      </c>
      <c r="G1011" s="135">
        <f>COUNTIF(品番配送区分記入用リスト!U:U,CONCATENATE(A1011,$G$1))</f>
        <v>0</v>
      </c>
      <c r="H1011" s="135">
        <f>COUNTIF(品番配送区分記入用リスト!U:U,CONCATENATE(A1011,$H$1))</f>
        <v>0</v>
      </c>
      <c r="I1011" s="136">
        <f t="shared" si="17"/>
        <v>0</v>
      </c>
      <c r="L1011" s="135" t="s">
        <v>1484</v>
      </c>
      <c r="M1011" s="137">
        <v>2000000</v>
      </c>
      <c r="N1011" s="12"/>
      <c r="O1011" s="154"/>
      <c r="Q1011" s="12"/>
      <c r="S1011" s="138"/>
      <c r="T1011" s="141"/>
      <c r="X1011" s="85"/>
      <c r="Y1011" s="185"/>
      <c r="AA1011" s="157"/>
      <c r="AB1011" s="102"/>
      <c r="AC1011" s="102"/>
      <c r="AF1011" s="180"/>
      <c r="AS1011" s="84"/>
    </row>
    <row r="1012" spans="1:45" ht="14.25" customHeight="1">
      <c r="A1012" s="124"/>
      <c r="B1012" s="124"/>
      <c r="C1012" s="156"/>
      <c r="E1012" s="135">
        <f>COUNTIF(品番配送区分記入用リスト!U:U,CONCATENATE(A1012,$E$1))</f>
        <v>0</v>
      </c>
      <c r="F1012" s="135">
        <f>COUNTIF(品番配送区分記入用リスト!U:U,CONCATENATE(A1012,$F$1))</f>
        <v>0</v>
      </c>
      <c r="G1012" s="135">
        <f>COUNTIF(品番配送区分記入用リスト!U:U,CONCATENATE(A1012,$G$1))</f>
        <v>0</v>
      </c>
      <c r="H1012" s="135">
        <f>COUNTIF(品番配送区分記入用リスト!U:U,CONCATENATE(A1012,$H$1))</f>
        <v>0</v>
      </c>
      <c r="I1012" s="136">
        <f t="shared" si="17"/>
        <v>0</v>
      </c>
      <c r="L1012" s="135" t="s">
        <v>1484</v>
      </c>
      <c r="M1012" s="137">
        <v>2000000</v>
      </c>
      <c r="N1012" s="12"/>
      <c r="O1012" s="154"/>
      <c r="Q1012" s="12"/>
      <c r="S1012" s="138"/>
      <c r="T1012" s="141"/>
      <c r="X1012" s="85"/>
      <c r="Y1012" s="185"/>
      <c r="AA1012" s="157"/>
      <c r="AB1012" s="102"/>
      <c r="AC1012" s="102"/>
      <c r="AF1012" s="180"/>
      <c r="AS1012" s="84"/>
    </row>
    <row r="1013" spans="1:45" ht="14.25" customHeight="1">
      <c r="A1013" s="124"/>
      <c r="B1013" s="124"/>
      <c r="C1013" s="124"/>
      <c r="E1013" s="135">
        <f>COUNTIF(品番配送区分記入用リスト!U:U,CONCATENATE(A1013,$E$1))</f>
        <v>0</v>
      </c>
      <c r="F1013" s="135">
        <f>COUNTIF(品番配送区分記入用リスト!U:U,CONCATENATE(A1013,$F$1))</f>
        <v>0</v>
      </c>
      <c r="G1013" s="135">
        <f>COUNTIF(品番配送区分記入用リスト!U:U,CONCATENATE(A1013,$G$1))</f>
        <v>0</v>
      </c>
      <c r="H1013" s="135">
        <f>COUNTIF(品番配送区分記入用リスト!U:U,CONCATENATE(A1013,$H$1))</f>
        <v>0</v>
      </c>
      <c r="I1013" s="136">
        <f t="shared" si="17"/>
        <v>0</v>
      </c>
      <c r="L1013" s="135" t="s">
        <v>1484</v>
      </c>
      <c r="M1013" s="137">
        <v>2000000</v>
      </c>
      <c r="N1013" s="12"/>
      <c r="O1013" s="154"/>
      <c r="Q1013" s="12"/>
      <c r="S1013" s="138"/>
      <c r="T1013" s="141"/>
      <c r="X1013" s="85"/>
      <c r="Y1013" s="185"/>
      <c r="AA1013" s="157"/>
      <c r="AB1013" s="102"/>
      <c r="AC1013" s="102"/>
      <c r="AF1013" s="180"/>
      <c r="AS1013" s="84"/>
    </row>
    <row r="1014" spans="1:45" ht="14.25" customHeight="1">
      <c r="A1014" s="124"/>
      <c r="B1014" s="124"/>
      <c r="C1014" s="124"/>
      <c r="E1014" s="135">
        <f>COUNTIF(品番配送区分記入用リスト!U:U,CONCATENATE(A1014,$E$1))</f>
        <v>0</v>
      </c>
      <c r="F1014" s="135">
        <f>COUNTIF(品番配送区分記入用リスト!U:U,CONCATENATE(A1014,$F$1))</f>
        <v>0</v>
      </c>
      <c r="G1014" s="135">
        <f>COUNTIF(品番配送区分記入用リスト!U:U,CONCATENATE(A1014,$G$1))</f>
        <v>0</v>
      </c>
      <c r="H1014" s="135">
        <f>COUNTIF(品番配送区分記入用リスト!U:U,CONCATENATE(A1014,$H$1))</f>
        <v>0</v>
      </c>
      <c r="I1014" s="136">
        <f t="shared" si="17"/>
        <v>0</v>
      </c>
      <c r="L1014" s="135" t="s">
        <v>1484</v>
      </c>
      <c r="M1014" s="137">
        <v>2000000</v>
      </c>
      <c r="N1014" s="12"/>
      <c r="O1014" s="154"/>
      <c r="Q1014" s="12"/>
      <c r="S1014" s="138"/>
      <c r="T1014" s="141"/>
      <c r="X1014" s="85"/>
      <c r="Y1014" s="185"/>
      <c r="AA1014" s="157"/>
      <c r="AB1014" s="102"/>
      <c r="AC1014" s="102"/>
      <c r="AF1014" s="180"/>
      <c r="AS1014" s="84"/>
    </row>
    <row r="1015" spans="1:45" ht="14.25" customHeight="1">
      <c r="A1015" s="101"/>
      <c r="B1015" s="101"/>
      <c r="C1015" s="101"/>
      <c r="E1015" s="135">
        <f>COUNTIF(品番配送区分記入用リスト!U:U,CONCATENATE(A1015,$E$1))</f>
        <v>0</v>
      </c>
      <c r="F1015" s="135">
        <f>COUNTIF(品番配送区分記入用リスト!U:U,CONCATENATE(A1015,$F$1))</f>
        <v>0</v>
      </c>
      <c r="G1015" s="135">
        <f>COUNTIF(品番配送区分記入用リスト!U:U,CONCATENATE(A1015,$G$1))</f>
        <v>0</v>
      </c>
      <c r="H1015" s="135">
        <f>COUNTIF(品番配送区分記入用リスト!U:U,CONCATENATE(A1015,$H$1))</f>
        <v>0</v>
      </c>
      <c r="I1015" s="136">
        <f t="shared" si="17"/>
        <v>0</v>
      </c>
      <c r="L1015" s="135" t="s">
        <v>1484</v>
      </c>
      <c r="M1015" s="137">
        <v>2000000</v>
      </c>
      <c r="N1015" s="12"/>
      <c r="O1015" s="154"/>
      <c r="Q1015" s="12"/>
      <c r="S1015" s="138"/>
      <c r="T1015" s="138"/>
      <c r="X1015" s="85"/>
      <c r="Y1015" s="185"/>
      <c r="AB1015" s="102"/>
      <c r="AC1015" s="102"/>
      <c r="AF1015" s="139"/>
      <c r="AS1015" s="84"/>
    </row>
    <row r="1016" spans="1:45" ht="14.25" customHeight="1">
      <c r="A1016" s="101"/>
      <c r="B1016" s="101"/>
      <c r="C1016" s="101"/>
      <c r="E1016" s="135">
        <f>COUNTIF(品番配送区分記入用リスト!U:U,CONCATENATE(A1016,$E$1))</f>
        <v>0</v>
      </c>
      <c r="F1016" s="135">
        <f>COUNTIF(品番配送区分記入用リスト!U:U,CONCATENATE(A1016,$F$1))</f>
        <v>0</v>
      </c>
      <c r="G1016" s="135">
        <f>COUNTIF(品番配送区分記入用リスト!U:U,CONCATENATE(A1016,$G$1))</f>
        <v>0</v>
      </c>
      <c r="H1016" s="135">
        <f>COUNTIF(品番配送区分記入用リスト!U:U,CONCATENATE(A1016,$H$1))</f>
        <v>0</v>
      </c>
      <c r="I1016" s="136">
        <f t="shared" si="17"/>
        <v>0</v>
      </c>
      <c r="L1016" s="135" t="s">
        <v>1484</v>
      </c>
      <c r="M1016" s="137">
        <v>2000000</v>
      </c>
      <c r="N1016" s="12"/>
      <c r="O1016" s="154"/>
      <c r="Q1016" s="12"/>
      <c r="S1016" s="138"/>
      <c r="T1016" s="138"/>
      <c r="X1016" s="85"/>
      <c r="Y1016" s="185"/>
      <c r="AB1016" s="102"/>
      <c r="AC1016" s="102"/>
      <c r="AF1016" s="139"/>
      <c r="AS1016" s="84"/>
    </row>
    <row r="1017" spans="1:45" ht="14.25" customHeight="1">
      <c r="A1017" s="101"/>
      <c r="B1017" s="101"/>
      <c r="C1017" s="101"/>
      <c r="E1017" s="135">
        <f>COUNTIF(品番配送区分記入用リスト!U:U,CONCATENATE(A1017,$E$1))</f>
        <v>0</v>
      </c>
      <c r="F1017" s="135">
        <f>COUNTIF(品番配送区分記入用リスト!U:U,CONCATENATE(A1017,$F$1))</f>
        <v>0</v>
      </c>
      <c r="G1017" s="135">
        <f>COUNTIF(品番配送区分記入用リスト!U:U,CONCATENATE(A1017,$G$1))</f>
        <v>0</v>
      </c>
      <c r="H1017" s="135">
        <f>COUNTIF(品番配送区分記入用リスト!U:U,CONCATENATE(A1017,$H$1))</f>
        <v>0</v>
      </c>
      <c r="I1017" s="136">
        <f t="shared" si="17"/>
        <v>0</v>
      </c>
      <c r="L1017" s="135" t="s">
        <v>1484</v>
      </c>
      <c r="M1017" s="137">
        <v>2000000</v>
      </c>
      <c r="N1017" s="12"/>
      <c r="O1017" s="154"/>
      <c r="Q1017" s="12"/>
      <c r="S1017" s="138"/>
      <c r="T1017" s="138"/>
      <c r="X1017" s="85"/>
      <c r="Y1017" s="185"/>
      <c r="AB1017" s="102"/>
      <c r="AC1017" s="102"/>
      <c r="AF1017" s="139"/>
      <c r="AS1017" s="84"/>
    </row>
    <row r="1018" spans="1:45" ht="14.25" customHeight="1">
      <c r="A1018" s="101"/>
      <c r="B1018" s="101"/>
      <c r="C1018" s="101"/>
      <c r="E1018" s="135">
        <f>COUNTIF(品番配送区分記入用リスト!U:U,CONCATENATE(A1018,$E$1))</f>
        <v>0</v>
      </c>
      <c r="F1018" s="135">
        <f>COUNTIF(品番配送区分記入用リスト!U:U,CONCATENATE(A1018,$F$1))</f>
        <v>0</v>
      </c>
      <c r="G1018" s="135">
        <f>COUNTIF(品番配送区分記入用リスト!U:U,CONCATENATE(A1018,$G$1))</f>
        <v>0</v>
      </c>
      <c r="H1018" s="135">
        <f>COUNTIF(品番配送区分記入用リスト!U:U,CONCATENATE(A1018,$H$1))</f>
        <v>0</v>
      </c>
      <c r="I1018" s="136">
        <f t="shared" si="17"/>
        <v>0</v>
      </c>
      <c r="L1018" s="135" t="s">
        <v>1484</v>
      </c>
      <c r="M1018" s="137">
        <v>2000000</v>
      </c>
      <c r="N1018" s="12"/>
      <c r="O1018" s="154"/>
      <c r="Q1018" s="12"/>
      <c r="S1018" s="138"/>
      <c r="T1018" s="138"/>
      <c r="X1018" s="85"/>
      <c r="Y1018" s="185"/>
      <c r="AB1018" s="102"/>
      <c r="AC1018" s="102"/>
      <c r="AF1018" s="139"/>
      <c r="AS1018" s="84"/>
    </row>
    <row r="1019" spans="1:45" ht="14.25" customHeight="1">
      <c r="A1019" s="101"/>
      <c r="B1019" s="101"/>
      <c r="C1019" s="101"/>
      <c r="E1019" s="135">
        <f>COUNTIF(品番配送区分記入用リスト!U:U,CONCATENATE(A1019,$E$1))</f>
        <v>0</v>
      </c>
      <c r="F1019" s="135">
        <f>COUNTIF(品番配送区分記入用リスト!U:U,CONCATENATE(A1019,$F$1))</f>
        <v>0</v>
      </c>
      <c r="G1019" s="135">
        <f>COUNTIF(品番配送区分記入用リスト!U:U,CONCATENATE(A1019,$G$1))</f>
        <v>0</v>
      </c>
      <c r="H1019" s="135">
        <f>COUNTIF(品番配送区分記入用リスト!U:U,CONCATENATE(A1019,$H$1))</f>
        <v>0</v>
      </c>
      <c r="I1019" s="136">
        <f t="shared" si="17"/>
        <v>0</v>
      </c>
      <c r="L1019" s="135" t="s">
        <v>1484</v>
      </c>
      <c r="M1019" s="137">
        <v>2000000</v>
      </c>
      <c r="N1019" s="12"/>
      <c r="O1019" s="154"/>
      <c r="Q1019" s="12"/>
      <c r="S1019" s="138"/>
      <c r="T1019" s="138"/>
      <c r="X1019" s="85"/>
      <c r="Y1019" s="185"/>
      <c r="AB1019" s="102"/>
      <c r="AC1019" s="102"/>
      <c r="AF1019" s="139"/>
      <c r="AS1019" s="84"/>
    </row>
    <row r="1020" spans="1:45" ht="14.25" customHeight="1">
      <c r="A1020" s="101"/>
      <c r="B1020" s="101"/>
      <c r="C1020" s="101"/>
      <c r="E1020" s="135">
        <f>COUNTIF(品番配送区分記入用リスト!U:U,CONCATENATE(A1020,$E$1))</f>
        <v>0</v>
      </c>
      <c r="F1020" s="135">
        <f>COUNTIF(品番配送区分記入用リスト!U:U,CONCATENATE(A1020,$F$1))</f>
        <v>0</v>
      </c>
      <c r="G1020" s="135">
        <f>COUNTIF(品番配送区分記入用リスト!U:U,CONCATENATE(A1020,$G$1))</f>
        <v>0</v>
      </c>
      <c r="H1020" s="135">
        <f>COUNTIF(品番配送区分記入用リスト!U:U,CONCATENATE(A1020,$H$1))</f>
        <v>0</v>
      </c>
      <c r="I1020" s="136">
        <f t="shared" si="17"/>
        <v>0</v>
      </c>
      <c r="L1020" s="135" t="s">
        <v>1484</v>
      </c>
      <c r="M1020" s="137">
        <v>2000000</v>
      </c>
      <c r="N1020" s="12"/>
      <c r="O1020" s="154"/>
      <c r="Q1020" s="12"/>
      <c r="S1020" s="138"/>
      <c r="T1020" s="138"/>
      <c r="X1020" s="85"/>
      <c r="Y1020" s="185"/>
      <c r="AB1020" s="102"/>
      <c r="AC1020" s="102"/>
      <c r="AF1020" s="139"/>
      <c r="AS1020" s="84"/>
    </row>
    <row r="1021" spans="1:45" ht="14.25" customHeight="1">
      <c r="A1021" s="101"/>
      <c r="B1021" s="101"/>
      <c r="C1021" s="101"/>
      <c r="E1021" s="135">
        <f>COUNTIF(品番配送区分記入用リスト!U:U,CONCATENATE(A1021,$E$1))</f>
        <v>0</v>
      </c>
      <c r="F1021" s="135">
        <f>COUNTIF(品番配送区分記入用リスト!U:U,CONCATENATE(A1021,$F$1))</f>
        <v>0</v>
      </c>
      <c r="G1021" s="135">
        <f>COUNTIF(品番配送区分記入用リスト!U:U,CONCATENATE(A1021,$G$1))</f>
        <v>0</v>
      </c>
      <c r="H1021" s="135">
        <f>COUNTIF(品番配送区分記入用リスト!U:U,CONCATENATE(A1021,$H$1))</f>
        <v>0</v>
      </c>
      <c r="I1021" s="136">
        <f t="shared" si="17"/>
        <v>0</v>
      </c>
      <c r="L1021" s="135" t="s">
        <v>1484</v>
      </c>
      <c r="M1021" s="137">
        <v>2000000</v>
      </c>
      <c r="N1021" s="12"/>
      <c r="O1021" s="154"/>
      <c r="Q1021" s="12"/>
      <c r="S1021" s="138"/>
      <c r="T1021" s="138"/>
      <c r="X1021" s="85"/>
      <c r="Y1021" s="185"/>
      <c r="AB1021" s="102"/>
      <c r="AC1021" s="102"/>
      <c r="AF1021" s="139"/>
      <c r="AS1021" s="84"/>
    </row>
    <row r="1022" spans="1:45" ht="14.25" customHeight="1">
      <c r="A1022" s="101"/>
      <c r="B1022" s="101"/>
      <c r="C1022" s="101"/>
      <c r="E1022" s="135">
        <f>COUNTIF(品番配送区分記入用リスト!U:U,CONCATENATE(A1022,$E$1))</f>
        <v>0</v>
      </c>
      <c r="F1022" s="135">
        <f>COUNTIF(品番配送区分記入用リスト!U:U,CONCATENATE(A1022,$F$1))</f>
        <v>0</v>
      </c>
      <c r="G1022" s="135">
        <f>COUNTIF(品番配送区分記入用リスト!U:U,CONCATENATE(A1022,$G$1))</f>
        <v>0</v>
      </c>
      <c r="H1022" s="135">
        <f>COUNTIF(品番配送区分記入用リスト!U:U,CONCATENATE(A1022,$H$1))</f>
        <v>0</v>
      </c>
      <c r="I1022" s="136">
        <f t="shared" si="17"/>
        <v>0</v>
      </c>
      <c r="L1022" s="135" t="s">
        <v>1484</v>
      </c>
      <c r="M1022" s="137">
        <v>2000000</v>
      </c>
      <c r="N1022" s="12"/>
      <c r="O1022" s="154"/>
      <c r="Q1022" s="12"/>
      <c r="S1022" s="138"/>
      <c r="T1022" s="138"/>
      <c r="X1022" s="85"/>
      <c r="Y1022" s="185"/>
      <c r="AB1022" s="102"/>
      <c r="AC1022" s="102"/>
      <c r="AF1022" s="139"/>
      <c r="AS1022" s="84"/>
    </row>
    <row r="1023" spans="1:45" ht="14.25" customHeight="1">
      <c r="A1023" s="101"/>
      <c r="B1023" s="101"/>
      <c r="C1023" s="101"/>
      <c r="E1023" s="135">
        <f>COUNTIF(品番配送区分記入用リスト!U:U,CONCATENATE(A1023,$E$1))</f>
        <v>0</v>
      </c>
      <c r="F1023" s="135">
        <f>COUNTIF(品番配送区分記入用リスト!U:U,CONCATENATE(A1023,$F$1))</f>
        <v>0</v>
      </c>
      <c r="G1023" s="135">
        <f>COUNTIF(品番配送区分記入用リスト!U:U,CONCATENATE(A1023,$G$1))</f>
        <v>0</v>
      </c>
      <c r="H1023" s="135">
        <f>COUNTIF(品番配送区分記入用リスト!U:U,CONCATENATE(A1023,$H$1))</f>
        <v>0</v>
      </c>
      <c r="I1023" s="136">
        <f t="shared" si="17"/>
        <v>0</v>
      </c>
      <c r="L1023" s="135" t="s">
        <v>1484</v>
      </c>
      <c r="M1023" s="137">
        <v>2000000</v>
      </c>
      <c r="N1023" s="12"/>
      <c r="O1023" s="154"/>
      <c r="Q1023" s="12"/>
      <c r="S1023" s="138"/>
      <c r="T1023" s="138"/>
      <c r="X1023" s="85"/>
      <c r="Y1023" s="185"/>
      <c r="AB1023" s="102"/>
      <c r="AC1023" s="102"/>
      <c r="AF1023" s="139"/>
      <c r="AS1023" s="84"/>
    </row>
    <row r="1024" spans="1:45" ht="14.25" customHeight="1">
      <c r="A1024" s="101"/>
      <c r="B1024" s="101"/>
      <c r="C1024" s="101"/>
      <c r="E1024" s="135">
        <f>COUNTIF(品番配送区分記入用リスト!U:U,CONCATENATE(A1024,$E$1))</f>
        <v>0</v>
      </c>
      <c r="F1024" s="135">
        <f>COUNTIF(品番配送区分記入用リスト!U:U,CONCATENATE(A1024,$F$1))</f>
        <v>0</v>
      </c>
      <c r="G1024" s="135">
        <f>COUNTIF(品番配送区分記入用リスト!U:U,CONCATENATE(A1024,$G$1))</f>
        <v>0</v>
      </c>
      <c r="H1024" s="135">
        <f>COUNTIF(品番配送区分記入用リスト!U:U,CONCATENATE(A1024,$H$1))</f>
        <v>0</v>
      </c>
      <c r="I1024" s="136">
        <f t="shared" si="17"/>
        <v>0</v>
      </c>
      <c r="L1024" s="135" t="s">
        <v>1484</v>
      </c>
      <c r="M1024" s="137">
        <v>2000000</v>
      </c>
      <c r="N1024" s="12"/>
      <c r="O1024" s="154"/>
      <c r="Q1024" s="12"/>
      <c r="S1024" s="138"/>
      <c r="T1024" s="138"/>
      <c r="X1024" s="85"/>
      <c r="Y1024" s="185"/>
      <c r="AB1024" s="102"/>
      <c r="AC1024" s="102"/>
      <c r="AF1024" s="139"/>
      <c r="AS1024" s="84"/>
    </row>
    <row r="1025" spans="1:45" ht="14.25" customHeight="1">
      <c r="A1025" s="101"/>
      <c r="B1025" s="101"/>
      <c r="C1025" s="101"/>
      <c r="E1025" s="135">
        <f>COUNTIF(品番配送区分記入用リスト!U:U,CONCATENATE(A1025,$E$1))</f>
        <v>0</v>
      </c>
      <c r="F1025" s="135">
        <f>COUNTIF(品番配送区分記入用リスト!U:U,CONCATENATE(A1025,$F$1))</f>
        <v>0</v>
      </c>
      <c r="G1025" s="135">
        <f>COUNTIF(品番配送区分記入用リスト!U:U,CONCATENATE(A1025,$G$1))</f>
        <v>0</v>
      </c>
      <c r="H1025" s="135">
        <f>COUNTIF(品番配送区分記入用リスト!U:U,CONCATENATE(A1025,$H$1))</f>
        <v>0</v>
      </c>
      <c r="I1025" s="136">
        <f t="shared" ref="I1025:I1088" si="18">IF(SUM(E1025:H1025)+ROW(A1024)*0.0001%&gt;=1,SUM(E1025:H1025)+ROW(A1024)*0.0001%+M1025+C1025,0)</f>
        <v>0</v>
      </c>
      <c r="L1025" s="135" t="s">
        <v>1484</v>
      </c>
      <c r="M1025" s="137">
        <v>2000000</v>
      </c>
      <c r="N1025" s="12"/>
      <c r="O1025" s="154"/>
      <c r="Q1025" s="12"/>
      <c r="S1025" s="138"/>
      <c r="T1025" s="138"/>
      <c r="X1025" s="85"/>
      <c r="Y1025" s="185"/>
      <c r="AB1025" s="102"/>
      <c r="AC1025" s="102"/>
      <c r="AF1025" s="139"/>
      <c r="AS1025" s="84"/>
    </row>
    <row r="1026" spans="1:45" ht="14.25" customHeight="1">
      <c r="A1026" s="101"/>
      <c r="B1026" s="101"/>
      <c r="C1026" s="101"/>
      <c r="E1026" s="135">
        <f>COUNTIF(品番配送区分記入用リスト!U:U,CONCATENATE(A1026,$E$1))</f>
        <v>0</v>
      </c>
      <c r="F1026" s="135">
        <f>COUNTIF(品番配送区分記入用リスト!U:U,CONCATENATE(A1026,$F$1))</f>
        <v>0</v>
      </c>
      <c r="G1026" s="135">
        <f>COUNTIF(品番配送区分記入用リスト!U:U,CONCATENATE(A1026,$G$1))</f>
        <v>0</v>
      </c>
      <c r="H1026" s="135">
        <f>COUNTIF(品番配送区分記入用リスト!U:U,CONCATENATE(A1026,$H$1))</f>
        <v>0</v>
      </c>
      <c r="I1026" s="136">
        <f t="shared" si="18"/>
        <v>0</v>
      </c>
      <c r="L1026" s="135" t="s">
        <v>1484</v>
      </c>
      <c r="M1026" s="137">
        <v>2000000</v>
      </c>
      <c r="N1026" s="12"/>
      <c r="O1026" s="154"/>
      <c r="Q1026" s="12"/>
      <c r="S1026" s="138"/>
      <c r="T1026" s="138"/>
      <c r="X1026" s="85"/>
      <c r="Y1026" s="185"/>
      <c r="AB1026" s="102"/>
      <c r="AC1026" s="102"/>
      <c r="AF1026" s="139"/>
      <c r="AS1026" s="84"/>
    </row>
    <row r="1027" spans="1:45" ht="14.25" customHeight="1">
      <c r="A1027" s="101"/>
      <c r="B1027" s="101"/>
      <c r="C1027" s="101"/>
      <c r="E1027" s="135">
        <f>COUNTIF(品番配送区分記入用リスト!U:U,CONCATENATE(A1027,$E$1))</f>
        <v>0</v>
      </c>
      <c r="F1027" s="135">
        <f>COUNTIF(品番配送区分記入用リスト!U:U,CONCATENATE(A1027,$F$1))</f>
        <v>0</v>
      </c>
      <c r="G1027" s="135">
        <f>COUNTIF(品番配送区分記入用リスト!U:U,CONCATENATE(A1027,$G$1))</f>
        <v>0</v>
      </c>
      <c r="H1027" s="135">
        <f>COUNTIF(品番配送区分記入用リスト!U:U,CONCATENATE(A1027,$H$1))</f>
        <v>0</v>
      </c>
      <c r="I1027" s="136">
        <f t="shared" si="18"/>
        <v>0</v>
      </c>
      <c r="L1027" s="135" t="s">
        <v>1484</v>
      </c>
      <c r="M1027" s="137">
        <v>2000000</v>
      </c>
      <c r="N1027" s="12"/>
      <c r="O1027" s="154"/>
      <c r="Q1027" s="12"/>
      <c r="S1027" s="138"/>
      <c r="T1027" s="138"/>
      <c r="X1027" s="85"/>
      <c r="Y1027" s="185"/>
      <c r="AB1027" s="102"/>
      <c r="AC1027" s="102"/>
      <c r="AF1027" s="139"/>
      <c r="AS1027" s="84"/>
    </row>
    <row r="1028" spans="1:45" ht="14.25" customHeight="1">
      <c r="A1028" s="101"/>
      <c r="B1028" s="101"/>
      <c r="C1028" s="101"/>
      <c r="E1028" s="135">
        <f>COUNTIF(品番配送区分記入用リスト!U:U,CONCATENATE(A1028,$E$1))</f>
        <v>0</v>
      </c>
      <c r="F1028" s="135">
        <f>COUNTIF(品番配送区分記入用リスト!U:U,CONCATENATE(A1028,$F$1))</f>
        <v>0</v>
      </c>
      <c r="G1028" s="135">
        <f>COUNTIF(品番配送区分記入用リスト!U:U,CONCATENATE(A1028,$G$1))</f>
        <v>0</v>
      </c>
      <c r="H1028" s="135">
        <f>COUNTIF(品番配送区分記入用リスト!U:U,CONCATENATE(A1028,$H$1))</f>
        <v>0</v>
      </c>
      <c r="I1028" s="136">
        <f t="shared" si="18"/>
        <v>0</v>
      </c>
      <c r="L1028" s="135" t="s">
        <v>1484</v>
      </c>
      <c r="M1028" s="137">
        <v>2000000</v>
      </c>
      <c r="N1028" s="12"/>
      <c r="O1028" s="154"/>
      <c r="Q1028" s="12"/>
      <c r="S1028" s="138"/>
      <c r="T1028" s="138"/>
      <c r="X1028" s="85"/>
      <c r="Y1028" s="185"/>
      <c r="AB1028" s="102"/>
      <c r="AC1028" s="102"/>
      <c r="AF1028" s="139"/>
      <c r="AS1028" s="84"/>
    </row>
    <row r="1029" spans="1:45" ht="14.25" customHeight="1">
      <c r="A1029" s="101"/>
      <c r="B1029" s="101"/>
      <c r="C1029" s="101"/>
      <c r="E1029" s="135">
        <f>COUNTIF(品番配送区分記入用リスト!U:U,CONCATENATE(A1029,$E$1))</f>
        <v>0</v>
      </c>
      <c r="F1029" s="135">
        <f>COUNTIF(品番配送区分記入用リスト!U:U,CONCATENATE(A1029,$F$1))</f>
        <v>0</v>
      </c>
      <c r="G1029" s="135">
        <f>COUNTIF(品番配送区分記入用リスト!U:U,CONCATENATE(A1029,$G$1))</f>
        <v>0</v>
      </c>
      <c r="H1029" s="135">
        <f>COUNTIF(品番配送区分記入用リスト!U:U,CONCATENATE(A1029,$H$1))</f>
        <v>0</v>
      </c>
      <c r="I1029" s="136">
        <f t="shared" si="18"/>
        <v>0</v>
      </c>
      <c r="L1029" s="135" t="s">
        <v>1484</v>
      </c>
      <c r="M1029" s="137">
        <v>2000000</v>
      </c>
      <c r="N1029" s="12"/>
      <c r="O1029" s="154"/>
      <c r="Q1029" s="12"/>
      <c r="S1029" s="138"/>
      <c r="T1029" s="138"/>
      <c r="X1029" s="85"/>
      <c r="Y1029" s="185"/>
      <c r="AB1029" s="102"/>
      <c r="AC1029" s="102"/>
      <c r="AF1029" s="139"/>
      <c r="AS1029" s="84"/>
    </row>
    <row r="1030" spans="1:45" ht="14.25" customHeight="1">
      <c r="A1030" s="101"/>
      <c r="B1030" s="101"/>
      <c r="C1030" s="101"/>
      <c r="E1030" s="135">
        <f>COUNTIF(品番配送区分記入用リスト!U:U,CONCATENATE(A1030,$E$1))</f>
        <v>0</v>
      </c>
      <c r="F1030" s="135">
        <f>COUNTIF(品番配送区分記入用リスト!U:U,CONCATENATE(A1030,$F$1))</f>
        <v>0</v>
      </c>
      <c r="G1030" s="135">
        <f>COUNTIF(品番配送区分記入用リスト!U:U,CONCATENATE(A1030,$G$1))</f>
        <v>0</v>
      </c>
      <c r="H1030" s="135">
        <f>COUNTIF(品番配送区分記入用リスト!U:U,CONCATENATE(A1030,$H$1))</f>
        <v>0</v>
      </c>
      <c r="I1030" s="136">
        <f t="shared" si="18"/>
        <v>0</v>
      </c>
      <c r="L1030" s="135" t="s">
        <v>1484</v>
      </c>
      <c r="M1030" s="137">
        <v>2000000</v>
      </c>
      <c r="N1030" s="12"/>
      <c r="O1030" s="154"/>
      <c r="Q1030" s="12"/>
      <c r="S1030" s="138"/>
      <c r="T1030" s="138"/>
      <c r="X1030" s="85"/>
      <c r="Y1030" s="185"/>
      <c r="AB1030" s="102"/>
      <c r="AC1030" s="102"/>
      <c r="AF1030" s="139"/>
      <c r="AS1030" s="84"/>
    </row>
    <row r="1031" spans="1:45" ht="14.25" customHeight="1">
      <c r="A1031" s="101"/>
      <c r="B1031" s="101"/>
      <c r="C1031" s="101"/>
      <c r="E1031" s="135">
        <f>COUNTIF(品番配送区分記入用リスト!U:U,CONCATENATE(A1031,$E$1))</f>
        <v>0</v>
      </c>
      <c r="F1031" s="135">
        <f>COUNTIF(品番配送区分記入用リスト!U:U,CONCATENATE(A1031,$F$1))</f>
        <v>0</v>
      </c>
      <c r="G1031" s="135">
        <f>COUNTIF(品番配送区分記入用リスト!U:U,CONCATENATE(A1031,$G$1))</f>
        <v>0</v>
      </c>
      <c r="H1031" s="135">
        <f>COUNTIF(品番配送区分記入用リスト!U:U,CONCATENATE(A1031,$H$1))</f>
        <v>0</v>
      </c>
      <c r="I1031" s="136">
        <f t="shared" si="18"/>
        <v>0</v>
      </c>
      <c r="L1031" s="135" t="s">
        <v>1484</v>
      </c>
      <c r="M1031" s="137">
        <v>2000000</v>
      </c>
      <c r="N1031" s="12"/>
      <c r="O1031" s="154"/>
      <c r="Q1031" s="12"/>
      <c r="S1031" s="138"/>
      <c r="T1031" s="138"/>
      <c r="X1031" s="85"/>
      <c r="Y1031" s="185"/>
      <c r="AB1031" s="102"/>
      <c r="AC1031" s="102"/>
      <c r="AF1031" s="139"/>
      <c r="AS1031" s="84"/>
    </row>
    <row r="1032" spans="1:45" ht="14.25" customHeight="1">
      <c r="A1032" s="101"/>
      <c r="B1032" s="101"/>
      <c r="C1032" s="101"/>
      <c r="E1032" s="135">
        <f>COUNTIF(品番配送区分記入用リスト!U:U,CONCATENATE(A1032,$E$1))</f>
        <v>0</v>
      </c>
      <c r="F1032" s="135">
        <f>COUNTIF(品番配送区分記入用リスト!U:U,CONCATENATE(A1032,$F$1))</f>
        <v>0</v>
      </c>
      <c r="G1032" s="135">
        <f>COUNTIF(品番配送区分記入用リスト!U:U,CONCATENATE(A1032,$G$1))</f>
        <v>0</v>
      </c>
      <c r="H1032" s="135">
        <f>COUNTIF(品番配送区分記入用リスト!U:U,CONCATENATE(A1032,$H$1))</f>
        <v>0</v>
      </c>
      <c r="I1032" s="136">
        <f t="shared" si="18"/>
        <v>0</v>
      </c>
      <c r="L1032" s="135" t="s">
        <v>1484</v>
      </c>
      <c r="M1032" s="137">
        <v>2000000</v>
      </c>
      <c r="N1032" s="12"/>
      <c r="O1032" s="154"/>
      <c r="Q1032" s="12"/>
      <c r="S1032" s="138"/>
      <c r="T1032" s="138"/>
      <c r="X1032" s="85"/>
      <c r="Y1032" s="185"/>
      <c r="AB1032" s="102"/>
      <c r="AC1032" s="102"/>
      <c r="AF1032" s="139"/>
      <c r="AS1032" s="84"/>
    </row>
    <row r="1033" spans="1:45" ht="14.25" customHeight="1">
      <c r="A1033" s="101"/>
      <c r="B1033" s="101"/>
      <c r="C1033" s="101"/>
      <c r="E1033" s="135">
        <f>COUNTIF(品番配送区分記入用リスト!U:U,CONCATENATE(A1033,$E$1))</f>
        <v>0</v>
      </c>
      <c r="F1033" s="135">
        <f>COUNTIF(品番配送区分記入用リスト!U:U,CONCATENATE(A1033,$F$1))</f>
        <v>0</v>
      </c>
      <c r="G1033" s="135">
        <f>COUNTIF(品番配送区分記入用リスト!U:U,CONCATENATE(A1033,$G$1))</f>
        <v>0</v>
      </c>
      <c r="H1033" s="135">
        <f>COUNTIF(品番配送区分記入用リスト!U:U,CONCATENATE(A1033,$H$1))</f>
        <v>0</v>
      </c>
      <c r="I1033" s="136">
        <f t="shared" si="18"/>
        <v>0</v>
      </c>
      <c r="L1033" s="135" t="s">
        <v>1484</v>
      </c>
      <c r="M1033" s="137">
        <v>2000000</v>
      </c>
      <c r="N1033" s="12"/>
      <c r="O1033" s="154"/>
      <c r="Q1033" s="12"/>
      <c r="S1033" s="138"/>
      <c r="T1033" s="138"/>
      <c r="X1033" s="85"/>
      <c r="Y1033" s="185"/>
      <c r="AB1033" s="102"/>
      <c r="AC1033" s="102"/>
      <c r="AF1033" s="139"/>
      <c r="AS1033" s="84"/>
    </row>
    <row r="1034" spans="1:45" ht="14.25" customHeight="1">
      <c r="A1034" s="101"/>
      <c r="B1034" s="101"/>
      <c r="C1034" s="101"/>
      <c r="E1034" s="135">
        <f>COUNTIF(品番配送区分記入用リスト!U:U,CONCATENATE(A1034,$E$1))</f>
        <v>0</v>
      </c>
      <c r="F1034" s="135">
        <f>COUNTIF(品番配送区分記入用リスト!U:U,CONCATENATE(A1034,$F$1))</f>
        <v>0</v>
      </c>
      <c r="G1034" s="135">
        <f>COUNTIF(品番配送区分記入用リスト!U:U,CONCATENATE(A1034,$G$1))</f>
        <v>0</v>
      </c>
      <c r="H1034" s="135">
        <f>COUNTIF(品番配送区分記入用リスト!U:U,CONCATENATE(A1034,$H$1))</f>
        <v>0</v>
      </c>
      <c r="I1034" s="136">
        <f t="shared" si="18"/>
        <v>0</v>
      </c>
      <c r="L1034" s="135" t="s">
        <v>1484</v>
      </c>
      <c r="M1034" s="137">
        <v>2000000</v>
      </c>
      <c r="N1034" s="12"/>
      <c r="O1034" s="154"/>
      <c r="Q1034" s="12"/>
      <c r="S1034" s="138"/>
      <c r="T1034" s="138"/>
      <c r="X1034" s="85"/>
      <c r="Y1034" s="185"/>
      <c r="AB1034" s="102"/>
      <c r="AC1034" s="102"/>
      <c r="AF1034" s="139"/>
      <c r="AS1034" s="84"/>
    </row>
    <row r="1035" spans="1:45" ht="14.25" customHeight="1">
      <c r="A1035" s="101"/>
      <c r="B1035" s="101"/>
      <c r="C1035" s="101"/>
      <c r="E1035" s="135">
        <f>COUNTIF(品番配送区分記入用リスト!U:U,CONCATENATE(A1035,$E$1))</f>
        <v>0</v>
      </c>
      <c r="F1035" s="135">
        <f>COUNTIF(品番配送区分記入用リスト!U:U,CONCATENATE(A1035,$F$1))</f>
        <v>0</v>
      </c>
      <c r="G1035" s="135">
        <f>COUNTIF(品番配送区分記入用リスト!U:U,CONCATENATE(A1035,$G$1))</f>
        <v>0</v>
      </c>
      <c r="H1035" s="135">
        <f>COUNTIF(品番配送区分記入用リスト!U:U,CONCATENATE(A1035,$H$1))</f>
        <v>0</v>
      </c>
      <c r="I1035" s="136">
        <f t="shared" si="18"/>
        <v>0</v>
      </c>
      <c r="L1035" s="135" t="s">
        <v>1484</v>
      </c>
      <c r="M1035" s="137">
        <v>2000000</v>
      </c>
      <c r="N1035" s="12"/>
      <c r="O1035" s="154"/>
      <c r="Q1035" s="12"/>
      <c r="S1035" s="138"/>
      <c r="T1035" s="138"/>
      <c r="X1035" s="85"/>
      <c r="Y1035" s="185"/>
      <c r="AB1035" s="102"/>
      <c r="AC1035" s="102"/>
      <c r="AF1035" s="139"/>
      <c r="AS1035" s="84"/>
    </row>
    <row r="1036" spans="1:45" ht="14.25" customHeight="1">
      <c r="A1036" s="101"/>
      <c r="B1036" s="101"/>
      <c r="C1036" s="101"/>
      <c r="E1036" s="135">
        <f>COUNTIF(品番配送区分記入用リスト!U:U,CONCATENATE(A1036,$E$1))</f>
        <v>0</v>
      </c>
      <c r="F1036" s="135">
        <f>COUNTIF(品番配送区分記入用リスト!U:U,CONCATENATE(A1036,$F$1))</f>
        <v>0</v>
      </c>
      <c r="G1036" s="135">
        <f>COUNTIF(品番配送区分記入用リスト!U:U,CONCATENATE(A1036,$G$1))</f>
        <v>0</v>
      </c>
      <c r="H1036" s="135">
        <f>COUNTIF(品番配送区分記入用リスト!U:U,CONCATENATE(A1036,$H$1))</f>
        <v>0</v>
      </c>
      <c r="I1036" s="136">
        <f t="shared" si="18"/>
        <v>0</v>
      </c>
      <c r="L1036" s="135" t="s">
        <v>1484</v>
      </c>
      <c r="M1036" s="137">
        <v>2000000</v>
      </c>
      <c r="N1036" s="12"/>
      <c r="O1036" s="154"/>
      <c r="Q1036" s="12"/>
      <c r="S1036" s="138"/>
      <c r="T1036" s="138"/>
      <c r="X1036" s="85"/>
      <c r="Y1036" s="185"/>
      <c r="AB1036" s="102"/>
      <c r="AC1036" s="102"/>
      <c r="AF1036" s="139"/>
      <c r="AS1036" s="84"/>
    </row>
    <row r="1037" spans="1:45" ht="14.25" customHeight="1">
      <c r="A1037" s="101"/>
      <c r="B1037" s="101"/>
      <c r="C1037" s="101"/>
      <c r="E1037" s="135">
        <f>COUNTIF(品番配送区分記入用リスト!U:U,CONCATENATE(A1037,$E$1))</f>
        <v>0</v>
      </c>
      <c r="F1037" s="135">
        <f>COUNTIF(品番配送区分記入用リスト!U:U,CONCATENATE(A1037,$F$1))</f>
        <v>0</v>
      </c>
      <c r="G1037" s="135">
        <f>COUNTIF(品番配送区分記入用リスト!U:U,CONCATENATE(A1037,$G$1))</f>
        <v>0</v>
      </c>
      <c r="H1037" s="135">
        <f>COUNTIF(品番配送区分記入用リスト!U:U,CONCATENATE(A1037,$H$1))</f>
        <v>0</v>
      </c>
      <c r="I1037" s="136">
        <f t="shared" si="18"/>
        <v>0</v>
      </c>
      <c r="L1037" s="135" t="s">
        <v>1484</v>
      </c>
      <c r="M1037" s="137">
        <v>2000000</v>
      </c>
      <c r="N1037" s="12"/>
      <c r="O1037" s="154"/>
      <c r="Q1037" s="12"/>
      <c r="S1037" s="138"/>
      <c r="T1037" s="138"/>
      <c r="X1037" s="85"/>
      <c r="Y1037" s="185"/>
      <c r="AB1037" s="102"/>
      <c r="AC1037" s="102"/>
      <c r="AF1037" s="139"/>
      <c r="AS1037" s="84"/>
    </row>
    <row r="1038" spans="1:45" ht="14.25" customHeight="1">
      <c r="A1038" s="101"/>
      <c r="B1038" s="101"/>
      <c r="C1038" s="101"/>
      <c r="E1038" s="135">
        <f>COUNTIF(品番配送区分記入用リスト!U:U,CONCATENATE(A1038,$E$1))</f>
        <v>0</v>
      </c>
      <c r="F1038" s="135">
        <f>COUNTIF(品番配送区分記入用リスト!U:U,CONCATENATE(A1038,$F$1))</f>
        <v>0</v>
      </c>
      <c r="G1038" s="135">
        <f>COUNTIF(品番配送区分記入用リスト!U:U,CONCATENATE(A1038,$G$1))</f>
        <v>0</v>
      </c>
      <c r="H1038" s="135">
        <f>COUNTIF(品番配送区分記入用リスト!U:U,CONCATENATE(A1038,$H$1))</f>
        <v>0</v>
      </c>
      <c r="I1038" s="136">
        <f t="shared" si="18"/>
        <v>0</v>
      </c>
      <c r="L1038" s="135" t="s">
        <v>1484</v>
      </c>
      <c r="M1038" s="137">
        <v>2000000</v>
      </c>
      <c r="N1038" s="12"/>
      <c r="O1038" s="154"/>
      <c r="Q1038" s="12"/>
      <c r="S1038" s="138"/>
      <c r="T1038" s="138"/>
      <c r="X1038" s="85"/>
      <c r="Y1038" s="185"/>
      <c r="AB1038" s="102"/>
      <c r="AC1038" s="102"/>
      <c r="AF1038" s="139"/>
      <c r="AS1038" s="84"/>
    </row>
    <row r="1039" spans="1:45" ht="14.25" customHeight="1">
      <c r="A1039" s="101"/>
      <c r="B1039" s="101"/>
      <c r="C1039" s="101"/>
      <c r="E1039" s="135">
        <f>COUNTIF(品番配送区分記入用リスト!U:U,CONCATENATE(A1039,$E$1))</f>
        <v>0</v>
      </c>
      <c r="F1039" s="135">
        <f>COUNTIF(品番配送区分記入用リスト!U:U,CONCATENATE(A1039,$F$1))</f>
        <v>0</v>
      </c>
      <c r="G1039" s="135">
        <f>COUNTIF(品番配送区分記入用リスト!U:U,CONCATENATE(A1039,$G$1))</f>
        <v>0</v>
      </c>
      <c r="H1039" s="135">
        <f>COUNTIF(品番配送区分記入用リスト!U:U,CONCATENATE(A1039,$H$1))</f>
        <v>0</v>
      </c>
      <c r="I1039" s="136">
        <f t="shared" si="18"/>
        <v>0</v>
      </c>
      <c r="L1039" s="135" t="s">
        <v>1484</v>
      </c>
      <c r="M1039" s="137">
        <v>2000000</v>
      </c>
      <c r="N1039" s="12"/>
      <c r="O1039" s="154"/>
      <c r="Q1039" s="12"/>
      <c r="S1039" s="138"/>
      <c r="T1039" s="138"/>
      <c r="X1039" s="85"/>
      <c r="Y1039" s="185"/>
      <c r="AB1039" s="102"/>
      <c r="AC1039" s="102"/>
      <c r="AF1039" s="139"/>
      <c r="AS1039" s="84"/>
    </row>
    <row r="1040" spans="1:45" ht="14.25" customHeight="1">
      <c r="A1040" s="101"/>
      <c r="B1040" s="101"/>
      <c r="C1040" s="101"/>
      <c r="E1040" s="135">
        <f>COUNTIF(品番配送区分記入用リスト!U:U,CONCATENATE(A1040,$E$1))</f>
        <v>0</v>
      </c>
      <c r="F1040" s="135">
        <f>COUNTIF(品番配送区分記入用リスト!U:U,CONCATENATE(A1040,$F$1))</f>
        <v>0</v>
      </c>
      <c r="G1040" s="135">
        <f>COUNTIF(品番配送区分記入用リスト!U:U,CONCATENATE(A1040,$G$1))</f>
        <v>0</v>
      </c>
      <c r="H1040" s="135">
        <f>COUNTIF(品番配送区分記入用リスト!U:U,CONCATENATE(A1040,$H$1))</f>
        <v>0</v>
      </c>
      <c r="I1040" s="136">
        <f t="shared" si="18"/>
        <v>0</v>
      </c>
      <c r="L1040" s="135" t="s">
        <v>1484</v>
      </c>
      <c r="M1040" s="137">
        <v>2000000</v>
      </c>
      <c r="N1040" s="12"/>
      <c r="O1040" s="154"/>
      <c r="Q1040" s="12"/>
      <c r="S1040" s="138"/>
      <c r="T1040" s="138"/>
      <c r="X1040" s="85"/>
      <c r="Y1040" s="185"/>
      <c r="AB1040" s="102"/>
      <c r="AC1040" s="102"/>
      <c r="AF1040" s="139"/>
      <c r="AS1040" s="84"/>
    </row>
    <row r="1041" spans="1:45" ht="14.25" customHeight="1">
      <c r="A1041" s="101"/>
      <c r="B1041" s="101"/>
      <c r="C1041" s="101"/>
      <c r="E1041" s="135">
        <f>COUNTIF(品番配送区分記入用リスト!U:U,CONCATENATE(A1041,$E$1))</f>
        <v>0</v>
      </c>
      <c r="F1041" s="135">
        <f>COUNTIF(品番配送区分記入用リスト!U:U,CONCATENATE(A1041,$F$1))</f>
        <v>0</v>
      </c>
      <c r="G1041" s="135">
        <f>COUNTIF(品番配送区分記入用リスト!U:U,CONCATENATE(A1041,$G$1))</f>
        <v>0</v>
      </c>
      <c r="H1041" s="135">
        <f>COUNTIF(品番配送区分記入用リスト!U:U,CONCATENATE(A1041,$H$1))</f>
        <v>0</v>
      </c>
      <c r="I1041" s="136">
        <f t="shared" si="18"/>
        <v>0</v>
      </c>
      <c r="L1041" s="135" t="s">
        <v>1484</v>
      </c>
      <c r="M1041" s="137">
        <v>2000000</v>
      </c>
      <c r="N1041" s="12"/>
      <c r="O1041" s="154"/>
      <c r="Q1041" s="12"/>
      <c r="S1041" s="138"/>
      <c r="T1041" s="138"/>
      <c r="X1041" s="85"/>
      <c r="Y1041" s="185"/>
      <c r="AB1041" s="102"/>
      <c r="AC1041" s="102"/>
      <c r="AF1041" s="139"/>
      <c r="AS1041" s="84"/>
    </row>
    <row r="1042" spans="1:45" ht="14.25" customHeight="1">
      <c r="A1042" s="101"/>
      <c r="B1042" s="101"/>
      <c r="C1042" s="101"/>
      <c r="E1042" s="135">
        <f>COUNTIF(品番配送区分記入用リスト!U:U,CONCATENATE(A1042,$E$1))</f>
        <v>0</v>
      </c>
      <c r="F1042" s="135">
        <f>COUNTIF(品番配送区分記入用リスト!U:U,CONCATENATE(A1042,$F$1))</f>
        <v>0</v>
      </c>
      <c r="G1042" s="135">
        <f>COUNTIF(品番配送区分記入用リスト!U:U,CONCATENATE(A1042,$G$1))</f>
        <v>0</v>
      </c>
      <c r="H1042" s="135">
        <f>COUNTIF(品番配送区分記入用リスト!U:U,CONCATENATE(A1042,$H$1))</f>
        <v>0</v>
      </c>
      <c r="I1042" s="136">
        <f t="shared" si="18"/>
        <v>0</v>
      </c>
      <c r="L1042" s="135" t="s">
        <v>1484</v>
      </c>
      <c r="M1042" s="137">
        <v>2000000</v>
      </c>
      <c r="N1042" s="12"/>
      <c r="O1042" s="154"/>
      <c r="Q1042" s="12"/>
      <c r="S1042" s="138"/>
      <c r="T1042" s="138"/>
      <c r="X1042" s="85"/>
      <c r="Y1042" s="185"/>
      <c r="AB1042" s="102"/>
      <c r="AC1042" s="102"/>
      <c r="AF1042" s="139"/>
      <c r="AS1042" s="84"/>
    </row>
    <row r="1043" spans="1:45" ht="14.25" customHeight="1">
      <c r="A1043" s="101"/>
      <c r="B1043" s="101"/>
      <c r="C1043" s="101"/>
      <c r="E1043" s="135">
        <f>COUNTIF(品番配送区分記入用リスト!U:U,CONCATENATE(A1043,$E$1))</f>
        <v>0</v>
      </c>
      <c r="F1043" s="135">
        <f>COUNTIF(品番配送区分記入用リスト!U:U,CONCATENATE(A1043,$F$1))</f>
        <v>0</v>
      </c>
      <c r="G1043" s="135">
        <f>COUNTIF(品番配送区分記入用リスト!U:U,CONCATENATE(A1043,$G$1))</f>
        <v>0</v>
      </c>
      <c r="H1043" s="135">
        <f>COUNTIF(品番配送区分記入用リスト!U:U,CONCATENATE(A1043,$H$1))</f>
        <v>0</v>
      </c>
      <c r="I1043" s="136">
        <f t="shared" si="18"/>
        <v>0</v>
      </c>
      <c r="L1043" s="135" t="s">
        <v>1484</v>
      </c>
      <c r="M1043" s="137">
        <v>2000000</v>
      </c>
      <c r="N1043" s="12"/>
      <c r="O1043" s="154"/>
      <c r="Q1043" s="12"/>
      <c r="S1043" s="138"/>
      <c r="T1043" s="138"/>
      <c r="X1043" s="85"/>
      <c r="Y1043" s="185"/>
      <c r="AB1043" s="102"/>
      <c r="AC1043" s="102"/>
      <c r="AF1043" s="139"/>
      <c r="AS1043" s="84"/>
    </row>
    <row r="1044" spans="1:45" ht="14.25" customHeight="1">
      <c r="A1044" s="101"/>
      <c r="B1044" s="101"/>
      <c r="C1044" s="101"/>
      <c r="E1044" s="135">
        <f>COUNTIF(品番配送区分記入用リスト!U:U,CONCATENATE(A1044,$E$1))</f>
        <v>0</v>
      </c>
      <c r="F1044" s="135">
        <f>COUNTIF(品番配送区分記入用リスト!U:U,CONCATENATE(A1044,$F$1))</f>
        <v>0</v>
      </c>
      <c r="G1044" s="135">
        <f>COUNTIF(品番配送区分記入用リスト!U:U,CONCATENATE(A1044,$G$1))</f>
        <v>0</v>
      </c>
      <c r="H1044" s="135">
        <f>COUNTIF(品番配送区分記入用リスト!U:U,CONCATENATE(A1044,$H$1))</f>
        <v>0</v>
      </c>
      <c r="I1044" s="136">
        <f t="shared" si="18"/>
        <v>0</v>
      </c>
      <c r="L1044" s="135" t="s">
        <v>1484</v>
      </c>
      <c r="M1044" s="137">
        <v>2000000</v>
      </c>
      <c r="N1044" s="12"/>
      <c r="O1044" s="154"/>
      <c r="Q1044" s="12"/>
      <c r="S1044" s="138"/>
      <c r="T1044" s="138"/>
      <c r="X1044" s="85"/>
      <c r="Y1044" s="185"/>
      <c r="AB1044" s="102"/>
      <c r="AC1044" s="102"/>
      <c r="AF1044" s="139"/>
      <c r="AS1044" s="84"/>
    </row>
    <row r="1045" spans="1:45" ht="14.25" customHeight="1">
      <c r="A1045" s="101"/>
      <c r="B1045" s="101"/>
      <c r="C1045" s="101"/>
      <c r="E1045" s="135">
        <f>COUNTIF(品番配送区分記入用リスト!U:U,CONCATENATE(A1045,$E$1))</f>
        <v>0</v>
      </c>
      <c r="F1045" s="135">
        <f>COUNTIF(品番配送区分記入用リスト!U:U,CONCATENATE(A1045,$F$1))</f>
        <v>0</v>
      </c>
      <c r="G1045" s="135">
        <f>COUNTIF(品番配送区分記入用リスト!U:U,CONCATENATE(A1045,$G$1))</f>
        <v>0</v>
      </c>
      <c r="H1045" s="135">
        <f>COUNTIF(品番配送区分記入用リスト!U:U,CONCATENATE(A1045,$H$1))</f>
        <v>0</v>
      </c>
      <c r="I1045" s="136">
        <f t="shared" si="18"/>
        <v>0</v>
      </c>
      <c r="L1045" s="135" t="s">
        <v>1484</v>
      </c>
      <c r="M1045" s="137">
        <v>2000000</v>
      </c>
      <c r="N1045" s="12"/>
      <c r="O1045" s="154"/>
      <c r="Q1045" s="12"/>
      <c r="S1045" s="138"/>
      <c r="T1045" s="138"/>
      <c r="X1045" s="85"/>
      <c r="Y1045" s="185"/>
      <c r="AB1045" s="102"/>
      <c r="AC1045" s="102"/>
      <c r="AF1045" s="139"/>
      <c r="AS1045" s="84"/>
    </row>
    <row r="1046" spans="1:45" ht="14.25" customHeight="1">
      <c r="A1046" s="101"/>
      <c r="B1046" s="101"/>
      <c r="C1046" s="101"/>
      <c r="E1046" s="135">
        <f>COUNTIF(品番配送区分記入用リスト!U:U,CONCATENATE(A1046,$E$1))</f>
        <v>0</v>
      </c>
      <c r="F1046" s="135">
        <f>COUNTIF(品番配送区分記入用リスト!U:U,CONCATENATE(A1046,$F$1))</f>
        <v>0</v>
      </c>
      <c r="G1046" s="135">
        <f>COUNTIF(品番配送区分記入用リスト!U:U,CONCATENATE(A1046,$G$1))</f>
        <v>0</v>
      </c>
      <c r="H1046" s="135">
        <f>COUNTIF(品番配送区分記入用リスト!U:U,CONCATENATE(A1046,$H$1))</f>
        <v>0</v>
      </c>
      <c r="I1046" s="136">
        <f t="shared" si="18"/>
        <v>0</v>
      </c>
      <c r="L1046" s="135" t="s">
        <v>1484</v>
      </c>
      <c r="M1046" s="137">
        <v>2000000</v>
      </c>
      <c r="N1046" s="12"/>
      <c r="O1046" s="154"/>
      <c r="Q1046" s="12"/>
      <c r="S1046" s="138"/>
      <c r="T1046" s="138"/>
      <c r="X1046" s="85"/>
      <c r="Y1046" s="185"/>
      <c r="AB1046" s="102"/>
      <c r="AC1046" s="102"/>
      <c r="AF1046" s="139"/>
      <c r="AS1046" s="84"/>
    </row>
    <row r="1047" spans="1:45" ht="14.25" customHeight="1">
      <c r="A1047" s="101"/>
      <c r="B1047" s="101"/>
      <c r="C1047" s="101"/>
      <c r="E1047" s="135">
        <f>COUNTIF(品番配送区分記入用リスト!U:U,CONCATENATE(A1047,$E$1))</f>
        <v>0</v>
      </c>
      <c r="F1047" s="135">
        <f>COUNTIF(品番配送区分記入用リスト!U:U,CONCATENATE(A1047,$F$1))</f>
        <v>0</v>
      </c>
      <c r="G1047" s="135">
        <f>COUNTIF(品番配送区分記入用リスト!U:U,CONCATENATE(A1047,$G$1))</f>
        <v>0</v>
      </c>
      <c r="H1047" s="135">
        <f>COUNTIF(品番配送区分記入用リスト!U:U,CONCATENATE(A1047,$H$1))</f>
        <v>0</v>
      </c>
      <c r="I1047" s="136">
        <f t="shared" si="18"/>
        <v>0</v>
      </c>
      <c r="L1047" s="135" t="s">
        <v>1484</v>
      </c>
      <c r="M1047" s="137">
        <v>2000000</v>
      </c>
      <c r="N1047" s="12"/>
      <c r="O1047" s="154"/>
      <c r="Q1047" s="12"/>
      <c r="S1047" s="138"/>
      <c r="T1047" s="138"/>
      <c r="X1047" s="85"/>
      <c r="Y1047" s="185"/>
      <c r="AB1047" s="102"/>
      <c r="AC1047" s="102"/>
      <c r="AF1047" s="139"/>
      <c r="AS1047" s="84"/>
    </row>
    <row r="1048" spans="1:45" ht="14.25" customHeight="1">
      <c r="A1048" s="101"/>
      <c r="B1048" s="101"/>
      <c r="C1048" s="101"/>
      <c r="E1048" s="135">
        <f>COUNTIF(品番配送区分記入用リスト!U:U,CONCATENATE(A1048,$E$1))</f>
        <v>0</v>
      </c>
      <c r="F1048" s="135">
        <f>COUNTIF(品番配送区分記入用リスト!U:U,CONCATENATE(A1048,$F$1))</f>
        <v>0</v>
      </c>
      <c r="G1048" s="135">
        <f>COUNTIF(品番配送区分記入用リスト!U:U,CONCATENATE(A1048,$G$1))</f>
        <v>0</v>
      </c>
      <c r="H1048" s="135">
        <f>COUNTIF(品番配送区分記入用リスト!U:U,CONCATENATE(A1048,$H$1))</f>
        <v>0</v>
      </c>
      <c r="I1048" s="136">
        <f t="shared" si="18"/>
        <v>0</v>
      </c>
      <c r="L1048" s="135" t="s">
        <v>1484</v>
      </c>
      <c r="M1048" s="137">
        <v>2000000</v>
      </c>
      <c r="N1048" s="12"/>
      <c r="O1048" s="154"/>
      <c r="Q1048" s="12"/>
      <c r="S1048" s="138"/>
      <c r="T1048" s="138"/>
      <c r="X1048" s="85"/>
      <c r="Y1048" s="185"/>
      <c r="AB1048" s="102"/>
      <c r="AC1048" s="102"/>
      <c r="AF1048" s="139"/>
      <c r="AS1048" s="84"/>
    </row>
    <row r="1049" spans="1:45" ht="14.25" customHeight="1">
      <c r="A1049" s="101"/>
      <c r="B1049" s="101"/>
      <c r="C1049" s="101"/>
      <c r="E1049" s="135">
        <f>COUNTIF(品番配送区分記入用リスト!U:U,CONCATENATE(A1049,$E$1))</f>
        <v>0</v>
      </c>
      <c r="F1049" s="135">
        <f>COUNTIF(品番配送区分記入用リスト!U:U,CONCATENATE(A1049,$F$1))</f>
        <v>0</v>
      </c>
      <c r="G1049" s="135">
        <f>COUNTIF(品番配送区分記入用リスト!U:U,CONCATENATE(A1049,$G$1))</f>
        <v>0</v>
      </c>
      <c r="H1049" s="135">
        <f>COUNTIF(品番配送区分記入用リスト!U:U,CONCATENATE(A1049,$H$1))</f>
        <v>0</v>
      </c>
      <c r="I1049" s="136">
        <f t="shared" si="18"/>
        <v>0</v>
      </c>
      <c r="L1049" s="135" t="s">
        <v>1484</v>
      </c>
      <c r="M1049" s="137">
        <v>2000000</v>
      </c>
      <c r="N1049" s="12"/>
      <c r="O1049" s="154"/>
      <c r="Q1049" s="12"/>
      <c r="S1049" s="138"/>
      <c r="T1049" s="138"/>
      <c r="X1049" s="85"/>
      <c r="Y1049" s="185"/>
      <c r="AB1049" s="102"/>
      <c r="AC1049" s="102"/>
      <c r="AF1049" s="139"/>
      <c r="AS1049" s="84"/>
    </row>
    <row r="1050" spans="1:45" ht="14.25" customHeight="1">
      <c r="A1050" s="101"/>
      <c r="B1050" s="101"/>
      <c r="C1050" s="101"/>
      <c r="E1050" s="135">
        <f>COUNTIF(品番配送区分記入用リスト!U:U,CONCATENATE(A1050,$E$1))</f>
        <v>0</v>
      </c>
      <c r="F1050" s="135">
        <f>COUNTIF(品番配送区分記入用リスト!U:U,CONCATENATE(A1050,$F$1))</f>
        <v>0</v>
      </c>
      <c r="G1050" s="135">
        <f>COUNTIF(品番配送区分記入用リスト!U:U,CONCATENATE(A1050,$G$1))</f>
        <v>0</v>
      </c>
      <c r="H1050" s="135">
        <f>COUNTIF(品番配送区分記入用リスト!U:U,CONCATENATE(A1050,$H$1))</f>
        <v>0</v>
      </c>
      <c r="I1050" s="136">
        <f t="shared" si="18"/>
        <v>0</v>
      </c>
      <c r="J1050" s="142"/>
      <c r="L1050" s="135" t="s">
        <v>1484</v>
      </c>
      <c r="M1050" s="137">
        <v>2000000</v>
      </c>
      <c r="N1050" s="12"/>
      <c r="O1050" s="154"/>
      <c r="Q1050" s="12"/>
      <c r="S1050" s="138"/>
      <c r="T1050" s="138"/>
      <c r="X1050" s="85"/>
      <c r="Y1050" s="185"/>
      <c r="AB1050" s="102"/>
      <c r="AC1050" s="102"/>
      <c r="AF1050" s="139"/>
      <c r="AS1050" s="84"/>
    </row>
    <row r="1051" spans="1:45" ht="14.25" customHeight="1">
      <c r="A1051" s="101"/>
      <c r="B1051" s="101"/>
      <c r="C1051" s="101"/>
      <c r="E1051" s="135">
        <f>COUNTIF(品番配送区分記入用リスト!U:U,CONCATENATE(A1051,$E$1))</f>
        <v>0</v>
      </c>
      <c r="F1051" s="135">
        <f>COUNTIF(品番配送区分記入用リスト!U:U,CONCATENATE(A1051,$F$1))</f>
        <v>0</v>
      </c>
      <c r="G1051" s="135">
        <f>COUNTIF(品番配送区分記入用リスト!U:U,CONCATENATE(A1051,$G$1))</f>
        <v>0</v>
      </c>
      <c r="H1051" s="135">
        <f>COUNTIF(品番配送区分記入用リスト!U:U,CONCATENATE(A1051,$H$1))</f>
        <v>0</v>
      </c>
      <c r="I1051" s="136">
        <f t="shared" si="18"/>
        <v>0</v>
      </c>
      <c r="J1051" s="142"/>
      <c r="L1051" s="135" t="s">
        <v>1484</v>
      </c>
      <c r="M1051" s="137">
        <v>2000000</v>
      </c>
      <c r="N1051" s="12"/>
      <c r="O1051" s="154"/>
      <c r="Q1051" s="12"/>
      <c r="S1051" s="138"/>
      <c r="T1051" s="138"/>
      <c r="X1051" s="85"/>
      <c r="Y1051" s="185"/>
      <c r="AB1051" s="102"/>
      <c r="AC1051" s="102"/>
      <c r="AF1051" s="139"/>
      <c r="AS1051" s="84"/>
    </row>
    <row r="1052" spans="1:45" ht="14.25" customHeight="1">
      <c r="A1052" s="101"/>
      <c r="B1052" s="101"/>
      <c r="C1052" s="101"/>
      <c r="E1052" s="135">
        <f>COUNTIF(品番配送区分記入用リスト!U:U,CONCATENATE(A1052,$E$1))</f>
        <v>0</v>
      </c>
      <c r="F1052" s="135">
        <f>COUNTIF(品番配送区分記入用リスト!U:U,CONCATENATE(A1052,$F$1))</f>
        <v>0</v>
      </c>
      <c r="G1052" s="135">
        <f>COUNTIF(品番配送区分記入用リスト!U:U,CONCATENATE(A1052,$G$1))</f>
        <v>0</v>
      </c>
      <c r="H1052" s="135">
        <f>COUNTIF(品番配送区分記入用リスト!U:U,CONCATENATE(A1052,$H$1))</f>
        <v>0</v>
      </c>
      <c r="I1052" s="136">
        <f t="shared" si="18"/>
        <v>0</v>
      </c>
      <c r="J1052" s="142"/>
      <c r="L1052" s="135" t="s">
        <v>1484</v>
      </c>
      <c r="M1052" s="137">
        <v>2000000</v>
      </c>
      <c r="N1052" s="12"/>
      <c r="O1052" s="154"/>
      <c r="Q1052" s="12"/>
      <c r="S1052" s="138"/>
      <c r="T1052" s="138"/>
      <c r="X1052" s="85"/>
      <c r="Y1052" s="185"/>
      <c r="AB1052" s="102"/>
      <c r="AC1052" s="102"/>
      <c r="AF1052" s="139"/>
      <c r="AS1052" s="84"/>
    </row>
    <row r="1053" spans="1:45" ht="14.25" customHeight="1">
      <c r="A1053" s="101"/>
      <c r="B1053" s="101"/>
      <c r="C1053" s="101"/>
      <c r="E1053" s="135">
        <f>COUNTIF(品番配送区分記入用リスト!U:U,CONCATENATE(A1053,$E$1))</f>
        <v>0</v>
      </c>
      <c r="F1053" s="135">
        <f>COUNTIF(品番配送区分記入用リスト!U:U,CONCATENATE(A1053,$F$1))</f>
        <v>0</v>
      </c>
      <c r="G1053" s="135">
        <f>COUNTIF(品番配送区分記入用リスト!U:U,CONCATENATE(A1053,$G$1))</f>
        <v>0</v>
      </c>
      <c r="H1053" s="135">
        <f>COUNTIF(品番配送区分記入用リスト!U:U,CONCATENATE(A1053,$H$1))</f>
        <v>0</v>
      </c>
      <c r="I1053" s="136">
        <f t="shared" si="18"/>
        <v>0</v>
      </c>
      <c r="J1053" s="142"/>
      <c r="L1053" s="135" t="s">
        <v>1484</v>
      </c>
      <c r="M1053" s="137">
        <v>2000000</v>
      </c>
      <c r="N1053" s="12"/>
      <c r="O1053" s="154"/>
      <c r="Q1053" s="12"/>
      <c r="S1053" s="138"/>
      <c r="T1053" s="138"/>
      <c r="X1053" s="85"/>
      <c r="Y1053" s="185"/>
      <c r="AB1053" s="102"/>
      <c r="AC1053" s="102"/>
      <c r="AF1053" s="139"/>
      <c r="AS1053" s="84"/>
    </row>
    <row r="1054" spans="1:45" ht="14.25" customHeight="1">
      <c r="A1054" s="101"/>
      <c r="B1054" s="101"/>
      <c r="C1054" s="101"/>
      <c r="E1054" s="135">
        <f>COUNTIF(品番配送区分記入用リスト!U:U,CONCATENATE(A1054,$E$1))</f>
        <v>0</v>
      </c>
      <c r="F1054" s="135">
        <f>COUNTIF(品番配送区分記入用リスト!U:U,CONCATENATE(A1054,$F$1))</f>
        <v>0</v>
      </c>
      <c r="G1054" s="135">
        <f>COUNTIF(品番配送区分記入用リスト!U:U,CONCATENATE(A1054,$G$1))</f>
        <v>0</v>
      </c>
      <c r="H1054" s="135">
        <f>COUNTIF(品番配送区分記入用リスト!U:U,CONCATENATE(A1054,$H$1))</f>
        <v>0</v>
      </c>
      <c r="I1054" s="136">
        <f t="shared" si="18"/>
        <v>0</v>
      </c>
      <c r="J1054" s="142"/>
      <c r="L1054" s="135" t="s">
        <v>1484</v>
      </c>
      <c r="M1054" s="137">
        <v>2000000</v>
      </c>
      <c r="N1054" s="12"/>
      <c r="O1054" s="154"/>
      <c r="Q1054" s="12"/>
      <c r="S1054" s="138"/>
      <c r="T1054" s="138"/>
      <c r="X1054" s="85"/>
      <c r="Y1054" s="185"/>
      <c r="AB1054" s="102"/>
      <c r="AC1054" s="102"/>
      <c r="AF1054" s="139"/>
      <c r="AS1054" s="84"/>
    </row>
    <row r="1055" spans="1:45" ht="14.25" customHeight="1">
      <c r="A1055" s="101"/>
      <c r="B1055" s="101"/>
      <c r="C1055" s="101"/>
      <c r="E1055" s="135">
        <f>COUNTIF(品番配送区分記入用リスト!U:U,CONCATENATE(A1055,$E$1))</f>
        <v>0</v>
      </c>
      <c r="F1055" s="135">
        <f>COUNTIF(品番配送区分記入用リスト!U:U,CONCATENATE(A1055,$F$1))</f>
        <v>0</v>
      </c>
      <c r="G1055" s="135">
        <f>COUNTIF(品番配送区分記入用リスト!U:U,CONCATENATE(A1055,$G$1))</f>
        <v>0</v>
      </c>
      <c r="H1055" s="135">
        <f>COUNTIF(品番配送区分記入用リスト!U:U,CONCATENATE(A1055,$H$1))</f>
        <v>0</v>
      </c>
      <c r="I1055" s="136">
        <f t="shared" si="18"/>
        <v>0</v>
      </c>
      <c r="J1055" s="142"/>
      <c r="L1055" s="135" t="s">
        <v>1484</v>
      </c>
      <c r="M1055" s="137">
        <v>2000000</v>
      </c>
      <c r="N1055" s="12"/>
      <c r="O1055" s="154"/>
      <c r="Q1055" s="12"/>
      <c r="S1055" s="138"/>
      <c r="T1055" s="138"/>
      <c r="X1055" s="85"/>
      <c r="Y1055" s="185"/>
      <c r="AB1055" s="102"/>
      <c r="AC1055" s="102"/>
      <c r="AF1055" s="139"/>
      <c r="AS1055" s="84"/>
    </row>
    <row r="1056" spans="1:45" ht="14.25" customHeight="1">
      <c r="A1056" s="101"/>
      <c r="B1056" s="101"/>
      <c r="C1056" s="101"/>
      <c r="E1056" s="135">
        <f>COUNTIF(品番配送区分記入用リスト!U:U,CONCATENATE(A1056,$E$1))</f>
        <v>0</v>
      </c>
      <c r="F1056" s="135">
        <f>COUNTIF(品番配送区分記入用リスト!U:U,CONCATENATE(A1056,$F$1))</f>
        <v>0</v>
      </c>
      <c r="G1056" s="135">
        <f>COUNTIF(品番配送区分記入用リスト!U:U,CONCATENATE(A1056,$G$1))</f>
        <v>0</v>
      </c>
      <c r="H1056" s="135">
        <f>COUNTIF(品番配送区分記入用リスト!U:U,CONCATENATE(A1056,$H$1))</f>
        <v>0</v>
      </c>
      <c r="I1056" s="136">
        <f t="shared" si="18"/>
        <v>0</v>
      </c>
      <c r="J1056" s="142"/>
      <c r="L1056" s="135" t="s">
        <v>1484</v>
      </c>
      <c r="M1056" s="137">
        <v>2000000</v>
      </c>
      <c r="N1056" s="12"/>
      <c r="O1056" s="154"/>
      <c r="Q1056" s="12"/>
      <c r="S1056" s="138"/>
      <c r="T1056" s="138"/>
      <c r="X1056" s="85"/>
      <c r="Y1056" s="185"/>
      <c r="AB1056" s="102"/>
      <c r="AC1056" s="102"/>
      <c r="AF1056" s="139"/>
      <c r="AS1056" s="84"/>
    </row>
    <row r="1057" spans="1:45" ht="14.25" customHeight="1">
      <c r="A1057" s="101"/>
      <c r="B1057" s="101"/>
      <c r="C1057" s="101"/>
      <c r="E1057" s="135">
        <f>COUNTIF(品番配送区分記入用リスト!U:U,CONCATENATE(A1057,$E$1))</f>
        <v>0</v>
      </c>
      <c r="F1057" s="135">
        <f>COUNTIF(品番配送区分記入用リスト!U:U,CONCATENATE(A1057,$F$1))</f>
        <v>0</v>
      </c>
      <c r="G1057" s="135">
        <f>COUNTIF(品番配送区分記入用リスト!U:U,CONCATENATE(A1057,$G$1))</f>
        <v>0</v>
      </c>
      <c r="H1057" s="135">
        <f>COUNTIF(品番配送区分記入用リスト!U:U,CONCATENATE(A1057,$H$1))</f>
        <v>0</v>
      </c>
      <c r="I1057" s="136">
        <f t="shared" si="18"/>
        <v>0</v>
      </c>
      <c r="J1057" s="142"/>
      <c r="L1057" s="135" t="s">
        <v>1484</v>
      </c>
      <c r="M1057" s="137">
        <v>2000000</v>
      </c>
      <c r="N1057" s="12"/>
      <c r="O1057" s="154"/>
      <c r="Q1057" s="12"/>
      <c r="S1057" s="138"/>
      <c r="T1057" s="138"/>
      <c r="X1057" s="85"/>
      <c r="Y1057" s="185"/>
      <c r="AB1057" s="102"/>
      <c r="AC1057" s="102"/>
      <c r="AF1057" s="139"/>
      <c r="AS1057" s="84"/>
    </row>
    <row r="1058" spans="1:45" ht="14.25" customHeight="1">
      <c r="A1058" s="101"/>
      <c r="B1058" s="101"/>
      <c r="C1058" s="101"/>
      <c r="E1058" s="135">
        <f>COUNTIF(品番配送区分記入用リスト!U:U,CONCATENATE(A1058,$E$1))</f>
        <v>0</v>
      </c>
      <c r="F1058" s="135">
        <f>COUNTIF(品番配送区分記入用リスト!U:U,CONCATENATE(A1058,$F$1))</f>
        <v>0</v>
      </c>
      <c r="G1058" s="135">
        <f>COUNTIF(品番配送区分記入用リスト!U:U,CONCATENATE(A1058,$G$1))</f>
        <v>0</v>
      </c>
      <c r="H1058" s="135">
        <f>COUNTIF(品番配送区分記入用リスト!U:U,CONCATENATE(A1058,$H$1))</f>
        <v>0</v>
      </c>
      <c r="I1058" s="136">
        <f t="shared" si="18"/>
        <v>0</v>
      </c>
      <c r="J1058" s="142"/>
      <c r="L1058" s="135" t="s">
        <v>1484</v>
      </c>
      <c r="M1058" s="137">
        <v>2000000</v>
      </c>
      <c r="N1058" s="12"/>
      <c r="O1058" s="154"/>
      <c r="Q1058" s="12"/>
      <c r="S1058" s="138"/>
      <c r="T1058" s="138"/>
      <c r="X1058" s="85"/>
      <c r="Y1058" s="185"/>
      <c r="AB1058" s="102"/>
      <c r="AC1058" s="102"/>
      <c r="AF1058" s="139"/>
      <c r="AS1058" s="84"/>
    </row>
    <row r="1059" spans="1:45" ht="14.25" customHeight="1">
      <c r="A1059" s="101"/>
      <c r="B1059" s="101"/>
      <c r="C1059" s="101"/>
      <c r="E1059" s="135">
        <f>COUNTIF(品番配送区分記入用リスト!U:U,CONCATENATE(A1059,$E$1))</f>
        <v>0</v>
      </c>
      <c r="F1059" s="135">
        <f>COUNTIF(品番配送区分記入用リスト!U:U,CONCATENATE(A1059,$F$1))</f>
        <v>0</v>
      </c>
      <c r="G1059" s="135">
        <f>COUNTIF(品番配送区分記入用リスト!U:U,CONCATENATE(A1059,$G$1))</f>
        <v>0</v>
      </c>
      <c r="H1059" s="135">
        <f>COUNTIF(品番配送区分記入用リスト!U:U,CONCATENATE(A1059,$H$1))</f>
        <v>0</v>
      </c>
      <c r="I1059" s="136">
        <f t="shared" si="18"/>
        <v>0</v>
      </c>
      <c r="J1059" s="142"/>
      <c r="L1059" s="135" t="s">
        <v>1484</v>
      </c>
      <c r="M1059" s="137">
        <v>2000000</v>
      </c>
      <c r="N1059" s="12"/>
      <c r="O1059" s="154"/>
      <c r="Q1059" s="12"/>
      <c r="S1059" s="138"/>
      <c r="T1059" s="138"/>
      <c r="X1059" s="85"/>
      <c r="Y1059" s="185"/>
      <c r="AB1059" s="102"/>
      <c r="AC1059" s="102"/>
      <c r="AF1059" s="139"/>
      <c r="AS1059" s="84"/>
    </row>
    <row r="1060" spans="1:45" ht="14.25" customHeight="1">
      <c r="A1060" s="101"/>
      <c r="B1060" s="101"/>
      <c r="C1060" s="101"/>
      <c r="E1060" s="135">
        <f>COUNTIF(品番配送区分記入用リスト!U:U,CONCATENATE(A1060,$E$1))</f>
        <v>0</v>
      </c>
      <c r="F1060" s="135">
        <f>COUNTIF(品番配送区分記入用リスト!U:U,CONCATENATE(A1060,$F$1))</f>
        <v>0</v>
      </c>
      <c r="G1060" s="135">
        <f>COUNTIF(品番配送区分記入用リスト!U:U,CONCATENATE(A1060,$G$1))</f>
        <v>0</v>
      </c>
      <c r="H1060" s="135">
        <f>COUNTIF(品番配送区分記入用リスト!U:U,CONCATENATE(A1060,$H$1))</f>
        <v>0</v>
      </c>
      <c r="I1060" s="136">
        <f t="shared" si="18"/>
        <v>0</v>
      </c>
      <c r="J1060" s="142"/>
      <c r="L1060" s="135" t="s">
        <v>1484</v>
      </c>
      <c r="M1060" s="137">
        <v>2000000</v>
      </c>
      <c r="N1060" s="12"/>
      <c r="O1060" s="154"/>
      <c r="Q1060" s="12"/>
      <c r="S1060" s="138"/>
      <c r="T1060" s="138"/>
      <c r="X1060" s="85"/>
      <c r="Y1060" s="185"/>
      <c r="AB1060" s="102"/>
      <c r="AC1060" s="102"/>
      <c r="AF1060" s="139"/>
      <c r="AS1060" s="84"/>
    </row>
    <row r="1061" spans="1:45" ht="14.25" customHeight="1">
      <c r="A1061" s="101"/>
      <c r="B1061" s="101"/>
      <c r="C1061" s="101"/>
      <c r="E1061" s="135">
        <f>COUNTIF(品番配送区分記入用リスト!U:U,CONCATENATE(A1061,$E$1))</f>
        <v>0</v>
      </c>
      <c r="F1061" s="135">
        <f>COUNTIF(品番配送区分記入用リスト!U:U,CONCATENATE(A1061,$F$1))</f>
        <v>0</v>
      </c>
      <c r="G1061" s="135">
        <f>COUNTIF(品番配送区分記入用リスト!U:U,CONCATENATE(A1061,$G$1))</f>
        <v>0</v>
      </c>
      <c r="H1061" s="135">
        <f>COUNTIF(品番配送区分記入用リスト!U:U,CONCATENATE(A1061,$H$1))</f>
        <v>0</v>
      </c>
      <c r="I1061" s="136">
        <f t="shared" si="18"/>
        <v>0</v>
      </c>
      <c r="J1061" s="142"/>
      <c r="L1061" s="135" t="s">
        <v>1484</v>
      </c>
      <c r="M1061" s="137">
        <v>2000000</v>
      </c>
      <c r="N1061" s="12"/>
      <c r="O1061" s="154"/>
      <c r="Q1061" s="12"/>
      <c r="S1061" s="138"/>
      <c r="T1061" s="138"/>
      <c r="X1061" s="85"/>
      <c r="Y1061" s="185"/>
      <c r="AB1061" s="102"/>
      <c r="AC1061" s="102"/>
      <c r="AF1061" s="139"/>
      <c r="AS1061" s="84"/>
    </row>
    <row r="1062" spans="1:45" ht="14.25" customHeight="1">
      <c r="A1062" s="101"/>
      <c r="B1062" s="101"/>
      <c r="C1062" s="101"/>
      <c r="E1062" s="135">
        <f>COUNTIF(品番配送区分記入用リスト!U:U,CONCATENATE(A1062,$E$1))</f>
        <v>0</v>
      </c>
      <c r="F1062" s="135">
        <f>COUNTIF(品番配送区分記入用リスト!U:U,CONCATENATE(A1062,$F$1))</f>
        <v>0</v>
      </c>
      <c r="G1062" s="135">
        <f>COUNTIF(品番配送区分記入用リスト!U:U,CONCATENATE(A1062,$G$1))</f>
        <v>0</v>
      </c>
      <c r="H1062" s="135">
        <f>COUNTIF(品番配送区分記入用リスト!U:U,CONCATENATE(A1062,$H$1))</f>
        <v>0</v>
      </c>
      <c r="I1062" s="136">
        <f t="shared" si="18"/>
        <v>0</v>
      </c>
      <c r="J1062" s="142"/>
      <c r="L1062" s="135" t="s">
        <v>1484</v>
      </c>
      <c r="M1062" s="137">
        <v>2000000</v>
      </c>
      <c r="N1062" s="12"/>
      <c r="O1062" s="154"/>
      <c r="Q1062" s="12"/>
      <c r="S1062" s="138"/>
      <c r="T1062" s="138"/>
      <c r="X1062" s="85"/>
      <c r="Y1062" s="185"/>
      <c r="AB1062" s="102"/>
      <c r="AC1062" s="102"/>
      <c r="AF1062" s="139"/>
      <c r="AS1062" s="84"/>
    </row>
    <row r="1063" spans="1:45" ht="14.25" customHeight="1">
      <c r="A1063" s="101"/>
      <c r="B1063" s="101"/>
      <c r="C1063" s="101"/>
      <c r="E1063" s="135">
        <f>COUNTIF(品番配送区分記入用リスト!U:U,CONCATENATE(A1063,$E$1))</f>
        <v>0</v>
      </c>
      <c r="F1063" s="135">
        <f>COUNTIF(品番配送区分記入用リスト!U:U,CONCATENATE(A1063,$F$1))</f>
        <v>0</v>
      </c>
      <c r="G1063" s="135">
        <f>COUNTIF(品番配送区分記入用リスト!U:U,CONCATENATE(A1063,$G$1))</f>
        <v>0</v>
      </c>
      <c r="H1063" s="135">
        <f>COUNTIF(品番配送区分記入用リスト!U:U,CONCATENATE(A1063,$H$1))</f>
        <v>0</v>
      </c>
      <c r="I1063" s="136">
        <f t="shared" si="18"/>
        <v>0</v>
      </c>
      <c r="J1063" s="142"/>
      <c r="L1063" s="135" t="s">
        <v>1484</v>
      </c>
      <c r="M1063" s="137">
        <v>2000000</v>
      </c>
      <c r="N1063" s="12"/>
      <c r="O1063" s="154"/>
      <c r="Q1063" s="12"/>
      <c r="S1063" s="138"/>
      <c r="T1063" s="138"/>
      <c r="X1063" s="85"/>
      <c r="Y1063" s="185"/>
      <c r="AB1063" s="102"/>
      <c r="AC1063" s="102"/>
      <c r="AF1063" s="139"/>
      <c r="AS1063" s="84"/>
    </row>
    <row r="1064" spans="1:45" ht="14.25" customHeight="1">
      <c r="A1064" s="101"/>
      <c r="B1064" s="101"/>
      <c r="C1064" s="101"/>
      <c r="E1064" s="135">
        <f>COUNTIF(品番配送区分記入用リスト!U:U,CONCATENATE(A1064,$E$1))</f>
        <v>0</v>
      </c>
      <c r="F1064" s="135">
        <f>COUNTIF(品番配送区分記入用リスト!U:U,CONCATENATE(A1064,$F$1))</f>
        <v>0</v>
      </c>
      <c r="G1064" s="135">
        <f>COUNTIF(品番配送区分記入用リスト!U:U,CONCATENATE(A1064,$G$1))</f>
        <v>0</v>
      </c>
      <c r="H1064" s="135">
        <f>COUNTIF(品番配送区分記入用リスト!U:U,CONCATENATE(A1064,$H$1))</f>
        <v>0</v>
      </c>
      <c r="I1064" s="136">
        <f t="shared" si="18"/>
        <v>0</v>
      </c>
      <c r="J1064" s="142"/>
      <c r="L1064" s="135" t="s">
        <v>1484</v>
      </c>
      <c r="M1064" s="137">
        <v>2000000</v>
      </c>
      <c r="N1064" s="12"/>
      <c r="O1064" s="154"/>
      <c r="Q1064" s="12"/>
      <c r="S1064" s="138"/>
      <c r="T1064" s="138"/>
      <c r="X1064" s="85"/>
      <c r="Y1064" s="185"/>
      <c r="AB1064" s="102"/>
      <c r="AC1064" s="102"/>
      <c r="AF1064" s="139"/>
      <c r="AS1064" s="84"/>
    </row>
    <row r="1065" spans="1:45" ht="14.25" customHeight="1">
      <c r="A1065" s="101"/>
      <c r="B1065" s="101"/>
      <c r="C1065" s="101"/>
      <c r="E1065" s="135">
        <f>COUNTIF(品番配送区分記入用リスト!U:U,CONCATENATE(A1065,$E$1))</f>
        <v>0</v>
      </c>
      <c r="F1065" s="135">
        <f>COUNTIF(品番配送区分記入用リスト!U:U,CONCATENATE(A1065,$F$1))</f>
        <v>0</v>
      </c>
      <c r="G1065" s="135">
        <f>COUNTIF(品番配送区分記入用リスト!U:U,CONCATENATE(A1065,$G$1))</f>
        <v>0</v>
      </c>
      <c r="H1065" s="135">
        <f>COUNTIF(品番配送区分記入用リスト!U:U,CONCATENATE(A1065,$H$1))</f>
        <v>0</v>
      </c>
      <c r="I1065" s="136">
        <f t="shared" si="18"/>
        <v>0</v>
      </c>
      <c r="J1065" s="142"/>
      <c r="L1065" s="135" t="s">
        <v>1484</v>
      </c>
      <c r="M1065" s="137">
        <v>2000000</v>
      </c>
      <c r="N1065" s="12"/>
      <c r="O1065" s="154"/>
      <c r="Q1065" s="12"/>
      <c r="S1065" s="138"/>
      <c r="T1065" s="138"/>
      <c r="X1065" s="85"/>
      <c r="Y1065" s="185"/>
      <c r="AB1065" s="102"/>
      <c r="AC1065" s="102"/>
      <c r="AF1065" s="139"/>
      <c r="AS1065" s="84"/>
    </row>
    <row r="1066" spans="1:45" ht="14.25" customHeight="1">
      <c r="A1066" s="101"/>
      <c r="B1066" s="101"/>
      <c r="C1066" s="101"/>
      <c r="E1066" s="135">
        <f>COUNTIF(品番配送区分記入用リスト!U:U,CONCATENATE(A1066,$E$1))</f>
        <v>0</v>
      </c>
      <c r="F1066" s="135">
        <f>COUNTIF(品番配送区分記入用リスト!U:U,CONCATENATE(A1066,$F$1))</f>
        <v>0</v>
      </c>
      <c r="G1066" s="135">
        <f>COUNTIF(品番配送区分記入用リスト!U:U,CONCATENATE(A1066,$G$1))</f>
        <v>0</v>
      </c>
      <c r="H1066" s="135">
        <f>COUNTIF(品番配送区分記入用リスト!U:U,CONCATENATE(A1066,$H$1))</f>
        <v>0</v>
      </c>
      <c r="I1066" s="136">
        <f t="shared" si="18"/>
        <v>0</v>
      </c>
      <c r="J1066" s="142"/>
      <c r="L1066" s="135" t="s">
        <v>1484</v>
      </c>
      <c r="M1066" s="137">
        <v>2000000</v>
      </c>
      <c r="N1066" s="12"/>
      <c r="O1066" s="154"/>
      <c r="Q1066" s="12"/>
      <c r="S1066" s="138"/>
      <c r="T1066" s="138"/>
      <c r="X1066" s="85"/>
      <c r="Y1066" s="185"/>
      <c r="AB1066" s="102"/>
      <c r="AC1066" s="102"/>
      <c r="AF1066" s="139"/>
      <c r="AS1066" s="84"/>
    </row>
    <row r="1067" spans="1:45" ht="14.25" customHeight="1">
      <c r="A1067" s="101"/>
      <c r="B1067" s="101"/>
      <c r="C1067" s="101"/>
      <c r="E1067" s="135">
        <f>COUNTIF(品番配送区分記入用リスト!U:U,CONCATENATE(A1067,$E$1))</f>
        <v>0</v>
      </c>
      <c r="F1067" s="135">
        <f>COUNTIF(品番配送区分記入用リスト!U:U,CONCATENATE(A1067,$F$1))</f>
        <v>0</v>
      </c>
      <c r="G1067" s="135">
        <f>COUNTIF(品番配送区分記入用リスト!U:U,CONCATENATE(A1067,$G$1))</f>
        <v>0</v>
      </c>
      <c r="H1067" s="135">
        <f>COUNTIF(品番配送区分記入用リスト!U:U,CONCATENATE(A1067,$H$1))</f>
        <v>0</v>
      </c>
      <c r="I1067" s="136">
        <f t="shared" si="18"/>
        <v>0</v>
      </c>
      <c r="J1067" s="142"/>
      <c r="L1067" s="135" t="s">
        <v>1484</v>
      </c>
      <c r="M1067" s="137">
        <v>2000000</v>
      </c>
      <c r="N1067" s="12"/>
      <c r="O1067" s="154"/>
      <c r="Q1067" s="12"/>
      <c r="S1067" s="138"/>
      <c r="T1067" s="138"/>
      <c r="X1067" s="85"/>
      <c r="Y1067" s="185"/>
      <c r="AB1067" s="102"/>
      <c r="AC1067" s="102"/>
      <c r="AF1067" s="139"/>
      <c r="AS1067" s="84"/>
    </row>
    <row r="1068" spans="1:45" ht="14.25" customHeight="1">
      <c r="A1068" s="101"/>
      <c r="B1068" s="101"/>
      <c r="C1068" s="101"/>
      <c r="E1068" s="135">
        <f>COUNTIF(品番配送区分記入用リスト!U:U,CONCATENATE(A1068,$E$1))</f>
        <v>0</v>
      </c>
      <c r="F1068" s="135">
        <f>COUNTIF(品番配送区分記入用リスト!U:U,CONCATENATE(A1068,$F$1))</f>
        <v>0</v>
      </c>
      <c r="G1068" s="135">
        <f>COUNTIF(品番配送区分記入用リスト!U:U,CONCATENATE(A1068,$G$1))</f>
        <v>0</v>
      </c>
      <c r="H1068" s="135">
        <f>COUNTIF(品番配送区分記入用リスト!U:U,CONCATENATE(A1068,$H$1))</f>
        <v>0</v>
      </c>
      <c r="I1068" s="136">
        <f t="shared" si="18"/>
        <v>0</v>
      </c>
      <c r="J1068" s="142"/>
      <c r="L1068" s="135" t="s">
        <v>1484</v>
      </c>
      <c r="M1068" s="137">
        <v>2000000</v>
      </c>
      <c r="N1068" s="12"/>
      <c r="O1068" s="154"/>
      <c r="Q1068" s="12"/>
      <c r="S1068" s="138"/>
      <c r="T1068" s="138"/>
      <c r="X1068" s="85"/>
      <c r="Y1068" s="185"/>
      <c r="AB1068" s="102"/>
      <c r="AC1068" s="102"/>
      <c r="AF1068" s="139"/>
      <c r="AS1068" s="84"/>
    </row>
    <row r="1069" spans="1:45" ht="14.25" customHeight="1">
      <c r="A1069" s="101"/>
      <c r="B1069" s="101"/>
      <c r="C1069" s="101"/>
      <c r="E1069" s="135">
        <f>COUNTIF(品番配送区分記入用リスト!U:U,CONCATENATE(A1069,$E$1))</f>
        <v>0</v>
      </c>
      <c r="F1069" s="135">
        <f>COUNTIF(品番配送区分記入用リスト!U:U,CONCATENATE(A1069,$F$1))</f>
        <v>0</v>
      </c>
      <c r="G1069" s="135">
        <f>COUNTIF(品番配送区分記入用リスト!U:U,CONCATENATE(A1069,$G$1))</f>
        <v>0</v>
      </c>
      <c r="H1069" s="135">
        <f>COUNTIF(品番配送区分記入用リスト!U:U,CONCATENATE(A1069,$H$1))</f>
        <v>0</v>
      </c>
      <c r="I1069" s="136">
        <f t="shared" si="18"/>
        <v>0</v>
      </c>
      <c r="J1069" s="142"/>
      <c r="L1069" s="135" t="s">
        <v>1484</v>
      </c>
      <c r="M1069" s="137">
        <v>2000000</v>
      </c>
      <c r="N1069" s="12"/>
      <c r="O1069" s="154"/>
      <c r="Q1069" s="12"/>
      <c r="S1069" s="138"/>
      <c r="T1069" s="138"/>
      <c r="X1069" s="85"/>
      <c r="Y1069" s="185"/>
      <c r="AB1069" s="102"/>
      <c r="AC1069" s="102"/>
      <c r="AF1069" s="139"/>
      <c r="AS1069" s="84"/>
    </row>
    <row r="1070" spans="1:45" ht="14.25" customHeight="1">
      <c r="A1070" s="101"/>
      <c r="B1070" s="101"/>
      <c r="C1070" s="101"/>
      <c r="E1070" s="135">
        <f>COUNTIF(品番配送区分記入用リスト!U:U,CONCATENATE(A1070,$E$1))</f>
        <v>0</v>
      </c>
      <c r="F1070" s="135">
        <f>COUNTIF(品番配送区分記入用リスト!U:U,CONCATENATE(A1070,$F$1))</f>
        <v>0</v>
      </c>
      <c r="G1070" s="135">
        <f>COUNTIF(品番配送区分記入用リスト!U:U,CONCATENATE(A1070,$G$1))</f>
        <v>0</v>
      </c>
      <c r="H1070" s="135">
        <f>COUNTIF(品番配送区分記入用リスト!U:U,CONCATENATE(A1070,$H$1))</f>
        <v>0</v>
      </c>
      <c r="I1070" s="136">
        <f t="shared" si="18"/>
        <v>0</v>
      </c>
      <c r="J1070" s="142"/>
      <c r="L1070" s="135" t="s">
        <v>1484</v>
      </c>
      <c r="M1070" s="137">
        <v>2000000</v>
      </c>
      <c r="N1070" s="12"/>
      <c r="O1070" s="154"/>
      <c r="Q1070" s="12"/>
      <c r="S1070" s="138"/>
      <c r="T1070" s="138"/>
      <c r="X1070" s="85"/>
      <c r="Y1070" s="185"/>
      <c r="AB1070" s="102"/>
      <c r="AC1070" s="102"/>
      <c r="AF1070" s="139"/>
      <c r="AS1070" s="84"/>
    </row>
    <row r="1071" spans="1:45" ht="14.25" customHeight="1">
      <c r="A1071" s="101"/>
      <c r="B1071" s="101"/>
      <c r="C1071" s="101"/>
      <c r="E1071" s="135">
        <f>COUNTIF(品番配送区分記入用リスト!U:U,CONCATENATE(A1071,$E$1))</f>
        <v>0</v>
      </c>
      <c r="F1071" s="135">
        <f>COUNTIF(品番配送区分記入用リスト!U:U,CONCATENATE(A1071,$F$1))</f>
        <v>0</v>
      </c>
      <c r="G1071" s="135">
        <f>COUNTIF(品番配送区分記入用リスト!U:U,CONCATENATE(A1071,$G$1))</f>
        <v>0</v>
      </c>
      <c r="H1071" s="135">
        <f>COUNTIF(品番配送区分記入用リスト!U:U,CONCATENATE(A1071,$H$1))</f>
        <v>0</v>
      </c>
      <c r="I1071" s="136">
        <f t="shared" si="18"/>
        <v>0</v>
      </c>
      <c r="J1071" s="142"/>
      <c r="L1071" s="135" t="s">
        <v>1484</v>
      </c>
      <c r="M1071" s="137">
        <v>2000000</v>
      </c>
      <c r="N1071" s="12"/>
      <c r="O1071" s="154"/>
      <c r="Q1071" s="12"/>
      <c r="S1071" s="138"/>
      <c r="T1071" s="138"/>
      <c r="X1071" s="85"/>
      <c r="Y1071" s="185"/>
      <c r="AB1071" s="102"/>
      <c r="AC1071" s="102"/>
      <c r="AF1071" s="139"/>
      <c r="AS1071" s="84"/>
    </row>
    <row r="1072" spans="1:45" ht="14.25" customHeight="1">
      <c r="A1072" s="101"/>
      <c r="B1072" s="101"/>
      <c r="C1072" s="101"/>
      <c r="E1072" s="135">
        <f>COUNTIF(品番配送区分記入用リスト!U:U,CONCATENATE(A1072,$E$1))</f>
        <v>0</v>
      </c>
      <c r="F1072" s="135">
        <f>COUNTIF(品番配送区分記入用リスト!U:U,CONCATENATE(A1072,$F$1))</f>
        <v>0</v>
      </c>
      <c r="G1072" s="135">
        <f>COUNTIF(品番配送区分記入用リスト!U:U,CONCATENATE(A1072,$G$1))</f>
        <v>0</v>
      </c>
      <c r="H1072" s="135">
        <f>COUNTIF(品番配送区分記入用リスト!U:U,CONCATENATE(A1072,$H$1))</f>
        <v>0</v>
      </c>
      <c r="I1072" s="136">
        <f t="shared" si="18"/>
        <v>0</v>
      </c>
      <c r="J1072" s="142"/>
      <c r="L1072" s="135" t="s">
        <v>1484</v>
      </c>
      <c r="M1072" s="137">
        <v>2000000</v>
      </c>
      <c r="N1072" s="12"/>
      <c r="O1072" s="154"/>
      <c r="Q1072" s="12"/>
      <c r="S1072" s="138"/>
      <c r="T1072" s="138"/>
      <c r="X1072" s="85"/>
      <c r="Y1072" s="185"/>
      <c r="AB1072" s="102"/>
      <c r="AC1072" s="102"/>
      <c r="AF1072" s="139"/>
      <c r="AS1072" s="84"/>
    </row>
    <row r="1073" spans="1:45" ht="14.25" customHeight="1">
      <c r="A1073" s="101"/>
      <c r="B1073" s="101"/>
      <c r="C1073" s="101"/>
      <c r="E1073" s="135">
        <f>COUNTIF(品番配送区分記入用リスト!U:U,CONCATENATE(A1073,$E$1))</f>
        <v>0</v>
      </c>
      <c r="F1073" s="135">
        <f>COUNTIF(品番配送区分記入用リスト!U:U,CONCATENATE(A1073,$F$1))</f>
        <v>0</v>
      </c>
      <c r="G1073" s="135">
        <f>COUNTIF(品番配送区分記入用リスト!U:U,CONCATENATE(A1073,$G$1))</f>
        <v>0</v>
      </c>
      <c r="H1073" s="135">
        <f>COUNTIF(品番配送区分記入用リスト!U:U,CONCATENATE(A1073,$H$1))</f>
        <v>0</v>
      </c>
      <c r="I1073" s="136">
        <f t="shared" si="18"/>
        <v>0</v>
      </c>
      <c r="J1073" s="142"/>
      <c r="L1073" s="135" t="s">
        <v>1484</v>
      </c>
      <c r="M1073" s="137">
        <v>2000000</v>
      </c>
      <c r="N1073" s="12"/>
      <c r="O1073" s="154"/>
      <c r="Q1073" s="12"/>
      <c r="S1073" s="138"/>
      <c r="T1073" s="138"/>
      <c r="X1073" s="85"/>
      <c r="Y1073" s="185"/>
      <c r="AB1073" s="102"/>
      <c r="AC1073" s="102"/>
      <c r="AF1073" s="139"/>
      <c r="AS1073" s="84"/>
    </row>
    <row r="1074" spans="1:45" ht="14.25" customHeight="1">
      <c r="A1074" s="101"/>
      <c r="B1074" s="101"/>
      <c r="C1074" s="101"/>
      <c r="E1074" s="135">
        <f>COUNTIF(品番配送区分記入用リスト!U:U,CONCATENATE(A1074,$E$1))</f>
        <v>0</v>
      </c>
      <c r="F1074" s="135">
        <f>COUNTIF(品番配送区分記入用リスト!U:U,CONCATENATE(A1074,$F$1))</f>
        <v>0</v>
      </c>
      <c r="G1074" s="135">
        <f>COUNTIF(品番配送区分記入用リスト!U:U,CONCATENATE(A1074,$G$1))</f>
        <v>0</v>
      </c>
      <c r="H1074" s="135">
        <f>COUNTIF(品番配送区分記入用リスト!U:U,CONCATENATE(A1074,$H$1))</f>
        <v>0</v>
      </c>
      <c r="I1074" s="136">
        <f t="shared" si="18"/>
        <v>0</v>
      </c>
      <c r="J1074" s="142"/>
      <c r="L1074" s="135" t="s">
        <v>1484</v>
      </c>
      <c r="M1074" s="137">
        <v>2000000</v>
      </c>
      <c r="N1074" s="12"/>
      <c r="O1074" s="154"/>
      <c r="Q1074" s="12"/>
      <c r="S1074" s="138"/>
      <c r="T1074" s="138"/>
      <c r="X1074" s="85"/>
      <c r="Y1074" s="185"/>
      <c r="AB1074" s="102"/>
      <c r="AC1074" s="102"/>
      <c r="AF1074" s="139"/>
      <c r="AS1074" s="84"/>
    </row>
    <row r="1075" spans="1:45" ht="14.25" customHeight="1">
      <c r="A1075" s="101"/>
      <c r="B1075" s="101"/>
      <c r="C1075" s="101"/>
      <c r="E1075" s="135">
        <f>COUNTIF(品番配送区分記入用リスト!U:U,CONCATENATE(A1075,$E$1))</f>
        <v>0</v>
      </c>
      <c r="F1075" s="135">
        <f>COUNTIF(品番配送区分記入用リスト!U:U,CONCATENATE(A1075,$F$1))</f>
        <v>0</v>
      </c>
      <c r="G1075" s="135">
        <f>COUNTIF(品番配送区分記入用リスト!U:U,CONCATENATE(A1075,$G$1))</f>
        <v>0</v>
      </c>
      <c r="H1075" s="135">
        <f>COUNTIF(品番配送区分記入用リスト!U:U,CONCATENATE(A1075,$H$1))</f>
        <v>0</v>
      </c>
      <c r="I1075" s="136">
        <f t="shared" si="18"/>
        <v>0</v>
      </c>
      <c r="J1075" s="142"/>
      <c r="L1075" s="135" t="s">
        <v>1484</v>
      </c>
      <c r="M1075" s="137">
        <v>2000000</v>
      </c>
      <c r="N1075" s="12"/>
      <c r="O1075" s="154"/>
      <c r="Q1075" s="12"/>
      <c r="S1075" s="138"/>
      <c r="T1075" s="138"/>
      <c r="X1075" s="85"/>
      <c r="Y1075" s="185"/>
      <c r="AB1075" s="102"/>
      <c r="AC1075" s="102"/>
      <c r="AF1075" s="139"/>
      <c r="AS1075" s="84"/>
    </row>
    <row r="1076" spans="1:45" ht="14.25" customHeight="1">
      <c r="A1076" s="101"/>
      <c r="B1076" s="101"/>
      <c r="C1076" s="101"/>
      <c r="E1076" s="135">
        <f>COUNTIF(品番配送区分記入用リスト!U:U,CONCATENATE(A1076,$E$1))</f>
        <v>0</v>
      </c>
      <c r="F1076" s="135">
        <f>COUNTIF(品番配送区分記入用リスト!U:U,CONCATENATE(A1076,$F$1))</f>
        <v>0</v>
      </c>
      <c r="G1076" s="135">
        <f>COUNTIF(品番配送区分記入用リスト!U:U,CONCATENATE(A1076,$G$1))</f>
        <v>0</v>
      </c>
      <c r="H1076" s="135">
        <f>COUNTIF(品番配送区分記入用リスト!U:U,CONCATENATE(A1076,$H$1))</f>
        <v>0</v>
      </c>
      <c r="I1076" s="136">
        <f t="shared" si="18"/>
        <v>0</v>
      </c>
      <c r="J1076" s="142"/>
      <c r="L1076" s="135" t="s">
        <v>1484</v>
      </c>
      <c r="M1076" s="137">
        <v>2000000</v>
      </c>
      <c r="N1076" s="12"/>
      <c r="O1076" s="154"/>
      <c r="Q1076" s="12"/>
      <c r="S1076" s="138"/>
      <c r="T1076" s="138"/>
      <c r="X1076" s="85"/>
      <c r="Y1076" s="185"/>
      <c r="AB1076" s="102"/>
      <c r="AC1076" s="102"/>
      <c r="AF1076" s="139"/>
      <c r="AS1076" s="84"/>
    </row>
    <row r="1077" spans="1:45" ht="14.25" customHeight="1">
      <c r="A1077" s="101"/>
      <c r="B1077" s="101"/>
      <c r="C1077" s="101"/>
      <c r="E1077" s="135">
        <f>COUNTIF(品番配送区分記入用リスト!U:U,CONCATENATE(A1077,$E$1))</f>
        <v>0</v>
      </c>
      <c r="F1077" s="135">
        <f>COUNTIF(品番配送区分記入用リスト!U:U,CONCATENATE(A1077,$F$1))</f>
        <v>0</v>
      </c>
      <c r="G1077" s="135">
        <f>COUNTIF(品番配送区分記入用リスト!U:U,CONCATENATE(A1077,$G$1))</f>
        <v>0</v>
      </c>
      <c r="H1077" s="135">
        <f>COUNTIF(品番配送区分記入用リスト!U:U,CONCATENATE(A1077,$H$1))</f>
        <v>0</v>
      </c>
      <c r="I1077" s="136">
        <f t="shared" si="18"/>
        <v>0</v>
      </c>
      <c r="J1077" s="142"/>
      <c r="L1077" s="135" t="s">
        <v>1484</v>
      </c>
      <c r="M1077" s="137">
        <v>2000000</v>
      </c>
      <c r="N1077" s="12"/>
      <c r="O1077" s="154"/>
      <c r="Q1077" s="12"/>
      <c r="S1077" s="138"/>
      <c r="T1077" s="138"/>
      <c r="X1077" s="85"/>
      <c r="Y1077" s="185"/>
      <c r="AB1077" s="102"/>
      <c r="AC1077" s="102"/>
      <c r="AF1077" s="139"/>
      <c r="AS1077" s="84"/>
    </row>
    <row r="1078" spans="1:45" ht="14.25" customHeight="1">
      <c r="A1078" s="101"/>
      <c r="B1078" s="101"/>
      <c r="C1078" s="101"/>
      <c r="E1078" s="135">
        <f>COUNTIF(品番配送区分記入用リスト!U:U,CONCATENATE(A1078,$E$1))</f>
        <v>0</v>
      </c>
      <c r="F1078" s="135">
        <f>COUNTIF(品番配送区分記入用リスト!U:U,CONCATENATE(A1078,$F$1))</f>
        <v>0</v>
      </c>
      <c r="G1078" s="135">
        <f>COUNTIF(品番配送区分記入用リスト!U:U,CONCATENATE(A1078,$G$1))</f>
        <v>0</v>
      </c>
      <c r="H1078" s="135">
        <f>COUNTIF(品番配送区分記入用リスト!U:U,CONCATENATE(A1078,$H$1))</f>
        <v>0</v>
      </c>
      <c r="I1078" s="136">
        <f t="shared" si="18"/>
        <v>0</v>
      </c>
      <c r="J1078" s="142"/>
      <c r="L1078" s="135" t="s">
        <v>1484</v>
      </c>
      <c r="M1078" s="137">
        <v>2000000</v>
      </c>
      <c r="N1078" s="12"/>
      <c r="O1078" s="154"/>
      <c r="Q1078" s="12"/>
      <c r="S1078" s="138"/>
      <c r="T1078" s="138"/>
      <c r="X1078" s="85"/>
      <c r="Y1078" s="185"/>
      <c r="AB1078" s="102"/>
      <c r="AC1078" s="102"/>
      <c r="AF1078" s="139"/>
      <c r="AS1078" s="84"/>
    </row>
    <row r="1079" spans="1:45" ht="14.25" customHeight="1">
      <c r="A1079" s="101"/>
      <c r="B1079" s="101"/>
      <c r="C1079" s="101"/>
      <c r="E1079" s="135">
        <f>COUNTIF(品番配送区分記入用リスト!U:U,CONCATENATE(A1079,$E$1))</f>
        <v>0</v>
      </c>
      <c r="F1079" s="135">
        <f>COUNTIF(品番配送区分記入用リスト!U:U,CONCATENATE(A1079,$F$1))</f>
        <v>0</v>
      </c>
      <c r="G1079" s="135">
        <f>COUNTIF(品番配送区分記入用リスト!U:U,CONCATENATE(A1079,$G$1))</f>
        <v>0</v>
      </c>
      <c r="H1079" s="135">
        <f>COUNTIF(品番配送区分記入用リスト!U:U,CONCATENATE(A1079,$H$1))</f>
        <v>0</v>
      </c>
      <c r="I1079" s="136">
        <f t="shared" si="18"/>
        <v>0</v>
      </c>
      <c r="J1079" s="142"/>
      <c r="L1079" s="135" t="s">
        <v>1484</v>
      </c>
      <c r="M1079" s="137">
        <v>2000000</v>
      </c>
      <c r="N1079" s="12"/>
      <c r="O1079" s="154"/>
      <c r="Q1079" s="12"/>
      <c r="S1079" s="138"/>
      <c r="T1079" s="138"/>
      <c r="X1079" s="85"/>
      <c r="Y1079" s="185"/>
      <c r="AB1079" s="102"/>
      <c r="AC1079" s="102"/>
      <c r="AF1079" s="139"/>
      <c r="AS1079" s="84"/>
    </row>
    <row r="1080" spans="1:45" ht="14.25" customHeight="1">
      <c r="A1080" s="101"/>
      <c r="B1080" s="101"/>
      <c r="C1080" s="101"/>
      <c r="E1080" s="135">
        <f>COUNTIF(品番配送区分記入用リスト!U:U,CONCATENATE(A1080,$E$1))</f>
        <v>0</v>
      </c>
      <c r="F1080" s="135">
        <f>COUNTIF(品番配送区分記入用リスト!U:U,CONCATENATE(A1080,$F$1))</f>
        <v>0</v>
      </c>
      <c r="G1080" s="135">
        <f>COUNTIF(品番配送区分記入用リスト!U:U,CONCATENATE(A1080,$G$1))</f>
        <v>0</v>
      </c>
      <c r="H1080" s="135">
        <f>COUNTIF(品番配送区分記入用リスト!U:U,CONCATENATE(A1080,$H$1))</f>
        <v>0</v>
      </c>
      <c r="I1080" s="136">
        <f t="shared" si="18"/>
        <v>0</v>
      </c>
      <c r="J1080" s="142"/>
      <c r="L1080" s="135" t="s">
        <v>1484</v>
      </c>
      <c r="M1080" s="137">
        <v>2000000</v>
      </c>
      <c r="N1080" s="12"/>
      <c r="O1080" s="154"/>
      <c r="Q1080" s="12"/>
      <c r="S1080" s="138"/>
      <c r="T1080" s="138"/>
      <c r="X1080" s="85"/>
      <c r="Y1080" s="185"/>
      <c r="AB1080" s="102"/>
      <c r="AC1080" s="102"/>
      <c r="AF1080" s="139"/>
      <c r="AS1080" s="84"/>
    </row>
    <row r="1081" spans="1:45" ht="14.25" customHeight="1">
      <c r="A1081" s="101"/>
      <c r="B1081" s="101"/>
      <c r="C1081" s="101"/>
      <c r="E1081" s="135">
        <f>COUNTIF(品番配送区分記入用リスト!U:U,CONCATENATE(A1081,$E$1))</f>
        <v>0</v>
      </c>
      <c r="F1081" s="135">
        <f>COUNTIF(品番配送区分記入用リスト!U:U,CONCATENATE(A1081,$F$1))</f>
        <v>0</v>
      </c>
      <c r="G1081" s="135">
        <f>COUNTIF(品番配送区分記入用リスト!U:U,CONCATENATE(A1081,$G$1))</f>
        <v>0</v>
      </c>
      <c r="H1081" s="135">
        <f>COUNTIF(品番配送区分記入用リスト!U:U,CONCATENATE(A1081,$H$1))</f>
        <v>0</v>
      </c>
      <c r="I1081" s="136">
        <f t="shared" si="18"/>
        <v>0</v>
      </c>
      <c r="J1081" s="142"/>
      <c r="L1081" s="135" t="s">
        <v>1484</v>
      </c>
      <c r="M1081" s="137">
        <v>2000000</v>
      </c>
      <c r="N1081" s="12"/>
      <c r="O1081" s="154"/>
      <c r="Q1081" s="12"/>
      <c r="S1081" s="138"/>
      <c r="T1081" s="138"/>
      <c r="X1081" s="85"/>
      <c r="Y1081" s="185"/>
      <c r="AB1081" s="102"/>
      <c r="AC1081" s="102"/>
      <c r="AF1081" s="139"/>
      <c r="AS1081" s="84"/>
    </row>
    <row r="1082" spans="1:45" ht="14.25" customHeight="1">
      <c r="A1082" s="101"/>
      <c r="B1082" s="101"/>
      <c r="C1082" s="101"/>
      <c r="E1082" s="135">
        <f>COUNTIF(品番配送区分記入用リスト!U:U,CONCATENATE(A1082,$E$1))</f>
        <v>0</v>
      </c>
      <c r="F1082" s="135">
        <f>COUNTIF(品番配送区分記入用リスト!U:U,CONCATENATE(A1082,$F$1))</f>
        <v>0</v>
      </c>
      <c r="G1082" s="135">
        <f>COUNTIF(品番配送区分記入用リスト!U:U,CONCATENATE(A1082,$G$1))</f>
        <v>0</v>
      </c>
      <c r="H1082" s="135">
        <f>COUNTIF(品番配送区分記入用リスト!U:U,CONCATENATE(A1082,$H$1))</f>
        <v>0</v>
      </c>
      <c r="I1082" s="136">
        <f t="shared" si="18"/>
        <v>0</v>
      </c>
      <c r="J1082" s="142"/>
      <c r="L1082" s="135" t="s">
        <v>1484</v>
      </c>
      <c r="M1082" s="137">
        <v>2000000</v>
      </c>
      <c r="N1082" s="12"/>
      <c r="O1082" s="154"/>
      <c r="Q1082" s="12"/>
      <c r="S1082" s="138"/>
      <c r="T1082" s="138"/>
      <c r="X1082" s="85"/>
      <c r="Y1082" s="185"/>
      <c r="AB1082" s="102"/>
      <c r="AC1082" s="102"/>
      <c r="AF1082" s="139"/>
      <c r="AS1082" s="84"/>
    </row>
    <row r="1083" spans="1:45" ht="14.25" customHeight="1">
      <c r="A1083" s="101"/>
      <c r="B1083" s="101"/>
      <c r="C1083" s="101"/>
      <c r="E1083" s="135">
        <f>COUNTIF(品番配送区分記入用リスト!U:U,CONCATENATE(A1083,$E$1))</f>
        <v>0</v>
      </c>
      <c r="F1083" s="135">
        <f>COUNTIF(品番配送区分記入用リスト!U:U,CONCATENATE(A1083,$F$1))</f>
        <v>0</v>
      </c>
      <c r="G1083" s="135">
        <f>COUNTIF(品番配送区分記入用リスト!U:U,CONCATENATE(A1083,$G$1))</f>
        <v>0</v>
      </c>
      <c r="H1083" s="135">
        <f>COUNTIF(品番配送区分記入用リスト!U:U,CONCATENATE(A1083,$H$1))</f>
        <v>0</v>
      </c>
      <c r="I1083" s="136">
        <f t="shared" si="18"/>
        <v>0</v>
      </c>
      <c r="J1083" s="142"/>
      <c r="L1083" s="135" t="s">
        <v>1484</v>
      </c>
      <c r="M1083" s="137">
        <v>2000000</v>
      </c>
      <c r="N1083" s="12"/>
      <c r="O1083" s="154"/>
      <c r="Q1083" s="12"/>
      <c r="S1083" s="138"/>
      <c r="T1083" s="138"/>
      <c r="X1083" s="85"/>
      <c r="Y1083" s="185"/>
      <c r="AB1083" s="102"/>
      <c r="AC1083" s="102"/>
      <c r="AF1083" s="139"/>
      <c r="AS1083" s="84"/>
    </row>
    <row r="1084" spans="1:45" ht="14.25" customHeight="1">
      <c r="A1084" s="101"/>
      <c r="B1084" s="101"/>
      <c r="C1084" s="101"/>
      <c r="E1084" s="135">
        <f>COUNTIF(品番配送区分記入用リスト!U:U,CONCATENATE(A1084,$E$1))</f>
        <v>0</v>
      </c>
      <c r="F1084" s="135">
        <f>COUNTIF(品番配送区分記入用リスト!U:U,CONCATENATE(A1084,$F$1))</f>
        <v>0</v>
      </c>
      <c r="G1084" s="135">
        <f>COUNTIF(品番配送区分記入用リスト!U:U,CONCATENATE(A1084,$G$1))</f>
        <v>0</v>
      </c>
      <c r="H1084" s="135">
        <f>COUNTIF(品番配送区分記入用リスト!U:U,CONCATENATE(A1084,$H$1))</f>
        <v>0</v>
      </c>
      <c r="I1084" s="136">
        <f t="shared" si="18"/>
        <v>0</v>
      </c>
      <c r="J1084" s="142"/>
      <c r="L1084" s="135" t="s">
        <v>1484</v>
      </c>
      <c r="M1084" s="137">
        <v>2000000</v>
      </c>
      <c r="N1084" s="12"/>
      <c r="O1084" s="154"/>
      <c r="Q1084" s="12"/>
      <c r="S1084" s="138"/>
      <c r="T1084" s="138"/>
      <c r="X1084" s="85"/>
      <c r="Y1084" s="185"/>
      <c r="AB1084" s="102"/>
      <c r="AC1084" s="102"/>
      <c r="AF1084" s="139"/>
      <c r="AS1084" s="84"/>
    </row>
    <row r="1085" spans="1:45" ht="14.25" customHeight="1">
      <c r="A1085" s="101"/>
      <c r="B1085" s="101"/>
      <c r="C1085" s="101"/>
      <c r="E1085" s="135">
        <f>COUNTIF(品番配送区分記入用リスト!U:U,CONCATENATE(A1085,$E$1))</f>
        <v>0</v>
      </c>
      <c r="F1085" s="135">
        <f>COUNTIF(品番配送区分記入用リスト!U:U,CONCATENATE(A1085,$F$1))</f>
        <v>0</v>
      </c>
      <c r="G1085" s="135">
        <f>COUNTIF(品番配送区分記入用リスト!U:U,CONCATENATE(A1085,$G$1))</f>
        <v>0</v>
      </c>
      <c r="H1085" s="135">
        <f>COUNTIF(品番配送区分記入用リスト!U:U,CONCATENATE(A1085,$H$1))</f>
        <v>0</v>
      </c>
      <c r="I1085" s="136">
        <f t="shared" si="18"/>
        <v>0</v>
      </c>
      <c r="J1085" s="142"/>
      <c r="L1085" s="135" t="s">
        <v>1484</v>
      </c>
      <c r="M1085" s="137">
        <v>2000000</v>
      </c>
      <c r="N1085" s="12"/>
      <c r="O1085" s="154"/>
      <c r="Q1085" s="12"/>
      <c r="S1085" s="138"/>
      <c r="T1085" s="138"/>
      <c r="X1085" s="85"/>
      <c r="Y1085" s="185"/>
      <c r="AB1085" s="102"/>
      <c r="AC1085" s="102"/>
      <c r="AF1085" s="139"/>
      <c r="AS1085" s="84"/>
    </row>
    <row r="1086" spans="1:45" ht="14.25" customHeight="1">
      <c r="A1086" s="101"/>
      <c r="B1086" s="101"/>
      <c r="C1086" s="101"/>
      <c r="E1086" s="135">
        <f>COUNTIF(品番配送区分記入用リスト!U:U,CONCATENATE(A1086,$E$1))</f>
        <v>0</v>
      </c>
      <c r="F1086" s="135">
        <f>COUNTIF(品番配送区分記入用リスト!U:U,CONCATENATE(A1086,$F$1))</f>
        <v>0</v>
      </c>
      <c r="G1086" s="135">
        <f>COUNTIF(品番配送区分記入用リスト!U:U,CONCATENATE(A1086,$G$1))</f>
        <v>0</v>
      </c>
      <c r="H1086" s="135">
        <f>COUNTIF(品番配送区分記入用リスト!U:U,CONCATENATE(A1086,$H$1))</f>
        <v>0</v>
      </c>
      <c r="I1086" s="136">
        <f t="shared" si="18"/>
        <v>0</v>
      </c>
      <c r="J1086" s="142"/>
      <c r="L1086" s="135" t="s">
        <v>1484</v>
      </c>
      <c r="M1086" s="137">
        <v>2000000</v>
      </c>
      <c r="N1086" s="12"/>
      <c r="O1086" s="154"/>
      <c r="Q1086" s="12"/>
      <c r="S1086" s="138"/>
      <c r="T1086" s="138"/>
      <c r="X1086" s="85"/>
      <c r="Y1086" s="185"/>
      <c r="AB1086" s="102"/>
      <c r="AC1086" s="102"/>
      <c r="AF1086" s="139"/>
      <c r="AS1086" s="84"/>
    </row>
    <row r="1087" spans="1:45" ht="14.25" customHeight="1">
      <c r="A1087" s="101"/>
      <c r="B1087" s="101"/>
      <c r="C1087" s="101"/>
      <c r="E1087" s="135">
        <f>COUNTIF(品番配送区分記入用リスト!U:U,CONCATENATE(A1087,$E$1))</f>
        <v>0</v>
      </c>
      <c r="F1087" s="135">
        <f>COUNTIF(品番配送区分記入用リスト!U:U,CONCATENATE(A1087,$F$1))</f>
        <v>0</v>
      </c>
      <c r="G1087" s="135">
        <f>COUNTIF(品番配送区分記入用リスト!U:U,CONCATENATE(A1087,$G$1))</f>
        <v>0</v>
      </c>
      <c r="H1087" s="135">
        <f>COUNTIF(品番配送区分記入用リスト!U:U,CONCATENATE(A1087,$H$1))</f>
        <v>0</v>
      </c>
      <c r="I1087" s="136">
        <f t="shared" si="18"/>
        <v>0</v>
      </c>
      <c r="J1087" s="142"/>
      <c r="L1087" s="135" t="s">
        <v>1484</v>
      </c>
      <c r="M1087" s="137">
        <v>2000000</v>
      </c>
      <c r="N1087" s="12"/>
      <c r="O1087" s="154"/>
      <c r="Q1087" s="12"/>
      <c r="S1087" s="138"/>
      <c r="T1087" s="138"/>
      <c r="X1087" s="85"/>
      <c r="Y1087" s="185"/>
      <c r="AB1087" s="102"/>
      <c r="AC1087" s="102"/>
      <c r="AF1087" s="139"/>
      <c r="AS1087" s="84"/>
    </row>
    <row r="1088" spans="1:45" ht="14.25" customHeight="1">
      <c r="A1088" s="101"/>
      <c r="B1088" s="101"/>
      <c r="C1088" s="101"/>
      <c r="E1088" s="135">
        <f>COUNTIF(品番配送区分記入用リスト!U:U,CONCATENATE(A1088,$E$1))</f>
        <v>0</v>
      </c>
      <c r="F1088" s="135">
        <f>COUNTIF(品番配送区分記入用リスト!U:U,CONCATENATE(A1088,$F$1))</f>
        <v>0</v>
      </c>
      <c r="G1088" s="135">
        <f>COUNTIF(品番配送区分記入用リスト!U:U,CONCATENATE(A1088,$G$1))</f>
        <v>0</v>
      </c>
      <c r="H1088" s="135">
        <f>COUNTIF(品番配送区分記入用リスト!U:U,CONCATENATE(A1088,$H$1))</f>
        <v>0</v>
      </c>
      <c r="I1088" s="136">
        <f t="shared" si="18"/>
        <v>0</v>
      </c>
      <c r="J1088" s="142"/>
      <c r="L1088" s="135" t="s">
        <v>1484</v>
      </c>
      <c r="M1088" s="137">
        <v>2000000</v>
      </c>
      <c r="N1088" s="12"/>
      <c r="O1088" s="154"/>
      <c r="Q1088" s="12"/>
      <c r="S1088" s="138"/>
      <c r="T1088" s="138"/>
      <c r="X1088" s="85"/>
      <c r="Y1088" s="185"/>
      <c r="AB1088" s="102"/>
      <c r="AC1088" s="102"/>
      <c r="AF1088" s="139"/>
      <c r="AS1088" s="84"/>
    </row>
    <row r="1089" spans="1:45" ht="14.25" customHeight="1">
      <c r="A1089" s="101"/>
      <c r="B1089" s="101"/>
      <c r="C1089" s="101"/>
      <c r="E1089" s="135">
        <f>COUNTIF(品番配送区分記入用リスト!U:U,CONCATENATE(A1089,$E$1))</f>
        <v>0</v>
      </c>
      <c r="F1089" s="135">
        <f>COUNTIF(品番配送区分記入用リスト!U:U,CONCATENATE(A1089,$F$1))</f>
        <v>0</v>
      </c>
      <c r="G1089" s="135">
        <f>COUNTIF(品番配送区分記入用リスト!U:U,CONCATENATE(A1089,$G$1))</f>
        <v>0</v>
      </c>
      <c r="H1089" s="135">
        <f>COUNTIF(品番配送区分記入用リスト!U:U,CONCATENATE(A1089,$H$1))</f>
        <v>0</v>
      </c>
      <c r="I1089" s="136">
        <f t="shared" ref="I1089:I1152" si="19">IF(SUM(E1089:H1089)+ROW(A1088)*0.0001%&gt;=1,SUM(E1089:H1089)+ROW(A1088)*0.0001%+M1089+C1089,0)</f>
        <v>0</v>
      </c>
      <c r="J1089" s="142"/>
      <c r="L1089" s="135" t="s">
        <v>1484</v>
      </c>
      <c r="M1089" s="137">
        <v>2000000</v>
      </c>
      <c r="N1089" s="12"/>
      <c r="O1089" s="154"/>
      <c r="Q1089" s="12"/>
      <c r="S1089" s="138"/>
      <c r="T1089" s="138"/>
      <c r="X1089" s="85"/>
      <c r="Y1089" s="185"/>
      <c r="AB1089" s="102"/>
      <c r="AC1089" s="102"/>
      <c r="AF1089" s="139"/>
      <c r="AS1089" s="84"/>
    </row>
    <row r="1090" spans="1:45" ht="14.25" customHeight="1">
      <c r="A1090" s="101"/>
      <c r="B1090" s="101"/>
      <c r="C1090" s="101"/>
      <c r="E1090" s="135">
        <f>COUNTIF(品番配送区分記入用リスト!U:U,CONCATENATE(A1090,$E$1))</f>
        <v>0</v>
      </c>
      <c r="F1090" s="135">
        <f>COUNTIF(品番配送区分記入用リスト!U:U,CONCATENATE(A1090,$F$1))</f>
        <v>0</v>
      </c>
      <c r="G1090" s="135">
        <f>COUNTIF(品番配送区分記入用リスト!U:U,CONCATENATE(A1090,$G$1))</f>
        <v>0</v>
      </c>
      <c r="H1090" s="135">
        <f>COUNTIF(品番配送区分記入用リスト!U:U,CONCATENATE(A1090,$H$1))</f>
        <v>0</v>
      </c>
      <c r="I1090" s="136">
        <f t="shared" si="19"/>
        <v>0</v>
      </c>
      <c r="J1090" s="142"/>
      <c r="L1090" s="135" t="s">
        <v>1484</v>
      </c>
      <c r="M1090" s="137">
        <v>2000000</v>
      </c>
      <c r="N1090" s="12"/>
      <c r="O1090" s="154"/>
      <c r="Q1090" s="12"/>
      <c r="S1090" s="138"/>
      <c r="T1090" s="138"/>
      <c r="X1090" s="85"/>
      <c r="Y1090" s="185"/>
      <c r="AB1090" s="102"/>
      <c r="AC1090" s="102"/>
      <c r="AF1090" s="139"/>
      <c r="AS1090" s="84"/>
    </row>
    <row r="1091" spans="1:45" ht="14.25" customHeight="1">
      <c r="A1091" s="101"/>
      <c r="B1091" s="101"/>
      <c r="C1091" s="101"/>
      <c r="E1091" s="135">
        <f>COUNTIF(品番配送区分記入用リスト!U:U,CONCATENATE(A1091,$E$1))</f>
        <v>0</v>
      </c>
      <c r="F1091" s="135">
        <f>COUNTIF(品番配送区分記入用リスト!U:U,CONCATENATE(A1091,$F$1))</f>
        <v>0</v>
      </c>
      <c r="G1091" s="135">
        <f>COUNTIF(品番配送区分記入用リスト!U:U,CONCATENATE(A1091,$G$1))</f>
        <v>0</v>
      </c>
      <c r="H1091" s="135">
        <f>COUNTIF(品番配送区分記入用リスト!U:U,CONCATENATE(A1091,$H$1))</f>
        <v>0</v>
      </c>
      <c r="I1091" s="136">
        <f t="shared" si="19"/>
        <v>0</v>
      </c>
      <c r="J1091" s="142"/>
      <c r="L1091" s="135" t="s">
        <v>1484</v>
      </c>
      <c r="M1091" s="137">
        <v>2000000</v>
      </c>
      <c r="N1091" s="12"/>
      <c r="O1091" s="154"/>
      <c r="Q1091" s="12"/>
      <c r="S1091" s="138"/>
      <c r="T1091" s="138"/>
      <c r="X1091" s="85"/>
      <c r="Y1091" s="185"/>
      <c r="AB1091" s="102"/>
      <c r="AC1091" s="102"/>
      <c r="AF1091" s="139"/>
      <c r="AS1091" s="84"/>
    </row>
    <row r="1092" spans="1:45" ht="14.25" customHeight="1">
      <c r="A1092" s="101"/>
      <c r="B1092" s="101"/>
      <c r="C1092" s="101"/>
      <c r="E1092" s="135">
        <f>COUNTIF(品番配送区分記入用リスト!U:U,CONCATENATE(A1092,$E$1))</f>
        <v>0</v>
      </c>
      <c r="F1092" s="135">
        <f>COUNTIF(品番配送区分記入用リスト!U:U,CONCATENATE(A1092,$F$1))</f>
        <v>0</v>
      </c>
      <c r="G1092" s="135">
        <f>COUNTIF(品番配送区分記入用リスト!U:U,CONCATENATE(A1092,$G$1))</f>
        <v>0</v>
      </c>
      <c r="H1092" s="135">
        <f>COUNTIF(品番配送区分記入用リスト!U:U,CONCATENATE(A1092,$H$1))</f>
        <v>0</v>
      </c>
      <c r="I1092" s="136">
        <f t="shared" si="19"/>
        <v>0</v>
      </c>
      <c r="J1092" s="142"/>
      <c r="L1092" s="135" t="s">
        <v>1484</v>
      </c>
      <c r="M1092" s="137">
        <v>2000000</v>
      </c>
      <c r="N1092" s="12"/>
      <c r="O1092" s="154"/>
      <c r="Q1092" s="12"/>
      <c r="S1092" s="138"/>
      <c r="T1092" s="138"/>
      <c r="X1092" s="85"/>
      <c r="Y1092" s="185"/>
      <c r="AB1092" s="102"/>
      <c r="AC1092" s="102"/>
      <c r="AF1092" s="139"/>
      <c r="AS1092" s="84"/>
    </row>
    <row r="1093" spans="1:45" ht="14.25" customHeight="1">
      <c r="A1093" s="101"/>
      <c r="B1093" s="101"/>
      <c r="C1093" s="101"/>
      <c r="E1093" s="135">
        <f>COUNTIF(品番配送区分記入用リスト!U:U,CONCATENATE(A1093,$E$1))</f>
        <v>0</v>
      </c>
      <c r="F1093" s="135">
        <f>COUNTIF(品番配送区分記入用リスト!U:U,CONCATENATE(A1093,$F$1))</f>
        <v>0</v>
      </c>
      <c r="G1093" s="135">
        <f>COUNTIF(品番配送区分記入用リスト!U:U,CONCATENATE(A1093,$G$1))</f>
        <v>0</v>
      </c>
      <c r="H1093" s="135">
        <f>COUNTIF(品番配送区分記入用リスト!U:U,CONCATENATE(A1093,$H$1))</f>
        <v>0</v>
      </c>
      <c r="I1093" s="136">
        <f t="shared" si="19"/>
        <v>0</v>
      </c>
      <c r="J1093" s="142"/>
      <c r="L1093" s="135" t="s">
        <v>1484</v>
      </c>
      <c r="M1093" s="137">
        <v>2000000</v>
      </c>
      <c r="N1093" s="12"/>
      <c r="O1093" s="154"/>
      <c r="Q1093" s="12"/>
      <c r="S1093" s="138"/>
      <c r="T1093" s="138"/>
      <c r="X1093" s="85"/>
      <c r="Y1093" s="185"/>
      <c r="AB1093" s="102"/>
      <c r="AC1093" s="102"/>
      <c r="AF1093" s="139"/>
      <c r="AS1093" s="84"/>
    </row>
    <row r="1094" spans="1:45" ht="14.25" customHeight="1">
      <c r="A1094" s="101"/>
      <c r="B1094" s="101"/>
      <c r="C1094" s="101"/>
      <c r="E1094" s="135">
        <f>COUNTIF(品番配送区分記入用リスト!U:U,CONCATENATE(A1094,$E$1))</f>
        <v>0</v>
      </c>
      <c r="F1094" s="135">
        <f>COUNTIF(品番配送区分記入用リスト!U:U,CONCATENATE(A1094,$F$1))</f>
        <v>0</v>
      </c>
      <c r="G1094" s="135">
        <f>COUNTIF(品番配送区分記入用リスト!U:U,CONCATENATE(A1094,$G$1))</f>
        <v>0</v>
      </c>
      <c r="H1094" s="135">
        <f>COUNTIF(品番配送区分記入用リスト!U:U,CONCATENATE(A1094,$H$1))</f>
        <v>0</v>
      </c>
      <c r="I1094" s="136">
        <f t="shared" si="19"/>
        <v>0</v>
      </c>
      <c r="J1094" s="142"/>
      <c r="L1094" s="135" t="s">
        <v>1484</v>
      </c>
      <c r="M1094" s="137">
        <v>2000000</v>
      </c>
      <c r="N1094" s="12"/>
      <c r="O1094" s="154"/>
      <c r="Q1094" s="12"/>
      <c r="S1094" s="138"/>
      <c r="T1094" s="138"/>
      <c r="X1094" s="85"/>
      <c r="Y1094" s="185"/>
      <c r="AB1094" s="102"/>
      <c r="AC1094" s="102"/>
      <c r="AF1094" s="139"/>
      <c r="AS1094" s="84"/>
    </row>
    <row r="1095" spans="1:45" ht="14.25" customHeight="1">
      <c r="A1095" s="101"/>
      <c r="B1095" s="101"/>
      <c r="C1095" s="101"/>
      <c r="E1095" s="135">
        <f>COUNTIF(品番配送区分記入用リスト!U:U,CONCATENATE(A1095,$E$1))</f>
        <v>0</v>
      </c>
      <c r="F1095" s="135">
        <f>COUNTIF(品番配送区分記入用リスト!U:U,CONCATENATE(A1095,$F$1))</f>
        <v>0</v>
      </c>
      <c r="G1095" s="135">
        <f>COUNTIF(品番配送区分記入用リスト!U:U,CONCATENATE(A1095,$G$1))</f>
        <v>0</v>
      </c>
      <c r="H1095" s="135">
        <f>COUNTIF(品番配送区分記入用リスト!U:U,CONCATENATE(A1095,$H$1))</f>
        <v>0</v>
      </c>
      <c r="I1095" s="136">
        <f t="shared" si="19"/>
        <v>0</v>
      </c>
      <c r="J1095" s="142"/>
      <c r="L1095" s="135" t="s">
        <v>1484</v>
      </c>
      <c r="M1095" s="137">
        <v>2000000</v>
      </c>
      <c r="N1095" s="12"/>
      <c r="O1095" s="154"/>
      <c r="Q1095" s="12"/>
      <c r="S1095" s="138"/>
      <c r="T1095" s="138"/>
      <c r="X1095" s="85"/>
      <c r="Y1095" s="185"/>
      <c r="AB1095" s="102"/>
      <c r="AC1095" s="102"/>
      <c r="AF1095" s="139"/>
      <c r="AS1095" s="84"/>
    </row>
    <row r="1096" spans="1:45" ht="14.25" customHeight="1">
      <c r="A1096" s="101"/>
      <c r="B1096" s="101"/>
      <c r="C1096" s="101"/>
      <c r="E1096" s="135">
        <f>COUNTIF(品番配送区分記入用リスト!U:U,CONCATENATE(A1096,$E$1))</f>
        <v>0</v>
      </c>
      <c r="F1096" s="135">
        <f>COUNTIF(品番配送区分記入用リスト!U:U,CONCATENATE(A1096,$F$1))</f>
        <v>0</v>
      </c>
      <c r="G1096" s="135">
        <f>COUNTIF(品番配送区分記入用リスト!U:U,CONCATENATE(A1096,$G$1))</f>
        <v>0</v>
      </c>
      <c r="H1096" s="135">
        <f>COUNTIF(品番配送区分記入用リスト!U:U,CONCATENATE(A1096,$H$1))</f>
        <v>0</v>
      </c>
      <c r="I1096" s="136">
        <f t="shared" si="19"/>
        <v>0</v>
      </c>
      <c r="J1096" s="142"/>
      <c r="L1096" s="135" t="s">
        <v>1484</v>
      </c>
      <c r="M1096" s="137">
        <v>2000000</v>
      </c>
      <c r="N1096" s="12"/>
      <c r="O1096" s="154"/>
      <c r="Q1096" s="12"/>
      <c r="S1096" s="138"/>
      <c r="T1096" s="138"/>
      <c r="X1096" s="85"/>
      <c r="Y1096" s="185"/>
      <c r="AB1096" s="102"/>
      <c r="AC1096" s="102"/>
      <c r="AF1096" s="139"/>
      <c r="AS1096" s="84"/>
    </row>
    <row r="1097" spans="1:45" ht="14.25" customHeight="1">
      <c r="A1097" s="101"/>
      <c r="B1097" s="101"/>
      <c r="C1097" s="101"/>
      <c r="E1097" s="135">
        <f>COUNTIF(品番配送区分記入用リスト!U:U,CONCATENATE(A1097,$E$1))</f>
        <v>0</v>
      </c>
      <c r="F1097" s="135">
        <f>COUNTIF(品番配送区分記入用リスト!U:U,CONCATENATE(A1097,$F$1))</f>
        <v>0</v>
      </c>
      <c r="G1097" s="135">
        <f>COUNTIF(品番配送区分記入用リスト!U:U,CONCATENATE(A1097,$G$1))</f>
        <v>0</v>
      </c>
      <c r="H1097" s="135">
        <f>COUNTIF(品番配送区分記入用リスト!U:U,CONCATENATE(A1097,$H$1))</f>
        <v>0</v>
      </c>
      <c r="I1097" s="136">
        <f t="shared" si="19"/>
        <v>0</v>
      </c>
      <c r="J1097" s="142"/>
      <c r="L1097" s="135" t="s">
        <v>1484</v>
      </c>
      <c r="M1097" s="137">
        <v>2000000</v>
      </c>
      <c r="N1097" s="12"/>
      <c r="O1097" s="154"/>
      <c r="Q1097" s="12"/>
      <c r="S1097" s="138"/>
      <c r="T1097" s="138"/>
      <c r="X1097" s="85"/>
      <c r="Y1097" s="185"/>
      <c r="AB1097" s="102"/>
      <c r="AC1097" s="102"/>
      <c r="AF1097" s="139"/>
      <c r="AS1097" s="84"/>
    </row>
    <row r="1098" spans="1:45" ht="14.25" customHeight="1">
      <c r="A1098" s="101"/>
      <c r="B1098" s="101"/>
      <c r="C1098" s="101"/>
      <c r="E1098" s="135">
        <f>COUNTIF(品番配送区分記入用リスト!U:U,CONCATENATE(A1098,$E$1))</f>
        <v>0</v>
      </c>
      <c r="F1098" s="135">
        <f>COUNTIF(品番配送区分記入用リスト!U:U,CONCATENATE(A1098,$F$1))</f>
        <v>0</v>
      </c>
      <c r="G1098" s="135">
        <f>COUNTIF(品番配送区分記入用リスト!U:U,CONCATENATE(A1098,$G$1))</f>
        <v>0</v>
      </c>
      <c r="H1098" s="135">
        <f>COUNTIF(品番配送区分記入用リスト!U:U,CONCATENATE(A1098,$H$1))</f>
        <v>0</v>
      </c>
      <c r="I1098" s="136">
        <f t="shared" si="19"/>
        <v>0</v>
      </c>
      <c r="J1098" s="142"/>
      <c r="L1098" s="135" t="s">
        <v>1484</v>
      </c>
      <c r="M1098" s="137">
        <v>2000000</v>
      </c>
      <c r="N1098" s="12"/>
      <c r="O1098" s="154"/>
      <c r="Q1098" s="12"/>
      <c r="S1098" s="138"/>
      <c r="T1098" s="138"/>
      <c r="X1098" s="85"/>
      <c r="Y1098" s="185"/>
      <c r="AB1098" s="102"/>
      <c r="AC1098" s="102"/>
      <c r="AF1098" s="139"/>
      <c r="AS1098" s="84"/>
    </row>
    <row r="1099" spans="1:45" ht="14.25" customHeight="1">
      <c r="A1099" s="101"/>
      <c r="B1099" s="101"/>
      <c r="C1099" s="101"/>
      <c r="E1099" s="135">
        <f>COUNTIF(品番配送区分記入用リスト!U:U,CONCATENATE(A1099,$E$1))</f>
        <v>0</v>
      </c>
      <c r="F1099" s="135">
        <f>COUNTIF(品番配送区分記入用リスト!U:U,CONCATENATE(A1099,$F$1))</f>
        <v>0</v>
      </c>
      <c r="G1099" s="135">
        <f>COUNTIF(品番配送区分記入用リスト!U:U,CONCATENATE(A1099,$G$1))</f>
        <v>0</v>
      </c>
      <c r="H1099" s="135">
        <f>COUNTIF(品番配送区分記入用リスト!U:U,CONCATENATE(A1099,$H$1))</f>
        <v>0</v>
      </c>
      <c r="I1099" s="136">
        <f t="shared" si="19"/>
        <v>0</v>
      </c>
      <c r="J1099" s="142"/>
      <c r="L1099" s="135" t="s">
        <v>1484</v>
      </c>
      <c r="M1099" s="137">
        <v>2000000</v>
      </c>
      <c r="N1099" s="12"/>
      <c r="O1099" s="154"/>
      <c r="Q1099" s="12"/>
      <c r="S1099" s="138"/>
      <c r="T1099" s="138"/>
      <c r="X1099" s="85"/>
      <c r="Y1099" s="185"/>
      <c r="AB1099" s="102"/>
      <c r="AC1099" s="102"/>
      <c r="AF1099" s="139"/>
      <c r="AS1099" s="84"/>
    </row>
    <row r="1100" spans="1:45" ht="14.25" customHeight="1">
      <c r="A1100" s="101"/>
      <c r="B1100" s="101"/>
      <c r="C1100" s="101"/>
      <c r="E1100" s="135">
        <f>COUNTIF(品番配送区分記入用リスト!U:U,CONCATENATE(A1100,$E$1))</f>
        <v>0</v>
      </c>
      <c r="F1100" s="135">
        <f>COUNTIF(品番配送区分記入用リスト!U:U,CONCATENATE(A1100,$F$1))</f>
        <v>0</v>
      </c>
      <c r="G1100" s="135">
        <f>COUNTIF(品番配送区分記入用リスト!U:U,CONCATENATE(A1100,$G$1))</f>
        <v>0</v>
      </c>
      <c r="H1100" s="135">
        <f>COUNTIF(品番配送区分記入用リスト!U:U,CONCATENATE(A1100,$H$1))</f>
        <v>0</v>
      </c>
      <c r="I1100" s="136">
        <f t="shared" si="19"/>
        <v>0</v>
      </c>
      <c r="J1100" s="142"/>
      <c r="L1100" s="135" t="s">
        <v>1484</v>
      </c>
      <c r="M1100" s="137">
        <v>2000000</v>
      </c>
      <c r="N1100" s="12"/>
      <c r="O1100" s="154"/>
      <c r="Q1100" s="12"/>
      <c r="S1100" s="138"/>
      <c r="T1100" s="138"/>
      <c r="X1100" s="85"/>
      <c r="Y1100" s="185"/>
      <c r="AB1100" s="102"/>
      <c r="AC1100" s="102"/>
      <c r="AF1100" s="139"/>
      <c r="AS1100" s="84"/>
    </row>
    <row r="1101" spans="1:45" ht="14.25" customHeight="1">
      <c r="A1101" s="101"/>
      <c r="B1101" s="101"/>
      <c r="C1101" s="101"/>
      <c r="E1101" s="135">
        <f>COUNTIF(品番配送区分記入用リスト!U:U,CONCATENATE(A1101,$E$1))</f>
        <v>0</v>
      </c>
      <c r="F1101" s="135">
        <f>COUNTIF(品番配送区分記入用リスト!U:U,CONCATENATE(A1101,$F$1))</f>
        <v>0</v>
      </c>
      <c r="G1101" s="135">
        <f>COUNTIF(品番配送区分記入用リスト!U:U,CONCATENATE(A1101,$G$1))</f>
        <v>0</v>
      </c>
      <c r="H1101" s="135">
        <f>COUNTIF(品番配送区分記入用リスト!U:U,CONCATENATE(A1101,$H$1))</f>
        <v>0</v>
      </c>
      <c r="I1101" s="136">
        <f t="shared" si="19"/>
        <v>0</v>
      </c>
      <c r="J1101" s="142"/>
      <c r="L1101" s="135" t="s">
        <v>1484</v>
      </c>
      <c r="M1101" s="137">
        <v>2000000</v>
      </c>
      <c r="N1101" s="12"/>
      <c r="O1101" s="154"/>
      <c r="Q1101" s="12"/>
      <c r="S1101" s="138"/>
      <c r="T1101" s="138"/>
      <c r="X1101" s="85"/>
      <c r="Y1101" s="185"/>
      <c r="AB1101" s="102"/>
      <c r="AC1101" s="102"/>
      <c r="AF1101" s="139"/>
      <c r="AS1101" s="84"/>
    </row>
    <row r="1102" spans="1:45" ht="14.25" customHeight="1">
      <c r="A1102" s="101"/>
      <c r="B1102" s="101"/>
      <c r="C1102" s="101"/>
      <c r="E1102" s="135">
        <f>COUNTIF(品番配送区分記入用リスト!U:U,CONCATENATE(A1102,$E$1))</f>
        <v>0</v>
      </c>
      <c r="F1102" s="135">
        <f>COUNTIF(品番配送区分記入用リスト!U:U,CONCATENATE(A1102,$F$1))</f>
        <v>0</v>
      </c>
      <c r="G1102" s="135">
        <f>COUNTIF(品番配送区分記入用リスト!U:U,CONCATENATE(A1102,$G$1))</f>
        <v>0</v>
      </c>
      <c r="H1102" s="135">
        <f>COUNTIF(品番配送区分記入用リスト!U:U,CONCATENATE(A1102,$H$1))</f>
        <v>0</v>
      </c>
      <c r="I1102" s="136">
        <f t="shared" si="19"/>
        <v>0</v>
      </c>
      <c r="J1102" s="142"/>
      <c r="L1102" s="135" t="s">
        <v>1484</v>
      </c>
      <c r="M1102" s="137">
        <v>2000000</v>
      </c>
      <c r="N1102" s="12"/>
      <c r="O1102" s="154"/>
      <c r="Q1102" s="12"/>
      <c r="S1102" s="138"/>
      <c r="T1102" s="138"/>
      <c r="X1102" s="85"/>
      <c r="Y1102" s="185"/>
      <c r="AB1102" s="102"/>
      <c r="AC1102" s="102"/>
      <c r="AF1102" s="139"/>
      <c r="AS1102" s="84"/>
    </row>
    <row r="1103" spans="1:45" ht="14.25" customHeight="1">
      <c r="A1103" s="101"/>
      <c r="B1103" s="101"/>
      <c r="C1103" s="101"/>
      <c r="E1103" s="135">
        <f>COUNTIF(品番配送区分記入用リスト!U:U,CONCATENATE(A1103,$E$1))</f>
        <v>0</v>
      </c>
      <c r="F1103" s="135">
        <f>COUNTIF(品番配送区分記入用リスト!U:U,CONCATENATE(A1103,$F$1))</f>
        <v>0</v>
      </c>
      <c r="G1103" s="135">
        <f>COUNTIF(品番配送区分記入用リスト!U:U,CONCATENATE(A1103,$G$1))</f>
        <v>0</v>
      </c>
      <c r="H1103" s="135">
        <f>COUNTIF(品番配送区分記入用リスト!U:U,CONCATENATE(A1103,$H$1))</f>
        <v>0</v>
      </c>
      <c r="I1103" s="136">
        <f t="shared" si="19"/>
        <v>0</v>
      </c>
      <c r="J1103" s="142"/>
      <c r="L1103" s="135" t="s">
        <v>1484</v>
      </c>
      <c r="M1103" s="137">
        <v>2000000</v>
      </c>
      <c r="N1103" s="12"/>
      <c r="O1103" s="154"/>
      <c r="Q1103" s="12"/>
      <c r="S1103" s="138"/>
      <c r="T1103" s="138"/>
      <c r="X1103" s="85"/>
      <c r="Y1103" s="185"/>
      <c r="AB1103" s="102"/>
      <c r="AC1103" s="102"/>
      <c r="AF1103" s="139"/>
      <c r="AS1103" s="84"/>
    </row>
    <row r="1104" spans="1:45" ht="14.25" customHeight="1">
      <c r="A1104" s="101"/>
      <c r="B1104" s="101"/>
      <c r="C1104" s="101"/>
      <c r="E1104" s="135">
        <f>COUNTIF(品番配送区分記入用リスト!U:U,CONCATENATE(A1104,$E$1))</f>
        <v>0</v>
      </c>
      <c r="F1104" s="135">
        <f>COUNTIF(品番配送区分記入用リスト!U:U,CONCATENATE(A1104,$F$1))</f>
        <v>0</v>
      </c>
      <c r="G1104" s="135">
        <f>COUNTIF(品番配送区分記入用リスト!U:U,CONCATENATE(A1104,$G$1))</f>
        <v>0</v>
      </c>
      <c r="H1104" s="135">
        <f>COUNTIF(品番配送区分記入用リスト!U:U,CONCATENATE(A1104,$H$1))</f>
        <v>0</v>
      </c>
      <c r="I1104" s="136">
        <f t="shared" si="19"/>
        <v>0</v>
      </c>
      <c r="J1104" s="142"/>
      <c r="L1104" s="135" t="s">
        <v>1484</v>
      </c>
      <c r="M1104" s="137">
        <v>2000000</v>
      </c>
      <c r="N1104" s="12"/>
      <c r="O1104" s="154"/>
      <c r="Q1104" s="12"/>
      <c r="S1104" s="138"/>
      <c r="T1104" s="138"/>
      <c r="X1104" s="85"/>
      <c r="Y1104" s="185"/>
      <c r="AB1104" s="102"/>
      <c r="AC1104" s="102"/>
      <c r="AF1104" s="139"/>
      <c r="AS1104" s="84"/>
    </row>
    <row r="1105" spans="1:45" ht="14.25" customHeight="1">
      <c r="A1105" s="101"/>
      <c r="B1105" s="101"/>
      <c r="C1105" s="101"/>
      <c r="E1105" s="135">
        <f>COUNTIF(品番配送区分記入用リスト!U:U,CONCATENATE(A1105,$E$1))</f>
        <v>0</v>
      </c>
      <c r="F1105" s="135">
        <f>COUNTIF(品番配送区分記入用リスト!U:U,CONCATENATE(A1105,$F$1))</f>
        <v>0</v>
      </c>
      <c r="G1105" s="135">
        <f>COUNTIF(品番配送区分記入用リスト!U:U,CONCATENATE(A1105,$G$1))</f>
        <v>0</v>
      </c>
      <c r="H1105" s="135">
        <f>COUNTIF(品番配送区分記入用リスト!U:U,CONCATENATE(A1105,$H$1))</f>
        <v>0</v>
      </c>
      <c r="I1105" s="136">
        <f t="shared" si="19"/>
        <v>0</v>
      </c>
      <c r="J1105" s="142"/>
      <c r="L1105" s="135" t="s">
        <v>1484</v>
      </c>
      <c r="M1105" s="137">
        <v>2000000</v>
      </c>
      <c r="N1105" s="12"/>
      <c r="O1105" s="154"/>
      <c r="Q1105" s="12"/>
      <c r="S1105" s="138"/>
      <c r="T1105" s="138"/>
      <c r="X1105" s="85"/>
      <c r="Y1105" s="185"/>
      <c r="AB1105" s="102"/>
      <c r="AC1105" s="102"/>
      <c r="AF1105" s="139"/>
      <c r="AS1105" s="84"/>
    </row>
    <row r="1106" spans="1:45" ht="14.25" customHeight="1">
      <c r="A1106" s="101"/>
      <c r="B1106" s="101"/>
      <c r="C1106" s="101"/>
      <c r="E1106" s="135">
        <f>COUNTIF(品番配送区分記入用リスト!U:U,CONCATENATE(A1106,$E$1))</f>
        <v>0</v>
      </c>
      <c r="F1106" s="135">
        <f>COUNTIF(品番配送区分記入用リスト!U:U,CONCATENATE(A1106,$F$1))</f>
        <v>0</v>
      </c>
      <c r="G1106" s="135">
        <f>COUNTIF(品番配送区分記入用リスト!U:U,CONCATENATE(A1106,$G$1))</f>
        <v>0</v>
      </c>
      <c r="H1106" s="135">
        <f>COUNTIF(品番配送区分記入用リスト!U:U,CONCATENATE(A1106,$H$1))</f>
        <v>0</v>
      </c>
      <c r="I1106" s="136">
        <f t="shared" si="19"/>
        <v>0</v>
      </c>
      <c r="J1106" s="142"/>
      <c r="L1106" s="135" t="s">
        <v>1484</v>
      </c>
      <c r="M1106" s="137">
        <v>2000000</v>
      </c>
      <c r="N1106" s="12"/>
      <c r="O1106" s="154"/>
      <c r="Q1106" s="12"/>
      <c r="S1106" s="138"/>
      <c r="T1106" s="138"/>
      <c r="X1106" s="85"/>
      <c r="Y1106" s="185"/>
      <c r="AB1106" s="102"/>
      <c r="AC1106" s="102"/>
      <c r="AF1106" s="139"/>
      <c r="AS1106" s="84"/>
    </row>
    <row r="1107" spans="1:45" ht="14.25" customHeight="1">
      <c r="A1107" s="101"/>
      <c r="B1107" s="101"/>
      <c r="C1107" s="101"/>
      <c r="E1107" s="135">
        <f>COUNTIF(品番配送区分記入用リスト!U:U,CONCATENATE(A1107,$E$1))</f>
        <v>0</v>
      </c>
      <c r="F1107" s="135">
        <f>COUNTIF(品番配送区分記入用リスト!U:U,CONCATENATE(A1107,$F$1))</f>
        <v>0</v>
      </c>
      <c r="G1107" s="135">
        <f>COUNTIF(品番配送区分記入用リスト!U:U,CONCATENATE(A1107,$G$1))</f>
        <v>0</v>
      </c>
      <c r="H1107" s="135">
        <f>COUNTIF(品番配送区分記入用リスト!U:U,CONCATENATE(A1107,$H$1))</f>
        <v>0</v>
      </c>
      <c r="I1107" s="136">
        <f t="shared" si="19"/>
        <v>0</v>
      </c>
      <c r="J1107" s="142"/>
      <c r="L1107" s="135" t="s">
        <v>1484</v>
      </c>
      <c r="M1107" s="137">
        <v>2000000</v>
      </c>
      <c r="N1107" s="12"/>
      <c r="O1107" s="154"/>
      <c r="Q1107" s="12"/>
      <c r="S1107" s="138"/>
      <c r="T1107" s="138"/>
      <c r="X1107" s="85"/>
      <c r="Y1107" s="185"/>
      <c r="AB1107" s="102"/>
      <c r="AC1107" s="102"/>
      <c r="AF1107" s="139"/>
      <c r="AS1107" s="84"/>
    </row>
    <row r="1108" spans="1:45" ht="14.25" customHeight="1">
      <c r="A1108" s="101"/>
      <c r="B1108" s="101"/>
      <c r="C1108" s="101"/>
      <c r="E1108" s="135">
        <f>COUNTIF(品番配送区分記入用リスト!U:U,CONCATENATE(A1108,$E$1))</f>
        <v>0</v>
      </c>
      <c r="F1108" s="135">
        <f>COUNTIF(品番配送区分記入用リスト!U:U,CONCATENATE(A1108,$F$1))</f>
        <v>0</v>
      </c>
      <c r="G1108" s="135">
        <f>COUNTIF(品番配送区分記入用リスト!U:U,CONCATENATE(A1108,$G$1))</f>
        <v>0</v>
      </c>
      <c r="H1108" s="135">
        <f>COUNTIF(品番配送区分記入用リスト!U:U,CONCATENATE(A1108,$H$1))</f>
        <v>0</v>
      </c>
      <c r="I1108" s="136">
        <f t="shared" si="19"/>
        <v>0</v>
      </c>
      <c r="J1108" s="142"/>
      <c r="L1108" s="135" t="s">
        <v>1484</v>
      </c>
      <c r="M1108" s="137">
        <v>2000000</v>
      </c>
      <c r="N1108" s="12"/>
      <c r="O1108" s="154"/>
      <c r="Q1108" s="12"/>
      <c r="S1108" s="138"/>
      <c r="T1108" s="138"/>
      <c r="X1108" s="85"/>
      <c r="Y1108" s="185"/>
      <c r="AB1108" s="102"/>
      <c r="AC1108" s="102"/>
      <c r="AF1108" s="139"/>
      <c r="AS1108" s="84"/>
    </row>
    <row r="1109" spans="1:45" ht="14.25" customHeight="1">
      <c r="A1109" s="101"/>
      <c r="B1109" s="101"/>
      <c r="C1109" s="101"/>
      <c r="E1109" s="135">
        <f>COUNTIF(品番配送区分記入用リスト!U:U,CONCATENATE(A1109,$E$1))</f>
        <v>0</v>
      </c>
      <c r="F1109" s="135">
        <f>COUNTIF(品番配送区分記入用リスト!U:U,CONCATENATE(A1109,$F$1))</f>
        <v>0</v>
      </c>
      <c r="G1109" s="135">
        <f>COUNTIF(品番配送区分記入用リスト!U:U,CONCATENATE(A1109,$G$1))</f>
        <v>0</v>
      </c>
      <c r="H1109" s="135">
        <f>COUNTIF(品番配送区分記入用リスト!U:U,CONCATENATE(A1109,$H$1))</f>
        <v>0</v>
      </c>
      <c r="I1109" s="136">
        <f t="shared" si="19"/>
        <v>0</v>
      </c>
      <c r="J1109" s="142"/>
      <c r="L1109" s="135" t="s">
        <v>1484</v>
      </c>
      <c r="M1109" s="137">
        <v>2000000</v>
      </c>
      <c r="N1109" s="12"/>
      <c r="O1109" s="154"/>
      <c r="Q1109" s="12"/>
      <c r="S1109" s="138"/>
      <c r="T1109" s="138"/>
      <c r="X1109" s="85"/>
      <c r="Y1109" s="185"/>
      <c r="AB1109" s="102"/>
      <c r="AC1109" s="102"/>
      <c r="AF1109" s="139"/>
      <c r="AS1109" s="84"/>
    </row>
    <row r="1110" spans="1:45" ht="14.25" customHeight="1">
      <c r="A1110" s="101"/>
      <c r="B1110" s="101"/>
      <c r="C1110" s="101"/>
      <c r="E1110" s="135">
        <f>COUNTIF(品番配送区分記入用リスト!U:U,CONCATENATE(A1110,$E$1))</f>
        <v>0</v>
      </c>
      <c r="F1110" s="135">
        <f>COUNTIF(品番配送区分記入用リスト!U:U,CONCATENATE(A1110,$F$1))</f>
        <v>0</v>
      </c>
      <c r="G1110" s="135">
        <f>COUNTIF(品番配送区分記入用リスト!U:U,CONCATENATE(A1110,$G$1))</f>
        <v>0</v>
      </c>
      <c r="H1110" s="135">
        <f>COUNTIF(品番配送区分記入用リスト!U:U,CONCATENATE(A1110,$H$1))</f>
        <v>0</v>
      </c>
      <c r="I1110" s="136">
        <f t="shared" si="19"/>
        <v>0</v>
      </c>
      <c r="J1110" s="142"/>
      <c r="L1110" s="135" t="s">
        <v>1484</v>
      </c>
      <c r="M1110" s="137">
        <v>2000000</v>
      </c>
      <c r="N1110" s="12"/>
      <c r="O1110" s="154"/>
      <c r="Q1110" s="12"/>
      <c r="S1110" s="138"/>
      <c r="T1110" s="138"/>
      <c r="X1110" s="85"/>
      <c r="Y1110" s="185"/>
      <c r="AB1110" s="102"/>
      <c r="AC1110" s="102"/>
      <c r="AF1110" s="139"/>
      <c r="AS1110" s="84"/>
    </row>
    <row r="1111" spans="1:45" ht="14.25" customHeight="1">
      <c r="A1111" s="404"/>
      <c r="B1111" s="86"/>
      <c r="C1111" s="87"/>
      <c r="E1111" s="135">
        <f>COUNTIF(品番配送区分記入用リスト!U:U,CONCATENATE(A1111,$E$1))</f>
        <v>0</v>
      </c>
      <c r="F1111" s="135">
        <f>COUNTIF(品番配送区分記入用リスト!U:U,CONCATENATE(A1111,$F$1))</f>
        <v>0</v>
      </c>
      <c r="G1111" s="135">
        <f>COUNTIF(品番配送区分記入用リスト!U:U,CONCATENATE(A1111,$G$1))</f>
        <v>0</v>
      </c>
      <c r="H1111" s="135">
        <f>COUNTIF(品番配送区分記入用リスト!U:U,CONCATENATE(A1111,$H$1))</f>
        <v>0</v>
      </c>
      <c r="I1111" s="136">
        <f t="shared" si="19"/>
        <v>0</v>
      </c>
      <c r="J1111" s="142"/>
      <c r="L1111" s="135" t="s">
        <v>1484</v>
      </c>
      <c r="M1111" s="137">
        <v>2000000</v>
      </c>
      <c r="N1111" s="12"/>
      <c r="O1111" s="154"/>
      <c r="Q1111" s="12"/>
      <c r="S1111" s="138"/>
      <c r="T1111" s="138"/>
      <c r="X1111" s="85"/>
      <c r="Y1111" s="185"/>
      <c r="AB1111" s="95"/>
      <c r="AC1111" s="95"/>
      <c r="AF1111" s="139"/>
      <c r="AS1111" s="84"/>
    </row>
    <row r="1112" spans="1:45" ht="14.25" customHeight="1">
      <c r="A1112" s="404"/>
      <c r="B1112" s="86"/>
      <c r="C1112" s="87"/>
      <c r="E1112" s="135">
        <f>COUNTIF(品番配送区分記入用リスト!U:U,CONCATENATE(A1112,$E$1))</f>
        <v>0</v>
      </c>
      <c r="F1112" s="135">
        <f>COUNTIF(品番配送区分記入用リスト!U:U,CONCATENATE(A1112,$F$1))</f>
        <v>0</v>
      </c>
      <c r="G1112" s="135">
        <f>COUNTIF(品番配送区分記入用リスト!U:U,CONCATENATE(A1112,$G$1))</f>
        <v>0</v>
      </c>
      <c r="H1112" s="135">
        <f>COUNTIF(品番配送区分記入用リスト!U:U,CONCATENATE(A1112,$H$1))</f>
        <v>0</v>
      </c>
      <c r="I1112" s="136">
        <f t="shared" si="19"/>
        <v>0</v>
      </c>
      <c r="J1112" s="142"/>
      <c r="L1112" s="135" t="s">
        <v>1484</v>
      </c>
      <c r="M1112" s="137">
        <v>2000000</v>
      </c>
      <c r="N1112" s="12"/>
      <c r="O1112" s="154"/>
      <c r="Q1112" s="12"/>
      <c r="S1112" s="138"/>
      <c r="T1112" s="138"/>
      <c r="X1112" s="85"/>
      <c r="Y1112" s="185"/>
      <c r="AB1112" s="95"/>
      <c r="AC1112" s="95"/>
      <c r="AF1112" s="139"/>
      <c r="AS1112" s="84"/>
    </row>
    <row r="1113" spans="1:45" ht="14.25" customHeight="1">
      <c r="A1113" s="404"/>
      <c r="B1113" s="86"/>
      <c r="C1113" s="87"/>
      <c r="E1113" s="135">
        <f>COUNTIF(品番配送区分記入用リスト!U:U,CONCATENATE(A1113,$E$1))</f>
        <v>0</v>
      </c>
      <c r="F1113" s="135">
        <f>COUNTIF(品番配送区分記入用リスト!U:U,CONCATENATE(A1113,$F$1))</f>
        <v>0</v>
      </c>
      <c r="G1113" s="135">
        <f>COUNTIF(品番配送区分記入用リスト!U:U,CONCATENATE(A1113,$G$1))</f>
        <v>0</v>
      </c>
      <c r="H1113" s="135">
        <f>COUNTIF(品番配送区分記入用リスト!U:U,CONCATENATE(A1113,$H$1))</f>
        <v>0</v>
      </c>
      <c r="I1113" s="136">
        <f t="shared" si="19"/>
        <v>0</v>
      </c>
      <c r="J1113" s="142"/>
      <c r="L1113" s="135" t="s">
        <v>1484</v>
      </c>
      <c r="M1113" s="137">
        <v>2000000</v>
      </c>
      <c r="N1113" s="12"/>
      <c r="O1113" s="154"/>
      <c r="Q1113" s="12"/>
      <c r="S1113" s="138"/>
      <c r="T1113" s="138"/>
      <c r="X1113" s="85"/>
      <c r="Y1113" s="185"/>
      <c r="AB1113" s="95"/>
      <c r="AC1113" s="95"/>
      <c r="AF1113" s="139"/>
      <c r="AS1113" s="84"/>
    </row>
    <row r="1114" spans="1:45" ht="14.25" customHeight="1">
      <c r="A1114" s="404"/>
      <c r="B1114" s="86"/>
      <c r="C1114" s="87"/>
      <c r="E1114" s="135">
        <f>COUNTIF(品番配送区分記入用リスト!U:U,CONCATENATE(A1114,$E$1))</f>
        <v>0</v>
      </c>
      <c r="F1114" s="135">
        <f>COUNTIF(品番配送区分記入用リスト!U:U,CONCATENATE(A1114,$F$1))</f>
        <v>0</v>
      </c>
      <c r="G1114" s="135">
        <f>COUNTIF(品番配送区分記入用リスト!U:U,CONCATENATE(A1114,$G$1))</f>
        <v>0</v>
      </c>
      <c r="H1114" s="135">
        <f>COUNTIF(品番配送区分記入用リスト!U:U,CONCATENATE(A1114,$H$1))</f>
        <v>0</v>
      </c>
      <c r="I1114" s="136">
        <f t="shared" si="19"/>
        <v>0</v>
      </c>
      <c r="J1114" s="142"/>
      <c r="L1114" s="135" t="s">
        <v>1484</v>
      </c>
      <c r="M1114" s="137">
        <v>2000000</v>
      </c>
      <c r="N1114" s="12"/>
      <c r="O1114" s="154"/>
      <c r="Q1114" s="12"/>
      <c r="S1114" s="138"/>
      <c r="T1114" s="138"/>
      <c r="X1114" s="85"/>
      <c r="Y1114" s="185"/>
      <c r="AB1114" s="95"/>
      <c r="AC1114" s="95"/>
      <c r="AF1114" s="139"/>
      <c r="AS1114" s="84"/>
    </row>
    <row r="1115" spans="1:45" ht="14.25" customHeight="1">
      <c r="A1115" s="404"/>
      <c r="B1115" s="86"/>
      <c r="C1115" s="87"/>
      <c r="E1115" s="135">
        <f>COUNTIF(品番配送区分記入用リスト!U:U,CONCATENATE(A1115,$E$1))</f>
        <v>0</v>
      </c>
      <c r="F1115" s="135">
        <f>COUNTIF(品番配送区分記入用リスト!U:U,CONCATENATE(A1115,$F$1))</f>
        <v>0</v>
      </c>
      <c r="G1115" s="135">
        <f>COUNTIF(品番配送区分記入用リスト!U:U,CONCATENATE(A1115,$G$1))</f>
        <v>0</v>
      </c>
      <c r="H1115" s="135">
        <f>COUNTIF(品番配送区分記入用リスト!U:U,CONCATENATE(A1115,$H$1))</f>
        <v>0</v>
      </c>
      <c r="I1115" s="136">
        <f t="shared" si="19"/>
        <v>0</v>
      </c>
      <c r="J1115" s="142"/>
      <c r="L1115" s="135" t="s">
        <v>1484</v>
      </c>
      <c r="M1115" s="137">
        <v>2000000</v>
      </c>
      <c r="N1115" s="12"/>
      <c r="O1115" s="154"/>
      <c r="Q1115" s="12"/>
      <c r="S1115" s="138"/>
      <c r="T1115" s="138"/>
      <c r="X1115" s="85"/>
      <c r="Y1115" s="185"/>
      <c r="AB1115" s="95"/>
      <c r="AC1115" s="95"/>
      <c r="AF1115" s="139"/>
      <c r="AS1115" s="84"/>
    </row>
    <row r="1116" spans="1:45" ht="14.25" customHeight="1">
      <c r="A1116" s="404"/>
      <c r="B1116" s="86"/>
      <c r="C1116" s="87"/>
      <c r="E1116" s="135">
        <f>COUNTIF(品番配送区分記入用リスト!U:U,CONCATENATE(A1116,$E$1))</f>
        <v>0</v>
      </c>
      <c r="F1116" s="135">
        <f>COUNTIF(品番配送区分記入用リスト!U:U,CONCATENATE(A1116,$F$1))</f>
        <v>0</v>
      </c>
      <c r="G1116" s="135">
        <f>COUNTIF(品番配送区分記入用リスト!U:U,CONCATENATE(A1116,$G$1))</f>
        <v>0</v>
      </c>
      <c r="H1116" s="135">
        <f>COUNTIF(品番配送区分記入用リスト!U:U,CONCATENATE(A1116,$H$1))</f>
        <v>0</v>
      </c>
      <c r="I1116" s="136">
        <f t="shared" si="19"/>
        <v>0</v>
      </c>
      <c r="J1116" s="142"/>
      <c r="L1116" s="135" t="s">
        <v>1484</v>
      </c>
      <c r="M1116" s="137">
        <v>2000000</v>
      </c>
      <c r="N1116" s="12"/>
      <c r="O1116" s="154"/>
      <c r="Q1116" s="12"/>
      <c r="S1116" s="138"/>
      <c r="T1116" s="138"/>
      <c r="X1116" s="85"/>
      <c r="Y1116" s="185"/>
      <c r="AB1116" s="95"/>
      <c r="AC1116" s="95"/>
      <c r="AF1116" s="139"/>
      <c r="AS1116" s="84"/>
    </row>
    <row r="1117" spans="1:45" ht="14.25" customHeight="1">
      <c r="A1117" s="404"/>
      <c r="B1117" s="86"/>
      <c r="C1117" s="87"/>
      <c r="E1117" s="135">
        <f>COUNTIF(品番配送区分記入用リスト!U:U,CONCATENATE(A1117,$E$1))</f>
        <v>0</v>
      </c>
      <c r="F1117" s="135">
        <f>COUNTIF(品番配送区分記入用リスト!U:U,CONCATENATE(A1117,$F$1))</f>
        <v>0</v>
      </c>
      <c r="G1117" s="135">
        <f>COUNTIF(品番配送区分記入用リスト!U:U,CONCATENATE(A1117,$G$1))</f>
        <v>0</v>
      </c>
      <c r="H1117" s="135">
        <f>COUNTIF(品番配送区分記入用リスト!U:U,CONCATENATE(A1117,$H$1))</f>
        <v>0</v>
      </c>
      <c r="I1117" s="136">
        <f t="shared" si="19"/>
        <v>0</v>
      </c>
      <c r="J1117" s="142"/>
      <c r="L1117" s="135" t="s">
        <v>1484</v>
      </c>
      <c r="M1117" s="137">
        <v>2000000</v>
      </c>
      <c r="N1117" s="12"/>
      <c r="O1117" s="154"/>
      <c r="Q1117" s="12"/>
      <c r="S1117" s="138"/>
      <c r="T1117" s="138"/>
      <c r="X1117" s="85"/>
      <c r="Y1117" s="185"/>
      <c r="AB1117" s="95"/>
      <c r="AC1117" s="95"/>
      <c r="AF1117" s="139"/>
      <c r="AS1117" s="84"/>
    </row>
    <row r="1118" spans="1:45" ht="14.25" customHeight="1">
      <c r="A1118" s="404"/>
      <c r="B1118" s="86"/>
      <c r="C1118" s="87"/>
      <c r="E1118" s="135">
        <f>COUNTIF(品番配送区分記入用リスト!U:U,CONCATENATE(A1118,$E$1))</f>
        <v>0</v>
      </c>
      <c r="F1118" s="135">
        <f>COUNTIF(品番配送区分記入用リスト!U:U,CONCATENATE(A1118,$F$1))</f>
        <v>0</v>
      </c>
      <c r="G1118" s="135">
        <f>COUNTIF(品番配送区分記入用リスト!U:U,CONCATENATE(A1118,$G$1))</f>
        <v>0</v>
      </c>
      <c r="H1118" s="135">
        <f>COUNTIF(品番配送区分記入用リスト!U:U,CONCATENATE(A1118,$H$1))</f>
        <v>0</v>
      </c>
      <c r="I1118" s="136">
        <f t="shared" si="19"/>
        <v>0</v>
      </c>
      <c r="J1118" s="142"/>
      <c r="L1118" s="135" t="s">
        <v>1484</v>
      </c>
      <c r="M1118" s="137">
        <v>2000000</v>
      </c>
      <c r="N1118" s="12"/>
      <c r="O1118" s="154"/>
      <c r="Q1118" s="12"/>
      <c r="S1118" s="138"/>
      <c r="T1118" s="138"/>
      <c r="X1118" s="85"/>
      <c r="Y1118" s="185"/>
      <c r="AB1118" s="95"/>
      <c r="AC1118" s="95"/>
      <c r="AF1118" s="139"/>
      <c r="AS1118" s="84"/>
    </row>
    <row r="1119" spans="1:45" ht="14.25" customHeight="1">
      <c r="A1119" s="404"/>
      <c r="B1119" s="86"/>
      <c r="C1119" s="87"/>
      <c r="E1119" s="135">
        <f>COUNTIF(品番配送区分記入用リスト!U:U,CONCATENATE(A1119,$E$1))</f>
        <v>0</v>
      </c>
      <c r="F1119" s="135">
        <f>COUNTIF(品番配送区分記入用リスト!U:U,CONCATENATE(A1119,$F$1))</f>
        <v>0</v>
      </c>
      <c r="G1119" s="135">
        <f>COUNTIF(品番配送区分記入用リスト!U:U,CONCATENATE(A1119,$G$1))</f>
        <v>0</v>
      </c>
      <c r="H1119" s="135">
        <f>COUNTIF(品番配送区分記入用リスト!U:U,CONCATENATE(A1119,$H$1))</f>
        <v>0</v>
      </c>
      <c r="I1119" s="136">
        <f t="shared" si="19"/>
        <v>0</v>
      </c>
      <c r="J1119" s="142"/>
      <c r="L1119" s="135" t="s">
        <v>1484</v>
      </c>
      <c r="M1119" s="137">
        <v>2000000</v>
      </c>
      <c r="N1119" s="12"/>
      <c r="O1119" s="154"/>
      <c r="Q1119" s="12"/>
      <c r="S1119" s="138"/>
      <c r="T1119" s="138"/>
      <c r="X1119" s="85"/>
      <c r="Y1119" s="185"/>
      <c r="AB1119" s="95"/>
      <c r="AC1119" s="95"/>
      <c r="AF1119" s="139"/>
      <c r="AS1119" s="84"/>
    </row>
    <row r="1120" spans="1:45" ht="14.25" customHeight="1">
      <c r="A1120" s="404"/>
      <c r="B1120" s="86"/>
      <c r="C1120" s="87"/>
      <c r="E1120" s="135">
        <f>COUNTIF(品番配送区分記入用リスト!U:U,CONCATENATE(A1120,$E$1))</f>
        <v>0</v>
      </c>
      <c r="F1120" s="135">
        <f>COUNTIF(品番配送区分記入用リスト!U:U,CONCATENATE(A1120,$F$1))</f>
        <v>0</v>
      </c>
      <c r="G1120" s="135">
        <f>COUNTIF(品番配送区分記入用リスト!U:U,CONCATENATE(A1120,$G$1))</f>
        <v>0</v>
      </c>
      <c r="H1120" s="135">
        <f>COUNTIF(品番配送区分記入用リスト!U:U,CONCATENATE(A1120,$H$1))</f>
        <v>0</v>
      </c>
      <c r="I1120" s="136">
        <f t="shared" si="19"/>
        <v>0</v>
      </c>
      <c r="J1120" s="142"/>
      <c r="L1120" s="135" t="s">
        <v>1484</v>
      </c>
      <c r="M1120" s="137">
        <v>2000000</v>
      </c>
      <c r="N1120" s="12"/>
      <c r="O1120" s="154"/>
      <c r="Q1120" s="12"/>
      <c r="S1120" s="138"/>
      <c r="T1120" s="138"/>
      <c r="X1120" s="85"/>
      <c r="Y1120" s="185"/>
      <c r="AB1120" s="95"/>
      <c r="AC1120" s="95"/>
      <c r="AF1120" s="139"/>
      <c r="AS1120" s="84"/>
    </row>
    <row r="1121" spans="1:45" ht="14.25" customHeight="1">
      <c r="A1121" s="404"/>
      <c r="B1121" s="86"/>
      <c r="C1121" s="87"/>
      <c r="E1121" s="135">
        <f>COUNTIF(品番配送区分記入用リスト!U:U,CONCATENATE(A1121,$E$1))</f>
        <v>0</v>
      </c>
      <c r="F1121" s="135">
        <f>COUNTIF(品番配送区分記入用リスト!U:U,CONCATENATE(A1121,$F$1))</f>
        <v>0</v>
      </c>
      <c r="G1121" s="135">
        <f>COUNTIF(品番配送区分記入用リスト!U:U,CONCATENATE(A1121,$G$1))</f>
        <v>0</v>
      </c>
      <c r="H1121" s="135">
        <f>COUNTIF(品番配送区分記入用リスト!U:U,CONCATENATE(A1121,$H$1))</f>
        <v>0</v>
      </c>
      <c r="I1121" s="136">
        <f t="shared" si="19"/>
        <v>0</v>
      </c>
      <c r="J1121" s="142"/>
      <c r="L1121" s="135" t="s">
        <v>1484</v>
      </c>
      <c r="M1121" s="137">
        <v>2000000</v>
      </c>
      <c r="N1121" s="12"/>
      <c r="O1121" s="154"/>
      <c r="Q1121" s="12"/>
      <c r="S1121" s="138"/>
      <c r="T1121" s="138"/>
      <c r="X1121" s="85"/>
      <c r="Y1121" s="185"/>
      <c r="AB1121" s="95"/>
      <c r="AC1121" s="95"/>
      <c r="AF1121" s="139"/>
      <c r="AS1121" s="84"/>
    </row>
    <row r="1122" spans="1:45" ht="14.25" customHeight="1">
      <c r="A1122" s="404"/>
      <c r="B1122" s="86"/>
      <c r="C1122" s="87"/>
      <c r="E1122" s="135">
        <f>COUNTIF(品番配送区分記入用リスト!U:U,CONCATENATE(A1122,$E$1))</f>
        <v>0</v>
      </c>
      <c r="F1122" s="135">
        <f>COUNTIF(品番配送区分記入用リスト!U:U,CONCATENATE(A1122,$F$1))</f>
        <v>0</v>
      </c>
      <c r="G1122" s="135">
        <f>COUNTIF(品番配送区分記入用リスト!U:U,CONCATENATE(A1122,$G$1))</f>
        <v>0</v>
      </c>
      <c r="H1122" s="135">
        <f>COUNTIF(品番配送区分記入用リスト!U:U,CONCATENATE(A1122,$H$1))</f>
        <v>0</v>
      </c>
      <c r="I1122" s="136">
        <f t="shared" si="19"/>
        <v>0</v>
      </c>
      <c r="J1122" s="142"/>
      <c r="L1122" s="135" t="s">
        <v>1484</v>
      </c>
      <c r="M1122" s="137">
        <v>2000000</v>
      </c>
      <c r="N1122" s="12"/>
      <c r="O1122" s="154"/>
      <c r="Q1122" s="12"/>
      <c r="S1122" s="138"/>
      <c r="T1122" s="138"/>
      <c r="X1122" s="85"/>
      <c r="Y1122" s="185"/>
      <c r="AB1122" s="95"/>
      <c r="AC1122" s="95"/>
      <c r="AF1122" s="139"/>
      <c r="AS1122" s="84"/>
    </row>
    <row r="1123" spans="1:45" ht="14.25" customHeight="1">
      <c r="A1123" s="404"/>
      <c r="B1123" s="86"/>
      <c r="C1123" s="87"/>
      <c r="E1123" s="135">
        <f>COUNTIF(品番配送区分記入用リスト!U:U,CONCATENATE(A1123,$E$1))</f>
        <v>0</v>
      </c>
      <c r="F1123" s="135">
        <f>COUNTIF(品番配送区分記入用リスト!U:U,CONCATENATE(A1123,$F$1))</f>
        <v>0</v>
      </c>
      <c r="G1123" s="135">
        <f>COUNTIF(品番配送区分記入用リスト!U:U,CONCATENATE(A1123,$G$1))</f>
        <v>0</v>
      </c>
      <c r="H1123" s="135">
        <f>COUNTIF(品番配送区分記入用リスト!U:U,CONCATENATE(A1123,$H$1))</f>
        <v>0</v>
      </c>
      <c r="I1123" s="136">
        <f t="shared" si="19"/>
        <v>0</v>
      </c>
      <c r="J1123" s="142"/>
      <c r="L1123" s="135" t="s">
        <v>1484</v>
      </c>
      <c r="M1123" s="137">
        <v>2000000</v>
      </c>
      <c r="N1123" s="12"/>
      <c r="O1123" s="154"/>
      <c r="Q1123" s="12"/>
      <c r="S1123" s="138"/>
      <c r="T1123" s="138"/>
      <c r="X1123" s="85"/>
      <c r="Y1123" s="185"/>
      <c r="AB1123" s="95"/>
      <c r="AC1123" s="95"/>
      <c r="AF1123" s="139"/>
      <c r="AS1123" s="84"/>
    </row>
    <row r="1124" spans="1:45" ht="14.25" customHeight="1">
      <c r="A1124" s="404"/>
      <c r="B1124" s="86"/>
      <c r="C1124" s="87"/>
      <c r="E1124" s="135">
        <f>COUNTIF(品番配送区分記入用リスト!U:U,CONCATENATE(A1124,$E$1))</f>
        <v>0</v>
      </c>
      <c r="F1124" s="135">
        <f>COUNTIF(品番配送区分記入用リスト!U:U,CONCATENATE(A1124,$F$1))</f>
        <v>0</v>
      </c>
      <c r="G1124" s="135">
        <f>COUNTIF(品番配送区分記入用リスト!U:U,CONCATENATE(A1124,$G$1))</f>
        <v>0</v>
      </c>
      <c r="H1124" s="135">
        <f>COUNTIF(品番配送区分記入用リスト!U:U,CONCATENATE(A1124,$H$1))</f>
        <v>0</v>
      </c>
      <c r="I1124" s="136">
        <f t="shared" si="19"/>
        <v>0</v>
      </c>
      <c r="J1124" s="142"/>
      <c r="L1124" s="135" t="s">
        <v>1484</v>
      </c>
      <c r="M1124" s="137">
        <v>2000000</v>
      </c>
      <c r="N1124" s="12"/>
      <c r="O1124" s="154"/>
      <c r="Q1124" s="12"/>
      <c r="S1124" s="138"/>
      <c r="T1124" s="138"/>
      <c r="X1124" s="85"/>
      <c r="Y1124" s="185"/>
      <c r="AB1124" s="95"/>
      <c r="AC1124" s="95"/>
      <c r="AF1124" s="139"/>
      <c r="AS1124" s="84"/>
    </row>
    <row r="1125" spans="1:45" ht="14.25" customHeight="1">
      <c r="A1125" s="404"/>
      <c r="B1125" s="86"/>
      <c r="C1125" s="87"/>
      <c r="E1125" s="135">
        <f>COUNTIF(品番配送区分記入用リスト!U:U,CONCATENATE(A1125,$E$1))</f>
        <v>0</v>
      </c>
      <c r="F1125" s="135">
        <f>COUNTIF(品番配送区分記入用リスト!U:U,CONCATENATE(A1125,$F$1))</f>
        <v>0</v>
      </c>
      <c r="G1125" s="135">
        <f>COUNTIF(品番配送区分記入用リスト!U:U,CONCATENATE(A1125,$G$1))</f>
        <v>0</v>
      </c>
      <c r="H1125" s="135">
        <f>COUNTIF(品番配送区分記入用リスト!U:U,CONCATENATE(A1125,$H$1))</f>
        <v>0</v>
      </c>
      <c r="I1125" s="136">
        <f t="shared" si="19"/>
        <v>0</v>
      </c>
      <c r="J1125" s="142"/>
      <c r="L1125" s="135" t="s">
        <v>1484</v>
      </c>
      <c r="M1125" s="137">
        <v>2000000</v>
      </c>
      <c r="N1125" s="12"/>
      <c r="O1125" s="154"/>
      <c r="Q1125" s="12"/>
      <c r="S1125" s="138"/>
      <c r="T1125" s="138"/>
      <c r="X1125" s="85"/>
      <c r="Y1125" s="185"/>
      <c r="AB1125" s="95"/>
      <c r="AC1125" s="95"/>
      <c r="AF1125" s="139"/>
      <c r="AS1125" s="84"/>
    </row>
    <row r="1126" spans="1:45" s="115" customFormat="1" ht="14.25" customHeight="1">
      <c r="A1126" s="405"/>
      <c r="B1126" s="113"/>
      <c r="C1126" s="114"/>
      <c r="D1126" s="135"/>
      <c r="E1126" s="135">
        <f>COUNTIF(品番配送区分記入用リスト!U:U,CONCATENATE(A1126,$E$1))</f>
        <v>0</v>
      </c>
      <c r="F1126" s="135">
        <f>COUNTIF(品番配送区分記入用リスト!U:U,CONCATENATE(A1126,$F$1))</f>
        <v>0</v>
      </c>
      <c r="G1126" s="135">
        <f>COUNTIF(品番配送区分記入用リスト!U:U,CONCATENATE(A1126,$G$1))</f>
        <v>0</v>
      </c>
      <c r="H1126" s="135">
        <f>COUNTIF(品番配送区分記入用リスト!U:U,CONCATENATE(A1126,$H$1))</f>
        <v>0</v>
      </c>
      <c r="I1126" s="136">
        <f t="shared" si="19"/>
        <v>0</v>
      </c>
      <c r="J1126" s="143"/>
      <c r="K1126" s="144"/>
      <c r="L1126" s="144" t="s">
        <v>1484</v>
      </c>
      <c r="M1126" s="137">
        <v>2000000</v>
      </c>
      <c r="O1126" s="154"/>
      <c r="P1126" s="135"/>
      <c r="R1126" s="145"/>
      <c r="S1126" s="138"/>
      <c r="T1126" s="145"/>
      <c r="U1126" s="183"/>
      <c r="V1126" s="140"/>
      <c r="W1126" s="127"/>
      <c r="X1126" s="85"/>
      <c r="Y1126" s="185"/>
      <c r="Z1126" s="84"/>
      <c r="AA1126" s="116"/>
      <c r="AB1126" s="117"/>
      <c r="AC1126" s="117"/>
      <c r="AE1126" s="128"/>
      <c r="AF1126" s="181"/>
      <c r="AG1126" s="184"/>
      <c r="AH1126" s="190"/>
      <c r="AM1126" s="12"/>
      <c r="AN1126" s="12"/>
      <c r="AP1126" s="12"/>
      <c r="AR1126" s="84"/>
      <c r="AS1126" s="84"/>
    </row>
    <row r="1127" spans="1:45" ht="14.25" customHeight="1">
      <c r="A1127" s="406"/>
      <c r="B1127" s="109"/>
      <c r="C1127" s="110"/>
      <c r="E1127" s="135">
        <f>COUNTIF(品番配送区分記入用リスト!U:U,CONCATENATE(A1127,$E$1))</f>
        <v>0</v>
      </c>
      <c r="F1127" s="135">
        <f>COUNTIF(品番配送区分記入用リスト!U:U,CONCATENATE(A1127,$F$1))</f>
        <v>0</v>
      </c>
      <c r="G1127" s="135">
        <f>COUNTIF(品番配送区分記入用リスト!U:U,CONCATENATE(A1127,$G$1))</f>
        <v>0</v>
      </c>
      <c r="H1127" s="135">
        <f>COUNTIF(品番配送区分記入用リスト!U:U,CONCATENATE(A1127,$H$1))</f>
        <v>0</v>
      </c>
      <c r="I1127" s="136">
        <f t="shared" si="19"/>
        <v>0</v>
      </c>
      <c r="J1127" s="142"/>
      <c r="L1127" s="135" t="s">
        <v>1484</v>
      </c>
      <c r="M1127" s="137">
        <v>2000000</v>
      </c>
      <c r="N1127" s="12"/>
      <c r="O1127" s="154"/>
      <c r="Q1127" s="12"/>
      <c r="R1127" s="146"/>
      <c r="S1127" s="138"/>
      <c r="T1127" s="138"/>
      <c r="X1127" s="85"/>
      <c r="Y1127" s="185"/>
      <c r="AB1127" s="118"/>
      <c r="AC1127" s="118"/>
      <c r="AF1127" s="139"/>
      <c r="AS1127" s="84"/>
    </row>
    <row r="1128" spans="1:45" ht="14.25" customHeight="1">
      <c r="A1128" s="407"/>
      <c r="B1128" s="104"/>
      <c r="C1128" s="105"/>
      <c r="E1128" s="135">
        <f>COUNTIF(品番配送区分記入用リスト!U:U,CONCATENATE(A1128,$E$1))</f>
        <v>0</v>
      </c>
      <c r="F1128" s="135">
        <f>COUNTIF(品番配送区分記入用リスト!U:U,CONCATENATE(A1128,$F$1))</f>
        <v>0</v>
      </c>
      <c r="G1128" s="135">
        <f>COUNTIF(品番配送区分記入用リスト!U:U,CONCATENATE(A1128,$G$1))</f>
        <v>0</v>
      </c>
      <c r="H1128" s="135">
        <f>COUNTIF(品番配送区分記入用リスト!U:U,CONCATENATE(A1128,$H$1))</f>
        <v>0</v>
      </c>
      <c r="I1128" s="136">
        <f t="shared" si="19"/>
        <v>0</v>
      </c>
      <c r="J1128" s="142"/>
      <c r="L1128" s="135" t="s">
        <v>1484</v>
      </c>
      <c r="M1128" s="137">
        <v>2000000</v>
      </c>
      <c r="N1128" s="12"/>
      <c r="O1128" s="154"/>
      <c r="Q1128" s="12"/>
      <c r="R1128" s="147"/>
      <c r="S1128" s="138"/>
      <c r="T1128" s="138"/>
      <c r="X1128" s="85"/>
      <c r="Y1128" s="185"/>
      <c r="AB1128" s="118"/>
      <c r="AC1128" s="118"/>
      <c r="AF1128" s="139"/>
      <c r="AS1128" s="84"/>
    </row>
    <row r="1129" spans="1:45" ht="14.25" customHeight="1">
      <c r="A1129" s="407"/>
      <c r="B1129" s="104"/>
      <c r="C1129" s="105"/>
      <c r="E1129" s="135">
        <f>COUNTIF(品番配送区分記入用リスト!U:U,CONCATENATE(A1129,$E$1))</f>
        <v>0</v>
      </c>
      <c r="F1129" s="135">
        <f>COUNTIF(品番配送区分記入用リスト!U:U,CONCATENATE(A1129,$F$1))</f>
        <v>0</v>
      </c>
      <c r="G1129" s="135">
        <f>COUNTIF(品番配送区分記入用リスト!U:U,CONCATENATE(A1129,$G$1))</f>
        <v>0</v>
      </c>
      <c r="H1129" s="135">
        <f>COUNTIF(品番配送区分記入用リスト!U:U,CONCATENATE(A1129,$H$1))</f>
        <v>0</v>
      </c>
      <c r="I1129" s="136">
        <f t="shared" si="19"/>
        <v>0</v>
      </c>
      <c r="J1129" s="142"/>
      <c r="L1129" s="135" t="s">
        <v>1484</v>
      </c>
      <c r="M1129" s="137">
        <v>2000000</v>
      </c>
      <c r="N1129" s="12"/>
      <c r="O1129" s="154"/>
      <c r="Q1129" s="12"/>
      <c r="R1129" s="147"/>
      <c r="S1129" s="138"/>
      <c r="T1129" s="138"/>
      <c r="X1129" s="85"/>
      <c r="Y1129" s="185"/>
      <c r="AB1129" s="118"/>
      <c r="AC1129" s="118"/>
      <c r="AF1129" s="139"/>
      <c r="AS1129" s="84"/>
    </row>
    <row r="1130" spans="1:45" ht="14.25" customHeight="1">
      <c r="A1130" s="407"/>
      <c r="B1130" s="104"/>
      <c r="C1130" s="105"/>
      <c r="E1130" s="135">
        <f>COUNTIF(品番配送区分記入用リスト!U:U,CONCATENATE(A1130,$E$1))</f>
        <v>0</v>
      </c>
      <c r="F1130" s="135">
        <f>COUNTIF(品番配送区分記入用リスト!U:U,CONCATENATE(A1130,$F$1))</f>
        <v>0</v>
      </c>
      <c r="G1130" s="135">
        <f>COUNTIF(品番配送区分記入用リスト!U:U,CONCATENATE(A1130,$G$1))</f>
        <v>0</v>
      </c>
      <c r="H1130" s="135">
        <f>COUNTIF(品番配送区分記入用リスト!U:U,CONCATENATE(A1130,$H$1))</f>
        <v>0</v>
      </c>
      <c r="I1130" s="136">
        <f t="shared" si="19"/>
        <v>0</v>
      </c>
      <c r="J1130" s="142"/>
      <c r="L1130" s="135" t="s">
        <v>1484</v>
      </c>
      <c r="M1130" s="137">
        <v>2000000</v>
      </c>
      <c r="N1130" s="12"/>
      <c r="O1130" s="154"/>
      <c r="Q1130" s="12"/>
      <c r="R1130" s="147"/>
      <c r="S1130" s="138"/>
      <c r="T1130" s="138"/>
      <c r="X1130" s="85"/>
      <c r="Y1130" s="185"/>
      <c r="AB1130" s="118"/>
      <c r="AC1130" s="118"/>
      <c r="AF1130" s="139"/>
      <c r="AS1130" s="84"/>
    </row>
    <row r="1131" spans="1:45" ht="14.25" customHeight="1">
      <c r="A1131" s="407"/>
      <c r="B1131" s="104"/>
      <c r="C1131" s="105"/>
      <c r="E1131" s="135">
        <f>COUNTIF(品番配送区分記入用リスト!U:U,CONCATENATE(A1131,$E$1))</f>
        <v>0</v>
      </c>
      <c r="F1131" s="135">
        <f>COUNTIF(品番配送区分記入用リスト!U:U,CONCATENATE(A1131,$F$1))</f>
        <v>0</v>
      </c>
      <c r="G1131" s="135">
        <f>COUNTIF(品番配送区分記入用リスト!U:U,CONCATENATE(A1131,$G$1))</f>
        <v>0</v>
      </c>
      <c r="H1131" s="135">
        <f>COUNTIF(品番配送区分記入用リスト!U:U,CONCATENATE(A1131,$H$1))</f>
        <v>0</v>
      </c>
      <c r="I1131" s="136">
        <f t="shared" si="19"/>
        <v>0</v>
      </c>
      <c r="J1131" s="142"/>
      <c r="L1131" s="135" t="s">
        <v>1484</v>
      </c>
      <c r="M1131" s="137">
        <v>2000000</v>
      </c>
      <c r="N1131" s="12"/>
      <c r="O1131" s="154"/>
      <c r="Q1131" s="12"/>
      <c r="R1131" s="147"/>
      <c r="S1131" s="138"/>
      <c r="T1131" s="138"/>
      <c r="X1131" s="85"/>
      <c r="Y1131" s="185"/>
      <c r="AB1131" s="118"/>
      <c r="AC1131" s="118"/>
      <c r="AF1131" s="139"/>
      <c r="AS1131" s="84"/>
    </row>
    <row r="1132" spans="1:45" ht="14.25" customHeight="1">
      <c r="A1132" s="407"/>
      <c r="B1132" s="104"/>
      <c r="C1132" s="105"/>
      <c r="E1132" s="135">
        <f>COUNTIF(品番配送区分記入用リスト!U:U,CONCATENATE(A1132,$E$1))</f>
        <v>0</v>
      </c>
      <c r="F1132" s="135">
        <f>COUNTIF(品番配送区分記入用リスト!U:U,CONCATENATE(A1132,$F$1))</f>
        <v>0</v>
      </c>
      <c r="G1132" s="135">
        <f>COUNTIF(品番配送区分記入用リスト!U:U,CONCATENATE(A1132,$G$1))</f>
        <v>0</v>
      </c>
      <c r="H1132" s="135">
        <f>COUNTIF(品番配送区分記入用リスト!U:U,CONCATENATE(A1132,$H$1))</f>
        <v>0</v>
      </c>
      <c r="I1132" s="136">
        <f t="shared" si="19"/>
        <v>0</v>
      </c>
      <c r="J1132" s="142"/>
      <c r="L1132" s="135" t="s">
        <v>1484</v>
      </c>
      <c r="M1132" s="137">
        <v>2000000</v>
      </c>
      <c r="N1132" s="12"/>
      <c r="O1132" s="154"/>
      <c r="Q1132" s="12"/>
      <c r="R1132" s="147"/>
      <c r="S1132" s="138"/>
      <c r="T1132" s="138"/>
      <c r="X1132" s="85"/>
      <c r="Y1132" s="185"/>
      <c r="AB1132" s="118"/>
      <c r="AC1132" s="118"/>
      <c r="AF1132" s="139"/>
      <c r="AS1132" s="84"/>
    </row>
    <row r="1133" spans="1:45" ht="14.25" customHeight="1">
      <c r="A1133" s="407"/>
      <c r="B1133" s="104"/>
      <c r="C1133" s="105"/>
      <c r="E1133" s="135">
        <f>COUNTIF(品番配送区分記入用リスト!U:U,CONCATENATE(A1133,$E$1))</f>
        <v>0</v>
      </c>
      <c r="F1133" s="135">
        <f>COUNTIF(品番配送区分記入用リスト!U:U,CONCATENATE(A1133,$F$1))</f>
        <v>0</v>
      </c>
      <c r="G1133" s="135">
        <f>COUNTIF(品番配送区分記入用リスト!U:U,CONCATENATE(A1133,$G$1))</f>
        <v>0</v>
      </c>
      <c r="H1133" s="135">
        <f>COUNTIF(品番配送区分記入用リスト!U:U,CONCATENATE(A1133,$H$1))</f>
        <v>0</v>
      </c>
      <c r="I1133" s="136">
        <f t="shared" si="19"/>
        <v>0</v>
      </c>
      <c r="J1133" s="142"/>
      <c r="L1133" s="135" t="s">
        <v>1484</v>
      </c>
      <c r="M1133" s="137">
        <v>2000000</v>
      </c>
      <c r="N1133" s="12"/>
      <c r="O1133" s="154"/>
      <c r="Q1133" s="12"/>
      <c r="R1133" s="147"/>
      <c r="S1133" s="138"/>
      <c r="T1133" s="138"/>
      <c r="X1133" s="85"/>
      <c r="Y1133" s="185"/>
      <c r="AB1133" s="118"/>
      <c r="AC1133" s="118"/>
      <c r="AF1133" s="139"/>
      <c r="AS1133" s="84"/>
    </row>
    <row r="1134" spans="1:45" ht="14.25" customHeight="1">
      <c r="A1134" s="407"/>
      <c r="B1134" s="104"/>
      <c r="C1134" s="105"/>
      <c r="E1134" s="135">
        <f>COUNTIF(品番配送区分記入用リスト!U:U,CONCATENATE(A1134,$E$1))</f>
        <v>0</v>
      </c>
      <c r="F1134" s="135">
        <f>COUNTIF(品番配送区分記入用リスト!U:U,CONCATENATE(A1134,$F$1))</f>
        <v>0</v>
      </c>
      <c r="G1134" s="135">
        <f>COUNTIF(品番配送区分記入用リスト!U:U,CONCATENATE(A1134,$G$1))</f>
        <v>0</v>
      </c>
      <c r="H1134" s="135">
        <f>COUNTIF(品番配送区分記入用リスト!U:U,CONCATENATE(A1134,$H$1))</f>
        <v>0</v>
      </c>
      <c r="I1134" s="136">
        <f t="shared" si="19"/>
        <v>0</v>
      </c>
      <c r="J1134" s="142"/>
      <c r="L1134" s="135" t="s">
        <v>1484</v>
      </c>
      <c r="M1134" s="137">
        <v>2000000</v>
      </c>
      <c r="N1134" s="12"/>
      <c r="O1134" s="154"/>
      <c r="Q1134" s="12"/>
      <c r="R1134" s="147"/>
      <c r="S1134" s="138"/>
      <c r="T1134" s="138"/>
      <c r="X1134" s="85"/>
      <c r="Y1134" s="185"/>
      <c r="AB1134" s="118"/>
      <c r="AC1134" s="118"/>
      <c r="AF1134" s="139"/>
      <c r="AS1134" s="84"/>
    </row>
    <row r="1135" spans="1:45" ht="14.25" customHeight="1">
      <c r="A1135" s="407"/>
      <c r="B1135" s="104"/>
      <c r="C1135" s="105"/>
      <c r="E1135" s="135">
        <f>COUNTIF(品番配送区分記入用リスト!U:U,CONCATENATE(A1135,$E$1))</f>
        <v>0</v>
      </c>
      <c r="F1135" s="135">
        <f>COUNTIF(品番配送区分記入用リスト!U:U,CONCATENATE(A1135,$F$1))</f>
        <v>0</v>
      </c>
      <c r="G1135" s="135">
        <f>COUNTIF(品番配送区分記入用リスト!U:U,CONCATENATE(A1135,$G$1))</f>
        <v>0</v>
      </c>
      <c r="H1135" s="135">
        <f>COUNTIF(品番配送区分記入用リスト!U:U,CONCATENATE(A1135,$H$1))</f>
        <v>0</v>
      </c>
      <c r="I1135" s="136">
        <f t="shared" si="19"/>
        <v>0</v>
      </c>
      <c r="J1135" s="142"/>
      <c r="L1135" s="135" t="s">
        <v>1484</v>
      </c>
      <c r="M1135" s="137">
        <v>2000000</v>
      </c>
      <c r="N1135" s="12"/>
      <c r="O1135" s="154"/>
      <c r="Q1135" s="12"/>
      <c r="R1135" s="147"/>
      <c r="S1135" s="138"/>
      <c r="T1135" s="138"/>
      <c r="X1135" s="85"/>
      <c r="Y1135" s="185"/>
      <c r="AB1135" s="118"/>
      <c r="AC1135" s="118"/>
      <c r="AF1135" s="139"/>
      <c r="AS1135" s="84"/>
    </row>
    <row r="1136" spans="1:45" ht="14.25" customHeight="1">
      <c r="A1136" s="407"/>
      <c r="B1136" s="104"/>
      <c r="C1136" s="105"/>
      <c r="E1136" s="135">
        <f>COUNTIF(品番配送区分記入用リスト!U:U,CONCATENATE(A1136,$E$1))</f>
        <v>0</v>
      </c>
      <c r="F1136" s="135">
        <f>COUNTIF(品番配送区分記入用リスト!U:U,CONCATENATE(A1136,$F$1))</f>
        <v>0</v>
      </c>
      <c r="G1136" s="135">
        <f>COUNTIF(品番配送区分記入用リスト!U:U,CONCATENATE(A1136,$G$1))</f>
        <v>0</v>
      </c>
      <c r="H1136" s="135">
        <f>COUNTIF(品番配送区分記入用リスト!U:U,CONCATENATE(A1136,$H$1))</f>
        <v>0</v>
      </c>
      <c r="I1136" s="136">
        <f t="shared" si="19"/>
        <v>0</v>
      </c>
      <c r="J1136" s="142"/>
      <c r="L1136" s="135" t="s">
        <v>1484</v>
      </c>
      <c r="M1136" s="137">
        <v>2000000</v>
      </c>
      <c r="N1136" s="12"/>
      <c r="O1136" s="154"/>
      <c r="Q1136" s="12"/>
      <c r="R1136" s="147"/>
      <c r="S1136" s="138"/>
      <c r="T1136" s="138"/>
      <c r="X1136" s="85"/>
      <c r="Y1136" s="185"/>
      <c r="AB1136" s="118"/>
      <c r="AC1136" s="118"/>
      <c r="AF1136" s="139"/>
      <c r="AS1136" s="84"/>
    </row>
    <row r="1137" spans="1:45" ht="14.25" customHeight="1">
      <c r="A1137" s="407"/>
      <c r="B1137" s="104"/>
      <c r="C1137" s="105"/>
      <c r="E1137" s="135">
        <f>COUNTIF(品番配送区分記入用リスト!U:U,CONCATENATE(A1137,$E$1))</f>
        <v>0</v>
      </c>
      <c r="F1137" s="135">
        <f>COUNTIF(品番配送区分記入用リスト!U:U,CONCATENATE(A1137,$F$1))</f>
        <v>0</v>
      </c>
      <c r="G1137" s="135">
        <f>COUNTIF(品番配送区分記入用リスト!U:U,CONCATENATE(A1137,$G$1))</f>
        <v>0</v>
      </c>
      <c r="H1137" s="135">
        <f>COUNTIF(品番配送区分記入用リスト!U:U,CONCATENATE(A1137,$H$1))</f>
        <v>0</v>
      </c>
      <c r="I1137" s="136">
        <f t="shared" si="19"/>
        <v>0</v>
      </c>
      <c r="J1137" s="142"/>
      <c r="L1137" s="135" t="s">
        <v>1484</v>
      </c>
      <c r="M1137" s="137">
        <v>2000000</v>
      </c>
      <c r="N1137" s="12"/>
      <c r="O1137" s="154"/>
      <c r="Q1137" s="12"/>
      <c r="R1137" s="147"/>
      <c r="S1137" s="138"/>
      <c r="T1137" s="138"/>
      <c r="X1137" s="85"/>
      <c r="Y1137" s="185"/>
      <c r="AB1137" s="118"/>
      <c r="AC1137" s="118"/>
      <c r="AF1137" s="139"/>
      <c r="AS1137" s="84"/>
    </row>
    <row r="1138" spans="1:45" ht="14.25" customHeight="1">
      <c r="A1138" s="408"/>
      <c r="B1138" s="111"/>
      <c r="C1138" s="105"/>
      <c r="E1138" s="135">
        <f>COUNTIF(品番配送区分記入用リスト!U:U,CONCATENATE(A1138,$E$1))</f>
        <v>0</v>
      </c>
      <c r="F1138" s="135">
        <f>COUNTIF(品番配送区分記入用リスト!U:U,CONCATENATE(A1138,$F$1))</f>
        <v>0</v>
      </c>
      <c r="G1138" s="135">
        <f>COUNTIF(品番配送区分記入用リスト!U:U,CONCATENATE(A1138,$G$1))</f>
        <v>0</v>
      </c>
      <c r="H1138" s="135">
        <f>COUNTIF(品番配送区分記入用リスト!U:U,CONCATENATE(A1138,$H$1))</f>
        <v>0</v>
      </c>
      <c r="I1138" s="136">
        <f t="shared" si="19"/>
        <v>0</v>
      </c>
      <c r="J1138" s="142"/>
      <c r="L1138" s="135" t="s">
        <v>1484</v>
      </c>
      <c r="M1138" s="137">
        <v>2000000</v>
      </c>
      <c r="N1138" s="12"/>
      <c r="O1138" s="154"/>
      <c r="Q1138" s="12"/>
      <c r="R1138" s="147"/>
      <c r="S1138" s="138"/>
      <c r="T1138" s="138"/>
      <c r="X1138" s="85"/>
      <c r="Y1138" s="185"/>
      <c r="AB1138" s="118"/>
      <c r="AC1138" s="118"/>
      <c r="AF1138" s="139"/>
      <c r="AS1138" s="84"/>
    </row>
    <row r="1139" spans="1:45" ht="14.25" customHeight="1">
      <c r="A1139" s="407"/>
      <c r="B1139" s="104"/>
      <c r="C1139" s="105"/>
      <c r="E1139" s="135">
        <f>COUNTIF(品番配送区分記入用リスト!U:U,CONCATENATE(A1139,$E$1))</f>
        <v>0</v>
      </c>
      <c r="F1139" s="135">
        <f>COUNTIF(品番配送区分記入用リスト!U:U,CONCATENATE(A1139,$F$1))</f>
        <v>0</v>
      </c>
      <c r="G1139" s="135">
        <f>COUNTIF(品番配送区分記入用リスト!U:U,CONCATENATE(A1139,$G$1))</f>
        <v>0</v>
      </c>
      <c r="H1139" s="135">
        <f>COUNTIF(品番配送区分記入用リスト!U:U,CONCATENATE(A1139,$H$1))</f>
        <v>0</v>
      </c>
      <c r="I1139" s="136">
        <f t="shared" si="19"/>
        <v>0</v>
      </c>
      <c r="J1139" s="142"/>
      <c r="L1139" s="135" t="s">
        <v>1484</v>
      </c>
      <c r="M1139" s="137">
        <v>2000000</v>
      </c>
      <c r="N1139" s="12"/>
      <c r="O1139" s="154"/>
      <c r="Q1139" s="12"/>
      <c r="R1139" s="147"/>
      <c r="S1139" s="138"/>
      <c r="T1139" s="138"/>
      <c r="X1139" s="85"/>
      <c r="Y1139" s="185"/>
      <c r="AB1139" s="118"/>
      <c r="AC1139" s="118"/>
      <c r="AF1139" s="139"/>
      <c r="AS1139" s="84"/>
    </row>
    <row r="1140" spans="1:45" ht="14.25" customHeight="1">
      <c r="A1140" s="407"/>
      <c r="B1140" s="104"/>
      <c r="C1140" s="105"/>
      <c r="E1140" s="135">
        <f>COUNTIF(品番配送区分記入用リスト!U:U,CONCATENATE(A1140,$E$1))</f>
        <v>0</v>
      </c>
      <c r="F1140" s="135">
        <f>COUNTIF(品番配送区分記入用リスト!U:U,CONCATENATE(A1140,$F$1))</f>
        <v>0</v>
      </c>
      <c r="G1140" s="135">
        <f>COUNTIF(品番配送区分記入用リスト!U:U,CONCATENATE(A1140,$G$1))</f>
        <v>0</v>
      </c>
      <c r="H1140" s="135">
        <f>COUNTIF(品番配送区分記入用リスト!U:U,CONCATENATE(A1140,$H$1))</f>
        <v>0</v>
      </c>
      <c r="I1140" s="136">
        <f t="shared" si="19"/>
        <v>0</v>
      </c>
      <c r="J1140" s="142"/>
      <c r="L1140" s="135" t="s">
        <v>1484</v>
      </c>
      <c r="M1140" s="137">
        <v>2000000</v>
      </c>
      <c r="N1140" s="12"/>
      <c r="O1140" s="154"/>
      <c r="Q1140" s="12"/>
      <c r="R1140" s="147"/>
      <c r="S1140" s="138"/>
      <c r="T1140" s="138"/>
      <c r="X1140" s="85"/>
      <c r="Y1140" s="185"/>
      <c r="AB1140" s="118"/>
      <c r="AC1140" s="118"/>
      <c r="AF1140" s="139"/>
      <c r="AS1140" s="84"/>
    </row>
    <row r="1141" spans="1:45" ht="14.25" customHeight="1">
      <c r="A1141" s="407"/>
      <c r="B1141" s="104"/>
      <c r="C1141" s="105"/>
      <c r="E1141" s="135">
        <f>COUNTIF(品番配送区分記入用リスト!U:U,CONCATENATE(A1141,$E$1))</f>
        <v>0</v>
      </c>
      <c r="F1141" s="135">
        <f>COUNTIF(品番配送区分記入用リスト!U:U,CONCATENATE(A1141,$F$1))</f>
        <v>0</v>
      </c>
      <c r="G1141" s="135">
        <f>COUNTIF(品番配送区分記入用リスト!U:U,CONCATENATE(A1141,$G$1))</f>
        <v>0</v>
      </c>
      <c r="H1141" s="135">
        <f>COUNTIF(品番配送区分記入用リスト!U:U,CONCATENATE(A1141,$H$1))</f>
        <v>0</v>
      </c>
      <c r="I1141" s="136">
        <f t="shared" si="19"/>
        <v>0</v>
      </c>
      <c r="J1141" s="142"/>
      <c r="L1141" s="135" t="s">
        <v>1484</v>
      </c>
      <c r="M1141" s="137">
        <v>2000000</v>
      </c>
      <c r="N1141" s="12"/>
      <c r="O1141" s="154"/>
      <c r="Q1141" s="12"/>
      <c r="R1141" s="147"/>
      <c r="S1141" s="138"/>
      <c r="T1141" s="138"/>
      <c r="X1141" s="85"/>
      <c r="Y1141" s="185"/>
      <c r="AB1141" s="118"/>
      <c r="AC1141" s="118"/>
      <c r="AF1141" s="139"/>
      <c r="AS1141" s="84"/>
    </row>
    <row r="1142" spans="1:45" ht="14.25" customHeight="1">
      <c r="A1142" s="407"/>
      <c r="B1142" s="104"/>
      <c r="C1142" s="105"/>
      <c r="E1142" s="135">
        <f>COUNTIF(品番配送区分記入用リスト!U:U,CONCATENATE(A1142,$E$1))</f>
        <v>0</v>
      </c>
      <c r="F1142" s="135">
        <f>COUNTIF(品番配送区分記入用リスト!U:U,CONCATENATE(A1142,$F$1))</f>
        <v>0</v>
      </c>
      <c r="G1142" s="135">
        <f>COUNTIF(品番配送区分記入用リスト!U:U,CONCATENATE(A1142,$G$1))</f>
        <v>0</v>
      </c>
      <c r="H1142" s="135">
        <f>COUNTIF(品番配送区分記入用リスト!U:U,CONCATENATE(A1142,$H$1))</f>
        <v>0</v>
      </c>
      <c r="I1142" s="136">
        <f t="shared" si="19"/>
        <v>0</v>
      </c>
      <c r="J1142" s="142"/>
      <c r="L1142" s="135" t="s">
        <v>1484</v>
      </c>
      <c r="M1142" s="137">
        <v>2000000</v>
      </c>
      <c r="N1142" s="12"/>
      <c r="O1142" s="154"/>
      <c r="Q1142" s="12"/>
      <c r="R1142" s="147"/>
      <c r="S1142" s="138"/>
      <c r="T1142" s="138"/>
      <c r="X1142" s="85"/>
      <c r="Y1142" s="185"/>
      <c r="AB1142" s="118"/>
      <c r="AC1142" s="118"/>
      <c r="AF1142" s="139"/>
      <c r="AS1142" s="84"/>
    </row>
    <row r="1143" spans="1:45" ht="14.25" customHeight="1">
      <c r="A1143" s="407"/>
      <c r="B1143" s="104"/>
      <c r="C1143" s="105"/>
      <c r="E1143" s="135">
        <f>COUNTIF(品番配送区分記入用リスト!U:U,CONCATENATE(A1143,$E$1))</f>
        <v>0</v>
      </c>
      <c r="F1143" s="135">
        <f>COUNTIF(品番配送区分記入用リスト!U:U,CONCATENATE(A1143,$F$1))</f>
        <v>0</v>
      </c>
      <c r="G1143" s="135">
        <f>COUNTIF(品番配送区分記入用リスト!U:U,CONCATENATE(A1143,$G$1))</f>
        <v>0</v>
      </c>
      <c r="H1143" s="135">
        <f>COUNTIF(品番配送区分記入用リスト!U:U,CONCATENATE(A1143,$H$1))</f>
        <v>0</v>
      </c>
      <c r="I1143" s="136">
        <f t="shared" si="19"/>
        <v>0</v>
      </c>
      <c r="J1143" s="142"/>
      <c r="L1143" s="135" t="s">
        <v>1484</v>
      </c>
      <c r="M1143" s="137">
        <v>2000000</v>
      </c>
      <c r="N1143" s="12"/>
      <c r="O1143" s="154"/>
      <c r="Q1143" s="12"/>
      <c r="R1143" s="147"/>
      <c r="S1143" s="138"/>
      <c r="T1143" s="138"/>
      <c r="X1143" s="85"/>
      <c r="Y1143" s="185"/>
      <c r="AB1143" s="118"/>
      <c r="AC1143" s="118"/>
      <c r="AF1143" s="139"/>
      <c r="AS1143" s="84"/>
    </row>
    <row r="1144" spans="1:45" ht="14.25" customHeight="1">
      <c r="A1144" s="407"/>
      <c r="B1144" s="104"/>
      <c r="C1144" s="105"/>
      <c r="E1144" s="135">
        <f>COUNTIF(品番配送区分記入用リスト!U:U,CONCATENATE(A1144,$E$1))</f>
        <v>0</v>
      </c>
      <c r="F1144" s="135">
        <f>COUNTIF(品番配送区分記入用リスト!U:U,CONCATENATE(A1144,$F$1))</f>
        <v>0</v>
      </c>
      <c r="G1144" s="135">
        <f>COUNTIF(品番配送区分記入用リスト!U:U,CONCATENATE(A1144,$G$1))</f>
        <v>0</v>
      </c>
      <c r="H1144" s="135">
        <f>COUNTIF(品番配送区分記入用リスト!U:U,CONCATENATE(A1144,$H$1))</f>
        <v>0</v>
      </c>
      <c r="I1144" s="136">
        <f t="shared" si="19"/>
        <v>0</v>
      </c>
      <c r="J1144" s="142"/>
      <c r="L1144" s="135" t="s">
        <v>1484</v>
      </c>
      <c r="M1144" s="137">
        <v>2000000</v>
      </c>
      <c r="N1144" s="12"/>
      <c r="O1144" s="154"/>
      <c r="Q1144" s="12"/>
      <c r="R1144" s="147"/>
      <c r="S1144" s="138"/>
      <c r="T1144" s="138"/>
      <c r="X1144" s="85"/>
      <c r="Y1144" s="185"/>
      <c r="AB1144" s="118"/>
      <c r="AC1144" s="118"/>
      <c r="AF1144" s="139"/>
      <c r="AS1144" s="84"/>
    </row>
    <row r="1145" spans="1:45" ht="14.25" customHeight="1">
      <c r="A1145" s="407"/>
      <c r="B1145" s="104"/>
      <c r="C1145" s="105"/>
      <c r="E1145" s="135">
        <f>COUNTIF(品番配送区分記入用リスト!U:U,CONCATENATE(A1145,$E$1))</f>
        <v>0</v>
      </c>
      <c r="F1145" s="135">
        <f>COUNTIF(品番配送区分記入用リスト!U:U,CONCATENATE(A1145,$F$1))</f>
        <v>0</v>
      </c>
      <c r="G1145" s="135">
        <f>COUNTIF(品番配送区分記入用リスト!U:U,CONCATENATE(A1145,$G$1))</f>
        <v>0</v>
      </c>
      <c r="H1145" s="135">
        <f>COUNTIF(品番配送区分記入用リスト!U:U,CONCATENATE(A1145,$H$1))</f>
        <v>0</v>
      </c>
      <c r="I1145" s="136">
        <f t="shared" si="19"/>
        <v>0</v>
      </c>
      <c r="J1145" s="142"/>
      <c r="L1145" s="135" t="s">
        <v>1484</v>
      </c>
      <c r="M1145" s="137">
        <v>2000000</v>
      </c>
      <c r="N1145" s="12"/>
      <c r="O1145" s="154"/>
      <c r="Q1145" s="12"/>
      <c r="R1145" s="147"/>
      <c r="S1145" s="138"/>
      <c r="T1145" s="138"/>
      <c r="X1145" s="85"/>
      <c r="Y1145" s="185"/>
      <c r="AB1145" s="118"/>
      <c r="AC1145" s="118"/>
      <c r="AF1145" s="139"/>
      <c r="AS1145" s="84"/>
    </row>
    <row r="1146" spans="1:45" ht="14.25" customHeight="1">
      <c r="A1146" s="407"/>
      <c r="B1146" s="104"/>
      <c r="C1146" s="105"/>
      <c r="E1146" s="135">
        <f>COUNTIF(品番配送区分記入用リスト!U:U,CONCATENATE(A1146,$E$1))</f>
        <v>0</v>
      </c>
      <c r="F1146" s="135">
        <f>COUNTIF(品番配送区分記入用リスト!U:U,CONCATENATE(A1146,$F$1))</f>
        <v>0</v>
      </c>
      <c r="G1146" s="135">
        <f>COUNTIF(品番配送区分記入用リスト!U:U,CONCATENATE(A1146,$G$1))</f>
        <v>0</v>
      </c>
      <c r="H1146" s="135">
        <f>COUNTIF(品番配送区分記入用リスト!U:U,CONCATENATE(A1146,$H$1))</f>
        <v>0</v>
      </c>
      <c r="I1146" s="136">
        <f t="shared" si="19"/>
        <v>0</v>
      </c>
      <c r="J1146" s="142"/>
      <c r="L1146" s="135" t="s">
        <v>1484</v>
      </c>
      <c r="M1146" s="137">
        <v>2000000</v>
      </c>
      <c r="N1146" s="12"/>
      <c r="O1146" s="154"/>
      <c r="Q1146" s="12"/>
      <c r="R1146" s="147"/>
      <c r="S1146" s="138"/>
      <c r="T1146" s="138"/>
      <c r="X1146" s="85"/>
      <c r="Y1146" s="185"/>
      <c r="AB1146" s="118"/>
      <c r="AC1146" s="118"/>
      <c r="AF1146" s="139"/>
      <c r="AS1146" s="84"/>
    </row>
    <row r="1147" spans="1:45" ht="14.25" customHeight="1">
      <c r="A1147" s="407"/>
      <c r="B1147" s="104"/>
      <c r="C1147" s="105"/>
      <c r="E1147" s="135">
        <f>COUNTIF(品番配送区分記入用リスト!U:U,CONCATENATE(A1147,$E$1))</f>
        <v>0</v>
      </c>
      <c r="F1147" s="135">
        <f>COUNTIF(品番配送区分記入用リスト!U:U,CONCATENATE(A1147,$F$1))</f>
        <v>0</v>
      </c>
      <c r="G1147" s="135">
        <f>COUNTIF(品番配送区分記入用リスト!U:U,CONCATENATE(A1147,$G$1))</f>
        <v>0</v>
      </c>
      <c r="H1147" s="135">
        <f>COUNTIF(品番配送区分記入用リスト!U:U,CONCATENATE(A1147,$H$1))</f>
        <v>0</v>
      </c>
      <c r="I1147" s="136">
        <f t="shared" si="19"/>
        <v>0</v>
      </c>
      <c r="J1147" s="142"/>
      <c r="L1147" s="135" t="s">
        <v>1484</v>
      </c>
      <c r="M1147" s="137">
        <v>2000000</v>
      </c>
      <c r="N1147" s="12"/>
      <c r="O1147" s="154"/>
      <c r="Q1147" s="12"/>
      <c r="R1147" s="147"/>
      <c r="S1147" s="138"/>
      <c r="T1147" s="138"/>
      <c r="X1147" s="85"/>
      <c r="Y1147" s="185"/>
      <c r="AB1147" s="118"/>
      <c r="AC1147" s="118"/>
      <c r="AF1147" s="139"/>
      <c r="AS1147" s="84"/>
    </row>
    <row r="1148" spans="1:45" ht="14.25" customHeight="1">
      <c r="A1148" s="407"/>
      <c r="B1148" s="104"/>
      <c r="C1148" s="105"/>
      <c r="E1148" s="135">
        <f>COUNTIF(品番配送区分記入用リスト!U:U,CONCATENATE(A1148,$E$1))</f>
        <v>0</v>
      </c>
      <c r="F1148" s="135">
        <f>COUNTIF(品番配送区分記入用リスト!U:U,CONCATENATE(A1148,$F$1))</f>
        <v>0</v>
      </c>
      <c r="G1148" s="135">
        <f>COUNTIF(品番配送区分記入用リスト!U:U,CONCATENATE(A1148,$G$1))</f>
        <v>0</v>
      </c>
      <c r="H1148" s="135">
        <f>COUNTIF(品番配送区分記入用リスト!U:U,CONCATENATE(A1148,$H$1))</f>
        <v>0</v>
      </c>
      <c r="I1148" s="136">
        <f t="shared" si="19"/>
        <v>0</v>
      </c>
      <c r="J1148" s="142"/>
      <c r="L1148" s="135" t="s">
        <v>1484</v>
      </c>
      <c r="M1148" s="137">
        <v>2000000</v>
      </c>
      <c r="N1148" s="12"/>
      <c r="O1148" s="154"/>
      <c r="Q1148" s="12"/>
      <c r="R1148" s="147"/>
      <c r="S1148" s="138"/>
      <c r="T1148" s="138"/>
      <c r="X1148" s="85"/>
      <c r="Y1148" s="185"/>
      <c r="AB1148" s="118"/>
      <c r="AC1148" s="118"/>
      <c r="AF1148" s="139"/>
      <c r="AS1148" s="84"/>
    </row>
    <row r="1149" spans="1:45" ht="14.25" customHeight="1">
      <c r="A1149" s="407"/>
      <c r="B1149" s="104"/>
      <c r="C1149" s="105"/>
      <c r="E1149" s="135">
        <f>COUNTIF(品番配送区分記入用リスト!U:U,CONCATENATE(A1149,$E$1))</f>
        <v>0</v>
      </c>
      <c r="F1149" s="135">
        <f>COUNTIF(品番配送区分記入用リスト!U:U,CONCATENATE(A1149,$F$1))</f>
        <v>0</v>
      </c>
      <c r="G1149" s="135">
        <f>COUNTIF(品番配送区分記入用リスト!U:U,CONCATENATE(A1149,$G$1))</f>
        <v>0</v>
      </c>
      <c r="H1149" s="135">
        <f>COUNTIF(品番配送区分記入用リスト!U:U,CONCATENATE(A1149,$H$1))</f>
        <v>0</v>
      </c>
      <c r="I1149" s="136">
        <f t="shared" si="19"/>
        <v>0</v>
      </c>
      <c r="J1149" s="142"/>
      <c r="L1149" s="135" t="s">
        <v>1484</v>
      </c>
      <c r="M1149" s="137">
        <v>2000000</v>
      </c>
      <c r="N1149" s="12"/>
      <c r="O1149" s="154"/>
      <c r="Q1149" s="12"/>
      <c r="R1149" s="147"/>
      <c r="S1149" s="138"/>
      <c r="T1149" s="138"/>
      <c r="X1149" s="85"/>
      <c r="Y1149" s="185"/>
      <c r="AB1149" s="118"/>
      <c r="AC1149" s="118"/>
      <c r="AF1149" s="139"/>
      <c r="AS1149" s="84"/>
    </row>
    <row r="1150" spans="1:45" ht="14.25" customHeight="1">
      <c r="A1150" s="407"/>
      <c r="B1150" s="104"/>
      <c r="C1150" s="105"/>
      <c r="E1150" s="135">
        <f>COUNTIF(品番配送区分記入用リスト!U:U,CONCATENATE(A1150,$E$1))</f>
        <v>0</v>
      </c>
      <c r="F1150" s="135">
        <f>COUNTIF(品番配送区分記入用リスト!U:U,CONCATENATE(A1150,$F$1))</f>
        <v>0</v>
      </c>
      <c r="G1150" s="135">
        <f>COUNTIF(品番配送区分記入用リスト!U:U,CONCATENATE(A1150,$G$1))</f>
        <v>0</v>
      </c>
      <c r="H1150" s="135">
        <f>COUNTIF(品番配送区分記入用リスト!U:U,CONCATENATE(A1150,$H$1))</f>
        <v>0</v>
      </c>
      <c r="I1150" s="136">
        <f t="shared" si="19"/>
        <v>0</v>
      </c>
      <c r="J1150" s="142"/>
      <c r="L1150" s="135" t="s">
        <v>1484</v>
      </c>
      <c r="M1150" s="137">
        <v>2000000</v>
      </c>
      <c r="N1150" s="12"/>
      <c r="O1150" s="154"/>
      <c r="Q1150" s="12"/>
      <c r="R1150" s="147"/>
      <c r="S1150" s="138"/>
      <c r="T1150" s="138"/>
      <c r="X1150" s="85"/>
      <c r="Y1150" s="185"/>
      <c r="AB1150" s="118"/>
      <c r="AC1150" s="118"/>
      <c r="AF1150" s="139"/>
      <c r="AS1150" s="84"/>
    </row>
    <row r="1151" spans="1:45" ht="14.25" customHeight="1">
      <c r="A1151" s="407"/>
      <c r="B1151" s="104"/>
      <c r="C1151" s="105"/>
      <c r="E1151" s="135">
        <f>COUNTIF(品番配送区分記入用リスト!U:U,CONCATENATE(A1151,$E$1))</f>
        <v>0</v>
      </c>
      <c r="F1151" s="135">
        <f>COUNTIF(品番配送区分記入用リスト!U:U,CONCATENATE(A1151,$F$1))</f>
        <v>0</v>
      </c>
      <c r="G1151" s="135">
        <f>COUNTIF(品番配送区分記入用リスト!U:U,CONCATENATE(A1151,$G$1))</f>
        <v>0</v>
      </c>
      <c r="H1151" s="135">
        <f>COUNTIF(品番配送区分記入用リスト!U:U,CONCATENATE(A1151,$H$1))</f>
        <v>0</v>
      </c>
      <c r="I1151" s="136">
        <f t="shared" si="19"/>
        <v>0</v>
      </c>
      <c r="J1151" s="142"/>
      <c r="L1151" s="135" t="s">
        <v>1484</v>
      </c>
      <c r="M1151" s="137">
        <v>2000000</v>
      </c>
      <c r="N1151" s="12"/>
      <c r="O1151" s="154"/>
      <c r="Q1151" s="12"/>
      <c r="R1151" s="147"/>
      <c r="S1151" s="138"/>
      <c r="T1151" s="138"/>
      <c r="X1151" s="85"/>
      <c r="Y1151" s="185"/>
      <c r="AB1151" s="118"/>
      <c r="AC1151" s="118"/>
      <c r="AF1151" s="139"/>
      <c r="AS1151" s="84"/>
    </row>
    <row r="1152" spans="1:45" ht="14.25" customHeight="1">
      <c r="A1152" s="407"/>
      <c r="B1152" s="104"/>
      <c r="C1152" s="105"/>
      <c r="E1152" s="135">
        <f>COUNTIF(品番配送区分記入用リスト!U:U,CONCATENATE(A1152,$E$1))</f>
        <v>0</v>
      </c>
      <c r="F1152" s="135">
        <f>COUNTIF(品番配送区分記入用リスト!U:U,CONCATENATE(A1152,$F$1))</f>
        <v>0</v>
      </c>
      <c r="G1152" s="135">
        <f>COUNTIF(品番配送区分記入用リスト!U:U,CONCATENATE(A1152,$G$1))</f>
        <v>0</v>
      </c>
      <c r="H1152" s="135">
        <f>COUNTIF(品番配送区分記入用リスト!U:U,CONCATENATE(A1152,$H$1))</f>
        <v>0</v>
      </c>
      <c r="I1152" s="136">
        <f t="shared" si="19"/>
        <v>0</v>
      </c>
      <c r="J1152" s="142"/>
      <c r="L1152" s="135" t="s">
        <v>1484</v>
      </c>
      <c r="M1152" s="137">
        <v>2000000</v>
      </c>
      <c r="N1152" s="12"/>
      <c r="O1152" s="154"/>
      <c r="Q1152" s="12"/>
      <c r="R1152" s="147"/>
      <c r="S1152" s="138"/>
      <c r="T1152" s="138"/>
      <c r="X1152" s="85"/>
      <c r="Y1152" s="185"/>
      <c r="AB1152" s="118"/>
      <c r="AC1152" s="118"/>
      <c r="AF1152" s="139"/>
      <c r="AS1152" s="84"/>
    </row>
    <row r="1153" spans="1:45" ht="14.25" customHeight="1">
      <c r="A1153" s="407"/>
      <c r="B1153" s="104"/>
      <c r="C1153" s="105"/>
      <c r="E1153" s="135">
        <f>COUNTIF(品番配送区分記入用リスト!U:U,CONCATENATE(A1153,$E$1))</f>
        <v>0</v>
      </c>
      <c r="F1153" s="135">
        <f>COUNTIF(品番配送区分記入用リスト!U:U,CONCATENATE(A1153,$F$1))</f>
        <v>0</v>
      </c>
      <c r="G1153" s="135">
        <f>COUNTIF(品番配送区分記入用リスト!U:U,CONCATENATE(A1153,$G$1))</f>
        <v>0</v>
      </c>
      <c r="H1153" s="135">
        <f>COUNTIF(品番配送区分記入用リスト!U:U,CONCATENATE(A1153,$H$1))</f>
        <v>0</v>
      </c>
      <c r="I1153" s="136">
        <f t="shared" ref="I1153:I1216" si="20">IF(SUM(E1153:H1153)+ROW(A1152)*0.0001%&gt;=1,SUM(E1153:H1153)+ROW(A1152)*0.0001%+M1153+C1153,0)</f>
        <v>0</v>
      </c>
      <c r="J1153" s="142"/>
      <c r="L1153" s="135" t="s">
        <v>1484</v>
      </c>
      <c r="M1153" s="137">
        <v>2000000</v>
      </c>
      <c r="N1153" s="12"/>
      <c r="O1153" s="154"/>
      <c r="Q1153" s="12"/>
      <c r="R1153" s="147"/>
      <c r="S1153" s="138"/>
      <c r="T1153" s="138"/>
      <c r="X1153" s="85"/>
      <c r="Y1153" s="185"/>
      <c r="AB1153" s="118"/>
      <c r="AC1153" s="118"/>
      <c r="AF1153" s="139"/>
      <c r="AS1153" s="84"/>
    </row>
    <row r="1154" spans="1:45" ht="14.25" customHeight="1">
      <c r="A1154" s="407"/>
      <c r="B1154" s="104"/>
      <c r="C1154" s="105"/>
      <c r="E1154" s="135">
        <f>COUNTIF(品番配送区分記入用リスト!U:U,CONCATENATE(A1154,$E$1))</f>
        <v>0</v>
      </c>
      <c r="F1154" s="135">
        <f>COUNTIF(品番配送区分記入用リスト!U:U,CONCATENATE(A1154,$F$1))</f>
        <v>0</v>
      </c>
      <c r="G1154" s="135">
        <f>COUNTIF(品番配送区分記入用リスト!U:U,CONCATENATE(A1154,$G$1))</f>
        <v>0</v>
      </c>
      <c r="H1154" s="135">
        <f>COUNTIF(品番配送区分記入用リスト!U:U,CONCATENATE(A1154,$H$1))</f>
        <v>0</v>
      </c>
      <c r="I1154" s="136">
        <f t="shared" si="20"/>
        <v>0</v>
      </c>
      <c r="J1154" s="142"/>
      <c r="L1154" s="135" t="s">
        <v>1484</v>
      </c>
      <c r="M1154" s="137">
        <v>2000000</v>
      </c>
      <c r="N1154" s="12"/>
      <c r="O1154" s="154"/>
      <c r="Q1154" s="12"/>
      <c r="R1154" s="147"/>
      <c r="S1154" s="138"/>
      <c r="T1154" s="138"/>
      <c r="X1154" s="85"/>
      <c r="Y1154" s="185"/>
      <c r="AB1154" s="118"/>
      <c r="AC1154" s="118"/>
      <c r="AF1154" s="139"/>
      <c r="AS1154" s="84"/>
    </row>
    <row r="1155" spans="1:45" ht="14.25" customHeight="1">
      <c r="A1155" s="407"/>
      <c r="B1155" s="104"/>
      <c r="C1155" s="105"/>
      <c r="E1155" s="135">
        <f>COUNTIF(品番配送区分記入用リスト!U:U,CONCATENATE(A1155,$E$1))</f>
        <v>0</v>
      </c>
      <c r="F1155" s="135">
        <f>COUNTIF(品番配送区分記入用リスト!U:U,CONCATENATE(A1155,$F$1))</f>
        <v>0</v>
      </c>
      <c r="G1155" s="135">
        <f>COUNTIF(品番配送区分記入用リスト!U:U,CONCATENATE(A1155,$G$1))</f>
        <v>0</v>
      </c>
      <c r="H1155" s="135">
        <f>COUNTIF(品番配送区分記入用リスト!U:U,CONCATENATE(A1155,$H$1))</f>
        <v>0</v>
      </c>
      <c r="I1155" s="136">
        <f t="shared" si="20"/>
        <v>0</v>
      </c>
      <c r="J1155" s="142"/>
      <c r="L1155" s="135" t="s">
        <v>1484</v>
      </c>
      <c r="M1155" s="137">
        <v>2000000</v>
      </c>
      <c r="N1155" s="12"/>
      <c r="O1155" s="154"/>
      <c r="Q1155" s="12"/>
      <c r="R1155" s="147"/>
      <c r="S1155" s="138"/>
      <c r="T1155" s="138"/>
      <c r="X1155" s="85"/>
      <c r="Y1155" s="185"/>
      <c r="AB1155" s="118"/>
      <c r="AC1155" s="118"/>
      <c r="AF1155" s="139"/>
      <c r="AS1155" s="84"/>
    </row>
    <row r="1156" spans="1:45" ht="14.25" customHeight="1">
      <c r="A1156" s="407"/>
      <c r="B1156" s="104"/>
      <c r="C1156" s="105"/>
      <c r="E1156" s="135">
        <f>COUNTIF(品番配送区分記入用リスト!U:U,CONCATENATE(A1156,$E$1))</f>
        <v>0</v>
      </c>
      <c r="F1156" s="135">
        <f>COUNTIF(品番配送区分記入用リスト!U:U,CONCATENATE(A1156,$F$1))</f>
        <v>0</v>
      </c>
      <c r="G1156" s="135">
        <f>COUNTIF(品番配送区分記入用リスト!U:U,CONCATENATE(A1156,$G$1))</f>
        <v>0</v>
      </c>
      <c r="H1156" s="135">
        <f>COUNTIF(品番配送区分記入用リスト!U:U,CONCATENATE(A1156,$H$1))</f>
        <v>0</v>
      </c>
      <c r="I1156" s="136">
        <f t="shared" si="20"/>
        <v>0</v>
      </c>
      <c r="J1156" s="142"/>
      <c r="L1156" s="135" t="s">
        <v>1484</v>
      </c>
      <c r="M1156" s="137">
        <v>2000000</v>
      </c>
      <c r="N1156" s="12"/>
      <c r="O1156" s="154"/>
      <c r="Q1156" s="12"/>
      <c r="R1156" s="147"/>
      <c r="S1156" s="138"/>
      <c r="T1156" s="138"/>
      <c r="X1156" s="85"/>
      <c r="Y1156" s="185"/>
      <c r="AB1156" s="118"/>
      <c r="AC1156" s="118"/>
      <c r="AF1156" s="139"/>
      <c r="AS1156" s="84"/>
    </row>
    <row r="1157" spans="1:45" ht="14.25" customHeight="1">
      <c r="A1157" s="407"/>
      <c r="B1157" s="104"/>
      <c r="C1157" s="105"/>
      <c r="E1157" s="135">
        <f>COUNTIF(品番配送区分記入用リスト!U:U,CONCATENATE(A1157,$E$1))</f>
        <v>0</v>
      </c>
      <c r="F1157" s="135">
        <f>COUNTIF(品番配送区分記入用リスト!U:U,CONCATENATE(A1157,$F$1))</f>
        <v>0</v>
      </c>
      <c r="G1157" s="135">
        <f>COUNTIF(品番配送区分記入用リスト!U:U,CONCATENATE(A1157,$G$1))</f>
        <v>0</v>
      </c>
      <c r="H1157" s="135">
        <f>COUNTIF(品番配送区分記入用リスト!U:U,CONCATENATE(A1157,$H$1))</f>
        <v>0</v>
      </c>
      <c r="I1157" s="136">
        <f t="shared" si="20"/>
        <v>0</v>
      </c>
      <c r="J1157" s="142"/>
      <c r="L1157" s="135" t="s">
        <v>1484</v>
      </c>
      <c r="M1157" s="137">
        <v>2000000</v>
      </c>
      <c r="N1157" s="12"/>
      <c r="O1157" s="154"/>
      <c r="Q1157" s="12"/>
      <c r="R1157" s="147"/>
      <c r="S1157" s="138"/>
      <c r="T1157" s="138"/>
      <c r="X1157" s="85"/>
      <c r="Y1157" s="185"/>
      <c r="AB1157" s="118"/>
      <c r="AC1157" s="118"/>
      <c r="AF1157" s="139"/>
      <c r="AS1157" s="84"/>
    </row>
    <row r="1158" spans="1:45" ht="14.25" customHeight="1">
      <c r="A1158" s="407"/>
      <c r="B1158" s="104"/>
      <c r="C1158" s="105"/>
      <c r="E1158" s="135">
        <f>COUNTIF(品番配送区分記入用リスト!U:U,CONCATENATE(A1158,$E$1))</f>
        <v>0</v>
      </c>
      <c r="F1158" s="135">
        <f>COUNTIF(品番配送区分記入用リスト!U:U,CONCATENATE(A1158,$F$1))</f>
        <v>0</v>
      </c>
      <c r="G1158" s="135">
        <f>COUNTIF(品番配送区分記入用リスト!U:U,CONCATENATE(A1158,$G$1))</f>
        <v>0</v>
      </c>
      <c r="H1158" s="135">
        <f>COUNTIF(品番配送区分記入用リスト!U:U,CONCATENATE(A1158,$H$1))</f>
        <v>0</v>
      </c>
      <c r="I1158" s="136">
        <f t="shared" si="20"/>
        <v>0</v>
      </c>
      <c r="J1158" s="142"/>
      <c r="L1158" s="135" t="s">
        <v>1484</v>
      </c>
      <c r="M1158" s="137">
        <v>2000000</v>
      </c>
      <c r="N1158" s="12"/>
      <c r="O1158" s="154"/>
      <c r="Q1158" s="12"/>
      <c r="R1158" s="147"/>
      <c r="S1158" s="138"/>
      <c r="T1158" s="138"/>
      <c r="X1158" s="85"/>
      <c r="Y1158" s="185"/>
      <c r="AB1158" s="118"/>
      <c r="AC1158" s="118"/>
      <c r="AF1158" s="139"/>
      <c r="AS1158" s="84"/>
    </row>
    <row r="1159" spans="1:45" ht="14.25" customHeight="1">
      <c r="A1159" s="407"/>
      <c r="B1159" s="104"/>
      <c r="C1159" s="105"/>
      <c r="E1159" s="135">
        <f>COUNTIF(品番配送区分記入用リスト!U:U,CONCATENATE(A1159,$E$1))</f>
        <v>0</v>
      </c>
      <c r="F1159" s="135">
        <f>COUNTIF(品番配送区分記入用リスト!U:U,CONCATENATE(A1159,$F$1))</f>
        <v>0</v>
      </c>
      <c r="G1159" s="135">
        <f>COUNTIF(品番配送区分記入用リスト!U:U,CONCATENATE(A1159,$G$1))</f>
        <v>0</v>
      </c>
      <c r="H1159" s="135">
        <f>COUNTIF(品番配送区分記入用リスト!U:U,CONCATENATE(A1159,$H$1))</f>
        <v>0</v>
      </c>
      <c r="I1159" s="136">
        <f t="shared" si="20"/>
        <v>0</v>
      </c>
      <c r="J1159" s="142"/>
      <c r="L1159" s="135" t="s">
        <v>1484</v>
      </c>
      <c r="M1159" s="137">
        <v>2000000</v>
      </c>
      <c r="N1159" s="12"/>
      <c r="O1159" s="154"/>
      <c r="Q1159" s="12"/>
      <c r="R1159" s="147"/>
      <c r="S1159" s="138"/>
      <c r="T1159" s="138"/>
      <c r="X1159" s="85"/>
      <c r="Y1159" s="185"/>
      <c r="AB1159" s="118"/>
      <c r="AC1159" s="118"/>
      <c r="AF1159" s="139"/>
      <c r="AS1159" s="84"/>
    </row>
    <row r="1160" spans="1:45" ht="14.25" customHeight="1">
      <c r="A1160" s="407"/>
      <c r="B1160" s="104"/>
      <c r="C1160" s="105"/>
      <c r="E1160" s="135">
        <f>COUNTIF(品番配送区分記入用リスト!U:U,CONCATENATE(A1160,$E$1))</f>
        <v>0</v>
      </c>
      <c r="F1160" s="135">
        <f>COUNTIF(品番配送区分記入用リスト!U:U,CONCATENATE(A1160,$F$1))</f>
        <v>0</v>
      </c>
      <c r="G1160" s="135">
        <f>COUNTIF(品番配送区分記入用リスト!U:U,CONCATENATE(A1160,$G$1))</f>
        <v>0</v>
      </c>
      <c r="H1160" s="135">
        <f>COUNTIF(品番配送区分記入用リスト!U:U,CONCATENATE(A1160,$H$1))</f>
        <v>0</v>
      </c>
      <c r="I1160" s="136">
        <f t="shared" si="20"/>
        <v>0</v>
      </c>
      <c r="J1160" s="142"/>
      <c r="L1160" s="135" t="s">
        <v>1484</v>
      </c>
      <c r="M1160" s="137">
        <v>2000000</v>
      </c>
      <c r="N1160" s="12"/>
      <c r="O1160" s="154"/>
      <c r="Q1160" s="12"/>
      <c r="R1160" s="147"/>
      <c r="S1160" s="138"/>
      <c r="T1160" s="138"/>
      <c r="X1160" s="85"/>
      <c r="Y1160" s="185"/>
      <c r="AB1160" s="118"/>
      <c r="AC1160" s="118"/>
      <c r="AF1160" s="139"/>
      <c r="AS1160" s="84"/>
    </row>
    <row r="1161" spans="1:45" ht="14.25" customHeight="1">
      <c r="A1161" s="407"/>
      <c r="B1161" s="104"/>
      <c r="C1161" s="105"/>
      <c r="E1161" s="135">
        <f>COUNTIF(品番配送区分記入用リスト!U:U,CONCATENATE(A1161,$E$1))</f>
        <v>0</v>
      </c>
      <c r="F1161" s="135">
        <f>COUNTIF(品番配送区分記入用リスト!U:U,CONCATENATE(A1161,$F$1))</f>
        <v>0</v>
      </c>
      <c r="G1161" s="135">
        <f>COUNTIF(品番配送区分記入用リスト!U:U,CONCATENATE(A1161,$G$1))</f>
        <v>0</v>
      </c>
      <c r="H1161" s="135">
        <f>COUNTIF(品番配送区分記入用リスト!U:U,CONCATENATE(A1161,$H$1))</f>
        <v>0</v>
      </c>
      <c r="I1161" s="136">
        <f t="shared" si="20"/>
        <v>0</v>
      </c>
      <c r="J1161" s="142"/>
      <c r="L1161" s="135" t="s">
        <v>1484</v>
      </c>
      <c r="M1161" s="137">
        <v>2000000</v>
      </c>
      <c r="N1161" s="12"/>
      <c r="O1161" s="154"/>
      <c r="Q1161" s="12"/>
      <c r="R1161" s="147"/>
      <c r="S1161" s="138"/>
      <c r="T1161" s="138"/>
      <c r="X1161" s="85"/>
      <c r="Y1161" s="185"/>
      <c r="AB1161" s="118"/>
      <c r="AC1161" s="118"/>
      <c r="AF1161" s="139"/>
      <c r="AS1161" s="84"/>
    </row>
    <row r="1162" spans="1:45" ht="14.25" customHeight="1">
      <c r="A1162" s="407"/>
      <c r="B1162" s="104"/>
      <c r="C1162" s="105"/>
      <c r="E1162" s="135">
        <f>COUNTIF(品番配送区分記入用リスト!U:U,CONCATENATE(A1162,$E$1))</f>
        <v>0</v>
      </c>
      <c r="F1162" s="135">
        <f>COUNTIF(品番配送区分記入用リスト!U:U,CONCATENATE(A1162,$F$1))</f>
        <v>0</v>
      </c>
      <c r="G1162" s="135">
        <f>COUNTIF(品番配送区分記入用リスト!U:U,CONCATENATE(A1162,$G$1))</f>
        <v>0</v>
      </c>
      <c r="H1162" s="135">
        <f>COUNTIF(品番配送区分記入用リスト!U:U,CONCATENATE(A1162,$H$1))</f>
        <v>0</v>
      </c>
      <c r="I1162" s="136">
        <f t="shared" si="20"/>
        <v>0</v>
      </c>
      <c r="J1162" s="142"/>
      <c r="L1162" s="135" t="s">
        <v>1484</v>
      </c>
      <c r="M1162" s="137">
        <v>2000000</v>
      </c>
      <c r="N1162" s="12"/>
      <c r="O1162" s="154"/>
      <c r="Q1162" s="12"/>
      <c r="R1162" s="147"/>
      <c r="S1162" s="138"/>
      <c r="T1162" s="138"/>
      <c r="X1162" s="85"/>
      <c r="Y1162" s="185"/>
      <c r="AB1162" s="118"/>
      <c r="AC1162" s="118"/>
      <c r="AF1162" s="139"/>
      <c r="AS1162" s="84"/>
    </row>
    <row r="1163" spans="1:45" ht="14.25" customHeight="1">
      <c r="A1163" s="407"/>
      <c r="B1163" s="104"/>
      <c r="C1163" s="105"/>
      <c r="E1163" s="135">
        <f>COUNTIF(品番配送区分記入用リスト!U:U,CONCATENATE(A1163,$E$1))</f>
        <v>0</v>
      </c>
      <c r="F1163" s="135">
        <f>COUNTIF(品番配送区分記入用リスト!U:U,CONCATENATE(A1163,$F$1))</f>
        <v>0</v>
      </c>
      <c r="G1163" s="135">
        <f>COUNTIF(品番配送区分記入用リスト!U:U,CONCATENATE(A1163,$G$1))</f>
        <v>0</v>
      </c>
      <c r="H1163" s="135">
        <f>COUNTIF(品番配送区分記入用リスト!U:U,CONCATENATE(A1163,$H$1))</f>
        <v>0</v>
      </c>
      <c r="I1163" s="136">
        <f t="shared" si="20"/>
        <v>0</v>
      </c>
      <c r="J1163" s="142"/>
      <c r="L1163" s="135" t="s">
        <v>1484</v>
      </c>
      <c r="M1163" s="137">
        <v>2000000</v>
      </c>
      <c r="N1163" s="12"/>
      <c r="O1163" s="154"/>
      <c r="Q1163" s="12"/>
      <c r="R1163" s="147"/>
      <c r="S1163" s="138"/>
      <c r="T1163" s="138"/>
      <c r="X1163" s="85"/>
      <c r="Y1163" s="185"/>
      <c r="AB1163" s="118"/>
      <c r="AC1163" s="118"/>
      <c r="AF1163" s="139"/>
      <c r="AS1163" s="84"/>
    </row>
    <row r="1164" spans="1:45" ht="14.25" customHeight="1">
      <c r="A1164" s="407"/>
      <c r="B1164" s="104"/>
      <c r="C1164" s="105"/>
      <c r="E1164" s="135">
        <f>COUNTIF(品番配送区分記入用リスト!U:U,CONCATENATE(A1164,$E$1))</f>
        <v>0</v>
      </c>
      <c r="F1164" s="135">
        <f>COUNTIF(品番配送区分記入用リスト!U:U,CONCATENATE(A1164,$F$1))</f>
        <v>0</v>
      </c>
      <c r="G1164" s="135">
        <f>COUNTIF(品番配送区分記入用リスト!U:U,CONCATENATE(A1164,$G$1))</f>
        <v>0</v>
      </c>
      <c r="H1164" s="135">
        <f>COUNTIF(品番配送区分記入用リスト!U:U,CONCATENATE(A1164,$H$1))</f>
        <v>0</v>
      </c>
      <c r="I1164" s="136">
        <f t="shared" si="20"/>
        <v>0</v>
      </c>
      <c r="J1164" s="142"/>
      <c r="L1164" s="135" t="s">
        <v>1484</v>
      </c>
      <c r="M1164" s="137">
        <v>2000000</v>
      </c>
      <c r="N1164" s="12"/>
      <c r="O1164" s="154"/>
      <c r="Q1164" s="12"/>
      <c r="R1164" s="147"/>
      <c r="S1164" s="138"/>
      <c r="T1164" s="138"/>
      <c r="X1164" s="85"/>
      <c r="Y1164" s="185"/>
      <c r="AB1164" s="118"/>
      <c r="AC1164" s="118"/>
      <c r="AF1164" s="139"/>
      <c r="AS1164" s="84"/>
    </row>
    <row r="1165" spans="1:45" ht="14.25" customHeight="1">
      <c r="A1165" s="407"/>
      <c r="B1165" s="104"/>
      <c r="C1165" s="105"/>
      <c r="E1165" s="135">
        <f>COUNTIF(品番配送区分記入用リスト!U:U,CONCATENATE(A1165,$E$1))</f>
        <v>0</v>
      </c>
      <c r="F1165" s="135">
        <f>COUNTIF(品番配送区分記入用リスト!U:U,CONCATENATE(A1165,$F$1))</f>
        <v>0</v>
      </c>
      <c r="G1165" s="135">
        <f>COUNTIF(品番配送区分記入用リスト!U:U,CONCATENATE(A1165,$G$1))</f>
        <v>0</v>
      </c>
      <c r="H1165" s="135">
        <f>COUNTIF(品番配送区分記入用リスト!U:U,CONCATENATE(A1165,$H$1))</f>
        <v>0</v>
      </c>
      <c r="I1165" s="136">
        <f t="shared" si="20"/>
        <v>0</v>
      </c>
      <c r="J1165" s="142"/>
      <c r="L1165" s="135" t="s">
        <v>1484</v>
      </c>
      <c r="M1165" s="137">
        <v>2000000</v>
      </c>
      <c r="N1165" s="12"/>
      <c r="O1165" s="154"/>
      <c r="Q1165" s="12"/>
      <c r="R1165" s="147"/>
      <c r="S1165" s="138"/>
      <c r="T1165" s="138"/>
      <c r="X1165" s="85"/>
      <c r="Y1165" s="185"/>
      <c r="AB1165" s="118"/>
      <c r="AC1165" s="118"/>
      <c r="AF1165" s="139"/>
      <c r="AS1165" s="84"/>
    </row>
    <row r="1166" spans="1:45" ht="14.25" customHeight="1">
      <c r="A1166" s="407"/>
      <c r="B1166" s="104"/>
      <c r="C1166" s="105"/>
      <c r="E1166" s="135">
        <f>COUNTIF(品番配送区分記入用リスト!U:U,CONCATENATE(A1166,$E$1))</f>
        <v>0</v>
      </c>
      <c r="F1166" s="135">
        <f>COUNTIF(品番配送区分記入用リスト!U:U,CONCATENATE(A1166,$F$1))</f>
        <v>0</v>
      </c>
      <c r="G1166" s="135">
        <f>COUNTIF(品番配送区分記入用リスト!U:U,CONCATENATE(A1166,$G$1))</f>
        <v>0</v>
      </c>
      <c r="H1166" s="135">
        <f>COUNTIF(品番配送区分記入用リスト!U:U,CONCATENATE(A1166,$H$1))</f>
        <v>0</v>
      </c>
      <c r="I1166" s="136">
        <f t="shared" si="20"/>
        <v>0</v>
      </c>
      <c r="J1166" s="142"/>
      <c r="L1166" s="135" t="s">
        <v>1484</v>
      </c>
      <c r="M1166" s="137">
        <v>2000000</v>
      </c>
      <c r="N1166" s="12"/>
      <c r="O1166" s="154"/>
      <c r="Q1166" s="12"/>
      <c r="R1166" s="147"/>
      <c r="S1166" s="138"/>
      <c r="T1166" s="138"/>
      <c r="X1166" s="85"/>
      <c r="Y1166" s="185"/>
      <c r="AB1166" s="118"/>
      <c r="AC1166" s="118"/>
      <c r="AF1166" s="139"/>
      <c r="AS1166" s="84"/>
    </row>
    <row r="1167" spans="1:45" ht="14.25" customHeight="1">
      <c r="A1167" s="407"/>
      <c r="B1167" s="104"/>
      <c r="C1167" s="105"/>
      <c r="E1167" s="135">
        <f>COUNTIF(品番配送区分記入用リスト!U:U,CONCATENATE(A1167,$E$1))</f>
        <v>0</v>
      </c>
      <c r="F1167" s="135">
        <f>COUNTIF(品番配送区分記入用リスト!U:U,CONCATENATE(A1167,$F$1))</f>
        <v>0</v>
      </c>
      <c r="G1167" s="135">
        <f>COUNTIF(品番配送区分記入用リスト!U:U,CONCATENATE(A1167,$G$1))</f>
        <v>0</v>
      </c>
      <c r="H1167" s="135">
        <f>COUNTIF(品番配送区分記入用リスト!U:U,CONCATENATE(A1167,$H$1))</f>
        <v>0</v>
      </c>
      <c r="I1167" s="136">
        <f t="shared" si="20"/>
        <v>0</v>
      </c>
      <c r="J1167" s="142"/>
      <c r="L1167" s="135" t="s">
        <v>1484</v>
      </c>
      <c r="M1167" s="137">
        <v>2000000</v>
      </c>
      <c r="N1167" s="12"/>
      <c r="O1167" s="154"/>
      <c r="Q1167" s="12"/>
      <c r="R1167" s="147"/>
      <c r="S1167" s="138"/>
      <c r="T1167" s="138"/>
      <c r="X1167" s="85"/>
      <c r="Y1167" s="185"/>
      <c r="AB1167" s="118"/>
      <c r="AC1167" s="118"/>
      <c r="AF1167" s="139"/>
      <c r="AS1167" s="84"/>
    </row>
    <row r="1168" spans="1:45" ht="14.25" customHeight="1">
      <c r="A1168" s="407"/>
      <c r="B1168" s="104"/>
      <c r="C1168" s="105"/>
      <c r="E1168" s="135">
        <f>COUNTIF(品番配送区分記入用リスト!U:U,CONCATENATE(A1168,$E$1))</f>
        <v>0</v>
      </c>
      <c r="F1168" s="135">
        <f>COUNTIF(品番配送区分記入用リスト!U:U,CONCATENATE(A1168,$F$1))</f>
        <v>0</v>
      </c>
      <c r="G1168" s="135">
        <f>COUNTIF(品番配送区分記入用リスト!U:U,CONCATENATE(A1168,$G$1))</f>
        <v>0</v>
      </c>
      <c r="H1168" s="135">
        <f>COUNTIF(品番配送区分記入用リスト!U:U,CONCATENATE(A1168,$H$1))</f>
        <v>0</v>
      </c>
      <c r="I1168" s="136">
        <f t="shared" si="20"/>
        <v>0</v>
      </c>
      <c r="J1168" s="142"/>
      <c r="L1168" s="135" t="s">
        <v>1484</v>
      </c>
      <c r="M1168" s="137">
        <v>2000000</v>
      </c>
      <c r="N1168" s="12"/>
      <c r="O1168" s="154"/>
      <c r="Q1168" s="12"/>
      <c r="R1168" s="147"/>
      <c r="S1168" s="138"/>
      <c r="T1168" s="138"/>
      <c r="X1168" s="85"/>
      <c r="Y1168" s="185"/>
      <c r="AB1168" s="118"/>
      <c r="AC1168" s="118"/>
      <c r="AF1168" s="139"/>
      <c r="AS1168" s="84"/>
    </row>
    <row r="1169" spans="1:45" ht="14.25" customHeight="1">
      <c r="A1169" s="407"/>
      <c r="B1169" s="104"/>
      <c r="C1169" s="105"/>
      <c r="E1169" s="135">
        <f>COUNTIF(品番配送区分記入用リスト!U:U,CONCATENATE(A1169,$E$1))</f>
        <v>0</v>
      </c>
      <c r="F1169" s="135">
        <f>COUNTIF(品番配送区分記入用リスト!U:U,CONCATENATE(A1169,$F$1))</f>
        <v>0</v>
      </c>
      <c r="G1169" s="135">
        <f>COUNTIF(品番配送区分記入用リスト!U:U,CONCATENATE(A1169,$G$1))</f>
        <v>0</v>
      </c>
      <c r="H1169" s="135">
        <f>COUNTIF(品番配送区分記入用リスト!U:U,CONCATENATE(A1169,$H$1))</f>
        <v>0</v>
      </c>
      <c r="I1169" s="136">
        <f t="shared" si="20"/>
        <v>0</v>
      </c>
      <c r="J1169" s="142"/>
      <c r="L1169" s="135" t="s">
        <v>1484</v>
      </c>
      <c r="M1169" s="137">
        <v>2000000</v>
      </c>
      <c r="N1169" s="12"/>
      <c r="O1169" s="154"/>
      <c r="Q1169" s="12"/>
      <c r="R1169" s="147"/>
      <c r="S1169" s="138"/>
      <c r="T1169" s="138"/>
      <c r="X1169" s="85"/>
      <c r="Y1169" s="185"/>
      <c r="AB1169" s="118"/>
      <c r="AC1169" s="118"/>
      <c r="AF1169" s="139"/>
      <c r="AS1169" s="84"/>
    </row>
    <row r="1170" spans="1:45" ht="14.25" customHeight="1">
      <c r="A1170" s="407"/>
      <c r="B1170" s="104"/>
      <c r="C1170" s="105"/>
      <c r="E1170" s="135">
        <f>COUNTIF(品番配送区分記入用リスト!U:U,CONCATENATE(A1170,$E$1))</f>
        <v>0</v>
      </c>
      <c r="F1170" s="135">
        <f>COUNTIF(品番配送区分記入用リスト!U:U,CONCATENATE(A1170,$F$1))</f>
        <v>0</v>
      </c>
      <c r="G1170" s="135">
        <f>COUNTIF(品番配送区分記入用リスト!U:U,CONCATENATE(A1170,$G$1))</f>
        <v>0</v>
      </c>
      <c r="H1170" s="135">
        <f>COUNTIF(品番配送区分記入用リスト!U:U,CONCATENATE(A1170,$H$1))</f>
        <v>0</v>
      </c>
      <c r="I1170" s="136">
        <f t="shared" si="20"/>
        <v>0</v>
      </c>
      <c r="J1170" s="142"/>
      <c r="L1170" s="135" t="s">
        <v>1484</v>
      </c>
      <c r="M1170" s="137">
        <v>2000000</v>
      </c>
      <c r="N1170" s="12"/>
      <c r="O1170" s="154"/>
      <c r="Q1170" s="12"/>
      <c r="R1170" s="147"/>
      <c r="S1170" s="138"/>
      <c r="T1170" s="138"/>
      <c r="X1170" s="85"/>
      <c r="Y1170" s="185"/>
      <c r="AB1170" s="118"/>
      <c r="AC1170" s="118"/>
      <c r="AF1170" s="139"/>
      <c r="AS1170" s="84"/>
    </row>
    <row r="1171" spans="1:45" ht="14.25" customHeight="1">
      <c r="A1171" s="407"/>
      <c r="B1171" s="104"/>
      <c r="C1171" s="105"/>
      <c r="E1171" s="135">
        <f>COUNTIF(品番配送区分記入用リスト!U:U,CONCATENATE(A1171,$E$1))</f>
        <v>0</v>
      </c>
      <c r="F1171" s="135">
        <f>COUNTIF(品番配送区分記入用リスト!U:U,CONCATENATE(A1171,$F$1))</f>
        <v>0</v>
      </c>
      <c r="G1171" s="135">
        <f>COUNTIF(品番配送区分記入用リスト!U:U,CONCATENATE(A1171,$G$1))</f>
        <v>0</v>
      </c>
      <c r="H1171" s="135">
        <f>COUNTIF(品番配送区分記入用リスト!U:U,CONCATENATE(A1171,$H$1))</f>
        <v>0</v>
      </c>
      <c r="I1171" s="136">
        <f t="shared" si="20"/>
        <v>0</v>
      </c>
      <c r="J1171" s="142"/>
      <c r="L1171" s="135" t="s">
        <v>1484</v>
      </c>
      <c r="M1171" s="137">
        <v>2000000</v>
      </c>
      <c r="N1171" s="12"/>
      <c r="O1171" s="154"/>
      <c r="Q1171" s="12"/>
      <c r="R1171" s="147"/>
      <c r="S1171" s="138"/>
      <c r="T1171" s="138"/>
      <c r="X1171" s="85"/>
      <c r="Y1171" s="185"/>
      <c r="AB1171" s="118"/>
      <c r="AC1171" s="118"/>
      <c r="AF1171" s="139"/>
      <c r="AS1171" s="84"/>
    </row>
    <row r="1172" spans="1:45" ht="14.25" customHeight="1">
      <c r="A1172" s="407"/>
      <c r="B1172" s="104"/>
      <c r="C1172" s="105"/>
      <c r="E1172" s="135">
        <f>COUNTIF(品番配送区分記入用リスト!U:U,CONCATENATE(A1172,$E$1))</f>
        <v>0</v>
      </c>
      <c r="F1172" s="135">
        <f>COUNTIF(品番配送区分記入用リスト!U:U,CONCATENATE(A1172,$F$1))</f>
        <v>0</v>
      </c>
      <c r="G1172" s="135">
        <f>COUNTIF(品番配送区分記入用リスト!U:U,CONCATENATE(A1172,$G$1))</f>
        <v>0</v>
      </c>
      <c r="H1172" s="135">
        <f>COUNTIF(品番配送区分記入用リスト!U:U,CONCATENATE(A1172,$H$1))</f>
        <v>0</v>
      </c>
      <c r="I1172" s="136">
        <f t="shared" si="20"/>
        <v>0</v>
      </c>
      <c r="J1172" s="142"/>
      <c r="L1172" s="135" t="s">
        <v>1484</v>
      </c>
      <c r="M1172" s="137">
        <v>2000000</v>
      </c>
      <c r="N1172" s="12"/>
      <c r="O1172" s="154"/>
      <c r="Q1172" s="12"/>
      <c r="R1172" s="147"/>
      <c r="S1172" s="138"/>
      <c r="T1172" s="138"/>
      <c r="X1172" s="85"/>
      <c r="Y1172" s="185"/>
      <c r="AB1172" s="118"/>
      <c r="AC1172" s="118"/>
      <c r="AF1172" s="139"/>
      <c r="AS1172" s="84"/>
    </row>
    <row r="1173" spans="1:45" ht="14.25" customHeight="1">
      <c r="A1173" s="407"/>
      <c r="B1173" s="104"/>
      <c r="C1173" s="105"/>
      <c r="E1173" s="135">
        <f>COUNTIF(品番配送区分記入用リスト!U:U,CONCATENATE(A1173,$E$1))</f>
        <v>0</v>
      </c>
      <c r="F1173" s="135">
        <f>COUNTIF(品番配送区分記入用リスト!U:U,CONCATENATE(A1173,$F$1))</f>
        <v>0</v>
      </c>
      <c r="G1173" s="135">
        <f>COUNTIF(品番配送区分記入用リスト!U:U,CONCATENATE(A1173,$G$1))</f>
        <v>0</v>
      </c>
      <c r="H1173" s="135">
        <f>COUNTIF(品番配送区分記入用リスト!U:U,CONCATENATE(A1173,$H$1))</f>
        <v>0</v>
      </c>
      <c r="I1173" s="136">
        <f t="shared" si="20"/>
        <v>0</v>
      </c>
      <c r="J1173" s="142"/>
      <c r="L1173" s="135" t="s">
        <v>1484</v>
      </c>
      <c r="M1173" s="137">
        <v>2000000</v>
      </c>
      <c r="N1173" s="12"/>
      <c r="O1173" s="154"/>
      <c r="Q1173" s="12"/>
      <c r="R1173" s="147"/>
      <c r="S1173" s="138"/>
      <c r="T1173" s="138"/>
      <c r="X1173" s="85"/>
      <c r="Y1173" s="185"/>
      <c r="AB1173" s="118"/>
      <c r="AC1173" s="118"/>
      <c r="AF1173" s="139"/>
      <c r="AS1173" s="84"/>
    </row>
    <row r="1174" spans="1:45" ht="14.25" customHeight="1">
      <c r="A1174" s="407"/>
      <c r="B1174" s="104"/>
      <c r="C1174" s="105"/>
      <c r="E1174" s="135">
        <f>COUNTIF(品番配送区分記入用リスト!U:U,CONCATENATE(A1174,$E$1))</f>
        <v>0</v>
      </c>
      <c r="F1174" s="135">
        <f>COUNTIF(品番配送区分記入用リスト!U:U,CONCATENATE(A1174,$F$1))</f>
        <v>0</v>
      </c>
      <c r="G1174" s="135">
        <f>COUNTIF(品番配送区分記入用リスト!U:U,CONCATENATE(A1174,$G$1))</f>
        <v>0</v>
      </c>
      <c r="H1174" s="135">
        <f>COUNTIF(品番配送区分記入用リスト!U:U,CONCATENATE(A1174,$H$1))</f>
        <v>0</v>
      </c>
      <c r="I1174" s="136">
        <f t="shared" si="20"/>
        <v>0</v>
      </c>
      <c r="J1174" s="142"/>
      <c r="L1174" s="135" t="s">
        <v>1484</v>
      </c>
      <c r="M1174" s="137">
        <v>2000000</v>
      </c>
      <c r="N1174" s="12"/>
      <c r="O1174" s="154"/>
      <c r="Q1174" s="12"/>
      <c r="R1174" s="147"/>
      <c r="S1174" s="138"/>
      <c r="T1174" s="138"/>
      <c r="X1174" s="85"/>
      <c r="Y1174" s="185"/>
      <c r="AB1174" s="118"/>
      <c r="AC1174" s="118"/>
      <c r="AF1174" s="139"/>
      <c r="AS1174" s="84"/>
    </row>
    <row r="1175" spans="1:45" ht="14.25" customHeight="1">
      <c r="A1175" s="407"/>
      <c r="B1175" s="104"/>
      <c r="C1175" s="105"/>
      <c r="E1175" s="135">
        <f>COUNTIF(品番配送区分記入用リスト!U:U,CONCATENATE(A1175,$E$1))</f>
        <v>0</v>
      </c>
      <c r="F1175" s="135">
        <f>COUNTIF(品番配送区分記入用リスト!U:U,CONCATENATE(A1175,$F$1))</f>
        <v>0</v>
      </c>
      <c r="G1175" s="135">
        <f>COUNTIF(品番配送区分記入用リスト!U:U,CONCATENATE(A1175,$G$1))</f>
        <v>0</v>
      </c>
      <c r="H1175" s="135">
        <f>COUNTIF(品番配送区分記入用リスト!U:U,CONCATENATE(A1175,$H$1))</f>
        <v>0</v>
      </c>
      <c r="I1175" s="136">
        <f t="shared" si="20"/>
        <v>0</v>
      </c>
      <c r="J1175" s="142"/>
      <c r="L1175" s="135" t="s">
        <v>1484</v>
      </c>
      <c r="M1175" s="137">
        <v>2000000</v>
      </c>
      <c r="N1175" s="12"/>
      <c r="O1175" s="154"/>
      <c r="Q1175" s="12"/>
      <c r="R1175" s="147"/>
      <c r="S1175" s="138"/>
      <c r="T1175" s="138"/>
      <c r="X1175" s="85"/>
      <c r="Y1175" s="185"/>
      <c r="AB1175" s="118"/>
      <c r="AC1175" s="118"/>
      <c r="AF1175" s="139"/>
      <c r="AS1175" s="84"/>
    </row>
    <row r="1176" spans="1:45" ht="14.25" customHeight="1">
      <c r="A1176" s="407"/>
      <c r="B1176" s="104"/>
      <c r="C1176" s="105"/>
      <c r="E1176" s="135">
        <f>COUNTIF(品番配送区分記入用リスト!U:U,CONCATENATE(A1176,$E$1))</f>
        <v>0</v>
      </c>
      <c r="F1176" s="135">
        <f>COUNTIF(品番配送区分記入用リスト!U:U,CONCATENATE(A1176,$F$1))</f>
        <v>0</v>
      </c>
      <c r="G1176" s="135">
        <f>COUNTIF(品番配送区分記入用リスト!U:U,CONCATENATE(A1176,$G$1))</f>
        <v>0</v>
      </c>
      <c r="H1176" s="135">
        <f>COUNTIF(品番配送区分記入用リスト!U:U,CONCATENATE(A1176,$H$1))</f>
        <v>0</v>
      </c>
      <c r="I1176" s="136">
        <f t="shared" si="20"/>
        <v>0</v>
      </c>
      <c r="J1176" s="142"/>
      <c r="L1176" s="135" t="s">
        <v>1484</v>
      </c>
      <c r="M1176" s="137">
        <v>2000000</v>
      </c>
      <c r="N1176" s="12"/>
      <c r="O1176" s="154"/>
      <c r="Q1176" s="12"/>
      <c r="R1176" s="147"/>
      <c r="S1176" s="138"/>
      <c r="T1176" s="138"/>
      <c r="X1176" s="85"/>
      <c r="Y1176" s="185"/>
      <c r="AB1176" s="118"/>
      <c r="AC1176" s="118"/>
      <c r="AF1176" s="139"/>
      <c r="AS1176" s="84"/>
    </row>
    <row r="1177" spans="1:45" ht="14.25" customHeight="1">
      <c r="A1177" s="407"/>
      <c r="B1177" s="104"/>
      <c r="C1177" s="105"/>
      <c r="E1177" s="135">
        <f>COUNTIF(品番配送区分記入用リスト!U:U,CONCATENATE(A1177,$E$1))</f>
        <v>0</v>
      </c>
      <c r="F1177" s="135">
        <f>COUNTIF(品番配送区分記入用リスト!U:U,CONCATENATE(A1177,$F$1))</f>
        <v>0</v>
      </c>
      <c r="G1177" s="135">
        <f>COUNTIF(品番配送区分記入用リスト!U:U,CONCATENATE(A1177,$G$1))</f>
        <v>0</v>
      </c>
      <c r="H1177" s="135">
        <f>COUNTIF(品番配送区分記入用リスト!U:U,CONCATENATE(A1177,$H$1))</f>
        <v>0</v>
      </c>
      <c r="I1177" s="136">
        <f t="shared" si="20"/>
        <v>0</v>
      </c>
      <c r="J1177" s="142"/>
      <c r="L1177" s="135" t="s">
        <v>1484</v>
      </c>
      <c r="M1177" s="137">
        <v>2000000</v>
      </c>
      <c r="N1177" s="12"/>
      <c r="O1177" s="154"/>
      <c r="Q1177" s="12"/>
      <c r="R1177" s="147"/>
      <c r="S1177" s="138"/>
      <c r="T1177" s="138"/>
      <c r="X1177" s="85"/>
      <c r="Y1177" s="185"/>
      <c r="AB1177" s="118"/>
      <c r="AC1177" s="118"/>
      <c r="AF1177" s="139"/>
      <c r="AS1177" s="84"/>
    </row>
    <row r="1178" spans="1:45" ht="14.25" customHeight="1">
      <c r="A1178" s="407"/>
      <c r="B1178" s="104"/>
      <c r="C1178" s="105"/>
      <c r="E1178" s="135">
        <f>COUNTIF(品番配送区分記入用リスト!U:U,CONCATENATE(A1178,$E$1))</f>
        <v>0</v>
      </c>
      <c r="F1178" s="135">
        <f>COUNTIF(品番配送区分記入用リスト!U:U,CONCATENATE(A1178,$F$1))</f>
        <v>0</v>
      </c>
      <c r="G1178" s="135">
        <f>COUNTIF(品番配送区分記入用リスト!U:U,CONCATENATE(A1178,$G$1))</f>
        <v>0</v>
      </c>
      <c r="H1178" s="135">
        <f>COUNTIF(品番配送区分記入用リスト!U:U,CONCATENATE(A1178,$H$1))</f>
        <v>0</v>
      </c>
      <c r="I1178" s="136">
        <f t="shared" si="20"/>
        <v>0</v>
      </c>
      <c r="J1178" s="142"/>
      <c r="L1178" s="135" t="s">
        <v>1484</v>
      </c>
      <c r="M1178" s="137">
        <v>2000000</v>
      </c>
      <c r="N1178" s="12"/>
      <c r="O1178" s="154"/>
      <c r="Q1178" s="12"/>
      <c r="R1178" s="147"/>
      <c r="S1178" s="138"/>
      <c r="T1178" s="138"/>
      <c r="X1178" s="85"/>
      <c r="Y1178" s="185"/>
      <c r="AB1178" s="118"/>
      <c r="AC1178" s="118"/>
      <c r="AF1178" s="139"/>
      <c r="AS1178" s="84"/>
    </row>
    <row r="1179" spans="1:45" ht="14.25" customHeight="1">
      <c r="A1179" s="407"/>
      <c r="B1179" s="104"/>
      <c r="C1179" s="105"/>
      <c r="E1179" s="135">
        <f>COUNTIF(品番配送区分記入用リスト!U:U,CONCATENATE(A1179,$E$1))</f>
        <v>0</v>
      </c>
      <c r="F1179" s="135">
        <f>COUNTIF(品番配送区分記入用リスト!U:U,CONCATENATE(A1179,$F$1))</f>
        <v>0</v>
      </c>
      <c r="G1179" s="135">
        <f>COUNTIF(品番配送区分記入用リスト!U:U,CONCATENATE(A1179,$G$1))</f>
        <v>0</v>
      </c>
      <c r="H1179" s="135">
        <f>COUNTIF(品番配送区分記入用リスト!U:U,CONCATENATE(A1179,$H$1))</f>
        <v>0</v>
      </c>
      <c r="I1179" s="136">
        <f t="shared" si="20"/>
        <v>0</v>
      </c>
      <c r="J1179" s="142"/>
      <c r="L1179" s="135" t="s">
        <v>1484</v>
      </c>
      <c r="M1179" s="137">
        <v>2000000</v>
      </c>
      <c r="N1179" s="12"/>
      <c r="O1179" s="154"/>
      <c r="Q1179" s="12"/>
      <c r="R1179" s="147"/>
      <c r="S1179" s="138"/>
      <c r="T1179" s="138"/>
      <c r="X1179" s="85"/>
      <c r="Y1179" s="185"/>
      <c r="AB1179" s="118"/>
      <c r="AC1179" s="118"/>
      <c r="AF1179" s="139"/>
      <c r="AS1179" s="84"/>
    </row>
    <row r="1180" spans="1:45" ht="14.25" customHeight="1">
      <c r="A1180" s="407"/>
      <c r="B1180" s="104"/>
      <c r="C1180" s="105"/>
      <c r="E1180" s="135">
        <f>COUNTIF(品番配送区分記入用リスト!U:U,CONCATENATE(A1180,$E$1))</f>
        <v>0</v>
      </c>
      <c r="F1180" s="135">
        <f>COUNTIF(品番配送区分記入用リスト!U:U,CONCATENATE(A1180,$F$1))</f>
        <v>0</v>
      </c>
      <c r="G1180" s="135">
        <f>COUNTIF(品番配送区分記入用リスト!U:U,CONCATENATE(A1180,$G$1))</f>
        <v>0</v>
      </c>
      <c r="H1180" s="135">
        <f>COUNTIF(品番配送区分記入用リスト!U:U,CONCATENATE(A1180,$H$1))</f>
        <v>0</v>
      </c>
      <c r="I1180" s="136">
        <f t="shared" si="20"/>
        <v>0</v>
      </c>
      <c r="J1180" s="142"/>
      <c r="L1180" s="135" t="s">
        <v>1484</v>
      </c>
      <c r="M1180" s="137">
        <v>2000000</v>
      </c>
      <c r="N1180" s="12"/>
      <c r="O1180" s="154"/>
      <c r="Q1180" s="12"/>
      <c r="R1180" s="147"/>
      <c r="S1180" s="138"/>
      <c r="T1180" s="138"/>
      <c r="X1180" s="85"/>
      <c r="Y1180" s="185"/>
      <c r="AB1180" s="118"/>
      <c r="AC1180" s="118"/>
      <c r="AF1180" s="139"/>
      <c r="AS1180" s="84"/>
    </row>
    <row r="1181" spans="1:45" ht="14.25" customHeight="1">
      <c r="A1181" s="407"/>
      <c r="B1181" s="104"/>
      <c r="C1181" s="105"/>
      <c r="E1181" s="135">
        <f>COUNTIF(品番配送区分記入用リスト!U:U,CONCATENATE(A1181,$E$1))</f>
        <v>0</v>
      </c>
      <c r="F1181" s="135">
        <f>COUNTIF(品番配送区分記入用リスト!U:U,CONCATENATE(A1181,$F$1))</f>
        <v>0</v>
      </c>
      <c r="G1181" s="135">
        <f>COUNTIF(品番配送区分記入用リスト!U:U,CONCATENATE(A1181,$G$1))</f>
        <v>0</v>
      </c>
      <c r="H1181" s="135">
        <f>COUNTIF(品番配送区分記入用リスト!U:U,CONCATENATE(A1181,$H$1))</f>
        <v>0</v>
      </c>
      <c r="I1181" s="136">
        <f t="shared" si="20"/>
        <v>0</v>
      </c>
      <c r="J1181" s="142"/>
      <c r="L1181" s="135" t="s">
        <v>1484</v>
      </c>
      <c r="M1181" s="137">
        <v>2000000</v>
      </c>
      <c r="N1181" s="12"/>
      <c r="O1181" s="154"/>
      <c r="Q1181" s="12"/>
      <c r="R1181" s="147"/>
      <c r="S1181" s="138"/>
      <c r="T1181" s="138"/>
      <c r="X1181" s="85"/>
      <c r="Y1181" s="185"/>
      <c r="AB1181" s="118"/>
      <c r="AC1181" s="118"/>
      <c r="AF1181" s="139"/>
      <c r="AS1181" s="84"/>
    </row>
    <row r="1182" spans="1:45" ht="14.25" customHeight="1">
      <c r="A1182" s="407"/>
      <c r="B1182" s="104"/>
      <c r="C1182" s="105"/>
      <c r="E1182" s="135">
        <f>COUNTIF(品番配送区分記入用リスト!U:U,CONCATENATE(A1182,$E$1))</f>
        <v>0</v>
      </c>
      <c r="F1182" s="135">
        <f>COUNTIF(品番配送区分記入用リスト!U:U,CONCATENATE(A1182,$F$1))</f>
        <v>0</v>
      </c>
      <c r="G1182" s="135">
        <f>COUNTIF(品番配送区分記入用リスト!U:U,CONCATENATE(A1182,$G$1))</f>
        <v>0</v>
      </c>
      <c r="H1182" s="135">
        <f>COUNTIF(品番配送区分記入用リスト!U:U,CONCATENATE(A1182,$H$1))</f>
        <v>0</v>
      </c>
      <c r="I1182" s="136">
        <f t="shared" si="20"/>
        <v>0</v>
      </c>
      <c r="J1182" s="142"/>
      <c r="L1182" s="135" t="s">
        <v>1484</v>
      </c>
      <c r="M1182" s="137">
        <v>2000000</v>
      </c>
      <c r="N1182" s="12"/>
      <c r="O1182" s="154"/>
      <c r="Q1182" s="12"/>
      <c r="R1182" s="147"/>
      <c r="S1182" s="138"/>
      <c r="T1182" s="138"/>
      <c r="X1182" s="85"/>
      <c r="Y1182" s="185"/>
      <c r="AB1182" s="118"/>
      <c r="AC1182" s="118"/>
      <c r="AF1182" s="139"/>
      <c r="AS1182" s="84"/>
    </row>
    <row r="1183" spans="1:45" ht="14.25" customHeight="1">
      <c r="A1183" s="407"/>
      <c r="B1183" s="104"/>
      <c r="C1183" s="105"/>
      <c r="E1183" s="135">
        <f>COUNTIF(品番配送区分記入用リスト!U:U,CONCATENATE(A1183,$E$1))</f>
        <v>0</v>
      </c>
      <c r="F1183" s="135">
        <f>COUNTIF(品番配送区分記入用リスト!U:U,CONCATENATE(A1183,$F$1))</f>
        <v>0</v>
      </c>
      <c r="G1183" s="135">
        <f>COUNTIF(品番配送区分記入用リスト!U:U,CONCATENATE(A1183,$G$1))</f>
        <v>0</v>
      </c>
      <c r="H1183" s="135">
        <f>COUNTIF(品番配送区分記入用リスト!U:U,CONCATENATE(A1183,$H$1))</f>
        <v>0</v>
      </c>
      <c r="I1183" s="136">
        <f t="shared" si="20"/>
        <v>0</v>
      </c>
      <c r="J1183" s="142"/>
      <c r="L1183" s="135" t="s">
        <v>1484</v>
      </c>
      <c r="M1183" s="137">
        <v>2000000</v>
      </c>
      <c r="N1183" s="12"/>
      <c r="O1183" s="154"/>
      <c r="Q1183" s="12"/>
      <c r="R1183" s="147"/>
      <c r="S1183" s="138"/>
      <c r="T1183" s="138"/>
      <c r="X1183" s="85"/>
      <c r="Y1183" s="185"/>
      <c r="AB1183" s="118"/>
      <c r="AC1183" s="118"/>
      <c r="AF1183" s="139"/>
      <c r="AS1183" s="84"/>
    </row>
    <row r="1184" spans="1:45" ht="14.25" customHeight="1">
      <c r="A1184" s="408"/>
      <c r="B1184" s="111"/>
      <c r="C1184" s="105"/>
      <c r="E1184" s="135">
        <f>COUNTIF(品番配送区分記入用リスト!U:U,CONCATENATE(A1184,$E$1))</f>
        <v>0</v>
      </c>
      <c r="F1184" s="135">
        <f>COUNTIF(品番配送区分記入用リスト!U:U,CONCATENATE(A1184,$F$1))</f>
        <v>0</v>
      </c>
      <c r="G1184" s="135">
        <f>COUNTIF(品番配送区分記入用リスト!U:U,CONCATENATE(A1184,$G$1))</f>
        <v>0</v>
      </c>
      <c r="H1184" s="135">
        <f>COUNTIF(品番配送区分記入用リスト!U:U,CONCATENATE(A1184,$H$1))</f>
        <v>0</v>
      </c>
      <c r="I1184" s="136">
        <f t="shared" si="20"/>
        <v>0</v>
      </c>
      <c r="J1184" s="142"/>
      <c r="L1184" s="135" t="s">
        <v>1484</v>
      </c>
      <c r="M1184" s="137">
        <v>2000000</v>
      </c>
      <c r="N1184" s="12"/>
      <c r="O1184" s="154"/>
      <c r="Q1184" s="12"/>
      <c r="R1184" s="147"/>
      <c r="S1184" s="138"/>
      <c r="T1184" s="138"/>
      <c r="X1184" s="85"/>
      <c r="Y1184" s="185"/>
      <c r="AB1184" s="118"/>
      <c r="AC1184" s="118"/>
      <c r="AF1184" s="139"/>
      <c r="AS1184" s="84"/>
    </row>
    <row r="1185" spans="1:45" ht="14.25" customHeight="1">
      <c r="A1185" s="408"/>
      <c r="B1185" s="106"/>
      <c r="C1185" s="105"/>
      <c r="E1185" s="135">
        <f>COUNTIF(品番配送区分記入用リスト!U:U,CONCATENATE(A1185,$E$1))</f>
        <v>0</v>
      </c>
      <c r="F1185" s="135">
        <f>COUNTIF(品番配送区分記入用リスト!U:U,CONCATENATE(A1185,$F$1))</f>
        <v>0</v>
      </c>
      <c r="G1185" s="135">
        <f>COUNTIF(品番配送区分記入用リスト!U:U,CONCATENATE(A1185,$G$1))</f>
        <v>0</v>
      </c>
      <c r="H1185" s="135">
        <f>COUNTIF(品番配送区分記入用リスト!U:U,CONCATENATE(A1185,$H$1))</f>
        <v>0</v>
      </c>
      <c r="I1185" s="136">
        <f t="shared" si="20"/>
        <v>0</v>
      </c>
      <c r="J1185" s="142"/>
      <c r="L1185" s="135" t="s">
        <v>1484</v>
      </c>
      <c r="M1185" s="137">
        <v>2000000</v>
      </c>
      <c r="N1185" s="12"/>
      <c r="O1185" s="154"/>
      <c r="Q1185" s="12"/>
      <c r="R1185" s="147"/>
      <c r="S1185" s="138"/>
      <c r="T1185" s="138"/>
      <c r="X1185" s="85"/>
      <c r="Y1185" s="185"/>
      <c r="AB1185" s="118"/>
      <c r="AC1185" s="118"/>
      <c r="AF1185" s="139"/>
      <c r="AS1185" s="84"/>
    </row>
    <row r="1186" spans="1:45" ht="14.25" customHeight="1">
      <c r="A1186" s="407"/>
      <c r="B1186" s="104"/>
      <c r="C1186" s="105"/>
      <c r="E1186" s="135">
        <f>COUNTIF(品番配送区分記入用リスト!U:U,CONCATENATE(A1186,$E$1))</f>
        <v>0</v>
      </c>
      <c r="F1186" s="135">
        <f>COUNTIF(品番配送区分記入用リスト!U:U,CONCATENATE(A1186,$F$1))</f>
        <v>0</v>
      </c>
      <c r="G1186" s="135">
        <f>COUNTIF(品番配送区分記入用リスト!U:U,CONCATENATE(A1186,$G$1))</f>
        <v>0</v>
      </c>
      <c r="H1186" s="135">
        <f>COUNTIF(品番配送区分記入用リスト!U:U,CONCATENATE(A1186,$H$1))</f>
        <v>0</v>
      </c>
      <c r="I1186" s="136">
        <f t="shared" si="20"/>
        <v>0</v>
      </c>
      <c r="J1186" s="142"/>
      <c r="L1186" s="135" t="s">
        <v>1484</v>
      </c>
      <c r="M1186" s="137">
        <v>2000000</v>
      </c>
      <c r="N1186" s="12"/>
      <c r="O1186" s="154"/>
      <c r="Q1186" s="12"/>
      <c r="R1186" s="147"/>
      <c r="S1186" s="138"/>
      <c r="T1186" s="138"/>
      <c r="X1186" s="85"/>
      <c r="Y1186" s="185"/>
      <c r="AB1186" s="118"/>
      <c r="AC1186" s="118"/>
      <c r="AF1186" s="139"/>
      <c r="AS1186" s="84"/>
    </row>
    <row r="1187" spans="1:45" ht="14.25" customHeight="1">
      <c r="A1187" s="408"/>
      <c r="B1187" s="106"/>
      <c r="C1187" s="105"/>
      <c r="E1187" s="135">
        <f>COUNTIF(品番配送区分記入用リスト!U:U,CONCATENATE(A1187,$E$1))</f>
        <v>0</v>
      </c>
      <c r="F1187" s="135">
        <f>COUNTIF(品番配送区分記入用リスト!U:U,CONCATENATE(A1187,$F$1))</f>
        <v>0</v>
      </c>
      <c r="G1187" s="135">
        <f>COUNTIF(品番配送区分記入用リスト!U:U,CONCATENATE(A1187,$G$1))</f>
        <v>0</v>
      </c>
      <c r="H1187" s="135">
        <f>COUNTIF(品番配送区分記入用リスト!U:U,CONCATENATE(A1187,$H$1))</f>
        <v>0</v>
      </c>
      <c r="I1187" s="136">
        <f t="shared" si="20"/>
        <v>0</v>
      </c>
      <c r="J1187" s="142"/>
      <c r="L1187" s="135" t="s">
        <v>1484</v>
      </c>
      <c r="M1187" s="137">
        <v>2000000</v>
      </c>
      <c r="N1187" s="12"/>
      <c r="O1187" s="154"/>
      <c r="Q1187" s="12"/>
      <c r="R1187" s="147"/>
      <c r="S1187" s="138"/>
      <c r="T1187" s="138"/>
      <c r="X1187" s="85"/>
      <c r="Y1187" s="185"/>
      <c r="AB1187" s="118"/>
      <c r="AC1187" s="118"/>
      <c r="AF1187" s="139"/>
      <c r="AS1187" s="84"/>
    </row>
    <row r="1188" spans="1:45" ht="14.25" customHeight="1">
      <c r="A1188" s="407"/>
      <c r="B1188" s="104"/>
      <c r="C1188" s="105"/>
      <c r="E1188" s="135">
        <f>COUNTIF(品番配送区分記入用リスト!U:U,CONCATENATE(A1188,$E$1))</f>
        <v>0</v>
      </c>
      <c r="F1188" s="135">
        <f>COUNTIF(品番配送区分記入用リスト!U:U,CONCATENATE(A1188,$F$1))</f>
        <v>0</v>
      </c>
      <c r="G1188" s="135">
        <f>COUNTIF(品番配送区分記入用リスト!U:U,CONCATENATE(A1188,$G$1))</f>
        <v>0</v>
      </c>
      <c r="H1188" s="135">
        <f>COUNTIF(品番配送区分記入用リスト!U:U,CONCATENATE(A1188,$H$1))</f>
        <v>0</v>
      </c>
      <c r="I1188" s="136">
        <f t="shared" si="20"/>
        <v>0</v>
      </c>
      <c r="J1188" s="142"/>
      <c r="L1188" s="135" t="s">
        <v>1484</v>
      </c>
      <c r="M1188" s="137">
        <v>2000000</v>
      </c>
      <c r="N1188" s="12"/>
      <c r="O1188" s="154"/>
      <c r="Q1188" s="12"/>
      <c r="R1188" s="147"/>
      <c r="S1188" s="138"/>
      <c r="T1188" s="138"/>
      <c r="X1188" s="85"/>
      <c r="Y1188" s="185"/>
      <c r="AB1188" s="118"/>
      <c r="AC1188" s="118"/>
      <c r="AF1188" s="139"/>
      <c r="AS1188" s="84"/>
    </row>
    <row r="1189" spans="1:45" ht="14.25" customHeight="1">
      <c r="A1189" s="407"/>
      <c r="B1189" s="104"/>
      <c r="C1189" s="105"/>
      <c r="E1189" s="135">
        <f>COUNTIF(品番配送区分記入用リスト!U:U,CONCATENATE(A1189,$E$1))</f>
        <v>0</v>
      </c>
      <c r="F1189" s="135">
        <f>COUNTIF(品番配送区分記入用リスト!U:U,CONCATENATE(A1189,$F$1))</f>
        <v>0</v>
      </c>
      <c r="G1189" s="135">
        <f>COUNTIF(品番配送区分記入用リスト!U:U,CONCATENATE(A1189,$G$1))</f>
        <v>0</v>
      </c>
      <c r="H1189" s="135">
        <f>COUNTIF(品番配送区分記入用リスト!U:U,CONCATENATE(A1189,$H$1))</f>
        <v>0</v>
      </c>
      <c r="I1189" s="136">
        <f t="shared" si="20"/>
        <v>0</v>
      </c>
      <c r="J1189" s="142"/>
      <c r="L1189" s="135" t="s">
        <v>1484</v>
      </c>
      <c r="M1189" s="137">
        <v>2000000</v>
      </c>
      <c r="N1189" s="12"/>
      <c r="O1189" s="154"/>
      <c r="Q1189" s="12"/>
      <c r="R1189" s="147"/>
      <c r="S1189" s="138"/>
      <c r="T1189" s="138"/>
      <c r="X1189" s="85"/>
      <c r="Y1189" s="185"/>
      <c r="AB1189" s="118"/>
      <c r="AC1189" s="118"/>
      <c r="AF1189" s="139"/>
      <c r="AS1189" s="84"/>
    </row>
    <row r="1190" spans="1:45" ht="14.25" customHeight="1">
      <c r="A1190" s="407"/>
      <c r="B1190" s="104"/>
      <c r="C1190" s="105"/>
      <c r="E1190" s="135">
        <f>COUNTIF(品番配送区分記入用リスト!U:U,CONCATENATE(A1190,$E$1))</f>
        <v>0</v>
      </c>
      <c r="F1190" s="135">
        <f>COUNTIF(品番配送区分記入用リスト!U:U,CONCATENATE(A1190,$F$1))</f>
        <v>0</v>
      </c>
      <c r="G1190" s="135">
        <f>COUNTIF(品番配送区分記入用リスト!U:U,CONCATENATE(A1190,$G$1))</f>
        <v>0</v>
      </c>
      <c r="H1190" s="135">
        <f>COUNTIF(品番配送区分記入用リスト!U:U,CONCATENATE(A1190,$H$1))</f>
        <v>0</v>
      </c>
      <c r="I1190" s="136">
        <f t="shared" si="20"/>
        <v>0</v>
      </c>
      <c r="J1190" s="142"/>
      <c r="L1190" s="135" t="s">
        <v>1484</v>
      </c>
      <c r="M1190" s="137">
        <v>2000000</v>
      </c>
      <c r="N1190" s="12"/>
      <c r="O1190" s="154"/>
      <c r="Q1190" s="12"/>
      <c r="R1190" s="147"/>
      <c r="S1190" s="138"/>
      <c r="T1190" s="138"/>
      <c r="X1190" s="85"/>
      <c r="Y1190" s="185"/>
      <c r="AB1190" s="118"/>
      <c r="AC1190" s="118"/>
      <c r="AF1190" s="139"/>
      <c r="AS1190" s="84"/>
    </row>
    <row r="1191" spans="1:45" ht="14.25" customHeight="1">
      <c r="A1191" s="407"/>
      <c r="B1191" s="104"/>
      <c r="C1191" s="105"/>
      <c r="E1191" s="135">
        <f>COUNTIF(品番配送区分記入用リスト!U:U,CONCATENATE(A1191,$E$1))</f>
        <v>0</v>
      </c>
      <c r="F1191" s="135">
        <f>COUNTIF(品番配送区分記入用リスト!U:U,CONCATENATE(A1191,$F$1))</f>
        <v>0</v>
      </c>
      <c r="G1191" s="135">
        <f>COUNTIF(品番配送区分記入用リスト!U:U,CONCATENATE(A1191,$G$1))</f>
        <v>0</v>
      </c>
      <c r="H1191" s="135">
        <f>COUNTIF(品番配送区分記入用リスト!U:U,CONCATENATE(A1191,$H$1))</f>
        <v>0</v>
      </c>
      <c r="I1191" s="136">
        <f t="shared" si="20"/>
        <v>0</v>
      </c>
      <c r="J1191" s="142"/>
      <c r="L1191" s="135" t="s">
        <v>1484</v>
      </c>
      <c r="M1191" s="137">
        <v>2000000</v>
      </c>
      <c r="N1191" s="12"/>
      <c r="O1191" s="154"/>
      <c r="Q1191" s="12"/>
      <c r="R1191" s="147"/>
      <c r="S1191" s="138"/>
      <c r="T1191" s="138"/>
      <c r="X1191" s="85"/>
      <c r="Y1191" s="185"/>
      <c r="AB1191" s="118"/>
      <c r="AC1191" s="118"/>
      <c r="AF1191" s="139"/>
      <c r="AS1191" s="84"/>
    </row>
    <row r="1192" spans="1:45" ht="14.25" customHeight="1">
      <c r="A1192" s="407"/>
      <c r="B1192" s="104"/>
      <c r="C1192" s="105"/>
      <c r="E1192" s="135">
        <f>COUNTIF(品番配送区分記入用リスト!U:U,CONCATENATE(A1192,$E$1))</f>
        <v>0</v>
      </c>
      <c r="F1192" s="135">
        <f>COUNTIF(品番配送区分記入用リスト!U:U,CONCATENATE(A1192,$F$1))</f>
        <v>0</v>
      </c>
      <c r="G1192" s="135">
        <f>COUNTIF(品番配送区分記入用リスト!U:U,CONCATENATE(A1192,$G$1))</f>
        <v>0</v>
      </c>
      <c r="H1192" s="135">
        <f>COUNTIF(品番配送区分記入用リスト!U:U,CONCATENATE(A1192,$H$1))</f>
        <v>0</v>
      </c>
      <c r="I1192" s="136">
        <f t="shared" si="20"/>
        <v>0</v>
      </c>
      <c r="J1192" s="142"/>
      <c r="L1192" s="135" t="s">
        <v>1484</v>
      </c>
      <c r="M1192" s="137">
        <v>2000000</v>
      </c>
      <c r="N1192" s="12"/>
      <c r="O1192" s="154"/>
      <c r="Q1192" s="12"/>
      <c r="R1192" s="147"/>
      <c r="S1192" s="138"/>
      <c r="T1192" s="138"/>
      <c r="X1192" s="85"/>
      <c r="Y1192" s="185"/>
      <c r="AB1192" s="118"/>
      <c r="AC1192" s="118"/>
      <c r="AF1192" s="139"/>
      <c r="AS1192" s="84"/>
    </row>
    <row r="1193" spans="1:45" ht="14.25" customHeight="1">
      <c r="A1193" s="407"/>
      <c r="B1193" s="104"/>
      <c r="C1193" s="105"/>
      <c r="E1193" s="135">
        <f>COUNTIF(品番配送区分記入用リスト!U:U,CONCATENATE(A1193,$E$1))</f>
        <v>0</v>
      </c>
      <c r="F1193" s="135">
        <f>COUNTIF(品番配送区分記入用リスト!U:U,CONCATENATE(A1193,$F$1))</f>
        <v>0</v>
      </c>
      <c r="G1193" s="135">
        <f>COUNTIF(品番配送区分記入用リスト!U:U,CONCATENATE(A1193,$G$1))</f>
        <v>0</v>
      </c>
      <c r="H1193" s="135">
        <f>COUNTIF(品番配送区分記入用リスト!U:U,CONCATENATE(A1193,$H$1))</f>
        <v>0</v>
      </c>
      <c r="I1193" s="136">
        <f t="shared" si="20"/>
        <v>0</v>
      </c>
      <c r="J1193" s="142"/>
      <c r="L1193" s="135" t="s">
        <v>1484</v>
      </c>
      <c r="M1193" s="137">
        <v>2000000</v>
      </c>
      <c r="N1193" s="12"/>
      <c r="O1193" s="154"/>
      <c r="Q1193" s="12"/>
      <c r="R1193" s="147"/>
      <c r="S1193" s="138"/>
      <c r="T1193" s="138"/>
      <c r="X1193" s="85"/>
      <c r="Y1193" s="185"/>
      <c r="AB1193" s="118"/>
      <c r="AC1193" s="118"/>
      <c r="AF1193" s="139"/>
      <c r="AS1193" s="84"/>
    </row>
    <row r="1194" spans="1:45" ht="14.25" customHeight="1">
      <c r="A1194" s="407"/>
      <c r="B1194" s="104"/>
      <c r="C1194" s="105"/>
      <c r="E1194" s="135">
        <f>COUNTIF(品番配送区分記入用リスト!U:U,CONCATENATE(A1194,$E$1))</f>
        <v>0</v>
      </c>
      <c r="F1194" s="135">
        <f>COUNTIF(品番配送区分記入用リスト!U:U,CONCATENATE(A1194,$F$1))</f>
        <v>0</v>
      </c>
      <c r="G1194" s="135">
        <f>COUNTIF(品番配送区分記入用リスト!U:U,CONCATENATE(A1194,$G$1))</f>
        <v>0</v>
      </c>
      <c r="H1194" s="135">
        <f>COUNTIF(品番配送区分記入用リスト!U:U,CONCATENATE(A1194,$H$1))</f>
        <v>0</v>
      </c>
      <c r="I1194" s="136">
        <f t="shared" si="20"/>
        <v>0</v>
      </c>
      <c r="J1194" s="142"/>
      <c r="L1194" s="135" t="s">
        <v>1484</v>
      </c>
      <c r="M1194" s="137">
        <v>2000000</v>
      </c>
      <c r="N1194" s="12"/>
      <c r="O1194" s="154"/>
      <c r="Q1194" s="12"/>
      <c r="R1194" s="147"/>
      <c r="S1194" s="138"/>
      <c r="T1194" s="138"/>
      <c r="X1194" s="85"/>
      <c r="Y1194" s="185"/>
      <c r="AB1194" s="118"/>
      <c r="AC1194" s="118"/>
      <c r="AF1194" s="139"/>
      <c r="AS1194" s="84"/>
    </row>
    <row r="1195" spans="1:45" ht="14.25" customHeight="1">
      <c r="A1195" s="407"/>
      <c r="B1195" s="104"/>
      <c r="C1195" s="105"/>
      <c r="E1195" s="135">
        <f>COUNTIF(品番配送区分記入用リスト!U:U,CONCATENATE(A1195,$E$1))</f>
        <v>0</v>
      </c>
      <c r="F1195" s="135">
        <f>COUNTIF(品番配送区分記入用リスト!U:U,CONCATENATE(A1195,$F$1))</f>
        <v>0</v>
      </c>
      <c r="G1195" s="135">
        <f>COUNTIF(品番配送区分記入用リスト!U:U,CONCATENATE(A1195,$G$1))</f>
        <v>0</v>
      </c>
      <c r="H1195" s="135">
        <f>COUNTIF(品番配送区分記入用リスト!U:U,CONCATENATE(A1195,$H$1))</f>
        <v>0</v>
      </c>
      <c r="I1195" s="136">
        <f t="shared" si="20"/>
        <v>0</v>
      </c>
      <c r="J1195" s="142"/>
      <c r="L1195" s="135" t="s">
        <v>1484</v>
      </c>
      <c r="M1195" s="137">
        <v>2000000</v>
      </c>
      <c r="N1195" s="12"/>
      <c r="O1195" s="154"/>
      <c r="Q1195" s="12"/>
      <c r="R1195" s="147"/>
      <c r="S1195" s="138"/>
      <c r="T1195" s="138"/>
      <c r="X1195" s="85"/>
      <c r="Y1195" s="185"/>
      <c r="AB1195" s="118"/>
      <c r="AC1195" s="118"/>
      <c r="AF1195" s="139"/>
      <c r="AS1195" s="84"/>
    </row>
    <row r="1196" spans="1:45" ht="14.25" customHeight="1">
      <c r="A1196" s="407"/>
      <c r="B1196" s="104"/>
      <c r="C1196" s="105"/>
      <c r="E1196" s="135">
        <f>COUNTIF(品番配送区分記入用リスト!U:U,CONCATENATE(A1196,$E$1))</f>
        <v>0</v>
      </c>
      <c r="F1196" s="135">
        <f>COUNTIF(品番配送区分記入用リスト!U:U,CONCATENATE(A1196,$F$1))</f>
        <v>0</v>
      </c>
      <c r="G1196" s="135">
        <f>COUNTIF(品番配送区分記入用リスト!U:U,CONCATENATE(A1196,$G$1))</f>
        <v>0</v>
      </c>
      <c r="H1196" s="135">
        <f>COUNTIF(品番配送区分記入用リスト!U:U,CONCATENATE(A1196,$H$1))</f>
        <v>0</v>
      </c>
      <c r="I1196" s="136">
        <f t="shared" si="20"/>
        <v>0</v>
      </c>
      <c r="J1196" s="142"/>
      <c r="L1196" s="135" t="s">
        <v>1484</v>
      </c>
      <c r="M1196" s="137">
        <v>2000000</v>
      </c>
      <c r="N1196" s="12"/>
      <c r="O1196" s="154"/>
      <c r="Q1196" s="12"/>
      <c r="R1196" s="147"/>
      <c r="S1196" s="138"/>
      <c r="T1196" s="138"/>
      <c r="X1196" s="85"/>
      <c r="Y1196" s="185"/>
      <c r="AB1196" s="118"/>
      <c r="AC1196" s="118"/>
      <c r="AF1196" s="139"/>
      <c r="AS1196" s="84"/>
    </row>
    <row r="1197" spans="1:45" ht="14.25" customHeight="1">
      <c r="A1197" s="407"/>
      <c r="B1197" s="104"/>
      <c r="C1197" s="105"/>
      <c r="E1197" s="135">
        <f>COUNTIF(品番配送区分記入用リスト!U:U,CONCATENATE(A1197,$E$1))</f>
        <v>0</v>
      </c>
      <c r="F1197" s="135">
        <f>COUNTIF(品番配送区分記入用リスト!U:U,CONCATENATE(A1197,$F$1))</f>
        <v>0</v>
      </c>
      <c r="G1197" s="135">
        <f>COUNTIF(品番配送区分記入用リスト!U:U,CONCATENATE(A1197,$G$1))</f>
        <v>0</v>
      </c>
      <c r="H1197" s="135">
        <f>COUNTIF(品番配送区分記入用リスト!U:U,CONCATENATE(A1197,$H$1))</f>
        <v>0</v>
      </c>
      <c r="I1197" s="136">
        <f t="shared" si="20"/>
        <v>0</v>
      </c>
      <c r="J1197" s="142"/>
      <c r="L1197" s="135" t="s">
        <v>1484</v>
      </c>
      <c r="M1197" s="137">
        <v>2000000</v>
      </c>
      <c r="N1197" s="12"/>
      <c r="O1197" s="154"/>
      <c r="Q1197" s="12"/>
      <c r="R1197" s="147"/>
      <c r="S1197" s="138"/>
      <c r="T1197" s="138"/>
      <c r="X1197" s="85"/>
      <c r="Y1197" s="185"/>
      <c r="AB1197" s="118"/>
      <c r="AC1197" s="118"/>
      <c r="AF1197" s="139"/>
      <c r="AS1197" s="84"/>
    </row>
    <row r="1198" spans="1:45" ht="14.25" customHeight="1">
      <c r="A1198" s="407"/>
      <c r="B1198" s="104"/>
      <c r="C1198" s="105"/>
      <c r="E1198" s="135">
        <f>COUNTIF(品番配送区分記入用リスト!U:U,CONCATENATE(A1198,$E$1))</f>
        <v>0</v>
      </c>
      <c r="F1198" s="135">
        <f>COUNTIF(品番配送区分記入用リスト!U:U,CONCATENATE(A1198,$F$1))</f>
        <v>0</v>
      </c>
      <c r="G1198" s="135">
        <f>COUNTIF(品番配送区分記入用リスト!U:U,CONCATENATE(A1198,$G$1))</f>
        <v>0</v>
      </c>
      <c r="H1198" s="135">
        <f>COUNTIF(品番配送区分記入用リスト!U:U,CONCATENATE(A1198,$H$1))</f>
        <v>0</v>
      </c>
      <c r="I1198" s="136">
        <f t="shared" si="20"/>
        <v>0</v>
      </c>
      <c r="J1198" s="142"/>
      <c r="L1198" s="135" t="s">
        <v>1484</v>
      </c>
      <c r="M1198" s="137">
        <v>2000000</v>
      </c>
      <c r="N1198" s="12"/>
      <c r="O1198" s="154"/>
      <c r="Q1198" s="12"/>
      <c r="R1198" s="147"/>
      <c r="S1198" s="138"/>
      <c r="T1198" s="138"/>
      <c r="X1198" s="85"/>
      <c r="Y1198" s="185"/>
      <c r="AA1198" s="158"/>
      <c r="AB1198" s="118"/>
      <c r="AC1198" s="118"/>
      <c r="AD1198" s="84"/>
      <c r="AF1198" s="139"/>
      <c r="AS1198" s="84"/>
    </row>
    <row r="1199" spans="1:45" ht="14.25" customHeight="1">
      <c r="A1199" s="407"/>
      <c r="B1199" s="104"/>
      <c r="C1199" s="105"/>
      <c r="E1199" s="135">
        <f>COUNTIF(品番配送区分記入用リスト!U:U,CONCATENATE(A1199,$E$1))</f>
        <v>0</v>
      </c>
      <c r="F1199" s="135">
        <f>COUNTIF(品番配送区分記入用リスト!U:U,CONCATENATE(A1199,$F$1))</f>
        <v>0</v>
      </c>
      <c r="G1199" s="135">
        <f>COUNTIF(品番配送区分記入用リスト!U:U,CONCATENATE(A1199,$G$1))</f>
        <v>0</v>
      </c>
      <c r="H1199" s="135">
        <f>COUNTIF(品番配送区分記入用リスト!U:U,CONCATENATE(A1199,$H$1))</f>
        <v>0</v>
      </c>
      <c r="I1199" s="136">
        <f t="shared" si="20"/>
        <v>0</v>
      </c>
      <c r="J1199" s="142"/>
      <c r="L1199" s="135" t="s">
        <v>1484</v>
      </c>
      <c r="M1199" s="137">
        <v>2000000</v>
      </c>
      <c r="N1199" s="12"/>
      <c r="O1199" s="154"/>
      <c r="Q1199" s="12"/>
      <c r="R1199" s="147"/>
      <c r="S1199" s="138"/>
      <c r="T1199" s="138"/>
      <c r="X1199" s="85"/>
      <c r="Y1199" s="185"/>
      <c r="AA1199" s="158"/>
      <c r="AB1199" s="118"/>
      <c r="AC1199" s="118"/>
      <c r="AD1199" s="84"/>
      <c r="AF1199" s="139"/>
      <c r="AS1199" s="84"/>
    </row>
    <row r="1200" spans="1:45" ht="14.25" customHeight="1">
      <c r="A1200" s="407"/>
      <c r="B1200" s="104"/>
      <c r="C1200" s="105"/>
      <c r="E1200" s="135">
        <f>COUNTIF(品番配送区分記入用リスト!U:U,CONCATENATE(A1200,$E$1))</f>
        <v>0</v>
      </c>
      <c r="F1200" s="135">
        <f>COUNTIF(品番配送区分記入用リスト!U:U,CONCATENATE(A1200,$F$1))</f>
        <v>0</v>
      </c>
      <c r="G1200" s="135">
        <f>COUNTIF(品番配送区分記入用リスト!U:U,CONCATENATE(A1200,$G$1))</f>
        <v>0</v>
      </c>
      <c r="H1200" s="135">
        <f>COUNTIF(品番配送区分記入用リスト!U:U,CONCATENATE(A1200,$H$1))</f>
        <v>0</v>
      </c>
      <c r="I1200" s="136">
        <f t="shared" si="20"/>
        <v>0</v>
      </c>
      <c r="J1200" s="142"/>
      <c r="L1200" s="135" t="s">
        <v>1484</v>
      </c>
      <c r="M1200" s="137">
        <v>2000000</v>
      </c>
      <c r="N1200" s="12"/>
      <c r="O1200" s="154"/>
      <c r="Q1200" s="12"/>
      <c r="R1200" s="147"/>
      <c r="S1200" s="138"/>
      <c r="T1200" s="138"/>
      <c r="X1200" s="85"/>
      <c r="Y1200" s="185"/>
      <c r="AA1200" s="158"/>
      <c r="AB1200" s="118"/>
      <c r="AC1200" s="118"/>
      <c r="AD1200" s="84"/>
      <c r="AF1200" s="139"/>
      <c r="AS1200" s="84"/>
    </row>
    <row r="1201" spans="1:45" ht="14.25" customHeight="1">
      <c r="A1201" s="407"/>
      <c r="B1201" s="104"/>
      <c r="C1201" s="105"/>
      <c r="E1201" s="135">
        <f>COUNTIF(品番配送区分記入用リスト!U:U,CONCATENATE(A1201,$E$1))</f>
        <v>0</v>
      </c>
      <c r="F1201" s="135">
        <f>COUNTIF(品番配送区分記入用リスト!U:U,CONCATENATE(A1201,$F$1))</f>
        <v>0</v>
      </c>
      <c r="G1201" s="135">
        <f>COUNTIF(品番配送区分記入用リスト!U:U,CONCATENATE(A1201,$G$1))</f>
        <v>0</v>
      </c>
      <c r="H1201" s="135">
        <f>COUNTIF(品番配送区分記入用リスト!U:U,CONCATENATE(A1201,$H$1))</f>
        <v>0</v>
      </c>
      <c r="I1201" s="136">
        <f t="shared" si="20"/>
        <v>0</v>
      </c>
      <c r="J1201" s="142"/>
      <c r="L1201" s="135" t="s">
        <v>1484</v>
      </c>
      <c r="M1201" s="137">
        <v>2000000</v>
      </c>
      <c r="N1201" s="12"/>
      <c r="O1201" s="154"/>
      <c r="Q1201" s="12"/>
      <c r="R1201" s="147"/>
      <c r="S1201" s="138"/>
      <c r="T1201" s="138"/>
      <c r="X1201" s="85"/>
      <c r="Y1201" s="185"/>
      <c r="AA1201" s="158"/>
      <c r="AB1201" s="118"/>
      <c r="AC1201" s="118"/>
      <c r="AD1201" s="84"/>
      <c r="AF1201" s="139"/>
      <c r="AS1201" s="84"/>
    </row>
    <row r="1202" spans="1:45" ht="14.25" customHeight="1">
      <c r="A1202" s="407"/>
      <c r="B1202" s="104"/>
      <c r="C1202" s="105"/>
      <c r="E1202" s="135">
        <f>COUNTIF(品番配送区分記入用リスト!U:U,CONCATENATE(A1202,$E$1))</f>
        <v>0</v>
      </c>
      <c r="F1202" s="135">
        <f>COUNTIF(品番配送区分記入用リスト!U:U,CONCATENATE(A1202,$F$1))</f>
        <v>0</v>
      </c>
      <c r="G1202" s="135">
        <f>COUNTIF(品番配送区分記入用リスト!U:U,CONCATENATE(A1202,$G$1))</f>
        <v>0</v>
      </c>
      <c r="H1202" s="135">
        <f>COUNTIF(品番配送区分記入用リスト!U:U,CONCATENATE(A1202,$H$1))</f>
        <v>0</v>
      </c>
      <c r="I1202" s="136">
        <f t="shared" si="20"/>
        <v>0</v>
      </c>
      <c r="J1202" s="142"/>
      <c r="L1202" s="135" t="s">
        <v>1484</v>
      </c>
      <c r="M1202" s="137">
        <v>2000000</v>
      </c>
      <c r="N1202" s="12"/>
      <c r="O1202" s="154"/>
      <c r="Q1202" s="12"/>
      <c r="R1202" s="147"/>
      <c r="S1202" s="138"/>
      <c r="T1202" s="138"/>
      <c r="X1202" s="85"/>
      <c r="Y1202" s="185"/>
      <c r="AA1202" s="158"/>
      <c r="AB1202" s="118"/>
      <c r="AC1202" s="118"/>
      <c r="AD1202" s="84"/>
      <c r="AF1202" s="139"/>
      <c r="AS1202" s="84"/>
    </row>
    <row r="1203" spans="1:45" ht="14.25" customHeight="1">
      <c r="A1203" s="407"/>
      <c r="B1203" s="104"/>
      <c r="C1203" s="105"/>
      <c r="E1203" s="135">
        <f>COUNTIF(品番配送区分記入用リスト!U:U,CONCATENATE(A1203,$E$1))</f>
        <v>0</v>
      </c>
      <c r="F1203" s="135">
        <f>COUNTIF(品番配送区分記入用リスト!U:U,CONCATENATE(A1203,$F$1))</f>
        <v>0</v>
      </c>
      <c r="G1203" s="135">
        <f>COUNTIF(品番配送区分記入用リスト!U:U,CONCATENATE(A1203,$G$1))</f>
        <v>0</v>
      </c>
      <c r="H1203" s="135">
        <f>COUNTIF(品番配送区分記入用リスト!U:U,CONCATENATE(A1203,$H$1))</f>
        <v>0</v>
      </c>
      <c r="I1203" s="136">
        <f t="shared" si="20"/>
        <v>0</v>
      </c>
      <c r="J1203" s="142"/>
      <c r="L1203" s="135" t="s">
        <v>1484</v>
      </c>
      <c r="M1203" s="137">
        <v>2000000</v>
      </c>
      <c r="N1203" s="12"/>
      <c r="O1203" s="154"/>
      <c r="Q1203" s="12"/>
      <c r="R1203" s="147"/>
      <c r="S1203" s="138"/>
      <c r="T1203" s="138"/>
      <c r="X1203" s="85"/>
      <c r="Y1203" s="185"/>
      <c r="AA1203" s="158"/>
      <c r="AB1203" s="118"/>
      <c r="AC1203" s="118"/>
      <c r="AD1203" s="84"/>
      <c r="AF1203" s="139"/>
      <c r="AS1203" s="84"/>
    </row>
    <row r="1204" spans="1:45" ht="14.25" customHeight="1">
      <c r="A1204" s="407"/>
      <c r="B1204" s="104"/>
      <c r="C1204" s="105"/>
      <c r="E1204" s="135">
        <f>COUNTIF(品番配送区分記入用リスト!U:U,CONCATENATE(A1204,$E$1))</f>
        <v>0</v>
      </c>
      <c r="F1204" s="135">
        <f>COUNTIF(品番配送区分記入用リスト!U:U,CONCATENATE(A1204,$F$1))</f>
        <v>0</v>
      </c>
      <c r="G1204" s="135">
        <f>COUNTIF(品番配送区分記入用リスト!U:U,CONCATENATE(A1204,$G$1))</f>
        <v>0</v>
      </c>
      <c r="H1204" s="135">
        <f>COUNTIF(品番配送区分記入用リスト!U:U,CONCATENATE(A1204,$H$1))</f>
        <v>0</v>
      </c>
      <c r="I1204" s="136">
        <f t="shared" si="20"/>
        <v>0</v>
      </c>
      <c r="J1204" s="142"/>
      <c r="L1204" s="135" t="s">
        <v>1484</v>
      </c>
      <c r="M1204" s="137">
        <v>2000000</v>
      </c>
      <c r="N1204" s="12"/>
      <c r="O1204" s="154"/>
      <c r="Q1204" s="12"/>
      <c r="R1204" s="147"/>
      <c r="S1204" s="138"/>
      <c r="T1204" s="138"/>
      <c r="X1204" s="85"/>
      <c r="Y1204" s="185"/>
      <c r="AA1204" s="158"/>
      <c r="AB1204" s="118"/>
      <c r="AC1204" s="118"/>
      <c r="AD1204" s="84"/>
      <c r="AF1204" s="139"/>
      <c r="AS1204" s="84"/>
    </row>
    <row r="1205" spans="1:45" ht="14.25" customHeight="1">
      <c r="A1205" s="407"/>
      <c r="B1205" s="104"/>
      <c r="C1205" s="105"/>
      <c r="E1205" s="135">
        <f>COUNTIF(品番配送区分記入用リスト!U:U,CONCATENATE(A1205,$E$1))</f>
        <v>0</v>
      </c>
      <c r="F1205" s="135">
        <f>COUNTIF(品番配送区分記入用リスト!U:U,CONCATENATE(A1205,$F$1))</f>
        <v>0</v>
      </c>
      <c r="G1205" s="135">
        <f>COUNTIF(品番配送区分記入用リスト!U:U,CONCATENATE(A1205,$G$1))</f>
        <v>0</v>
      </c>
      <c r="H1205" s="135">
        <f>COUNTIF(品番配送区分記入用リスト!U:U,CONCATENATE(A1205,$H$1))</f>
        <v>0</v>
      </c>
      <c r="I1205" s="136">
        <f t="shared" si="20"/>
        <v>0</v>
      </c>
      <c r="J1205" s="142"/>
      <c r="L1205" s="135" t="s">
        <v>1484</v>
      </c>
      <c r="M1205" s="137">
        <v>2000000</v>
      </c>
      <c r="N1205" s="12"/>
      <c r="O1205" s="154"/>
      <c r="Q1205" s="12"/>
      <c r="R1205" s="147"/>
      <c r="S1205" s="138"/>
      <c r="T1205" s="138"/>
      <c r="X1205" s="85"/>
      <c r="Y1205" s="185"/>
      <c r="AA1205" s="158"/>
      <c r="AB1205" s="118"/>
      <c r="AC1205" s="118"/>
      <c r="AD1205" s="84"/>
      <c r="AF1205" s="139"/>
      <c r="AS1205" s="84"/>
    </row>
    <row r="1206" spans="1:45" ht="14.25" customHeight="1">
      <c r="A1206" s="407"/>
      <c r="B1206" s="104"/>
      <c r="C1206" s="105"/>
      <c r="E1206" s="135">
        <f>COUNTIF(品番配送区分記入用リスト!U:U,CONCATENATE(A1206,$E$1))</f>
        <v>0</v>
      </c>
      <c r="F1206" s="135">
        <f>COUNTIF(品番配送区分記入用リスト!U:U,CONCATENATE(A1206,$F$1))</f>
        <v>0</v>
      </c>
      <c r="G1206" s="135">
        <f>COUNTIF(品番配送区分記入用リスト!U:U,CONCATENATE(A1206,$G$1))</f>
        <v>0</v>
      </c>
      <c r="H1206" s="135">
        <f>COUNTIF(品番配送区分記入用リスト!U:U,CONCATENATE(A1206,$H$1))</f>
        <v>0</v>
      </c>
      <c r="I1206" s="136">
        <f t="shared" si="20"/>
        <v>0</v>
      </c>
      <c r="J1206" s="142"/>
      <c r="L1206" s="135" t="s">
        <v>1484</v>
      </c>
      <c r="M1206" s="137">
        <v>2000000</v>
      </c>
      <c r="N1206" s="12"/>
      <c r="O1206" s="154"/>
      <c r="Q1206" s="12"/>
      <c r="R1206" s="147"/>
      <c r="S1206" s="138"/>
      <c r="T1206" s="138"/>
      <c r="X1206" s="85"/>
      <c r="Y1206" s="185"/>
      <c r="AA1206" s="158"/>
      <c r="AB1206" s="118"/>
      <c r="AC1206" s="118"/>
      <c r="AD1206" s="84"/>
      <c r="AF1206" s="139"/>
      <c r="AS1206" s="84"/>
    </row>
    <row r="1207" spans="1:45" ht="14.25" customHeight="1">
      <c r="A1207" s="407"/>
      <c r="B1207" s="104"/>
      <c r="C1207" s="105"/>
      <c r="E1207" s="135">
        <f>COUNTIF(品番配送区分記入用リスト!U:U,CONCATENATE(A1207,$E$1))</f>
        <v>0</v>
      </c>
      <c r="F1207" s="135">
        <f>COUNTIF(品番配送区分記入用リスト!U:U,CONCATENATE(A1207,$F$1))</f>
        <v>0</v>
      </c>
      <c r="G1207" s="135">
        <f>COUNTIF(品番配送区分記入用リスト!U:U,CONCATENATE(A1207,$G$1))</f>
        <v>0</v>
      </c>
      <c r="H1207" s="135">
        <f>COUNTIF(品番配送区分記入用リスト!U:U,CONCATENATE(A1207,$H$1))</f>
        <v>0</v>
      </c>
      <c r="I1207" s="136">
        <f t="shared" si="20"/>
        <v>0</v>
      </c>
      <c r="J1207" s="142"/>
      <c r="L1207" s="135" t="s">
        <v>1484</v>
      </c>
      <c r="M1207" s="137">
        <v>2000000</v>
      </c>
      <c r="N1207" s="12"/>
      <c r="O1207" s="154"/>
      <c r="Q1207" s="12"/>
      <c r="R1207" s="147"/>
      <c r="S1207" s="138"/>
      <c r="T1207" s="138"/>
      <c r="X1207" s="85"/>
      <c r="Y1207" s="185"/>
      <c r="AA1207" s="158"/>
      <c r="AB1207" s="118"/>
      <c r="AC1207" s="118"/>
      <c r="AD1207" s="84"/>
      <c r="AF1207" s="139"/>
      <c r="AS1207" s="84"/>
    </row>
    <row r="1208" spans="1:45" ht="14.25" customHeight="1">
      <c r="A1208" s="407"/>
      <c r="B1208" s="104"/>
      <c r="C1208" s="105"/>
      <c r="E1208" s="135">
        <f>COUNTIF(品番配送区分記入用リスト!U:U,CONCATENATE(A1208,$E$1))</f>
        <v>0</v>
      </c>
      <c r="F1208" s="135">
        <f>COUNTIF(品番配送区分記入用リスト!U:U,CONCATENATE(A1208,$F$1))</f>
        <v>0</v>
      </c>
      <c r="G1208" s="135">
        <f>COUNTIF(品番配送区分記入用リスト!U:U,CONCATENATE(A1208,$G$1))</f>
        <v>0</v>
      </c>
      <c r="H1208" s="135">
        <f>COUNTIF(品番配送区分記入用リスト!U:U,CONCATENATE(A1208,$H$1))</f>
        <v>0</v>
      </c>
      <c r="I1208" s="136">
        <f t="shared" si="20"/>
        <v>0</v>
      </c>
      <c r="J1208" s="142"/>
      <c r="L1208" s="135" t="s">
        <v>1484</v>
      </c>
      <c r="M1208" s="137">
        <v>2000000</v>
      </c>
      <c r="N1208" s="12"/>
      <c r="O1208" s="154"/>
      <c r="Q1208" s="12"/>
      <c r="R1208" s="147"/>
      <c r="S1208" s="138"/>
      <c r="T1208" s="138"/>
      <c r="X1208" s="85"/>
      <c r="Y1208" s="185"/>
      <c r="AA1208" s="158"/>
      <c r="AB1208" s="118"/>
      <c r="AC1208" s="118"/>
      <c r="AD1208" s="84"/>
      <c r="AF1208" s="139"/>
      <c r="AS1208" s="84"/>
    </row>
    <row r="1209" spans="1:45" ht="14.25" customHeight="1">
      <c r="A1209" s="407"/>
      <c r="B1209" s="104"/>
      <c r="C1209" s="105"/>
      <c r="E1209" s="135">
        <f>COUNTIF(品番配送区分記入用リスト!U:U,CONCATENATE(A1209,$E$1))</f>
        <v>0</v>
      </c>
      <c r="F1209" s="135">
        <f>COUNTIF(品番配送区分記入用リスト!U:U,CONCATENATE(A1209,$F$1))</f>
        <v>0</v>
      </c>
      <c r="G1209" s="135">
        <f>COUNTIF(品番配送区分記入用リスト!U:U,CONCATENATE(A1209,$G$1))</f>
        <v>0</v>
      </c>
      <c r="H1209" s="135">
        <f>COUNTIF(品番配送区分記入用リスト!U:U,CONCATENATE(A1209,$H$1))</f>
        <v>0</v>
      </c>
      <c r="I1209" s="136">
        <f t="shared" si="20"/>
        <v>0</v>
      </c>
      <c r="J1209" s="142"/>
      <c r="L1209" s="135" t="s">
        <v>1484</v>
      </c>
      <c r="M1209" s="137">
        <v>2000000</v>
      </c>
      <c r="N1209" s="12"/>
      <c r="O1209" s="154"/>
      <c r="Q1209" s="12"/>
      <c r="R1209" s="147"/>
      <c r="S1209" s="138"/>
      <c r="T1209" s="138"/>
      <c r="X1209" s="85"/>
      <c r="Y1209" s="185"/>
      <c r="AA1209" s="158"/>
      <c r="AB1209" s="118"/>
      <c r="AC1209" s="118"/>
      <c r="AD1209" s="84"/>
      <c r="AF1209" s="139"/>
      <c r="AS1209" s="84"/>
    </row>
    <row r="1210" spans="1:45" ht="14.25" customHeight="1">
      <c r="A1210" s="407"/>
      <c r="B1210" s="104"/>
      <c r="C1210" s="105"/>
      <c r="E1210" s="135">
        <f>COUNTIF(品番配送区分記入用リスト!U:U,CONCATENATE(A1210,$E$1))</f>
        <v>0</v>
      </c>
      <c r="F1210" s="135">
        <f>COUNTIF(品番配送区分記入用リスト!U:U,CONCATENATE(A1210,$F$1))</f>
        <v>0</v>
      </c>
      <c r="G1210" s="135">
        <f>COUNTIF(品番配送区分記入用リスト!U:U,CONCATENATE(A1210,$G$1))</f>
        <v>0</v>
      </c>
      <c r="H1210" s="135">
        <f>COUNTIF(品番配送区分記入用リスト!U:U,CONCATENATE(A1210,$H$1))</f>
        <v>0</v>
      </c>
      <c r="I1210" s="136">
        <f t="shared" si="20"/>
        <v>0</v>
      </c>
      <c r="J1210" s="142"/>
      <c r="L1210" s="135" t="s">
        <v>1484</v>
      </c>
      <c r="M1210" s="137">
        <v>2000000</v>
      </c>
      <c r="N1210" s="12"/>
      <c r="O1210" s="154"/>
      <c r="Q1210" s="12"/>
      <c r="R1210" s="147"/>
      <c r="S1210" s="138"/>
      <c r="T1210" s="138"/>
      <c r="X1210" s="85"/>
      <c r="Y1210" s="185"/>
      <c r="AA1210" s="158"/>
      <c r="AB1210" s="118"/>
      <c r="AC1210" s="118"/>
      <c r="AD1210" s="84"/>
      <c r="AF1210" s="139"/>
      <c r="AS1210" s="84"/>
    </row>
    <row r="1211" spans="1:45" ht="14.25" customHeight="1">
      <c r="A1211" s="407"/>
      <c r="B1211" s="104"/>
      <c r="C1211" s="105"/>
      <c r="E1211" s="135">
        <f>COUNTIF(品番配送区分記入用リスト!U:U,CONCATENATE(A1211,$E$1))</f>
        <v>0</v>
      </c>
      <c r="F1211" s="135">
        <f>COUNTIF(品番配送区分記入用リスト!U:U,CONCATENATE(A1211,$F$1))</f>
        <v>0</v>
      </c>
      <c r="G1211" s="135">
        <f>COUNTIF(品番配送区分記入用リスト!U:U,CONCATENATE(A1211,$G$1))</f>
        <v>0</v>
      </c>
      <c r="H1211" s="135">
        <f>COUNTIF(品番配送区分記入用リスト!U:U,CONCATENATE(A1211,$H$1))</f>
        <v>0</v>
      </c>
      <c r="I1211" s="136">
        <f t="shared" si="20"/>
        <v>0</v>
      </c>
      <c r="J1211" s="142"/>
      <c r="L1211" s="135" t="s">
        <v>1484</v>
      </c>
      <c r="M1211" s="137">
        <v>2000000</v>
      </c>
      <c r="N1211" s="12"/>
      <c r="O1211" s="154"/>
      <c r="Q1211" s="12"/>
      <c r="R1211" s="147"/>
      <c r="S1211" s="138"/>
      <c r="T1211" s="138"/>
      <c r="X1211" s="85"/>
      <c r="Y1211" s="185"/>
      <c r="AA1211" s="158"/>
      <c r="AB1211" s="118"/>
      <c r="AC1211" s="118"/>
      <c r="AD1211" s="84"/>
      <c r="AF1211" s="139"/>
      <c r="AS1211" s="84"/>
    </row>
    <row r="1212" spans="1:45" ht="14.25" customHeight="1">
      <c r="A1212" s="407"/>
      <c r="B1212" s="104"/>
      <c r="C1212" s="105"/>
      <c r="E1212" s="135">
        <f>COUNTIF(品番配送区分記入用リスト!U:U,CONCATENATE(A1212,$E$1))</f>
        <v>0</v>
      </c>
      <c r="F1212" s="135">
        <f>COUNTIF(品番配送区分記入用リスト!U:U,CONCATENATE(A1212,$F$1))</f>
        <v>0</v>
      </c>
      <c r="G1212" s="135">
        <f>COUNTIF(品番配送区分記入用リスト!U:U,CONCATENATE(A1212,$G$1))</f>
        <v>0</v>
      </c>
      <c r="H1212" s="135">
        <f>COUNTIF(品番配送区分記入用リスト!U:U,CONCATENATE(A1212,$H$1))</f>
        <v>0</v>
      </c>
      <c r="I1212" s="136">
        <f t="shared" si="20"/>
        <v>0</v>
      </c>
      <c r="J1212" s="142"/>
      <c r="L1212" s="135" t="s">
        <v>1484</v>
      </c>
      <c r="M1212" s="137">
        <v>2000000</v>
      </c>
      <c r="N1212" s="12"/>
      <c r="O1212" s="154"/>
      <c r="Q1212" s="12"/>
      <c r="R1212" s="147"/>
      <c r="S1212" s="138"/>
      <c r="T1212" s="138"/>
      <c r="X1212" s="85"/>
      <c r="Y1212" s="185"/>
      <c r="AA1212" s="158"/>
      <c r="AB1212" s="118"/>
      <c r="AC1212" s="118"/>
      <c r="AD1212" s="84"/>
      <c r="AF1212" s="139"/>
      <c r="AS1212" s="84"/>
    </row>
    <row r="1213" spans="1:45" ht="14.25" customHeight="1">
      <c r="A1213" s="407"/>
      <c r="B1213" s="104"/>
      <c r="C1213" s="105"/>
      <c r="E1213" s="135">
        <f>COUNTIF(品番配送区分記入用リスト!U:U,CONCATENATE(A1213,$E$1))</f>
        <v>0</v>
      </c>
      <c r="F1213" s="135">
        <f>COUNTIF(品番配送区分記入用リスト!U:U,CONCATENATE(A1213,$F$1))</f>
        <v>0</v>
      </c>
      <c r="G1213" s="135">
        <f>COUNTIF(品番配送区分記入用リスト!U:U,CONCATENATE(A1213,$G$1))</f>
        <v>0</v>
      </c>
      <c r="H1213" s="135">
        <f>COUNTIF(品番配送区分記入用リスト!U:U,CONCATENATE(A1213,$H$1))</f>
        <v>0</v>
      </c>
      <c r="I1213" s="136">
        <f t="shared" si="20"/>
        <v>0</v>
      </c>
      <c r="J1213" s="142"/>
      <c r="L1213" s="135" t="s">
        <v>1484</v>
      </c>
      <c r="M1213" s="137">
        <v>2000000</v>
      </c>
      <c r="N1213" s="12"/>
      <c r="O1213" s="154"/>
      <c r="Q1213" s="12"/>
      <c r="R1213" s="147"/>
      <c r="S1213" s="138"/>
      <c r="T1213" s="138"/>
      <c r="X1213" s="85"/>
      <c r="Y1213" s="185"/>
      <c r="AA1213" s="158"/>
      <c r="AB1213" s="118"/>
      <c r="AC1213" s="118"/>
      <c r="AD1213" s="84"/>
      <c r="AF1213" s="139"/>
      <c r="AS1213" s="84"/>
    </row>
    <row r="1214" spans="1:45" ht="14.25" customHeight="1">
      <c r="A1214" s="407"/>
      <c r="B1214" s="104"/>
      <c r="C1214" s="105"/>
      <c r="E1214" s="135">
        <f>COUNTIF(品番配送区分記入用リスト!U:U,CONCATENATE(A1214,$E$1))</f>
        <v>0</v>
      </c>
      <c r="F1214" s="135">
        <f>COUNTIF(品番配送区分記入用リスト!U:U,CONCATENATE(A1214,$F$1))</f>
        <v>0</v>
      </c>
      <c r="G1214" s="135">
        <f>COUNTIF(品番配送区分記入用リスト!U:U,CONCATENATE(A1214,$G$1))</f>
        <v>0</v>
      </c>
      <c r="H1214" s="135">
        <f>COUNTIF(品番配送区分記入用リスト!U:U,CONCATENATE(A1214,$H$1))</f>
        <v>0</v>
      </c>
      <c r="I1214" s="136">
        <f t="shared" si="20"/>
        <v>0</v>
      </c>
      <c r="J1214" s="142"/>
      <c r="L1214" s="135" t="s">
        <v>1484</v>
      </c>
      <c r="M1214" s="137">
        <v>2000000</v>
      </c>
      <c r="N1214" s="12"/>
      <c r="O1214" s="154"/>
      <c r="Q1214" s="12"/>
      <c r="R1214" s="147"/>
      <c r="S1214" s="138"/>
      <c r="T1214" s="138"/>
      <c r="X1214" s="85"/>
      <c r="Y1214" s="185"/>
      <c r="AA1214" s="158"/>
      <c r="AB1214" s="118"/>
      <c r="AC1214" s="118"/>
      <c r="AD1214" s="84"/>
      <c r="AF1214" s="139"/>
      <c r="AS1214" s="84"/>
    </row>
    <row r="1215" spans="1:45" ht="14.25" customHeight="1">
      <c r="A1215" s="407"/>
      <c r="B1215" s="104"/>
      <c r="C1215" s="105"/>
      <c r="E1215" s="135">
        <f>COUNTIF(品番配送区分記入用リスト!U:U,CONCATENATE(A1215,$E$1))</f>
        <v>0</v>
      </c>
      <c r="F1215" s="135">
        <f>COUNTIF(品番配送区分記入用リスト!U:U,CONCATENATE(A1215,$F$1))</f>
        <v>0</v>
      </c>
      <c r="G1215" s="135">
        <f>COUNTIF(品番配送区分記入用リスト!U:U,CONCATENATE(A1215,$G$1))</f>
        <v>0</v>
      </c>
      <c r="H1215" s="135">
        <f>COUNTIF(品番配送区分記入用リスト!U:U,CONCATENATE(A1215,$H$1))</f>
        <v>0</v>
      </c>
      <c r="I1215" s="136">
        <f t="shared" si="20"/>
        <v>0</v>
      </c>
      <c r="J1215" s="142"/>
      <c r="L1215" s="135" t="s">
        <v>1484</v>
      </c>
      <c r="M1215" s="137">
        <v>2000000</v>
      </c>
      <c r="N1215" s="12"/>
      <c r="O1215" s="154"/>
      <c r="Q1215" s="12"/>
      <c r="R1215" s="147"/>
      <c r="S1215" s="138"/>
      <c r="T1215" s="138"/>
      <c r="X1215" s="85"/>
      <c r="Y1215" s="185"/>
      <c r="AA1215" s="158"/>
      <c r="AB1215" s="118"/>
      <c r="AC1215" s="118"/>
      <c r="AD1215" s="84"/>
      <c r="AF1215" s="139"/>
      <c r="AS1215" s="84"/>
    </row>
    <row r="1216" spans="1:45" ht="14.25" customHeight="1">
      <c r="A1216" s="407"/>
      <c r="B1216" s="104"/>
      <c r="C1216" s="105"/>
      <c r="E1216" s="135">
        <f>COUNTIF(品番配送区分記入用リスト!U:U,CONCATENATE(A1216,$E$1))</f>
        <v>0</v>
      </c>
      <c r="F1216" s="135">
        <f>COUNTIF(品番配送区分記入用リスト!U:U,CONCATENATE(A1216,$F$1))</f>
        <v>0</v>
      </c>
      <c r="G1216" s="135">
        <f>COUNTIF(品番配送区分記入用リスト!U:U,CONCATENATE(A1216,$G$1))</f>
        <v>0</v>
      </c>
      <c r="H1216" s="135">
        <f>COUNTIF(品番配送区分記入用リスト!U:U,CONCATENATE(A1216,$H$1))</f>
        <v>0</v>
      </c>
      <c r="I1216" s="136">
        <f t="shared" si="20"/>
        <v>0</v>
      </c>
      <c r="J1216" s="142"/>
      <c r="L1216" s="135" t="s">
        <v>1484</v>
      </c>
      <c r="M1216" s="137">
        <v>2000000</v>
      </c>
      <c r="N1216" s="12"/>
      <c r="O1216" s="154"/>
      <c r="Q1216" s="12"/>
      <c r="R1216" s="147"/>
      <c r="S1216" s="138"/>
      <c r="T1216" s="138"/>
      <c r="X1216" s="85"/>
      <c r="Y1216" s="185"/>
      <c r="AA1216" s="158"/>
      <c r="AB1216" s="118"/>
      <c r="AC1216" s="118"/>
      <c r="AD1216" s="84"/>
      <c r="AF1216" s="139"/>
      <c r="AS1216" s="84"/>
    </row>
    <row r="1217" spans="1:45" ht="14.25" customHeight="1">
      <c r="A1217" s="407"/>
      <c r="B1217" s="104"/>
      <c r="C1217" s="105"/>
      <c r="E1217" s="135">
        <f>COUNTIF(品番配送区分記入用リスト!U:U,CONCATENATE(A1217,$E$1))</f>
        <v>0</v>
      </c>
      <c r="F1217" s="135">
        <f>COUNTIF(品番配送区分記入用リスト!U:U,CONCATENATE(A1217,$F$1))</f>
        <v>0</v>
      </c>
      <c r="G1217" s="135">
        <f>COUNTIF(品番配送区分記入用リスト!U:U,CONCATENATE(A1217,$G$1))</f>
        <v>0</v>
      </c>
      <c r="H1217" s="135">
        <f>COUNTIF(品番配送区分記入用リスト!U:U,CONCATENATE(A1217,$H$1))</f>
        <v>0</v>
      </c>
      <c r="I1217" s="136">
        <f t="shared" ref="I1217:I1280" si="21">IF(SUM(E1217:H1217)+ROW(A1216)*0.0001%&gt;=1,SUM(E1217:H1217)+ROW(A1216)*0.0001%+M1217+C1217,0)</f>
        <v>0</v>
      </c>
      <c r="J1217" s="142"/>
      <c r="L1217" s="135" t="s">
        <v>1484</v>
      </c>
      <c r="M1217" s="137">
        <v>2000000</v>
      </c>
      <c r="N1217" s="12"/>
      <c r="O1217" s="154"/>
      <c r="Q1217" s="12"/>
      <c r="R1217" s="147"/>
      <c r="S1217" s="138"/>
      <c r="T1217" s="138"/>
      <c r="X1217" s="85"/>
      <c r="Y1217" s="185"/>
      <c r="AA1217" s="158"/>
      <c r="AB1217" s="118"/>
      <c r="AC1217" s="118"/>
      <c r="AD1217" s="84"/>
      <c r="AF1217" s="139"/>
      <c r="AS1217" s="84"/>
    </row>
    <row r="1218" spans="1:45" ht="14.25" customHeight="1">
      <c r="A1218" s="407"/>
      <c r="B1218" s="104"/>
      <c r="C1218" s="105"/>
      <c r="E1218" s="135">
        <f>COUNTIF(品番配送区分記入用リスト!U:U,CONCATENATE(A1218,$E$1))</f>
        <v>0</v>
      </c>
      <c r="F1218" s="135">
        <f>COUNTIF(品番配送区分記入用リスト!U:U,CONCATENATE(A1218,$F$1))</f>
        <v>0</v>
      </c>
      <c r="G1218" s="135">
        <f>COUNTIF(品番配送区分記入用リスト!U:U,CONCATENATE(A1218,$G$1))</f>
        <v>0</v>
      </c>
      <c r="H1218" s="135">
        <f>COUNTIF(品番配送区分記入用リスト!U:U,CONCATENATE(A1218,$H$1))</f>
        <v>0</v>
      </c>
      <c r="I1218" s="136">
        <f t="shared" si="21"/>
        <v>0</v>
      </c>
      <c r="J1218" s="142"/>
      <c r="L1218" s="135" t="s">
        <v>1484</v>
      </c>
      <c r="M1218" s="137">
        <v>2000000</v>
      </c>
      <c r="N1218" s="12"/>
      <c r="O1218" s="154"/>
      <c r="Q1218" s="12"/>
      <c r="R1218" s="147"/>
      <c r="S1218" s="138"/>
      <c r="T1218" s="138"/>
      <c r="X1218" s="85"/>
      <c r="Y1218" s="185"/>
      <c r="AA1218" s="158"/>
      <c r="AB1218" s="118"/>
      <c r="AC1218" s="118"/>
      <c r="AD1218" s="84"/>
      <c r="AF1218" s="139"/>
      <c r="AS1218" s="84"/>
    </row>
    <row r="1219" spans="1:45" ht="14.25" customHeight="1">
      <c r="A1219" s="407"/>
      <c r="B1219" s="104"/>
      <c r="C1219" s="105"/>
      <c r="E1219" s="135">
        <f>COUNTIF(品番配送区分記入用リスト!U:U,CONCATENATE(A1219,$E$1))</f>
        <v>0</v>
      </c>
      <c r="F1219" s="135">
        <f>COUNTIF(品番配送区分記入用リスト!U:U,CONCATENATE(A1219,$F$1))</f>
        <v>0</v>
      </c>
      <c r="G1219" s="135">
        <f>COUNTIF(品番配送区分記入用リスト!U:U,CONCATENATE(A1219,$G$1))</f>
        <v>0</v>
      </c>
      <c r="H1219" s="135">
        <f>COUNTIF(品番配送区分記入用リスト!U:U,CONCATENATE(A1219,$H$1))</f>
        <v>0</v>
      </c>
      <c r="I1219" s="136">
        <f t="shared" si="21"/>
        <v>0</v>
      </c>
      <c r="J1219" s="142"/>
      <c r="L1219" s="135" t="s">
        <v>1484</v>
      </c>
      <c r="M1219" s="137">
        <v>2000000</v>
      </c>
      <c r="N1219" s="12"/>
      <c r="O1219" s="154"/>
      <c r="Q1219" s="12"/>
      <c r="R1219" s="147"/>
      <c r="S1219" s="138"/>
      <c r="T1219" s="138"/>
      <c r="X1219" s="85"/>
      <c r="Y1219" s="185"/>
      <c r="AA1219" s="158"/>
      <c r="AB1219" s="118"/>
      <c r="AC1219" s="118"/>
      <c r="AD1219" s="84"/>
      <c r="AF1219" s="139"/>
      <c r="AS1219" s="84"/>
    </row>
    <row r="1220" spans="1:45" ht="14.25" customHeight="1">
      <c r="A1220" s="407"/>
      <c r="B1220" s="104"/>
      <c r="C1220" s="105"/>
      <c r="E1220" s="135">
        <f>COUNTIF(品番配送区分記入用リスト!U:U,CONCATENATE(A1220,$E$1))</f>
        <v>0</v>
      </c>
      <c r="F1220" s="135">
        <f>COUNTIF(品番配送区分記入用リスト!U:U,CONCATENATE(A1220,$F$1))</f>
        <v>0</v>
      </c>
      <c r="G1220" s="135">
        <f>COUNTIF(品番配送区分記入用リスト!U:U,CONCATENATE(A1220,$G$1))</f>
        <v>0</v>
      </c>
      <c r="H1220" s="135">
        <f>COUNTIF(品番配送区分記入用リスト!U:U,CONCATENATE(A1220,$H$1))</f>
        <v>0</v>
      </c>
      <c r="I1220" s="136">
        <f t="shared" si="21"/>
        <v>0</v>
      </c>
      <c r="J1220" s="142"/>
      <c r="L1220" s="135" t="s">
        <v>1484</v>
      </c>
      <c r="M1220" s="137">
        <v>2000000</v>
      </c>
      <c r="N1220" s="12"/>
      <c r="O1220" s="154"/>
      <c r="Q1220" s="12"/>
      <c r="R1220" s="147"/>
      <c r="S1220" s="138"/>
      <c r="T1220" s="138"/>
      <c r="X1220" s="85"/>
      <c r="Y1220" s="185"/>
      <c r="AA1220" s="158"/>
      <c r="AB1220" s="118"/>
      <c r="AC1220" s="118"/>
      <c r="AD1220" s="84"/>
      <c r="AF1220" s="139"/>
      <c r="AS1220" s="84"/>
    </row>
    <row r="1221" spans="1:45" ht="14.25" customHeight="1">
      <c r="A1221" s="407"/>
      <c r="B1221" s="104"/>
      <c r="C1221" s="105"/>
      <c r="E1221" s="135">
        <f>COUNTIF(品番配送区分記入用リスト!U:U,CONCATENATE(A1221,$E$1))</f>
        <v>0</v>
      </c>
      <c r="F1221" s="135">
        <f>COUNTIF(品番配送区分記入用リスト!U:U,CONCATENATE(A1221,$F$1))</f>
        <v>0</v>
      </c>
      <c r="G1221" s="135">
        <f>COUNTIF(品番配送区分記入用リスト!U:U,CONCATENATE(A1221,$G$1))</f>
        <v>0</v>
      </c>
      <c r="H1221" s="135">
        <f>COUNTIF(品番配送区分記入用リスト!U:U,CONCATENATE(A1221,$H$1))</f>
        <v>0</v>
      </c>
      <c r="I1221" s="136">
        <f t="shared" si="21"/>
        <v>0</v>
      </c>
      <c r="J1221" s="142"/>
      <c r="L1221" s="135" t="s">
        <v>1484</v>
      </c>
      <c r="M1221" s="137">
        <v>2000000</v>
      </c>
      <c r="N1221" s="12"/>
      <c r="O1221" s="154"/>
      <c r="Q1221" s="12"/>
      <c r="R1221" s="147"/>
      <c r="S1221" s="138"/>
      <c r="T1221" s="138"/>
      <c r="X1221" s="85"/>
      <c r="Y1221" s="185"/>
      <c r="AA1221" s="158"/>
      <c r="AB1221" s="118"/>
      <c r="AC1221" s="118"/>
      <c r="AD1221" s="84"/>
      <c r="AF1221" s="139"/>
      <c r="AS1221" s="84"/>
    </row>
    <row r="1222" spans="1:45" ht="14.25" customHeight="1">
      <c r="A1222" s="407"/>
      <c r="B1222" s="104"/>
      <c r="C1222" s="105"/>
      <c r="E1222" s="135">
        <f>COUNTIF(品番配送区分記入用リスト!U:U,CONCATENATE(A1222,$E$1))</f>
        <v>0</v>
      </c>
      <c r="F1222" s="135">
        <f>COUNTIF(品番配送区分記入用リスト!U:U,CONCATENATE(A1222,$F$1))</f>
        <v>0</v>
      </c>
      <c r="G1222" s="135">
        <f>COUNTIF(品番配送区分記入用リスト!U:U,CONCATENATE(A1222,$G$1))</f>
        <v>0</v>
      </c>
      <c r="H1222" s="135">
        <f>COUNTIF(品番配送区分記入用リスト!U:U,CONCATENATE(A1222,$H$1))</f>
        <v>0</v>
      </c>
      <c r="I1222" s="136">
        <f t="shared" si="21"/>
        <v>0</v>
      </c>
      <c r="J1222" s="142"/>
      <c r="L1222" s="135" t="s">
        <v>1484</v>
      </c>
      <c r="M1222" s="137">
        <v>2000000</v>
      </c>
      <c r="N1222" s="12"/>
      <c r="O1222" s="154"/>
      <c r="Q1222" s="12"/>
      <c r="R1222" s="147"/>
      <c r="S1222" s="138"/>
      <c r="T1222" s="138"/>
      <c r="X1222" s="85"/>
      <c r="Y1222" s="185"/>
      <c r="AA1222" s="158"/>
      <c r="AB1222" s="118"/>
      <c r="AC1222" s="118"/>
      <c r="AD1222" s="84"/>
      <c r="AF1222" s="139"/>
      <c r="AS1222" s="84"/>
    </row>
    <row r="1223" spans="1:45" ht="14.25" customHeight="1">
      <c r="A1223" s="407"/>
      <c r="B1223" s="104"/>
      <c r="C1223" s="105"/>
      <c r="E1223" s="135">
        <f>COUNTIF(品番配送区分記入用リスト!U:U,CONCATENATE(A1223,$E$1))</f>
        <v>0</v>
      </c>
      <c r="F1223" s="135">
        <f>COUNTIF(品番配送区分記入用リスト!U:U,CONCATENATE(A1223,$F$1))</f>
        <v>0</v>
      </c>
      <c r="G1223" s="135">
        <f>COUNTIF(品番配送区分記入用リスト!U:U,CONCATENATE(A1223,$G$1))</f>
        <v>0</v>
      </c>
      <c r="H1223" s="135">
        <f>COUNTIF(品番配送区分記入用リスト!U:U,CONCATENATE(A1223,$H$1))</f>
        <v>0</v>
      </c>
      <c r="I1223" s="136">
        <f t="shared" si="21"/>
        <v>0</v>
      </c>
      <c r="J1223" s="142"/>
      <c r="L1223" s="135" t="s">
        <v>1484</v>
      </c>
      <c r="M1223" s="137">
        <v>2000000</v>
      </c>
      <c r="N1223" s="12"/>
      <c r="O1223" s="154"/>
      <c r="Q1223" s="12"/>
      <c r="R1223" s="147"/>
      <c r="S1223" s="138"/>
      <c r="T1223" s="138"/>
      <c r="X1223" s="85"/>
      <c r="Y1223" s="185"/>
      <c r="AA1223" s="158"/>
      <c r="AB1223" s="118"/>
      <c r="AC1223" s="118"/>
      <c r="AD1223" s="84"/>
      <c r="AF1223" s="139"/>
      <c r="AS1223" s="84"/>
    </row>
    <row r="1224" spans="1:45" ht="14.25" customHeight="1">
      <c r="A1224" s="407"/>
      <c r="B1224" s="104"/>
      <c r="C1224" s="105"/>
      <c r="E1224" s="135">
        <f>COUNTIF(品番配送区分記入用リスト!U:U,CONCATENATE(A1224,$E$1))</f>
        <v>0</v>
      </c>
      <c r="F1224" s="135">
        <f>COUNTIF(品番配送区分記入用リスト!U:U,CONCATENATE(A1224,$F$1))</f>
        <v>0</v>
      </c>
      <c r="G1224" s="135">
        <f>COUNTIF(品番配送区分記入用リスト!U:U,CONCATENATE(A1224,$G$1))</f>
        <v>0</v>
      </c>
      <c r="H1224" s="135">
        <f>COUNTIF(品番配送区分記入用リスト!U:U,CONCATENATE(A1224,$H$1))</f>
        <v>0</v>
      </c>
      <c r="I1224" s="136">
        <f t="shared" si="21"/>
        <v>0</v>
      </c>
      <c r="J1224" s="142"/>
      <c r="L1224" s="135" t="s">
        <v>1484</v>
      </c>
      <c r="M1224" s="137">
        <v>2000000</v>
      </c>
      <c r="N1224" s="12"/>
      <c r="O1224" s="154"/>
      <c r="Q1224" s="12"/>
      <c r="R1224" s="147"/>
      <c r="S1224" s="138"/>
      <c r="T1224" s="138"/>
      <c r="X1224" s="85"/>
      <c r="Y1224" s="185"/>
      <c r="AA1224" s="158"/>
      <c r="AB1224" s="118"/>
      <c r="AC1224" s="118"/>
      <c r="AD1224" s="84"/>
      <c r="AF1224" s="139"/>
      <c r="AS1224" s="84"/>
    </row>
    <row r="1225" spans="1:45" ht="14.25" customHeight="1">
      <c r="A1225" s="407"/>
      <c r="B1225" s="104"/>
      <c r="C1225" s="105"/>
      <c r="E1225" s="135">
        <f>COUNTIF(品番配送区分記入用リスト!U:U,CONCATENATE(A1225,$E$1))</f>
        <v>0</v>
      </c>
      <c r="F1225" s="135">
        <f>COUNTIF(品番配送区分記入用リスト!U:U,CONCATENATE(A1225,$F$1))</f>
        <v>0</v>
      </c>
      <c r="G1225" s="135">
        <f>COUNTIF(品番配送区分記入用リスト!U:U,CONCATENATE(A1225,$G$1))</f>
        <v>0</v>
      </c>
      <c r="H1225" s="135">
        <f>COUNTIF(品番配送区分記入用リスト!U:U,CONCATENATE(A1225,$H$1))</f>
        <v>0</v>
      </c>
      <c r="I1225" s="136">
        <f t="shared" si="21"/>
        <v>0</v>
      </c>
      <c r="J1225" s="142"/>
      <c r="L1225" s="135" t="s">
        <v>1484</v>
      </c>
      <c r="M1225" s="137">
        <v>2000000</v>
      </c>
      <c r="N1225" s="12"/>
      <c r="O1225" s="154"/>
      <c r="Q1225" s="12"/>
      <c r="R1225" s="147"/>
      <c r="S1225" s="138"/>
      <c r="T1225" s="138"/>
      <c r="X1225" s="85"/>
      <c r="Y1225" s="185"/>
      <c r="AA1225" s="158"/>
      <c r="AB1225" s="118"/>
      <c r="AC1225" s="118"/>
      <c r="AD1225" s="84"/>
      <c r="AF1225" s="139"/>
      <c r="AS1225" s="84"/>
    </row>
    <row r="1226" spans="1:45" ht="14.25" customHeight="1">
      <c r="A1226" s="407"/>
      <c r="B1226" s="104"/>
      <c r="C1226" s="105"/>
      <c r="E1226" s="135">
        <f>COUNTIF(品番配送区分記入用リスト!U:U,CONCATENATE(A1226,$E$1))</f>
        <v>0</v>
      </c>
      <c r="F1226" s="135">
        <f>COUNTIF(品番配送区分記入用リスト!U:U,CONCATENATE(A1226,$F$1))</f>
        <v>0</v>
      </c>
      <c r="G1226" s="135">
        <f>COUNTIF(品番配送区分記入用リスト!U:U,CONCATENATE(A1226,$G$1))</f>
        <v>0</v>
      </c>
      <c r="H1226" s="135">
        <f>COUNTIF(品番配送区分記入用リスト!U:U,CONCATENATE(A1226,$H$1))</f>
        <v>0</v>
      </c>
      <c r="I1226" s="136">
        <f t="shared" si="21"/>
        <v>0</v>
      </c>
      <c r="J1226" s="142"/>
      <c r="L1226" s="135" t="s">
        <v>1484</v>
      </c>
      <c r="M1226" s="137">
        <v>2000000</v>
      </c>
      <c r="N1226" s="12"/>
      <c r="O1226" s="154"/>
      <c r="Q1226" s="12"/>
      <c r="R1226" s="147"/>
      <c r="S1226" s="138"/>
      <c r="T1226" s="138"/>
      <c r="X1226" s="85"/>
      <c r="Y1226" s="185"/>
      <c r="AA1226" s="158"/>
      <c r="AB1226" s="118"/>
      <c r="AC1226" s="118"/>
      <c r="AD1226" s="84"/>
      <c r="AF1226" s="139"/>
      <c r="AS1226" s="84"/>
    </row>
    <row r="1227" spans="1:45" ht="14.25" customHeight="1">
      <c r="A1227" s="407"/>
      <c r="B1227" s="104"/>
      <c r="C1227" s="105"/>
      <c r="E1227" s="135">
        <f>COUNTIF(品番配送区分記入用リスト!U:U,CONCATENATE(A1227,$E$1))</f>
        <v>0</v>
      </c>
      <c r="F1227" s="135">
        <f>COUNTIF(品番配送区分記入用リスト!U:U,CONCATENATE(A1227,$F$1))</f>
        <v>0</v>
      </c>
      <c r="G1227" s="135">
        <f>COUNTIF(品番配送区分記入用リスト!U:U,CONCATENATE(A1227,$G$1))</f>
        <v>0</v>
      </c>
      <c r="H1227" s="135">
        <f>COUNTIF(品番配送区分記入用リスト!U:U,CONCATENATE(A1227,$H$1))</f>
        <v>0</v>
      </c>
      <c r="I1227" s="136">
        <f t="shared" si="21"/>
        <v>0</v>
      </c>
      <c r="J1227" s="142"/>
      <c r="L1227" s="135" t="s">
        <v>1484</v>
      </c>
      <c r="M1227" s="137">
        <v>2000000</v>
      </c>
      <c r="N1227" s="12"/>
      <c r="O1227" s="154"/>
      <c r="Q1227" s="12"/>
      <c r="R1227" s="147"/>
      <c r="S1227" s="138"/>
      <c r="T1227" s="138"/>
      <c r="X1227" s="85"/>
      <c r="Y1227" s="185"/>
      <c r="AA1227" s="158"/>
      <c r="AB1227" s="118"/>
      <c r="AC1227" s="118"/>
      <c r="AD1227" s="84"/>
      <c r="AF1227" s="139"/>
      <c r="AS1227" s="84"/>
    </row>
    <row r="1228" spans="1:45" ht="14.25" customHeight="1">
      <c r="A1228" s="407"/>
      <c r="B1228" s="104"/>
      <c r="C1228" s="105"/>
      <c r="E1228" s="135">
        <f>COUNTIF(品番配送区分記入用リスト!U:U,CONCATENATE(A1228,$E$1))</f>
        <v>0</v>
      </c>
      <c r="F1228" s="135">
        <f>COUNTIF(品番配送区分記入用リスト!U:U,CONCATENATE(A1228,$F$1))</f>
        <v>0</v>
      </c>
      <c r="G1228" s="135">
        <f>COUNTIF(品番配送区分記入用リスト!U:U,CONCATENATE(A1228,$G$1))</f>
        <v>0</v>
      </c>
      <c r="H1228" s="135">
        <f>COUNTIF(品番配送区分記入用リスト!U:U,CONCATENATE(A1228,$H$1))</f>
        <v>0</v>
      </c>
      <c r="I1228" s="136">
        <f t="shared" si="21"/>
        <v>0</v>
      </c>
      <c r="J1228" s="142"/>
      <c r="L1228" s="135" t="s">
        <v>1484</v>
      </c>
      <c r="M1228" s="137">
        <v>2000000</v>
      </c>
      <c r="N1228" s="12"/>
      <c r="O1228" s="154"/>
      <c r="Q1228" s="12"/>
      <c r="R1228" s="147"/>
      <c r="S1228" s="138"/>
      <c r="T1228" s="138"/>
      <c r="X1228" s="85"/>
      <c r="Y1228" s="185"/>
      <c r="AA1228" s="158"/>
      <c r="AB1228" s="118"/>
      <c r="AC1228" s="118"/>
      <c r="AD1228" s="84"/>
      <c r="AF1228" s="139"/>
      <c r="AS1228" s="84"/>
    </row>
    <row r="1229" spans="1:45" ht="14.25" customHeight="1">
      <c r="A1229" s="407"/>
      <c r="B1229" s="104"/>
      <c r="C1229" s="105"/>
      <c r="E1229" s="135">
        <f>COUNTIF(品番配送区分記入用リスト!U:U,CONCATENATE(A1229,$E$1))</f>
        <v>0</v>
      </c>
      <c r="F1229" s="135">
        <f>COUNTIF(品番配送区分記入用リスト!U:U,CONCATENATE(A1229,$F$1))</f>
        <v>0</v>
      </c>
      <c r="G1229" s="135">
        <f>COUNTIF(品番配送区分記入用リスト!U:U,CONCATENATE(A1229,$G$1))</f>
        <v>0</v>
      </c>
      <c r="H1229" s="135">
        <f>COUNTIF(品番配送区分記入用リスト!U:U,CONCATENATE(A1229,$H$1))</f>
        <v>0</v>
      </c>
      <c r="I1229" s="136">
        <f t="shared" si="21"/>
        <v>0</v>
      </c>
      <c r="J1229" s="142"/>
      <c r="L1229" s="135" t="s">
        <v>1484</v>
      </c>
      <c r="M1229" s="137">
        <v>2000000</v>
      </c>
      <c r="N1229" s="12"/>
      <c r="O1229" s="154"/>
      <c r="Q1229" s="12"/>
      <c r="R1229" s="147"/>
      <c r="S1229" s="138"/>
      <c r="T1229" s="138"/>
      <c r="X1229" s="85"/>
      <c r="Y1229" s="185"/>
      <c r="AA1229" s="158"/>
      <c r="AB1229" s="118"/>
      <c r="AC1229" s="118"/>
      <c r="AD1229" s="84"/>
      <c r="AF1229" s="139"/>
      <c r="AS1229" s="84"/>
    </row>
    <row r="1230" spans="1:45" ht="14.25" customHeight="1">
      <c r="A1230" s="408"/>
      <c r="B1230" s="106"/>
      <c r="C1230" s="105"/>
      <c r="E1230" s="135">
        <f>COUNTIF(品番配送区分記入用リスト!U:U,CONCATENATE(A1230,$E$1))</f>
        <v>0</v>
      </c>
      <c r="F1230" s="135">
        <f>COUNTIF(品番配送区分記入用リスト!U:U,CONCATENATE(A1230,$F$1))</f>
        <v>0</v>
      </c>
      <c r="G1230" s="135">
        <f>COUNTIF(品番配送区分記入用リスト!U:U,CONCATENATE(A1230,$G$1))</f>
        <v>0</v>
      </c>
      <c r="H1230" s="135">
        <f>COUNTIF(品番配送区分記入用リスト!U:U,CONCATENATE(A1230,$H$1))</f>
        <v>0</v>
      </c>
      <c r="I1230" s="136">
        <f t="shared" si="21"/>
        <v>0</v>
      </c>
      <c r="J1230" s="142"/>
      <c r="L1230" s="135" t="s">
        <v>1484</v>
      </c>
      <c r="M1230" s="137">
        <v>2000000</v>
      </c>
      <c r="N1230" s="12"/>
      <c r="O1230" s="154"/>
      <c r="Q1230" s="12"/>
      <c r="R1230" s="147"/>
      <c r="S1230" s="138"/>
      <c r="T1230" s="138"/>
      <c r="X1230" s="85"/>
      <c r="Y1230" s="185"/>
      <c r="AA1230" s="158"/>
      <c r="AB1230" s="118"/>
      <c r="AC1230" s="118"/>
      <c r="AD1230" s="84"/>
      <c r="AF1230" s="139"/>
      <c r="AS1230" s="84"/>
    </row>
    <row r="1231" spans="1:45" ht="14.25" customHeight="1">
      <c r="A1231" s="407"/>
      <c r="B1231" s="104"/>
      <c r="C1231" s="105"/>
      <c r="E1231" s="135">
        <f>COUNTIF(品番配送区分記入用リスト!U:U,CONCATENATE(A1231,$E$1))</f>
        <v>0</v>
      </c>
      <c r="F1231" s="135">
        <f>COUNTIF(品番配送区分記入用リスト!U:U,CONCATENATE(A1231,$F$1))</f>
        <v>0</v>
      </c>
      <c r="G1231" s="135">
        <f>COUNTIF(品番配送区分記入用リスト!U:U,CONCATENATE(A1231,$G$1))</f>
        <v>0</v>
      </c>
      <c r="H1231" s="135">
        <f>COUNTIF(品番配送区分記入用リスト!U:U,CONCATENATE(A1231,$H$1))</f>
        <v>0</v>
      </c>
      <c r="I1231" s="136">
        <f t="shared" si="21"/>
        <v>0</v>
      </c>
      <c r="J1231" s="142"/>
      <c r="L1231" s="135" t="s">
        <v>1484</v>
      </c>
      <c r="M1231" s="137">
        <v>2000000</v>
      </c>
      <c r="N1231" s="12"/>
      <c r="O1231" s="154"/>
      <c r="Q1231" s="12"/>
      <c r="R1231" s="147"/>
      <c r="S1231" s="138"/>
      <c r="T1231" s="138"/>
      <c r="X1231" s="85"/>
      <c r="Y1231" s="185"/>
      <c r="AA1231" s="158"/>
      <c r="AB1231" s="118"/>
      <c r="AC1231" s="118"/>
      <c r="AD1231" s="84"/>
      <c r="AF1231" s="139"/>
      <c r="AS1231" s="84"/>
    </row>
    <row r="1232" spans="1:45" ht="14.25" customHeight="1">
      <c r="A1232" s="408"/>
      <c r="B1232" s="106"/>
      <c r="C1232" s="105"/>
      <c r="E1232" s="135">
        <f>COUNTIF(品番配送区分記入用リスト!U:U,CONCATENATE(A1232,$E$1))</f>
        <v>0</v>
      </c>
      <c r="F1232" s="135">
        <f>COUNTIF(品番配送区分記入用リスト!U:U,CONCATENATE(A1232,$F$1))</f>
        <v>0</v>
      </c>
      <c r="G1232" s="135">
        <f>COUNTIF(品番配送区分記入用リスト!U:U,CONCATENATE(A1232,$G$1))</f>
        <v>0</v>
      </c>
      <c r="H1232" s="135">
        <f>COUNTIF(品番配送区分記入用リスト!U:U,CONCATENATE(A1232,$H$1))</f>
        <v>0</v>
      </c>
      <c r="I1232" s="136">
        <f t="shared" si="21"/>
        <v>0</v>
      </c>
      <c r="J1232" s="142"/>
      <c r="L1232" s="135" t="s">
        <v>1484</v>
      </c>
      <c r="M1232" s="137">
        <v>2000000</v>
      </c>
      <c r="N1232" s="12"/>
      <c r="O1232" s="154"/>
      <c r="Q1232" s="12"/>
      <c r="R1232" s="147"/>
      <c r="S1232" s="138"/>
      <c r="T1232" s="138"/>
      <c r="X1232" s="85"/>
      <c r="Y1232" s="185"/>
      <c r="AA1232" s="158"/>
      <c r="AB1232" s="118"/>
      <c r="AC1232" s="118"/>
      <c r="AD1232" s="84"/>
      <c r="AF1232" s="139"/>
      <c r="AS1232" s="84"/>
    </row>
    <row r="1233" spans="1:45" ht="14.25" customHeight="1">
      <c r="A1233" s="407"/>
      <c r="B1233" s="104"/>
      <c r="C1233" s="105"/>
      <c r="E1233" s="135">
        <f>COUNTIF(品番配送区分記入用リスト!U:U,CONCATENATE(A1233,$E$1))</f>
        <v>0</v>
      </c>
      <c r="F1233" s="135">
        <f>COUNTIF(品番配送区分記入用リスト!U:U,CONCATENATE(A1233,$F$1))</f>
        <v>0</v>
      </c>
      <c r="G1233" s="135">
        <f>COUNTIF(品番配送区分記入用リスト!U:U,CONCATENATE(A1233,$G$1))</f>
        <v>0</v>
      </c>
      <c r="H1233" s="135">
        <f>COUNTIF(品番配送区分記入用リスト!U:U,CONCATENATE(A1233,$H$1))</f>
        <v>0</v>
      </c>
      <c r="I1233" s="136">
        <f t="shared" si="21"/>
        <v>0</v>
      </c>
      <c r="J1233" s="142"/>
      <c r="L1233" s="135" t="s">
        <v>1484</v>
      </c>
      <c r="M1233" s="137">
        <v>2000000</v>
      </c>
      <c r="N1233" s="12"/>
      <c r="O1233" s="154"/>
      <c r="Q1233" s="12"/>
      <c r="R1233" s="147"/>
      <c r="S1233" s="138"/>
      <c r="T1233" s="138"/>
      <c r="X1233" s="85"/>
      <c r="Y1233" s="185"/>
      <c r="AA1233" s="158"/>
      <c r="AB1233" s="118"/>
      <c r="AC1233" s="118"/>
      <c r="AD1233" s="84"/>
      <c r="AF1233" s="139"/>
      <c r="AS1233" s="84"/>
    </row>
    <row r="1234" spans="1:45" ht="14.25" customHeight="1">
      <c r="A1234" s="408"/>
      <c r="B1234" s="107"/>
      <c r="C1234" s="105"/>
      <c r="E1234" s="135">
        <f>COUNTIF(品番配送区分記入用リスト!U:U,CONCATENATE(A1234,$E$1))</f>
        <v>0</v>
      </c>
      <c r="F1234" s="135">
        <f>COUNTIF(品番配送区分記入用リスト!U:U,CONCATENATE(A1234,$F$1))</f>
        <v>0</v>
      </c>
      <c r="G1234" s="135">
        <f>COUNTIF(品番配送区分記入用リスト!U:U,CONCATENATE(A1234,$G$1))</f>
        <v>0</v>
      </c>
      <c r="H1234" s="135">
        <f>COUNTIF(品番配送区分記入用リスト!U:U,CONCATENATE(A1234,$H$1))</f>
        <v>0</v>
      </c>
      <c r="I1234" s="136">
        <f t="shared" si="21"/>
        <v>0</v>
      </c>
      <c r="J1234" s="142"/>
      <c r="L1234" s="135" t="s">
        <v>1484</v>
      </c>
      <c r="M1234" s="137">
        <v>2000000</v>
      </c>
      <c r="N1234" s="12"/>
      <c r="O1234" s="154"/>
      <c r="Q1234" s="12"/>
      <c r="R1234" s="147"/>
      <c r="S1234" s="138"/>
      <c r="T1234" s="138"/>
      <c r="X1234" s="85"/>
      <c r="Y1234" s="185"/>
      <c r="AA1234" s="158"/>
      <c r="AB1234" s="118"/>
      <c r="AC1234" s="118"/>
      <c r="AD1234" s="84"/>
      <c r="AF1234" s="139"/>
      <c r="AS1234" s="84"/>
    </row>
    <row r="1235" spans="1:45" ht="14.25" customHeight="1">
      <c r="A1235" s="407"/>
      <c r="B1235" s="104"/>
      <c r="C1235" s="105"/>
      <c r="E1235" s="135">
        <f>COUNTIF(品番配送区分記入用リスト!U:U,CONCATENATE(A1235,$E$1))</f>
        <v>0</v>
      </c>
      <c r="F1235" s="135">
        <f>COUNTIF(品番配送区分記入用リスト!U:U,CONCATENATE(A1235,$F$1))</f>
        <v>0</v>
      </c>
      <c r="G1235" s="135">
        <f>COUNTIF(品番配送区分記入用リスト!U:U,CONCATENATE(A1235,$G$1))</f>
        <v>0</v>
      </c>
      <c r="H1235" s="135">
        <f>COUNTIF(品番配送区分記入用リスト!U:U,CONCATENATE(A1235,$H$1))</f>
        <v>0</v>
      </c>
      <c r="I1235" s="136">
        <f t="shared" si="21"/>
        <v>0</v>
      </c>
      <c r="J1235" s="142"/>
      <c r="L1235" s="135" t="s">
        <v>1484</v>
      </c>
      <c r="M1235" s="137">
        <v>2000000</v>
      </c>
      <c r="N1235" s="12"/>
      <c r="O1235" s="154"/>
      <c r="Q1235" s="12"/>
      <c r="R1235" s="147"/>
      <c r="S1235" s="138"/>
      <c r="T1235" s="138"/>
      <c r="X1235" s="85"/>
      <c r="Y1235" s="185"/>
      <c r="AA1235" s="158"/>
      <c r="AB1235" s="118"/>
      <c r="AC1235" s="118"/>
      <c r="AD1235" s="84"/>
      <c r="AF1235" s="139"/>
      <c r="AS1235" s="84"/>
    </row>
    <row r="1236" spans="1:45" ht="14.25" customHeight="1">
      <c r="A1236" s="407"/>
      <c r="B1236" s="104"/>
      <c r="C1236" s="105"/>
      <c r="E1236" s="135">
        <f>COUNTIF(品番配送区分記入用リスト!U:U,CONCATENATE(A1236,$E$1))</f>
        <v>0</v>
      </c>
      <c r="F1236" s="135">
        <f>COUNTIF(品番配送区分記入用リスト!U:U,CONCATENATE(A1236,$F$1))</f>
        <v>0</v>
      </c>
      <c r="G1236" s="135">
        <f>COUNTIF(品番配送区分記入用リスト!U:U,CONCATENATE(A1236,$G$1))</f>
        <v>0</v>
      </c>
      <c r="H1236" s="135">
        <f>COUNTIF(品番配送区分記入用リスト!U:U,CONCATENATE(A1236,$H$1))</f>
        <v>0</v>
      </c>
      <c r="I1236" s="136">
        <f t="shared" si="21"/>
        <v>0</v>
      </c>
      <c r="J1236" s="142"/>
      <c r="L1236" s="135" t="s">
        <v>1484</v>
      </c>
      <c r="M1236" s="137">
        <v>2000000</v>
      </c>
      <c r="N1236" s="12"/>
      <c r="O1236" s="154"/>
      <c r="Q1236" s="12"/>
      <c r="R1236" s="147"/>
      <c r="S1236" s="138"/>
      <c r="T1236" s="138"/>
      <c r="X1236" s="85"/>
      <c r="Y1236" s="185"/>
      <c r="AA1236" s="158"/>
      <c r="AB1236" s="118"/>
      <c r="AC1236" s="118"/>
      <c r="AD1236" s="84"/>
      <c r="AF1236" s="139"/>
      <c r="AS1236" s="84"/>
    </row>
    <row r="1237" spans="1:45" ht="14.25" customHeight="1">
      <c r="A1237" s="407"/>
      <c r="B1237" s="104"/>
      <c r="C1237" s="105"/>
      <c r="E1237" s="135">
        <f>COUNTIF(品番配送区分記入用リスト!U:U,CONCATENATE(A1237,$E$1))</f>
        <v>0</v>
      </c>
      <c r="F1237" s="135">
        <f>COUNTIF(品番配送区分記入用リスト!U:U,CONCATENATE(A1237,$F$1))</f>
        <v>0</v>
      </c>
      <c r="G1237" s="135">
        <f>COUNTIF(品番配送区分記入用リスト!U:U,CONCATENATE(A1237,$G$1))</f>
        <v>0</v>
      </c>
      <c r="H1237" s="135">
        <f>COUNTIF(品番配送区分記入用リスト!U:U,CONCATENATE(A1237,$H$1))</f>
        <v>0</v>
      </c>
      <c r="I1237" s="136">
        <f t="shared" si="21"/>
        <v>0</v>
      </c>
      <c r="J1237" s="142"/>
      <c r="L1237" s="135" t="s">
        <v>1484</v>
      </c>
      <c r="M1237" s="137">
        <v>2000000</v>
      </c>
      <c r="N1237" s="12"/>
      <c r="O1237" s="154"/>
      <c r="Q1237" s="12"/>
      <c r="R1237" s="147"/>
      <c r="S1237" s="138"/>
      <c r="T1237" s="138"/>
      <c r="X1237" s="85"/>
      <c r="Y1237" s="185"/>
      <c r="AA1237" s="158"/>
      <c r="AB1237" s="118"/>
      <c r="AC1237" s="118"/>
      <c r="AD1237" s="84"/>
      <c r="AF1237" s="139"/>
      <c r="AS1237" s="84"/>
    </row>
    <row r="1238" spans="1:45" ht="14.25" customHeight="1">
      <c r="A1238" s="407"/>
      <c r="B1238" s="104"/>
      <c r="C1238" s="105"/>
      <c r="E1238" s="135">
        <f>COUNTIF(品番配送区分記入用リスト!U:U,CONCATENATE(A1238,$E$1))</f>
        <v>0</v>
      </c>
      <c r="F1238" s="135">
        <f>COUNTIF(品番配送区分記入用リスト!U:U,CONCATENATE(A1238,$F$1))</f>
        <v>0</v>
      </c>
      <c r="G1238" s="135">
        <f>COUNTIF(品番配送区分記入用リスト!U:U,CONCATENATE(A1238,$G$1))</f>
        <v>0</v>
      </c>
      <c r="H1238" s="135">
        <f>COUNTIF(品番配送区分記入用リスト!U:U,CONCATENATE(A1238,$H$1))</f>
        <v>0</v>
      </c>
      <c r="I1238" s="136">
        <f t="shared" si="21"/>
        <v>0</v>
      </c>
      <c r="J1238" s="142"/>
      <c r="L1238" s="135" t="s">
        <v>1484</v>
      </c>
      <c r="M1238" s="137">
        <v>2000000</v>
      </c>
      <c r="N1238" s="12"/>
      <c r="O1238" s="154"/>
      <c r="Q1238" s="12"/>
      <c r="R1238" s="147"/>
      <c r="S1238" s="138"/>
      <c r="T1238" s="138"/>
      <c r="X1238" s="85"/>
      <c r="Y1238" s="185"/>
      <c r="AA1238" s="158"/>
      <c r="AB1238" s="118"/>
      <c r="AC1238" s="118"/>
      <c r="AD1238" s="84"/>
      <c r="AF1238" s="139"/>
      <c r="AS1238" s="84"/>
    </row>
    <row r="1239" spans="1:45" ht="14.25" customHeight="1">
      <c r="A1239" s="407"/>
      <c r="B1239" s="104"/>
      <c r="C1239" s="105"/>
      <c r="E1239" s="135">
        <f>COUNTIF(品番配送区分記入用リスト!U:U,CONCATENATE(A1239,$E$1))</f>
        <v>0</v>
      </c>
      <c r="F1239" s="135">
        <f>COUNTIF(品番配送区分記入用リスト!U:U,CONCATENATE(A1239,$F$1))</f>
        <v>0</v>
      </c>
      <c r="G1239" s="135">
        <f>COUNTIF(品番配送区分記入用リスト!U:U,CONCATENATE(A1239,$G$1))</f>
        <v>0</v>
      </c>
      <c r="H1239" s="135">
        <f>COUNTIF(品番配送区分記入用リスト!U:U,CONCATENATE(A1239,$H$1))</f>
        <v>0</v>
      </c>
      <c r="I1239" s="136">
        <f t="shared" si="21"/>
        <v>0</v>
      </c>
      <c r="J1239" s="142"/>
      <c r="L1239" s="135" t="s">
        <v>1484</v>
      </c>
      <c r="M1239" s="137">
        <v>2000000</v>
      </c>
      <c r="N1239" s="12"/>
      <c r="O1239" s="154"/>
      <c r="Q1239" s="12"/>
      <c r="R1239" s="147"/>
      <c r="S1239" s="138"/>
      <c r="T1239" s="138"/>
      <c r="X1239" s="85"/>
      <c r="Y1239" s="185"/>
      <c r="AA1239" s="158"/>
      <c r="AB1239" s="118"/>
      <c r="AC1239" s="118"/>
      <c r="AD1239" s="84"/>
      <c r="AF1239" s="139"/>
      <c r="AS1239" s="84"/>
    </row>
    <row r="1240" spans="1:45" ht="14.25" customHeight="1">
      <c r="A1240" s="407"/>
      <c r="B1240" s="104"/>
      <c r="C1240" s="105"/>
      <c r="E1240" s="135">
        <f>COUNTIF(品番配送区分記入用リスト!U:U,CONCATENATE(A1240,$E$1))</f>
        <v>0</v>
      </c>
      <c r="F1240" s="135">
        <f>COUNTIF(品番配送区分記入用リスト!U:U,CONCATENATE(A1240,$F$1))</f>
        <v>0</v>
      </c>
      <c r="G1240" s="135">
        <f>COUNTIF(品番配送区分記入用リスト!U:U,CONCATENATE(A1240,$G$1))</f>
        <v>0</v>
      </c>
      <c r="H1240" s="135">
        <f>COUNTIF(品番配送区分記入用リスト!U:U,CONCATENATE(A1240,$H$1))</f>
        <v>0</v>
      </c>
      <c r="I1240" s="136">
        <f t="shared" si="21"/>
        <v>0</v>
      </c>
      <c r="J1240" s="142"/>
      <c r="L1240" s="135" t="s">
        <v>1484</v>
      </c>
      <c r="M1240" s="137">
        <v>2000000</v>
      </c>
      <c r="N1240" s="12"/>
      <c r="O1240" s="154"/>
      <c r="Q1240" s="12"/>
      <c r="R1240" s="147"/>
      <c r="S1240" s="138"/>
      <c r="T1240" s="138"/>
      <c r="X1240" s="85"/>
      <c r="Y1240" s="185"/>
      <c r="AA1240" s="158"/>
      <c r="AB1240" s="118"/>
      <c r="AC1240" s="118"/>
      <c r="AD1240" s="84"/>
      <c r="AF1240" s="139"/>
      <c r="AS1240" s="84"/>
    </row>
    <row r="1241" spans="1:45" ht="14.25" customHeight="1">
      <c r="A1241" s="407"/>
      <c r="B1241" s="104"/>
      <c r="C1241" s="105"/>
      <c r="E1241" s="135">
        <f>COUNTIF(品番配送区分記入用リスト!U:U,CONCATENATE(A1241,$E$1))</f>
        <v>0</v>
      </c>
      <c r="F1241" s="135">
        <f>COUNTIF(品番配送区分記入用リスト!U:U,CONCATENATE(A1241,$F$1))</f>
        <v>0</v>
      </c>
      <c r="G1241" s="135">
        <f>COUNTIF(品番配送区分記入用リスト!U:U,CONCATENATE(A1241,$G$1))</f>
        <v>0</v>
      </c>
      <c r="H1241" s="135">
        <f>COUNTIF(品番配送区分記入用リスト!U:U,CONCATENATE(A1241,$H$1))</f>
        <v>0</v>
      </c>
      <c r="I1241" s="136">
        <f t="shared" si="21"/>
        <v>0</v>
      </c>
      <c r="J1241" s="142"/>
      <c r="L1241" s="135" t="s">
        <v>1484</v>
      </c>
      <c r="M1241" s="137">
        <v>2000000</v>
      </c>
      <c r="N1241" s="12"/>
      <c r="O1241" s="154"/>
      <c r="Q1241" s="12"/>
      <c r="R1241" s="147"/>
      <c r="S1241" s="138"/>
      <c r="T1241" s="138"/>
      <c r="X1241" s="85"/>
      <c r="Y1241" s="185"/>
      <c r="AA1241" s="158"/>
      <c r="AB1241" s="118"/>
      <c r="AC1241" s="118"/>
      <c r="AD1241" s="84"/>
      <c r="AF1241" s="139"/>
      <c r="AS1241" s="84"/>
    </row>
    <row r="1242" spans="1:45" ht="14.25" customHeight="1">
      <c r="A1242" s="407"/>
      <c r="B1242" s="104"/>
      <c r="C1242" s="105"/>
      <c r="E1242" s="135">
        <f>COUNTIF(品番配送区分記入用リスト!U:U,CONCATENATE(A1242,$E$1))</f>
        <v>0</v>
      </c>
      <c r="F1242" s="135">
        <f>COUNTIF(品番配送区分記入用リスト!U:U,CONCATENATE(A1242,$F$1))</f>
        <v>0</v>
      </c>
      <c r="G1242" s="135">
        <f>COUNTIF(品番配送区分記入用リスト!U:U,CONCATENATE(A1242,$G$1))</f>
        <v>0</v>
      </c>
      <c r="H1242" s="135">
        <f>COUNTIF(品番配送区分記入用リスト!U:U,CONCATENATE(A1242,$H$1))</f>
        <v>0</v>
      </c>
      <c r="I1242" s="136">
        <f t="shared" si="21"/>
        <v>0</v>
      </c>
      <c r="J1242" s="142"/>
      <c r="L1242" s="135" t="s">
        <v>1484</v>
      </c>
      <c r="M1242" s="137">
        <v>2000000</v>
      </c>
      <c r="N1242" s="12"/>
      <c r="O1242" s="154"/>
      <c r="Q1242" s="12"/>
      <c r="R1242" s="147"/>
      <c r="S1242" s="138"/>
      <c r="T1242" s="138"/>
      <c r="X1242" s="85"/>
      <c r="Y1242" s="185"/>
      <c r="AA1242" s="158"/>
      <c r="AB1242" s="118"/>
      <c r="AC1242" s="118"/>
      <c r="AD1242" s="84"/>
      <c r="AF1242" s="139"/>
      <c r="AS1242" s="84"/>
    </row>
    <row r="1243" spans="1:45" ht="14.25" customHeight="1">
      <c r="A1243" s="407"/>
      <c r="B1243" s="104"/>
      <c r="C1243" s="105"/>
      <c r="E1243" s="135">
        <f>COUNTIF(品番配送区分記入用リスト!U:U,CONCATENATE(A1243,$E$1))</f>
        <v>0</v>
      </c>
      <c r="F1243" s="135">
        <f>COUNTIF(品番配送区分記入用リスト!U:U,CONCATENATE(A1243,$F$1))</f>
        <v>0</v>
      </c>
      <c r="G1243" s="135">
        <f>COUNTIF(品番配送区分記入用リスト!U:U,CONCATENATE(A1243,$G$1))</f>
        <v>0</v>
      </c>
      <c r="H1243" s="135">
        <f>COUNTIF(品番配送区分記入用リスト!U:U,CONCATENATE(A1243,$H$1))</f>
        <v>0</v>
      </c>
      <c r="I1243" s="136">
        <f t="shared" si="21"/>
        <v>0</v>
      </c>
      <c r="J1243" s="142"/>
      <c r="L1243" s="135" t="s">
        <v>1484</v>
      </c>
      <c r="M1243" s="137">
        <v>2000000</v>
      </c>
      <c r="N1243" s="12"/>
      <c r="O1243" s="154"/>
      <c r="Q1243" s="12"/>
      <c r="R1243" s="147"/>
      <c r="S1243" s="138"/>
      <c r="T1243" s="138"/>
      <c r="X1243" s="85"/>
      <c r="Y1243" s="185"/>
      <c r="AA1243" s="158"/>
      <c r="AB1243" s="118"/>
      <c r="AC1243" s="118"/>
      <c r="AD1243" s="84"/>
      <c r="AF1243" s="139"/>
      <c r="AS1243" s="84"/>
    </row>
    <row r="1244" spans="1:45" ht="14.25" customHeight="1">
      <c r="A1244" s="407"/>
      <c r="B1244" s="104"/>
      <c r="C1244" s="105"/>
      <c r="E1244" s="135">
        <f>COUNTIF(品番配送区分記入用リスト!U:U,CONCATENATE(A1244,$E$1))</f>
        <v>0</v>
      </c>
      <c r="F1244" s="135">
        <f>COUNTIF(品番配送区分記入用リスト!U:U,CONCATENATE(A1244,$F$1))</f>
        <v>0</v>
      </c>
      <c r="G1244" s="135">
        <f>COUNTIF(品番配送区分記入用リスト!U:U,CONCATENATE(A1244,$G$1))</f>
        <v>0</v>
      </c>
      <c r="H1244" s="135">
        <f>COUNTIF(品番配送区分記入用リスト!U:U,CONCATENATE(A1244,$H$1))</f>
        <v>0</v>
      </c>
      <c r="I1244" s="136">
        <f t="shared" si="21"/>
        <v>0</v>
      </c>
      <c r="J1244" s="142"/>
      <c r="L1244" s="135" t="s">
        <v>1484</v>
      </c>
      <c r="M1244" s="137">
        <v>2000000</v>
      </c>
      <c r="N1244" s="12"/>
      <c r="O1244" s="154"/>
      <c r="Q1244" s="12"/>
      <c r="R1244" s="147"/>
      <c r="S1244" s="138"/>
      <c r="T1244" s="138"/>
      <c r="X1244" s="85"/>
      <c r="Y1244" s="185"/>
      <c r="AA1244" s="158"/>
      <c r="AB1244" s="118"/>
      <c r="AC1244" s="118"/>
      <c r="AD1244" s="84"/>
      <c r="AF1244" s="139"/>
      <c r="AS1244" s="84"/>
    </row>
    <row r="1245" spans="1:45" ht="14.25" customHeight="1">
      <c r="A1245" s="407"/>
      <c r="B1245" s="104"/>
      <c r="C1245" s="105"/>
      <c r="E1245" s="135">
        <f>COUNTIF(品番配送区分記入用リスト!U:U,CONCATENATE(A1245,$E$1))</f>
        <v>0</v>
      </c>
      <c r="F1245" s="135">
        <f>COUNTIF(品番配送区分記入用リスト!U:U,CONCATENATE(A1245,$F$1))</f>
        <v>0</v>
      </c>
      <c r="G1245" s="135">
        <f>COUNTIF(品番配送区分記入用リスト!U:U,CONCATENATE(A1245,$G$1))</f>
        <v>0</v>
      </c>
      <c r="H1245" s="135">
        <f>COUNTIF(品番配送区分記入用リスト!U:U,CONCATENATE(A1245,$H$1))</f>
        <v>0</v>
      </c>
      <c r="I1245" s="136">
        <f t="shared" si="21"/>
        <v>0</v>
      </c>
      <c r="J1245" s="142"/>
      <c r="L1245" s="135" t="s">
        <v>1484</v>
      </c>
      <c r="M1245" s="137">
        <v>2000000</v>
      </c>
      <c r="N1245" s="12"/>
      <c r="O1245" s="154"/>
      <c r="Q1245" s="12"/>
      <c r="R1245" s="147"/>
      <c r="S1245" s="138"/>
      <c r="T1245" s="138"/>
      <c r="X1245" s="85"/>
      <c r="Y1245" s="185"/>
      <c r="AA1245" s="158"/>
      <c r="AB1245" s="118"/>
      <c r="AC1245" s="118"/>
      <c r="AD1245" s="84"/>
      <c r="AF1245" s="139"/>
      <c r="AS1245" s="84"/>
    </row>
    <row r="1246" spans="1:45" ht="14.25" customHeight="1">
      <c r="A1246" s="407"/>
      <c r="B1246" s="104"/>
      <c r="C1246" s="105"/>
      <c r="E1246" s="135">
        <f>COUNTIF(品番配送区分記入用リスト!U:U,CONCATENATE(A1246,$E$1))</f>
        <v>0</v>
      </c>
      <c r="F1246" s="135">
        <f>COUNTIF(品番配送区分記入用リスト!U:U,CONCATENATE(A1246,$F$1))</f>
        <v>0</v>
      </c>
      <c r="G1246" s="135">
        <f>COUNTIF(品番配送区分記入用リスト!U:U,CONCATENATE(A1246,$G$1))</f>
        <v>0</v>
      </c>
      <c r="H1246" s="135">
        <f>COUNTIF(品番配送区分記入用リスト!U:U,CONCATENATE(A1246,$H$1))</f>
        <v>0</v>
      </c>
      <c r="I1246" s="136">
        <f t="shared" si="21"/>
        <v>0</v>
      </c>
      <c r="J1246" s="142"/>
      <c r="L1246" s="135" t="s">
        <v>1484</v>
      </c>
      <c r="M1246" s="137">
        <v>2000000</v>
      </c>
      <c r="N1246" s="12"/>
      <c r="O1246" s="154"/>
      <c r="Q1246" s="12"/>
      <c r="R1246" s="147"/>
      <c r="S1246" s="138"/>
      <c r="T1246" s="138"/>
      <c r="X1246" s="85"/>
      <c r="Y1246" s="185"/>
      <c r="AA1246" s="158"/>
      <c r="AB1246" s="118"/>
      <c r="AC1246" s="118"/>
      <c r="AD1246" s="84"/>
      <c r="AF1246" s="139"/>
      <c r="AS1246" s="84"/>
    </row>
    <row r="1247" spans="1:45" ht="14.25" customHeight="1">
      <c r="A1247" s="407"/>
      <c r="B1247" s="104"/>
      <c r="C1247" s="105"/>
      <c r="E1247" s="135">
        <f>COUNTIF(品番配送区分記入用リスト!U:U,CONCATENATE(A1247,$E$1))</f>
        <v>0</v>
      </c>
      <c r="F1247" s="135">
        <f>COUNTIF(品番配送区分記入用リスト!U:U,CONCATENATE(A1247,$F$1))</f>
        <v>0</v>
      </c>
      <c r="G1247" s="135">
        <f>COUNTIF(品番配送区分記入用リスト!U:U,CONCATENATE(A1247,$G$1))</f>
        <v>0</v>
      </c>
      <c r="H1247" s="135">
        <f>COUNTIF(品番配送区分記入用リスト!U:U,CONCATENATE(A1247,$H$1))</f>
        <v>0</v>
      </c>
      <c r="I1247" s="136">
        <f t="shared" si="21"/>
        <v>0</v>
      </c>
      <c r="J1247" s="142"/>
      <c r="L1247" s="135" t="s">
        <v>1484</v>
      </c>
      <c r="M1247" s="137">
        <v>2000000</v>
      </c>
      <c r="N1247" s="12"/>
      <c r="O1247" s="154"/>
      <c r="Q1247" s="12"/>
      <c r="R1247" s="147"/>
      <c r="S1247" s="138"/>
      <c r="T1247" s="138"/>
      <c r="X1247" s="85"/>
      <c r="Y1247" s="185"/>
      <c r="AA1247" s="158"/>
      <c r="AB1247" s="118"/>
      <c r="AC1247" s="118"/>
      <c r="AD1247" s="84"/>
      <c r="AF1247" s="139"/>
      <c r="AS1247" s="84"/>
    </row>
    <row r="1248" spans="1:45" ht="14.25" customHeight="1">
      <c r="A1248" s="407"/>
      <c r="B1248" s="104"/>
      <c r="C1248" s="105"/>
      <c r="E1248" s="135">
        <f>COUNTIF(品番配送区分記入用リスト!U:U,CONCATENATE(A1248,$E$1))</f>
        <v>0</v>
      </c>
      <c r="F1248" s="135">
        <f>COUNTIF(品番配送区分記入用リスト!U:U,CONCATENATE(A1248,$F$1))</f>
        <v>0</v>
      </c>
      <c r="G1248" s="135">
        <f>COUNTIF(品番配送区分記入用リスト!U:U,CONCATENATE(A1248,$G$1))</f>
        <v>0</v>
      </c>
      <c r="H1248" s="135">
        <f>COUNTIF(品番配送区分記入用リスト!U:U,CONCATENATE(A1248,$H$1))</f>
        <v>0</v>
      </c>
      <c r="I1248" s="136">
        <f t="shared" si="21"/>
        <v>0</v>
      </c>
      <c r="J1248" s="142"/>
      <c r="L1248" s="135" t="s">
        <v>1484</v>
      </c>
      <c r="M1248" s="137">
        <v>2000000</v>
      </c>
      <c r="N1248" s="12"/>
      <c r="O1248" s="154"/>
      <c r="Q1248" s="12"/>
      <c r="R1248" s="147"/>
      <c r="S1248" s="138"/>
      <c r="T1248" s="138"/>
      <c r="X1248" s="85"/>
      <c r="Y1248" s="185"/>
      <c r="AA1248" s="158"/>
      <c r="AB1248" s="118"/>
      <c r="AC1248" s="118"/>
      <c r="AD1248" s="84"/>
      <c r="AF1248" s="139"/>
      <c r="AS1248" s="84"/>
    </row>
    <row r="1249" spans="1:45" ht="14.25" customHeight="1">
      <c r="A1249" s="407"/>
      <c r="B1249" s="104"/>
      <c r="C1249" s="105"/>
      <c r="E1249" s="135">
        <f>COUNTIF(品番配送区分記入用リスト!U:U,CONCATENATE(A1249,$E$1))</f>
        <v>0</v>
      </c>
      <c r="F1249" s="135">
        <f>COUNTIF(品番配送区分記入用リスト!U:U,CONCATENATE(A1249,$F$1))</f>
        <v>0</v>
      </c>
      <c r="G1249" s="135">
        <f>COUNTIF(品番配送区分記入用リスト!U:U,CONCATENATE(A1249,$G$1))</f>
        <v>0</v>
      </c>
      <c r="H1249" s="135">
        <f>COUNTIF(品番配送区分記入用リスト!U:U,CONCATENATE(A1249,$H$1))</f>
        <v>0</v>
      </c>
      <c r="I1249" s="136">
        <f t="shared" si="21"/>
        <v>0</v>
      </c>
      <c r="J1249" s="142"/>
      <c r="L1249" s="135" t="s">
        <v>1484</v>
      </c>
      <c r="M1249" s="137">
        <v>2000000</v>
      </c>
      <c r="N1249" s="12"/>
      <c r="O1249" s="154"/>
      <c r="Q1249" s="12"/>
      <c r="R1249" s="147"/>
      <c r="S1249" s="138"/>
      <c r="T1249" s="138"/>
      <c r="X1249" s="85"/>
      <c r="Y1249" s="185"/>
      <c r="AA1249" s="158"/>
      <c r="AB1249" s="118"/>
      <c r="AC1249" s="118"/>
      <c r="AD1249" s="84"/>
      <c r="AF1249" s="139"/>
      <c r="AS1249" s="84"/>
    </row>
    <row r="1250" spans="1:45" ht="14.25" customHeight="1">
      <c r="A1250" s="407"/>
      <c r="B1250" s="104"/>
      <c r="C1250" s="105"/>
      <c r="E1250" s="135">
        <f>COUNTIF(品番配送区分記入用リスト!U:U,CONCATENATE(A1250,$E$1))</f>
        <v>0</v>
      </c>
      <c r="F1250" s="135">
        <f>COUNTIF(品番配送区分記入用リスト!U:U,CONCATENATE(A1250,$F$1))</f>
        <v>0</v>
      </c>
      <c r="G1250" s="135">
        <f>COUNTIF(品番配送区分記入用リスト!U:U,CONCATENATE(A1250,$G$1))</f>
        <v>0</v>
      </c>
      <c r="H1250" s="135">
        <f>COUNTIF(品番配送区分記入用リスト!U:U,CONCATENATE(A1250,$H$1))</f>
        <v>0</v>
      </c>
      <c r="I1250" s="136">
        <f t="shared" si="21"/>
        <v>0</v>
      </c>
      <c r="J1250" s="142"/>
      <c r="L1250" s="135" t="s">
        <v>1484</v>
      </c>
      <c r="M1250" s="137">
        <v>2000000</v>
      </c>
      <c r="N1250" s="12"/>
      <c r="O1250" s="154"/>
      <c r="Q1250" s="12"/>
      <c r="R1250" s="147"/>
      <c r="S1250" s="138"/>
      <c r="T1250" s="138"/>
      <c r="X1250" s="85"/>
      <c r="Y1250" s="185"/>
      <c r="AA1250" s="158"/>
      <c r="AB1250" s="118"/>
      <c r="AC1250" s="118"/>
      <c r="AD1250" s="84"/>
      <c r="AF1250" s="139"/>
      <c r="AS1250" s="84"/>
    </row>
    <row r="1251" spans="1:45" ht="14.25" customHeight="1">
      <c r="A1251" s="407"/>
      <c r="B1251" s="104"/>
      <c r="C1251" s="105"/>
      <c r="E1251" s="135">
        <f>COUNTIF(品番配送区分記入用リスト!U:U,CONCATENATE(A1251,$E$1))</f>
        <v>0</v>
      </c>
      <c r="F1251" s="135">
        <f>COUNTIF(品番配送区分記入用リスト!U:U,CONCATENATE(A1251,$F$1))</f>
        <v>0</v>
      </c>
      <c r="G1251" s="135">
        <f>COUNTIF(品番配送区分記入用リスト!U:U,CONCATENATE(A1251,$G$1))</f>
        <v>0</v>
      </c>
      <c r="H1251" s="135">
        <f>COUNTIF(品番配送区分記入用リスト!U:U,CONCATENATE(A1251,$H$1))</f>
        <v>0</v>
      </c>
      <c r="I1251" s="136">
        <f t="shared" si="21"/>
        <v>0</v>
      </c>
      <c r="J1251" s="142"/>
      <c r="L1251" s="135" t="s">
        <v>1484</v>
      </c>
      <c r="M1251" s="137">
        <v>2000000</v>
      </c>
      <c r="N1251" s="12"/>
      <c r="O1251" s="154"/>
      <c r="Q1251" s="12"/>
      <c r="R1251" s="147"/>
      <c r="S1251" s="138"/>
      <c r="T1251" s="138"/>
      <c r="X1251" s="85"/>
      <c r="Y1251" s="185"/>
      <c r="AA1251" s="158"/>
      <c r="AB1251" s="118"/>
      <c r="AC1251" s="118"/>
      <c r="AD1251" s="84"/>
      <c r="AF1251" s="139"/>
      <c r="AS1251" s="84"/>
    </row>
    <row r="1252" spans="1:45" ht="14.25" customHeight="1">
      <c r="A1252" s="407"/>
      <c r="B1252" s="104"/>
      <c r="C1252" s="105"/>
      <c r="E1252" s="135">
        <f>COUNTIF(品番配送区分記入用リスト!U:U,CONCATENATE(A1252,$E$1))</f>
        <v>0</v>
      </c>
      <c r="F1252" s="135">
        <f>COUNTIF(品番配送区分記入用リスト!U:U,CONCATENATE(A1252,$F$1))</f>
        <v>0</v>
      </c>
      <c r="G1252" s="135">
        <f>COUNTIF(品番配送区分記入用リスト!U:U,CONCATENATE(A1252,$G$1))</f>
        <v>0</v>
      </c>
      <c r="H1252" s="135">
        <f>COUNTIF(品番配送区分記入用リスト!U:U,CONCATENATE(A1252,$H$1))</f>
        <v>0</v>
      </c>
      <c r="I1252" s="136">
        <f t="shared" si="21"/>
        <v>0</v>
      </c>
      <c r="J1252" s="142"/>
      <c r="L1252" s="135" t="s">
        <v>1484</v>
      </c>
      <c r="M1252" s="137">
        <v>2000000</v>
      </c>
      <c r="N1252" s="12"/>
      <c r="O1252" s="154"/>
      <c r="Q1252" s="12"/>
      <c r="R1252" s="147"/>
      <c r="S1252" s="138"/>
      <c r="T1252" s="138"/>
      <c r="X1252" s="85"/>
      <c r="Y1252" s="185"/>
      <c r="AA1252" s="158"/>
      <c r="AB1252" s="118"/>
      <c r="AC1252" s="118"/>
      <c r="AD1252" s="84"/>
      <c r="AF1252" s="139"/>
      <c r="AS1252" s="84"/>
    </row>
    <row r="1253" spans="1:45" ht="14.25" customHeight="1">
      <c r="A1253" s="407"/>
      <c r="B1253" s="104"/>
      <c r="C1253" s="105"/>
      <c r="E1253" s="135">
        <f>COUNTIF(品番配送区分記入用リスト!U:U,CONCATENATE(A1253,$E$1))</f>
        <v>0</v>
      </c>
      <c r="F1253" s="135">
        <f>COUNTIF(品番配送区分記入用リスト!U:U,CONCATENATE(A1253,$F$1))</f>
        <v>0</v>
      </c>
      <c r="G1253" s="135">
        <f>COUNTIF(品番配送区分記入用リスト!U:U,CONCATENATE(A1253,$G$1))</f>
        <v>0</v>
      </c>
      <c r="H1253" s="135">
        <f>COUNTIF(品番配送区分記入用リスト!U:U,CONCATENATE(A1253,$H$1))</f>
        <v>0</v>
      </c>
      <c r="I1253" s="136">
        <f t="shared" si="21"/>
        <v>0</v>
      </c>
      <c r="J1253" s="142"/>
      <c r="L1253" s="135" t="s">
        <v>1484</v>
      </c>
      <c r="M1253" s="137">
        <v>2000000</v>
      </c>
      <c r="N1253" s="12"/>
      <c r="O1253" s="154"/>
      <c r="Q1253" s="12"/>
      <c r="R1253" s="147"/>
      <c r="S1253" s="138"/>
      <c r="T1253" s="138"/>
      <c r="X1253" s="85"/>
      <c r="Y1253" s="185"/>
      <c r="AA1253" s="158"/>
      <c r="AB1253" s="118"/>
      <c r="AC1253" s="118"/>
      <c r="AD1253" s="84"/>
      <c r="AF1253" s="139"/>
      <c r="AS1253" s="84"/>
    </row>
    <row r="1254" spans="1:45" ht="14.25" customHeight="1">
      <c r="A1254" s="407"/>
      <c r="B1254" s="104"/>
      <c r="C1254" s="105"/>
      <c r="E1254" s="135">
        <f>COUNTIF(品番配送区分記入用リスト!U:U,CONCATENATE(A1254,$E$1))</f>
        <v>0</v>
      </c>
      <c r="F1254" s="135">
        <f>COUNTIF(品番配送区分記入用リスト!U:U,CONCATENATE(A1254,$F$1))</f>
        <v>0</v>
      </c>
      <c r="G1254" s="135">
        <f>COUNTIF(品番配送区分記入用リスト!U:U,CONCATENATE(A1254,$G$1))</f>
        <v>0</v>
      </c>
      <c r="H1254" s="135">
        <f>COUNTIF(品番配送区分記入用リスト!U:U,CONCATENATE(A1254,$H$1))</f>
        <v>0</v>
      </c>
      <c r="I1254" s="136">
        <f t="shared" si="21"/>
        <v>0</v>
      </c>
      <c r="J1254" s="142"/>
      <c r="L1254" s="135" t="s">
        <v>1484</v>
      </c>
      <c r="M1254" s="137">
        <v>2000000</v>
      </c>
      <c r="N1254" s="12"/>
      <c r="O1254" s="154"/>
      <c r="Q1254" s="12"/>
      <c r="R1254" s="147"/>
      <c r="S1254" s="138"/>
      <c r="T1254" s="138"/>
      <c r="X1254" s="85"/>
      <c r="Y1254" s="185"/>
      <c r="AA1254" s="158"/>
      <c r="AB1254" s="118"/>
      <c r="AC1254" s="118"/>
      <c r="AD1254" s="84"/>
      <c r="AF1254" s="139"/>
      <c r="AS1254" s="84"/>
    </row>
    <row r="1255" spans="1:45" ht="14.25" customHeight="1">
      <c r="A1255" s="407"/>
      <c r="B1255" s="104"/>
      <c r="C1255" s="105"/>
      <c r="E1255" s="135">
        <f>COUNTIF(品番配送区分記入用リスト!U:U,CONCATENATE(A1255,$E$1))</f>
        <v>0</v>
      </c>
      <c r="F1255" s="135">
        <f>COUNTIF(品番配送区分記入用リスト!U:U,CONCATENATE(A1255,$F$1))</f>
        <v>0</v>
      </c>
      <c r="G1255" s="135">
        <f>COUNTIF(品番配送区分記入用リスト!U:U,CONCATENATE(A1255,$G$1))</f>
        <v>0</v>
      </c>
      <c r="H1255" s="135">
        <f>COUNTIF(品番配送区分記入用リスト!U:U,CONCATENATE(A1255,$H$1))</f>
        <v>0</v>
      </c>
      <c r="I1255" s="136">
        <f t="shared" si="21"/>
        <v>0</v>
      </c>
      <c r="J1255" s="142"/>
      <c r="L1255" s="135" t="s">
        <v>1484</v>
      </c>
      <c r="M1255" s="137">
        <v>2000000</v>
      </c>
      <c r="N1255" s="12"/>
      <c r="O1255" s="154"/>
      <c r="Q1255" s="12"/>
      <c r="R1255" s="147"/>
      <c r="S1255" s="138"/>
      <c r="T1255" s="138"/>
      <c r="X1255" s="85"/>
      <c r="Y1255" s="185"/>
      <c r="AA1255" s="158"/>
      <c r="AB1255" s="118"/>
      <c r="AC1255" s="118"/>
      <c r="AD1255" s="84"/>
      <c r="AF1255" s="139"/>
      <c r="AS1255" s="84"/>
    </row>
    <row r="1256" spans="1:45" ht="14.25" customHeight="1">
      <c r="A1256" s="407"/>
      <c r="B1256" s="104"/>
      <c r="C1256" s="105"/>
      <c r="E1256" s="135">
        <f>COUNTIF(品番配送区分記入用リスト!U:U,CONCATENATE(A1256,$E$1))</f>
        <v>0</v>
      </c>
      <c r="F1256" s="135">
        <f>COUNTIF(品番配送区分記入用リスト!U:U,CONCATENATE(A1256,$F$1))</f>
        <v>0</v>
      </c>
      <c r="G1256" s="135">
        <f>COUNTIF(品番配送区分記入用リスト!U:U,CONCATENATE(A1256,$G$1))</f>
        <v>0</v>
      </c>
      <c r="H1256" s="135">
        <f>COUNTIF(品番配送区分記入用リスト!U:U,CONCATENATE(A1256,$H$1))</f>
        <v>0</v>
      </c>
      <c r="I1256" s="136">
        <f t="shared" si="21"/>
        <v>0</v>
      </c>
      <c r="J1256" s="142"/>
      <c r="L1256" s="135" t="s">
        <v>1484</v>
      </c>
      <c r="M1256" s="137">
        <v>2000000</v>
      </c>
      <c r="N1256" s="12"/>
      <c r="O1256" s="154"/>
      <c r="Q1256" s="12"/>
      <c r="R1256" s="147"/>
      <c r="S1256" s="138"/>
      <c r="T1256" s="138"/>
      <c r="X1256" s="85"/>
      <c r="Y1256" s="185"/>
      <c r="AA1256" s="158"/>
      <c r="AB1256" s="118"/>
      <c r="AC1256" s="118"/>
      <c r="AD1256" s="84"/>
      <c r="AF1256" s="139"/>
      <c r="AS1256" s="84"/>
    </row>
    <row r="1257" spans="1:45" ht="14.25" customHeight="1">
      <c r="A1257" s="407"/>
      <c r="B1257" s="104"/>
      <c r="C1257" s="105"/>
      <c r="E1257" s="135">
        <f>COUNTIF(品番配送区分記入用リスト!U:U,CONCATENATE(A1257,$E$1))</f>
        <v>0</v>
      </c>
      <c r="F1257" s="135">
        <f>COUNTIF(品番配送区分記入用リスト!U:U,CONCATENATE(A1257,$F$1))</f>
        <v>0</v>
      </c>
      <c r="G1257" s="135">
        <f>COUNTIF(品番配送区分記入用リスト!U:U,CONCATENATE(A1257,$G$1))</f>
        <v>0</v>
      </c>
      <c r="H1257" s="135">
        <f>COUNTIF(品番配送区分記入用リスト!U:U,CONCATENATE(A1257,$H$1))</f>
        <v>0</v>
      </c>
      <c r="I1257" s="136">
        <f t="shared" si="21"/>
        <v>0</v>
      </c>
      <c r="J1257" s="142"/>
      <c r="L1257" s="135" t="s">
        <v>1484</v>
      </c>
      <c r="M1257" s="137">
        <v>2000000</v>
      </c>
      <c r="N1257" s="12"/>
      <c r="O1257" s="154"/>
      <c r="Q1257" s="12"/>
      <c r="R1257" s="147"/>
      <c r="S1257" s="138"/>
      <c r="T1257" s="138"/>
      <c r="X1257" s="85"/>
      <c r="Y1257" s="185"/>
      <c r="AA1257" s="158"/>
      <c r="AB1257" s="118"/>
      <c r="AC1257" s="118"/>
      <c r="AD1257" s="84"/>
      <c r="AF1257" s="139"/>
      <c r="AS1257" s="84"/>
    </row>
    <row r="1258" spans="1:45" ht="14.25" customHeight="1">
      <c r="A1258" s="407"/>
      <c r="B1258" s="104"/>
      <c r="C1258" s="105"/>
      <c r="E1258" s="135">
        <f>COUNTIF(品番配送区分記入用リスト!U:U,CONCATENATE(A1258,$E$1))</f>
        <v>0</v>
      </c>
      <c r="F1258" s="135">
        <f>COUNTIF(品番配送区分記入用リスト!U:U,CONCATENATE(A1258,$F$1))</f>
        <v>0</v>
      </c>
      <c r="G1258" s="135">
        <f>COUNTIF(品番配送区分記入用リスト!U:U,CONCATENATE(A1258,$G$1))</f>
        <v>0</v>
      </c>
      <c r="H1258" s="135">
        <f>COUNTIF(品番配送区分記入用リスト!U:U,CONCATENATE(A1258,$H$1))</f>
        <v>0</v>
      </c>
      <c r="I1258" s="136">
        <f t="shared" si="21"/>
        <v>0</v>
      </c>
      <c r="J1258" s="142"/>
      <c r="L1258" s="135" t="s">
        <v>1484</v>
      </c>
      <c r="M1258" s="137">
        <v>2000000</v>
      </c>
      <c r="N1258" s="12"/>
      <c r="O1258" s="154"/>
      <c r="Q1258" s="12"/>
      <c r="R1258" s="147"/>
      <c r="S1258" s="138"/>
      <c r="T1258" s="138"/>
      <c r="X1258" s="85"/>
      <c r="Y1258" s="185"/>
      <c r="AA1258" s="158"/>
      <c r="AB1258" s="118"/>
      <c r="AC1258" s="118"/>
      <c r="AD1258" s="84"/>
      <c r="AF1258" s="139"/>
      <c r="AS1258" s="84"/>
    </row>
    <row r="1259" spans="1:45" ht="14.25" customHeight="1">
      <c r="A1259" s="407"/>
      <c r="B1259" s="104"/>
      <c r="C1259" s="105"/>
      <c r="E1259" s="135">
        <f>COUNTIF(品番配送区分記入用リスト!U:U,CONCATENATE(A1259,$E$1))</f>
        <v>0</v>
      </c>
      <c r="F1259" s="135">
        <f>COUNTIF(品番配送区分記入用リスト!U:U,CONCATENATE(A1259,$F$1))</f>
        <v>0</v>
      </c>
      <c r="G1259" s="135">
        <f>COUNTIF(品番配送区分記入用リスト!U:U,CONCATENATE(A1259,$G$1))</f>
        <v>0</v>
      </c>
      <c r="H1259" s="135">
        <f>COUNTIF(品番配送区分記入用リスト!U:U,CONCATENATE(A1259,$H$1))</f>
        <v>0</v>
      </c>
      <c r="I1259" s="136">
        <f t="shared" si="21"/>
        <v>0</v>
      </c>
      <c r="J1259" s="142"/>
      <c r="L1259" s="135" t="s">
        <v>1484</v>
      </c>
      <c r="M1259" s="137">
        <v>2000000</v>
      </c>
      <c r="N1259" s="12"/>
      <c r="O1259" s="154"/>
      <c r="Q1259" s="12"/>
      <c r="R1259" s="147"/>
      <c r="S1259" s="138"/>
      <c r="T1259" s="138"/>
      <c r="X1259" s="85"/>
      <c r="Y1259" s="185"/>
      <c r="AA1259" s="158"/>
      <c r="AB1259" s="118"/>
      <c r="AC1259" s="118"/>
      <c r="AD1259" s="84"/>
      <c r="AF1259" s="139"/>
      <c r="AS1259" s="84"/>
    </row>
    <row r="1260" spans="1:45" ht="14.25" customHeight="1">
      <c r="A1260" s="407"/>
      <c r="B1260" s="104"/>
      <c r="C1260" s="105"/>
      <c r="E1260" s="135">
        <f>COUNTIF(品番配送区分記入用リスト!U:U,CONCATENATE(A1260,$E$1))</f>
        <v>0</v>
      </c>
      <c r="F1260" s="135">
        <f>COUNTIF(品番配送区分記入用リスト!U:U,CONCATENATE(A1260,$F$1))</f>
        <v>0</v>
      </c>
      <c r="G1260" s="135">
        <f>COUNTIF(品番配送区分記入用リスト!U:U,CONCATENATE(A1260,$G$1))</f>
        <v>0</v>
      </c>
      <c r="H1260" s="135">
        <f>COUNTIF(品番配送区分記入用リスト!U:U,CONCATENATE(A1260,$H$1))</f>
        <v>0</v>
      </c>
      <c r="I1260" s="136">
        <f t="shared" si="21"/>
        <v>0</v>
      </c>
      <c r="J1260" s="142"/>
      <c r="L1260" s="135" t="s">
        <v>1484</v>
      </c>
      <c r="M1260" s="137">
        <v>2000000</v>
      </c>
      <c r="N1260" s="12"/>
      <c r="O1260" s="154"/>
      <c r="Q1260" s="12"/>
      <c r="R1260" s="147"/>
      <c r="S1260" s="138"/>
      <c r="T1260" s="138"/>
      <c r="X1260" s="85"/>
      <c r="Y1260" s="185"/>
      <c r="AA1260" s="158"/>
      <c r="AB1260" s="118"/>
      <c r="AC1260" s="118"/>
      <c r="AD1260" s="84"/>
      <c r="AF1260" s="139"/>
      <c r="AS1260" s="84"/>
    </row>
    <row r="1261" spans="1:45" ht="14.25" customHeight="1">
      <c r="A1261" s="407"/>
      <c r="B1261" s="104"/>
      <c r="C1261" s="105"/>
      <c r="E1261" s="135">
        <f>COUNTIF(品番配送区分記入用リスト!U:U,CONCATENATE(A1261,$E$1))</f>
        <v>0</v>
      </c>
      <c r="F1261" s="135">
        <f>COUNTIF(品番配送区分記入用リスト!U:U,CONCATENATE(A1261,$F$1))</f>
        <v>0</v>
      </c>
      <c r="G1261" s="135">
        <f>COUNTIF(品番配送区分記入用リスト!U:U,CONCATENATE(A1261,$G$1))</f>
        <v>0</v>
      </c>
      <c r="H1261" s="135">
        <f>COUNTIF(品番配送区分記入用リスト!U:U,CONCATENATE(A1261,$H$1))</f>
        <v>0</v>
      </c>
      <c r="I1261" s="136">
        <f t="shared" si="21"/>
        <v>0</v>
      </c>
      <c r="J1261" s="142"/>
      <c r="L1261" s="135" t="s">
        <v>1484</v>
      </c>
      <c r="M1261" s="137">
        <v>2000000</v>
      </c>
      <c r="N1261" s="12"/>
      <c r="O1261" s="154"/>
      <c r="Q1261" s="12"/>
      <c r="R1261" s="147"/>
      <c r="S1261" s="138"/>
      <c r="T1261" s="138"/>
      <c r="X1261" s="85"/>
      <c r="Y1261" s="185"/>
      <c r="AA1261" s="158"/>
      <c r="AB1261" s="118"/>
      <c r="AC1261" s="118"/>
      <c r="AD1261" s="84"/>
      <c r="AF1261" s="139"/>
      <c r="AS1261" s="84"/>
    </row>
    <row r="1262" spans="1:45" ht="14.25" customHeight="1">
      <c r="A1262" s="407"/>
      <c r="B1262" s="104"/>
      <c r="C1262" s="105"/>
      <c r="E1262" s="135">
        <f>COUNTIF(品番配送区分記入用リスト!U:U,CONCATENATE(A1262,$E$1))</f>
        <v>0</v>
      </c>
      <c r="F1262" s="135">
        <f>COUNTIF(品番配送区分記入用リスト!U:U,CONCATENATE(A1262,$F$1))</f>
        <v>0</v>
      </c>
      <c r="G1262" s="135">
        <f>COUNTIF(品番配送区分記入用リスト!U:U,CONCATENATE(A1262,$G$1))</f>
        <v>0</v>
      </c>
      <c r="H1262" s="135">
        <f>COUNTIF(品番配送区分記入用リスト!U:U,CONCATENATE(A1262,$H$1))</f>
        <v>0</v>
      </c>
      <c r="I1262" s="136">
        <f t="shared" si="21"/>
        <v>0</v>
      </c>
      <c r="J1262" s="142"/>
      <c r="L1262" s="135" t="s">
        <v>1484</v>
      </c>
      <c r="M1262" s="137">
        <v>2000000</v>
      </c>
      <c r="N1262" s="12"/>
      <c r="O1262" s="154"/>
      <c r="Q1262" s="12"/>
      <c r="R1262" s="147"/>
      <c r="S1262" s="138"/>
      <c r="T1262" s="138"/>
      <c r="X1262" s="85"/>
      <c r="Y1262" s="185"/>
      <c r="AA1262" s="158"/>
      <c r="AB1262" s="118"/>
      <c r="AC1262" s="118"/>
      <c r="AD1262" s="84"/>
      <c r="AF1262" s="139"/>
      <c r="AS1262" s="84"/>
    </row>
    <row r="1263" spans="1:45" ht="14.25" customHeight="1">
      <c r="A1263" s="407"/>
      <c r="B1263" s="104"/>
      <c r="C1263" s="105"/>
      <c r="E1263" s="135">
        <f>COUNTIF(品番配送区分記入用リスト!U:U,CONCATENATE(A1263,$E$1))</f>
        <v>0</v>
      </c>
      <c r="F1263" s="135">
        <f>COUNTIF(品番配送区分記入用リスト!U:U,CONCATENATE(A1263,$F$1))</f>
        <v>0</v>
      </c>
      <c r="G1263" s="135">
        <f>COUNTIF(品番配送区分記入用リスト!U:U,CONCATENATE(A1263,$G$1))</f>
        <v>0</v>
      </c>
      <c r="H1263" s="135">
        <f>COUNTIF(品番配送区分記入用リスト!U:U,CONCATENATE(A1263,$H$1))</f>
        <v>0</v>
      </c>
      <c r="I1263" s="136">
        <f t="shared" si="21"/>
        <v>0</v>
      </c>
      <c r="J1263" s="142"/>
      <c r="L1263" s="135" t="s">
        <v>1484</v>
      </c>
      <c r="M1263" s="137">
        <v>2000000</v>
      </c>
      <c r="N1263" s="12"/>
      <c r="O1263" s="154"/>
      <c r="Q1263" s="12"/>
      <c r="R1263" s="147"/>
      <c r="S1263" s="138"/>
      <c r="T1263" s="138"/>
      <c r="X1263" s="85"/>
      <c r="Y1263" s="185"/>
      <c r="AA1263" s="158"/>
      <c r="AB1263" s="118"/>
      <c r="AC1263" s="118"/>
      <c r="AD1263" s="84"/>
      <c r="AF1263" s="139"/>
      <c r="AS1263" s="84"/>
    </row>
    <row r="1264" spans="1:45" ht="14.25" customHeight="1">
      <c r="A1264" s="407"/>
      <c r="B1264" s="104"/>
      <c r="C1264" s="105"/>
      <c r="E1264" s="135">
        <f>COUNTIF(品番配送区分記入用リスト!U:U,CONCATENATE(A1264,$E$1))</f>
        <v>0</v>
      </c>
      <c r="F1264" s="135">
        <f>COUNTIF(品番配送区分記入用リスト!U:U,CONCATENATE(A1264,$F$1))</f>
        <v>0</v>
      </c>
      <c r="G1264" s="135">
        <f>COUNTIF(品番配送区分記入用リスト!U:U,CONCATENATE(A1264,$G$1))</f>
        <v>0</v>
      </c>
      <c r="H1264" s="135">
        <f>COUNTIF(品番配送区分記入用リスト!U:U,CONCATENATE(A1264,$H$1))</f>
        <v>0</v>
      </c>
      <c r="I1264" s="136">
        <f t="shared" si="21"/>
        <v>0</v>
      </c>
      <c r="J1264" s="142"/>
      <c r="L1264" s="135" t="s">
        <v>1484</v>
      </c>
      <c r="M1264" s="137">
        <v>2000000</v>
      </c>
      <c r="N1264" s="12"/>
      <c r="O1264" s="154"/>
      <c r="Q1264" s="12"/>
      <c r="R1264" s="147"/>
      <c r="S1264" s="138"/>
      <c r="T1264" s="138"/>
      <c r="X1264" s="85"/>
      <c r="Y1264" s="185"/>
      <c r="AA1264" s="158"/>
      <c r="AB1264" s="118"/>
      <c r="AC1264" s="118"/>
      <c r="AD1264" s="84"/>
      <c r="AF1264" s="139"/>
      <c r="AS1264" s="84"/>
    </row>
    <row r="1265" spans="1:45" ht="14.25" customHeight="1">
      <c r="A1265" s="407"/>
      <c r="B1265" s="104"/>
      <c r="C1265" s="105"/>
      <c r="E1265" s="135">
        <f>COUNTIF(品番配送区分記入用リスト!U:U,CONCATENATE(A1265,$E$1))</f>
        <v>0</v>
      </c>
      <c r="F1265" s="135">
        <f>COUNTIF(品番配送区分記入用リスト!U:U,CONCATENATE(A1265,$F$1))</f>
        <v>0</v>
      </c>
      <c r="G1265" s="135">
        <f>COUNTIF(品番配送区分記入用リスト!U:U,CONCATENATE(A1265,$G$1))</f>
        <v>0</v>
      </c>
      <c r="H1265" s="135">
        <f>COUNTIF(品番配送区分記入用リスト!U:U,CONCATENATE(A1265,$H$1))</f>
        <v>0</v>
      </c>
      <c r="I1265" s="136">
        <f t="shared" si="21"/>
        <v>0</v>
      </c>
      <c r="J1265" s="142"/>
      <c r="L1265" s="135" t="s">
        <v>1484</v>
      </c>
      <c r="M1265" s="137">
        <v>2000000</v>
      </c>
      <c r="N1265" s="12"/>
      <c r="O1265" s="154"/>
      <c r="Q1265" s="12"/>
      <c r="R1265" s="147"/>
      <c r="S1265" s="138"/>
      <c r="T1265" s="138"/>
      <c r="X1265" s="85"/>
      <c r="Y1265" s="185"/>
      <c r="AA1265" s="158"/>
      <c r="AB1265" s="118"/>
      <c r="AC1265" s="118"/>
      <c r="AD1265" s="84"/>
      <c r="AF1265" s="139"/>
      <c r="AS1265" s="84"/>
    </row>
    <row r="1266" spans="1:45" ht="14.25" customHeight="1">
      <c r="A1266" s="407"/>
      <c r="B1266" s="104"/>
      <c r="C1266" s="105"/>
      <c r="E1266" s="135">
        <f>COUNTIF(品番配送区分記入用リスト!U:U,CONCATENATE(A1266,$E$1))</f>
        <v>0</v>
      </c>
      <c r="F1266" s="135">
        <f>COUNTIF(品番配送区分記入用リスト!U:U,CONCATENATE(A1266,$F$1))</f>
        <v>0</v>
      </c>
      <c r="G1266" s="135">
        <f>COUNTIF(品番配送区分記入用リスト!U:U,CONCATENATE(A1266,$G$1))</f>
        <v>0</v>
      </c>
      <c r="H1266" s="135">
        <f>COUNTIF(品番配送区分記入用リスト!U:U,CONCATENATE(A1266,$H$1))</f>
        <v>0</v>
      </c>
      <c r="I1266" s="136">
        <f t="shared" si="21"/>
        <v>0</v>
      </c>
      <c r="J1266" s="142"/>
      <c r="L1266" s="135" t="s">
        <v>1484</v>
      </c>
      <c r="M1266" s="137">
        <v>2000000</v>
      </c>
      <c r="N1266" s="12"/>
      <c r="O1266" s="154"/>
      <c r="Q1266" s="12"/>
      <c r="R1266" s="147"/>
      <c r="S1266" s="138"/>
      <c r="T1266" s="138"/>
      <c r="X1266" s="85"/>
      <c r="Y1266" s="185"/>
      <c r="AA1266" s="158"/>
      <c r="AB1266" s="118"/>
      <c r="AC1266" s="118"/>
      <c r="AD1266" s="84"/>
      <c r="AF1266" s="139"/>
      <c r="AS1266" s="84"/>
    </row>
    <row r="1267" spans="1:45" ht="14.25" customHeight="1">
      <c r="A1267" s="407"/>
      <c r="B1267" s="104"/>
      <c r="C1267" s="105"/>
      <c r="E1267" s="135">
        <f>COUNTIF(品番配送区分記入用リスト!U:U,CONCATENATE(A1267,$E$1))</f>
        <v>0</v>
      </c>
      <c r="F1267" s="135">
        <f>COUNTIF(品番配送区分記入用リスト!U:U,CONCATENATE(A1267,$F$1))</f>
        <v>0</v>
      </c>
      <c r="G1267" s="135">
        <f>COUNTIF(品番配送区分記入用リスト!U:U,CONCATENATE(A1267,$G$1))</f>
        <v>0</v>
      </c>
      <c r="H1267" s="135">
        <f>COUNTIF(品番配送区分記入用リスト!U:U,CONCATENATE(A1267,$H$1))</f>
        <v>0</v>
      </c>
      <c r="I1267" s="136">
        <f t="shared" si="21"/>
        <v>0</v>
      </c>
      <c r="J1267" s="142"/>
      <c r="L1267" s="135" t="s">
        <v>1484</v>
      </c>
      <c r="M1267" s="137">
        <v>2000000</v>
      </c>
      <c r="N1267" s="12"/>
      <c r="O1267" s="154"/>
      <c r="Q1267" s="12"/>
      <c r="R1267" s="147"/>
      <c r="S1267" s="138"/>
      <c r="T1267" s="138"/>
      <c r="X1267" s="85"/>
      <c r="Y1267" s="185"/>
      <c r="AA1267" s="158"/>
      <c r="AB1267" s="118"/>
      <c r="AC1267" s="118"/>
      <c r="AD1267" s="84"/>
      <c r="AF1267" s="139"/>
      <c r="AS1267" s="84"/>
    </row>
    <row r="1268" spans="1:45" ht="14.25" customHeight="1">
      <c r="A1268" s="407"/>
      <c r="B1268" s="104"/>
      <c r="C1268" s="105"/>
      <c r="E1268" s="135">
        <f>COUNTIF(品番配送区分記入用リスト!U:U,CONCATENATE(A1268,$E$1))</f>
        <v>0</v>
      </c>
      <c r="F1268" s="135">
        <f>COUNTIF(品番配送区分記入用リスト!U:U,CONCATENATE(A1268,$F$1))</f>
        <v>0</v>
      </c>
      <c r="G1268" s="135">
        <f>COUNTIF(品番配送区分記入用リスト!U:U,CONCATENATE(A1268,$G$1))</f>
        <v>0</v>
      </c>
      <c r="H1268" s="135">
        <f>COUNTIF(品番配送区分記入用リスト!U:U,CONCATENATE(A1268,$H$1))</f>
        <v>0</v>
      </c>
      <c r="I1268" s="136">
        <f t="shared" si="21"/>
        <v>0</v>
      </c>
      <c r="J1268" s="142"/>
      <c r="L1268" s="135" t="s">
        <v>1484</v>
      </c>
      <c r="M1268" s="137">
        <v>2000000</v>
      </c>
      <c r="N1268" s="12"/>
      <c r="O1268" s="154"/>
      <c r="Q1268" s="12"/>
      <c r="R1268" s="147"/>
      <c r="S1268" s="138"/>
      <c r="T1268" s="138"/>
      <c r="X1268" s="85"/>
      <c r="Y1268" s="185"/>
      <c r="AA1268" s="158"/>
      <c r="AB1268" s="118"/>
      <c r="AC1268" s="118"/>
      <c r="AD1268" s="84"/>
      <c r="AF1268" s="139"/>
      <c r="AS1268" s="84"/>
    </row>
    <row r="1269" spans="1:45" ht="14.25" customHeight="1">
      <c r="A1269" s="407"/>
      <c r="B1269" s="104"/>
      <c r="C1269" s="105"/>
      <c r="E1269" s="135">
        <f>COUNTIF(品番配送区分記入用リスト!U:U,CONCATENATE(A1269,$E$1))</f>
        <v>0</v>
      </c>
      <c r="F1269" s="135">
        <f>COUNTIF(品番配送区分記入用リスト!U:U,CONCATENATE(A1269,$F$1))</f>
        <v>0</v>
      </c>
      <c r="G1269" s="135">
        <f>COUNTIF(品番配送区分記入用リスト!U:U,CONCATENATE(A1269,$G$1))</f>
        <v>0</v>
      </c>
      <c r="H1269" s="135">
        <f>COUNTIF(品番配送区分記入用リスト!U:U,CONCATENATE(A1269,$H$1))</f>
        <v>0</v>
      </c>
      <c r="I1269" s="136">
        <f t="shared" si="21"/>
        <v>0</v>
      </c>
      <c r="J1269" s="142"/>
      <c r="L1269" s="135" t="s">
        <v>1484</v>
      </c>
      <c r="M1269" s="137">
        <v>2000000</v>
      </c>
      <c r="N1269" s="12"/>
      <c r="O1269" s="154"/>
      <c r="Q1269" s="12"/>
      <c r="R1269" s="147"/>
      <c r="S1269" s="138"/>
      <c r="T1269" s="138"/>
      <c r="X1269" s="85"/>
      <c r="Y1269" s="185"/>
      <c r="AA1269" s="158"/>
      <c r="AB1269" s="118"/>
      <c r="AC1269" s="118"/>
      <c r="AD1269" s="84"/>
      <c r="AF1269" s="139"/>
      <c r="AS1269" s="84"/>
    </row>
    <row r="1270" spans="1:45" ht="14.25" customHeight="1">
      <c r="A1270" s="407"/>
      <c r="B1270" s="104"/>
      <c r="C1270" s="105"/>
      <c r="E1270" s="135">
        <f>COUNTIF(品番配送区分記入用リスト!U:U,CONCATENATE(A1270,$E$1))</f>
        <v>0</v>
      </c>
      <c r="F1270" s="135">
        <f>COUNTIF(品番配送区分記入用リスト!U:U,CONCATENATE(A1270,$F$1))</f>
        <v>0</v>
      </c>
      <c r="G1270" s="135">
        <f>COUNTIF(品番配送区分記入用リスト!U:U,CONCATENATE(A1270,$G$1))</f>
        <v>0</v>
      </c>
      <c r="H1270" s="135">
        <f>COUNTIF(品番配送区分記入用リスト!U:U,CONCATENATE(A1270,$H$1))</f>
        <v>0</v>
      </c>
      <c r="I1270" s="136">
        <f t="shared" si="21"/>
        <v>0</v>
      </c>
      <c r="J1270" s="142"/>
      <c r="L1270" s="135" t="s">
        <v>1484</v>
      </c>
      <c r="M1270" s="137">
        <v>2000000</v>
      </c>
      <c r="N1270" s="12"/>
      <c r="O1270" s="154"/>
      <c r="Q1270" s="12"/>
      <c r="R1270" s="147"/>
      <c r="S1270" s="138"/>
      <c r="T1270" s="138"/>
      <c r="X1270" s="85"/>
      <c r="Y1270" s="185"/>
      <c r="AA1270" s="158"/>
      <c r="AB1270" s="118"/>
      <c r="AC1270" s="118"/>
      <c r="AD1270" s="84"/>
      <c r="AF1270" s="139"/>
      <c r="AS1270" s="84"/>
    </row>
    <row r="1271" spans="1:45" ht="14.25" customHeight="1">
      <c r="A1271" s="407"/>
      <c r="B1271" s="104"/>
      <c r="C1271" s="105"/>
      <c r="E1271" s="135">
        <f>COUNTIF(品番配送区分記入用リスト!U:U,CONCATENATE(A1271,$E$1))</f>
        <v>0</v>
      </c>
      <c r="F1271" s="135">
        <f>COUNTIF(品番配送区分記入用リスト!U:U,CONCATENATE(A1271,$F$1))</f>
        <v>0</v>
      </c>
      <c r="G1271" s="135">
        <f>COUNTIF(品番配送区分記入用リスト!U:U,CONCATENATE(A1271,$G$1))</f>
        <v>0</v>
      </c>
      <c r="H1271" s="135">
        <f>COUNTIF(品番配送区分記入用リスト!U:U,CONCATENATE(A1271,$H$1))</f>
        <v>0</v>
      </c>
      <c r="I1271" s="136">
        <f t="shared" si="21"/>
        <v>0</v>
      </c>
      <c r="J1271" s="142"/>
      <c r="L1271" s="135" t="s">
        <v>1484</v>
      </c>
      <c r="M1271" s="137">
        <v>2000000</v>
      </c>
      <c r="N1271" s="12"/>
      <c r="O1271" s="154"/>
      <c r="Q1271" s="12"/>
      <c r="R1271" s="147"/>
      <c r="S1271" s="138"/>
      <c r="T1271" s="138"/>
      <c r="X1271" s="85"/>
      <c r="Y1271" s="185"/>
      <c r="AA1271" s="158"/>
      <c r="AB1271" s="118"/>
      <c r="AC1271" s="118"/>
      <c r="AD1271" s="84"/>
      <c r="AF1271" s="139"/>
      <c r="AS1271" s="84"/>
    </row>
    <row r="1272" spans="1:45" ht="14.25" customHeight="1">
      <c r="A1272" s="407"/>
      <c r="B1272" s="104"/>
      <c r="C1272" s="105"/>
      <c r="E1272" s="135">
        <f>COUNTIF(品番配送区分記入用リスト!U:U,CONCATENATE(A1272,$E$1))</f>
        <v>0</v>
      </c>
      <c r="F1272" s="135">
        <f>COUNTIF(品番配送区分記入用リスト!U:U,CONCATENATE(A1272,$F$1))</f>
        <v>0</v>
      </c>
      <c r="G1272" s="135">
        <f>COUNTIF(品番配送区分記入用リスト!U:U,CONCATENATE(A1272,$G$1))</f>
        <v>0</v>
      </c>
      <c r="H1272" s="135">
        <f>COUNTIF(品番配送区分記入用リスト!U:U,CONCATENATE(A1272,$H$1))</f>
        <v>0</v>
      </c>
      <c r="I1272" s="136">
        <f t="shared" si="21"/>
        <v>0</v>
      </c>
      <c r="J1272" s="142"/>
      <c r="L1272" s="135" t="s">
        <v>1484</v>
      </c>
      <c r="M1272" s="137">
        <v>2000000</v>
      </c>
      <c r="N1272" s="12"/>
      <c r="O1272" s="154"/>
      <c r="Q1272" s="12"/>
      <c r="R1272" s="147"/>
      <c r="S1272" s="138"/>
      <c r="T1272" s="138"/>
      <c r="X1272" s="85"/>
      <c r="Y1272" s="185"/>
      <c r="AA1272" s="158"/>
      <c r="AB1272" s="118"/>
      <c r="AC1272" s="118"/>
      <c r="AD1272" s="84"/>
      <c r="AF1272" s="139"/>
      <c r="AS1272" s="84"/>
    </row>
    <row r="1273" spans="1:45" ht="14.25" customHeight="1">
      <c r="A1273" s="407"/>
      <c r="B1273" s="104"/>
      <c r="C1273" s="105"/>
      <c r="E1273" s="135">
        <f>COUNTIF(品番配送区分記入用リスト!U:U,CONCATENATE(A1273,$E$1))</f>
        <v>0</v>
      </c>
      <c r="F1273" s="135">
        <f>COUNTIF(品番配送区分記入用リスト!U:U,CONCATENATE(A1273,$F$1))</f>
        <v>0</v>
      </c>
      <c r="G1273" s="135">
        <f>COUNTIF(品番配送区分記入用リスト!U:U,CONCATENATE(A1273,$G$1))</f>
        <v>0</v>
      </c>
      <c r="H1273" s="135">
        <f>COUNTIF(品番配送区分記入用リスト!U:U,CONCATENATE(A1273,$H$1))</f>
        <v>0</v>
      </c>
      <c r="I1273" s="136">
        <f t="shared" si="21"/>
        <v>0</v>
      </c>
      <c r="J1273" s="142"/>
      <c r="L1273" s="135" t="s">
        <v>1484</v>
      </c>
      <c r="M1273" s="137">
        <v>2000000</v>
      </c>
      <c r="N1273" s="12"/>
      <c r="O1273" s="154"/>
      <c r="Q1273" s="12"/>
      <c r="R1273" s="147"/>
      <c r="S1273" s="138"/>
      <c r="T1273" s="138"/>
      <c r="X1273" s="85"/>
      <c r="Y1273" s="185"/>
      <c r="AA1273" s="158"/>
      <c r="AB1273" s="118"/>
      <c r="AC1273" s="118"/>
      <c r="AD1273" s="84"/>
      <c r="AF1273" s="139"/>
      <c r="AS1273" s="84"/>
    </row>
    <row r="1274" spans="1:45" ht="14.25" customHeight="1">
      <c r="A1274" s="407"/>
      <c r="B1274" s="104"/>
      <c r="C1274" s="105"/>
      <c r="E1274" s="135">
        <f>COUNTIF(品番配送区分記入用リスト!U:U,CONCATENATE(A1274,$E$1))</f>
        <v>0</v>
      </c>
      <c r="F1274" s="135">
        <f>COUNTIF(品番配送区分記入用リスト!U:U,CONCATENATE(A1274,$F$1))</f>
        <v>0</v>
      </c>
      <c r="G1274" s="135">
        <f>COUNTIF(品番配送区分記入用リスト!U:U,CONCATENATE(A1274,$G$1))</f>
        <v>0</v>
      </c>
      <c r="H1274" s="135">
        <f>COUNTIF(品番配送区分記入用リスト!U:U,CONCATENATE(A1274,$H$1))</f>
        <v>0</v>
      </c>
      <c r="I1274" s="136">
        <f t="shared" si="21"/>
        <v>0</v>
      </c>
      <c r="J1274" s="142"/>
      <c r="L1274" s="135" t="s">
        <v>1484</v>
      </c>
      <c r="M1274" s="137">
        <v>2000000</v>
      </c>
      <c r="N1274" s="12"/>
      <c r="O1274" s="154"/>
      <c r="Q1274" s="12"/>
      <c r="R1274" s="147"/>
      <c r="S1274" s="138"/>
      <c r="T1274" s="138"/>
      <c r="X1274" s="85"/>
      <c r="Y1274" s="185"/>
      <c r="AA1274" s="158"/>
      <c r="AB1274" s="118"/>
      <c r="AC1274" s="118"/>
      <c r="AD1274" s="84"/>
      <c r="AF1274" s="139"/>
      <c r="AS1274" s="84"/>
    </row>
    <row r="1275" spans="1:45" ht="14.25" customHeight="1">
      <c r="A1275" s="407"/>
      <c r="B1275" s="104"/>
      <c r="C1275" s="105"/>
      <c r="E1275" s="135">
        <f>COUNTIF(品番配送区分記入用リスト!U:U,CONCATENATE(A1275,$E$1))</f>
        <v>0</v>
      </c>
      <c r="F1275" s="135">
        <f>COUNTIF(品番配送区分記入用リスト!U:U,CONCATENATE(A1275,$F$1))</f>
        <v>0</v>
      </c>
      <c r="G1275" s="135">
        <f>COUNTIF(品番配送区分記入用リスト!U:U,CONCATENATE(A1275,$G$1))</f>
        <v>0</v>
      </c>
      <c r="H1275" s="135">
        <f>COUNTIF(品番配送区分記入用リスト!U:U,CONCATENATE(A1275,$H$1))</f>
        <v>0</v>
      </c>
      <c r="I1275" s="136">
        <f t="shared" si="21"/>
        <v>0</v>
      </c>
      <c r="J1275" s="142"/>
      <c r="L1275" s="135" t="s">
        <v>1484</v>
      </c>
      <c r="M1275" s="137">
        <v>2000000</v>
      </c>
      <c r="N1275" s="12"/>
      <c r="O1275" s="154"/>
      <c r="Q1275" s="12"/>
      <c r="R1275" s="147"/>
      <c r="S1275" s="138"/>
      <c r="T1275" s="138"/>
      <c r="X1275" s="85"/>
      <c r="Y1275" s="185"/>
      <c r="AA1275" s="158"/>
      <c r="AB1275" s="118"/>
      <c r="AC1275" s="118"/>
      <c r="AD1275" s="84"/>
      <c r="AF1275" s="139"/>
      <c r="AS1275" s="84"/>
    </row>
    <row r="1276" spans="1:45" ht="14.25" customHeight="1">
      <c r="A1276" s="407"/>
      <c r="B1276" s="104"/>
      <c r="C1276" s="105"/>
      <c r="E1276" s="135">
        <f>COUNTIF(品番配送区分記入用リスト!U:U,CONCATENATE(A1276,$E$1))</f>
        <v>0</v>
      </c>
      <c r="F1276" s="135">
        <f>COUNTIF(品番配送区分記入用リスト!U:U,CONCATENATE(A1276,$F$1))</f>
        <v>0</v>
      </c>
      <c r="G1276" s="135">
        <f>COUNTIF(品番配送区分記入用リスト!U:U,CONCATENATE(A1276,$G$1))</f>
        <v>0</v>
      </c>
      <c r="H1276" s="135">
        <f>COUNTIF(品番配送区分記入用リスト!U:U,CONCATENATE(A1276,$H$1))</f>
        <v>0</v>
      </c>
      <c r="I1276" s="136">
        <f t="shared" si="21"/>
        <v>0</v>
      </c>
      <c r="J1276" s="142"/>
      <c r="L1276" s="135" t="s">
        <v>1484</v>
      </c>
      <c r="M1276" s="137">
        <v>2000000</v>
      </c>
      <c r="N1276" s="12"/>
      <c r="O1276" s="154"/>
      <c r="Q1276" s="12"/>
      <c r="R1276" s="147"/>
      <c r="S1276" s="138"/>
      <c r="T1276" s="138"/>
      <c r="X1276" s="85"/>
      <c r="Y1276" s="185"/>
      <c r="AA1276" s="158"/>
      <c r="AB1276" s="118"/>
      <c r="AC1276" s="118"/>
      <c r="AD1276" s="84"/>
      <c r="AF1276" s="139"/>
      <c r="AS1276" s="84"/>
    </row>
    <row r="1277" spans="1:45" ht="14.25" customHeight="1">
      <c r="A1277" s="407"/>
      <c r="B1277" s="104"/>
      <c r="C1277" s="105"/>
      <c r="E1277" s="135">
        <f>COUNTIF(品番配送区分記入用リスト!U:U,CONCATENATE(A1277,$E$1))</f>
        <v>0</v>
      </c>
      <c r="F1277" s="135">
        <f>COUNTIF(品番配送区分記入用リスト!U:U,CONCATENATE(A1277,$F$1))</f>
        <v>0</v>
      </c>
      <c r="G1277" s="135">
        <f>COUNTIF(品番配送区分記入用リスト!U:U,CONCATENATE(A1277,$G$1))</f>
        <v>0</v>
      </c>
      <c r="H1277" s="135">
        <f>COUNTIF(品番配送区分記入用リスト!U:U,CONCATENATE(A1277,$H$1))</f>
        <v>0</v>
      </c>
      <c r="I1277" s="136">
        <f t="shared" si="21"/>
        <v>0</v>
      </c>
      <c r="J1277" s="142"/>
      <c r="L1277" s="135" t="s">
        <v>1484</v>
      </c>
      <c r="M1277" s="137">
        <v>2000000</v>
      </c>
      <c r="N1277" s="12"/>
      <c r="O1277" s="154"/>
      <c r="Q1277" s="12"/>
      <c r="R1277" s="147"/>
      <c r="S1277" s="138"/>
      <c r="T1277" s="138"/>
      <c r="X1277" s="85"/>
      <c r="Y1277" s="185"/>
      <c r="AA1277" s="158"/>
      <c r="AB1277" s="118"/>
      <c r="AC1277" s="118"/>
      <c r="AD1277" s="84"/>
      <c r="AF1277" s="139"/>
      <c r="AS1277" s="84"/>
    </row>
    <row r="1278" spans="1:45" ht="14.25" customHeight="1">
      <c r="A1278" s="407"/>
      <c r="B1278" s="104"/>
      <c r="C1278" s="105"/>
      <c r="E1278" s="135">
        <f>COUNTIF(品番配送区分記入用リスト!U:U,CONCATENATE(A1278,$E$1))</f>
        <v>0</v>
      </c>
      <c r="F1278" s="135">
        <f>COUNTIF(品番配送区分記入用リスト!U:U,CONCATENATE(A1278,$F$1))</f>
        <v>0</v>
      </c>
      <c r="G1278" s="135">
        <f>COUNTIF(品番配送区分記入用リスト!U:U,CONCATENATE(A1278,$G$1))</f>
        <v>0</v>
      </c>
      <c r="H1278" s="135">
        <f>COUNTIF(品番配送区分記入用リスト!U:U,CONCATENATE(A1278,$H$1))</f>
        <v>0</v>
      </c>
      <c r="I1278" s="136">
        <f t="shared" si="21"/>
        <v>0</v>
      </c>
      <c r="J1278" s="142"/>
      <c r="L1278" s="135" t="s">
        <v>1484</v>
      </c>
      <c r="M1278" s="137">
        <v>2000000</v>
      </c>
      <c r="N1278" s="12"/>
      <c r="O1278" s="154"/>
      <c r="Q1278" s="12"/>
      <c r="R1278" s="147"/>
      <c r="S1278" s="138"/>
      <c r="T1278" s="138"/>
      <c r="X1278" s="85"/>
      <c r="Y1278" s="185"/>
      <c r="AA1278" s="158"/>
      <c r="AB1278" s="118"/>
      <c r="AC1278" s="118"/>
      <c r="AD1278" s="84"/>
      <c r="AF1278" s="139"/>
      <c r="AS1278" s="84"/>
    </row>
    <row r="1279" spans="1:45" ht="14.25" customHeight="1">
      <c r="A1279" s="407"/>
      <c r="B1279" s="104"/>
      <c r="C1279" s="105"/>
      <c r="E1279" s="135">
        <f>COUNTIF(品番配送区分記入用リスト!U:U,CONCATENATE(A1279,$E$1))</f>
        <v>0</v>
      </c>
      <c r="F1279" s="135">
        <f>COUNTIF(品番配送区分記入用リスト!U:U,CONCATENATE(A1279,$F$1))</f>
        <v>0</v>
      </c>
      <c r="G1279" s="135">
        <f>COUNTIF(品番配送区分記入用リスト!U:U,CONCATENATE(A1279,$G$1))</f>
        <v>0</v>
      </c>
      <c r="H1279" s="135">
        <f>COUNTIF(品番配送区分記入用リスト!U:U,CONCATENATE(A1279,$H$1))</f>
        <v>0</v>
      </c>
      <c r="I1279" s="136">
        <f t="shared" si="21"/>
        <v>0</v>
      </c>
      <c r="J1279" s="142"/>
      <c r="L1279" s="135" t="s">
        <v>1484</v>
      </c>
      <c r="M1279" s="137">
        <v>2000000</v>
      </c>
      <c r="N1279" s="12"/>
      <c r="O1279" s="154"/>
      <c r="Q1279" s="12"/>
      <c r="R1279" s="147"/>
      <c r="S1279" s="138"/>
      <c r="T1279" s="138"/>
      <c r="X1279" s="85"/>
      <c r="Y1279" s="185"/>
      <c r="AA1279" s="158"/>
      <c r="AB1279" s="118"/>
      <c r="AC1279" s="118"/>
      <c r="AD1279" s="84"/>
      <c r="AF1279" s="139"/>
      <c r="AS1279" s="84"/>
    </row>
    <row r="1280" spans="1:45" ht="14.25" customHeight="1">
      <c r="A1280" s="407"/>
      <c r="B1280" s="104"/>
      <c r="C1280" s="105"/>
      <c r="E1280" s="135">
        <f>COUNTIF(品番配送区分記入用リスト!U:U,CONCATENATE(A1280,$E$1))</f>
        <v>0</v>
      </c>
      <c r="F1280" s="135">
        <f>COUNTIF(品番配送区分記入用リスト!U:U,CONCATENATE(A1280,$F$1))</f>
        <v>0</v>
      </c>
      <c r="G1280" s="135">
        <f>COUNTIF(品番配送区分記入用リスト!U:U,CONCATENATE(A1280,$G$1))</f>
        <v>0</v>
      </c>
      <c r="H1280" s="135">
        <f>COUNTIF(品番配送区分記入用リスト!U:U,CONCATENATE(A1280,$H$1))</f>
        <v>0</v>
      </c>
      <c r="I1280" s="136">
        <f t="shared" si="21"/>
        <v>0</v>
      </c>
      <c r="J1280" s="142"/>
      <c r="L1280" s="135" t="s">
        <v>1484</v>
      </c>
      <c r="M1280" s="137">
        <v>2000000</v>
      </c>
      <c r="N1280" s="12"/>
      <c r="O1280" s="154"/>
      <c r="Q1280" s="12"/>
      <c r="R1280" s="147"/>
      <c r="S1280" s="138"/>
      <c r="T1280" s="138"/>
      <c r="X1280" s="85"/>
      <c r="Y1280" s="185"/>
      <c r="AA1280" s="158"/>
      <c r="AB1280" s="118"/>
      <c r="AC1280" s="118"/>
      <c r="AD1280" s="84"/>
      <c r="AF1280" s="139"/>
      <c r="AS1280" s="84"/>
    </row>
    <row r="1281" spans="1:45" ht="14.25" customHeight="1">
      <c r="A1281" s="407"/>
      <c r="B1281" s="104"/>
      <c r="C1281" s="105"/>
      <c r="E1281" s="135">
        <f>COUNTIF(品番配送区分記入用リスト!U:U,CONCATENATE(A1281,$E$1))</f>
        <v>0</v>
      </c>
      <c r="F1281" s="135">
        <f>COUNTIF(品番配送区分記入用リスト!U:U,CONCATENATE(A1281,$F$1))</f>
        <v>0</v>
      </c>
      <c r="G1281" s="135">
        <f>COUNTIF(品番配送区分記入用リスト!U:U,CONCATENATE(A1281,$G$1))</f>
        <v>0</v>
      </c>
      <c r="H1281" s="135">
        <f>COUNTIF(品番配送区分記入用リスト!U:U,CONCATENATE(A1281,$H$1))</f>
        <v>0</v>
      </c>
      <c r="I1281" s="136">
        <f t="shared" ref="I1281:I1344" si="22">IF(SUM(E1281:H1281)+ROW(A1280)*0.0001%&gt;=1,SUM(E1281:H1281)+ROW(A1280)*0.0001%+M1281+C1281,0)</f>
        <v>0</v>
      </c>
      <c r="J1281" s="142"/>
      <c r="L1281" s="135" t="s">
        <v>1484</v>
      </c>
      <c r="M1281" s="137">
        <v>2000000</v>
      </c>
      <c r="N1281" s="12"/>
      <c r="O1281" s="154"/>
      <c r="Q1281" s="12"/>
      <c r="R1281" s="147"/>
      <c r="S1281" s="138"/>
      <c r="T1281" s="138"/>
      <c r="X1281" s="85"/>
      <c r="Y1281" s="185"/>
      <c r="AA1281" s="158"/>
      <c r="AB1281" s="118"/>
      <c r="AC1281" s="118"/>
      <c r="AD1281" s="84"/>
      <c r="AF1281" s="139"/>
      <c r="AS1281" s="84"/>
    </row>
    <row r="1282" spans="1:45" ht="14.25" customHeight="1">
      <c r="A1282" s="407"/>
      <c r="B1282" s="104"/>
      <c r="C1282" s="105"/>
      <c r="E1282" s="135">
        <f>COUNTIF(品番配送区分記入用リスト!U:U,CONCATENATE(A1282,$E$1))</f>
        <v>0</v>
      </c>
      <c r="F1282" s="135">
        <f>COUNTIF(品番配送区分記入用リスト!U:U,CONCATENATE(A1282,$F$1))</f>
        <v>0</v>
      </c>
      <c r="G1282" s="135">
        <f>COUNTIF(品番配送区分記入用リスト!U:U,CONCATENATE(A1282,$G$1))</f>
        <v>0</v>
      </c>
      <c r="H1282" s="135">
        <f>COUNTIF(品番配送区分記入用リスト!U:U,CONCATENATE(A1282,$H$1))</f>
        <v>0</v>
      </c>
      <c r="I1282" s="136">
        <f t="shared" si="22"/>
        <v>0</v>
      </c>
      <c r="J1282" s="142"/>
      <c r="L1282" s="135" t="s">
        <v>1484</v>
      </c>
      <c r="M1282" s="137">
        <v>2000000</v>
      </c>
      <c r="N1282" s="12"/>
      <c r="O1282" s="154"/>
      <c r="Q1282" s="12"/>
      <c r="R1282" s="147"/>
      <c r="S1282" s="138"/>
      <c r="T1282" s="138"/>
      <c r="X1282" s="85"/>
      <c r="Y1282" s="185"/>
      <c r="AA1282" s="158"/>
      <c r="AB1282" s="118"/>
      <c r="AC1282" s="118"/>
      <c r="AD1282" s="84"/>
      <c r="AF1282" s="139"/>
      <c r="AS1282" s="84"/>
    </row>
    <row r="1283" spans="1:45" ht="14.25" customHeight="1">
      <c r="A1283" s="407"/>
      <c r="B1283" s="104"/>
      <c r="C1283" s="105"/>
      <c r="E1283" s="135">
        <f>COUNTIF(品番配送区分記入用リスト!U:U,CONCATENATE(A1283,$E$1))</f>
        <v>0</v>
      </c>
      <c r="F1283" s="135">
        <f>COUNTIF(品番配送区分記入用リスト!U:U,CONCATENATE(A1283,$F$1))</f>
        <v>0</v>
      </c>
      <c r="G1283" s="135">
        <f>COUNTIF(品番配送区分記入用リスト!U:U,CONCATENATE(A1283,$G$1))</f>
        <v>0</v>
      </c>
      <c r="H1283" s="135">
        <f>COUNTIF(品番配送区分記入用リスト!U:U,CONCATENATE(A1283,$H$1))</f>
        <v>0</v>
      </c>
      <c r="I1283" s="136">
        <f t="shared" si="22"/>
        <v>0</v>
      </c>
      <c r="J1283" s="142"/>
      <c r="L1283" s="135" t="s">
        <v>1484</v>
      </c>
      <c r="M1283" s="137">
        <v>2000000</v>
      </c>
      <c r="N1283" s="12"/>
      <c r="O1283" s="154"/>
      <c r="Q1283" s="12"/>
      <c r="R1283" s="147"/>
      <c r="S1283" s="138"/>
      <c r="T1283" s="138"/>
      <c r="X1283" s="85"/>
      <c r="Y1283" s="185"/>
      <c r="AA1283" s="158"/>
      <c r="AB1283" s="118"/>
      <c r="AC1283" s="118"/>
      <c r="AD1283" s="84"/>
      <c r="AF1283" s="139"/>
      <c r="AS1283" s="84"/>
    </row>
    <row r="1284" spans="1:45" ht="14.25" customHeight="1">
      <c r="A1284" s="407"/>
      <c r="B1284" s="104"/>
      <c r="C1284" s="105"/>
      <c r="E1284" s="135">
        <f>COUNTIF(品番配送区分記入用リスト!U:U,CONCATENATE(A1284,$E$1))</f>
        <v>0</v>
      </c>
      <c r="F1284" s="135">
        <f>COUNTIF(品番配送区分記入用リスト!U:U,CONCATENATE(A1284,$F$1))</f>
        <v>0</v>
      </c>
      <c r="G1284" s="135">
        <f>COUNTIF(品番配送区分記入用リスト!U:U,CONCATENATE(A1284,$G$1))</f>
        <v>0</v>
      </c>
      <c r="H1284" s="135">
        <f>COUNTIF(品番配送区分記入用リスト!U:U,CONCATENATE(A1284,$H$1))</f>
        <v>0</v>
      </c>
      <c r="I1284" s="136">
        <f t="shared" si="22"/>
        <v>0</v>
      </c>
      <c r="J1284" s="142"/>
      <c r="L1284" s="135" t="s">
        <v>1484</v>
      </c>
      <c r="M1284" s="137">
        <v>2000000</v>
      </c>
      <c r="N1284" s="12"/>
      <c r="O1284" s="154"/>
      <c r="Q1284" s="12"/>
      <c r="R1284" s="147"/>
      <c r="S1284" s="138"/>
      <c r="T1284" s="138"/>
      <c r="X1284" s="85"/>
      <c r="Y1284" s="185"/>
      <c r="AA1284" s="158"/>
      <c r="AB1284" s="118"/>
      <c r="AC1284" s="118"/>
      <c r="AD1284" s="84"/>
      <c r="AF1284" s="139"/>
      <c r="AS1284" s="84"/>
    </row>
    <row r="1285" spans="1:45" ht="14.25" customHeight="1">
      <c r="A1285" s="407"/>
      <c r="B1285" s="104"/>
      <c r="C1285" s="105"/>
      <c r="E1285" s="135">
        <f>COUNTIF(品番配送区分記入用リスト!U:U,CONCATENATE(A1285,$E$1))</f>
        <v>0</v>
      </c>
      <c r="F1285" s="135">
        <f>COUNTIF(品番配送区分記入用リスト!U:U,CONCATENATE(A1285,$F$1))</f>
        <v>0</v>
      </c>
      <c r="G1285" s="135">
        <f>COUNTIF(品番配送区分記入用リスト!U:U,CONCATENATE(A1285,$G$1))</f>
        <v>0</v>
      </c>
      <c r="H1285" s="135">
        <f>COUNTIF(品番配送区分記入用リスト!U:U,CONCATENATE(A1285,$H$1))</f>
        <v>0</v>
      </c>
      <c r="I1285" s="136">
        <f t="shared" si="22"/>
        <v>0</v>
      </c>
      <c r="J1285" s="142"/>
      <c r="L1285" s="135" t="s">
        <v>1484</v>
      </c>
      <c r="M1285" s="137">
        <v>2000000</v>
      </c>
      <c r="N1285" s="12"/>
      <c r="O1285" s="154"/>
      <c r="Q1285" s="12"/>
      <c r="R1285" s="147"/>
      <c r="S1285" s="138"/>
      <c r="T1285" s="138"/>
      <c r="X1285" s="85"/>
      <c r="Y1285" s="185"/>
      <c r="AA1285" s="158"/>
      <c r="AB1285" s="118"/>
      <c r="AC1285" s="118"/>
      <c r="AD1285" s="84"/>
      <c r="AF1285" s="139"/>
      <c r="AS1285" s="84"/>
    </row>
    <row r="1286" spans="1:45" ht="14.25" customHeight="1">
      <c r="A1286" s="407"/>
      <c r="B1286" s="104"/>
      <c r="C1286" s="105"/>
      <c r="E1286" s="135">
        <f>COUNTIF(品番配送区分記入用リスト!U:U,CONCATENATE(A1286,$E$1))</f>
        <v>0</v>
      </c>
      <c r="F1286" s="135">
        <f>COUNTIF(品番配送区分記入用リスト!U:U,CONCATENATE(A1286,$F$1))</f>
        <v>0</v>
      </c>
      <c r="G1286" s="135">
        <f>COUNTIF(品番配送区分記入用リスト!U:U,CONCATENATE(A1286,$G$1))</f>
        <v>0</v>
      </c>
      <c r="H1286" s="135">
        <f>COUNTIF(品番配送区分記入用リスト!U:U,CONCATENATE(A1286,$H$1))</f>
        <v>0</v>
      </c>
      <c r="I1286" s="136">
        <f t="shared" si="22"/>
        <v>0</v>
      </c>
      <c r="J1286" s="142"/>
      <c r="L1286" s="135" t="s">
        <v>1484</v>
      </c>
      <c r="M1286" s="137">
        <v>2000000</v>
      </c>
      <c r="N1286" s="12"/>
      <c r="O1286" s="154"/>
      <c r="Q1286" s="12"/>
      <c r="R1286" s="147"/>
      <c r="S1286" s="138"/>
      <c r="T1286" s="138"/>
      <c r="X1286" s="85"/>
      <c r="Y1286" s="185"/>
      <c r="AA1286" s="158"/>
      <c r="AB1286" s="118"/>
      <c r="AC1286" s="118"/>
      <c r="AD1286" s="84"/>
      <c r="AF1286" s="139"/>
      <c r="AS1286" s="84"/>
    </row>
    <row r="1287" spans="1:45" ht="14.25" customHeight="1">
      <c r="A1287" s="407"/>
      <c r="B1287" s="104"/>
      <c r="C1287" s="105"/>
      <c r="E1287" s="135">
        <f>COUNTIF(品番配送区分記入用リスト!U:U,CONCATENATE(A1287,$E$1))</f>
        <v>0</v>
      </c>
      <c r="F1287" s="135">
        <f>COUNTIF(品番配送区分記入用リスト!U:U,CONCATENATE(A1287,$F$1))</f>
        <v>0</v>
      </c>
      <c r="G1287" s="135">
        <f>COUNTIF(品番配送区分記入用リスト!U:U,CONCATENATE(A1287,$G$1))</f>
        <v>0</v>
      </c>
      <c r="H1287" s="135">
        <f>COUNTIF(品番配送区分記入用リスト!U:U,CONCATENATE(A1287,$H$1))</f>
        <v>0</v>
      </c>
      <c r="I1287" s="136">
        <f t="shared" si="22"/>
        <v>0</v>
      </c>
      <c r="J1287" s="142"/>
      <c r="L1287" s="135" t="s">
        <v>1484</v>
      </c>
      <c r="M1287" s="137">
        <v>2000000</v>
      </c>
      <c r="N1287" s="12"/>
      <c r="O1287" s="154"/>
      <c r="Q1287" s="12"/>
      <c r="R1287" s="147"/>
      <c r="S1287" s="138"/>
      <c r="T1287" s="138"/>
      <c r="X1287" s="85"/>
      <c r="Y1287" s="185"/>
      <c r="AA1287" s="158"/>
      <c r="AB1287" s="118"/>
      <c r="AC1287" s="118"/>
      <c r="AD1287" s="84"/>
      <c r="AF1287" s="139"/>
      <c r="AS1287" s="84"/>
    </row>
    <row r="1288" spans="1:45" ht="14.25" customHeight="1">
      <c r="A1288" s="407"/>
      <c r="B1288" s="104"/>
      <c r="C1288" s="105"/>
      <c r="E1288" s="135">
        <f>COUNTIF(品番配送区分記入用リスト!U:U,CONCATENATE(A1288,$E$1))</f>
        <v>0</v>
      </c>
      <c r="F1288" s="135">
        <f>COUNTIF(品番配送区分記入用リスト!U:U,CONCATENATE(A1288,$F$1))</f>
        <v>0</v>
      </c>
      <c r="G1288" s="135">
        <f>COUNTIF(品番配送区分記入用リスト!U:U,CONCATENATE(A1288,$G$1))</f>
        <v>0</v>
      </c>
      <c r="H1288" s="135">
        <f>COUNTIF(品番配送区分記入用リスト!U:U,CONCATENATE(A1288,$H$1))</f>
        <v>0</v>
      </c>
      <c r="I1288" s="136">
        <f t="shared" si="22"/>
        <v>0</v>
      </c>
      <c r="J1288" s="142"/>
      <c r="L1288" s="135" t="s">
        <v>1484</v>
      </c>
      <c r="M1288" s="137">
        <v>2000000</v>
      </c>
      <c r="N1288" s="12"/>
      <c r="O1288" s="154"/>
      <c r="Q1288" s="12"/>
      <c r="R1288" s="147"/>
      <c r="S1288" s="138"/>
      <c r="T1288" s="138"/>
      <c r="X1288" s="85"/>
      <c r="Y1288" s="185"/>
      <c r="AA1288" s="158"/>
      <c r="AB1288" s="118"/>
      <c r="AC1288" s="118"/>
      <c r="AD1288" s="84"/>
      <c r="AF1288" s="139"/>
      <c r="AS1288" s="84"/>
    </row>
    <row r="1289" spans="1:45" ht="14.25" customHeight="1">
      <c r="A1289" s="407"/>
      <c r="B1289" s="104"/>
      <c r="C1289" s="105"/>
      <c r="E1289" s="135">
        <f>COUNTIF(品番配送区分記入用リスト!U:U,CONCATENATE(A1289,$E$1))</f>
        <v>0</v>
      </c>
      <c r="F1289" s="135">
        <f>COUNTIF(品番配送区分記入用リスト!U:U,CONCATENATE(A1289,$F$1))</f>
        <v>0</v>
      </c>
      <c r="G1289" s="135">
        <f>COUNTIF(品番配送区分記入用リスト!U:U,CONCATENATE(A1289,$G$1))</f>
        <v>0</v>
      </c>
      <c r="H1289" s="135">
        <f>COUNTIF(品番配送区分記入用リスト!U:U,CONCATENATE(A1289,$H$1))</f>
        <v>0</v>
      </c>
      <c r="I1289" s="136">
        <f t="shared" si="22"/>
        <v>0</v>
      </c>
      <c r="J1289" s="142"/>
      <c r="L1289" s="135" t="s">
        <v>1484</v>
      </c>
      <c r="M1289" s="137">
        <v>2000000</v>
      </c>
      <c r="N1289" s="12"/>
      <c r="O1289" s="154"/>
      <c r="Q1289" s="12"/>
      <c r="R1289" s="147"/>
      <c r="S1289" s="138"/>
      <c r="T1289" s="138"/>
      <c r="X1289" s="85"/>
      <c r="Y1289" s="185"/>
      <c r="AA1289" s="158"/>
      <c r="AB1289" s="118"/>
      <c r="AC1289" s="118"/>
      <c r="AD1289" s="84"/>
      <c r="AF1289" s="139"/>
      <c r="AS1289" s="84"/>
    </row>
    <row r="1290" spans="1:45" ht="14.25" customHeight="1">
      <c r="A1290" s="407"/>
      <c r="B1290" s="104"/>
      <c r="C1290" s="105"/>
      <c r="E1290" s="135">
        <f>COUNTIF(品番配送区分記入用リスト!U:U,CONCATENATE(A1290,$E$1))</f>
        <v>0</v>
      </c>
      <c r="F1290" s="135">
        <f>COUNTIF(品番配送区分記入用リスト!U:U,CONCATENATE(A1290,$F$1))</f>
        <v>0</v>
      </c>
      <c r="G1290" s="135">
        <f>COUNTIF(品番配送区分記入用リスト!U:U,CONCATENATE(A1290,$G$1))</f>
        <v>0</v>
      </c>
      <c r="H1290" s="135">
        <f>COUNTIF(品番配送区分記入用リスト!U:U,CONCATENATE(A1290,$H$1))</f>
        <v>0</v>
      </c>
      <c r="I1290" s="136">
        <f t="shared" si="22"/>
        <v>0</v>
      </c>
      <c r="J1290" s="142"/>
      <c r="L1290" s="135" t="s">
        <v>1484</v>
      </c>
      <c r="M1290" s="137">
        <v>2000000</v>
      </c>
      <c r="N1290" s="12"/>
      <c r="O1290" s="154"/>
      <c r="Q1290" s="12"/>
      <c r="R1290" s="147"/>
      <c r="S1290" s="138"/>
      <c r="T1290" s="138"/>
      <c r="X1290" s="85"/>
      <c r="Y1290" s="185"/>
      <c r="AA1290" s="158"/>
      <c r="AB1290" s="118"/>
      <c r="AC1290" s="118"/>
      <c r="AD1290" s="84"/>
      <c r="AF1290" s="139"/>
      <c r="AS1290" s="84"/>
    </row>
    <row r="1291" spans="1:45" ht="14.25" customHeight="1">
      <c r="A1291" s="407"/>
      <c r="B1291" s="104"/>
      <c r="C1291" s="105"/>
      <c r="E1291" s="135">
        <f>COUNTIF(品番配送区分記入用リスト!U:U,CONCATENATE(A1291,$E$1))</f>
        <v>0</v>
      </c>
      <c r="F1291" s="135">
        <f>COUNTIF(品番配送区分記入用リスト!U:U,CONCATENATE(A1291,$F$1))</f>
        <v>0</v>
      </c>
      <c r="G1291" s="135">
        <f>COUNTIF(品番配送区分記入用リスト!U:U,CONCATENATE(A1291,$G$1))</f>
        <v>0</v>
      </c>
      <c r="H1291" s="135">
        <f>COUNTIF(品番配送区分記入用リスト!U:U,CONCATENATE(A1291,$H$1))</f>
        <v>0</v>
      </c>
      <c r="I1291" s="136">
        <f t="shared" si="22"/>
        <v>0</v>
      </c>
      <c r="J1291" s="142"/>
      <c r="L1291" s="135" t="s">
        <v>1484</v>
      </c>
      <c r="M1291" s="137">
        <v>2000000</v>
      </c>
      <c r="N1291" s="12"/>
      <c r="O1291" s="154"/>
      <c r="Q1291" s="12"/>
      <c r="R1291" s="147"/>
      <c r="S1291" s="138"/>
      <c r="T1291" s="138"/>
      <c r="X1291" s="85"/>
      <c r="Y1291" s="185"/>
      <c r="AA1291" s="158"/>
      <c r="AB1291" s="118"/>
      <c r="AC1291" s="118"/>
      <c r="AD1291" s="84"/>
      <c r="AF1291" s="139"/>
      <c r="AS1291" s="84"/>
    </row>
    <row r="1292" spans="1:45" ht="14.25" customHeight="1">
      <c r="A1292" s="407"/>
      <c r="B1292" s="104"/>
      <c r="C1292" s="105"/>
      <c r="E1292" s="135">
        <f>COUNTIF(品番配送区分記入用リスト!U:U,CONCATENATE(A1292,$E$1))</f>
        <v>0</v>
      </c>
      <c r="F1292" s="135">
        <f>COUNTIF(品番配送区分記入用リスト!U:U,CONCATENATE(A1292,$F$1))</f>
        <v>0</v>
      </c>
      <c r="G1292" s="135">
        <f>COUNTIF(品番配送区分記入用リスト!U:U,CONCATENATE(A1292,$G$1))</f>
        <v>0</v>
      </c>
      <c r="H1292" s="135">
        <f>COUNTIF(品番配送区分記入用リスト!U:U,CONCATENATE(A1292,$H$1))</f>
        <v>0</v>
      </c>
      <c r="I1292" s="136">
        <f t="shared" si="22"/>
        <v>0</v>
      </c>
      <c r="J1292" s="142"/>
      <c r="L1292" s="135" t="s">
        <v>1484</v>
      </c>
      <c r="M1292" s="137">
        <v>2000000</v>
      </c>
      <c r="N1292" s="12"/>
      <c r="O1292" s="154"/>
      <c r="Q1292" s="12"/>
      <c r="R1292" s="147"/>
      <c r="S1292" s="138"/>
      <c r="T1292" s="138"/>
      <c r="X1292" s="85"/>
      <c r="Y1292" s="185"/>
      <c r="AA1292" s="158"/>
      <c r="AB1292" s="118"/>
      <c r="AC1292" s="118"/>
      <c r="AD1292" s="84"/>
      <c r="AF1292" s="139"/>
      <c r="AS1292" s="84"/>
    </row>
    <row r="1293" spans="1:45" ht="14.25" customHeight="1">
      <c r="A1293" s="407"/>
      <c r="B1293" s="104"/>
      <c r="C1293" s="105"/>
      <c r="E1293" s="135">
        <f>COUNTIF(品番配送区分記入用リスト!U:U,CONCATENATE(A1293,$E$1))</f>
        <v>0</v>
      </c>
      <c r="F1293" s="135">
        <f>COUNTIF(品番配送区分記入用リスト!U:U,CONCATENATE(A1293,$F$1))</f>
        <v>0</v>
      </c>
      <c r="G1293" s="135">
        <f>COUNTIF(品番配送区分記入用リスト!U:U,CONCATENATE(A1293,$G$1))</f>
        <v>0</v>
      </c>
      <c r="H1293" s="135">
        <f>COUNTIF(品番配送区分記入用リスト!U:U,CONCATENATE(A1293,$H$1))</f>
        <v>0</v>
      </c>
      <c r="I1293" s="136">
        <f t="shared" si="22"/>
        <v>0</v>
      </c>
      <c r="J1293" s="142"/>
      <c r="L1293" s="135" t="s">
        <v>1484</v>
      </c>
      <c r="M1293" s="137">
        <v>2000000</v>
      </c>
      <c r="N1293" s="12"/>
      <c r="O1293" s="154"/>
      <c r="Q1293" s="12"/>
      <c r="R1293" s="147"/>
      <c r="S1293" s="138"/>
      <c r="T1293" s="138"/>
      <c r="X1293" s="85"/>
      <c r="Y1293" s="185"/>
      <c r="AA1293" s="158"/>
      <c r="AB1293" s="118"/>
      <c r="AC1293" s="118"/>
      <c r="AD1293" s="84"/>
      <c r="AF1293" s="139"/>
      <c r="AS1293" s="84"/>
    </row>
    <row r="1294" spans="1:45" ht="14.25" customHeight="1">
      <c r="A1294" s="407"/>
      <c r="B1294" s="104"/>
      <c r="C1294" s="105"/>
      <c r="E1294" s="135">
        <f>COUNTIF(品番配送区分記入用リスト!U:U,CONCATENATE(A1294,$E$1))</f>
        <v>0</v>
      </c>
      <c r="F1294" s="135">
        <f>COUNTIF(品番配送区分記入用リスト!U:U,CONCATENATE(A1294,$F$1))</f>
        <v>0</v>
      </c>
      <c r="G1294" s="135">
        <f>COUNTIF(品番配送区分記入用リスト!U:U,CONCATENATE(A1294,$G$1))</f>
        <v>0</v>
      </c>
      <c r="H1294" s="135">
        <f>COUNTIF(品番配送区分記入用リスト!U:U,CONCATENATE(A1294,$H$1))</f>
        <v>0</v>
      </c>
      <c r="I1294" s="136">
        <f t="shared" si="22"/>
        <v>0</v>
      </c>
      <c r="J1294" s="142"/>
      <c r="L1294" s="135" t="s">
        <v>1484</v>
      </c>
      <c r="M1294" s="137">
        <v>2000000</v>
      </c>
      <c r="N1294" s="12"/>
      <c r="O1294" s="154"/>
      <c r="Q1294" s="12"/>
      <c r="R1294" s="147"/>
      <c r="S1294" s="138"/>
      <c r="T1294" s="138"/>
      <c r="X1294" s="85"/>
      <c r="Y1294" s="185"/>
      <c r="AA1294" s="158"/>
      <c r="AB1294" s="118"/>
      <c r="AC1294" s="118"/>
      <c r="AD1294" s="84"/>
      <c r="AF1294" s="139"/>
      <c r="AS1294" s="84"/>
    </row>
    <row r="1295" spans="1:45" ht="14.25" customHeight="1">
      <c r="A1295" s="407"/>
      <c r="B1295" s="104"/>
      <c r="C1295" s="105"/>
      <c r="E1295" s="135">
        <f>COUNTIF(品番配送区分記入用リスト!U:U,CONCATENATE(A1295,$E$1))</f>
        <v>0</v>
      </c>
      <c r="F1295" s="135">
        <f>COUNTIF(品番配送区分記入用リスト!U:U,CONCATENATE(A1295,$F$1))</f>
        <v>0</v>
      </c>
      <c r="G1295" s="135">
        <f>COUNTIF(品番配送区分記入用リスト!U:U,CONCATENATE(A1295,$G$1))</f>
        <v>0</v>
      </c>
      <c r="H1295" s="135">
        <f>COUNTIF(品番配送区分記入用リスト!U:U,CONCATENATE(A1295,$H$1))</f>
        <v>0</v>
      </c>
      <c r="I1295" s="136">
        <f t="shared" si="22"/>
        <v>0</v>
      </c>
      <c r="J1295" s="142"/>
      <c r="L1295" s="135" t="s">
        <v>1484</v>
      </c>
      <c r="M1295" s="137">
        <v>2000000</v>
      </c>
      <c r="N1295" s="12"/>
      <c r="O1295" s="154"/>
      <c r="Q1295" s="12"/>
      <c r="R1295" s="147"/>
      <c r="S1295" s="138"/>
      <c r="T1295" s="138"/>
      <c r="X1295" s="85"/>
      <c r="Y1295" s="185"/>
      <c r="AA1295" s="158"/>
      <c r="AB1295" s="118"/>
      <c r="AC1295" s="118"/>
      <c r="AD1295" s="84"/>
      <c r="AF1295" s="139"/>
      <c r="AS1295" s="84"/>
    </row>
    <row r="1296" spans="1:45" ht="14.25" customHeight="1">
      <c r="A1296" s="407"/>
      <c r="B1296" s="104"/>
      <c r="C1296" s="105"/>
      <c r="E1296" s="135">
        <f>COUNTIF(品番配送区分記入用リスト!U:U,CONCATENATE(A1296,$E$1))</f>
        <v>0</v>
      </c>
      <c r="F1296" s="135">
        <f>COUNTIF(品番配送区分記入用リスト!U:U,CONCATENATE(A1296,$F$1))</f>
        <v>0</v>
      </c>
      <c r="G1296" s="135">
        <f>COUNTIF(品番配送区分記入用リスト!U:U,CONCATENATE(A1296,$G$1))</f>
        <v>0</v>
      </c>
      <c r="H1296" s="135">
        <f>COUNTIF(品番配送区分記入用リスト!U:U,CONCATENATE(A1296,$H$1))</f>
        <v>0</v>
      </c>
      <c r="I1296" s="136">
        <f t="shared" si="22"/>
        <v>0</v>
      </c>
      <c r="J1296" s="142"/>
      <c r="L1296" s="135" t="s">
        <v>1484</v>
      </c>
      <c r="M1296" s="137">
        <v>2000000</v>
      </c>
      <c r="N1296" s="12"/>
      <c r="O1296" s="154"/>
      <c r="Q1296" s="12"/>
      <c r="R1296" s="147"/>
      <c r="S1296" s="138"/>
      <c r="T1296" s="138"/>
      <c r="X1296" s="85"/>
      <c r="Y1296" s="185"/>
      <c r="AA1296" s="158"/>
      <c r="AB1296" s="118"/>
      <c r="AC1296" s="118"/>
      <c r="AD1296" s="84"/>
      <c r="AF1296" s="139"/>
      <c r="AS1296" s="84"/>
    </row>
    <row r="1297" spans="1:45" ht="14.25" customHeight="1">
      <c r="A1297" s="407"/>
      <c r="B1297" s="104"/>
      <c r="C1297" s="105"/>
      <c r="E1297" s="135">
        <f>COUNTIF(品番配送区分記入用リスト!U:U,CONCATENATE(A1297,$E$1))</f>
        <v>0</v>
      </c>
      <c r="F1297" s="135">
        <f>COUNTIF(品番配送区分記入用リスト!U:U,CONCATENATE(A1297,$F$1))</f>
        <v>0</v>
      </c>
      <c r="G1297" s="135">
        <f>COUNTIF(品番配送区分記入用リスト!U:U,CONCATENATE(A1297,$G$1))</f>
        <v>0</v>
      </c>
      <c r="H1297" s="135">
        <f>COUNTIF(品番配送区分記入用リスト!U:U,CONCATENATE(A1297,$H$1))</f>
        <v>0</v>
      </c>
      <c r="I1297" s="136">
        <f t="shared" si="22"/>
        <v>0</v>
      </c>
      <c r="J1297" s="142"/>
      <c r="L1297" s="135" t="s">
        <v>1484</v>
      </c>
      <c r="M1297" s="137">
        <v>2000000</v>
      </c>
      <c r="N1297" s="12"/>
      <c r="O1297" s="154"/>
      <c r="Q1297" s="12"/>
      <c r="R1297" s="147"/>
      <c r="S1297" s="138"/>
      <c r="T1297" s="138"/>
      <c r="X1297" s="85"/>
      <c r="Y1297" s="185"/>
      <c r="AA1297" s="158"/>
      <c r="AB1297" s="118"/>
      <c r="AC1297" s="118"/>
      <c r="AD1297" s="84"/>
      <c r="AF1297" s="139"/>
      <c r="AS1297" s="84"/>
    </row>
    <row r="1298" spans="1:45" ht="14.25" customHeight="1">
      <c r="A1298" s="407"/>
      <c r="B1298" s="104"/>
      <c r="C1298" s="105"/>
      <c r="E1298" s="135">
        <f>COUNTIF(品番配送区分記入用リスト!U:U,CONCATENATE(A1298,$E$1))</f>
        <v>0</v>
      </c>
      <c r="F1298" s="135">
        <f>COUNTIF(品番配送区分記入用リスト!U:U,CONCATENATE(A1298,$F$1))</f>
        <v>0</v>
      </c>
      <c r="G1298" s="135">
        <f>COUNTIF(品番配送区分記入用リスト!U:U,CONCATENATE(A1298,$G$1))</f>
        <v>0</v>
      </c>
      <c r="H1298" s="135">
        <f>COUNTIF(品番配送区分記入用リスト!U:U,CONCATENATE(A1298,$H$1))</f>
        <v>0</v>
      </c>
      <c r="I1298" s="136">
        <f t="shared" si="22"/>
        <v>0</v>
      </c>
      <c r="J1298" s="142"/>
      <c r="L1298" s="135" t="s">
        <v>1484</v>
      </c>
      <c r="M1298" s="137">
        <v>2000000</v>
      </c>
      <c r="N1298" s="12"/>
      <c r="O1298" s="154"/>
      <c r="Q1298" s="12"/>
      <c r="R1298" s="147"/>
      <c r="S1298" s="138"/>
      <c r="T1298" s="138"/>
      <c r="X1298" s="85"/>
      <c r="Y1298" s="185"/>
      <c r="AA1298" s="158"/>
      <c r="AB1298" s="118"/>
      <c r="AC1298" s="118"/>
      <c r="AD1298" s="84"/>
      <c r="AF1298" s="139"/>
      <c r="AS1298" s="84"/>
    </row>
    <row r="1299" spans="1:45" ht="14.25" customHeight="1">
      <c r="A1299" s="407"/>
      <c r="B1299" s="104"/>
      <c r="C1299" s="105"/>
      <c r="E1299" s="135">
        <f>COUNTIF(品番配送区分記入用リスト!U:U,CONCATENATE(A1299,$E$1))</f>
        <v>0</v>
      </c>
      <c r="F1299" s="135">
        <f>COUNTIF(品番配送区分記入用リスト!U:U,CONCATENATE(A1299,$F$1))</f>
        <v>0</v>
      </c>
      <c r="G1299" s="135">
        <f>COUNTIF(品番配送区分記入用リスト!U:U,CONCATENATE(A1299,$G$1))</f>
        <v>0</v>
      </c>
      <c r="H1299" s="135">
        <f>COUNTIF(品番配送区分記入用リスト!U:U,CONCATENATE(A1299,$H$1))</f>
        <v>0</v>
      </c>
      <c r="I1299" s="136">
        <f t="shared" si="22"/>
        <v>0</v>
      </c>
      <c r="J1299" s="142"/>
      <c r="L1299" s="135" t="s">
        <v>1484</v>
      </c>
      <c r="M1299" s="137">
        <v>2000000</v>
      </c>
      <c r="N1299" s="12"/>
      <c r="O1299" s="154"/>
      <c r="Q1299" s="12"/>
      <c r="R1299" s="147"/>
      <c r="S1299" s="138"/>
      <c r="T1299" s="138"/>
      <c r="X1299" s="85"/>
      <c r="Y1299" s="185"/>
      <c r="AA1299" s="158"/>
      <c r="AB1299" s="118"/>
      <c r="AC1299" s="118"/>
      <c r="AD1299" s="84"/>
      <c r="AF1299" s="139"/>
      <c r="AS1299" s="84"/>
    </row>
    <row r="1300" spans="1:45" ht="14.25" customHeight="1">
      <c r="A1300" s="407"/>
      <c r="B1300" s="104"/>
      <c r="C1300" s="105"/>
      <c r="E1300" s="135">
        <f>COUNTIF(品番配送区分記入用リスト!U:U,CONCATENATE(A1300,$E$1))</f>
        <v>0</v>
      </c>
      <c r="F1300" s="135">
        <f>COUNTIF(品番配送区分記入用リスト!U:U,CONCATENATE(A1300,$F$1))</f>
        <v>0</v>
      </c>
      <c r="G1300" s="135">
        <f>COUNTIF(品番配送区分記入用リスト!U:U,CONCATENATE(A1300,$G$1))</f>
        <v>0</v>
      </c>
      <c r="H1300" s="135">
        <f>COUNTIF(品番配送区分記入用リスト!U:U,CONCATENATE(A1300,$H$1))</f>
        <v>0</v>
      </c>
      <c r="I1300" s="136">
        <f t="shared" si="22"/>
        <v>0</v>
      </c>
      <c r="J1300" s="142"/>
      <c r="L1300" s="135" t="s">
        <v>1484</v>
      </c>
      <c r="M1300" s="137">
        <v>2000000</v>
      </c>
      <c r="N1300" s="12"/>
      <c r="O1300" s="154"/>
      <c r="Q1300" s="12"/>
      <c r="R1300" s="147"/>
      <c r="S1300" s="138"/>
      <c r="T1300" s="138"/>
      <c r="X1300" s="85"/>
      <c r="Y1300" s="185"/>
      <c r="AA1300" s="158"/>
      <c r="AB1300" s="118"/>
      <c r="AC1300" s="118"/>
      <c r="AD1300" s="84"/>
      <c r="AF1300" s="139"/>
      <c r="AS1300" s="84"/>
    </row>
    <row r="1301" spans="1:45" ht="14.25" customHeight="1">
      <c r="A1301" s="407"/>
      <c r="B1301" s="104"/>
      <c r="C1301" s="105"/>
      <c r="E1301" s="135">
        <f>COUNTIF(品番配送区分記入用リスト!U:U,CONCATENATE(A1301,$E$1))</f>
        <v>0</v>
      </c>
      <c r="F1301" s="135">
        <f>COUNTIF(品番配送区分記入用リスト!U:U,CONCATENATE(A1301,$F$1))</f>
        <v>0</v>
      </c>
      <c r="G1301" s="135">
        <f>COUNTIF(品番配送区分記入用リスト!U:U,CONCATENATE(A1301,$G$1))</f>
        <v>0</v>
      </c>
      <c r="H1301" s="135">
        <f>COUNTIF(品番配送区分記入用リスト!U:U,CONCATENATE(A1301,$H$1))</f>
        <v>0</v>
      </c>
      <c r="I1301" s="136">
        <f t="shared" si="22"/>
        <v>0</v>
      </c>
      <c r="J1301" s="142"/>
      <c r="L1301" s="135" t="s">
        <v>1484</v>
      </c>
      <c r="M1301" s="137">
        <v>2000000</v>
      </c>
      <c r="N1301" s="12"/>
      <c r="O1301" s="154"/>
      <c r="Q1301" s="12"/>
      <c r="R1301" s="147"/>
      <c r="S1301" s="138"/>
      <c r="T1301" s="138"/>
      <c r="X1301" s="85"/>
      <c r="Y1301" s="185"/>
      <c r="AA1301" s="158"/>
      <c r="AB1301" s="118"/>
      <c r="AC1301" s="118"/>
      <c r="AD1301" s="84"/>
      <c r="AF1301" s="139"/>
      <c r="AS1301" s="84"/>
    </row>
    <row r="1302" spans="1:45" ht="14.25" customHeight="1">
      <c r="A1302" s="407"/>
      <c r="B1302" s="104"/>
      <c r="C1302" s="105"/>
      <c r="E1302" s="135">
        <f>COUNTIF(品番配送区分記入用リスト!U:U,CONCATENATE(A1302,$E$1))</f>
        <v>0</v>
      </c>
      <c r="F1302" s="135">
        <f>COUNTIF(品番配送区分記入用リスト!U:U,CONCATENATE(A1302,$F$1))</f>
        <v>0</v>
      </c>
      <c r="G1302" s="135">
        <f>COUNTIF(品番配送区分記入用リスト!U:U,CONCATENATE(A1302,$G$1))</f>
        <v>0</v>
      </c>
      <c r="H1302" s="135">
        <f>COUNTIF(品番配送区分記入用リスト!U:U,CONCATENATE(A1302,$H$1))</f>
        <v>0</v>
      </c>
      <c r="I1302" s="136">
        <f t="shared" si="22"/>
        <v>0</v>
      </c>
      <c r="J1302" s="142"/>
      <c r="L1302" s="135" t="s">
        <v>1484</v>
      </c>
      <c r="M1302" s="137">
        <v>2000000</v>
      </c>
      <c r="N1302" s="12"/>
      <c r="O1302" s="154"/>
      <c r="Q1302" s="12"/>
      <c r="R1302" s="147"/>
      <c r="S1302" s="138"/>
      <c r="T1302" s="138"/>
      <c r="X1302" s="85"/>
      <c r="Y1302" s="185"/>
      <c r="AA1302" s="158"/>
      <c r="AB1302" s="118"/>
      <c r="AC1302" s="118"/>
      <c r="AD1302" s="84"/>
      <c r="AF1302" s="139"/>
      <c r="AS1302" s="84"/>
    </row>
    <row r="1303" spans="1:45" ht="14.25" customHeight="1">
      <c r="A1303" s="407"/>
      <c r="B1303" s="104"/>
      <c r="C1303" s="105"/>
      <c r="E1303" s="135">
        <f>COUNTIF(品番配送区分記入用リスト!U:U,CONCATENATE(A1303,$E$1))</f>
        <v>0</v>
      </c>
      <c r="F1303" s="135">
        <f>COUNTIF(品番配送区分記入用リスト!U:U,CONCATENATE(A1303,$F$1))</f>
        <v>0</v>
      </c>
      <c r="G1303" s="135">
        <f>COUNTIF(品番配送区分記入用リスト!U:U,CONCATENATE(A1303,$G$1))</f>
        <v>0</v>
      </c>
      <c r="H1303" s="135">
        <f>COUNTIF(品番配送区分記入用リスト!U:U,CONCATENATE(A1303,$H$1))</f>
        <v>0</v>
      </c>
      <c r="I1303" s="136">
        <f t="shared" si="22"/>
        <v>0</v>
      </c>
      <c r="J1303" s="142"/>
      <c r="L1303" s="135" t="s">
        <v>1484</v>
      </c>
      <c r="M1303" s="137">
        <v>2000000</v>
      </c>
      <c r="N1303" s="12"/>
      <c r="O1303" s="154"/>
      <c r="Q1303" s="12"/>
      <c r="R1303" s="147"/>
      <c r="S1303" s="138"/>
      <c r="T1303" s="138"/>
      <c r="X1303" s="85"/>
      <c r="Y1303" s="185"/>
      <c r="AA1303" s="158"/>
      <c r="AB1303" s="118"/>
      <c r="AC1303" s="118"/>
      <c r="AD1303" s="84"/>
      <c r="AF1303" s="139"/>
      <c r="AS1303" s="84"/>
    </row>
    <row r="1304" spans="1:45" ht="14.25" customHeight="1">
      <c r="A1304" s="407"/>
      <c r="B1304" s="104"/>
      <c r="C1304" s="105"/>
      <c r="E1304" s="135">
        <f>COUNTIF(品番配送区分記入用リスト!U:U,CONCATENATE(A1304,$E$1))</f>
        <v>0</v>
      </c>
      <c r="F1304" s="135">
        <f>COUNTIF(品番配送区分記入用リスト!U:U,CONCATENATE(A1304,$F$1))</f>
        <v>0</v>
      </c>
      <c r="G1304" s="135">
        <f>COUNTIF(品番配送区分記入用リスト!U:U,CONCATENATE(A1304,$G$1))</f>
        <v>0</v>
      </c>
      <c r="H1304" s="135">
        <f>COUNTIF(品番配送区分記入用リスト!U:U,CONCATENATE(A1304,$H$1))</f>
        <v>0</v>
      </c>
      <c r="I1304" s="136">
        <f t="shared" si="22"/>
        <v>0</v>
      </c>
      <c r="J1304" s="142"/>
      <c r="L1304" s="135" t="s">
        <v>1484</v>
      </c>
      <c r="M1304" s="137">
        <v>2000000</v>
      </c>
      <c r="N1304" s="12"/>
      <c r="O1304" s="154"/>
      <c r="Q1304" s="12"/>
      <c r="R1304" s="147"/>
      <c r="S1304" s="138"/>
      <c r="T1304" s="138"/>
      <c r="X1304" s="85"/>
      <c r="Y1304" s="185"/>
      <c r="AA1304" s="158"/>
      <c r="AB1304" s="118"/>
      <c r="AC1304" s="118"/>
      <c r="AD1304" s="84"/>
      <c r="AF1304" s="139"/>
      <c r="AS1304" s="84"/>
    </row>
    <row r="1305" spans="1:45" ht="14.25" customHeight="1">
      <c r="A1305" s="407"/>
      <c r="B1305" s="104"/>
      <c r="C1305" s="105"/>
      <c r="E1305" s="135">
        <f>COUNTIF(品番配送区分記入用リスト!U:U,CONCATENATE(A1305,$E$1))</f>
        <v>0</v>
      </c>
      <c r="F1305" s="135">
        <f>COUNTIF(品番配送区分記入用リスト!U:U,CONCATENATE(A1305,$F$1))</f>
        <v>0</v>
      </c>
      <c r="G1305" s="135">
        <f>COUNTIF(品番配送区分記入用リスト!U:U,CONCATENATE(A1305,$G$1))</f>
        <v>0</v>
      </c>
      <c r="H1305" s="135">
        <f>COUNTIF(品番配送区分記入用リスト!U:U,CONCATENATE(A1305,$H$1))</f>
        <v>0</v>
      </c>
      <c r="I1305" s="136">
        <f t="shared" si="22"/>
        <v>0</v>
      </c>
      <c r="J1305" s="142"/>
      <c r="L1305" s="135" t="s">
        <v>1484</v>
      </c>
      <c r="M1305" s="137">
        <v>2000000</v>
      </c>
      <c r="N1305" s="12"/>
      <c r="O1305" s="154"/>
      <c r="Q1305" s="12"/>
      <c r="R1305" s="147"/>
      <c r="S1305" s="138"/>
      <c r="T1305" s="138"/>
      <c r="X1305" s="85"/>
      <c r="Y1305" s="185"/>
      <c r="AA1305" s="158"/>
      <c r="AB1305" s="118"/>
      <c r="AC1305" s="118"/>
      <c r="AD1305" s="84"/>
      <c r="AF1305" s="139"/>
      <c r="AS1305" s="84"/>
    </row>
    <row r="1306" spans="1:45" ht="14.25" customHeight="1">
      <c r="A1306" s="407"/>
      <c r="B1306" s="104"/>
      <c r="C1306" s="105"/>
      <c r="E1306" s="135">
        <f>COUNTIF(品番配送区分記入用リスト!U:U,CONCATENATE(A1306,$E$1))</f>
        <v>0</v>
      </c>
      <c r="F1306" s="135">
        <f>COUNTIF(品番配送区分記入用リスト!U:U,CONCATENATE(A1306,$F$1))</f>
        <v>0</v>
      </c>
      <c r="G1306" s="135">
        <f>COUNTIF(品番配送区分記入用リスト!U:U,CONCATENATE(A1306,$G$1))</f>
        <v>0</v>
      </c>
      <c r="H1306" s="135">
        <f>COUNTIF(品番配送区分記入用リスト!U:U,CONCATENATE(A1306,$H$1))</f>
        <v>0</v>
      </c>
      <c r="I1306" s="136">
        <f t="shared" si="22"/>
        <v>0</v>
      </c>
      <c r="J1306" s="142"/>
      <c r="L1306" s="135" t="s">
        <v>1484</v>
      </c>
      <c r="M1306" s="137">
        <v>2000000</v>
      </c>
      <c r="N1306" s="12"/>
      <c r="O1306" s="154"/>
      <c r="Q1306" s="12"/>
      <c r="R1306" s="147"/>
      <c r="S1306" s="138"/>
      <c r="T1306" s="138"/>
      <c r="X1306" s="85"/>
      <c r="Y1306" s="185"/>
      <c r="AA1306" s="158"/>
      <c r="AB1306" s="118"/>
      <c r="AC1306" s="118"/>
      <c r="AD1306" s="84"/>
      <c r="AF1306" s="139"/>
      <c r="AS1306" s="84"/>
    </row>
    <row r="1307" spans="1:45" ht="14.25" customHeight="1">
      <c r="A1307" s="407"/>
      <c r="B1307" s="104"/>
      <c r="C1307" s="105"/>
      <c r="E1307" s="135">
        <f>COUNTIF(品番配送区分記入用リスト!U:U,CONCATENATE(A1307,$E$1))</f>
        <v>0</v>
      </c>
      <c r="F1307" s="135">
        <f>COUNTIF(品番配送区分記入用リスト!U:U,CONCATENATE(A1307,$F$1))</f>
        <v>0</v>
      </c>
      <c r="G1307" s="135">
        <f>COUNTIF(品番配送区分記入用リスト!U:U,CONCATENATE(A1307,$G$1))</f>
        <v>0</v>
      </c>
      <c r="H1307" s="135">
        <f>COUNTIF(品番配送区分記入用リスト!U:U,CONCATENATE(A1307,$H$1))</f>
        <v>0</v>
      </c>
      <c r="I1307" s="136">
        <f t="shared" si="22"/>
        <v>0</v>
      </c>
      <c r="J1307" s="142"/>
      <c r="L1307" s="135" t="s">
        <v>1484</v>
      </c>
      <c r="M1307" s="137">
        <v>2000000</v>
      </c>
      <c r="N1307" s="12"/>
      <c r="O1307" s="154"/>
      <c r="Q1307" s="12"/>
      <c r="R1307" s="147"/>
      <c r="S1307" s="138"/>
      <c r="T1307" s="138"/>
      <c r="X1307" s="85"/>
      <c r="Y1307" s="185"/>
      <c r="AA1307" s="158"/>
      <c r="AB1307" s="118"/>
      <c r="AC1307" s="118"/>
      <c r="AD1307" s="84"/>
      <c r="AF1307" s="139"/>
      <c r="AS1307" s="84"/>
    </row>
    <row r="1308" spans="1:45" ht="14.25" customHeight="1">
      <c r="A1308" s="407"/>
      <c r="B1308" s="104"/>
      <c r="C1308" s="105"/>
      <c r="E1308" s="135">
        <f>COUNTIF(品番配送区分記入用リスト!U:U,CONCATENATE(A1308,$E$1))</f>
        <v>0</v>
      </c>
      <c r="F1308" s="135">
        <f>COUNTIF(品番配送区分記入用リスト!U:U,CONCATENATE(A1308,$F$1))</f>
        <v>0</v>
      </c>
      <c r="G1308" s="135">
        <f>COUNTIF(品番配送区分記入用リスト!U:U,CONCATENATE(A1308,$G$1))</f>
        <v>0</v>
      </c>
      <c r="H1308" s="135">
        <f>COUNTIF(品番配送区分記入用リスト!U:U,CONCATENATE(A1308,$H$1))</f>
        <v>0</v>
      </c>
      <c r="I1308" s="136">
        <f t="shared" si="22"/>
        <v>0</v>
      </c>
      <c r="J1308" s="142"/>
      <c r="L1308" s="135" t="s">
        <v>1484</v>
      </c>
      <c r="M1308" s="137">
        <v>2000000</v>
      </c>
      <c r="N1308" s="12"/>
      <c r="O1308" s="154"/>
      <c r="Q1308" s="12"/>
      <c r="R1308" s="147"/>
      <c r="S1308" s="138"/>
      <c r="T1308" s="138"/>
      <c r="X1308" s="85"/>
      <c r="Y1308" s="185"/>
      <c r="AA1308" s="158"/>
      <c r="AB1308" s="118"/>
      <c r="AC1308" s="118"/>
      <c r="AD1308" s="84"/>
      <c r="AF1308" s="139"/>
      <c r="AS1308" s="84"/>
    </row>
    <row r="1309" spans="1:45" ht="14.25" customHeight="1">
      <c r="A1309" s="407"/>
      <c r="B1309" s="104"/>
      <c r="C1309" s="105"/>
      <c r="E1309" s="135">
        <f>COUNTIF(品番配送区分記入用リスト!U:U,CONCATENATE(A1309,$E$1))</f>
        <v>0</v>
      </c>
      <c r="F1309" s="135">
        <f>COUNTIF(品番配送区分記入用リスト!U:U,CONCATENATE(A1309,$F$1))</f>
        <v>0</v>
      </c>
      <c r="G1309" s="135">
        <f>COUNTIF(品番配送区分記入用リスト!U:U,CONCATENATE(A1309,$G$1))</f>
        <v>0</v>
      </c>
      <c r="H1309" s="135">
        <f>COUNTIF(品番配送区分記入用リスト!U:U,CONCATENATE(A1309,$H$1))</f>
        <v>0</v>
      </c>
      <c r="I1309" s="136">
        <f t="shared" si="22"/>
        <v>0</v>
      </c>
      <c r="J1309" s="142"/>
      <c r="L1309" s="135" t="s">
        <v>1484</v>
      </c>
      <c r="M1309" s="137">
        <v>2000000</v>
      </c>
      <c r="N1309" s="12"/>
      <c r="O1309" s="154"/>
      <c r="Q1309" s="12"/>
      <c r="R1309" s="147"/>
      <c r="S1309" s="138"/>
      <c r="T1309" s="138"/>
      <c r="X1309" s="85"/>
      <c r="Y1309" s="185"/>
      <c r="AA1309" s="158"/>
      <c r="AB1309" s="118"/>
      <c r="AC1309" s="118"/>
      <c r="AD1309" s="84"/>
      <c r="AF1309" s="139"/>
      <c r="AS1309" s="84"/>
    </row>
    <row r="1310" spans="1:45" ht="14.25" customHeight="1">
      <c r="A1310" s="407"/>
      <c r="B1310" s="104"/>
      <c r="C1310" s="105"/>
      <c r="E1310" s="135">
        <f>COUNTIF(品番配送区分記入用リスト!U:U,CONCATENATE(A1310,$E$1))</f>
        <v>0</v>
      </c>
      <c r="F1310" s="135">
        <f>COUNTIF(品番配送区分記入用リスト!U:U,CONCATENATE(A1310,$F$1))</f>
        <v>0</v>
      </c>
      <c r="G1310" s="135">
        <f>COUNTIF(品番配送区分記入用リスト!U:U,CONCATENATE(A1310,$G$1))</f>
        <v>0</v>
      </c>
      <c r="H1310" s="135">
        <f>COUNTIF(品番配送区分記入用リスト!U:U,CONCATENATE(A1310,$H$1))</f>
        <v>0</v>
      </c>
      <c r="I1310" s="136">
        <f t="shared" si="22"/>
        <v>0</v>
      </c>
      <c r="J1310" s="142"/>
      <c r="L1310" s="135" t="s">
        <v>1484</v>
      </c>
      <c r="M1310" s="137">
        <v>2000000</v>
      </c>
      <c r="N1310" s="12"/>
      <c r="O1310" s="154"/>
      <c r="Q1310" s="12"/>
      <c r="R1310" s="147"/>
      <c r="S1310" s="138"/>
      <c r="T1310" s="138"/>
      <c r="X1310" s="85"/>
      <c r="Y1310" s="185"/>
      <c r="AA1310" s="158"/>
      <c r="AB1310" s="118"/>
      <c r="AC1310" s="118"/>
      <c r="AD1310" s="84"/>
      <c r="AF1310" s="139"/>
      <c r="AS1310" s="84"/>
    </row>
    <row r="1311" spans="1:45" ht="14.25" customHeight="1">
      <c r="A1311" s="407"/>
      <c r="B1311" s="104"/>
      <c r="C1311" s="105"/>
      <c r="E1311" s="135">
        <f>COUNTIF(品番配送区分記入用リスト!U:U,CONCATENATE(A1311,$E$1))</f>
        <v>0</v>
      </c>
      <c r="F1311" s="135">
        <f>COUNTIF(品番配送区分記入用リスト!U:U,CONCATENATE(A1311,$F$1))</f>
        <v>0</v>
      </c>
      <c r="G1311" s="135">
        <f>COUNTIF(品番配送区分記入用リスト!U:U,CONCATENATE(A1311,$G$1))</f>
        <v>0</v>
      </c>
      <c r="H1311" s="135">
        <f>COUNTIF(品番配送区分記入用リスト!U:U,CONCATENATE(A1311,$H$1))</f>
        <v>0</v>
      </c>
      <c r="I1311" s="136">
        <f t="shared" si="22"/>
        <v>0</v>
      </c>
      <c r="J1311" s="142"/>
      <c r="L1311" s="135" t="s">
        <v>1484</v>
      </c>
      <c r="M1311" s="137">
        <v>2000000</v>
      </c>
      <c r="N1311" s="12"/>
      <c r="O1311" s="154"/>
      <c r="Q1311" s="12"/>
      <c r="R1311" s="147"/>
      <c r="S1311" s="138"/>
      <c r="T1311" s="138"/>
      <c r="X1311" s="85"/>
      <c r="Y1311" s="185"/>
      <c r="AA1311" s="158"/>
      <c r="AB1311" s="118"/>
      <c r="AC1311" s="118"/>
      <c r="AD1311" s="84"/>
      <c r="AF1311" s="139"/>
      <c r="AS1311" s="84"/>
    </row>
    <row r="1312" spans="1:45" ht="14.25" customHeight="1">
      <c r="A1312" s="407"/>
      <c r="B1312" s="104"/>
      <c r="C1312" s="105"/>
      <c r="E1312" s="135">
        <f>COUNTIF(品番配送区分記入用リスト!U:U,CONCATENATE(A1312,$E$1))</f>
        <v>0</v>
      </c>
      <c r="F1312" s="135">
        <f>COUNTIF(品番配送区分記入用リスト!U:U,CONCATENATE(A1312,$F$1))</f>
        <v>0</v>
      </c>
      <c r="G1312" s="135">
        <f>COUNTIF(品番配送区分記入用リスト!U:U,CONCATENATE(A1312,$G$1))</f>
        <v>0</v>
      </c>
      <c r="H1312" s="135">
        <f>COUNTIF(品番配送区分記入用リスト!U:U,CONCATENATE(A1312,$H$1))</f>
        <v>0</v>
      </c>
      <c r="I1312" s="136">
        <f t="shared" si="22"/>
        <v>0</v>
      </c>
      <c r="J1312" s="142"/>
      <c r="L1312" s="135" t="s">
        <v>1484</v>
      </c>
      <c r="M1312" s="137">
        <v>2000000</v>
      </c>
      <c r="N1312" s="12"/>
      <c r="O1312" s="154"/>
      <c r="Q1312" s="12"/>
      <c r="R1312" s="147"/>
      <c r="S1312" s="138"/>
      <c r="T1312" s="138"/>
      <c r="X1312" s="85"/>
      <c r="Y1312" s="185"/>
      <c r="AA1312" s="158"/>
      <c r="AB1312" s="118"/>
      <c r="AC1312" s="118"/>
      <c r="AD1312" s="84"/>
      <c r="AF1312" s="139"/>
      <c r="AS1312" s="84"/>
    </row>
    <row r="1313" spans="1:45" ht="14.25" customHeight="1">
      <c r="A1313" s="407"/>
      <c r="B1313" s="104"/>
      <c r="C1313" s="105"/>
      <c r="E1313" s="135">
        <f>COUNTIF(品番配送区分記入用リスト!U:U,CONCATENATE(A1313,$E$1))</f>
        <v>0</v>
      </c>
      <c r="F1313" s="135">
        <f>COUNTIF(品番配送区分記入用リスト!U:U,CONCATENATE(A1313,$F$1))</f>
        <v>0</v>
      </c>
      <c r="G1313" s="135">
        <f>COUNTIF(品番配送区分記入用リスト!U:U,CONCATENATE(A1313,$G$1))</f>
        <v>0</v>
      </c>
      <c r="H1313" s="135">
        <f>COUNTIF(品番配送区分記入用リスト!U:U,CONCATENATE(A1313,$H$1))</f>
        <v>0</v>
      </c>
      <c r="I1313" s="136">
        <f t="shared" si="22"/>
        <v>0</v>
      </c>
      <c r="J1313" s="142"/>
      <c r="L1313" s="135" t="s">
        <v>1484</v>
      </c>
      <c r="M1313" s="137">
        <v>2000000</v>
      </c>
      <c r="N1313" s="12"/>
      <c r="O1313" s="154"/>
      <c r="Q1313" s="12"/>
      <c r="R1313" s="147"/>
      <c r="S1313" s="138"/>
      <c r="T1313" s="138"/>
      <c r="X1313" s="85"/>
      <c r="Y1313" s="185"/>
      <c r="AA1313" s="158"/>
      <c r="AB1313" s="118"/>
      <c r="AC1313" s="118"/>
      <c r="AD1313" s="84"/>
      <c r="AF1313" s="139"/>
      <c r="AS1313" s="84"/>
    </row>
    <row r="1314" spans="1:45" ht="14.25" customHeight="1">
      <c r="A1314" s="407"/>
      <c r="B1314" s="104"/>
      <c r="C1314" s="105"/>
      <c r="E1314" s="135">
        <f>COUNTIF(品番配送区分記入用リスト!U:U,CONCATENATE(A1314,$E$1))</f>
        <v>0</v>
      </c>
      <c r="F1314" s="135">
        <f>COUNTIF(品番配送区分記入用リスト!U:U,CONCATENATE(A1314,$F$1))</f>
        <v>0</v>
      </c>
      <c r="G1314" s="135">
        <f>COUNTIF(品番配送区分記入用リスト!U:U,CONCATENATE(A1314,$G$1))</f>
        <v>0</v>
      </c>
      <c r="H1314" s="135">
        <f>COUNTIF(品番配送区分記入用リスト!U:U,CONCATENATE(A1314,$H$1))</f>
        <v>0</v>
      </c>
      <c r="I1314" s="136">
        <f t="shared" si="22"/>
        <v>0</v>
      </c>
      <c r="J1314" s="142"/>
      <c r="L1314" s="135" t="s">
        <v>1484</v>
      </c>
      <c r="M1314" s="137">
        <v>2000000</v>
      </c>
      <c r="N1314" s="12"/>
      <c r="O1314" s="154"/>
      <c r="Q1314" s="12"/>
      <c r="R1314" s="147"/>
      <c r="S1314" s="138"/>
      <c r="T1314" s="138"/>
      <c r="X1314" s="85"/>
      <c r="Y1314" s="185"/>
      <c r="AA1314" s="158"/>
      <c r="AB1314" s="118"/>
      <c r="AC1314" s="118"/>
      <c r="AD1314" s="84"/>
      <c r="AF1314" s="139"/>
      <c r="AS1314" s="84"/>
    </row>
    <row r="1315" spans="1:45" ht="14.25" customHeight="1">
      <c r="A1315" s="407"/>
      <c r="B1315" s="104"/>
      <c r="C1315" s="105"/>
      <c r="E1315" s="135">
        <f>COUNTIF(品番配送区分記入用リスト!U:U,CONCATENATE(A1315,$E$1))</f>
        <v>0</v>
      </c>
      <c r="F1315" s="135">
        <f>COUNTIF(品番配送区分記入用リスト!U:U,CONCATENATE(A1315,$F$1))</f>
        <v>0</v>
      </c>
      <c r="G1315" s="135">
        <f>COUNTIF(品番配送区分記入用リスト!U:U,CONCATENATE(A1315,$G$1))</f>
        <v>0</v>
      </c>
      <c r="H1315" s="135">
        <f>COUNTIF(品番配送区分記入用リスト!U:U,CONCATENATE(A1315,$H$1))</f>
        <v>0</v>
      </c>
      <c r="I1315" s="136">
        <f t="shared" si="22"/>
        <v>0</v>
      </c>
      <c r="J1315" s="142"/>
      <c r="L1315" s="135" t="s">
        <v>1484</v>
      </c>
      <c r="M1315" s="137">
        <v>2000000</v>
      </c>
      <c r="N1315" s="12"/>
      <c r="O1315" s="154"/>
      <c r="Q1315" s="12"/>
      <c r="R1315" s="147"/>
      <c r="S1315" s="138"/>
      <c r="T1315" s="138"/>
      <c r="X1315" s="85"/>
      <c r="Y1315" s="185"/>
      <c r="AA1315" s="158"/>
      <c r="AB1315" s="118"/>
      <c r="AC1315" s="118"/>
      <c r="AD1315" s="84"/>
      <c r="AF1315" s="139"/>
      <c r="AS1315" s="84"/>
    </row>
    <row r="1316" spans="1:45" ht="14.25" customHeight="1">
      <c r="A1316" s="407"/>
      <c r="B1316" s="104"/>
      <c r="C1316" s="105"/>
      <c r="E1316" s="135">
        <f>COUNTIF(品番配送区分記入用リスト!U:U,CONCATENATE(A1316,$E$1))</f>
        <v>0</v>
      </c>
      <c r="F1316" s="135">
        <f>COUNTIF(品番配送区分記入用リスト!U:U,CONCATENATE(A1316,$F$1))</f>
        <v>0</v>
      </c>
      <c r="G1316" s="135">
        <f>COUNTIF(品番配送区分記入用リスト!U:U,CONCATENATE(A1316,$G$1))</f>
        <v>0</v>
      </c>
      <c r="H1316" s="135">
        <f>COUNTIF(品番配送区分記入用リスト!U:U,CONCATENATE(A1316,$H$1))</f>
        <v>0</v>
      </c>
      <c r="I1316" s="136">
        <f t="shared" si="22"/>
        <v>0</v>
      </c>
      <c r="J1316" s="142"/>
      <c r="L1316" s="135" t="s">
        <v>1484</v>
      </c>
      <c r="M1316" s="137">
        <v>2000000</v>
      </c>
      <c r="N1316" s="12"/>
      <c r="O1316" s="154"/>
      <c r="Q1316" s="12"/>
      <c r="R1316" s="147"/>
      <c r="S1316" s="138"/>
      <c r="T1316" s="138"/>
      <c r="X1316" s="85"/>
      <c r="Y1316" s="185"/>
      <c r="AA1316" s="158"/>
      <c r="AB1316" s="118"/>
      <c r="AC1316" s="118"/>
      <c r="AD1316" s="84"/>
      <c r="AF1316" s="139"/>
      <c r="AS1316" s="84"/>
    </row>
    <row r="1317" spans="1:45" ht="14.25" customHeight="1">
      <c r="A1317" s="407"/>
      <c r="B1317" s="104"/>
      <c r="C1317" s="105"/>
      <c r="E1317" s="135">
        <f>COUNTIF(品番配送区分記入用リスト!U:U,CONCATENATE(A1317,$E$1))</f>
        <v>0</v>
      </c>
      <c r="F1317" s="135">
        <f>COUNTIF(品番配送区分記入用リスト!U:U,CONCATENATE(A1317,$F$1))</f>
        <v>0</v>
      </c>
      <c r="G1317" s="135">
        <f>COUNTIF(品番配送区分記入用リスト!U:U,CONCATENATE(A1317,$G$1))</f>
        <v>0</v>
      </c>
      <c r="H1317" s="135">
        <f>COUNTIF(品番配送区分記入用リスト!U:U,CONCATENATE(A1317,$H$1))</f>
        <v>0</v>
      </c>
      <c r="I1317" s="136">
        <f t="shared" si="22"/>
        <v>0</v>
      </c>
      <c r="J1317" s="142"/>
      <c r="L1317" s="135" t="s">
        <v>1484</v>
      </c>
      <c r="M1317" s="137">
        <v>2000000</v>
      </c>
      <c r="N1317" s="12"/>
      <c r="O1317" s="154"/>
      <c r="Q1317" s="12"/>
      <c r="R1317" s="147"/>
      <c r="S1317" s="138"/>
      <c r="T1317" s="138"/>
      <c r="X1317" s="85"/>
      <c r="Y1317" s="185"/>
      <c r="AA1317" s="158"/>
      <c r="AB1317" s="118"/>
      <c r="AC1317" s="118"/>
      <c r="AD1317" s="84"/>
      <c r="AF1317" s="139"/>
      <c r="AS1317" s="84"/>
    </row>
    <row r="1318" spans="1:45" ht="14.25" customHeight="1">
      <c r="A1318" s="407"/>
      <c r="B1318" s="104"/>
      <c r="C1318" s="105"/>
      <c r="E1318" s="135">
        <f>COUNTIF(品番配送区分記入用リスト!U:U,CONCATENATE(A1318,$E$1))</f>
        <v>0</v>
      </c>
      <c r="F1318" s="135">
        <f>COUNTIF(品番配送区分記入用リスト!U:U,CONCATENATE(A1318,$F$1))</f>
        <v>0</v>
      </c>
      <c r="G1318" s="135">
        <f>COUNTIF(品番配送区分記入用リスト!U:U,CONCATENATE(A1318,$G$1))</f>
        <v>0</v>
      </c>
      <c r="H1318" s="135">
        <f>COUNTIF(品番配送区分記入用リスト!U:U,CONCATENATE(A1318,$H$1))</f>
        <v>0</v>
      </c>
      <c r="I1318" s="136">
        <f t="shared" si="22"/>
        <v>0</v>
      </c>
      <c r="J1318" s="142"/>
      <c r="L1318" s="135" t="s">
        <v>1484</v>
      </c>
      <c r="M1318" s="137">
        <v>2000000</v>
      </c>
      <c r="N1318" s="12"/>
      <c r="O1318" s="154"/>
      <c r="Q1318" s="12"/>
      <c r="R1318" s="147"/>
      <c r="S1318" s="138"/>
      <c r="T1318" s="138"/>
      <c r="X1318" s="85"/>
      <c r="Y1318" s="185"/>
      <c r="AA1318" s="158"/>
      <c r="AB1318" s="118"/>
      <c r="AC1318" s="118"/>
      <c r="AD1318" s="84"/>
      <c r="AF1318" s="139"/>
      <c r="AS1318" s="84"/>
    </row>
    <row r="1319" spans="1:45" ht="14.25" customHeight="1">
      <c r="A1319" s="407"/>
      <c r="B1319" s="104"/>
      <c r="C1319" s="105"/>
      <c r="E1319" s="135">
        <f>COUNTIF(品番配送区分記入用リスト!U:U,CONCATENATE(A1319,$E$1))</f>
        <v>0</v>
      </c>
      <c r="F1319" s="135">
        <f>COUNTIF(品番配送区分記入用リスト!U:U,CONCATENATE(A1319,$F$1))</f>
        <v>0</v>
      </c>
      <c r="G1319" s="135">
        <f>COUNTIF(品番配送区分記入用リスト!U:U,CONCATENATE(A1319,$G$1))</f>
        <v>0</v>
      </c>
      <c r="H1319" s="135">
        <f>COUNTIF(品番配送区分記入用リスト!U:U,CONCATENATE(A1319,$H$1))</f>
        <v>0</v>
      </c>
      <c r="I1319" s="136">
        <f t="shared" si="22"/>
        <v>0</v>
      </c>
      <c r="J1319" s="142"/>
      <c r="L1319" s="135" t="s">
        <v>1484</v>
      </c>
      <c r="M1319" s="137">
        <v>2000000</v>
      </c>
      <c r="N1319" s="12"/>
      <c r="O1319" s="154"/>
      <c r="Q1319" s="12"/>
      <c r="R1319" s="147"/>
      <c r="S1319" s="138"/>
      <c r="T1319" s="138"/>
      <c r="X1319" s="85"/>
      <c r="Y1319" s="185"/>
      <c r="AA1319" s="158"/>
      <c r="AB1319" s="118"/>
      <c r="AC1319" s="118"/>
      <c r="AD1319" s="84"/>
      <c r="AF1319" s="139"/>
      <c r="AS1319" s="84"/>
    </row>
    <row r="1320" spans="1:45" ht="14.25" customHeight="1">
      <c r="A1320" s="407"/>
      <c r="B1320" s="104"/>
      <c r="C1320" s="105"/>
      <c r="E1320" s="135">
        <f>COUNTIF(品番配送区分記入用リスト!U:U,CONCATENATE(A1320,$E$1))</f>
        <v>0</v>
      </c>
      <c r="F1320" s="135">
        <f>COUNTIF(品番配送区分記入用リスト!U:U,CONCATENATE(A1320,$F$1))</f>
        <v>0</v>
      </c>
      <c r="G1320" s="135">
        <f>COUNTIF(品番配送区分記入用リスト!U:U,CONCATENATE(A1320,$G$1))</f>
        <v>0</v>
      </c>
      <c r="H1320" s="135">
        <f>COUNTIF(品番配送区分記入用リスト!U:U,CONCATENATE(A1320,$H$1))</f>
        <v>0</v>
      </c>
      <c r="I1320" s="136">
        <f t="shared" si="22"/>
        <v>0</v>
      </c>
      <c r="J1320" s="142"/>
      <c r="L1320" s="135" t="s">
        <v>1484</v>
      </c>
      <c r="M1320" s="137">
        <v>2000000</v>
      </c>
      <c r="N1320" s="12"/>
      <c r="O1320" s="154"/>
      <c r="Q1320" s="12"/>
      <c r="R1320" s="147"/>
      <c r="S1320" s="138"/>
      <c r="T1320" s="138"/>
      <c r="X1320" s="85"/>
      <c r="Y1320" s="185"/>
      <c r="AA1320" s="158"/>
      <c r="AB1320" s="118"/>
      <c r="AC1320" s="118"/>
      <c r="AD1320" s="84"/>
      <c r="AF1320" s="139"/>
      <c r="AS1320" s="84"/>
    </row>
    <row r="1321" spans="1:45" ht="14.25" customHeight="1">
      <c r="A1321" s="407"/>
      <c r="B1321" s="104"/>
      <c r="C1321" s="105"/>
      <c r="E1321" s="135">
        <f>COUNTIF(品番配送区分記入用リスト!U:U,CONCATENATE(A1321,$E$1))</f>
        <v>0</v>
      </c>
      <c r="F1321" s="135">
        <f>COUNTIF(品番配送区分記入用リスト!U:U,CONCATENATE(A1321,$F$1))</f>
        <v>0</v>
      </c>
      <c r="G1321" s="135">
        <f>COUNTIF(品番配送区分記入用リスト!U:U,CONCATENATE(A1321,$G$1))</f>
        <v>0</v>
      </c>
      <c r="H1321" s="135">
        <f>COUNTIF(品番配送区分記入用リスト!U:U,CONCATENATE(A1321,$H$1))</f>
        <v>0</v>
      </c>
      <c r="I1321" s="136">
        <f t="shared" si="22"/>
        <v>0</v>
      </c>
      <c r="J1321" s="142"/>
      <c r="L1321" s="135" t="s">
        <v>1484</v>
      </c>
      <c r="M1321" s="137">
        <v>2000000</v>
      </c>
      <c r="N1321" s="12"/>
      <c r="O1321" s="154"/>
      <c r="Q1321" s="12"/>
      <c r="R1321" s="147"/>
      <c r="S1321" s="138"/>
      <c r="T1321" s="138"/>
      <c r="X1321" s="85"/>
      <c r="Y1321" s="185"/>
      <c r="AA1321" s="158"/>
      <c r="AB1321" s="118"/>
      <c r="AC1321" s="118"/>
      <c r="AD1321" s="84"/>
      <c r="AF1321" s="139"/>
      <c r="AS1321" s="84"/>
    </row>
    <row r="1322" spans="1:45" ht="14.25" customHeight="1">
      <c r="A1322" s="407"/>
      <c r="B1322" s="104"/>
      <c r="C1322" s="105"/>
      <c r="E1322" s="135">
        <f>COUNTIF(品番配送区分記入用リスト!U:U,CONCATENATE(A1322,$E$1))</f>
        <v>0</v>
      </c>
      <c r="F1322" s="135">
        <f>COUNTIF(品番配送区分記入用リスト!U:U,CONCATENATE(A1322,$F$1))</f>
        <v>0</v>
      </c>
      <c r="G1322" s="135">
        <f>COUNTIF(品番配送区分記入用リスト!U:U,CONCATENATE(A1322,$G$1))</f>
        <v>0</v>
      </c>
      <c r="H1322" s="135">
        <f>COUNTIF(品番配送区分記入用リスト!U:U,CONCATENATE(A1322,$H$1))</f>
        <v>0</v>
      </c>
      <c r="I1322" s="136">
        <f t="shared" si="22"/>
        <v>0</v>
      </c>
      <c r="J1322" s="142"/>
      <c r="L1322" s="135" t="s">
        <v>1484</v>
      </c>
      <c r="M1322" s="137">
        <v>2000000</v>
      </c>
      <c r="N1322" s="12"/>
      <c r="O1322" s="154"/>
      <c r="Q1322" s="12"/>
      <c r="R1322" s="147"/>
      <c r="S1322" s="138"/>
      <c r="T1322" s="138"/>
      <c r="X1322" s="85"/>
      <c r="Y1322" s="185"/>
      <c r="AA1322" s="158"/>
      <c r="AB1322" s="118"/>
      <c r="AC1322" s="118"/>
      <c r="AD1322" s="84"/>
      <c r="AF1322" s="139"/>
      <c r="AS1322" s="84"/>
    </row>
    <row r="1323" spans="1:45" ht="14.25" customHeight="1">
      <c r="A1323" s="407"/>
      <c r="B1323" s="104"/>
      <c r="C1323" s="105"/>
      <c r="E1323" s="135">
        <f>COUNTIF(品番配送区分記入用リスト!U:U,CONCATENATE(A1323,$E$1))</f>
        <v>0</v>
      </c>
      <c r="F1323" s="135">
        <f>COUNTIF(品番配送区分記入用リスト!U:U,CONCATENATE(A1323,$F$1))</f>
        <v>0</v>
      </c>
      <c r="G1323" s="135">
        <f>COUNTIF(品番配送区分記入用リスト!U:U,CONCATENATE(A1323,$G$1))</f>
        <v>0</v>
      </c>
      <c r="H1323" s="135">
        <f>COUNTIF(品番配送区分記入用リスト!U:U,CONCATENATE(A1323,$H$1))</f>
        <v>0</v>
      </c>
      <c r="I1323" s="136">
        <f t="shared" si="22"/>
        <v>0</v>
      </c>
      <c r="J1323" s="142"/>
      <c r="L1323" s="135" t="s">
        <v>1484</v>
      </c>
      <c r="M1323" s="137">
        <v>2000000</v>
      </c>
      <c r="N1323" s="12"/>
      <c r="O1323" s="154"/>
      <c r="Q1323" s="12"/>
      <c r="R1323" s="147"/>
      <c r="S1323" s="138"/>
      <c r="T1323" s="138"/>
      <c r="X1323" s="85"/>
      <c r="Y1323" s="185"/>
      <c r="AA1323" s="158"/>
      <c r="AB1323" s="118"/>
      <c r="AC1323" s="118"/>
      <c r="AD1323" s="84"/>
      <c r="AF1323" s="139"/>
      <c r="AS1323" s="84"/>
    </row>
    <row r="1324" spans="1:45" ht="14.25" customHeight="1">
      <c r="A1324" s="407"/>
      <c r="B1324" s="104"/>
      <c r="C1324" s="105"/>
      <c r="E1324" s="135">
        <f>COUNTIF(品番配送区分記入用リスト!U:U,CONCATENATE(A1324,$E$1))</f>
        <v>0</v>
      </c>
      <c r="F1324" s="135">
        <f>COUNTIF(品番配送区分記入用リスト!U:U,CONCATENATE(A1324,$F$1))</f>
        <v>0</v>
      </c>
      <c r="G1324" s="135">
        <f>COUNTIF(品番配送区分記入用リスト!U:U,CONCATENATE(A1324,$G$1))</f>
        <v>0</v>
      </c>
      <c r="H1324" s="135">
        <f>COUNTIF(品番配送区分記入用リスト!U:U,CONCATENATE(A1324,$H$1))</f>
        <v>0</v>
      </c>
      <c r="I1324" s="136">
        <f t="shared" si="22"/>
        <v>0</v>
      </c>
      <c r="J1324" s="142"/>
      <c r="L1324" s="135" t="s">
        <v>1484</v>
      </c>
      <c r="M1324" s="137">
        <v>2000000</v>
      </c>
      <c r="N1324" s="12"/>
      <c r="O1324" s="154"/>
      <c r="Q1324" s="12"/>
      <c r="R1324" s="147"/>
      <c r="S1324" s="138"/>
      <c r="T1324" s="138"/>
      <c r="X1324" s="85"/>
      <c r="Y1324" s="185"/>
      <c r="AA1324" s="158"/>
      <c r="AB1324" s="118"/>
      <c r="AC1324" s="118"/>
      <c r="AD1324" s="84"/>
      <c r="AF1324" s="139"/>
      <c r="AS1324" s="84"/>
    </row>
    <row r="1325" spans="1:45" ht="14.25" customHeight="1">
      <c r="A1325" s="407"/>
      <c r="B1325" s="104"/>
      <c r="C1325" s="105"/>
      <c r="E1325" s="135">
        <f>COUNTIF(品番配送区分記入用リスト!U:U,CONCATENATE(A1325,$E$1))</f>
        <v>0</v>
      </c>
      <c r="F1325" s="135">
        <f>COUNTIF(品番配送区分記入用リスト!U:U,CONCATENATE(A1325,$F$1))</f>
        <v>0</v>
      </c>
      <c r="G1325" s="135">
        <f>COUNTIF(品番配送区分記入用リスト!U:U,CONCATENATE(A1325,$G$1))</f>
        <v>0</v>
      </c>
      <c r="H1325" s="135">
        <f>COUNTIF(品番配送区分記入用リスト!U:U,CONCATENATE(A1325,$H$1))</f>
        <v>0</v>
      </c>
      <c r="I1325" s="136">
        <f t="shared" si="22"/>
        <v>0</v>
      </c>
      <c r="J1325" s="142"/>
      <c r="L1325" s="135" t="s">
        <v>1484</v>
      </c>
      <c r="M1325" s="137">
        <v>2000000</v>
      </c>
      <c r="N1325" s="12"/>
      <c r="O1325" s="154"/>
      <c r="Q1325" s="12"/>
      <c r="R1325" s="147"/>
      <c r="S1325" s="138"/>
      <c r="T1325" s="138"/>
      <c r="X1325" s="85"/>
      <c r="Y1325" s="185"/>
      <c r="AA1325" s="158"/>
      <c r="AB1325" s="118"/>
      <c r="AC1325" s="118"/>
      <c r="AD1325" s="84"/>
      <c r="AF1325" s="139"/>
      <c r="AS1325" s="84"/>
    </row>
    <row r="1326" spans="1:45" ht="14.25" customHeight="1">
      <c r="A1326" s="407"/>
      <c r="B1326" s="104"/>
      <c r="C1326" s="105"/>
      <c r="E1326" s="135">
        <f>COUNTIF(品番配送区分記入用リスト!U:U,CONCATENATE(A1326,$E$1))</f>
        <v>0</v>
      </c>
      <c r="F1326" s="135">
        <f>COUNTIF(品番配送区分記入用リスト!U:U,CONCATENATE(A1326,$F$1))</f>
        <v>0</v>
      </c>
      <c r="G1326" s="135">
        <f>COUNTIF(品番配送区分記入用リスト!U:U,CONCATENATE(A1326,$G$1))</f>
        <v>0</v>
      </c>
      <c r="H1326" s="135">
        <f>COUNTIF(品番配送区分記入用リスト!U:U,CONCATENATE(A1326,$H$1))</f>
        <v>0</v>
      </c>
      <c r="I1326" s="136">
        <f t="shared" si="22"/>
        <v>0</v>
      </c>
      <c r="J1326" s="142"/>
      <c r="L1326" s="135" t="s">
        <v>1484</v>
      </c>
      <c r="M1326" s="137">
        <v>2000000</v>
      </c>
      <c r="N1326" s="12"/>
      <c r="O1326" s="154"/>
      <c r="Q1326" s="12"/>
      <c r="R1326" s="147"/>
      <c r="S1326" s="138"/>
      <c r="T1326" s="138"/>
      <c r="X1326" s="85"/>
      <c r="Y1326" s="185"/>
      <c r="AA1326" s="158"/>
      <c r="AB1326" s="118"/>
      <c r="AC1326" s="118"/>
      <c r="AD1326" s="84"/>
      <c r="AF1326" s="139"/>
      <c r="AS1326" s="84"/>
    </row>
    <row r="1327" spans="1:45" ht="14.25" customHeight="1">
      <c r="A1327" s="407"/>
      <c r="B1327" s="104"/>
      <c r="C1327" s="105"/>
      <c r="E1327" s="135">
        <f>COUNTIF(品番配送区分記入用リスト!U:U,CONCATENATE(A1327,$E$1))</f>
        <v>0</v>
      </c>
      <c r="F1327" s="135">
        <f>COUNTIF(品番配送区分記入用リスト!U:U,CONCATENATE(A1327,$F$1))</f>
        <v>0</v>
      </c>
      <c r="G1327" s="135">
        <f>COUNTIF(品番配送区分記入用リスト!U:U,CONCATENATE(A1327,$G$1))</f>
        <v>0</v>
      </c>
      <c r="H1327" s="135">
        <f>COUNTIF(品番配送区分記入用リスト!U:U,CONCATENATE(A1327,$H$1))</f>
        <v>0</v>
      </c>
      <c r="I1327" s="136">
        <f t="shared" si="22"/>
        <v>0</v>
      </c>
      <c r="J1327" s="142"/>
      <c r="L1327" s="135" t="s">
        <v>1484</v>
      </c>
      <c r="M1327" s="137">
        <v>2000000</v>
      </c>
      <c r="N1327" s="12"/>
      <c r="O1327" s="154"/>
      <c r="Q1327" s="12"/>
      <c r="R1327" s="147"/>
      <c r="S1327" s="138"/>
      <c r="T1327" s="138"/>
      <c r="X1327" s="85"/>
      <c r="Y1327" s="185"/>
      <c r="AA1327" s="158"/>
      <c r="AB1327" s="118"/>
      <c r="AC1327" s="118"/>
      <c r="AD1327" s="84"/>
      <c r="AF1327" s="139"/>
      <c r="AS1327" s="84"/>
    </row>
    <row r="1328" spans="1:45" ht="14.25" customHeight="1">
      <c r="A1328" s="407"/>
      <c r="B1328" s="104"/>
      <c r="C1328" s="105"/>
      <c r="E1328" s="135">
        <f>COUNTIF(品番配送区分記入用リスト!U:U,CONCATENATE(A1328,$E$1))</f>
        <v>0</v>
      </c>
      <c r="F1328" s="135">
        <f>COUNTIF(品番配送区分記入用リスト!U:U,CONCATENATE(A1328,$F$1))</f>
        <v>0</v>
      </c>
      <c r="G1328" s="135">
        <f>COUNTIF(品番配送区分記入用リスト!U:U,CONCATENATE(A1328,$G$1))</f>
        <v>0</v>
      </c>
      <c r="H1328" s="135">
        <f>COUNTIF(品番配送区分記入用リスト!U:U,CONCATENATE(A1328,$H$1))</f>
        <v>0</v>
      </c>
      <c r="I1328" s="136">
        <f t="shared" si="22"/>
        <v>0</v>
      </c>
      <c r="J1328" s="142"/>
      <c r="L1328" s="135" t="s">
        <v>1484</v>
      </c>
      <c r="M1328" s="137">
        <v>2000000</v>
      </c>
      <c r="N1328" s="12"/>
      <c r="O1328" s="154"/>
      <c r="Q1328" s="12"/>
      <c r="R1328" s="147"/>
      <c r="S1328" s="138"/>
      <c r="T1328" s="138"/>
      <c r="X1328" s="85"/>
      <c r="Y1328" s="185"/>
      <c r="AA1328" s="158"/>
      <c r="AB1328" s="118"/>
      <c r="AC1328" s="118"/>
      <c r="AD1328" s="84"/>
      <c r="AF1328" s="139"/>
      <c r="AS1328" s="84"/>
    </row>
    <row r="1329" spans="1:45" ht="14.25" customHeight="1">
      <c r="A1329" s="407"/>
      <c r="B1329" s="104"/>
      <c r="C1329" s="105"/>
      <c r="E1329" s="135">
        <f>COUNTIF(品番配送区分記入用リスト!U:U,CONCATENATE(A1329,$E$1))</f>
        <v>0</v>
      </c>
      <c r="F1329" s="135">
        <f>COUNTIF(品番配送区分記入用リスト!U:U,CONCATENATE(A1329,$F$1))</f>
        <v>0</v>
      </c>
      <c r="G1329" s="135">
        <f>COUNTIF(品番配送区分記入用リスト!U:U,CONCATENATE(A1329,$G$1))</f>
        <v>0</v>
      </c>
      <c r="H1329" s="135">
        <f>COUNTIF(品番配送区分記入用リスト!U:U,CONCATENATE(A1329,$H$1))</f>
        <v>0</v>
      </c>
      <c r="I1329" s="136">
        <f t="shared" si="22"/>
        <v>0</v>
      </c>
      <c r="J1329" s="142"/>
      <c r="L1329" s="135" t="s">
        <v>1484</v>
      </c>
      <c r="M1329" s="137">
        <v>2000000</v>
      </c>
      <c r="N1329" s="12"/>
      <c r="O1329" s="154"/>
      <c r="Q1329" s="12"/>
      <c r="R1329" s="147"/>
      <c r="S1329" s="138"/>
      <c r="T1329" s="138"/>
      <c r="X1329" s="85"/>
      <c r="Y1329" s="185"/>
      <c r="AA1329" s="158"/>
      <c r="AB1329" s="118"/>
      <c r="AC1329" s="118"/>
      <c r="AD1329" s="84"/>
      <c r="AF1329" s="139"/>
      <c r="AS1329" s="84"/>
    </row>
    <row r="1330" spans="1:45" ht="14.25" customHeight="1">
      <c r="A1330" s="407"/>
      <c r="B1330" s="104"/>
      <c r="C1330" s="105"/>
      <c r="E1330" s="135">
        <f>COUNTIF(品番配送区分記入用リスト!U:U,CONCATENATE(A1330,$E$1))</f>
        <v>0</v>
      </c>
      <c r="F1330" s="135">
        <f>COUNTIF(品番配送区分記入用リスト!U:U,CONCATENATE(A1330,$F$1))</f>
        <v>0</v>
      </c>
      <c r="G1330" s="135">
        <f>COUNTIF(品番配送区分記入用リスト!U:U,CONCATENATE(A1330,$G$1))</f>
        <v>0</v>
      </c>
      <c r="H1330" s="135">
        <f>COUNTIF(品番配送区分記入用リスト!U:U,CONCATENATE(A1330,$H$1))</f>
        <v>0</v>
      </c>
      <c r="I1330" s="136">
        <f t="shared" si="22"/>
        <v>0</v>
      </c>
      <c r="J1330" s="142"/>
      <c r="L1330" s="135" t="s">
        <v>1484</v>
      </c>
      <c r="M1330" s="137">
        <v>2000000</v>
      </c>
      <c r="N1330" s="12"/>
      <c r="O1330" s="154"/>
      <c r="Q1330" s="12"/>
      <c r="R1330" s="147"/>
      <c r="S1330" s="138"/>
      <c r="T1330" s="138"/>
      <c r="X1330" s="85"/>
      <c r="Y1330" s="185"/>
      <c r="AA1330" s="158"/>
      <c r="AB1330" s="118"/>
      <c r="AC1330" s="118"/>
      <c r="AD1330" s="84"/>
      <c r="AF1330" s="139"/>
      <c r="AS1330" s="84"/>
    </row>
    <row r="1331" spans="1:45" ht="14.25" customHeight="1">
      <c r="A1331" s="407"/>
      <c r="B1331" s="104"/>
      <c r="C1331" s="105"/>
      <c r="E1331" s="135">
        <f>COUNTIF(品番配送区分記入用リスト!U:U,CONCATENATE(A1331,$E$1))</f>
        <v>0</v>
      </c>
      <c r="F1331" s="135">
        <f>COUNTIF(品番配送区分記入用リスト!U:U,CONCATENATE(A1331,$F$1))</f>
        <v>0</v>
      </c>
      <c r="G1331" s="135">
        <f>COUNTIF(品番配送区分記入用リスト!U:U,CONCATENATE(A1331,$G$1))</f>
        <v>0</v>
      </c>
      <c r="H1331" s="135">
        <f>COUNTIF(品番配送区分記入用リスト!U:U,CONCATENATE(A1331,$H$1))</f>
        <v>0</v>
      </c>
      <c r="I1331" s="136">
        <f t="shared" si="22"/>
        <v>0</v>
      </c>
      <c r="J1331" s="142"/>
      <c r="L1331" s="135" t="s">
        <v>1484</v>
      </c>
      <c r="M1331" s="137">
        <v>2000000</v>
      </c>
      <c r="N1331" s="12"/>
      <c r="O1331" s="154"/>
      <c r="Q1331" s="12"/>
      <c r="R1331" s="147"/>
      <c r="S1331" s="138"/>
      <c r="T1331" s="138"/>
      <c r="X1331" s="85"/>
      <c r="Y1331" s="185"/>
      <c r="AA1331" s="158"/>
      <c r="AB1331" s="118"/>
      <c r="AC1331" s="118"/>
      <c r="AD1331" s="84"/>
      <c r="AF1331" s="139"/>
      <c r="AS1331" s="84"/>
    </row>
    <row r="1332" spans="1:45" ht="14.25" customHeight="1">
      <c r="A1332" s="407"/>
      <c r="B1332" s="104"/>
      <c r="C1332" s="105"/>
      <c r="E1332" s="135">
        <f>COUNTIF(品番配送区分記入用リスト!U:U,CONCATENATE(A1332,$E$1))</f>
        <v>0</v>
      </c>
      <c r="F1332" s="135">
        <f>COUNTIF(品番配送区分記入用リスト!U:U,CONCATENATE(A1332,$F$1))</f>
        <v>0</v>
      </c>
      <c r="G1332" s="135">
        <f>COUNTIF(品番配送区分記入用リスト!U:U,CONCATENATE(A1332,$G$1))</f>
        <v>0</v>
      </c>
      <c r="H1332" s="135">
        <f>COUNTIF(品番配送区分記入用リスト!U:U,CONCATENATE(A1332,$H$1))</f>
        <v>0</v>
      </c>
      <c r="I1332" s="136">
        <f t="shared" si="22"/>
        <v>0</v>
      </c>
      <c r="J1332" s="142"/>
      <c r="L1332" s="135" t="s">
        <v>1484</v>
      </c>
      <c r="M1332" s="137">
        <v>2000000</v>
      </c>
      <c r="N1332" s="12"/>
      <c r="O1332" s="154"/>
      <c r="Q1332" s="12"/>
      <c r="R1332" s="147"/>
      <c r="S1332" s="138"/>
      <c r="T1332" s="138"/>
      <c r="X1332" s="85"/>
      <c r="Y1332" s="185"/>
      <c r="AA1332" s="158"/>
      <c r="AB1332" s="118"/>
      <c r="AC1332" s="118"/>
      <c r="AD1332" s="84"/>
      <c r="AF1332" s="139"/>
      <c r="AS1332" s="84"/>
    </row>
    <row r="1333" spans="1:45" ht="14.25" customHeight="1">
      <c r="A1333" s="407"/>
      <c r="B1333" s="104"/>
      <c r="C1333" s="105"/>
      <c r="E1333" s="135">
        <f>COUNTIF(品番配送区分記入用リスト!U:U,CONCATENATE(A1333,$E$1))</f>
        <v>0</v>
      </c>
      <c r="F1333" s="135">
        <f>COUNTIF(品番配送区分記入用リスト!U:U,CONCATENATE(A1333,$F$1))</f>
        <v>0</v>
      </c>
      <c r="G1333" s="135">
        <f>COUNTIF(品番配送区分記入用リスト!U:U,CONCATENATE(A1333,$G$1))</f>
        <v>0</v>
      </c>
      <c r="H1333" s="135">
        <f>COUNTIF(品番配送区分記入用リスト!U:U,CONCATENATE(A1333,$H$1))</f>
        <v>0</v>
      </c>
      <c r="I1333" s="136">
        <f t="shared" si="22"/>
        <v>0</v>
      </c>
      <c r="J1333" s="142"/>
      <c r="L1333" s="135" t="s">
        <v>1484</v>
      </c>
      <c r="M1333" s="137">
        <v>2000000</v>
      </c>
      <c r="N1333" s="12"/>
      <c r="O1333" s="154"/>
      <c r="Q1333" s="12"/>
      <c r="R1333" s="147"/>
      <c r="S1333" s="138"/>
      <c r="T1333" s="138"/>
      <c r="X1333" s="85"/>
      <c r="Y1333" s="185"/>
      <c r="AA1333" s="158"/>
      <c r="AB1333" s="118"/>
      <c r="AC1333" s="118"/>
      <c r="AD1333" s="84"/>
      <c r="AF1333" s="139"/>
      <c r="AS1333" s="84"/>
    </row>
    <row r="1334" spans="1:45" ht="14.25" customHeight="1">
      <c r="A1334" s="407"/>
      <c r="B1334" s="104"/>
      <c r="C1334" s="105"/>
      <c r="E1334" s="135">
        <f>COUNTIF(品番配送区分記入用リスト!U:U,CONCATENATE(A1334,$E$1))</f>
        <v>0</v>
      </c>
      <c r="F1334" s="135">
        <f>COUNTIF(品番配送区分記入用リスト!U:U,CONCATENATE(A1334,$F$1))</f>
        <v>0</v>
      </c>
      <c r="G1334" s="135">
        <f>COUNTIF(品番配送区分記入用リスト!U:U,CONCATENATE(A1334,$G$1))</f>
        <v>0</v>
      </c>
      <c r="H1334" s="135">
        <f>COUNTIF(品番配送区分記入用リスト!U:U,CONCATENATE(A1334,$H$1))</f>
        <v>0</v>
      </c>
      <c r="I1334" s="136">
        <f t="shared" si="22"/>
        <v>0</v>
      </c>
      <c r="J1334" s="142"/>
      <c r="L1334" s="135" t="s">
        <v>1484</v>
      </c>
      <c r="M1334" s="137">
        <v>2000000</v>
      </c>
      <c r="N1334" s="12"/>
      <c r="O1334" s="154"/>
      <c r="Q1334" s="12"/>
      <c r="R1334" s="147"/>
      <c r="S1334" s="138"/>
      <c r="T1334" s="138"/>
      <c r="X1334" s="85"/>
      <c r="Y1334" s="185"/>
      <c r="AA1334" s="158"/>
      <c r="AB1334" s="118"/>
      <c r="AC1334" s="118"/>
      <c r="AD1334" s="84"/>
      <c r="AF1334" s="139"/>
      <c r="AS1334" s="84"/>
    </row>
    <row r="1335" spans="1:45" ht="14.25" customHeight="1">
      <c r="A1335" s="407"/>
      <c r="B1335" s="104"/>
      <c r="C1335" s="105"/>
      <c r="E1335" s="135">
        <f>COUNTIF(品番配送区分記入用リスト!U:U,CONCATENATE(A1335,$E$1))</f>
        <v>0</v>
      </c>
      <c r="F1335" s="135">
        <f>COUNTIF(品番配送区分記入用リスト!U:U,CONCATENATE(A1335,$F$1))</f>
        <v>0</v>
      </c>
      <c r="G1335" s="135">
        <f>COUNTIF(品番配送区分記入用リスト!U:U,CONCATENATE(A1335,$G$1))</f>
        <v>0</v>
      </c>
      <c r="H1335" s="135">
        <f>COUNTIF(品番配送区分記入用リスト!U:U,CONCATENATE(A1335,$H$1))</f>
        <v>0</v>
      </c>
      <c r="I1335" s="136">
        <f t="shared" si="22"/>
        <v>0</v>
      </c>
      <c r="J1335" s="142"/>
      <c r="L1335" s="135" t="s">
        <v>1484</v>
      </c>
      <c r="M1335" s="137">
        <v>2000000</v>
      </c>
      <c r="N1335" s="12"/>
      <c r="O1335" s="154"/>
      <c r="Q1335" s="12"/>
      <c r="R1335" s="147"/>
      <c r="S1335" s="138"/>
      <c r="T1335" s="138"/>
      <c r="X1335" s="85"/>
      <c r="Y1335" s="185"/>
      <c r="AA1335" s="158"/>
      <c r="AB1335" s="118"/>
      <c r="AC1335" s="118"/>
      <c r="AD1335" s="84"/>
      <c r="AF1335" s="139"/>
      <c r="AS1335" s="84"/>
    </row>
    <row r="1336" spans="1:45" ht="14.25" customHeight="1">
      <c r="A1336" s="407"/>
      <c r="B1336" s="104"/>
      <c r="C1336" s="105"/>
      <c r="E1336" s="135">
        <f>COUNTIF(品番配送区分記入用リスト!U:U,CONCATENATE(A1336,$E$1))</f>
        <v>0</v>
      </c>
      <c r="F1336" s="135">
        <f>COUNTIF(品番配送区分記入用リスト!U:U,CONCATENATE(A1336,$F$1))</f>
        <v>0</v>
      </c>
      <c r="G1336" s="135">
        <f>COUNTIF(品番配送区分記入用リスト!U:U,CONCATENATE(A1336,$G$1))</f>
        <v>0</v>
      </c>
      <c r="H1336" s="135">
        <f>COUNTIF(品番配送区分記入用リスト!U:U,CONCATENATE(A1336,$H$1))</f>
        <v>0</v>
      </c>
      <c r="I1336" s="136">
        <f t="shared" si="22"/>
        <v>0</v>
      </c>
      <c r="J1336" s="142"/>
      <c r="L1336" s="135" t="s">
        <v>1484</v>
      </c>
      <c r="M1336" s="137">
        <v>2000000</v>
      </c>
      <c r="N1336" s="12"/>
      <c r="O1336" s="154"/>
      <c r="Q1336" s="12"/>
      <c r="R1336" s="147"/>
      <c r="S1336" s="138"/>
      <c r="T1336" s="138"/>
      <c r="X1336" s="85"/>
      <c r="Y1336" s="185"/>
      <c r="AA1336" s="158"/>
      <c r="AB1336" s="118"/>
      <c r="AC1336" s="118"/>
      <c r="AD1336" s="84"/>
      <c r="AF1336" s="139"/>
      <c r="AS1336" s="84"/>
    </row>
    <row r="1337" spans="1:45" ht="14.25" customHeight="1">
      <c r="A1337" s="407"/>
      <c r="B1337" s="104"/>
      <c r="C1337" s="105"/>
      <c r="E1337" s="135">
        <f>COUNTIF(品番配送区分記入用リスト!U:U,CONCATENATE(A1337,$E$1))</f>
        <v>0</v>
      </c>
      <c r="F1337" s="135">
        <f>COUNTIF(品番配送区分記入用リスト!U:U,CONCATENATE(A1337,$F$1))</f>
        <v>0</v>
      </c>
      <c r="G1337" s="135">
        <f>COUNTIF(品番配送区分記入用リスト!U:U,CONCATENATE(A1337,$G$1))</f>
        <v>0</v>
      </c>
      <c r="H1337" s="135">
        <f>COUNTIF(品番配送区分記入用リスト!U:U,CONCATENATE(A1337,$H$1))</f>
        <v>0</v>
      </c>
      <c r="I1337" s="136">
        <f t="shared" si="22"/>
        <v>0</v>
      </c>
      <c r="J1337" s="142"/>
      <c r="L1337" s="135" t="s">
        <v>1484</v>
      </c>
      <c r="M1337" s="137">
        <v>2000000</v>
      </c>
      <c r="N1337" s="12"/>
      <c r="O1337" s="154"/>
      <c r="Q1337" s="12"/>
      <c r="R1337" s="147"/>
      <c r="S1337" s="138"/>
      <c r="T1337" s="138"/>
      <c r="X1337" s="85"/>
      <c r="Y1337" s="185"/>
      <c r="AA1337" s="158"/>
      <c r="AB1337" s="118"/>
      <c r="AC1337" s="118"/>
      <c r="AD1337" s="84"/>
      <c r="AF1337" s="139"/>
      <c r="AS1337" s="84"/>
    </row>
    <row r="1338" spans="1:45" ht="14.25" customHeight="1">
      <c r="A1338" s="407"/>
      <c r="B1338" s="104"/>
      <c r="C1338" s="105"/>
      <c r="E1338" s="135">
        <f>COUNTIF(品番配送区分記入用リスト!U:U,CONCATENATE(A1338,$E$1))</f>
        <v>0</v>
      </c>
      <c r="F1338" s="135">
        <f>COUNTIF(品番配送区分記入用リスト!U:U,CONCATENATE(A1338,$F$1))</f>
        <v>0</v>
      </c>
      <c r="G1338" s="135">
        <f>COUNTIF(品番配送区分記入用リスト!U:U,CONCATENATE(A1338,$G$1))</f>
        <v>0</v>
      </c>
      <c r="H1338" s="135">
        <f>COUNTIF(品番配送区分記入用リスト!U:U,CONCATENATE(A1338,$H$1))</f>
        <v>0</v>
      </c>
      <c r="I1338" s="136">
        <f t="shared" si="22"/>
        <v>0</v>
      </c>
      <c r="J1338" s="142"/>
      <c r="L1338" s="135" t="s">
        <v>1484</v>
      </c>
      <c r="M1338" s="137">
        <v>2000000</v>
      </c>
      <c r="N1338" s="12"/>
      <c r="O1338" s="154"/>
      <c r="Q1338" s="12"/>
      <c r="R1338" s="147"/>
      <c r="S1338" s="138"/>
      <c r="T1338" s="138"/>
      <c r="X1338" s="85"/>
      <c r="Y1338" s="185"/>
      <c r="AA1338" s="158"/>
      <c r="AB1338" s="118"/>
      <c r="AC1338" s="118"/>
      <c r="AD1338" s="84"/>
      <c r="AF1338" s="139"/>
      <c r="AS1338" s="84"/>
    </row>
    <row r="1339" spans="1:45" ht="14.25" customHeight="1">
      <c r="A1339" s="407"/>
      <c r="B1339" s="104"/>
      <c r="C1339" s="105"/>
      <c r="E1339" s="135">
        <f>COUNTIF(品番配送区分記入用リスト!U:U,CONCATENATE(A1339,$E$1))</f>
        <v>0</v>
      </c>
      <c r="F1339" s="135">
        <f>COUNTIF(品番配送区分記入用リスト!U:U,CONCATENATE(A1339,$F$1))</f>
        <v>0</v>
      </c>
      <c r="G1339" s="135">
        <f>COUNTIF(品番配送区分記入用リスト!U:U,CONCATENATE(A1339,$G$1))</f>
        <v>0</v>
      </c>
      <c r="H1339" s="135">
        <f>COUNTIF(品番配送区分記入用リスト!U:U,CONCATENATE(A1339,$H$1))</f>
        <v>0</v>
      </c>
      <c r="I1339" s="136">
        <f t="shared" si="22"/>
        <v>0</v>
      </c>
      <c r="J1339" s="142"/>
      <c r="L1339" s="135" t="s">
        <v>1484</v>
      </c>
      <c r="M1339" s="137">
        <v>2000000</v>
      </c>
      <c r="N1339" s="12"/>
      <c r="O1339" s="154"/>
      <c r="Q1339" s="12"/>
      <c r="R1339" s="147"/>
      <c r="S1339" s="138"/>
      <c r="T1339" s="138"/>
      <c r="X1339" s="85"/>
      <c r="Y1339" s="185"/>
      <c r="AA1339" s="158"/>
      <c r="AB1339" s="118"/>
      <c r="AC1339" s="118"/>
      <c r="AD1339" s="84"/>
      <c r="AF1339" s="139"/>
      <c r="AS1339" s="84"/>
    </row>
    <row r="1340" spans="1:45" ht="14.25" customHeight="1">
      <c r="A1340" s="407"/>
      <c r="B1340" s="104"/>
      <c r="C1340" s="105"/>
      <c r="E1340" s="135">
        <f>COUNTIF(品番配送区分記入用リスト!U:U,CONCATENATE(A1340,$E$1))</f>
        <v>0</v>
      </c>
      <c r="F1340" s="135">
        <f>COUNTIF(品番配送区分記入用リスト!U:U,CONCATENATE(A1340,$F$1))</f>
        <v>0</v>
      </c>
      <c r="G1340" s="135">
        <f>COUNTIF(品番配送区分記入用リスト!U:U,CONCATENATE(A1340,$G$1))</f>
        <v>0</v>
      </c>
      <c r="H1340" s="135">
        <f>COUNTIF(品番配送区分記入用リスト!U:U,CONCATENATE(A1340,$H$1))</f>
        <v>0</v>
      </c>
      <c r="I1340" s="136">
        <f t="shared" si="22"/>
        <v>0</v>
      </c>
      <c r="J1340" s="142"/>
      <c r="L1340" s="135" t="s">
        <v>1484</v>
      </c>
      <c r="M1340" s="137">
        <v>2000000</v>
      </c>
      <c r="N1340" s="12"/>
      <c r="O1340" s="154"/>
      <c r="Q1340" s="12"/>
      <c r="R1340" s="147"/>
      <c r="S1340" s="138"/>
      <c r="T1340" s="138"/>
      <c r="X1340" s="85"/>
      <c r="Y1340" s="185"/>
      <c r="AA1340" s="158"/>
      <c r="AB1340" s="118"/>
      <c r="AC1340" s="118"/>
      <c r="AD1340" s="84"/>
      <c r="AF1340" s="139"/>
      <c r="AS1340" s="84"/>
    </row>
    <row r="1341" spans="1:45" ht="14.25" customHeight="1">
      <c r="A1341" s="407"/>
      <c r="B1341" s="104"/>
      <c r="C1341" s="105"/>
      <c r="E1341" s="135">
        <f>COUNTIF(品番配送区分記入用リスト!U:U,CONCATENATE(A1341,$E$1))</f>
        <v>0</v>
      </c>
      <c r="F1341" s="135">
        <f>COUNTIF(品番配送区分記入用リスト!U:U,CONCATENATE(A1341,$F$1))</f>
        <v>0</v>
      </c>
      <c r="G1341" s="135">
        <f>COUNTIF(品番配送区分記入用リスト!U:U,CONCATENATE(A1341,$G$1))</f>
        <v>0</v>
      </c>
      <c r="H1341" s="135">
        <f>COUNTIF(品番配送区分記入用リスト!U:U,CONCATENATE(A1341,$H$1))</f>
        <v>0</v>
      </c>
      <c r="I1341" s="136">
        <f t="shared" si="22"/>
        <v>0</v>
      </c>
      <c r="J1341" s="142"/>
      <c r="L1341" s="135" t="s">
        <v>1484</v>
      </c>
      <c r="M1341" s="137">
        <v>2000000</v>
      </c>
      <c r="N1341" s="12"/>
      <c r="O1341" s="154"/>
      <c r="Q1341" s="12"/>
      <c r="R1341" s="147"/>
      <c r="S1341" s="138"/>
      <c r="T1341" s="138"/>
      <c r="X1341" s="85"/>
      <c r="Y1341" s="185"/>
      <c r="AA1341" s="158"/>
      <c r="AB1341" s="118"/>
      <c r="AC1341" s="118"/>
      <c r="AD1341" s="84"/>
      <c r="AF1341" s="139"/>
      <c r="AS1341" s="84"/>
    </row>
    <row r="1342" spans="1:45" ht="14.25" customHeight="1">
      <c r="A1342" s="407"/>
      <c r="B1342" s="104"/>
      <c r="C1342" s="105"/>
      <c r="E1342" s="135">
        <f>COUNTIF(品番配送区分記入用リスト!U:U,CONCATENATE(A1342,$E$1))</f>
        <v>0</v>
      </c>
      <c r="F1342" s="135">
        <f>COUNTIF(品番配送区分記入用リスト!U:U,CONCATENATE(A1342,$F$1))</f>
        <v>0</v>
      </c>
      <c r="G1342" s="135">
        <f>COUNTIF(品番配送区分記入用リスト!U:U,CONCATENATE(A1342,$G$1))</f>
        <v>0</v>
      </c>
      <c r="H1342" s="135">
        <f>COUNTIF(品番配送区分記入用リスト!U:U,CONCATENATE(A1342,$H$1))</f>
        <v>0</v>
      </c>
      <c r="I1342" s="136">
        <f t="shared" si="22"/>
        <v>0</v>
      </c>
      <c r="J1342" s="142"/>
      <c r="L1342" s="135" t="s">
        <v>1484</v>
      </c>
      <c r="M1342" s="137">
        <v>2000000</v>
      </c>
      <c r="N1342" s="12"/>
      <c r="O1342" s="154"/>
      <c r="Q1342" s="12"/>
      <c r="R1342" s="147"/>
      <c r="S1342" s="138"/>
      <c r="T1342" s="138"/>
      <c r="X1342" s="85"/>
      <c r="Y1342" s="185"/>
      <c r="AA1342" s="158"/>
      <c r="AB1342" s="118"/>
      <c r="AC1342" s="118"/>
      <c r="AD1342" s="84"/>
      <c r="AF1342" s="139"/>
      <c r="AS1342" s="84"/>
    </row>
    <row r="1343" spans="1:45" ht="14.25" customHeight="1">
      <c r="A1343" s="407"/>
      <c r="B1343" s="104"/>
      <c r="C1343" s="105"/>
      <c r="E1343" s="135">
        <f>COUNTIF(品番配送区分記入用リスト!U:U,CONCATENATE(A1343,$E$1))</f>
        <v>0</v>
      </c>
      <c r="F1343" s="135">
        <f>COUNTIF(品番配送区分記入用リスト!U:U,CONCATENATE(A1343,$F$1))</f>
        <v>0</v>
      </c>
      <c r="G1343" s="135">
        <f>COUNTIF(品番配送区分記入用リスト!U:U,CONCATENATE(A1343,$G$1))</f>
        <v>0</v>
      </c>
      <c r="H1343" s="135">
        <f>COUNTIF(品番配送区分記入用リスト!U:U,CONCATENATE(A1343,$H$1))</f>
        <v>0</v>
      </c>
      <c r="I1343" s="136">
        <f t="shared" si="22"/>
        <v>0</v>
      </c>
      <c r="J1343" s="142"/>
      <c r="L1343" s="135" t="s">
        <v>1484</v>
      </c>
      <c r="M1343" s="137">
        <v>2000000</v>
      </c>
      <c r="N1343" s="12"/>
      <c r="O1343" s="154"/>
      <c r="Q1343" s="12"/>
      <c r="R1343" s="147"/>
      <c r="S1343" s="138"/>
      <c r="T1343" s="138"/>
      <c r="X1343" s="85"/>
      <c r="Y1343" s="185"/>
      <c r="AA1343" s="158"/>
      <c r="AB1343" s="118"/>
      <c r="AC1343" s="118"/>
      <c r="AD1343" s="84"/>
      <c r="AF1343" s="139"/>
      <c r="AS1343" s="84"/>
    </row>
    <row r="1344" spans="1:45" ht="14.25" customHeight="1">
      <c r="A1344" s="407"/>
      <c r="B1344" s="104"/>
      <c r="C1344" s="105"/>
      <c r="E1344" s="135">
        <f>COUNTIF(品番配送区分記入用リスト!U:U,CONCATENATE(A1344,$E$1))</f>
        <v>0</v>
      </c>
      <c r="F1344" s="135">
        <f>COUNTIF(品番配送区分記入用リスト!U:U,CONCATENATE(A1344,$F$1))</f>
        <v>0</v>
      </c>
      <c r="G1344" s="135">
        <f>COUNTIF(品番配送区分記入用リスト!U:U,CONCATENATE(A1344,$G$1))</f>
        <v>0</v>
      </c>
      <c r="H1344" s="135">
        <f>COUNTIF(品番配送区分記入用リスト!U:U,CONCATENATE(A1344,$H$1))</f>
        <v>0</v>
      </c>
      <c r="I1344" s="136">
        <f t="shared" si="22"/>
        <v>0</v>
      </c>
      <c r="J1344" s="142"/>
      <c r="L1344" s="135" t="s">
        <v>1484</v>
      </c>
      <c r="M1344" s="137">
        <v>2000000</v>
      </c>
      <c r="N1344" s="12"/>
      <c r="O1344" s="154"/>
      <c r="Q1344" s="12"/>
      <c r="R1344" s="147"/>
      <c r="S1344" s="138"/>
      <c r="T1344" s="138"/>
      <c r="X1344" s="85"/>
      <c r="Y1344" s="185"/>
      <c r="AA1344" s="158"/>
      <c r="AB1344" s="118"/>
      <c r="AC1344" s="118"/>
      <c r="AD1344" s="84"/>
      <c r="AF1344" s="139"/>
      <c r="AS1344" s="84"/>
    </row>
    <row r="1345" spans="1:45" ht="14.25" customHeight="1">
      <c r="A1345" s="407"/>
      <c r="B1345" s="104"/>
      <c r="C1345" s="105"/>
      <c r="E1345" s="135">
        <f>COUNTIF(品番配送区分記入用リスト!U:U,CONCATENATE(A1345,$E$1))</f>
        <v>0</v>
      </c>
      <c r="F1345" s="135">
        <f>COUNTIF(品番配送区分記入用リスト!U:U,CONCATENATE(A1345,$F$1))</f>
        <v>0</v>
      </c>
      <c r="G1345" s="135">
        <f>COUNTIF(品番配送区分記入用リスト!U:U,CONCATENATE(A1345,$G$1))</f>
        <v>0</v>
      </c>
      <c r="H1345" s="135">
        <f>COUNTIF(品番配送区分記入用リスト!U:U,CONCATENATE(A1345,$H$1))</f>
        <v>0</v>
      </c>
      <c r="I1345" s="136">
        <f t="shared" ref="I1345:I1408" si="23">IF(SUM(E1345:H1345)+ROW(A1344)*0.0001%&gt;=1,SUM(E1345:H1345)+ROW(A1344)*0.0001%+M1345+C1345,0)</f>
        <v>0</v>
      </c>
      <c r="J1345" s="142"/>
      <c r="L1345" s="135" t="s">
        <v>1484</v>
      </c>
      <c r="M1345" s="137">
        <v>2000000</v>
      </c>
      <c r="N1345" s="12"/>
      <c r="O1345" s="154"/>
      <c r="Q1345" s="12"/>
      <c r="R1345" s="147"/>
      <c r="S1345" s="138"/>
      <c r="T1345" s="138"/>
      <c r="X1345" s="85"/>
      <c r="Y1345" s="185"/>
      <c r="AA1345" s="158"/>
      <c r="AB1345" s="118"/>
      <c r="AC1345" s="118"/>
      <c r="AD1345" s="84"/>
      <c r="AF1345" s="139"/>
      <c r="AS1345" s="84"/>
    </row>
    <row r="1346" spans="1:45" ht="14.25" customHeight="1">
      <c r="A1346" s="407"/>
      <c r="B1346" s="104"/>
      <c r="C1346" s="105"/>
      <c r="E1346" s="135">
        <f>COUNTIF(品番配送区分記入用リスト!U:U,CONCATENATE(A1346,$E$1))</f>
        <v>0</v>
      </c>
      <c r="F1346" s="135">
        <f>COUNTIF(品番配送区分記入用リスト!U:U,CONCATENATE(A1346,$F$1))</f>
        <v>0</v>
      </c>
      <c r="G1346" s="135">
        <f>COUNTIF(品番配送区分記入用リスト!U:U,CONCATENATE(A1346,$G$1))</f>
        <v>0</v>
      </c>
      <c r="H1346" s="135">
        <f>COUNTIF(品番配送区分記入用リスト!U:U,CONCATENATE(A1346,$H$1))</f>
        <v>0</v>
      </c>
      <c r="I1346" s="136">
        <f t="shared" si="23"/>
        <v>0</v>
      </c>
      <c r="J1346" s="142"/>
      <c r="L1346" s="135" t="s">
        <v>1484</v>
      </c>
      <c r="M1346" s="137">
        <v>2000000</v>
      </c>
      <c r="N1346" s="12"/>
      <c r="O1346" s="154"/>
      <c r="Q1346" s="12"/>
      <c r="R1346" s="147"/>
      <c r="S1346" s="138"/>
      <c r="T1346" s="138"/>
      <c r="X1346" s="85"/>
      <c r="Y1346" s="185"/>
      <c r="AA1346" s="158"/>
      <c r="AB1346" s="118"/>
      <c r="AC1346" s="118"/>
      <c r="AD1346" s="84"/>
      <c r="AF1346" s="139"/>
      <c r="AS1346" s="84"/>
    </row>
    <row r="1347" spans="1:45" ht="14.25" customHeight="1">
      <c r="A1347" s="407"/>
      <c r="B1347" s="104"/>
      <c r="C1347" s="105"/>
      <c r="E1347" s="135">
        <f>COUNTIF(品番配送区分記入用リスト!U:U,CONCATENATE(A1347,$E$1))</f>
        <v>0</v>
      </c>
      <c r="F1347" s="135">
        <f>COUNTIF(品番配送区分記入用リスト!U:U,CONCATENATE(A1347,$F$1))</f>
        <v>0</v>
      </c>
      <c r="G1347" s="135">
        <f>COUNTIF(品番配送区分記入用リスト!U:U,CONCATENATE(A1347,$G$1))</f>
        <v>0</v>
      </c>
      <c r="H1347" s="135">
        <f>COUNTIF(品番配送区分記入用リスト!U:U,CONCATENATE(A1347,$H$1))</f>
        <v>0</v>
      </c>
      <c r="I1347" s="136">
        <f t="shared" si="23"/>
        <v>0</v>
      </c>
      <c r="J1347" s="142"/>
      <c r="L1347" s="135" t="s">
        <v>1484</v>
      </c>
      <c r="M1347" s="137">
        <v>2000000</v>
      </c>
      <c r="N1347" s="12"/>
      <c r="O1347" s="154"/>
      <c r="Q1347" s="12"/>
      <c r="R1347" s="147"/>
      <c r="S1347" s="138"/>
      <c r="T1347" s="138"/>
      <c r="X1347" s="85"/>
      <c r="Y1347" s="185"/>
      <c r="AA1347" s="158"/>
      <c r="AB1347" s="118"/>
      <c r="AC1347" s="118"/>
      <c r="AD1347" s="84"/>
      <c r="AF1347" s="139"/>
      <c r="AS1347" s="84"/>
    </row>
    <row r="1348" spans="1:45" ht="14.25" customHeight="1">
      <c r="A1348" s="407"/>
      <c r="B1348" s="104"/>
      <c r="C1348" s="105"/>
      <c r="E1348" s="135">
        <f>COUNTIF(品番配送区分記入用リスト!U:U,CONCATENATE(A1348,$E$1))</f>
        <v>0</v>
      </c>
      <c r="F1348" s="135">
        <f>COUNTIF(品番配送区分記入用リスト!U:U,CONCATENATE(A1348,$F$1))</f>
        <v>0</v>
      </c>
      <c r="G1348" s="135">
        <f>COUNTIF(品番配送区分記入用リスト!U:U,CONCATENATE(A1348,$G$1))</f>
        <v>0</v>
      </c>
      <c r="H1348" s="135">
        <f>COUNTIF(品番配送区分記入用リスト!U:U,CONCATENATE(A1348,$H$1))</f>
        <v>0</v>
      </c>
      <c r="I1348" s="136">
        <f t="shared" si="23"/>
        <v>0</v>
      </c>
      <c r="J1348" s="142"/>
      <c r="L1348" s="135" t="s">
        <v>1484</v>
      </c>
      <c r="M1348" s="137">
        <v>2000000</v>
      </c>
      <c r="N1348" s="12"/>
      <c r="O1348" s="154"/>
      <c r="Q1348" s="12"/>
      <c r="R1348" s="147"/>
      <c r="S1348" s="138"/>
      <c r="T1348" s="138"/>
      <c r="X1348" s="85"/>
      <c r="Y1348" s="185"/>
      <c r="AA1348" s="158"/>
      <c r="AB1348" s="118"/>
      <c r="AC1348" s="118"/>
      <c r="AD1348" s="84"/>
      <c r="AF1348" s="139"/>
      <c r="AS1348" s="84"/>
    </row>
    <row r="1349" spans="1:45" ht="14.25" customHeight="1">
      <c r="A1349" s="407"/>
      <c r="B1349" s="104"/>
      <c r="C1349" s="105"/>
      <c r="E1349" s="135">
        <f>COUNTIF(品番配送区分記入用リスト!U:U,CONCATENATE(A1349,$E$1))</f>
        <v>0</v>
      </c>
      <c r="F1349" s="135">
        <f>COUNTIF(品番配送区分記入用リスト!U:U,CONCATENATE(A1349,$F$1))</f>
        <v>0</v>
      </c>
      <c r="G1349" s="135">
        <f>COUNTIF(品番配送区分記入用リスト!U:U,CONCATENATE(A1349,$G$1))</f>
        <v>0</v>
      </c>
      <c r="H1349" s="135">
        <f>COUNTIF(品番配送区分記入用リスト!U:U,CONCATENATE(A1349,$H$1))</f>
        <v>0</v>
      </c>
      <c r="I1349" s="136">
        <f t="shared" si="23"/>
        <v>0</v>
      </c>
      <c r="J1349" s="142"/>
      <c r="L1349" s="135" t="s">
        <v>1484</v>
      </c>
      <c r="M1349" s="137">
        <v>2000000</v>
      </c>
      <c r="N1349" s="12"/>
      <c r="O1349" s="154"/>
      <c r="Q1349" s="12"/>
      <c r="R1349" s="147"/>
      <c r="S1349" s="138"/>
      <c r="T1349" s="138"/>
      <c r="X1349" s="85"/>
      <c r="Y1349" s="185"/>
      <c r="AA1349" s="158"/>
      <c r="AB1349" s="118"/>
      <c r="AC1349" s="118"/>
      <c r="AD1349" s="84"/>
      <c r="AF1349" s="139"/>
      <c r="AS1349" s="84"/>
    </row>
    <row r="1350" spans="1:45" ht="14.25" customHeight="1">
      <c r="A1350" s="407"/>
      <c r="B1350" s="104"/>
      <c r="C1350" s="105"/>
      <c r="E1350" s="135">
        <f>COUNTIF(品番配送区分記入用リスト!U:U,CONCATENATE(A1350,$E$1))</f>
        <v>0</v>
      </c>
      <c r="F1350" s="135">
        <f>COUNTIF(品番配送区分記入用リスト!U:U,CONCATENATE(A1350,$F$1))</f>
        <v>0</v>
      </c>
      <c r="G1350" s="135">
        <f>COUNTIF(品番配送区分記入用リスト!U:U,CONCATENATE(A1350,$G$1))</f>
        <v>0</v>
      </c>
      <c r="H1350" s="135">
        <f>COUNTIF(品番配送区分記入用リスト!U:U,CONCATENATE(A1350,$H$1))</f>
        <v>0</v>
      </c>
      <c r="I1350" s="136">
        <f t="shared" si="23"/>
        <v>0</v>
      </c>
      <c r="J1350" s="142"/>
      <c r="L1350" s="135" t="s">
        <v>1484</v>
      </c>
      <c r="M1350" s="137">
        <v>2000000</v>
      </c>
      <c r="N1350" s="12"/>
      <c r="O1350" s="154"/>
      <c r="Q1350" s="12"/>
      <c r="R1350" s="147"/>
      <c r="S1350" s="138"/>
      <c r="T1350" s="138"/>
      <c r="X1350" s="85"/>
      <c r="Y1350" s="185"/>
      <c r="AA1350" s="158"/>
      <c r="AB1350" s="118"/>
      <c r="AC1350" s="118"/>
      <c r="AD1350" s="84"/>
      <c r="AF1350" s="139"/>
      <c r="AS1350" s="84"/>
    </row>
    <row r="1351" spans="1:45" ht="14.25" customHeight="1">
      <c r="A1351" s="407"/>
      <c r="B1351" s="104"/>
      <c r="C1351" s="105"/>
      <c r="E1351" s="135">
        <f>COUNTIF(品番配送区分記入用リスト!U:U,CONCATENATE(A1351,$E$1))</f>
        <v>0</v>
      </c>
      <c r="F1351" s="135">
        <f>COUNTIF(品番配送区分記入用リスト!U:U,CONCATENATE(A1351,$F$1))</f>
        <v>0</v>
      </c>
      <c r="G1351" s="135">
        <f>COUNTIF(品番配送区分記入用リスト!U:U,CONCATENATE(A1351,$G$1))</f>
        <v>0</v>
      </c>
      <c r="H1351" s="135">
        <f>COUNTIF(品番配送区分記入用リスト!U:U,CONCATENATE(A1351,$H$1))</f>
        <v>0</v>
      </c>
      <c r="I1351" s="136">
        <f t="shared" si="23"/>
        <v>0</v>
      </c>
      <c r="J1351" s="142"/>
      <c r="L1351" s="135" t="s">
        <v>1484</v>
      </c>
      <c r="M1351" s="137">
        <v>2000000</v>
      </c>
      <c r="N1351" s="12"/>
      <c r="O1351" s="154"/>
      <c r="Q1351" s="12"/>
      <c r="R1351" s="147"/>
      <c r="S1351" s="138"/>
      <c r="T1351" s="138"/>
      <c r="X1351" s="85"/>
      <c r="Y1351" s="185"/>
      <c r="AA1351" s="158"/>
      <c r="AB1351" s="118"/>
      <c r="AC1351" s="118"/>
      <c r="AD1351" s="84"/>
      <c r="AF1351" s="139"/>
      <c r="AS1351" s="84"/>
    </row>
    <row r="1352" spans="1:45" ht="14.25" customHeight="1">
      <c r="A1352" s="407"/>
      <c r="B1352" s="104"/>
      <c r="C1352" s="105"/>
      <c r="E1352" s="135">
        <f>COUNTIF(品番配送区分記入用リスト!U:U,CONCATENATE(A1352,$E$1))</f>
        <v>0</v>
      </c>
      <c r="F1352" s="135">
        <f>COUNTIF(品番配送区分記入用リスト!U:U,CONCATENATE(A1352,$F$1))</f>
        <v>0</v>
      </c>
      <c r="G1352" s="135">
        <f>COUNTIF(品番配送区分記入用リスト!U:U,CONCATENATE(A1352,$G$1))</f>
        <v>0</v>
      </c>
      <c r="H1352" s="135">
        <f>COUNTIF(品番配送区分記入用リスト!U:U,CONCATENATE(A1352,$H$1))</f>
        <v>0</v>
      </c>
      <c r="I1352" s="136">
        <f t="shared" si="23"/>
        <v>0</v>
      </c>
      <c r="J1352" s="142"/>
      <c r="L1352" s="135" t="s">
        <v>1484</v>
      </c>
      <c r="M1352" s="137">
        <v>2000000</v>
      </c>
      <c r="N1352" s="12"/>
      <c r="O1352" s="154"/>
      <c r="Q1352" s="12"/>
      <c r="R1352" s="147"/>
      <c r="S1352" s="138"/>
      <c r="T1352" s="138"/>
      <c r="X1352" s="85"/>
      <c r="Y1352" s="185"/>
      <c r="AA1352" s="158"/>
      <c r="AB1352" s="118"/>
      <c r="AC1352" s="118"/>
      <c r="AD1352" s="84"/>
      <c r="AF1352" s="139"/>
      <c r="AS1352" s="84"/>
    </row>
    <row r="1353" spans="1:45" ht="14.25" customHeight="1">
      <c r="A1353" s="407"/>
      <c r="B1353" s="104"/>
      <c r="C1353" s="105"/>
      <c r="E1353" s="135">
        <f>COUNTIF(品番配送区分記入用リスト!U:U,CONCATENATE(A1353,$E$1))</f>
        <v>0</v>
      </c>
      <c r="F1353" s="135">
        <f>COUNTIF(品番配送区分記入用リスト!U:U,CONCATENATE(A1353,$F$1))</f>
        <v>0</v>
      </c>
      <c r="G1353" s="135">
        <f>COUNTIF(品番配送区分記入用リスト!U:U,CONCATENATE(A1353,$G$1))</f>
        <v>0</v>
      </c>
      <c r="H1353" s="135">
        <f>COUNTIF(品番配送区分記入用リスト!U:U,CONCATENATE(A1353,$H$1))</f>
        <v>0</v>
      </c>
      <c r="I1353" s="136">
        <f t="shared" si="23"/>
        <v>0</v>
      </c>
      <c r="J1353" s="142"/>
      <c r="L1353" s="135" t="s">
        <v>1484</v>
      </c>
      <c r="M1353" s="137">
        <v>2000000</v>
      </c>
      <c r="N1353" s="12"/>
      <c r="O1353" s="154"/>
      <c r="Q1353" s="12"/>
      <c r="R1353" s="147"/>
      <c r="S1353" s="138"/>
      <c r="T1353" s="138"/>
      <c r="X1353" s="85"/>
      <c r="Y1353" s="185"/>
      <c r="AA1353" s="158"/>
      <c r="AB1353" s="118"/>
      <c r="AC1353" s="118"/>
      <c r="AD1353" s="84"/>
      <c r="AF1353" s="139"/>
      <c r="AS1353" s="84"/>
    </row>
    <row r="1354" spans="1:45" ht="14.25" customHeight="1">
      <c r="A1354" s="407"/>
      <c r="B1354" s="104"/>
      <c r="C1354" s="105"/>
      <c r="E1354" s="135">
        <f>COUNTIF(品番配送区分記入用リスト!U:U,CONCATENATE(A1354,$E$1))</f>
        <v>0</v>
      </c>
      <c r="F1354" s="135">
        <f>COUNTIF(品番配送区分記入用リスト!U:U,CONCATENATE(A1354,$F$1))</f>
        <v>0</v>
      </c>
      <c r="G1354" s="135">
        <f>COUNTIF(品番配送区分記入用リスト!U:U,CONCATENATE(A1354,$G$1))</f>
        <v>0</v>
      </c>
      <c r="H1354" s="135">
        <f>COUNTIF(品番配送区分記入用リスト!U:U,CONCATENATE(A1354,$H$1))</f>
        <v>0</v>
      </c>
      <c r="I1354" s="136">
        <f t="shared" si="23"/>
        <v>0</v>
      </c>
      <c r="J1354" s="142"/>
      <c r="L1354" s="135" t="s">
        <v>1484</v>
      </c>
      <c r="M1354" s="137">
        <v>2000000</v>
      </c>
      <c r="N1354" s="12"/>
      <c r="O1354" s="154"/>
      <c r="Q1354" s="12"/>
      <c r="R1354" s="147"/>
      <c r="S1354" s="138"/>
      <c r="T1354" s="138"/>
      <c r="X1354" s="85"/>
      <c r="Y1354" s="185"/>
      <c r="AA1354" s="158"/>
      <c r="AB1354" s="118"/>
      <c r="AC1354" s="118"/>
      <c r="AD1354" s="84"/>
      <c r="AF1354" s="139"/>
      <c r="AS1354" s="84"/>
    </row>
    <row r="1355" spans="1:45" ht="14.25" customHeight="1">
      <c r="A1355" s="407"/>
      <c r="B1355" s="104"/>
      <c r="C1355" s="105"/>
      <c r="E1355" s="135">
        <f>COUNTIF(品番配送区分記入用リスト!U:U,CONCATENATE(A1355,$E$1))</f>
        <v>0</v>
      </c>
      <c r="F1355" s="135">
        <f>COUNTIF(品番配送区分記入用リスト!U:U,CONCATENATE(A1355,$F$1))</f>
        <v>0</v>
      </c>
      <c r="G1355" s="135">
        <f>COUNTIF(品番配送区分記入用リスト!U:U,CONCATENATE(A1355,$G$1))</f>
        <v>0</v>
      </c>
      <c r="H1355" s="135">
        <f>COUNTIF(品番配送区分記入用リスト!U:U,CONCATENATE(A1355,$H$1))</f>
        <v>0</v>
      </c>
      <c r="I1355" s="136">
        <f t="shared" si="23"/>
        <v>0</v>
      </c>
      <c r="J1355" s="142"/>
      <c r="L1355" s="135" t="s">
        <v>1484</v>
      </c>
      <c r="M1355" s="137">
        <v>2000000</v>
      </c>
      <c r="N1355" s="12"/>
      <c r="O1355" s="154"/>
      <c r="Q1355" s="12"/>
      <c r="R1355" s="147"/>
      <c r="S1355" s="138"/>
      <c r="T1355" s="138"/>
      <c r="X1355" s="85"/>
      <c r="Y1355" s="185"/>
      <c r="AA1355" s="158"/>
      <c r="AB1355" s="118"/>
      <c r="AC1355" s="118"/>
      <c r="AD1355" s="84"/>
      <c r="AF1355" s="139"/>
      <c r="AS1355" s="84"/>
    </row>
    <row r="1356" spans="1:45" ht="14.25" customHeight="1">
      <c r="A1356" s="407"/>
      <c r="B1356" s="104"/>
      <c r="C1356" s="105"/>
      <c r="E1356" s="135">
        <f>COUNTIF(品番配送区分記入用リスト!U:U,CONCATENATE(A1356,$E$1))</f>
        <v>0</v>
      </c>
      <c r="F1356" s="135">
        <f>COUNTIF(品番配送区分記入用リスト!U:U,CONCATENATE(A1356,$F$1))</f>
        <v>0</v>
      </c>
      <c r="G1356" s="135">
        <f>COUNTIF(品番配送区分記入用リスト!U:U,CONCATENATE(A1356,$G$1))</f>
        <v>0</v>
      </c>
      <c r="H1356" s="135">
        <f>COUNTIF(品番配送区分記入用リスト!U:U,CONCATENATE(A1356,$H$1))</f>
        <v>0</v>
      </c>
      <c r="I1356" s="136">
        <f t="shared" si="23"/>
        <v>0</v>
      </c>
      <c r="J1356" s="142"/>
      <c r="L1356" s="135" t="s">
        <v>1484</v>
      </c>
      <c r="M1356" s="137">
        <v>2000000</v>
      </c>
      <c r="N1356" s="12"/>
      <c r="O1356" s="154"/>
      <c r="Q1356" s="12"/>
      <c r="R1356" s="147"/>
      <c r="S1356" s="138"/>
      <c r="T1356" s="138"/>
      <c r="X1356" s="85"/>
      <c r="Y1356" s="185"/>
      <c r="AA1356" s="158"/>
      <c r="AB1356" s="118"/>
      <c r="AC1356" s="118"/>
      <c r="AD1356" s="84"/>
      <c r="AF1356" s="139"/>
      <c r="AS1356" s="84"/>
    </row>
    <row r="1357" spans="1:45" ht="14.25" customHeight="1">
      <c r="A1357" s="407"/>
      <c r="B1357" s="104"/>
      <c r="C1357" s="105"/>
      <c r="E1357" s="135">
        <f>COUNTIF(品番配送区分記入用リスト!U:U,CONCATENATE(A1357,$E$1))</f>
        <v>0</v>
      </c>
      <c r="F1357" s="135">
        <f>COUNTIF(品番配送区分記入用リスト!U:U,CONCATENATE(A1357,$F$1))</f>
        <v>0</v>
      </c>
      <c r="G1357" s="135">
        <f>COUNTIF(品番配送区分記入用リスト!U:U,CONCATENATE(A1357,$G$1))</f>
        <v>0</v>
      </c>
      <c r="H1357" s="135">
        <f>COUNTIF(品番配送区分記入用リスト!U:U,CONCATENATE(A1357,$H$1))</f>
        <v>0</v>
      </c>
      <c r="I1357" s="136">
        <f t="shared" si="23"/>
        <v>0</v>
      </c>
      <c r="J1357" s="142"/>
      <c r="L1357" s="135" t="s">
        <v>1484</v>
      </c>
      <c r="M1357" s="137">
        <v>2000000</v>
      </c>
      <c r="N1357" s="12"/>
      <c r="O1357" s="154"/>
      <c r="Q1357" s="12"/>
      <c r="R1357" s="147"/>
      <c r="S1357" s="138"/>
      <c r="T1357" s="138"/>
      <c r="X1357" s="85"/>
      <c r="Y1357" s="185"/>
      <c r="AA1357" s="158"/>
      <c r="AB1357" s="118"/>
      <c r="AC1357" s="118"/>
      <c r="AD1357" s="84"/>
      <c r="AF1357" s="139"/>
      <c r="AS1357" s="84"/>
    </row>
    <row r="1358" spans="1:45" ht="14.25" customHeight="1">
      <c r="A1358" s="407"/>
      <c r="B1358" s="104"/>
      <c r="C1358" s="105"/>
      <c r="E1358" s="135">
        <f>COUNTIF(品番配送区分記入用リスト!U:U,CONCATENATE(A1358,$E$1))</f>
        <v>0</v>
      </c>
      <c r="F1358" s="135">
        <f>COUNTIF(品番配送区分記入用リスト!U:U,CONCATENATE(A1358,$F$1))</f>
        <v>0</v>
      </c>
      <c r="G1358" s="135">
        <f>COUNTIF(品番配送区分記入用リスト!U:U,CONCATENATE(A1358,$G$1))</f>
        <v>0</v>
      </c>
      <c r="H1358" s="135">
        <f>COUNTIF(品番配送区分記入用リスト!U:U,CONCATENATE(A1358,$H$1))</f>
        <v>0</v>
      </c>
      <c r="I1358" s="136">
        <f t="shared" si="23"/>
        <v>0</v>
      </c>
      <c r="J1358" s="142"/>
      <c r="L1358" s="135" t="s">
        <v>1484</v>
      </c>
      <c r="M1358" s="137">
        <v>2000000</v>
      </c>
      <c r="N1358" s="12"/>
      <c r="O1358" s="154"/>
      <c r="Q1358" s="12"/>
      <c r="R1358" s="147"/>
      <c r="S1358" s="138"/>
      <c r="T1358" s="138"/>
      <c r="X1358" s="85"/>
      <c r="Y1358" s="185"/>
      <c r="AA1358" s="158"/>
      <c r="AB1358" s="118"/>
      <c r="AC1358" s="118"/>
      <c r="AD1358" s="84"/>
      <c r="AF1358" s="139"/>
      <c r="AS1358" s="84"/>
    </row>
    <row r="1359" spans="1:45" ht="14.25" customHeight="1">
      <c r="A1359" s="407"/>
      <c r="B1359" s="104"/>
      <c r="C1359" s="105"/>
      <c r="E1359" s="135">
        <f>COUNTIF(品番配送区分記入用リスト!U:U,CONCATENATE(A1359,$E$1))</f>
        <v>0</v>
      </c>
      <c r="F1359" s="135">
        <f>COUNTIF(品番配送区分記入用リスト!U:U,CONCATENATE(A1359,$F$1))</f>
        <v>0</v>
      </c>
      <c r="G1359" s="135">
        <f>COUNTIF(品番配送区分記入用リスト!U:U,CONCATENATE(A1359,$G$1))</f>
        <v>0</v>
      </c>
      <c r="H1359" s="135">
        <f>COUNTIF(品番配送区分記入用リスト!U:U,CONCATENATE(A1359,$H$1))</f>
        <v>0</v>
      </c>
      <c r="I1359" s="136">
        <f t="shared" si="23"/>
        <v>0</v>
      </c>
      <c r="J1359" s="142"/>
      <c r="L1359" s="135" t="s">
        <v>1484</v>
      </c>
      <c r="M1359" s="137">
        <v>2000000</v>
      </c>
      <c r="N1359" s="12"/>
      <c r="O1359" s="154"/>
      <c r="Q1359" s="12"/>
      <c r="R1359" s="147"/>
      <c r="S1359" s="138"/>
      <c r="T1359" s="138"/>
      <c r="X1359" s="85"/>
      <c r="Y1359" s="185"/>
      <c r="AA1359" s="158"/>
      <c r="AB1359" s="118"/>
      <c r="AC1359" s="118"/>
      <c r="AD1359" s="84"/>
      <c r="AF1359" s="139"/>
      <c r="AS1359" s="84"/>
    </row>
    <row r="1360" spans="1:45" ht="14.25" customHeight="1">
      <c r="A1360" s="407"/>
      <c r="B1360" s="104"/>
      <c r="C1360" s="105"/>
      <c r="E1360" s="135">
        <f>COUNTIF(品番配送区分記入用リスト!U:U,CONCATENATE(A1360,$E$1))</f>
        <v>0</v>
      </c>
      <c r="F1360" s="135">
        <f>COUNTIF(品番配送区分記入用リスト!U:U,CONCATENATE(A1360,$F$1))</f>
        <v>0</v>
      </c>
      <c r="G1360" s="135">
        <f>COUNTIF(品番配送区分記入用リスト!U:U,CONCATENATE(A1360,$G$1))</f>
        <v>0</v>
      </c>
      <c r="H1360" s="135">
        <f>COUNTIF(品番配送区分記入用リスト!U:U,CONCATENATE(A1360,$H$1))</f>
        <v>0</v>
      </c>
      <c r="I1360" s="136">
        <f t="shared" si="23"/>
        <v>0</v>
      </c>
      <c r="J1360" s="142"/>
      <c r="L1360" s="135" t="s">
        <v>1484</v>
      </c>
      <c r="M1360" s="137">
        <v>2000000</v>
      </c>
      <c r="N1360" s="12"/>
      <c r="O1360" s="154"/>
      <c r="Q1360" s="12"/>
      <c r="R1360" s="147"/>
      <c r="S1360" s="138"/>
      <c r="T1360" s="138"/>
      <c r="X1360" s="85"/>
      <c r="Y1360" s="185"/>
      <c r="AA1360" s="158"/>
      <c r="AB1360" s="118"/>
      <c r="AC1360" s="118"/>
      <c r="AD1360" s="84"/>
      <c r="AF1360" s="139"/>
      <c r="AS1360" s="84"/>
    </row>
    <row r="1361" spans="1:45" ht="14.25" customHeight="1">
      <c r="A1361" s="407"/>
      <c r="B1361" s="104"/>
      <c r="C1361" s="105"/>
      <c r="E1361" s="135">
        <f>COUNTIF(品番配送区分記入用リスト!U:U,CONCATENATE(A1361,$E$1))</f>
        <v>0</v>
      </c>
      <c r="F1361" s="135">
        <f>COUNTIF(品番配送区分記入用リスト!U:U,CONCATENATE(A1361,$F$1))</f>
        <v>0</v>
      </c>
      <c r="G1361" s="135">
        <f>COUNTIF(品番配送区分記入用リスト!U:U,CONCATENATE(A1361,$G$1))</f>
        <v>0</v>
      </c>
      <c r="H1361" s="135">
        <f>COUNTIF(品番配送区分記入用リスト!U:U,CONCATENATE(A1361,$H$1))</f>
        <v>0</v>
      </c>
      <c r="I1361" s="136">
        <f t="shared" si="23"/>
        <v>0</v>
      </c>
      <c r="J1361" s="142"/>
      <c r="L1361" s="135" t="s">
        <v>1484</v>
      </c>
      <c r="M1361" s="137">
        <v>2000000</v>
      </c>
      <c r="N1361" s="12"/>
      <c r="O1361" s="154"/>
      <c r="Q1361" s="12"/>
      <c r="R1361" s="147"/>
      <c r="S1361" s="138"/>
      <c r="T1361" s="138"/>
      <c r="X1361" s="85"/>
      <c r="Y1361" s="185"/>
      <c r="AA1361" s="158"/>
      <c r="AB1361" s="118"/>
      <c r="AC1361" s="118"/>
      <c r="AD1361" s="84"/>
      <c r="AF1361" s="139"/>
      <c r="AS1361" s="84"/>
    </row>
    <row r="1362" spans="1:45" ht="14.25" customHeight="1">
      <c r="A1362" s="407"/>
      <c r="B1362" s="104"/>
      <c r="C1362" s="105"/>
      <c r="E1362" s="135">
        <f>COUNTIF(品番配送区分記入用リスト!U:U,CONCATENATE(A1362,$E$1))</f>
        <v>0</v>
      </c>
      <c r="F1362" s="135">
        <f>COUNTIF(品番配送区分記入用リスト!U:U,CONCATENATE(A1362,$F$1))</f>
        <v>0</v>
      </c>
      <c r="G1362" s="135">
        <f>COUNTIF(品番配送区分記入用リスト!U:U,CONCATENATE(A1362,$G$1))</f>
        <v>0</v>
      </c>
      <c r="H1362" s="135">
        <f>COUNTIF(品番配送区分記入用リスト!U:U,CONCATENATE(A1362,$H$1))</f>
        <v>0</v>
      </c>
      <c r="I1362" s="136">
        <f t="shared" si="23"/>
        <v>0</v>
      </c>
      <c r="J1362" s="142"/>
      <c r="L1362" s="135" t="s">
        <v>1484</v>
      </c>
      <c r="M1362" s="137">
        <v>2000000</v>
      </c>
      <c r="N1362" s="12"/>
      <c r="O1362" s="154"/>
      <c r="Q1362" s="12"/>
      <c r="R1362" s="147"/>
      <c r="S1362" s="138"/>
      <c r="T1362" s="138"/>
      <c r="X1362" s="85"/>
      <c r="Y1362" s="185"/>
      <c r="AA1362" s="158"/>
      <c r="AB1362" s="118"/>
      <c r="AC1362" s="118"/>
      <c r="AD1362" s="84"/>
      <c r="AF1362" s="139"/>
      <c r="AS1362" s="84"/>
    </row>
    <row r="1363" spans="1:45" ht="14.25" customHeight="1">
      <c r="A1363" s="407"/>
      <c r="B1363" s="104"/>
      <c r="C1363" s="105"/>
      <c r="E1363" s="135">
        <f>COUNTIF(品番配送区分記入用リスト!U:U,CONCATENATE(A1363,$E$1))</f>
        <v>0</v>
      </c>
      <c r="F1363" s="135">
        <f>COUNTIF(品番配送区分記入用リスト!U:U,CONCATENATE(A1363,$F$1))</f>
        <v>0</v>
      </c>
      <c r="G1363" s="135">
        <f>COUNTIF(品番配送区分記入用リスト!U:U,CONCATENATE(A1363,$G$1))</f>
        <v>0</v>
      </c>
      <c r="H1363" s="135">
        <f>COUNTIF(品番配送区分記入用リスト!U:U,CONCATENATE(A1363,$H$1))</f>
        <v>0</v>
      </c>
      <c r="I1363" s="136">
        <f t="shared" si="23"/>
        <v>0</v>
      </c>
      <c r="J1363" s="142"/>
      <c r="L1363" s="135" t="s">
        <v>1484</v>
      </c>
      <c r="M1363" s="137">
        <v>2000000</v>
      </c>
      <c r="N1363" s="12"/>
      <c r="O1363" s="154"/>
      <c r="Q1363" s="12"/>
      <c r="R1363" s="147"/>
      <c r="S1363" s="138"/>
      <c r="T1363" s="138"/>
      <c r="X1363" s="85"/>
      <c r="Y1363" s="185"/>
      <c r="AA1363" s="158"/>
      <c r="AB1363" s="118"/>
      <c r="AC1363" s="118"/>
      <c r="AD1363" s="84"/>
      <c r="AF1363" s="139"/>
      <c r="AS1363" s="84"/>
    </row>
    <row r="1364" spans="1:45" ht="14.25" customHeight="1">
      <c r="A1364" s="407"/>
      <c r="B1364" s="104"/>
      <c r="C1364" s="105"/>
      <c r="E1364" s="135">
        <f>COUNTIF(品番配送区分記入用リスト!U:U,CONCATENATE(A1364,$E$1))</f>
        <v>0</v>
      </c>
      <c r="F1364" s="135">
        <f>COUNTIF(品番配送区分記入用リスト!U:U,CONCATENATE(A1364,$F$1))</f>
        <v>0</v>
      </c>
      <c r="G1364" s="135">
        <f>COUNTIF(品番配送区分記入用リスト!U:U,CONCATENATE(A1364,$G$1))</f>
        <v>0</v>
      </c>
      <c r="H1364" s="135">
        <f>COUNTIF(品番配送区分記入用リスト!U:U,CONCATENATE(A1364,$H$1))</f>
        <v>0</v>
      </c>
      <c r="I1364" s="136">
        <f t="shared" si="23"/>
        <v>0</v>
      </c>
      <c r="J1364" s="142"/>
      <c r="L1364" s="135" t="s">
        <v>1484</v>
      </c>
      <c r="M1364" s="137">
        <v>2000000</v>
      </c>
      <c r="N1364" s="12"/>
      <c r="O1364" s="154"/>
      <c r="Q1364" s="12"/>
      <c r="R1364" s="147"/>
      <c r="S1364" s="138"/>
      <c r="T1364" s="138"/>
      <c r="X1364" s="85"/>
      <c r="Y1364" s="185"/>
      <c r="AA1364" s="158"/>
      <c r="AB1364" s="118"/>
      <c r="AC1364" s="118"/>
      <c r="AD1364" s="84"/>
      <c r="AF1364" s="139"/>
      <c r="AS1364" s="84"/>
    </row>
    <row r="1365" spans="1:45" ht="14.25" customHeight="1">
      <c r="A1365" s="407"/>
      <c r="B1365" s="104"/>
      <c r="C1365" s="105"/>
      <c r="E1365" s="135">
        <f>COUNTIF(品番配送区分記入用リスト!U:U,CONCATENATE(A1365,$E$1))</f>
        <v>0</v>
      </c>
      <c r="F1365" s="135">
        <f>COUNTIF(品番配送区分記入用リスト!U:U,CONCATENATE(A1365,$F$1))</f>
        <v>0</v>
      </c>
      <c r="G1365" s="135">
        <f>COUNTIF(品番配送区分記入用リスト!U:U,CONCATENATE(A1365,$G$1))</f>
        <v>0</v>
      </c>
      <c r="H1365" s="135">
        <f>COUNTIF(品番配送区分記入用リスト!U:U,CONCATENATE(A1365,$H$1))</f>
        <v>0</v>
      </c>
      <c r="I1365" s="136">
        <f t="shared" si="23"/>
        <v>0</v>
      </c>
      <c r="J1365" s="142"/>
      <c r="L1365" s="135" t="s">
        <v>1484</v>
      </c>
      <c r="M1365" s="137">
        <v>2000000</v>
      </c>
      <c r="N1365" s="12"/>
      <c r="O1365" s="154"/>
      <c r="Q1365" s="12"/>
      <c r="R1365" s="147"/>
      <c r="S1365" s="138"/>
      <c r="T1365" s="138"/>
      <c r="X1365" s="85"/>
      <c r="Y1365" s="185"/>
      <c r="AA1365" s="158"/>
      <c r="AB1365" s="118"/>
      <c r="AC1365" s="118"/>
      <c r="AD1365" s="84"/>
      <c r="AF1365" s="139"/>
      <c r="AS1365" s="84"/>
    </row>
    <row r="1366" spans="1:45" ht="14.25" customHeight="1">
      <c r="A1366" s="407"/>
      <c r="B1366" s="104"/>
      <c r="C1366" s="105"/>
      <c r="E1366" s="135">
        <f>COUNTIF(品番配送区分記入用リスト!U:U,CONCATENATE(A1366,$E$1))</f>
        <v>0</v>
      </c>
      <c r="F1366" s="135">
        <f>COUNTIF(品番配送区分記入用リスト!U:U,CONCATENATE(A1366,$F$1))</f>
        <v>0</v>
      </c>
      <c r="G1366" s="135">
        <f>COUNTIF(品番配送区分記入用リスト!U:U,CONCATENATE(A1366,$G$1))</f>
        <v>0</v>
      </c>
      <c r="H1366" s="135">
        <f>COUNTIF(品番配送区分記入用リスト!U:U,CONCATENATE(A1366,$H$1))</f>
        <v>0</v>
      </c>
      <c r="I1366" s="136">
        <f t="shared" si="23"/>
        <v>0</v>
      </c>
      <c r="J1366" s="142"/>
      <c r="L1366" s="135" t="s">
        <v>1484</v>
      </c>
      <c r="M1366" s="137">
        <v>2000000</v>
      </c>
      <c r="N1366" s="12"/>
      <c r="O1366" s="154"/>
      <c r="Q1366" s="12"/>
      <c r="R1366" s="147"/>
      <c r="S1366" s="138"/>
      <c r="T1366" s="138"/>
      <c r="X1366" s="85"/>
      <c r="Y1366" s="185"/>
      <c r="AA1366" s="158"/>
      <c r="AB1366" s="118"/>
      <c r="AC1366" s="118"/>
      <c r="AD1366" s="84"/>
      <c r="AF1366" s="139"/>
      <c r="AS1366" s="84"/>
    </row>
    <row r="1367" spans="1:45" ht="14.25" customHeight="1">
      <c r="A1367" s="407"/>
      <c r="B1367" s="104"/>
      <c r="C1367" s="105"/>
      <c r="E1367" s="135">
        <f>COUNTIF(品番配送区分記入用リスト!U:U,CONCATENATE(A1367,$E$1))</f>
        <v>0</v>
      </c>
      <c r="F1367" s="135">
        <f>COUNTIF(品番配送区分記入用リスト!U:U,CONCATENATE(A1367,$F$1))</f>
        <v>0</v>
      </c>
      <c r="G1367" s="135">
        <f>COUNTIF(品番配送区分記入用リスト!U:U,CONCATENATE(A1367,$G$1))</f>
        <v>0</v>
      </c>
      <c r="H1367" s="135">
        <f>COUNTIF(品番配送区分記入用リスト!U:U,CONCATENATE(A1367,$H$1))</f>
        <v>0</v>
      </c>
      <c r="I1367" s="136">
        <f t="shared" si="23"/>
        <v>0</v>
      </c>
      <c r="J1367" s="142"/>
      <c r="L1367" s="135" t="s">
        <v>1484</v>
      </c>
      <c r="M1367" s="137">
        <v>2000000</v>
      </c>
      <c r="N1367" s="12"/>
      <c r="O1367" s="154"/>
      <c r="Q1367" s="12"/>
      <c r="R1367" s="147"/>
      <c r="S1367" s="138"/>
      <c r="T1367" s="138"/>
      <c r="X1367" s="85"/>
      <c r="Y1367" s="185"/>
      <c r="AA1367" s="158"/>
      <c r="AB1367" s="118"/>
      <c r="AC1367" s="118"/>
      <c r="AD1367" s="84"/>
      <c r="AF1367" s="139"/>
      <c r="AS1367" s="84"/>
    </row>
    <row r="1368" spans="1:45" ht="14.25" customHeight="1">
      <c r="A1368" s="407"/>
      <c r="B1368" s="104"/>
      <c r="C1368" s="105"/>
      <c r="E1368" s="135">
        <f>COUNTIF(品番配送区分記入用リスト!U:U,CONCATENATE(A1368,$E$1))</f>
        <v>0</v>
      </c>
      <c r="F1368" s="135">
        <f>COUNTIF(品番配送区分記入用リスト!U:U,CONCATENATE(A1368,$F$1))</f>
        <v>0</v>
      </c>
      <c r="G1368" s="135">
        <f>COUNTIF(品番配送区分記入用リスト!U:U,CONCATENATE(A1368,$G$1))</f>
        <v>0</v>
      </c>
      <c r="H1368" s="135">
        <f>COUNTIF(品番配送区分記入用リスト!U:U,CONCATENATE(A1368,$H$1))</f>
        <v>0</v>
      </c>
      <c r="I1368" s="136">
        <f t="shared" si="23"/>
        <v>0</v>
      </c>
      <c r="J1368" s="142"/>
      <c r="L1368" s="135" t="s">
        <v>1484</v>
      </c>
      <c r="M1368" s="137">
        <v>2000000</v>
      </c>
      <c r="N1368" s="12"/>
      <c r="O1368" s="154"/>
      <c r="Q1368" s="12"/>
      <c r="R1368" s="147"/>
      <c r="S1368" s="138"/>
      <c r="T1368" s="138"/>
      <c r="X1368" s="85"/>
      <c r="Y1368" s="185"/>
      <c r="AA1368" s="158"/>
      <c r="AB1368" s="118"/>
      <c r="AC1368" s="118"/>
      <c r="AD1368" s="84"/>
      <c r="AF1368" s="139"/>
      <c r="AS1368" s="84"/>
    </row>
    <row r="1369" spans="1:45" ht="14.25" customHeight="1">
      <c r="A1369" s="407"/>
      <c r="B1369" s="104"/>
      <c r="C1369" s="105"/>
      <c r="E1369" s="135">
        <f>COUNTIF(品番配送区分記入用リスト!U:U,CONCATENATE(A1369,$E$1))</f>
        <v>0</v>
      </c>
      <c r="F1369" s="135">
        <f>COUNTIF(品番配送区分記入用リスト!U:U,CONCATENATE(A1369,$F$1))</f>
        <v>0</v>
      </c>
      <c r="G1369" s="135">
        <f>COUNTIF(品番配送区分記入用リスト!U:U,CONCATENATE(A1369,$G$1))</f>
        <v>0</v>
      </c>
      <c r="H1369" s="135">
        <f>COUNTIF(品番配送区分記入用リスト!U:U,CONCATENATE(A1369,$H$1))</f>
        <v>0</v>
      </c>
      <c r="I1369" s="136">
        <f t="shared" si="23"/>
        <v>0</v>
      </c>
      <c r="J1369" s="142"/>
      <c r="L1369" s="135" t="s">
        <v>1484</v>
      </c>
      <c r="M1369" s="137">
        <v>2000000</v>
      </c>
      <c r="N1369" s="12"/>
      <c r="O1369" s="154"/>
      <c r="Q1369" s="12"/>
      <c r="R1369" s="147"/>
      <c r="S1369" s="138"/>
      <c r="T1369" s="138"/>
      <c r="X1369" s="85"/>
      <c r="Y1369" s="185"/>
      <c r="AA1369" s="158"/>
      <c r="AB1369" s="118"/>
      <c r="AC1369" s="118"/>
      <c r="AD1369" s="84"/>
      <c r="AF1369" s="139"/>
      <c r="AS1369" s="84"/>
    </row>
    <row r="1370" spans="1:45" ht="14.25" customHeight="1">
      <c r="A1370" s="407"/>
      <c r="B1370" s="104"/>
      <c r="C1370" s="105"/>
      <c r="E1370" s="135">
        <f>COUNTIF(品番配送区分記入用リスト!U:U,CONCATENATE(A1370,$E$1))</f>
        <v>0</v>
      </c>
      <c r="F1370" s="135">
        <f>COUNTIF(品番配送区分記入用リスト!U:U,CONCATENATE(A1370,$F$1))</f>
        <v>0</v>
      </c>
      <c r="G1370" s="135">
        <f>COUNTIF(品番配送区分記入用リスト!U:U,CONCATENATE(A1370,$G$1))</f>
        <v>0</v>
      </c>
      <c r="H1370" s="135">
        <f>COUNTIF(品番配送区分記入用リスト!U:U,CONCATENATE(A1370,$H$1))</f>
        <v>0</v>
      </c>
      <c r="I1370" s="136">
        <f t="shared" si="23"/>
        <v>0</v>
      </c>
      <c r="J1370" s="142"/>
      <c r="L1370" s="135" t="s">
        <v>1484</v>
      </c>
      <c r="M1370" s="137">
        <v>2000000</v>
      </c>
      <c r="N1370" s="12"/>
      <c r="O1370" s="154"/>
      <c r="Q1370" s="12"/>
      <c r="R1370" s="147"/>
      <c r="S1370" s="138"/>
      <c r="T1370" s="138"/>
      <c r="X1370" s="85"/>
      <c r="Y1370" s="185"/>
      <c r="AA1370" s="158"/>
      <c r="AB1370" s="118"/>
      <c r="AC1370" s="118"/>
      <c r="AD1370" s="84"/>
      <c r="AF1370" s="139"/>
      <c r="AS1370" s="84"/>
    </row>
    <row r="1371" spans="1:45" ht="14.25" customHeight="1">
      <c r="A1371" s="407"/>
      <c r="B1371" s="104"/>
      <c r="C1371" s="105"/>
      <c r="E1371" s="135">
        <f>COUNTIF(品番配送区分記入用リスト!U:U,CONCATENATE(A1371,$E$1))</f>
        <v>0</v>
      </c>
      <c r="F1371" s="135">
        <f>COUNTIF(品番配送区分記入用リスト!U:U,CONCATENATE(A1371,$F$1))</f>
        <v>0</v>
      </c>
      <c r="G1371" s="135">
        <f>COUNTIF(品番配送区分記入用リスト!U:U,CONCATENATE(A1371,$G$1))</f>
        <v>0</v>
      </c>
      <c r="H1371" s="135">
        <f>COUNTIF(品番配送区分記入用リスト!U:U,CONCATENATE(A1371,$H$1))</f>
        <v>0</v>
      </c>
      <c r="I1371" s="136">
        <f t="shared" si="23"/>
        <v>0</v>
      </c>
      <c r="J1371" s="142"/>
      <c r="L1371" s="135" t="s">
        <v>1484</v>
      </c>
      <c r="M1371" s="137">
        <v>2000000</v>
      </c>
      <c r="N1371" s="12"/>
      <c r="O1371" s="154"/>
      <c r="Q1371" s="12"/>
      <c r="R1371" s="147"/>
      <c r="S1371" s="138"/>
      <c r="T1371" s="138"/>
      <c r="X1371" s="85"/>
      <c r="Y1371" s="185"/>
      <c r="AA1371" s="158"/>
      <c r="AB1371" s="118"/>
      <c r="AC1371" s="118"/>
      <c r="AD1371" s="84"/>
      <c r="AF1371" s="139"/>
      <c r="AS1371" s="84"/>
    </row>
    <row r="1372" spans="1:45" ht="14.25" customHeight="1">
      <c r="A1372" s="407"/>
      <c r="B1372" s="104"/>
      <c r="C1372" s="105"/>
      <c r="E1372" s="135">
        <f>COUNTIF(品番配送区分記入用リスト!U:U,CONCATENATE(A1372,$E$1))</f>
        <v>0</v>
      </c>
      <c r="F1372" s="135">
        <f>COUNTIF(品番配送区分記入用リスト!U:U,CONCATENATE(A1372,$F$1))</f>
        <v>0</v>
      </c>
      <c r="G1372" s="135">
        <f>COUNTIF(品番配送区分記入用リスト!U:U,CONCATENATE(A1372,$G$1))</f>
        <v>0</v>
      </c>
      <c r="H1372" s="135">
        <f>COUNTIF(品番配送区分記入用リスト!U:U,CONCATENATE(A1372,$H$1))</f>
        <v>0</v>
      </c>
      <c r="I1372" s="136">
        <f t="shared" si="23"/>
        <v>0</v>
      </c>
      <c r="J1372" s="142"/>
      <c r="L1372" s="135" t="s">
        <v>1484</v>
      </c>
      <c r="M1372" s="137">
        <v>2000000</v>
      </c>
      <c r="N1372" s="12"/>
      <c r="O1372" s="154"/>
      <c r="Q1372" s="12"/>
      <c r="R1372" s="147"/>
      <c r="S1372" s="138"/>
      <c r="T1372" s="138"/>
      <c r="X1372" s="85"/>
      <c r="Y1372" s="185"/>
      <c r="AA1372" s="158"/>
      <c r="AB1372" s="118"/>
      <c r="AC1372" s="118"/>
      <c r="AD1372" s="84"/>
      <c r="AF1372" s="139"/>
      <c r="AS1372" s="84"/>
    </row>
    <row r="1373" spans="1:45" ht="14.25" customHeight="1">
      <c r="A1373" s="407"/>
      <c r="B1373" s="104"/>
      <c r="C1373" s="105"/>
      <c r="E1373" s="135">
        <f>COUNTIF(品番配送区分記入用リスト!U:U,CONCATENATE(A1373,$E$1))</f>
        <v>0</v>
      </c>
      <c r="F1373" s="135">
        <f>COUNTIF(品番配送区分記入用リスト!U:U,CONCATENATE(A1373,$F$1))</f>
        <v>0</v>
      </c>
      <c r="G1373" s="135">
        <f>COUNTIF(品番配送区分記入用リスト!U:U,CONCATENATE(A1373,$G$1))</f>
        <v>0</v>
      </c>
      <c r="H1373" s="135">
        <f>COUNTIF(品番配送区分記入用リスト!U:U,CONCATENATE(A1373,$H$1))</f>
        <v>0</v>
      </c>
      <c r="I1373" s="136">
        <f t="shared" si="23"/>
        <v>0</v>
      </c>
      <c r="J1373" s="142"/>
      <c r="L1373" s="135" t="s">
        <v>1484</v>
      </c>
      <c r="M1373" s="137">
        <v>2000000</v>
      </c>
      <c r="N1373" s="12"/>
      <c r="O1373" s="154"/>
      <c r="Q1373" s="12"/>
      <c r="R1373" s="147"/>
      <c r="S1373" s="138"/>
      <c r="T1373" s="138"/>
      <c r="X1373" s="85"/>
      <c r="Y1373" s="185"/>
      <c r="AA1373" s="158"/>
      <c r="AB1373" s="118"/>
      <c r="AC1373" s="118"/>
      <c r="AD1373" s="84"/>
      <c r="AF1373" s="139"/>
      <c r="AS1373" s="84"/>
    </row>
    <row r="1374" spans="1:45" ht="14.25" customHeight="1">
      <c r="A1374" s="407"/>
      <c r="B1374" s="104"/>
      <c r="C1374" s="105"/>
      <c r="E1374" s="135">
        <f>COUNTIF(品番配送区分記入用リスト!U:U,CONCATENATE(A1374,$E$1))</f>
        <v>0</v>
      </c>
      <c r="F1374" s="135">
        <f>COUNTIF(品番配送区分記入用リスト!U:U,CONCATENATE(A1374,$F$1))</f>
        <v>0</v>
      </c>
      <c r="G1374" s="135">
        <f>COUNTIF(品番配送区分記入用リスト!U:U,CONCATENATE(A1374,$G$1))</f>
        <v>0</v>
      </c>
      <c r="H1374" s="135">
        <f>COUNTIF(品番配送区分記入用リスト!U:U,CONCATENATE(A1374,$H$1))</f>
        <v>0</v>
      </c>
      <c r="I1374" s="136">
        <f t="shared" si="23"/>
        <v>0</v>
      </c>
      <c r="J1374" s="142"/>
      <c r="L1374" s="135" t="s">
        <v>1484</v>
      </c>
      <c r="M1374" s="137">
        <v>2000000</v>
      </c>
      <c r="N1374" s="12"/>
      <c r="O1374" s="154"/>
      <c r="Q1374" s="12"/>
      <c r="R1374" s="147"/>
      <c r="S1374" s="138"/>
      <c r="T1374" s="138"/>
      <c r="X1374" s="85"/>
      <c r="Y1374" s="185"/>
      <c r="AA1374" s="158"/>
      <c r="AB1374" s="118"/>
      <c r="AC1374" s="118"/>
      <c r="AD1374" s="84"/>
      <c r="AF1374" s="139"/>
      <c r="AS1374" s="84"/>
    </row>
    <row r="1375" spans="1:45" ht="14.25" customHeight="1">
      <c r="A1375" s="407"/>
      <c r="B1375" s="104"/>
      <c r="C1375" s="105"/>
      <c r="E1375" s="135">
        <f>COUNTIF(品番配送区分記入用リスト!U:U,CONCATENATE(A1375,$E$1))</f>
        <v>0</v>
      </c>
      <c r="F1375" s="135">
        <f>COUNTIF(品番配送区分記入用リスト!U:U,CONCATENATE(A1375,$F$1))</f>
        <v>0</v>
      </c>
      <c r="G1375" s="135">
        <f>COUNTIF(品番配送区分記入用リスト!U:U,CONCATENATE(A1375,$G$1))</f>
        <v>0</v>
      </c>
      <c r="H1375" s="135">
        <f>COUNTIF(品番配送区分記入用リスト!U:U,CONCATENATE(A1375,$H$1))</f>
        <v>0</v>
      </c>
      <c r="I1375" s="136">
        <f t="shared" si="23"/>
        <v>0</v>
      </c>
      <c r="J1375" s="142"/>
      <c r="L1375" s="135" t="s">
        <v>1484</v>
      </c>
      <c r="M1375" s="137">
        <v>2000000</v>
      </c>
      <c r="N1375" s="12"/>
      <c r="O1375" s="154"/>
      <c r="Q1375" s="12"/>
      <c r="R1375" s="147"/>
      <c r="S1375" s="138"/>
      <c r="T1375" s="138"/>
      <c r="X1375" s="85"/>
      <c r="Y1375" s="185"/>
      <c r="AA1375" s="158"/>
      <c r="AB1375" s="118"/>
      <c r="AC1375" s="118"/>
      <c r="AD1375" s="84"/>
      <c r="AF1375" s="139"/>
      <c r="AS1375" s="84"/>
    </row>
    <row r="1376" spans="1:45" ht="14.25" customHeight="1">
      <c r="A1376" s="407"/>
      <c r="B1376" s="104"/>
      <c r="C1376" s="105"/>
      <c r="E1376" s="135">
        <f>COUNTIF(品番配送区分記入用リスト!U:U,CONCATENATE(A1376,$E$1))</f>
        <v>0</v>
      </c>
      <c r="F1376" s="135">
        <f>COUNTIF(品番配送区分記入用リスト!U:U,CONCATENATE(A1376,$F$1))</f>
        <v>0</v>
      </c>
      <c r="G1376" s="135">
        <f>COUNTIF(品番配送区分記入用リスト!U:U,CONCATENATE(A1376,$G$1))</f>
        <v>0</v>
      </c>
      <c r="H1376" s="135">
        <f>COUNTIF(品番配送区分記入用リスト!U:U,CONCATENATE(A1376,$H$1))</f>
        <v>0</v>
      </c>
      <c r="I1376" s="136">
        <f t="shared" si="23"/>
        <v>0</v>
      </c>
      <c r="J1376" s="142"/>
      <c r="L1376" s="135" t="s">
        <v>1484</v>
      </c>
      <c r="M1376" s="137">
        <v>2000000</v>
      </c>
      <c r="N1376" s="12"/>
      <c r="O1376" s="154"/>
      <c r="Q1376" s="12"/>
      <c r="R1376" s="147"/>
      <c r="S1376" s="138"/>
      <c r="T1376" s="138"/>
      <c r="X1376" s="85"/>
      <c r="Y1376" s="185"/>
      <c r="AA1376" s="158"/>
      <c r="AB1376" s="118"/>
      <c r="AC1376" s="118"/>
      <c r="AD1376" s="84"/>
      <c r="AF1376" s="139"/>
      <c r="AS1376" s="84"/>
    </row>
    <row r="1377" spans="1:45" ht="14.25" customHeight="1">
      <c r="A1377" s="407"/>
      <c r="B1377" s="104"/>
      <c r="C1377" s="105"/>
      <c r="E1377" s="135">
        <f>COUNTIF(品番配送区分記入用リスト!U:U,CONCATENATE(A1377,$E$1))</f>
        <v>0</v>
      </c>
      <c r="F1377" s="135">
        <f>COUNTIF(品番配送区分記入用リスト!U:U,CONCATENATE(A1377,$F$1))</f>
        <v>0</v>
      </c>
      <c r="G1377" s="135">
        <f>COUNTIF(品番配送区分記入用リスト!U:U,CONCATENATE(A1377,$G$1))</f>
        <v>0</v>
      </c>
      <c r="H1377" s="135">
        <f>COUNTIF(品番配送区分記入用リスト!U:U,CONCATENATE(A1377,$H$1))</f>
        <v>0</v>
      </c>
      <c r="I1377" s="136">
        <f t="shared" si="23"/>
        <v>0</v>
      </c>
      <c r="J1377" s="142"/>
      <c r="L1377" s="135" t="s">
        <v>1484</v>
      </c>
      <c r="M1377" s="137">
        <v>2000000</v>
      </c>
      <c r="N1377" s="12"/>
      <c r="O1377" s="154"/>
      <c r="Q1377" s="12"/>
      <c r="R1377" s="147"/>
      <c r="S1377" s="138"/>
      <c r="T1377" s="138"/>
      <c r="X1377" s="85"/>
      <c r="Y1377" s="185"/>
      <c r="AA1377" s="158"/>
      <c r="AB1377" s="118"/>
      <c r="AC1377" s="118"/>
      <c r="AD1377" s="84"/>
      <c r="AF1377" s="139"/>
      <c r="AS1377" s="84"/>
    </row>
    <row r="1378" spans="1:45" ht="14.25" customHeight="1">
      <c r="A1378" s="407"/>
      <c r="B1378" s="104"/>
      <c r="C1378" s="105"/>
      <c r="E1378" s="135">
        <f>COUNTIF(品番配送区分記入用リスト!U:U,CONCATENATE(A1378,$E$1))</f>
        <v>0</v>
      </c>
      <c r="F1378" s="135">
        <f>COUNTIF(品番配送区分記入用リスト!U:U,CONCATENATE(A1378,$F$1))</f>
        <v>0</v>
      </c>
      <c r="G1378" s="135">
        <f>COUNTIF(品番配送区分記入用リスト!U:U,CONCATENATE(A1378,$G$1))</f>
        <v>0</v>
      </c>
      <c r="H1378" s="135">
        <f>COUNTIF(品番配送区分記入用リスト!U:U,CONCATENATE(A1378,$H$1))</f>
        <v>0</v>
      </c>
      <c r="I1378" s="136">
        <f t="shared" si="23"/>
        <v>0</v>
      </c>
      <c r="J1378" s="142"/>
      <c r="L1378" s="135" t="s">
        <v>1484</v>
      </c>
      <c r="M1378" s="137">
        <v>2000000</v>
      </c>
      <c r="N1378" s="12"/>
      <c r="O1378" s="154"/>
      <c r="Q1378" s="12"/>
      <c r="R1378" s="147"/>
      <c r="S1378" s="138"/>
      <c r="T1378" s="138"/>
      <c r="X1378" s="85"/>
      <c r="Y1378" s="185"/>
      <c r="AA1378" s="158"/>
      <c r="AB1378" s="118"/>
      <c r="AC1378" s="118"/>
      <c r="AD1378" s="84"/>
      <c r="AF1378" s="139"/>
      <c r="AS1378" s="84"/>
    </row>
    <row r="1379" spans="1:45" ht="14.25" customHeight="1">
      <c r="A1379" s="407"/>
      <c r="B1379" s="104"/>
      <c r="C1379" s="105"/>
      <c r="E1379" s="135">
        <f>COUNTIF(品番配送区分記入用リスト!U:U,CONCATENATE(A1379,$E$1))</f>
        <v>0</v>
      </c>
      <c r="F1379" s="135">
        <f>COUNTIF(品番配送区分記入用リスト!U:U,CONCATENATE(A1379,$F$1))</f>
        <v>0</v>
      </c>
      <c r="G1379" s="135">
        <f>COUNTIF(品番配送区分記入用リスト!U:U,CONCATENATE(A1379,$G$1))</f>
        <v>0</v>
      </c>
      <c r="H1379" s="135">
        <f>COUNTIF(品番配送区分記入用リスト!U:U,CONCATENATE(A1379,$H$1))</f>
        <v>0</v>
      </c>
      <c r="I1379" s="136">
        <f t="shared" si="23"/>
        <v>0</v>
      </c>
      <c r="J1379" s="142"/>
      <c r="L1379" s="135" t="s">
        <v>1484</v>
      </c>
      <c r="M1379" s="137">
        <v>2000000</v>
      </c>
      <c r="N1379" s="12"/>
      <c r="O1379" s="154"/>
      <c r="Q1379" s="12"/>
      <c r="R1379" s="147"/>
      <c r="S1379" s="138"/>
      <c r="T1379" s="138"/>
      <c r="X1379" s="85"/>
      <c r="Y1379" s="185"/>
      <c r="AA1379" s="158"/>
      <c r="AB1379" s="118"/>
      <c r="AC1379" s="118"/>
      <c r="AD1379" s="84"/>
      <c r="AF1379" s="139"/>
      <c r="AS1379" s="84"/>
    </row>
    <row r="1380" spans="1:45" ht="14.25" customHeight="1">
      <c r="A1380" s="407"/>
      <c r="B1380" s="104"/>
      <c r="C1380" s="105"/>
      <c r="E1380" s="135">
        <f>COUNTIF(品番配送区分記入用リスト!U:U,CONCATENATE(A1380,$E$1))</f>
        <v>0</v>
      </c>
      <c r="F1380" s="135">
        <f>COUNTIF(品番配送区分記入用リスト!U:U,CONCATENATE(A1380,$F$1))</f>
        <v>0</v>
      </c>
      <c r="G1380" s="135">
        <f>COUNTIF(品番配送区分記入用リスト!U:U,CONCATENATE(A1380,$G$1))</f>
        <v>0</v>
      </c>
      <c r="H1380" s="135">
        <f>COUNTIF(品番配送区分記入用リスト!U:U,CONCATENATE(A1380,$H$1))</f>
        <v>0</v>
      </c>
      <c r="I1380" s="136">
        <f t="shared" si="23"/>
        <v>0</v>
      </c>
      <c r="J1380" s="142"/>
      <c r="L1380" s="135" t="s">
        <v>1484</v>
      </c>
      <c r="M1380" s="137">
        <v>2000000</v>
      </c>
      <c r="N1380" s="12"/>
      <c r="O1380" s="154"/>
      <c r="Q1380" s="12"/>
      <c r="R1380" s="147"/>
      <c r="S1380" s="138"/>
      <c r="T1380" s="138"/>
      <c r="X1380" s="85"/>
      <c r="Y1380" s="185"/>
      <c r="AA1380" s="158"/>
      <c r="AB1380" s="118"/>
      <c r="AC1380" s="118"/>
      <c r="AD1380" s="84"/>
      <c r="AF1380" s="139"/>
      <c r="AS1380" s="84"/>
    </row>
    <row r="1381" spans="1:45" ht="14.25" customHeight="1">
      <c r="A1381" s="407"/>
      <c r="B1381" s="104"/>
      <c r="C1381" s="105"/>
      <c r="E1381" s="135">
        <f>COUNTIF(品番配送区分記入用リスト!U:U,CONCATENATE(A1381,$E$1))</f>
        <v>0</v>
      </c>
      <c r="F1381" s="135">
        <f>COUNTIF(品番配送区分記入用リスト!U:U,CONCATENATE(A1381,$F$1))</f>
        <v>0</v>
      </c>
      <c r="G1381" s="135">
        <f>COUNTIF(品番配送区分記入用リスト!U:U,CONCATENATE(A1381,$G$1))</f>
        <v>0</v>
      </c>
      <c r="H1381" s="135">
        <f>COUNTIF(品番配送区分記入用リスト!U:U,CONCATENATE(A1381,$H$1))</f>
        <v>0</v>
      </c>
      <c r="I1381" s="136">
        <f t="shared" si="23"/>
        <v>0</v>
      </c>
      <c r="J1381" s="142"/>
      <c r="L1381" s="135" t="s">
        <v>1484</v>
      </c>
      <c r="M1381" s="137">
        <v>2000000</v>
      </c>
      <c r="N1381" s="12"/>
      <c r="O1381" s="154"/>
      <c r="Q1381" s="12"/>
      <c r="R1381" s="147"/>
      <c r="S1381" s="138"/>
      <c r="T1381" s="138"/>
      <c r="X1381" s="85"/>
      <c r="Y1381" s="185"/>
      <c r="AA1381" s="158"/>
      <c r="AB1381" s="118"/>
      <c r="AC1381" s="118"/>
      <c r="AD1381" s="84"/>
      <c r="AF1381" s="139"/>
      <c r="AS1381" s="84"/>
    </row>
    <row r="1382" spans="1:45" ht="14.25" customHeight="1">
      <c r="A1382" s="407"/>
      <c r="B1382" s="104"/>
      <c r="C1382" s="105"/>
      <c r="E1382" s="135">
        <f>COUNTIF(品番配送区分記入用リスト!U:U,CONCATENATE(A1382,$E$1))</f>
        <v>0</v>
      </c>
      <c r="F1382" s="135">
        <f>COUNTIF(品番配送区分記入用リスト!U:U,CONCATENATE(A1382,$F$1))</f>
        <v>0</v>
      </c>
      <c r="G1382" s="135">
        <f>COUNTIF(品番配送区分記入用リスト!U:U,CONCATENATE(A1382,$G$1))</f>
        <v>0</v>
      </c>
      <c r="H1382" s="135">
        <f>COUNTIF(品番配送区分記入用リスト!U:U,CONCATENATE(A1382,$H$1))</f>
        <v>0</v>
      </c>
      <c r="I1382" s="136">
        <f t="shared" si="23"/>
        <v>0</v>
      </c>
      <c r="J1382" s="142"/>
      <c r="L1382" s="135" t="s">
        <v>1484</v>
      </c>
      <c r="M1382" s="137">
        <v>2000000</v>
      </c>
      <c r="N1382" s="12"/>
      <c r="O1382" s="154"/>
      <c r="Q1382" s="12"/>
      <c r="R1382" s="147"/>
      <c r="S1382" s="138"/>
      <c r="T1382" s="138"/>
      <c r="X1382" s="85"/>
      <c r="Y1382" s="185"/>
      <c r="AA1382" s="158"/>
      <c r="AB1382" s="118"/>
      <c r="AC1382" s="118"/>
      <c r="AD1382" s="84"/>
      <c r="AF1382" s="139"/>
      <c r="AS1382" s="84"/>
    </row>
    <row r="1383" spans="1:45" ht="14.25" customHeight="1">
      <c r="A1383" s="407"/>
      <c r="B1383" s="104"/>
      <c r="C1383" s="105"/>
      <c r="E1383" s="135">
        <f>COUNTIF(品番配送区分記入用リスト!U:U,CONCATENATE(A1383,$E$1))</f>
        <v>0</v>
      </c>
      <c r="F1383" s="135">
        <f>COUNTIF(品番配送区分記入用リスト!U:U,CONCATENATE(A1383,$F$1))</f>
        <v>0</v>
      </c>
      <c r="G1383" s="135">
        <f>COUNTIF(品番配送区分記入用リスト!U:U,CONCATENATE(A1383,$G$1))</f>
        <v>0</v>
      </c>
      <c r="H1383" s="135">
        <f>COUNTIF(品番配送区分記入用リスト!U:U,CONCATENATE(A1383,$H$1))</f>
        <v>0</v>
      </c>
      <c r="I1383" s="136">
        <f t="shared" si="23"/>
        <v>0</v>
      </c>
      <c r="J1383" s="142"/>
      <c r="L1383" s="135" t="s">
        <v>1484</v>
      </c>
      <c r="M1383" s="137">
        <v>2000000</v>
      </c>
      <c r="N1383" s="12"/>
      <c r="O1383" s="154"/>
      <c r="Q1383" s="12"/>
      <c r="R1383" s="147"/>
      <c r="S1383" s="138"/>
      <c r="T1383" s="138"/>
      <c r="X1383" s="85"/>
      <c r="Y1383" s="185"/>
      <c r="AA1383" s="158"/>
      <c r="AB1383" s="118"/>
      <c r="AC1383" s="118"/>
      <c r="AD1383" s="84"/>
      <c r="AF1383" s="139"/>
      <c r="AS1383" s="84"/>
    </row>
    <row r="1384" spans="1:45" ht="14.25" customHeight="1">
      <c r="A1384" s="407"/>
      <c r="B1384" s="104"/>
      <c r="C1384" s="105"/>
      <c r="E1384" s="135">
        <f>COUNTIF(品番配送区分記入用リスト!U:U,CONCATENATE(A1384,$E$1))</f>
        <v>0</v>
      </c>
      <c r="F1384" s="135">
        <f>COUNTIF(品番配送区分記入用リスト!U:U,CONCATENATE(A1384,$F$1))</f>
        <v>0</v>
      </c>
      <c r="G1384" s="135">
        <f>COUNTIF(品番配送区分記入用リスト!U:U,CONCATENATE(A1384,$G$1))</f>
        <v>0</v>
      </c>
      <c r="H1384" s="135">
        <f>COUNTIF(品番配送区分記入用リスト!U:U,CONCATENATE(A1384,$H$1))</f>
        <v>0</v>
      </c>
      <c r="I1384" s="136">
        <f t="shared" si="23"/>
        <v>0</v>
      </c>
      <c r="J1384" s="142"/>
      <c r="L1384" s="135" t="s">
        <v>1484</v>
      </c>
      <c r="M1384" s="137">
        <v>2000000</v>
      </c>
      <c r="N1384" s="12"/>
      <c r="O1384" s="154"/>
      <c r="Q1384" s="12"/>
      <c r="R1384" s="147"/>
      <c r="S1384" s="138"/>
      <c r="T1384" s="138"/>
      <c r="X1384" s="85"/>
      <c r="Y1384" s="185"/>
      <c r="AA1384" s="158"/>
      <c r="AB1384" s="118"/>
      <c r="AC1384" s="118"/>
      <c r="AD1384" s="84"/>
      <c r="AF1384" s="139"/>
      <c r="AS1384" s="84"/>
    </row>
    <row r="1385" spans="1:45" ht="14.25" customHeight="1">
      <c r="A1385" s="407"/>
      <c r="B1385" s="104"/>
      <c r="C1385" s="105"/>
      <c r="E1385" s="135">
        <f>COUNTIF(品番配送区分記入用リスト!U:U,CONCATENATE(A1385,$E$1))</f>
        <v>0</v>
      </c>
      <c r="F1385" s="135">
        <f>COUNTIF(品番配送区分記入用リスト!U:U,CONCATENATE(A1385,$F$1))</f>
        <v>0</v>
      </c>
      <c r="G1385" s="135">
        <f>COUNTIF(品番配送区分記入用リスト!U:U,CONCATENATE(A1385,$G$1))</f>
        <v>0</v>
      </c>
      <c r="H1385" s="135">
        <f>COUNTIF(品番配送区分記入用リスト!U:U,CONCATENATE(A1385,$H$1))</f>
        <v>0</v>
      </c>
      <c r="I1385" s="136">
        <f t="shared" si="23"/>
        <v>0</v>
      </c>
      <c r="J1385" s="142"/>
      <c r="L1385" s="135" t="s">
        <v>1484</v>
      </c>
      <c r="M1385" s="137">
        <v>2000000</v>
      </c>
      <c r="N1385" s="12"/>
      <c r="O1385" s="154"/>
      <c r="Q1385" s="12"/>
      <c r="R1385" s="147"/>
      <c r="S1385" s="138"/>
      <c r="T1385" s="138"/>
      <c r="X1385" s="85"/>
      <c r="Y1385" s="185"/>
      <c r="AA1385" s="158"/>
      <c r="AB1385" s="118"/>
      <c r="AC1385" s="118"/>
      <c r="AD1385" s="84"/>
      <c r="AF1385" s="139"/>
      <c r="AS1385" s="84"/>
    </row>
    <row r="1386" spans="1:45" ht="14.25" customHeight="1">
      <c r="A1386" s="407"/>
      <c r="B1386" s="104"/>
      <c r="C1386" s="105"/>
      <c r="E1386" s="135">
        <f>COUNTIF(品番配送区分記入用リスト!U:U,CONCATENATE(A1386,$E$1))</f>
        <v>0</v>
      </c>
      <c r="F1386" s="135">
        <f>COUNTIF(品番配送区分記入用リスト!U:U,CONCATENATE(A1386,$F$1))</f>
        <v>0</v>
      </c>
      <c r="G1386" s="135">
        <f>COUNTIF(品番配送区分記入用リスト!U:U,CONCATENATE(A1386,$G$1))</f>
        <v>0</v>
      </c>
      <c r="H1386" s="135">
        <f>COUNTIF(品番配送区分記入用リスト!U:U,CONCATENATE(A1386,$H$1))</f>
        <v>0</v>
      </c>
      <c r="I1386" s="136">
        <f t="shared" si="23"/>
        <v>0</v>
      </c>
      <c r="J1386" s="142"/>
      <c r="L1386" s="135" t="s">
        <v>1484</v>
      </c>
      <c r="M1386" s="137">
        <v>2000000</v>
      </c>
      <c r="N1386" s="12"/>
      <c r="O1386" s="154"/>
      <c r="Q1386" s="12"/>
      <c r="R1386" s="147"/>
      <c r="S1386" s="138"/>
      <c r="T1386" s="138"/>
      <c r="X1386" s="85"/>
      <c r="Y1386" s="185"/>
      <c r="AA1386" s="158"/>
      <c r="AB1386" s="118"/>
      <c r="AC1386" s="118"/>
      <c r="AD1386" s="84"/>
      <c r="AF1386" s="139"/>
      <c r="AS1386" s="84"/>
    </row>
    <row r="1387" spans="1:45" ht="14.25" customHeight="1">
      <c r="A1387" s="407"/>
      <c r="B1387" s="104"/>
      <c r="C1387" s="105"/>
      <c r="E1387" s="135">
        <f>COUNTIF(品番配送区分記入用リスト!U:U,CONCATENATE(A1387,$E$1))</f>
        <v>0</v>
      </c>
      <c r="F1387" s="135">
        <f>COUNTIF(品番配送区分記入用リスト!U:U,CONCATENATE(A1387,$F$1))</f>
        <v>0</v>
      </c>
      <c r="G1387" s="135">
        <f>COUNTIF(品番配送区分記入用リスト!U:U,CONCATENATE(A1387,$G$1))</f>
        <v>0</v>
      </c>
      <c r="H1387" s="135">
        <f>COUNTIF(品番配送区分記入用リスト!U:U,CONCATENATE(A1387,$H$1))</f>
        <v>0</v>
      </c>
      <c r="I1387" s="136">
        <f t="shared" si="23"/>
        <v>0</v>
      </c>
      <c r="J1387" s="142"/>
      <c r="L1387" s="135" t="s">
        <v>1484</v>
      </c>
      <c r="M1387" s="137">
        <v>2000000</v>
      </c>
      <c r="N1387" s="12"/>
      <c r="O1387" s="154"/>
      <c r="Q1387" s="12"/>
      <c r="R1387" s="147"/>
      <c r="S1387" s="138"/>
      <c r="T1387" s="138"/>
      <c r="X1387" s="85"/>
      <c r="Y1387" s="185"/>
      <c r="AA1387" s="158"/>
      <c r="AB1387" s="118"/>
      <c r="AC1387" s="118"/>
      <c r="AD1387" s="84"/>
      <c r="AF1387" s="139"/>
      <c r="AS1387" s="84"/>
    </row>
    <row r="1388" spans="1:45" ht="14.25" customHeight="1">
      <c r="A1388" s="407"/>
      <c r="B1388" s="104"/>
      <c r="C1388" s="105"/>
      <c r="E1388" s="135">
        <f>COUNTIF(品番配送区分記入用リスト!U:U,CONCATENATE(A1388,$E$1))</f>
        <v>0</v>
      </c>
      <c r="F1388" s="135">
        <f>COUNTIF(品番配送区分記入用リスト!U:U,CONCATENATE(A1388,$F$1))</f>
        <v>0</v>
      </c>
      <c r="G1388" s="135">
        <f>COUNTIF(品番配送区分記入用リスト!U:U,CONCATENATE(A1388,$G$1))</f>
        <v>0</v>
      </c>
      <c r="H1388" s="135">
        <f>COUNTIF(品番配送区分記入用リスト!U:U,CONCATENATE(A1388,$H$1))</f>
        <v>0</v>
      </c>
      <c r="I1388" s="136">
        <f t="shared" si="23"/>
        <v>0</v>
      </c>
      <c r="J1388" s="142"/>
      <c r="L1388" s="135" t="s">
        <v>1484</v>
      </c>
      <c r="M1388" s="137">
        <v>2000000</v>
      </c>
      <c r="N1388" s="12"/>
      <c r="O1388" s="154"/>
      <c r="Q1388" s="12"/>
      <c r="R1388" s="147"/>
      <c r="S1388" s="138"/>
      <c r="T1388" s="138"/>
      <c r="X1388" s="85"/>
      <c r="Y1388" s="185"/>
      <c r="AA1388" s="158"/>
      <c r="AB1388" s="118"/>
      <c r="AC1388" s="118"/>
      <c r="AD1388" s="84"/>
      <c r="AF1388" s="139"/>
      <c r="AS1388" s="84"/>
    </row>
    <row r="1389" spans="1:45" ht="14.25" customHeight="1">
      <c r="A1389" s="407"/>
      <c r="B1389" s="104"/>
      <c r="C1389" s="105"/>
      <c r="E1389" s="135">
        <f>COUNTIF(品番配送区分記入用リスト!U:U,CONCATENATE(A1389,$E$1))</f>
        <v>0</v>
      </c>
      <c r="F1389" s="135">
        <f>COUNTIF(品番配送区分記入用リスト!U:U,CONCATENATE(A1389,$F$1))</f>
        <v>0</v>
      </c>
      <c r="G1389" s="135">
        <f>COUNTIF(品番配送区分記入用リスト!U:U,CONCATENATE(A1389,$G$1))</f>
        <v>0</v>
      </c>
      <c r="H1389" s="135">
        <f>COUNTIF(品番配送区分記入用リスト!U:U,CONCATENATE(A1389,$H$1))</f>
        <v>0</v>
      </c>
      <c r="I1389" s="136">
        <f t="shared" si="23"/>
        <v>0</v>
      </c>
      <c r="J1389" s="142"/>
      <c r="L1389" s="135" t="s">
        <v>1484</v>
      </c>
      <c r="M1389" s="137">
        <v>2000000</v>
      </c>
      <c r="N1389" s="12"/>
      <c r="O1389" s="154"/>
      <c r="Q1389" s="12"/>
      <c r="R1389" s="147"/>
      <c r="S1389" s="138"/>
      <c r="T1389" s="138"/>
      <c r="X1389" s="85"/>
      <c r="Y1389" s="185"/>
      <c r="AA1389" s="158"/>
      <c r="AB1389" s="118"/>
      <c r="AC1389" s="118"/>
      <c r="AD1389" s="84"/>
      <c r="AF1389" s="139"/>
      <c r="AS1389" s="84"/>
    </row>
    <row r="1390" spans="1:45" ht="14.25" customHeight="1">
      <c r="A1390" s="407"/>
      <c r="B1390" s="104"/>
      <c r="C1390" s="105"/>
      <c r="E1390" s="135">
        <f>COUNTIF(品番配送区分記入用リスト!U:U,CONCATENATE(A1390,$E$1))</f>
        <v>0</v>
      </c>
      <c r="F1390" s="135">
        <f>COUNTIF(品番配送区分記入用リスト!U:U,CONCATENATE(A1390,$F$1))</f>
        <v>0</v>
      </c>
      <c r="G1390" s="135">
        <f>COUNTIF(品番配送区分記入用リスト!U:U,CONCATENATE(A1390,$G$1))</f>
        <v>0</v>
      </c>
      <c r="H1390" s="135">
        <f>COUNTIF(品番配送区分記入用リスト!U:U,CONCATENATE(A1390,$H$1))</f>
        <v>0</v>
      </c>
      <c r="I1390" s="136">
        <f t="shared" si="23"/>
        <v>0</v>
      </c>
      <c r="J1390" s="142"/>
      <c r="L1390" s="135" t="s">
        <v>1484</v>
      </c>
      <c r="M1390" s="137">
        <v>2000000</v>
      </c>
      <c r="N1390" s="12"/>
      <c r="O1390" s="154"/>
      <c r="Q1390" s="12"/>
      <c r="R1390" s="147"/>
      <c r="S1390" s="138"/>
      <c r="T1390" s="138"/>
      <c r="X1390" s="85"/>
      <c r="Y1390" s="185"/>
      <c r="AA1390" s="158"/>
      <c r="AB1390" s="118"/>
      <c r="AC1390" s="118"/>
      <c r="AD1390" s="84"/>
      <c r="AF1390" s="139"/>
      <c r="AS1390" s="84"/>
    </row>
    <row r="1391" spans="1:45" ht="14.25" customHeight="1">
      <c r="A1391" s="407"/>
      <c r="B1391" s="104"/>
      <c r="C1391" s="105"/>
      <c r="E1391" s="135">
        <f>COUNTIF(品番配送区分記入用リスト!U:U,CONCATENATE(A1391,$E$1))</f>
        <v>0</v>
      </c>
      <c r="F1391" s="135">
        <f>COUNTIF(品番配送区分記入用リスト!U:U,CONCATENATE(A1391,$F$1))</f>
        <v>0</v>
      </c>
      <c r="G1391" s="135">
        <f>COUNTIF(品番配送区分記入用リスト!U:U,CONCATENATE(A1391,$G$1))</f>
        <v>0</v>
      </c>
      <c r="H1391" s="135">
        <f>COUNTIF(品番配送区分記入用リスト!U:U,CONCATENATE(A1391,$H$1))</f>
        <v>0</v>
      </c>
      <c r="I1391" s="136">
        <f t="shared" si="23"/>
        <v>0</v>
      </c>
      <c r="J1391" s="142"/>
      <c r="L1391" s="135" t="s">
        <v>1484</v>
      </c>
      <c r="M1391" s="137">
        <v>2000000</v>
      </c>
      <c r="N1391" s="12"/>
      <c r="O1391" s="154"/>
      <c r="Q1391" s="12"/>
      <c r="R1391" s="147"/>
      <c r="S1391" s="138"/>
      <c r="T1391" s="138"/>
      <c r="X1391" s="85"/>
      <c r="Y1391" s="185"/>
      <c r="AA1391" s="158"/>
      <c r="AB1391" s="118"/>
      <c r="AC1391" s="118"/>
      <c r="AD1391" s="84"/>
      <c r="AF1391" s="139"/>
      <c r="AS1391" s="84"/>
    </row>
    <row r="1392" spans="1:45" ht="14.25" customHeight="1">
      <c r="A1392" s="407"/>
      <c r="B1392" s="104"/>
      <c r="C1392" s="105"/>
      <c r="E1392" s="135">
        <f>COUNTIF(品番配送区分記入用リスト!U:U,CONCATENATE(A1392,$E$1))</f>
        <v>0</v>
      </c>
      <c r="F1392" s="135">
        <f>COUNTIF(品番配送区分記入用リスト!U:U,CONCATENATE(A1392,$F$1))</f>
        <v>0</v>
      </c>
      <c r="G1392" s="135">
        <f>COUNTIF(品番配送区分記入用リスト!U:U,CONCATENATE(A1392,$G$1))</f>
        <v>0</v>
      </c>
      <c r="H1392" s="135">
        <f>COUNTIF(品番配送区分記入用リスト!U:U,CONCATENATE(A1392,$H$1))</f>
        <v>0</v>
      </c>
      <c r="I1392" s="136">
        <f t="shared" si="23"/>
        <v>0</v>
      </c>
      <c r="J1392" s="142"/>
      <c r="L1392" s="135" t="s">
        <v>1484</v>
      </c>
      <c r="M1392" s="137">
        <v>2000000</v>
      </c>
      <c r="N1392" s="12"/>
      <c r="O1392" s="154"/>
      <c r="Q1392" s="12"/>
      <c r="R1392" s="147"/>
      <c r="S1392" s="138"/>
      <c r="T1392" s="138"/>
      <c r="X1392" s="85"/>
      <c r="Y1392" s="185"/>
      <c r="AA1392" s="158"/>
      <c r="AB1392" s="118"/>
      <c r="AC1392" s="118"/>
      <c r="AD1392" s="84"/>
      <c r="AF1392" s="139"/>
      <c r="AS1392" s="84"/>
    </row>
    <row r="1393" spans="1:45" ht="14.25" customHeight="1">
      <c r="A1393" s="407"/>
      <c r="B1393" s="104"/>
      <c r="C1393" s="105"/>
      <c r="E1393" s="135">
        <f>COUNTIF(品番配送区分記入用リスト!U:U,CONCATENATE(A1393,$E$1))</f>
        <v>0</v>
      </c>
      <c r="F1393" s="135">
        <f>COUNTIF(品番配送区分記入用リスト!U:U,CONCATENATE(A1393,$F$1))</f>
        <v>0</v>
      </c>
      <c r="G1393" s="135">
        <f>COUNTIF(品番配送区分記入用リスト!U:U,CONCATENATE(A1393,$G$1))</f>
        <v>0</v>
      </c>
      <c r="H1393" s="135">
        <f>COUNTIF(品番配送区分記入用リスト!U:U,CONCATENATE(A1393,$H$1))</f>
        <v>0</v>
      </c>
      <c r="I1393" s="136">
        <f t="shared" si="23"/>
        <v>0</v>
      </c>
      <c r="J1393" s="142"/>
      <c r="L1393" s="135" t="s">
        <v>1484</v>
      </c>
      <c r="M1393" s="137">
        <v>2000000</v>
      </c>
      <c r="N1393" s="12"/>
      <c r="O1393" s="154"/>
      <c r="Q1393" s="12"/>
      <c r="R1393" s="147"/>
      <c r="S1393" s="138"/>
      <c r="T1393" s="138"/>
      <c r="X1393" s="85"/>
      <c r="Y1393" s="185"/>
      <c r="AA1393" s="158"/>
      <c r="AB1393" s="118"/>
      <c r="AC1393" s="118"/>
      <c r="AD1393" s="84"/>
      <c r="AF1393" s="139"/>
      <c r="AS1393" s="84"/>
    </row>
    <row r="1394" spans="1:45" ht="14.25" customHeight="1">
      <c r="A1394" s="407"/>
      <c r="B1394" s="104"/>
      <c r="C1394" s="105"/>
      <c r="E1394" s="135">
        <f>COUNTIF(品番配送区分記入用リスト!U:U,CONCATENATE(A1394,$E$1))</f>
        <v>0</v>
      </c>
      <c r="F1394" s="135">
        <f>COUNTIF(品番配送区分記入用リスト!U:U,CONCATENATE(A1394,$F$1))</f>
        <v>0</v>
      </c>
      <c r="G1394" s="135">
        <f>COUNTIF(品番配送区分記入用リスト!U:U,CONCATENATE(A1394,$G$1))</f>
        <v>0</v>
      </c>
      <c r="H1394" s="135">
        <f>COUNTIF(品番配送区分記入用リスト!U:U,CONCATENATE(A1394,$H$1))</f>
        <v>0</v>
      </c>
      <c r="I1394" s="136">
        <f t="shared" si="23"/>
        <v>0</v>
      </c>
      <c r="J1394" s="142"/>
      <c r="L1394" s="135" t="s">
        <v>1484</v>
      </c>
      <c r="M1394" s="137">
        <v>2000000</v>
      </c>
      <c r="N1394" s="12"/>
      <c r="O1394" s="154"/>
      <c r="Q1394" s="12"/>
      <c r="R1394" s="147"/>
      <c r="S1394" s="138"/>
      <c r="T1394" s="138"/>
      <c r="X1394" s="85"/>
      <c r="Y1394" s="185"/>
      <c r="AA1394" s="158"/>
      <c r="AB1394" s="118"/>
      <c r="AC1394" s="118"/>
      <c r="AD1394" s="84"/>
      <c r="AF1394" s="139"/>
      <c r="AS1394" s="84"/>
    </row>
    <row r="1395" spans="1:45" ht="14.25" customHeight="1">
      <c r="A1395" s="407"/>
      <c r="B1395" s="104"/>
      <c r="C1395" s="105"/>
      <c r="E1395" s="135">
        <f>COUNTIF(品番配送区分記入用リスト!U:U,CONCATENATE(A1395,$E$1))</f>
        <v>0</v>
      </c>
      <c r="F1395" s="135">
        <f>COUNTIF(品番配送区分記入用リスト!U:U,CONCATENATE(A1395,$F$1))</f>
        <v>0</v>
      </c>
      <c r="G1395" s="135">
        <f>COUNTIF(品番配送区分記入用リスト!U:U,CONCATENATE(A1395,$G$1))</f>
        <v>0</v>
      </c>
      <c r="H1395" s="135">
        <f>COUNTIF(品番配送区分記入用リスト!U:U,CONCATENATE(A1395,$H$1))</f>
        <v>0</v>
      </c>
      <c r="I1395" s="136">
        <f t="shared" si="23"/>
        <v>0</v>
      </c>
      <c r="J1395" s="142"/>
      <c r="L1395" s="135" t="s">
        <v>1484</v>
      </c>
      <c r="M1395" s="137">
        <v>2000000</v>
      </c>
      <c r="N1395" s="12"/>
      <c r="O1395" s="154"/>
      <c r="Q1395" s="12"/>
      <c r="R1395" s="147"/>
      <c r="S1395" s="138"/>
      <c r="T1395" s="138"/>
      <c r="X1395" s="85"/>
      <c r="Y1395" s="185"/>
      <c r="AA1395" s="158"/>
      <c r="AB1395" s="118"/>
      <c r="AC1395" s="118"/>
      <c r="AD1395" s="84"/>
      <c r="AF1395" s="139"/>
      <c r="AS1395" s="84"/>
    </row>
    <row r="1396" spans="1:45" ht="14.25" customHeight="1">
      <c r="A1396" s="407"/>
      <c r="B1396" s="104"/>
      <c r="C1396" s="105"/>
      <c r="E1396" s="135">
        <f>COUNTIF(品番配送区分記入用リスト!U:U,CONCATENATE(A1396,$E$1))</f>
        <v>0</v>
      </c>
      <c r="F1396" s="135">
        <f>COUNTIF(品番配送区分記入用リスト!U:U,CONCATENATE(A1396,$F$1))</f>
        <v>0</v>
      </c>
      <c r="G1396" s="135">
        <f>COUNTIF(品番配送区分記入用リスト!U:U,CONCATENATE(A1396,$G$1))</f>
        <v>0</v>
      </c>
      <c r="H1396" s="135">
        <f>COUNTIF(品番配送区分記入用リスト!U:U,CONCATENATE(A1396,$H$1))</f>
        <v>0</v>
      </c>
      <c r="I1396" s="136">
        <f t="shared" si="23"/>
        <v>0</v>
      </c>
      <c r="J1396" s="142"/>
      <c r="L1396" s="135" t="s">
        <v>1484</v>
      </c>
      <c r="M1396" s="137">
        <v>2000000</v>
      </c>
      <c r="N1396" s="12"/>
      <c r="O1396" s="154"/>
      <c r="Q1396" s="12"/>
      <c r="R1396" s="147"/>
      <c r="S1396" s="138"/>
      <c r="T1396" s="138"/>
      <c r="X1396" s="85"/>
      <c r="Y1396" s="185"/>
      <c r="AA1396" s="158"/>
      <c r="AB1396" s="118"/>
      <c r="AC1396" s="118"/>
      <c r="AD1396" s="84"/>
      <c r="AF1396" s="139"/>
      <c r="AS1396" s="84"/>
    </row>
    <row r="1397" spans="1:45" ht="14.25" customHeight="1">
      <c r="A1397" s="407"/>
      <c r="B1397" s="104"/>
      <c r="C1397" s="105"/>
      <c r="E1397" s="135">
        <f>COUNTIF(品番配送区分記入用リスト!U:U,CONCATENATE(A1397,$E$1))</f>
        <v>0</v>
      </c>
      <c r="F1397" s="135">
        <f>COUNTIF(品番配送区分記入用リスト!U:U,CONCATENATE(A1397,$F$1))</f>
        <v>0</v>
      </c>
      <c r="G1397" s="135">
        <f>COUNTIF(品番配送区分記入用リスト!U:U,CONCATENATE(A1397,$G$1))</f>
        <v>0</v>
      </c>
      <c r="H1397" s="135">
        <f>COUNTIF(品番配送区分記入用リスト!U:U,CONCATENATE(A1397,$H$1))</f>
        <v>0</v>
      </c>
      <c r="I1397" s="136">
        <f t="shared" si="23"/>
        <v>0</v>
      </c>
      <c r="J1397" s="142"/>
      <c r="L1397" s="135" t="s">
        <v>1484</v>
      </c>
      <c r="M1397" s="137">
        <v>2000000</v>
      </c>
      <c r="N1397" s="12"/>
      <c r="O1397" s="154"/>
      <c r="Q1397" s="12"/>
      <c r="R1397" s="147"/>
      <c r="S1397" s="138"/>
      <c r="T1397" s="138"/>
      <c r="X1397" s="85"/>
      <c r="Y1397" s="185"/>
      <c r="AA1397" s="158"/>
      <c r="AB1397" s="118"/>
      <c r="AC1397" s="118"/>
      <c r="AD1397" s="84"/>
      <c r="AF1397" s="139"/>
      <c r="AS1397" s="84"/>
    </row>
    <row r="1398" spans="1:45" ht="14.25" customHeight="1">
      <c r="A1398" s="407"/>
      <c r="B1398" s="104"/>
      <c r="C1398" s="105"/>
      <c r="E1398" s="135">
        <f>COUNTIF(品番配送区分記入用リスト!U:U,CONCATENATE(A1398,$E$1))</f>
        <v>0</v>
      </c>
      <c r="F1398" s="135">
        <f>COUNTIF(品番配送区分記入用リスト!U:U,CONCATENATE(A1398,$F$1))</f>
        <v>0</v>
      </c>
      <c r="G1398" s="135">
        <f>COUNTIF(品番配送区分記入用リスト!U:U,CONCATENATE(A1398,$G$1))</f>
        <v>0</v>
      </c>
      <c r="H1398" s="135">
        <f>COUNTIF(品番配送区分記入用リスト!U:U,CONCATENATE(A1398,$H$1))</f>
        <v>0</v>
      </c>
      <c r="I1398" s="136">
        <f t="shared" si="23"/>
        <v>0</v>
      </c>
      <c r="J1398" s="142"/>
      <c r="L1398" s="135" t="s">
        <v>1484</v>
      </c>
      <c r="M1398" s="137">
        <v>2000000</v>
      </c>
      <c r="N1398" s="12"/>
      <c r="O1398" s="154"/>
      <c r="Q1398" s="12"/>
      <c r="R1398" s="147"/>
      <c r="S1398" s="138"/>
      <c r="T1398" s="138"/>
      <c r="X1398" s="85"/>
      <c r="Y1398" s="185"/>
      <c r="AA1398" s="158"/>
      <c r="AB1398" s="118"/>
      <c r="AC1398" s="118"/>
      <c r="AD1398" s="84"/>
      <c r="AF1398" s="139"/>
      <c r="AS1398" s="84"/>
    </row>
    <row r="1399" spans="1:45" ht="14.25" customHeight="1">
      <c r="A1399" s="407"/>
      <c r="B1399" s="104"/>
      <c r="C1399" s="105"/>
      <c r="E1399" s="135">
        <f>COUNTIF(品番配送区分記入用リスト!U:U,CONCATENATE(A1399,$E$1))</f>
        <v>0</v>
      </c>
      <c r="F1399" s="135">
        <f>COUNTIF(品番配送区分記入用リスト!U:U,CONCATENATE(A1399,$F$1))</f>
        <v>0</v>
      </c>
      <c r="G1399" s="135">
        <f>COUNTIF(品番配送区分記入用リスト!U:U,CONCATENATE(A1399,$G$1))</f>
        <v>0</v>
      </c>
      <c r="H1399" s="135">
        <f>COUNTIF(品番配送区分記入用リスト!U:U,CONCATENATE(A1399,$H$1))</f>
        <v>0</v>
      </c>
      <c r="I1399" s="136">
        <f t="shared" si="23"/>
        <v>0</v>
      </c>
      <c r="J1399" s="142"/>
      <c r="L1399" s="135" t="s">
        <v>1484</v>
      </c>
      <c r="M1399" s="137">
        <v>2000000</v>
      </c>
      <c r="N1399" s="12"/>
      <c r="O1399" s="154"/>
      <c r="Q1399" s="12"/>
      <c r="R1399" s="147"/>
      <c r="S1399" s="138"/>
      <c r="T1399" s="138"/>
      <c r="X1399" s="85"/>
      <c r="Y1399" s="185"/>
      <c r="AA1399" s="158"/>
      <c r="AB1399" s="118"/>
      <c r="AC1399" s="118"/>
      <c r="AD1399" s="84"/>
      <c r="AF1399" s="139"/>
      <c r="AS1399" s="84"/>
    </row>
    <row r="1400" spans="1:45" ht="14.25" customHeight="1">
      <c r="A1400" s="407"/>
      <c r="B1400" s="104"/>
      <c r="C1400" s="105"/>
      <c r="E1400" s="135">
        <f>COUNTIF(品番配送区分記入用リスト!U:U,CONCATENATE(A1400,$E$1))</f>
        <v>0</v>
      </c>
      <c r="F1400" s="135">
        <f>COUNTIF(品番配送区分記入用リスト!U:U,CONCATENATE(A1400,$F$1))</f>
        <v>0</v>
      </c>
      <c r="G1400" s="135">
        <f>COUNTIF(品番配送区分記入用リスト!U:U,CONCATENATE(A1400,$G$1))</f>
        <v>0</v>
      </c>
      <c r="H1400" s="135">
        <f>COUNTIF(品番配送区分記入用リスト!U:U,CONCATENATE(A1400,$H$1))</f>
        <v>0</v>
      </c>
      <c r="I1400" s="136">
        <f t="shared" si="23"/>
        <v>0</v>
      </c>
      <c r="J1400" s="142"/>
      <c r="L1400" s="135" t="s">
        <v>1484</v>
      </c>
      <c r="M1400" s="137">
        <v>2000000</v>
      </c>
      <c r="N1400" s="12"/>
      <c r="O1400" s="154"/>
      <c r="Q1400" s="12"/>
      <c r="R1400" s="147"/>
      <c r="S1400" s="138"/>
      <c r="T1400" s="138"/>
      <c r="X1400" s="85"/>
      <c r="Y1400" s="185"/>
      <c r="AA1400" s="158"/>
      <c r="AB1400" s="118"/>
      <c r="AC1400" s="118"/>
      <c r="AD1400" s="84"/>
      <c r="AF1400" s="139"/>
      <c r="AS1400" s="84"/>
    </row>
    <row r="1401" spans="1:45" ht="14.25" customHeight="1">
      <c r="A1401" s="407"/>
      <c r="B1401" s="104"/>
      <c r="C1401" s="105"/>
      <c r="E1401" s="135">
        <f>COUNTIF(品番配送区分記入用リスト!U:U,CONCATENATE(A1401,$E$1))</f>
        <v>0</v>
      </c>
      <c r="F1401" s="135">
        <f>COUNTIF(品番配送区分記入用リスト!U:U,CONCATENATE(A1401,$F$1))</f>
        <v>0</v>
      </c>
      <c r="G1401" s="135">
        <f>COUNTIF(品番配送区分記入用リスト!U:U,CONCATENATE(A1401,$G$1))</f>
        <v>0</v>
      </c>
      <c r="H1401" s="135">
        <f>COUNTIF(品番配送区分記入用リスト!U:U,CONCATENATE(A1401,$H$1))</f>
        <v>0</v>
      </c>
      <c r="I1401" s="136">
        <f t="shared" si="23"/>
        <v>0</v>
      </c>
      <c r="J1401" s="142"/>
      <c r="L1401" s="135" t="s">
        <v>1484</v>
      </c>
      <c r="M1401" s="137">
        <v>2000000</v>
      </c>
      <c r="N1401" s="12"/>
      <c r="O1401" s="154"/>
      <c r="Q1401" s="12"/>
      <c r="R1401" s="147"/>
      <c r="S1401" s="138"/>
      <c r="T1401" s="138"/>
      <c r="X1401" s="85"/>
      <c r="Y1401" s="185"/>
      <c r="AA1401" s="158"/>
      <c r="AB1401" s="118"/>
      <c r="AC1401" s="118"/>
      <c r="AD1401" s="84"/>
      <c r="AF1401" s="139"/>
      <c r="AS1401" s="84"/>
    </row>
    <row r="1402" spans="1:45" ht="14.25" customHeight="1">
      <c r="A1402" s="407"/>
      <c r="B1402" s="104"/>
      <c r="C1402" s="105"/>
      <c r="E1402" s="135">
        <f>COUNTIF(品番配送区分記入用リスト!U:U,CONCATENATE(A1402,$E$1))</f>
        <v>0</v>
      </c>
      <c r="F1402" s="135">
        <f>COUNTIF(品番配送区分記入用リスト!U:U,CONCATENATE(A1402,$F$1))</f>
        <v>0</v>
      </c>
      <c r="G1402" s="135">
        <f>COUNTIF(品番配送区分記入用リスト!U:U,CONCATENATE(A1402,$G$1))</f>
        <v>0</v>
      </c>
      <c r="H1402" s="135">
        <f>COUNTIF(品番配送区分記入用リスト!U:U,CONCATENATE(A1402,$H$1))</f>
        <v>0</v>
      </c>
      <c r="I1402" s="136">
        <f t="shared" si="23"/>
        <v>0</v>
      </c>
      <c r="J1402" s="142"/>
      <c r="L1402" s="135" t="s">
        <v>1484</v>
      </c>
      <c r="M1402" s="137">
        <v>2000000</v>
      </c>
      <c r="N1402" s="12"/>
      <c r="O1402" s="154"/>
      <c r="Q1402" s="12"/>
      <c r="R1402" s="147"/>
      <c r="S1402" s="138"/>
      <c r="T1402" s="138"/>
      <c r="X1402" s="85"/>
      <c r="Y1402" s="185"/>
      <c r="AA1402" s="158"/>
      <c r="AB1402" s="118"/>
      <c r="AC1402" s="118"/>
      <c r="AD1402" s="84"/>
      <c r="AF1402" s="139"/>
      <c r="AS1402" s="84"/>
    </row>
    <row r="1403" spans="1:45" ht="14.25" customHeight="1">
      <c r="A1403" s="407"/>
      <c r="B1403" s="104"/>
      <c r="C1403" s="105"/>
      <c r="E1403" s="135">
        <f>COUNTIF(品番配送区分記入用リスト!U:U,CONCATENATE(A1403,$E$1))</f>
        <v>0</v>
      </c>
      <c r="F1403" s="135">
        <f>COUNTIF(品番配送区分記入用リスト!U:U,CONCATENATE(A1403,$F$1))</f>
        <v>0</v>
      </c>
      <c r="G1403" s="135">
        <f>COUNTIF(品番配送区分記入用リスト!U:U,CONCATENATE(A1403,$G$1))</f>
        <v>0</v>
      </c>
      <c r="H1403" s="135">
        <f>COUNTIF(品番配送区分記入用リスト!U:U,CONCATENATE(A1403,$H$1))</f>
        <v>0</v>
      </c>
      <c r="I1403" s="136">
        <f t="shared" si="23"/>
        <v>0</v>
      </c>
      <c r="J1403" s="142"/>
      <c r="L1403" s="135" t="s">
        <v>1484</v>
      </c>
      <c r="M1403" s="137">
        <v>2000000</v>
      </c>
      <c r="N1403" s="12"/>
      <c r="O1403" s="154"/>
      <c r="Q1403" s="12"/>
      <c r="R1403" s="147"/>
      <c r="S1403" s="138"/>
      <c r="T1403" s="138"/>
      <c r="X1403" s="85"/>
      <c r="Y1403" s="185"/>
      <c r="AA1403" s="158"/>
      <c r="AB1403" s="118"/>
      <c r="AC1403" s="118"/>
      <c r="AD1403" s="84"/>
      <c r="AF1403" s="139"/>
      <c r="AS1403" s="84"/>
    </row>
    <row r="1404" spans="1:45" ht="14.25" customHeight="1">
      <c r="A1404" s="407"/>
      <c r="B1404" s="104"/>
      <c r="C1404" s="105"/>
      <c r="E1404" s="135">
        <f>COUNTIF(品番配送区分記入用リスト!U:U,CONCATENATE(A1404,$E$1))</f>
        <v>0</v>
      </c>
      <c r="F1404" s="135">
        <f>COUNTIF(品番配送区分記入用リスト!U:U,CONCATENATE(A1404,$F$1))</f>
        <v>0</v>
      </c>
      <c r="G1404" s="135">
        <f>COUNTIF(品番配送区分記入用リスト!U:U,CONCATENATE(A1404,$G$1))</f>
        <v>0</v>
      </c>
      <c r="H1404" s="135">
        <f>COUNTIF(品番配送区分記入用リスト!U:U,CONCATENATE(A1404,$H$1))</f>
        <v>0</v>
      </c>
      <c r="I1404" s="136">
        <f t="shared" si="23"/>
        <v>0</v>
      </c>
      <c r="J1404" s="142"/>
      <c r="L1404" s="135" t="s">
        <v>1484</v>
      </c>
      <c r="M1404" s="137">
        <v>2000000</v>
      </c>
      <c r="N1404" s="12"/>
      <c r="O1404" s="154"/>
      <c r="Q1404" s="12"/>
      <c r="R1404" s="147"/>
      <c r="S1404" s="138"/>
      <c r="T1404" s="138"/>
      <c r="X1404" s="85"/>
      <c r="Y1404" s="185"/>
      <c r="AA1404" s="158"/>
      <c r="AB1404" s="118"/>
      <c r="AC1404" s="118"/>
      <c r="AD1404" s="84"/>
      <c r="AF1404" s="139"/>
      <c r="AS1404" s="84"/>
    </row>
    <row r="1405" spans="1:45" ht="14.25" customHeight="1">
      <c r="A1405" s="407"/>
      <c r="B1405" s="104"/>
      <c r="C1405" s="105"/>
      <c r="E1405" s="135">
        <f>COUNTIF(品番配送区分記入用リスト!U:U,CONCATENATE(A1405,$E$1))</f>
        <v>0</v>
      </c>
      <c r="F1405" s="135">
        <f>COUNTIF(品番配送区分記入用リスト!U:U,CONCATENATE(A1405,$F$1))</f>
        <v>0</v>
      </c>
      <c r="G1405" s="135">
        <f>COUNTIF(品番配送区分記入用リスト!U:U,CONCATENATE(A1405,$G$1))</f>
        <v>0</v>
      </c>
      <c r="H1405" s="135">
        <f>COUNTIF(品番配送区分記入用リスト!U:U,CONCATENATE(A1405,$H$1))</f>
        <v>0</v>
      </c>
      <c r="I1405" s="136">
        <f t="shared" si="23"/>
        <v>0</v>
      </c>
      <c r="J1405" s="142"/>
      <c r="L1405" s="135" t="s">
        <v>1484</v>
      </c>
      <c r="M1405" s="137">
        <v>2000000</v>
      </c>
      <c r="N1405" s="12"/>
      <c r="O1405" s="154"/>
      <c r="Q1405" s="12"/>
      <c r="R1405" s="147"/>
      <c r="S1405" s="138"/>
      <c r="T1405" s="138"/>
      <c r="X1405" s="85"/>
      <c r="Y1405" s="185"/>
      <c r="AA1405" s="158"/>
      <c r="AB1405" s="118"/>
      <c r="AC1405" s="118"/>
      <c r="AD1405" s="84"/>
      <c r="AF1405" s="139"/>
      <c r="AS1405" s="84"/>
    </row>
    <row r="1406" spans="1:45" ht="14.25" customHeight="1">
      <c r="A1406" s="407"/>
      <c r="B1406" s="104"/>
      <c r="C1406" s="105"/>
      <c r="E1406" s="135">
        <f>COUNTIF(品番配送区分記入用リスト!U:U,CONCATENATE(A1406,$E$1))</f>
        <v>0</v>
      </c>
      <c r="F1406" s="135">
        <f>COUNTIF(品番配送区分記入用リスト!U:U,CONCATENATE(A1406,$F$1))</f>
        <v>0</v>
      </c>
      <c r="G1406" s="135">
        <f>COUNTIF(品番配送区分記入用リスト!U:U,CONCATENATE(A1406,$G$1))</f>
        <v>0</v>
      </c>
      <c r="H1406" s="135">
        <f>COUNTIF(品番配送区分記入用リスト!U:U,CONCATENATE(A1406,$H$1))</f>
        <v>0</v>
      </c>
      <c r="I1406" s="136">
        <f t="shared" si="23"/>
        <v>0</v>
      </c>
      <c r="J1406" s="142"/>
      <c r="L1406" s="135" t="s">
        <v>1484</v>
      </c>
      <c r="M1406" s="137">
        <v>2000000</v>
      </c>
      <c r="N1406" s="12"/>
      <c r="O1406" s="154"/>
      <c r="Q1406" s="12"/>
      <c r="R1406" s="147"/>
      <c r="S1406" s="138"/>
      <c r="T1406" s="138"/>
      <c r="X1406" s="85"/>
      <c r="Y1406" s="185"/>
      <c r="AA1406" s="158"/>
      <c r="AB1406" s="118"/>
      <c r="AC1406" s="118"/>
      <c r="AD1406" s="84"/>
      <c r="AF1406" s="139"/>
      <c r="AS1406" s="84"/>
    </row>
    <row r="1407" spans="1:45" ht="14.25" customHeight="1">
      <c r="A1407" s="407"/>
      <c r="B1407" s="104"/>
      <c r="C1407" s="105"/>
      <c r="E1407" s="135">
        <f>COUNTIF(品番配送区分記入用リスト!U:U,CONCATENATE(A1407,$E$1))</f>
        <v>0</v>
      </c>
      <c r="F1407" s="135">
        <f>COUNTIF(品番配送区分記入用リスト!U:U,CONCATENATE(A1407,$F$1))</f>
        <v>0</v>
      </c>
      <c r="G1407" s="135">
        <f>COUNTIF(品番配送区分記入用リスト!U:U,CONCATENATE(A1407,$G$1))</f>
        <v>0</v>
      </c>
      <c r="H1407" s="135">
        <f>COUNTIF(品番配送区分記入用リスト!U:U,CONCATENATE(A1407,$H$1))</f>
        <v>0</v>
      </c>
      <c r="I1407" s="136">
        <f t="shared" si="23"/>
        <v>0</v>
      </c>
      <c r="J1407" s="142"/>
      <c r="L1407" s="135" t="s">
        <v>1484</v>
      </c>
      <c r="M1407" s="137">
        <v>2000000</v>
      </c>
      <c r="N1407" s="12"/>
      <c r="O1407" s="154"/>
      <c r="Q1407" s="12"/>
      <c r="R1407" s="147"/>
      <c r="S1407" s="138"/>
      <c r="T1407" s="138"/>
      <c r="X1407" s="85"/>
      <c r="Y1407" s="185"/>
      <c r="AA1407" s="158"/>
      <c r="AB1407" s="118"/>
      <c r="AC1407" s="118"/>
      <c r="AD1407" s="84"/>
      <c r="AF1407" s="139"/>
      <c r="AS1407" s="84"/>
    </row>
    <row r="1408" spans="1:45" ht="14.25" customHeight="1">
      <c r="A1408" s="407"/>
      <c r="B1408" s="104"/>
      <c r="C1408" s="105"/>
      <c r="E1408" s="135">
        <f>COUNTIF(品番配送区分記入用リスト!U:U,CONCATENATE(A1408,$E$1))</f>
        <v>0</v>
      </c>
      <c r="F1408" s="135">
        <f>COUNTIF(品番配送区分記入用リスト!U:U,CONCATENATE(A1408,$F$1))</f>
        <v>0</v>
      </c>
      <c r="G1408" s="135">
        <f>COUNTIF(品番配送区分記入用リスト!U:U,CONCATENATE(A1408,$G$1))</f>
        <v>0</v>
      </c>
      <c r="H1408" s="135">
        <f>COUNTIF(品番配送区分記入用リスト!U:U,CONCATENATE(A1408,$H$1))</f>
        <v>0</v>
      </c>
      <c r="I1408" s="136">
        <f t="shared" si="23"/>
        <v>0</v>
      </c>
      <c r="J1408" s="142"/>
      <c r="L1408" s="135" t="s">
        <v>1484</v>
      </c>
      <c r="M1408" s="137">
        <v>2000000</v>
      </c>
      <c r="N1408" s="12"/>
      <c r="O1408" s="154"/>
      <c r="Q1408" s="12"/>
      <c r="R1408" s="147"/>
      <c r="S1408" s="138"/>
      <c r="T1408" s="138"/>
      <c r="X1408" s="85"/>
      <c r="Y1408" s="185"/>
      <c r="AA1408" s="158"/>
      <c r="AB1408" s="118"/>
      <c r="AC1408" s="118"/>
      <c r="AD1408" s="84"/>
      <c r="AF1408" s="139"/>
      <c r="AS1408" s="84"/>
    </row>
    <row r="1409" spans="1:45" ht="14.25" customHeight="1">
      <c r="A1409" s="407"/>
      <c r="B1409" s="104"/>
      <c r="C1409" s="105"/>
      <c r="E1409" s="135">
        <f>COUNTIF(品番配送区分記入用リスト!U:U,CONCATENATE(A1409,$E$1))</f>
        <v>0</v>
      </c>
      <c r="F1409" s="135">
        <f>COUNTIF(品番配送区分記入用リスト!U:U,CONCATENATE(A1409,$F$1))</f>
        <v>0</v>
      </c>
      <c r="G1409" s="135">
        <f>COUNTIF(品番配送区分記入用リスト!U:U,CONCATENATE(A1409,$G$1))</f>
        <v>0</v>
      </c>
      <c r="H1409" s="135">
        <f>COUNTIF(品番配送区分記入用リスト!U:U,CONCATENATE(A1409,$H$1))</f>
        <v>0</v>
      </c>
      <c r="I1409" s="136">
        <f t="shared" ref="I1409:I1472" si="24">IF(SUM(E1409:H1409)+ROW(A1408)*0.0001%&gt;=1,SUM(E1409:H1409)+ROW(A1408)*0.0001%+M1409+C1409,0)</f>
        <v>0</v>
      </c>
      <c r="J1409" s="142"/>
      <c r="L1409" s="135" t="s">
        <v>1484</v>
      </c>
      <c r="M1409" s="137">
        <v>2000000</v>
      </c>
      <c r="N1409" s="12"/>
      <c r="O1409" s="154"/>
      <c r="Q1409" s="12"/>
      <c r="R1409" s="147"/>
      <c r="S1409" s="138"/>
      <c r="T1409" s="138"/>
      <c r="X1409" s="85"/>
      <c r="Y1409" s="185"/>
      <c r="AA1409" s="158"/>
      <c r="AB1409" s="118"/>
      <c r="AC1409" s="118"/>
      <c r="AD1409" s="84"/>
      <c r="AF1409" s="139"/>
      <c r="AS1409" s="84"/>
    </row>
    <row r="1410" spans="1:45" ht="14.25" customHeight="1">
      <c r="A1410" s="407"/>
      <c r="B1410" s="104"/>
      <c r="C1410" s="105"/>
      <c r="E1410" s="135">
        <f>COUNTIF(品番配送区分記入用リスト!U:U,CONCATENATE(A1410,$E$1))</f>
        <v>0</v>
      </c>
      <c r="F1410" s="135">
        <f>COUNTIF(品番配送区分記入用リスト!U:U,CONCATENATE(A1410,$F$1))</f>
        <v>0</v>
      </c>
      <c r="G1410" s="135">
        <f>COUNTIF(品番配送区分記入用リスト!U:U,CONCATENATE(A1410,$G$1))</f>
        <v>0</v>
      </c>
      <c r="H1410" s="135">
        <f>COUNTIF(品番配送区分記入用リスト!U:U,CONCATENATE(A1410,$H$1))</f>
        <v>0</v>
      </c>
      <c r="I1410" s="136">
        <f t="shared" si="24"/>
        <v>0</v>
      </c>
      <c r="J1410" s="142"/>
      <c r="L1410" s="135" t="s">
        <v>1484</v>
      </c>
      <c r="M1410" s="137">
        <v>2000000</v>
      </c>
      <c r="N1410" s="12"/>
      <c r="O1410" s="154"/>
      <c r="Q1410" s="12"/>
      <c r="R1410" s="147"/>
      <c r="S1410" s="138"/>
      <c r="T1410" s="138"/>
      <c r="X1410" s="85"/>
      <c r="Y1410" s="185"/>
      <c r="AA1410" s="158"/>
      <c r="AB1410" s="118"/>
      <c r="AC1410" s="118"/>
      <c r="AD1410" s="84"/>
      <c r="AF1410" s="139"/>
      <c r="AS1410" s="84"/>
    </row>
    <row r="1411" spans="1:45" ht="14.25" customHeight="1">
      <c r="A1411" s="407"/>
      <c r="B1411" s="104"/>
      <c r="C1411" s="105"/>
      <c r="E1411" s="135">
        <f>COUNTIF(品番配送区分記入用リスト!U:U,CONCATENATE(A1411,$E$1))</f>
        <v>0</v>
      </c>
      <c r="F1411" s="135">
        <f>COUNTIF(品番配送区分記入用リスト!U:U,CONCATENATE(A1411,$F$1))</f>
        <v>0</v>
      </c>
      <c r="G1411" s="135">
        <f>COUNTIF(品番配送区分記入用リスト!U:U,CONCATENATE(A1411,$G$1))</f>
        <v>0</v>
      </c>
      <c r="H1411" s="135">
        <f>COUNTIF(品番配送区分記入用リスト!U:U,CONCATENATE(A1411,$H$1))</f>
        <v>0</v>
      </c>
      <c r="I1411" s="136">
        <f t="shared" si="24"/>
        <v>0</v>
      </c>
      <c r="J1411" s="142"/>
      <c r="L1411" s="135" t="s">
        <v>1484</v>
      </c>
      <c r="M1411" s="137">
        <v>2000000</v>
      </c>
      <c r="N1411" s="12"/>
      <c r="O1411" s="154"/>
      <c r="Q1411" s="12"/>
      <c r="R1411" s="147"/>
      <c r="S1411" s="138"/>
      <c r="T1411" s="138"/>
      <c r="X1411" s="85"/>
      <c r="Y1411" s="185"/>
      <c r="AA1411" s="158"/>
      <c r="AB1411" s="118"/>
      <c r="AC1411" s="118"/>
      <c r="AD1411" s="84"/>
      <c r="AF1411" s="139"/>
      <c r="AS1411" s="84"/>
    </row>
    <row r="1412" spans="1:45" ht="14.25" customHeight="1">
      <c r="A1412" s="407"/>
      <c r="B1412" s="104"/>
      <c r="C1412" s="105"/>
      <c r="E1412" s="135">
        <f>COUNTIF(品番配送区分記入用リスト!U:U,CONCATENATE(A1412,$E$1))</f>
        <v>0</v>
      </c>
      <c r="F1412" s="135">
        <f>COUNTIF(品番配送区分記入用リスト!U:U,CONCATENATE(A1412,$F$1))</f>
        <v>0</v>
      </c>
      <c r="G1412" s="135">
        <f>COUNTIF(品番配送区分記入用リスト!U:U,CONCATENATE(A1412,$G$1))</f>
        <v>0</v>
      </c>
      <c r="H1412" s="135">
        <f>COUNTIF(品番配送区分記入用リスト!U:U,CONCATENATE(A1412,$H$1))</f>
        <v>0</v>
      </c>
      <c r="I1412" s="136">
        <f t="shared" si="24"/>
        <v>0</v>
      </c>
      <c r="J1412" s="142"/>
      <c r="L1412" s="135" t="s">
        <v>1484</v>
      </c>
      <c r="M1412" s="137">
        <v>2000000</v>
      </c>
      <c r="N1412" s="12"/>
      <c r="O1412" s="154"/>
      <c r="Q1412" s="12"/>
      <c r="R1412" s="147"/>
      <c r="S1412" s="138"/>
      <c r="T1412" s="138"/>
      <c r="X1412" s="85"/>
      <c r="Y1412" s="185"/>
      <c r="AA1412" s="158"/>
      <c r="AB1412" s="118"/>
      <c r="AC1412" s="118"/>
      <c r="AD1412" s="84"/>
      <c r="AF1412" s="139"/>
      <c r="AS1412" s="84"/>
    </row>
    <row r="1413" spans="1:45" ht="14.25" customHeight="1">
      <c r="A1413" s="407"/>
      <c r="B1413" s="104"/>
      <c r="C1413" s="105"/>
      <c r="E1413" s="135">
        <f>COUNTIF(品番配送区分記入用リスト!U:U,CONCATENATE(A1413,$E$1))</f>
        <v>0</v>
      </c>
      <c r="F1413" s="135">
        <f>COUNTIF(品番配送区分記入用リスト!U:U,CONCATENATE(A1413,$F$1))</f>
        <v>0</v>
      </c>
      <c r="G1413" s="135">
        <f>COUNTIF(品番配送区分記入用リスト!U:U,CONCATENATE(A1413,$G$1))</f>
        <v>0</v>
      </c>
      <c r="H1413" s="135">
        <f>COUNTIF(品番配送区分記入用リスト!U:U,CONCATENATE(A1413,$H$1))</f>
        <v>0</v>
      </c>
      <c r="I1413" s="136">
        <f t="shared" si="24"/>
        <v>0</v>
      </c>
      <c r="J1413" s="142"/>
      <c r="L1413" s="135" t="s">
        <v>1484</v>
      </c>
      <c r="M1413" s="137">
        <v>2000000</v>
      </c>
      <c r="N1413" s="12"/>
      <c r="O1413" s="154"/>
      <c r="Q1413" s="12"/>
      <c r="R1413" s="147"/>
      <c r="S1413" s="138"/>
      <c r="T1413" s="138"/>
      <c r="X1413" s="85"/>
      <c r="Y1413" s="185"/>
      <c r="AA1413" s="158"/>
      <c r="AB1413" s="118"/>
      <c r="AC1413" s="118"/>
      <c r="AD1413" s="84"/>
      <c r="AF1413" s="139"/>
      <c r="AS1413" s="84"/>
    </row>
    <row r="1414" spans="1:45" ht="14.25" customHeight="1">
      <c r="A1414" s="407"/>
      <c r="B1414" s="104"/>
      <c r="C1414" s="105"/>
      <c r="E1414" s="135">
        <f>COUNTIF(品番配送区分記入用リスト!U:U,CONCATENATE(A1414,$E$1))</f>
        <v>0</v>
      </c>
      <c r="F1414" s="135">
        <f>COUNTIF(品番配送区分記入用リスト!U:U,CONCATENATE(A1414,$F$1))</f>
        <v>0</v>
      </c>
      <c r="G1414" s="135">
        <f>COUNTIF(品番配送区分記入用リスト!U:U,CONCATENATE(A1414,$G$1))</f>
        <v>0</v>
      </c>
      <c r="H1414" s="135">
        <f>COUNTIF(品番配送区分記入用リスト!U:U,CONCATENATE(A1414,$H$1))</f>
        <v>0</v>
      </c>
      <c r="I1414" s="136">
        <f t="shared" si="24"/>
        <v>0</v>
      </c>
      <c r="J1414" s="142"/>
      <c r="L1414" s="135" t="s">
        <v>1484</v>
      </c>
      <c r="M1414" s="137">
        <v>2000000</v>
      </c>
      <c r="N1414" s="12"/>
      <c r="O1414" s="154"/>
      <c r="Q1414" s="12"/>
      <c r="R1414" s="147"/>
      <c r="S1414" s="138"/>
      <c r="T1414" s="138"/>
      <c r="X1414" s="85"/>
      <c r="Y1414" s="185"/>
      <c r="AA1414" s="158"/>
      <c r="AB1414" s="118"/>
      <c r="AC1414" s="118"/>
      <c r="AD1414" s="84"/>
      <c r="AF1414" s="139"/>
      <c r="AS1414" s="84"/>
    </row>
    <row r="1415" spans="1:45" ht="14.25" customHeight="1">
      <c r="A1415" s="407"/>
      <c r="B1415" s="104"/>
      <c r="C1415" s="105"/>
      <c r="E1415" s="135">
        <f>COUNTIF(品番配送区分記入用リスト!U:U,CONCATENATE(A1415,$E$1))</f>
        <v>0</v>
      </c>
      <c r="F1415" s="135">
        <f>COUNTIF(品番配送区分記入用リスト!U:U,CONCATENATE(A1415,$F$1))</f>
        <v>0</v>
      </c>
      <c r="G1415" s="135">
        <f>COUNTIF(品番配送区分記入用リスト!U:U,CONCATENATE(A1415,$G$1))</f>
        <v>0</v>
      </c>
      <c r="H1415" s="135">
        <f>COUNTIF(品番配送区分記入用リスト!U:U,CONCATENATE(A1415,$H$1))</f>
        <v>0</v>
      </c>
      <c r="I1415" s="136">
        <f t="shared" si="24"/>
        <v>0</v>
      </c>
      <c r="J1415" s="142"/>
      <c r="L1415" s="135" t="s">
        <v>1484</v>
      </c>
      <c r="M1415" s="137">
        <v>2000000</v>
      </c>
      <c r="N1415" s="12"/>
      <c r="O1415" s="154"/>
      <c r="Q1415" s="12"/>
      <c r="R1415" s="147"/>
      <c r="S1415" s="138"/>
      <c r="T1415" s="138"/>
      <c r="X1415" s="85"/>
      <c r="Y1415" s="185"/>
      <c r="AA1415" s="158"/>
      <c r="AB1415" s="118"/>
      <c r="AC1415" s="118"/>
      <c r="AD1415" s="84"/>
      <c r="AF1415" s="139"/>
      <c r="AS1415" s="84"/>
    </row>
    <row r="1416" spans="1:45" ht="14.25" customHeight="1">
      <c r="A1416" s="407"/>
      <c r="B1416" s="104"/>
      <c r="C1416" s="105"/>
      <c r="E1416" s="135">
        <f>COUNTIF(品番配送区分記入用リスト!U:U,CONCATENATE(A1416,$E$1))</f>
        <v>0</v>
      </c>
      <c r="F1416" s="135">
        <f>COUNTIF(品番配送区分記入用リスト!U:U,CONCATENATE(A1416,$F$1))</f>
        <v>0</v>
      </c>
      <c r="G1416" s="135">
        <f>COUNTIF(品番配送区分記入用リスト!U:U,CONCATENATE(A1416,$G$1))</f>
        <v>0</v>
      </c>
      <c r="H1416" s="135">
        <f>COUNTIF(品番配送区分記入用リスト!U:U,CONCATENATE(A1416,$H$1))</f>
        <v>0</v>
      </c>
      <c r="I1416" s="136">
        <f t="shared" si="24"/>
        <v>0</v>
      </c>
      <c r="J1416" s="142"/>
      <c r="L1416" s="135" t="s">
        <v>1484</v>
      </c>
      <c r="M1416" s="137">
        <v>2000000</v>
      </c>
      <c r="N1416" s="12"/>
      <c r="O1416" s="154"/>
      <c r="Q1416" s="12"/>
      <c r="R1416" s="147"/>
      <c r="S1416" s="138"/>
      <c r="T1416" s="138"/>
      <c r="X1416" s="85"/>
      <c r="Y1416" s="185"/>
      <c r="AA1416" s="158"/>
      <c r="AB1416" s="118"/>
      <c r="AC1416" s="118"/>
      <c r="AD1416" s="84"/>
      <c r="AF1416" s="139"/>
      <c r="AS1416" s="84"/>
    </row>
    <row r="1417" spans="1:45" ht="14.25" customHeight="1">
      <c r="A1417" s="407"/>
      <c r="B1417" s="104"/>
      <c r="C1417" s="105"/>
      <c r="E1417" s="135">
        <f>COUNTIF(品番配送区分記入用リスト!U:U,CONCATENATE(A1417,$E$1))</f>
        <v>0</v>
      </c>
      <c r="F1417" s="135">
        <f>COUNTIF(品番配送区分記入用リスト!U:U,CONCATENATE(A1417,$F$1))</f>
        <v>0</v>
      </c>
      <c r="G1417" s="135">
        <f>COUNTIF(品番配送区分記入用リスト!U:U,CONCATENATE(A1417,$G$1))</f>
        <v>0</v>
      </c>
      <c r="H1417" s="135">
        <f>COUNTIF(品番配送区分記入用リスト!U:U,CONCATENATE(A1417,$H$1))</f>
        <v>0</v>
      </c>
      <c r="I1417" s="136">
        <f t="shared" si="24"/>
        <v>0</v>
      </c>
      <c r="J1417" s="142"/>
      <c r="L1417" s="135" t="s">
        <v>1484</v>
      </c>
      <c r="M1417" s="137">
        <v>2000000</v>
      </c>
      <c r="N1417" s="12"/>
      <c r="O1417" s="154"/>
      <c r="Q1417" s="12"/>
      <c r="R1417" s="147"/>
      <c r="S1417" s="138"/>
      <c r="T1417" s="138"/>
      <c r="X1417" s="85"/>
      <c r="Y1417" s="185"/>
      <c r="AA1417" s="158"/>
      <c r="AB1417" s="118"/>
      <c r="AC1417" s="118"/>
      <c r="AD1417" s="84"/>
      <c r="AF1417" s="139"/>
      <c r="AS1417" s="84"/>
    </row>
    <row r="1418" spans="1:45" ht="14.25" customHeight="1">
      <c r="A1418" s="407"/>
      <c r="B1418" s="104"/>
      <c r="C1418" s="105"/>
      <c r="E1418" s="135">
        <f>COUNTIF(品番配送区分記入用リスト!U:U,CONCATENATE(A1418,$E$1))</f>
        <v>0</v>
      </c>
      <c r="F1418" s="135">
        <f>COUNTIF(品番配送区分記入用リスト!U:U,CONCATENATE(A1418,$F$1))</f>
        <v>0</v>
      </c>
      <c r="G1418" s="135">
        <f>COUNTIF(品番配送区分記入用リスト!U:U,CONCATENATE(A1418,$G$1))</f>
        <v>0</v>
      </c>
      <c r="H1418" s="135">
        <f>COUNTIF(品番配送区分記入用リスト!U:U,CONCATENATE(A1418,$H$1))</f>
        <v>0</v>
      </c>
      <c r="I1418" s="136">
        <f t="shared" si="24"/>
        <v>0</v>
      </c>
      <c r="J1418" s="142"/>
      <c r="L1418" s="135" t="s">
        <v>1484</v>
      </c>
      <c r="M1418" s="137">
        <v>2000000</v>
      </c>
      <c r="N1418" s="12"/>
      <c r="O1418" s="154"/>
      <c r="Q1418" s="12"/>
      <c r="R1418" s="147"/>
      <c r="S1418" s="138"/>
      <c r="T1418" s="138"/>
      <c r="X1418" s="85"/>
      <c r="Y1418" s="185"/>
      <c r="AA1418" s="158"/>
      <c r="AB1418" s="118"/>
      <c r="AC1418" s="118"/>
      <c r="AD1418" s="84"/>
      <c r="AF1418" s="139"/>
      <c r="AS1418" s="84"/>
    </row>
    <row r="1419" spans="1:45" ht="14.25" customHeight="1">
      <c r="A1419" s="407"/>
      <c r="B1419" s="104"/>
      <c r="C1419" s="105"/>
      <c r="E1419" s="135">
        <f>COUNTIF(品番配送区分記入用リスト!U:U,CONCATENATE(A1419,$E$1))</f>
        <v>0</v>
      </c>
      <c r="F1419" s="135">
        <f>COUNTIF(品番配送区分記入用リスト!U:U,CONCATENATE(A1419,$F$1))</f>
        <v>0</v>
      </c>
      <c r="G1419" s="135">
        <f>COUNTIF(品番配送区分記入用リスト!U:U,CONCATENATE(A1419,$G$1))</f>
        <v>0</v>
      </c>
      <c r="H1419" s="135">
        <f>COUNTIF(品番配送区分記入用リスト!U:U,CONCATENATE(A1419,$H$1))</f>
        <v>0</v>
      </c>
      <c r="I1419" s="136">
        <f t="shared" si="24"/>
        <v>0</v>
      </c>
      <c r="J1419" s="142"/>
      <c r="L1419" s="135" t="s">
        <v>1484</v>
      </c>
      <c r="M1419" s="137">
        <v>2000000</v>
      </c>
      <c r="N1419" s="12"/>
      <c r="O1419" s="154"/>
      <c r="Q1419" s="12"/>
      <c r="R1419" s="147"/>
      <c r="S1419" s="138"/>
      <c r="T1419" s="138"/>
      <c r="X1419" s="85"/>
      <c r="Y1419" s="185"/>
      <c r="AA1419" s="158"/>
      <c r="AB1419" s="118"/>
      <c r="AC1419" s="118"/>
      <c r="AD1419" s="84"/>
      <c r="AF1419" s="139"/>
      <c r="AS1419" s="84"/>
    </row>
    <row r="1420" spans="1:45" ht="14.25" customHeight="1">
      <c r="A1420" s="407"/>
      <c r="B1420" s="104"/>
      <c r="C1420" s="105"/>
      <c r="E1420" s="135">
        <f>COUNTIF(品番配送区分記入用リスト!U:U,CONCATENATE(A1420,$E$1))</f>
        <v>0</v>
      </c>
      <c r="F1420" s="135">
        <f>COUNTIF(品番配送区分記入用リスト!U:U,CONCATENATE(A1420,$F$1))</f>
        <v>0</v>
      </c>
      <c r="G1420" s="135">
        <f>COUNTIF(品番配送区分記入用リスト!U:U,CONCATENATE(A1420,$G$1))</f>
        <v>0</v>
      </c>
      <c r="H1420" s="135">
        <f>COUNTIF(品番配送区分記入用リスト!U:U,CONCATENATE(A1420,$H$1))</f>
        <v>0</v>
      </c>
      <c r="I1420" s="136">
        <f t="shared" si="24"/>
        <v>0</v>
      </c>
      <c r="J1420" s="142"/>
      <c r="L1420" s="135" t="s">
        <v>1484</v>
      </c>
      <c r="M1420" s="137">
        <v>2000000</v>
      </c>
      <c r="N1420" s="12"/>
      <c r="O1420" s="154"/>
      <c r="Q1420" s="12"/>
      <c r="R1420" s="147"/>
      <c r="S1420" s="138"/>
      <c r="T1420" s="138"/>
      <c r="X1420" s="85"/>
      <c r="Y1420" s="185"/>
      <c r="AA1420" s="158"/>
      <c r="AB1420" s="118"/>
      <c r="AC1420" s="118"/>
      <c r="AD1420" s="84"/>
      <c r="AF1420" s="139"/>
      <c r="AS1420" s="84"/>
    </row>
    <row r="1421" spans="1:45" ht="14.25" customHeight="1">
      <c r="A1421" s="407"/>
      <c r="B1421" s="104"/>
      <c r="C1421" s="105"/>
      <c r="E1421" s="135">
        <f>COUNTIF(品番配送区分記入用リスト!U:U,CONCATENATE(A1421,$E$1))</f>
        <v>0</v>
      </c>
      <c r="F1421" s="135">
        <f>COUNTIF(品番配送区分記入用リスト!U:U,CONCATENATE(A1421,$F$1))</f>
        <v>0</v>
      </c>
      <c r="G1421" s="135">
        <f>COUNTIF(品番配送区分記入用リスト!U:U,CONCATENATE(A1421,$G$1))</f>
        <v>0</v>
      </c>
      <c r="H1421" s="135">
        <f>COUNTIF(品番配送区分記入用リスト!U:U,CONCATENATE(A1421,$H$1))</f>
        <v>0</v>
      </c>
      <c r="I1421" s="136">
        <f t="shared" si="24"/>
        <v>0</v>
      </c>
      <c r="J1421" s="142"/>
      <c r="L1421" s="135" t="s">
        <v>1484</v>
      </c>
      <c r="M1421" s="137">
        <v>2000000</v>
      </c>
      <c r="N1421" s="12"/>
      <c r="O1421" s="154"/>
      <c r="Q1421" s="12"/>
      <c r="R1421" s="147"/>
      <c r="S1421" s="138"/>
      <c r="T1421" s="138"/>
      <c r="X1421" s="85"/>
      <c r="Y1421" s="185"/>
      <c r="AA1421" s="158"/>
      <c r="AB1421" s="118"/>
      <c r="AC1421" s="118"/>
      <c r="AD1421" s="84"/>
      <c r="AF1421" s="139"/>
      <c r="AS1421" s="84"/>
    </row>
    <row r="1422" spans="1:45" ht="14.25" customHeight="1">
      <c r="A1422" s="407"/>
      <c r="B1422" s="104"/>
      <c r="C1422" s="105"/>
      <c r="E1422" s="135">
        <f>COUNTIF(品番配送区分記入用リスト!U:U,CONCATENATE(A1422,$E$1))</f>
        <v>0</v>
      </c>
      <c r="F1422" s="135">
        <f>COUNTIF(品番配送区分記入用リスト!U:U,CONCATENATE(A1422,$F$1))</f>
        <v>0</v>
      </c>
      <c r="G1422" s="135">
        <f>COUNTIF(品番配送区分記入用リスト!U:U,CONCATENATE(A1422,$G$1))</f>
        <v>0</v>
      </c>
      <c r="H1422" s="135">
        <f>COUNTIF(品番配送区分記入用リスト!U:U,CONCATENATE(A1422,$H$1))</f>
        <v>0</v>
      </c>
      <c r="I1422" s="136">
        <f t="shared" si="24"/>
        <v>0</v>
      </c>
      <c r="J1422" s="142"/>
      <c r="L1422" s="135" t="s">
        <v>1484</v>
      </c>
      <c r="M1422" s="137">
        <v>2000000</v>
      </c>
      <c r="N1422" s="12"/>
      <c r="O1422" s="154"/>
      <c r="Q1422" s="12"/>
      <c r="R1422" s="147"/>
      <c r="S1422" s="138"/>
      <c r="T1422" s="138"/>
      <c r="X1422" s="85"/>
      <c r="Y1422" s="185"/>
      <c r="AA1422" s="158"/>
      <c r="AB1422" s="118"/>
      <c r="AC1422" s="118"/>
      <c r="AD1422" s="84"/>
      <c r="AF1422" s="139"/>
      <c r="AS1422" s="84"/>
    </row>
    <row r="1423" spans="1:45" ht="14.25" customHeight="1">
      <c r="A1423" s="407"/>
      <c r="B1423" s="104"/>
      <c r="C1423" s="105"/>
      <c r="E1423" s="135">
        <f>COUNTIF(品番配送区分記入用リスト!U:U,CONCATENATE(A1423,$E$1))</f>
        <v>0</v>
      </c>
      <c r="F1423" s="135">
        <f>COUNTIF(品番配送区分記入用リスト!U:U,CONCATENATE(A1423,$F$1))</f>
        <v>0</v>
      </c>
      <c r="G1423" s="135">
        <f>COUNTIF(品番配送区分記入用リスト!U:U,CONCATENATE(A1423,$G$1))</f>
        <v>0</v>
      </c>
      <c r="H1423" s="135">
        <f>COUNTIF(品番配送区分記入用リスト!U:U,CONCATENATE(A1423,$H$1))</f>
        <v>0</v>
      </c>
      <c r="I1423" s="136">
        <f t="shared" si="24"/>
        <v>0</v>
      </c>
      <c r="J1423" s="142"/>
      <c r="L1423" s="135" t="s">
        <v>1484</v>
      </c>
      <c r="M1423" s="137">
        <v>2000000</v>
      </c>
      <c r="N1423" s="12"/>
      <c r="O1423" s="154"/>
      <c r="Q1423" s="12"/>
      <c r="R1423" s="147"/>
      <c r="S1423" s="138"/>
      <c r="T1423" s="138"/>
      <c r="X1423" s="85"/>
      <c r="Y1423" s="185"/>
      <c r="AA1423" s="158"/>
      <c r="AB1423" s="118"/>
      <c r="AC1423" s="118"/>
      <c r="AD1423" s="84"/>
      <c r="AF1423" s="139"/>
      <c r="AS1423" s="84"/>
    </row>
    <row r="1424" spans="1:45" ht="14.25" customHeight="1">
      <c r="A1424" s="407"/>
      <c r="B1424" s="104"/>
      <c r="C1424" s="105"/>
      <c r="E1424" s="135">
        <f>COUNTIF(品番配送区分記入用リスト!U:U,CONCATENATE(A1424,$E$1))</f>
        <v>0</v>
      </c>
      <c r="F1424" s="135">
        <f>COUNTIF(品番配送区分記入用リスト!U:U,CONCATENATE(A1424,$F$1))</f>
        <v>0</v>
      </c>
      <c r="G1424" s="135">
        <f>COUNTIF(品番配送区分記入用リスト!U:U,CONCATENATE(A1424,$G$1))</f>
        <v>0</v>
      </c>
      <c r="H1424" s="135">
        <f>COUNTIF(品番配送区分記入用リスト!U:U,CONCATENATE(A1424,$H$1))</f>
        <v>0</v>
      </c>
      <c r="I1424" s="136">
        <f t="shared" si="24"/>
        <v>0</v>
      </c>
      <c r="J1424" s="142"/>
      <c r="L1424" s="135" t="s">
        <v>1484</v>
      </c>
      <c r="M1424" s="137">
        <v>2000000</v>
      </c>
      <c r="N1424" s="12"/>
      <c r="O1424" s="154"/>
      <c r="Q1424" s="12"/>
      <c r="R1424" s="147"/>
      <c r="S1424" s="138"/>
      <c r="T1424" s="138"/>
      <c r="X1424" s="85"/>
      <c r="Y1424" s="185"/>
      <c r="AA1424" s="158"/>
      <c r="AB1424" s="118"/>
      <c r="AC1424" s="118"/>
      <c r="AD1424" s="84"/>
      <c r="AF1424" s="139"/>
      <c r="AS1424" s="84"/>
    </row>
    <row r="1425" spans="1:45" ht="14.25" customHeight="1">
      <c r="A1425" s="407"/>
      <c r="B1425" s="104"/>
      <c r="C1425" s="105"/>
      <c r="E1425" s="135">
        <f>COUNTIF(品番配送区分記入用リスト!U:U,CONCATENATE(A1425,$E$1))</f>
        <v>0</v>
      </c>
      <c r="F1425" s="135">
        <f>COUNTIF(品番配送区分記入用リスト!U:U,CONCATENATE(A1425,$F$1))</f>
        <v>0</v>
      </c>
      <c r="G1425" s="135">
        <f>COUNTIF(品番配送区分記入用リスト!U:U,CONCATENATE(A1425,$G$1))</f>
        <v>0</v>
      </c>
      <c r="H1425" s="135">
        <f>COUNTIF(品番配送区分記入用リスト!U:U,CONCATENATE(A1425,$H$1))</f>
        <v>0</v>
      </c>
      <c r="I1425" s="136">
        <f t="shared" si="24"/>
        <v>0</v>
      </c>
      <c r="J1425" s="142"/>
      <c r="L1425" s="135" t="s">
        <v>1484</v>
      </c>
      <c r="M1425" s="137">
        <v>2000000</v>
      </c>
      <c r="N1425" s="12"/>
      <c r="O1425" s="154"/>
      <c r="Q1425" s="12"/>
      <c r="R1425" s="147"/>
      <c r="S1425" s="138"/>
      <c r="T1425" s="138"/>
      <c r="X1425" s="85"/>
      <c r="Y1425" s="185"/>
      <c r="AA1425" s="158"/>
      <c r="AB1425" s="118"/>
      <c r="AC1425" s="118"/>
      <c r="AD1425" s="84"/>
      <c r="AF1425" s="139"/>
      <c r="AS1425" s="84"/>
    </row>
    <row r="1426" spans="1:45" ht="14.25" customHeight="1">
      <c r="A1426" s="407"/>
      <c r="B1426" s="104"/>
      <c r="C1426" s="105"/>
      <c r="E1426" s="135">
        <f>COUNTIF(品番配送区分記入用リスト!U:U,CONCATENATE(A1426,$E$1))</f>
        <v>0</v>
      </c>
      <c r="F1426" s="135">
        <f>COUNTIF(品番配送区分記入用リスト!U:U,CONCATENATE(A1426,$F$1))</f>
        <v>0</v>
      </c>
      <c r="G1426" s="135">
        <f>COUNTIF(品番配送区分記入用リスト!U:U,CONCATENATE(A1426,$G$1))</f>
        <v>0</v>
      </c>
      <c r="H1426" s="135">
        <f>COUNTIF(品番配送区分記入用リスト!U:U,CONCATENATE(A1426,$H$1))</f>
        <v>0</v>
      </c>
      <c r="I1426" s="136">
        <f t="shared" si="24"/>
        <v>0</v>
      </c>
      <c r="J1426" s="142"/>
      <c r="L1426" s="135" t="s">
        <v>1484</v>
      </c>
      <c r="M1426" s="137">
        <v>2000000</v>
      </c>
      <c r="N1426" s="12"/>
      <c r="O1426" s="154"/>
      <c r="Q1426" s="12"/>
      <c r="R1426" s="147"/>
      <c r="S1426" s="138"/>
      <c r="T1426" s="138"/>
      <c r="X1426" s="85"/>
      <c r="Y1426" s="185"/>
      <c r="AA1426" s="158"/>
      <c r="AB1426" s="118"/>
      <c r="AC1426" s="118"/>
      <c r="AD1426" s="84"/>
      <c r="AF1426" s="139"/>
      <c r="AS1426" s="84"/>
    </row>
    <row r="1427" spans="1:45" ht="14.25" customHeight="1">
      <c r="A1427" s="407"/>
      <c r="B1427" s="104"/>
      <c r="C1427" s="105"/>
      <c r="E1427" s="135">
        <f>COUNTIF(品番配送区分記入用リスト!U:U,CONCATENATE(A1427,$E$1))</f>
        <v>0</v>
      </c>
      <c r="F1427" s="135">
        <f>COUNTIF(品番配送区分記入用リスト!U:U,CONCATENATE(A1427,$F$1))</f>
        <v>0</v>
      </c>
      <c r="G1427" s="135">
        <f>COUNTIF(品番配送区分記入用リスト!U:U,CONCATENATE(A1427,$G$1))</f>
        <v>0</v>
      </c>
      <c r="H1427" s="135">
        <f>COUNTIF(品番配送区分記入用リスト!U:U,CONCATENATE(A1427,$H$1))</f>
        <v>0</v>
      </c>
      <c r="I1427" s="136">
        <f t="shared" si="24"/>
        <v>0</v>
      </c>
      <c r="J1427" s="142"/>
      <c r="L1427" s="135" t="s">
        <v>1484</v>
      </c>
      <c r="M1427" s="137">
        <v>2000000</v>
      </c>
      <c r="N1427" s="12"/>
      <c r="O1427" s="154"/>
      <c r="Q1427" s="12"/>
      <c r="R1427" s="147"/>
      <c r="S1427" s="138"/>
      <c r="T1427" s="138"/>
      <c r="X1427" s="85"/>
      <c r="Y1427" s="185"/>
      <c r="AA1427" s="158"/>
      <c r="AB1427" s="118"/>
      <c r="AC1427" s="118"/>
      <c r="AD1427" s="84"/>
      <c r="AF1427" s="139"/>
      <c r="AS1427" s="84"/>
    </row>
    <row r="1428" spans="1:45" ht="14.25" customHeight="1">
      <c r="A1428" s="407"/>
      <c r="B1428" s="104"/>
      <c r="C1428" s="105"/>
      <c r="E1428" s="135">
        <f>COUNTIF(品番配送区分記入用リスト!U:U,CONCATENATE(A1428,$E$1))</f>
        <v>0</v>
      </c>
      <c r="F1428" s="135">
        <f>COUNTIF(品番配送区分記入用リスト!U:U,CONCATENATE(A1428,$F$1))</f>
        <v>0</v>
      </c>
      <c r="G1428" s="135">
        <f>COUNTIF(品番配送区分記入用リスト!U:U,CONCATENATE(A1428,$G$1))</f>
        <v>0</v>
      </c>
      <c r="H1428" s="135">
        <f>COUNTIF(品番配送区分記入用リスト!U:U,CONCATENATE(A1428,$H$1))</f>
        <v>0</v>
      </c>
      <c r="I1428" s="136">
        <f t="shared" si="24"/>
        <v>0</v>
      </c>
      <c r="J1428" s="142"/>
      <c r="L1428" s="135" t="s">
        <v>1484</v>
      </c>
      <c r="M1428" s="137">
        <v>2000000</v>
      </c>
      <c r="N1428" s="12"/>
      <c r="O1428" s="154"/>
      <c r="Q1428" s="12"/>
      <c r="R1428" s="147"/>
      <c r="S1428" s="138"/>
      <c r="T1428" s="138"/>
      <c r="X1428" s="85"/>
      <c r="Y1428" s="185"/>
      <c r="AA1428" s="158"/>
      <c r="AB1428" s="118"/>
      <c r="AC1428" s="118"/>
      <c r="AD1428" s="84"/>
      <c r="AF1428" s="139"/>
      <c r="AS1428" s="84"/>
    </row>
    <row r="1429" spans="1:45" ht="14.25" customHeight="1">
      <c r="A1429" s="407"/>
      <c r="B1429" s="104"/>
      <c r="C1429" s="105"/>
      <c r="E1429" s="135">
        <f>COUNTIF(品番配送区分記入用リスト!U:U,CONCATENATE(A1429,$E$1))</f>
        <v>0</v>
      </c>
      <c r="F1429" s="135">
        <f>COUNTIF(品番配送区分記入用リスト!U:U,CONCATENATE(A1429,$F$1))</f>
        <v>0</v>
      </c>
      <c r="G1429" s="135">
        <f>COUNTIF(品番配送区分記入用リスト!U:U,CONCATENATE(A1429,$G$1))</f>
        <v>0</v>
      </c>
      <c r="H1429" s="135">
        <f>COUNTIF(品番配送区分記入用リスト!U:U,CONCATENATE(A1429,$H$1))</f>
        <v>0</v>
      </c>
      <c r="I1429" s="136">
        <f t="shared" si="24"/>
        <v>0</v>
      </c>
      <c r="J1429" s="142"/>
      <c r="L1429" s="135" t="s">
        <v>1484</v>
      </c>
      <c r="M1429" s="137">
        <v>2000000</v>
      </c>
      <c r="N1429" s="12"/>
      <c r="O1429" s="154"/>
      <c r="Q1429" s="12"/>
      <c r="R1429" s="147"/>
      <c r="S1429" s="138"/>
      <c r="T1429" s="138"/>
      <c r="X1429" s="85"/>
      <c r="Y1429" s="185"/>
      <c r="AA1429" s="158"/>
      <c r="AB1429" s="118"/>
      <c r="AC1429" s="118"/>
      <c r="AD1429" s="84"/>
      <c r="AF1429" s="139"/>
      <c r="AS1429" s="84"/>
    </row>
    <row r="1430" spans="1:45" ht="14.25" customHeight="1">
      <c r="A1430" s="407"/>
      <c r="B1430" s="104"/>
      <c r="C1430" s="105"/>
      <c r="E1430" s="135">
        <f>COUNTIF(品番配送区分記入用リスト!U:U,CONCATENATE(A1430,$E$1))</f>
        <v>0</v>
      </c>
      <c r="F1430" s="135">
        <f>COUNTIF(品番配送区分記入用リスト!U:U,CONCATENATE(A1430,$F$1))</f>
        <v>0</v>
      </c>
      <c r="G1430" s="135">
        <f>COUNTIF(品番配送区分記入用リスト!U:U,CONCATENATE(A1430,$G$1))</f>
        <v>0</v>
      </c>
      <c r="H1430" s="135">
        <f>COUNTIF(品番配送区分記入用リスト!U:U,CONCATENATE(A1430,$H$1))</f>
        <v>0</v>
      </c>
      <c r="I1430" s="136">
        <f t="shared" si="24"/>
        <v>0</v>
      </c>
      <c r="J1430" s="142"/>
      <c r="L1430" s="135" t="s">
        <v>1484</v>
      </c>
      <c r="M1430" s="137">
        <v>2000000</v>
      </c>
      <c r="N1430" s="12"/>
      <c r="O1430" s="154"/>
      <c r="Q1430" s="12"/>
      <c r="R1430" s="147"/>
      <c r="S1430" s="138"/>
      <c r="T1430" s="138"/>
      <c r="X1430" s="85"/>
      <c r="Y1430" s="185"/>
      <c r="AA1430" s="158"/>
      <c r="AB1430" s="118"/>
      <c r="AC1430" s="118"/>
      <c r="AD1430" s="84"/>
      <c r="AF1430" s="139"/>
      <c r="AS1430" s="84"/>
    </row>
    <row r="1431" spans="1:45" ht="14.25" customHeight="1">
      <c r="A1431" s="407"/>
      <c r="B1431" s="104"/>
      <c r="C1431" s="105"/>
      <c r="E1431" s="135">
        <f>COUNTIF(品番配送区分記入用リスト!U:U,CONCATENATE(A1431,$E$1))</f>
        <v>0</v>
      </c>
      <c r="F1431" s="135">
        <f>COUNTIF(品番配送区分記入用リスト!U:U,CONCATENATE(A1431,$F$1))</f>
        <v>0</v>
      </c>
      <c r="G1431" s="135">
        <f>COUNTIF(品番配送区分記入用リスト!U:U,CONCATENATE(A1431,$G$1))</f>
        <v>0</v>
      </c>
      <c r="H1431" s="135">
        <f>COUNTIF(品番配送区分記入用リスト!U:U,CONCATENATE(A1431,$H$1))</f>
        <v>0</v>
      </c>
      <c r="I1431" s="136">
        <f t="shared" si="24"/>
        <v>0</v>
      </c>
      <c r="J1431" s="142"/>
      <c r="L1431" s="135" t="s">
        <v>1484</v>
      </c>
      <c r="M1431" s="137">
        <v>2000000</v>
      </c>
      <c r="N1431" s="12"/>
      <c r="O1431" s="154"/>
      <c r="Q1431" s="12"/>
      <c r="R1431" s="147"/>
      <c r="S1431" s="138"/>
      <c r="T1431" s="138"/>
      <c r="X1431" s="85"/>
      <c r="Y1431" s="185"/>
      <c r="AA1431" s="158"/>
      <c r="AB1431" s="118"/>
      <c r="AC1431" s="118"/>
      <c r="AD1431" s="84"/>
      <c r="AF1431" s="139"/>
      <c r="AS1431" s="84"/>
    </row>
    <row r="1432" spans="1:45" ht="14.25" customHeight="1">
      <c r="A1432" s="407"/>
      <c r="B1432" s="104"/>
      <c r="C1432" s="105"/>
      <c r="E1432" s="135">
        <f>COUNTIF(品番配送区分記入用リスト!U:U,CONCATENATE(A1432,$E$1))</f>
        <v>0</v>
      </c>
      <c r="F1432" s="135">
        <f>COUNTIF(品番配送区分記入用リスト!U:U,CONCATENATE(A1432,$F$1))</f>
        <v>0</v>
      </c>
      <c r="G1432" s="135">
        <f>COUNTIF(品番配送区分記入用リスト!U:U,CONCATENATE(A1432,$G$1))</f>
        <v>0</v>
      </c>
      <c r="H1432" s="135">
        <f>COUNTIF(品番配送区分記入用リスト!U:U,CONCATENATE(A1432,$H$1))</f>
        <v>0</v>
      </c>
      <c r="I1432" s="136">
        <f t="shared" si="24"/>
        <v>0</v>
      </c>
      <c r="J1432" s="142"/>
      <c r="L1432" s="135" t="s">
        <v>1484</v>
      </c>
      <c r="M1432" s="137">
        <v>2000000</v>
      </c>
      <c r="N1432" s="12"/>
      <c r="O1432" s="154"/>
      <c r="Q1432" s="12"/>
      <c r="R1432" s="147"/>
      <c r="S1432" s="138"/>
      <c r="T1432" s="138"/>
      <c r="X1432" s="85"/>
      <c r="Y1432" s="185"/>
      <c r="AA1432" s="158"/>
      <c r="AB1432" s="118"/>
      <c r="AC1432" s="118"/>
      <c r="AD1432" s="84"/>
      <c r="AF1432" s="139"/>
      <c r="AS1432" s="84"/>
    </row>
    <row r="1433" spans="1:45" ht="14.25" customHeight="1">
      <c r="A1433" s="407"/>
      <c r="B1433" s="104"/>
      <c r="C1433" s="105"/>
      <c r="E1433" s="135">
        <f>COUNTIF(品番配送区分記入用リスト!U:U,CONCATENATE(A1433,$E$1))</f>
        <v>0</v>
      </c>
      <c r="F1433" s="135">
        <f>COUNTIF(品番配送区分記入用リスト!U:U,CONCATENATE(A1433,$F$1))</f>
        <v>0</v>
      </c>
      <c r="G1433" s="135">
        <f>COUNTIF(品番配送区分記入用リスト!U:U,CONCATENATE(A1433,$G$1))</f>
        <v>0</v>
      </c>
      <c r="H1433" s="135">
        <f>COUNTIF(品番配送区分記入用リスト!U:U,CONCATENATE(A1433,$H$1))</f>
        <v>0</v>
      </c>
      <c r="I1433" s="136">
        <f t="shared" si="24"/>
        <v>0</v>
      </c>
      <c r="J1433" s="142"/>
      <c r="L1433" s="135" t="s">
        <v>1484</v>
      </c>
      <c r="M1433" s="137">
        <v>2000000</v>
      </c>
      <c r="N1433" s="12"/>
      <c r="O1433" s="154"/>
      <c r="Q1433" s="12"/>
      <c r="R1433" s="147"/>
      <c r="S1433" s="138"/>
      <c r="T1433" s="138"/>
      <c r="X1433" s="85"/>
      <c r="Y1433" s="185"/>
      <c r="AA1433" s="158"/>
      <c r="AB1433" s="118"/>
      <c r="AC1433" s="118"/>
      <c r="AD1433" s="84"/>
      <c r="AF1433" s="139"/>
      <c r="AS1433" s="84"/>
    </row>
    <row r="1434" spans="1:45" ht="14.25" customHeight="1">
      <c r="A1434" s="407"/>
      <c r="B1434" s="104"/>
      <c r="C1434" s="105"/>
      <c r="E1434" s="135">
        <f>COUNTIF(品番配送区分記入用リスト!U:U,CONCATENATE(A1434,$E$1))</f>
        <v>0</v>
      </c>
      <c r="F1434" s="135">
        <f>COUNTIF(品番配送区分記入用リスト!U:U,CONCATENATE(A1434,$F$1))</f>
        <v>0</v>
      </c>
      <c r="G1434" s="135">
        <f>COUNTIF(品番配送区分記入用リスト!U:U,CONCATENATE(A1434,$G$1))</f>
        <v>0</v>
      </c>
      <c r="H1434" s="135">
        <f>COUNTIF(品番配送区分記入用リスト!U:U,CONCATENATE(A1434,$H$1))</f>
        <v>0</v>
      </c>
      <c r="I1434" s="136">
        <f t="shared" si="24"/>
        <v>0</v>
      </c>
      <c r="J1434" s="142"/>
      <c r="L1434" s="135" t="s">
        <v>1484</v>
      </c>
      <c r="M1434" s="137">
        <v>2000000</v>
      </c>
      <c r="N1434" s="12"/>
      <c r="O1434" s="154"/>
      <c r="Q1434" s="12"/>
      <c r="R1434" s="147"/>
      <c r="S1434" s="138"/>
      <c r="T1434" s="138"/>
      <c r="X1434" s="85"/>
      <c r="Y1434" s="185"/>
      <c r="AA1434" s="158"/>
      <c r="AB1434" s="118"/>
      <c r="AC1434" s="118"/>
      <c r="AD1434" s="84"/>
      <c r="AF1434" s="139"/>
      <c r="AS1434" s="84"/>
    </row>
    <row r="1435" spans="1:45" ht="14.25" customHeight="1">
      <c r="A1435" s="407"/>
      <c r="B1435" s="104"/>
      <c r="C1435" s="105"/>
      <c r="E1435" s="135">
        <f>COUNTIF(品番配送区分記入用リスト!U:U,CONCATENATE(A1435,$E$1))</f>
        <v>0</v>
      </c>
      <c r="F1435" s="135">
        <f>COUNTIF(品番配送区分記入用リスト!U:U,CONCATENATE(A1435,$F$1))</f>
        <v>0</v>
      </c>
      <c r="G1435" s="135">
        <f>COUNTIF(品番配送区分記入用リスト!U:U,CONCATENATE(A1435,$G$1))</f>
        <v>0</v>
      </c>
      <c r="H1435" s="135">
        <f>COUNTIF(品番配送区分記入用リスト!U:U,CONCATENATE(A1435,$H$1))</f>
        <v>0</v>
      </c>
      <c r="I1435" s="136">
        <f t="shared" si="24"/>
        <v>0</v>
      </c>
      <c r="J1435" s="142"/>
      <c r="L1435" s="135" t="s">
        <v>1484</v>
      </c>
      <c r="M1435" s="137">
        <v>2000000</v>
      </c>
      <c r="N1435" s="12"/>
      <c r="O1435" s="154"/>
      <c r="Q1435" s="12"/>
      <c r="R1435" s="147"/>
      <c r="S1435" s="138"/>
      <c r="T1435" s="138"/>
      <c r="X1435" s="85"/>
      <c r="Y1435" s="185"/>
      <c r="AA1435" s="158"/>
      <c r="AB1435" s="118"/>
      <c r="AC1435" s="118"/>
      <c r="AD1435" s="84"/>
      <c r="AF1435" s="139"/>
      <c r="AS1435" s="84"/>
    </row>
    <row r="1436" spans="1:45" ht="14.25" customHeight="1">
      <c r="A1436" s="407"/>
      <c r="B1436" s="104"/>
      <c r="C1436" s="105"/>
      <c r="E1436" s="135">
        <f>COUNTIF(品番配送区分記入用リスト!U:U,CONCATENATE(A1436,$E$1))</f>
        <v>0</v>
      </c>
      <c r="F1436" s="135">
        <f>COUNTIF(品番配送区分記入用リスト!U:U,CONCATENATE(A1436,$F$1))</f>
        <v>0</v>
      </c>
      <c r="G1436" s="135">
        <f>COUNTIF(品番配送区分記入用リスト!U:U,CONCATENATE(A1436,$G$1))</f>
        <v>0</v>
      </c>
      <c r="H1436" s="135">
        <f>COUNTIF(品番配送区分記入用リスト!U:U,CONCATENATE(A1436,$H$1))</f>
        <v>0</v>
      </c>
      <c r="I1436" s="136">
        <f t="shared" si="24"/>
        <v>0</v>
      </c>
      <c r="J1436" s="142"/>
      <c r="L1436" s="135" t="s">
        <v>1484</v>
      </c>
      <c r="M1436" s="137">
        <v>2000000</v>
      </c>
      <c r="N1436" s="12"/>
      <c r="O1436" s="154"/>
      <c r="Q1436" s="12"/>
      <c r="R1436" s="147"/>
      <c r="S1436" s="138"/>
      <c r="T1436" s="138"/>
      <c r="X1436" s="85"/>
      <c r="Y1436" s="185"/>
      <c r="AA1436" s="158"/>
      <c r="AB1436" s="118"/>
      <c r="AC1436" s="118"/>
      <c r="AD1436" s="84"/>
      <c r="AF1436" s="139"/>
      <c r="AS1436" s="84"/>
    </row>
    <row r="1437" spans="1:45" ht="14.25" customHeight="1">
      <c r="A1437" s="407"/>
      <c r="B1437" s="104"/>
      <c r="C1437" s="105"/>
      <c r="E1437" s="135">
        <f>COUNTIF(品番配送区分記入用リスト!U:U,CONCATENATE(A1437,$E$1))</f>
        <v>0</v>
      </c>
      <c r="F1437" s="135">
        <f>COUNTIF(品番配送区分記入用リスト!U:U,CONCATENATE(A1437,$F$1))</f>
        <v>0</v>
      </c>
      <c r="G1437" s="135">
        <f>COUNTIF(品番配送区分記入用リスト!U:U,CONCATENATE(A1437,$G$1))</f>
        <v>0</v>
      </c>
      <c r="H1437" s="135">
        <f>COUNTIF(品番配送区分記入用リスト!U:U,CONCATENATE(A1437,$H$1))</f>
        <v>0</v>
      </c>
      <c r="I1437" s="136">
        <f t="shared" si="24"/>
        <v>0</v>
      </c>
      <c r="J1437" s="142"/>
      <c r="L1437" s="135" t="s">
        <v>1484</v>
      </c>
      <c r="M1437" s="137">
        <v>2000000</v>
      </c>
      <c r="N1437" s="12"/>
      <c r="O1437" s="154"/>
      <c r="Q1437" s="12"/>
      <c r="R1437" s="147"/>
      <c r="S1437" s="138"/>
      <c r="T1437" s="138"/>
      <c r="X1437" s="85"/>
      <c r="Y1437" s="185"/>
      <c r="AA1437" s="158"/>
      <c r="AB1437" s="118"/>
      <c r="AC1437" s="118"/>
      <c r="AD1437" s="84"/>
      <c r="AF1437" s="139"/>
      <c r="AS1437" s="84"/>
    </row>
    <row r="1438" spans="1:45" ht="14.25" customHeight="1">
      <c r="A1438" s="407"/>
      <c r="B1438" s="104"/>
      <c r="C1438" s="105"/>
      <c r="E1438" s="135">
        <f>COUNTIF(品番配送区分記入用リスト!U:U,CONCATENATE(A1438,$E$1))</f>
        <v>0</v>
      </c>
      <c r="F1438" s="135">
        <f>COUNTIF(品番配送区分記入用リスト!U:U,CONCATENATE(A1438,$F$1))</f>
        <v>0</v>
      </c>
      <c r="G1438" s="135">
        <f>COUNTIF(品番配送区分記入用リスト!U:U,CONCATENATE(A1438,$G$1))</f>
        <v>0</v>
      </c>
      <c r="H1438" s="135">
        <f>COUNTIF(品番配送区分記入用リスト!U:U,CONCATENATE(A1438,$H$1))</f>
        <v>0</v>
      </c>
      <c r="I1438" s="136">
        <f t="shared" si="24"/>
        <v>0</v>
      </c>
      <c r="J1438" s="142"/>
      <c r="L1438" s="135" t="s">
        <v>1484</v>
      </c>
      <c r="M1438" s="137">
        <v>2000000</v>
      </c>
      <c r="N1438" s="12"/>
      <c r="O1438" s="154"/>
      <c r="Q1438" s="12"/>
      <c r="R1438" s="147"/>
      <c r="S1438" s="138"/>
      <c r="T1438" s="138"/>
      <c r="X1438" s="85"/>
      <c r="Y1438" s="185"/>
      <c r="AA1438" s="158"/>
      <c r="AB1438" s="118"/>
      <c r="AC1438" s="118"/>
      <c r="AD1438" s="84"/>
      <c r="AF1438" s="139"/>
      <c r="AS1438" s="84"/>
    </row>
    <row r="1439" spans="1:45" ht="14.25" customHeight="1">
      <c r="A1439" s="407"/>
      <c r="B1439" s="104"/>
      <c r="C1439" s="105"/>
      <c r="E1439" s="135">
        <f>COUNTIF(品番配送区分記入用リスト!U:U,CONCATENATE(A1439,$E$1))</f>
        <v>0</v>
      </c>
      <c r="F1439" s="135">
        <f>COUNTIF(品番配送区分記入用リスト!U:U,CONCATENATE(A1439,$F$1))</f>
        <v>0</v>
      </c>
      <c r="G1439" s="135">
        <f>COUNTIF(品番配送区分記入用リスト!U:U,CONCATENATE(A1439,$G$1))</f>
        <v>0</v>
      </c>
      <c r="H1439" s="135">
        <f>COUNTIF(品番配送区分記入用リスト!U:U,CONCATENATE(A1439,$H$1))</f>
        <v>0</v>
      </c>
      <c r="I1439" s="136">
        <f t="shared" si="24"/>
        <v>0</v>
      </c>
      <c r="J1439" s="142"/>
      <c r="L1439" s="135" t="s">
        <v>1484</v>
      </c>
      <c r="M1439" s="137">
        <v>2000000</v>
      </c>
      <c r="N1439" s="12"/>
      <c r="O1439" s="154"/>
      <c r="Q1439" s="12"/>
      <c r="R1439" s="147"/>
      <c r="S1439" s="138"/>
      <c r="T1439" s="138"/>
      <c r="X1439" s="85"/>
      <c r="Y1439" s="185"/>
      <c r="AA1439" s="158"/>
      <c r="AB1439" s="118"/>
      <c r="AC1439" s="118"/>
      <c r="AD1439" s="84"/>
      <c r="AF1439" s="139"/>
      <c r="AS1439" s="84"/>
    </row>
    <row r="1440" spans="1:45" ht="14.25" customHeight="1">
      <c r="A1440" s="408"/>
      <c r="B1440" s="111"/>
      <c r="C1440" s="105"/>
      <c r="E1440" s="135">
        <f>COUNTIF(品番配送区分記入用リスト!U:U,CONCATENATE(A1440,$E$1))</f>
        <v>0</v>
      </c>
      <c r="F1440" s="135">
        <f>COUNTIF(品番配送区分記入用リスト!U:U,CONCATENATE(A1440,$F$1))</f>
        <v>0</v>
      </c>
      <c r="G1440" s="135">
        <f>COUNTIF(品番配送区分記入用リスト!U:U,CONCATENATE(A1440,$G$1))</f>
        <v>0</v>
      </c>
      <c r="H1440" s="135">
        <f>COUNTIF(品番配送区分記入用リスト!U:U,CONCATENATE(A1440,$H$1))</f>
        <v>0</v>
      </c>
      <c r="I1440" s="136">
        <f t="shared" si="24"/>
        <v>0</v>
      </c>
      <c r="J1440" s="142"/>
      <c r="L1440" s="135" t="s">
        <v>1484</v>
      </c>
      <c r="M1440" s="137">
        <v>2000000</v>
      </c>
      <c r="N1440" s="12"/>
      <c r="O1440" s="154"/>
      <c r="Q1440" s="12"/>
      <c r="R1440" s="147"/>
      <c r="S1440" s="138"/>
      <c r="T1440" s="138"/>
      <c r="X1440" s="85"/>
      <c r="Y1440" s="185"/>
      <c r="AA1440" s="158"/>
      <c r="AB1440" s="118"/>
      <c r="AC1440" s="118"/>
      <c r="AD1440" s="84"/>
      <c r="AF1440" s="139"/>
      <c r="AS1440" s="84"/>
    </row>
    <row r="1441" spans="1:45" ht="14.25" customHeight="1">
      <c r="A1441" s="408"/>
      <c r="B1441" s="111"/>
      <c r="C1441" s="105"/>
      <c r="E1441" s="135">
        <f>COUNTIF(品番配送区分記入用リスト!U:U,CONCATENATE(A1441,$E$1))</f>
        <v>0</v>
      </c>
      <c r="F1441" s="135">
        <f>COUNTIF(品番配送区分記入用リスト!U:U,CONCATENATE(A1441,$F$1))</f>
        <v>0</v>
      </c>
      <c r="G1441" s="135">
        <f>COUNTIF(品番配送区分記入用リスト!U:U,CONCATENATE(A1441,$G$1))</f>
        <v>0</v>
      </c>
      <c r="H1441" s="135">
        <f>COUNTIF(品番配送区分記入用リスト!U:U,CONCATENATE(A1441,$H$1))</f>
        <v>0</v>
      </c>
      <c r="I1441" s="136">
        <f t="shared" si="24"/>
        <v>0</v>
      </c>
      <c r="J1441" s="142"/>
      <c r="L1441" s="135" t="s">
        <v>1484</v>
      </c>
      <c r="M1441" s="137">
        <v>2000000</v>
      </c>
      <c r="N1441" s="12"/>
      <c r="O1441" s="154"/>
      <c r="Q1441" s="12"/>
      <c r="R1441" s="147"/>
      <c r="S1441" s="138"/>
      <c r="T1441" s="138"/>
      <c r="X1441" s="85"/>
      <c r="Y1441" s="185"/>
      <c r="AA1441" s="158"/>
      <c r="AB1441" s="118"/>
      <c r="AC1441" s="118"/>
      <c r="AD1441" s="84"/>
      <c r="AF1441" s="139"/>
      <c r="AS1441" s="84"/>
    </row>
    <row r="1442" spans="1:45" ht="14.25" customHeight="1">
      <c r="A1442" s="407"/>
      <c r="B1442" s="104"/>
      <c r="C1442" s="105"/>
      <c r="E1442" s="135">
        <f>COUNTIF(品番配送区分記入用リスト!U:U,CONCATENATE(A1442,$E$1))</f>
        <v>0</v>
      </c>
      <c r="F1442" s="135">
        <f>COUNTIF(品番配送区分記入用リスト!U:U,CONCATENATE(A1442,$F$1))</f>
        <v>0</v>
      </c>
      <c r="G1442" s="135">
        <f>COUNTIF(品番配送区分記入用リスト!U:U,CONCATENATE(A1442,$G$1))</f>
        <v>0</v>
      </c>
      <c r="H1442" s="135">
        <f>COUNTIF(品番配送区分記入用リスト!U:U,CONCATENATE(A1442,$H$1))</f>
        <v>0</v>
      </c>
      <c r="I1442" s="136">
        <f t="shared" si="24"/>
        <v>0</v>
      </c>
      <c r="J1442" s="142"/>
      <c r="L1442" s="135" t="s">
        <v>1484</v>
      </c>
      <c r="M1442" s="137">
        <v>2000000</v>
      </c>
      <c r="N1442" s="12"/>
      <c r="O1442" s="154"/>
      <c r="Q1442" s="12"/>
      <c r="R1442" s="147"/>
      <c r="S1442" s="138"/>
      <c r="T1442" s="138"/>
      <c r="X1442" s="85"/>
      <c r="Y1442" s="185"/>
      <c r="AA1442" s="158"/>
      <c r="AB1442" s="118"/>
      <c r="AC1442" s="118"/>
      <c r="AD1442" s="84"/>
      <c r="AF1442" s="139"/>
      <c r="AS1442" s="84"/>
    </row>
    <row r="1443" spans="1:45" ht="14.25" customHeight="1">
      <c r="A1443" s="407"/>
      <c r="B1443" s="104"/>
      <c r="C1443" s="105"/>
      <c r="E1443" s="135">
        <f>COUNTIF(品番配送区分記入用リスト!U:U,CONCATENATE(A1443,$E$1))</f>
        <v>0</v>
      </c>
      <c r="F1443" s="135">
        <f>COUNTIF(品番配送区分記入用リスト!U:U,CONCATENATE(A1443,$F$1))</f>
        <v>0</v>
      </c>
      <c r="G1443" s="135">
        <f>COUNTIF(品番配送区分記入用リスト!U:U,CONCATENATE(A1443,$G$1))</f>
        <v>0</v>
      </c>
      <c r="H1443" s="135">
        <f>COUNTIF(品番配送区分記入用リスト!U:U,CONCATENATE(A1443,$H$1))</f>
        <v>0</v>
      </c>
      <c r="I1443" s="136">
        <f t="shared" si="24"/>
        <v>0</v>
      </c>
      <c r="J1443" s="142"/>
      <c r="L1443" s="135" t="s">
        <v>1484</v>
      </c>
      <c r="M1443" s="137">
        <v>2000000</v>
      </c>
      <c r="N1443" s="12"/>
      <c r="O1443" s="154"/>
      <c r="Q1443" s="12"/>
      <c r="R1443" s="147"/>
      <c r="S1443" s="138"/>
      <c r="T1443" s="138"/>
      <c r="X1443" s="85"/>
      <c r="Y1443" s="185"/>
      <c r="AA1443" s="158"/>
      <c r="AB1443" s="118"/>
      <c r="AC1443" s="118"/>
      <c r="AD1443" s="84"/>
      <c r="AF1443" s="139"/>
      <c r="AS1443" s="84"/>
    </row>
    <row r="1444" spans="1:45" ht="14.25" customHeight="1">
      <c r="A1444" s="407"/>
      <c r="B1444" s="104"/>
      <c r="C1444" s="105"/>
      <c r="E1444" s="135">
        <f>COUNTIF(品番配送区分記入用リスト!U:U,CONCATENATE(A1444,$E$1))</f>
        <v>0</v>
      </c>
      <c r="F1444" s="135">
        <f>COUNTIF(品番配送区分記入用リスト!U:U,CONCATENATE(A1444,$F$1))</f>
        <v>0</v>
      </c>
      <c r="G1444" s="135">
        <f>COUNTIF(品番配送区分記入用リスト!U:U,CONCATENATE(A1444,$G$1))</f>
        <v>0</v>
      </c>
      <c r="H1444" s="135">
        <f>COUNTIF(品番配送区分記入用リスト!U:U,CONCATENATE(A1444,$H$1))</f>
        <v>0</v>
      </c>
      <c r="I1444" s="136">
        <f t="shared" si="24"/>
        <v>0</v>
      </c>
      <c r="J1444" s="142"/>
      <c r="L1444" s="135" t="s">
        <v>1484</v>
      </c>
      <c r="M1444" s="137">
        <v>2000000</v>
      </c>
      <c r="N1444" s="12"/>
      <c r="O1444" s="154"/>
      <c r="Q1444" s="12"/>
      <c r="R1444" s="147"/>
      <c r="S1444" s="138"/>
      <c r="T1444" s="138"/>
      <c r="X1444" s="85"/>
      <c r="Y1444" s="185"/>
      <c r="AA1444" s="158"/>
      <c r="AB1444" s="118"/>
      <c r="AC1444" s="118"/>
      <c r="AD1444" s="84"/>
      <c r="AF1444" s="139"/>
      <c r="AS1444" s="84"/>
    </row>
    <row r="1445" spans="1:45" ht="14.25" customHeight="1">
      <c r="A1445" s="407"/>
      <c r="B1445" s="104"/>
      <c r="C1445" s="105"/>
      <c r="E1445" s="135">
        <f>COUNTIF(品番配送区分記入用リスト!U:U,CONCATENATE(A1445,$E$1))</f>
        <v>0</v>
      </c>
      <c r="F1445" s="135">
        <f>COUNTIF(品番配送区分記入用リスト!U:U,CONCATENATE(A1445,$F$1))</f>
        <v>0</v>
      </c>
      <c r="G1445" s="135">
        <f>COUNTIF(品番配送区分記入用リスト!U:U,CONCATENATE(A1445,$G$1))</f>
        <v>0</v>
      </c>
      <c r="H1445" s="135">
        <f>COUNTIF(品番配送区分記入用リスト!U:U,CONCATENATE(A1445,$H$1))</f>
        <v>0</v>
      </c>
      <c r="I1445" s="136">
        <f t="shared" si="24"/>
        <v>0</v>
      </c>
      <c r="J1445" s="142"/>
      <c r="L1445" s="135" t="s">
        <v>1484</v>
      </c>
      <c r="M1445" s="137">
        <v>2000000</v>
      </c>
      <c r="N1445" s="12"/>
      <c r="O1445" s="154"/>
      <c r="Q1445" s="12"/>
      <c r="R1445" s="147"/>
      <c r="S1445" s="138"/>
      <c r="T1445" s="138"/>
      <c r="X1445" s="85"/>
      <c r="Y1445" s="185"/>
      <c r="AA1445" s="158"/>
      <c r="AB1445" s="118"/>
      <c r="AC1445" s="118"/>
      <c r="AD1445" s="84"/>
      <c r="AF1445" s="139"/>
      <c r="AS1445" s="84"/>
    </row>
    <row r="1446" spans="1:45" ht="14.25" customHeight="1">
      <c r="A1446" s="407"/>
      <c r="B1446" s="104"/>
      <c r="C1446" s="105"/>
      <c r="E1446" s="135">
        <f>COUNTIF(品番配送区分記入用リスト!U:U,CONCATENATE(A1446,$E$1))</f>
        <v>0</v>
      </c>
      <c r="F1446" s="135">
        <f>COUNTIF(品番配送区分記入用リスト!U:U,CONCATENATE(A1446,$F$1))</f>
        <v>0</v>
      </c>
      <c r="G1446" s="135">
        <f>COUNTIF(品番配送区分記入用リスト!U:U,CONCATENATE(A1446,$G$1))</f>
        <v>0</v>
      </c>
      <c r="H1446" s="135">
        <f>COUNTIF(品番配送区分記入用リスト!U:U,CONCATENATE(A1446,$H$1))</f>
        <v>0</v>
      </c>
      <c r="I1446" s="136">
        <f t="shared" si="24"/>
        <v>0</v>
      </c>
      <c r="J1446" s="142"/>
      <c r="L1446" s="135" t="s">
        <v>1484</v>
      </c>
      <c r="M1446" s="137">
        <v>2000000</v>
      </c>
      <c r="N1446" s="12"/>
      <c r="O1446" s="154"/>
      <c r="Q1446" s="12"/>
      <c r="R1446" s="147"/>
      <c r="S1446" s="138"/>
      <c r="T1446" s="138"/>
      <c r="X1446" s="85"/>
      <c r="Y1446" s="185"/>
      <c r="AA1446" s="158"/>
      <c r="AB1446" s="118"/>
      <c r="AC1446" s="118"/>
      <c r="AD1446" s="84"/>
      <c r="AF1446" s="139"/>
      <c r="AS1446" s="84"/>
    </row>
    <row r="1447" spans="1:45" ht="14.25" customHeight="1">
      <c r="A1447" s="407"/>
      <c r="B1447" s="104"/>
      <c r="C1447" s="105"/>
      <c r="E1447" s="135">
        <f>COUNTIF(品番配送区分記入用リスト!U:U,CONCATENATE(A1447,$E$1))</f>
        <v>0</v>
      </c>
      <c r="F1447" s="135">
        <f>COUNTIF(品番配送区分記入用リスト!U:U,CONCATENATE(A1447,$F$1))</f>
        <v>0</v>
      </c>
      <c r="G1447" s="135">
        <f>COUNTIF(品番配送区分記入用リスト!U:U,CONCATENATE(A1447,$G$1))</f>
        <v>0</v>
      </c>
      <c r="H1447" s="135">
        <f>COUNTIF(品番配送区分記入用リスト!U:U,CONCATENATE(A1447,$H$1))</f>
        <v>0</v>
      </c>
      <c r="I1447" s="136">
        <f t="shared" si="24"/>
        <v>0</v>
      </c>
      <c r="J1447" s="142"/>
      <c r="L1447" s="135" t="s">
        <v>1484</v>
      </c>
      <c r="M1447" s="137">
        <v>2000000</v>
      </c>
      <c r="N1447" s="12"/>
      <c r="O1447" s="154"/>
      <c r="Q1447" s="12"/>
      <c r="R1447" s="147"/>
      <c r="S1447" s="138"/>
      <c r="T1447" s="138"/>
      <c r="X1447" s="85"/>
      <c r="Y1447" s="185"/>
      <c r="AA1447" s="158"/>
      <c r="AB1447" s="118"/>
      <c r="AC1447" s="118"/>
      <c r="AD1447" s="84"/>
      <c r="AF1447" s="139"/>
      <c r="AS1447" s="84"/>
    </row>
    <row r="1448" spans="1:45" ht="14.25" customHeight="1">
      <c r="A1448" s="407"/>
      <c r="B1448" s="104"/>
      <c r="C1448" s="105"/>
      <c r="E1448" s="135">
        <f>COUNTIF(品番配送区分記入用リスト!U:U,CONCATENATE(A1448,$E$1))</f>
        <v>0</v>
      </c>
      <c r="F1448" s="135">
        <f>COUNTIF(品番配送区分記入用リスト!U:U,CONCATENATE(A1448,$F$1))</f>
        <v>0</v>
      </c>
      <c r="G1448" s="135">
        <f>COUNTIF(品番配送区分記入用リスト!U:U,CONCATENATE(A1448,$G$1))</f>
        <v>0</v>
      </c>
      <c r="H1448" s="135">
        <f>COUNTIF(品番配送区分記入用リスト!U:U,CONCATENATE(A1448,$H$1))</f>
        <v>0</v>
      </c>
      <c r="I1448" s="136">
        <f t="shared" si="24"/>
        <v>0</v>
      </c>
      <c r="J1448" s="142"/>
      <c r="L1448" s="135" t="s">
        <v>1484</v>
      </c>
      <c r="M1448" s="137">
        <v>2000000</v>
      </c>
      <c r="N1448" s="12"/>
      <c r="O1448" s="154"/>
      <c r="Q1448" s="12"/>
      <c r="R1448" s="147"/>
      <c r="S1448" s="138"/>
      <c r="T1448" s="138"/>
      <c r="X1448" s="85"/>
      <c r="Y1448" s="185"/>
      <c r="AA1448" s="158"/>
      <c r="AB1448" s="118"/>
      <c r="AC1448" s="118"/>
      <c r="AD1448" s="84"/>
      <c r="AF1448" s="139"/>
      <c r="AS1448" s="84"/>
    </row>
    <row r="1449" spans="1:45" ht="14.25" customHeight="1">
      <c r="A1449" s="407"/>
      <c r="B1449" s="104"/>
      <c r="C1449" s="105"/>
      <c r="E1449" s="135">
        <f>COUNTIF(品番配送区分記入用リスト!U:U,CONCATENATE(A1449,$E$1))</f>
        <v>0</v>
      </c>
      <c r="F1449" s="135">
        <f>COUNTIF(品番配送区分記入用リスト!U:U,CONCATENATE(A1449,$F$1))</f>
        <v>0</v>
      </c>
      <c r="G1449" s="135">
        <f>COUNTIF(品番配送区分記入用リスト!U:U,CONCATENATE(A1449,$G$1))</f>
        <v>0</v>
      </c>
      <c r="H1449" s="135">
        <f>COUNTIF(品番配送区分記入用リスト!U:U,CONCATENATE(A1449,$H$1))</f>
        <v>0</v>
      </c>
      <c r="I1449" s="136">
        <f t="shared" si="24"/>
        <v>0</v>
      </c>
      <c r="J1449" s="142"/>
      <c r="L1449" s="135" t="s">
        <v>1484</v>
      </c>
      <c r="M1449" s="137">
        <v>2000000</v>
      </c>
      <c r="N1449" s="12"/>
      <c r="O1449" s="154"/>
      <c r="Q1449" s="12"/>
      <c r="R1449" s="147"/>
      <c r="S1449" s="138"/>
      <c r="T1449" s="138"/>
      <c r="X1449" s="85"/>
      <c r="Y1449" s="185"/>
      <c r="AA1449" s="158"/>
      <c r="AB1449" s="118"/>
      <c r="AC1449" s="118"/>
      <c r="AD1449" s="84"/>
      <c r="AF1449" s="139"/>
      <c r="AS1449" s="84"/>
    </row>
    <row r="1450" spans="1:45" ht="14.25" customHeight="1">
      <c r="A1450" s="407"/>
      <c r="B1450" s="104"/>
      <c r="C1450" s="105"/>
      <c r="E1450" s="135">
        <f>COUNTIF(品番配送区分記入用リスト!U:U,CONCATENATE(A1450,$E$1))</f>
        <v>0</v>
      </c>
      <c r="F1450" s="135">
        <f>COUNTIF(品番配送区分記入用リスト!U:U,CONCATENATE(A1450,$F$1))</f>
        <v>0</v>
      </c>
      <c r="G1450" s="135">
        <f>COUNTIF(品番配送区分記入用リスト!U:U,CONCATENATE(A1450,$G$1))</f>
        <v>0</v>
      </c>
      <c r="H1450" s="135">
        <f>COUNTIF(品番配送区分記入用リスト!U:U,CONCATENATE(A1450,$H$1))</f>
        <v>0</v>
      </c>
      <c r="I1450" s="136">
        <f t="shared" si="24"/>
        <v>0</v>
      </c>
      <c r="J1450" s="142"/>
      <c r="L1450" s="135" t="s">
        <v>1484</v>
      </c>
      <c r="M1450" s="137">
        <v>2000000</v>
      </c>
      <c r="N1450" s="12"/>
      <c r="O1450" s="154"/>
      <c r="Q1450" s="12"/>
      <c r="R1450" s="147"/>
      <c r="S1450" s="138"/>
      <c r="T1450" s="138"/>
      <c r="X1450" s="85"/>
      <c r="Y1450" s="185"/>
      <c r="AA1450" s="158"/>
      <c r="AB1450" s="118"/>
      <c r="AC1450" s="118"/>
      <c r="AD1450" s="84"/>
      <c r="AF1450" s="139"/>
      <c r="AS1450" s="84"/>
    </row>
    <row r="1451" spans="1:45" ht="14.25" customHeight="1">
      <c r="A1451" s="407"/>
      <c r="B1451" s="104"/>
      <c r="C1451" s="105"/>
      <c r="E1451" s="135">
        <f>COUNTIF(品番配送区分記入用リスト!U:U,CONCATENATE(A1451,$E$1))</f>
        <v>0</v>
      </c>
      <c r="F1451" s="135">
        <f>COUNTIF(品番配送区分記入用リスト!U:U,CONCATENATE(A1451,$F$1))</f>
        <v>0</v>
      </c>
      <c r="G1451" s="135">
        <f>COUNTIF(品番配送区分記入用リスト!U:U,CONCATENATE(A1451,$G$1))</f>
        <v>0</v>
      </c>
      <c r="H1451" s="135">
        <f>COUNTIF(品番配送区分記入用リスト!U:U,CONCATENATE(A1451,$H$1))</f>
        <v>0</v>
      </c>
      <c r="I1451" s="136">
        <f t="shared" si="24"/>
        <v>0</v>
      </c>
      <c r="J1451" s="142"/>
      <c r="L1451" s="135" t="s">
        <v>1484</v>
      </c>
      <c r="M1451" s="137">
        <v>2000000</v>
      </c>
      <c r="N1451" s="12"/>
      <c r="O1451" s="154"/>
      <c r="Q1451" s="12"/>
      <c r="R1451" s="147"/>
      <c r="S1451" s="138"/>
      <c r="T1451" s="138"/>
      <c r="X1451" s="85"/>
      <c r="Y1451" s="185"/>
      <c r="AA1451" s="158"/>
      <c r="AB1451" s="118"/>
      <c r="AC1451" s="118"/>
      <c r="AD1451" s="84"/>
      <c r="AF1451" s="139"/>
      <c r="AS1451" s="84"/>
    </row>
    <row r="1452" spans="1:45" ht="14.25" customHeight="1">
      <c r="A1452" s="407"/>
      <c r="B1452" s="104"/>
      <c r="C1452" s="105"/>
      <c r="E1452" s="135">
        <f>COUNTIF(品番配送区分記入用リスト!U:U,CONCATENATE(A1452,$E$1))</f>
        <v>0</v>
      </c>
      <c r="F1452" s="135">
        <f>COUNTIF(品番配送区分記入用リスト!U:U,CONCATENATE(A1452,$F$1))</f>
        <v>0</v>
      </c>
      <c r="G1452" s="135">
        <f>COUNTIF(品番配送区分記入用リスト!U:U,CONCATENATE(A1452,$G$1))</f>
        <v>0</v>
      </c>
      <c r="H1452" s="135">
        <f>COUNTIF(品番配送区分記入用リスト!U:U,CONCATENATE(A1452,$H$1))</f>
        <v>0</v>
      </c>
      <c r="I1452" s="136">
        <f t="shared" si="24"/>
        <v>0</v>
      </c>
      <c r="J1452" s="142"/>
      <c r="L1452" s="135" t="s">
        <v>1484</v>
      </c>
      <c r="M1452" s="137">
        <v>2000000</v>
      </c>
      <c r="N1452" s="12"/>
      <c r="O1452" s="154"/>
      <c r="Q1452" s="12"/>
      <c r="R1452" s="147"/>
      <c r="S1452" s="138"/>
      <c r="T1452" s="138"/>
      <c r="X1452" s="85"/>
      <c r="Y1452" s="185"/>
      <c r="AA1452" s="158"/>
      <c r="AB1452" s="118"/>
      <c r="AC1452" s="118"/>
      <c r="AD1452" s="84"/>
      <c r="AF1452" s="139"/>
      <c r="AS1452" s="84"/>
    </row>
    <row r="1453" spans="1:45" ht="14.25" customHeight="1">
      <c r="A1453" s="407"/>
      <c r="B1453" s="104"/>
      <c r="C1453" s="105"/>
      <c r="E1453" s="135">
        <f>COUNTIF(品番配送区分記入用リスト!U:U,CONCATENATE(A1453,$E$1))</f>
        <v>0</v>
      </c>
      <c r="F1453" s="135">
        <f>COUNTIF(品番配送区分記入用リスト!U:U,CONCATENATE(A1453,$F$1))</f>
        <v>0</v>
      </c>
      <c r="G1453" s="135">
        <f>COUNTIF(品番配送区分記入用リスト!U:U,CONCATENATE(A1453,$G$1))</f>
        <v>0</v>
      </c>
      <c r="H1453" s="135">
        <f>COUNTIF(品番配送区分記入用リスト!U:U,CONCATENATE(A1453,$H$1))</f>
        <v>0</v>
      </c>
      <c r="I1453" s="136">
        <f t="shared" si="24"/>
        <v>0</v>
      </c>
      <c r="J1453" s="142"/>
      <c r="L1453" s="135" t="s">
        <v>1484</v>
      </c>
      <c r="M1453" s="137">
        <v>2000000</v>
      </c>
      <c r="N1453" s="12"/>
      <c r="O1453" s="154"/>
      <c r="Q1453" s="12"/>
      <c r="R1453" s="147"/>
      <c r="S1453" s="138"/>
      <c r="T1453" s="138"/>
      <c r="X1453" s="85"/>
      <c r="Y1453" s="185"/>
      <c r="AA1453" s="158"/>
      <c r="AB1453" s="118"/>
      <c r="AC1453" s="118"/>
      <c r="AD1453" s="84"/>
      <c r="AF1453" s="139"/>
      <c r="AS1453" s="84"/>
    </row>
    <row r="1454" spans="1:45" ht="14.25" customHeight="1">
      <c r="A1454" s="407"/>
      <c r="B1454" s="104"/>
      <c r="C1454" s="105"/>
      <c r="E1454" s="135">
        <f>COUNTIF(品番配送区分記入用リスト!U:U,CONCATENATE(A1454,$E$1))</f>
        <v>0</v>
      </c>
      <c r="F1454" s="135">
        <f>COUNTIF(品番配送区分記入用リスト!U:U,CONCATENATE(A1454,$F$1))</f>
        <v>0</v>
      </c>
      <c r="G1454" s="135">
        <f>COUNTIF(品番配送区分記入用リスト!U:U,CONCATENATE(A1454,$G$1))</f>
        <v>0</v>
      </c>
      <c r="H1454" s="135">
        <f>COUNTIF(品番配送区分記入用リスト!U:U,CONCATENATE(A1454,$H$1))</f>
        <v>0</v>
      </c>
      <c r="I1454" s="136">
        <f t="shared" si="24"/>
        <v>0</v>
      </c>
      <c r="J1454" s="142"/>
      <c r="L1454" s="135" t="s">
        <v>1484</v>
      </c>
      <c r="M1454" s="137">
        <v>2000000</v>
      </c>
      <c r="N1454" s="12"/>
      <c r="O1454" s="154"/>
      <c r="Q1454" s="12"/>
      <c r="R1454" s="147"/>
      <c r="S1454" s="138"/>
      <c r="T1454" s="138"/>
      <c r="X1454" s="85"/>
      <c r="Y1454" s="185"/>
      <c r="AA1454" s="158"/>
      <c r="AB1454" s="118"/>
      <c r="AC1454" s="118"/>
      <c r="AD1454" s="84"/>
      <c r="AF1454" s="139"/>
      <c r="AS1454" s="84"/>
    </row>
    <row r="1455" spans="1:45" ht="14.25" customHeight="1">
      <c r="A1455" s="407"/>
      <c r="B1455" s="104"/>
      <c r="C1455" s="105"/>
      <c r="E1455" s="135">
        <f>COUNTIF(品番配送区分記入用リスト!U:U,CONCATENATE(A1455,$E$1))</f>
        <v>0</v>
      </c>
      <c r="F1455" s="135">
        <f>COUNTIF(品番配送区分記入用リスト!U:U,CONCATENATE(A1455,$F$1))</f>
        <v>0</v>
      </c>
      <c r="G1455" s="135">
        <f>COUNTIF(品番配送区分記入用リスト!U:U,CONCATENATE(A1455,$G$1))</f>
        <v>0</v>
      </c>
      <c r="H1455" s="135">
        <f>COUNTIF(品番配送区分記入用リスト!U:U,CONCATENATE(A1455,$H$1))</f>
        <v>0</v>
      </c>
      <c r="I1455" s="136">
        <f t="shared" si="24"/>
        <v>0</v>
      </c>
      <c r="J1455" s="142"/>
      <c r="L1455" s="135" t="s">
        <v>1484</v>
      </c>
      <c r="M1455" s="137">
        <v>2000000</v>
      </c>
      <c r="N1455" s="12"/>
      <c r="O1455" s="154"/>
      <c r="Q1455" s="12"/>
      <c r="R1455" s="147"/>
      <c r="S1455" s="138"/>
      <c r="T1455" s="138"/>
      <c r="X1455" s="85"/>
      <c r="Y1455" s="185"/>
      <c r="AA1455" s="158"/>
      <c r="AB1455" s="118"/>
      <c r="AC1455" s="118"/>
      <c r="AD1455" s="84"/>
      <c r="AF1455" s="139"/>
      <c r="AS1455" s="84"/>
    </row>
    <row r="1456" spans="1:45" ht="14.25" customHeight="1">
      <c r="A1456" s="407"/>
      <c r="B1456" s="104"/>
      <c r="C1456" s="105"/>
      <c r="E1456" s="135">
        <f>COUNTIF(品番配送区分記入用リスト!U:U,CONCATENATE(A1456,$E$1))</f>
        <v>0</v>
      </c>
      <c r="F1456" s="135">
        <f>COUNTIF(品番配送区分記入用リスト!U:U,CONCATENATE(A1456,$F$1))</f>
        <v>0</v>
      </c>
      <c r="G1456" s="135">
        <f>COUNTIF(品番配送区分記入用リスト!U:U,CONCATENATE(A1456,$G$1))</f>
        <v>0</v>
      </c>
      <c r="H1456" s="135">
        <f>COUNTIF(品番配送区分記入用リスト!U:U,CONCATENATE(A1456,$H$1))</f>
        <v>0</v>
      </c>
      <c r="I1456" s="136">
        <f t="shared" si="24"/>
        <v>0</v>
      </c>
      <c r="J1456" s="142"/>
      <c r="L1456" s="135" t="s">
        <v>1484</v>
      </c>
      <c r="M1456" s="137">
        <v>2000000</v>
      </c>
      <c r="N1456" s="12"/>
      <c r="O1456" s="154"/>
      <c r="Q1456" s="12"/>
      <c r="R1456" s="147"/>
      <c r="S1456" s="138"/>
      <c r="T1456" s="138"/>
      <c r="X1456" s="85"/>
      <c r="Y1456" s="185"/>
      <c r="AA1456" s="158"/>
      <c r="AB1456" s="118"/>
      <c r="AC1456" s="118"/>
      <c r="AD1456" s="84"/>
      <c r="AF1456" s="139"/>
      <c r="AS1456" s="84"/>
    </row>
    <row r="1457" spans="1:45" ht="14.25" customHeight="1">
      <c r="A1457" s="407"/>
      <c r="B1457" s="104"/>
      <c r="C1457" s="105"/>
      <c r="E1457" s="135">
        <f>COUNTIF(品番配送区分記入用リスト!U:U,CONCATENATE(A1457,$E$1))</f>
        <v>0</v>
      </c>
      <c r="F1457" s="135">
        <f>COUNTIF(品番配送区分記入用リスト!U:U,CONCATENATE(A1457,$F$1))</f>
        <v>0</v>
      </c>
      <c r="G1457" s="135">
        <f>COUNTIF(品番配送区分記入用リスト!U:U,CONCATENATE(A1457,$G$1))</f>
        <v>0</v>
      </c>
      <c r="H1457" s="135">
        <f>COUNTIF(品番配送区分記入用リスト!U:U,CONCATENATE(A1457,$H$1))</f>
        <v>0</v>
      </c>
      <c r="I1457" s="136">
        <f t="shared" si="24"/>
        <v>0</v>
      </c>
      <c r="J1457" s="142"/>
      <c r="L1457" s="135" t="s">
        <v>1484</v>
      </c>
      <c r="M1457" s="137">
        <v>2000000</v>
      </c>
      <c r="N1457" s="12"/>
      <c r="O1457" s="154"/>
      <c r="Q1457" s="12"/>
      <c r="R1457" s="147"/>
      <c r="S1457" s="138"/>
      <c r="T1457" s="138"/>
      <c r="X1457" s="85"/>
      <c r="Y1457" s="185"/>
      <c r="AA1457" s="158"/>
      <c r="AB1457" s="118"/>
      <c r="AC1457" s="118"/>
      <c r="AD1457" s="84"/>
      <c r="AF1457" s="139"/>
      <c r="AS1457" s="84"/>
    </row>
    <row r="1458" spans="1:45" ht="14.25" customHeight="1">
      <c r="A1458" s="407"/>
      <c r="B1458" s="104"/>
      <c r="C1458" s="105"/>
      <c r="E1458" s="135">
        <f>COUNTIF(品番配送区分記入用リスト!U:U,CONCATENATE(A1458,$E$1))</f>
        <v>0</v>
      </c>
      <c r="F1458" s="135">
        <f>COUNTIF(品番配送区分記入用リスト!U:U,CONCATENATE(A1458,$F$1))</f>
        <v>0</v>
      </c>
      <c r="G1458" s="135">
        <f>COUNTIF(品番配送区分記入用リスト!U:U,CONCATENATE(A1458,$G$1))</f>
        <v>0</v>
      </c>
      <c r="H1458" s="135">
        <f>COUNTIF(品番配送区分記入用リスト!U:U,CONCATENATE(A1458,$H$1))</f>
        <v>0</v>
      </c>
      <c r="I1458" s="136">
        <f t="shared" si="24"/>
        <v>0</v>
      </c>
      <c r="J1458" s="142"/>
      <c r="L1458" s="135" t="s">
        <v>1484</v>
      </c>
      <c r="M1458" s="137">
        <v>2000000</v>
      </c>
      <c r="N1458" s="12"/>
      <c r="O1458" s="154"/>
      <c r="Q1458" s="12"/>
      <c r="R1458" s="147"/>
      <c r="S1458" s="138"/>
      <c r="T1458" s="138"/>
      <c r="X1458" s="85"/>
      <c r="Y1458" s="185"/>
      <c r="AA1458" s="158"/>
      <c r="AB1458" s="118"/>
      <c r="AC1458" s="118"/>
      <c r="AD1458" s="84"/>
      <c r="AF1458" s="139"/>
      <c r="AS1458" s="84"/>
    </row>
    <row r="1459" spans="1:45" ht="14.25" customHeight="1">
      <c r="A1459" s="407"/>
      <c r="B1459" s="104"/>
      <c r="C1459" s="105"/>
      <c r="E1459" s="135">
        <f>COUNTIF(品番配送区分記入用リスト!U:U,CONCATENATE(A1459,$E$1))</f>
        <v>0</v>
      </c>
      <c r="F1459" s="135">
        <f>COUNTIF(品番配送区分記入用リスト!U:U,CONCATENATE(A1459,$F$1))</f>
        <v>0</v>
      </c>
      <c r="G1459" s="135">
        <f>COUNTIF(品番配送区分記入用リスト!U:U,CONCATENATE(A1459,$G$1))</f>
        <v>0</v>
      </c>
      <c r="H1459" s="135">
        <f>COUNTIF(品番配送区分記入用リスト!U:U,CONCATENATE(A1459,$H$1))</f>
        <v>0</v>
      </c>
      <c r="I1459" s="136">
        <f t="shared" si="24"/>
        <v>0</v>
      </c>
      <c r="J1459" s="142"/>
      <c r="L1459" s="135" t="s">
        <v>1484</v>
      </c>
      <c r="M1459" s="137">
        <v>2000000</v>
      </c>
      <c r="N1459" s="12"/>
      <c r="O1459" s="154"/>
      <c r="Q1459" s="12"/>
      <c r="R1459" s="147"/>
      <c r="S1459" s="138"/>
      <c r="T1459" s="138"/>
      <c r="X1459" s="85"/>
      <c r="Y1459" s="185"/>
      <c r="AA1459" s="158"/>
      <c r="AB1459" s="118"/>
      <c r="AC1459" s="118"/>
      <c r="AD1459" s="84"/>
      <c r="AF1459" s="139"/>
      <c r="AS1459" s="84"/>
    </row>
    <row r="1460" spans="1:45" ht="14.25" customHeight="1">
      <c r="A1460" s="407"/>
      <c r="B1460" s="104"/>
      <c r="C1460" s="105"/>
      <c r="E1460" s="135">
        <f>COUNTIF(品番配送区分記入用リスト!U:U,CONCATENATE(A1460,$E$1))</f>
        <v>0</v>
      </c>
      <c r="F1460" s="135">
        <f>COUNTIF(品番配送区分記入用リスト!U:U,CONCATENATE(A1460,$F$1))</f>
        <v>0</v>
      </c>
      <c r="G1460" s="135">
        <f>COUNTIF(品番配送区分記入用リスト!U:U,CONCATENATE(A1460,$G$1))</f>
        <v>0</v>
      </c>
      <c r="H1460" s="135">
        <f>COUNTIF(品番配送区分記入用リスト!U:U,CONCATENATE(A1460,$H$1))</f>
        <v>0</v>
      </c>
      <c r="I1460" s="136">
        <f t="shared" si="24"/>
        <v>0</v>
      </c>
      <c r="J1460" s="142"/>
      <c r="L1460" s="135" t="s">
        <v>1484</v>
      </c>
      <c r="M1460" s="137">
        <v>2000000</v>
      </c>
      <c r="N1460" s="12"/>
      <c r="O1460" s="154"/>
      <c r="Q1460" s="12"/>
      <c r="R1460" s="147"/>
      <c r="S1460" s="138"/>
      <c r="T1460" s="138"/>
      <c r="X1460" s="85"/>
      <c r="Y1460" s="185"/>
      <c r="AA1460" s="158"/>
      <c r="AB1460" s="118"/>
      <c r="AC1460" s="118"/>
      <c r="AD1460" s="84"/>
      <c r="AF1460" s="139"/>
      <c r="AS1460" s="84"/>
    </row>
    <row r="1461" spans="1:45" ht="14.25" customHeight="1">
      <c r="A1461" s="407"/>
      <c r="B1461" s="104"/>
      <c r="C1461" s="105"/>
      <c r="E1461" s="135">
        <f>COUNTIF(品番配送区分記入用リスト!U:U,CONCATENATE(A1461,$E$1))</f>
        <v>0</v>
      </c>
      <c r="F1461" s="135">
        <f>COUNTIF(品番配送区分記入用リスト!U:U,CONCATENATE(A1461,$F$1))</f>
        <v>0</v>
      </c>
      <c r="G1461" s="135">
        <f>COUNTIF(品番配送区分記入用リスト!U:U,CONCATENATE(A1461,$G$1))</f>
        <v>0</v>
      </c>
      <c r="H1461" s="135">
        <f>COUNTIF(品番配送区分記入用リスト!U:U,CONCATENATE(A1461,$H$1))</f>
        <v>0</v>
      </c>
      <c r="I1461" s="136">
        <f t="shared" si="24"/>
        <v>0</v>
      </c>
      <c r="J1461" s="142"/>
      <c r="L1461" s="135" t="s">
        <v>1484</v>
      </c>
      <c r="M1461" s="137">
        <v>2000000</v>
      </c>
      <c r="N1461" s="12"/>
      <c r="O1461" s="154"/>
      <c r="Q1461" s="12"/>
      <c r="R1461" s="147"/>
      <c r="S1461" s="138"/>
      <c r="T1461" s="138"/>
      <c r="X1461" s="85"/>
      <c r="Y1461" s="185"/>
      <c r="AA1461" s="158"/>
      <c r="AB1461" s="118"/>
      <c r="AC1461" s="118"/>
      <c r="AD1461" s="84"/>
      <c r="AF1461" s="139"/>
      <c r="AS1461" s="84"/>
    </row>
    <row r="1462" spans="1:45" ht="14.25" customHeight="1">
      <c r="A1462" s="407"/>
      <c r="B1462" s="104"/>
      <c r="C1462" s="105"/>
      <c r="E1462" s="135">
        <f>COUNTIF(品番配送区分記入用リスト!U:U,CONCATENATE(A1462,$E$1))</f>
        <v>0</v>
      </c>
      <c r="F1462" s="135">
        <f>COUNTIF(品番配送区分記入用リスト!U:U,CONCATENATE(A1462,$F$1))</f>
        <v>0</v>
      </c>
      <c r="G1462" s="135">
        <f>COUNTIF(品番配送区分記入用リスト!U:U,CONCATENATE(A1462,$G$1))</f>
        <v>0</v>
      </c>
      <c r="H1462" s="135">
        <f>COUNTIF(品番配送区分記入用リスト!U:U,CONCATENATE(A1462,$H$1))</f>
        <v>0</v>
      </c>
      <c r="I1462" s="136">
        <f t="shared" si="24"/>
        <v>0</v>
      </c>
      <c r="J1462" s="142"/>
      <c r="L1462" s="135" t="s">
        <v>1484</v>
      </c>
      <c r="M1462" s="137">
        <v>2000000</v>
      </c>
      <c r="N1462" s="12"/>
      <c r="O1462" s="154"/>
      <c r="Q1462" s="12"/>
      <c r="R1462" s="147"/>
      <c r="S1462" s="138"/>
      <c r="T1462" s="138"/>
      <c r="X1462" s="85"/>
      <c r="Y1462" s="185"/>
      <c r="AA1462" s="158"/>
      <c r="AB1462" s="118"/>
      <c r="AC1462" s="118"/>
      <c r="AD1462" s="84"/>
      <c r="AF1462" s="139"/>
      <c r="AS1462" s="84"/>
    </row>
    <row r="1463" spans="1:45" ht="14.25" customHeight="1">
      <c r="A1463" s="407"/>
      <c r="B1463" s="104"/>
      <c r="C1463" s="105"/>
      <c r="E1463" s="135">
        <f>COUNTIF(品番配送区分記入用リスト!U:U,CONCATENATE(A1463,$E$1))</f>
        <v>0</v>
      </c>
      <c r="F1463" s="135">
        <f>COUNTIF(品番配送区分記入用リスト!U:U,CONCATENATE(A1463,$F$1))</f>
        <v>0</v>
      </c>
      <c r="G1463" s="135">
        <f>COUNTIF(品番配送区分記入用リスト!U:U,CONCATENATE(A1463,$G$1))</f>
        <v>0</v>
      </c>
      <c r="H1463" s="135">
        <f>COUNTIF(品番配送区分記入用リスト!U:U,CONCATENATE(A1463,$H$1))</f>
        <v>0</v>
      </c>
      <c r="I1463" s="136">
        <f t="shared" si="24"/>
        <v>0</v>
      </c>
      <c r="J1463" s="142"/>
      <c r="L1463" s="135" t="s">
        <v>1484</v>
      </c>
      <c r="M1463" s="137">
        <v>2000000</v>
      </c>
      <c r="N1463" s="12"/>
      <c r="O1463" s="154"/>
      <c r="Q1463" s="12"/>
      <c r="R1463" s="147"/>
      <c r="S1463" s="138"/>
      <c r="T1463" s="138"/>
      <c r="X1463" s="85"/>
      <c r="Y1463" s="185"/>
      <c r="AA1463" s="158"/>
      <c r="AB1463" s="118"/>
      <c r="AC1463" s="118"/>
      <c r="AD1463" s="84"/>
      <c r="AF1463" s="139"/>
      <c r="AS1463" s="84"/>
    </row>
    <row r="1464" spans="1:45" ht="14.25" customHeight="1">
      <c r="A1464" s="407"/>
      <c r="B1464" s="104"/>
      <c r="C1464" s="105"/>
      <c r="E1464" s="135">
        <f>COUNTIF(品番配送区分記入用リスト!U:U,CONCATENATE(A1464,$E$1))</f>
        <v>0</v>
      </c>
      <c r="F1464" s="135">
        <f>COUNTIF(品番配送区分記入用リスト!U:U,CONCATENATE(A1464,$F$1))</f>
        <v>0</v>
      </c>
      <c r="G1464" s="135">
        <f>COUNTIF(品番配送区分記入用リスト!U:U,CONCATENATE(A1464,$G$1))</f>
        <v>0</v>
      </c>
      <c r="H1464" s="135">
        <f>COUNTIF(品番配送区分記入用リスト!U:U,CONCATENATE(A1464,$H$1))</f>
        <v>0</v>
      </c>
      <c r="I1464" s="136">
        <f t="shared" si="24"/>
        <v>0</v>
      </c>
      <c r="J1464" s="142"/>
      <c r="L1464" s="135" t="s">
        <v>1484</v>
      </c>
      <c r="M1464" s="137">
        <v>2000000</v>
      </c>
      <c r="N1464" s="12"/>
      <c r="O1464" s="154"/>
      <c r="Q1464" s="12"/>
      <c r="R1464" s="147"/>
      <c r="S1464" s="138"/>
      <c r="T1464" s="138"/>
      <c r="X1464" s="85"/>
      <c r="Y1464" s="185"/>
      <c r="AA1464" s="158"/>
      <c r="AB1464" s="118"/>
      <c r="AC1464" s="118"/>
      <c r="AD1464" s="84"/>
      <c r="AF1464" s="139"/>
      <c r="AS1464" s="84"/>
    </row>
    <row r="1465" spans="1:45" ht="14.25" customHeight="1">
      <c r="A1465" s="408"/>
      <c r="B1465" s="106"/>
      <c r="C1465" s="105"/>
      <c r="E1465" s="135">
        <f>COUNTIF(品番配送区分記入用リスト!U:U,CONCATENATE(A1465,$E$1))</f>
        <v>0</v>
      </c>
      <c r="F1465" s="135">
        <f>COUNTIF(品番配送区分記入用リスト!U:U,CONCATENATE(A1465,$F$1))</f>
        <v>0</v>
      </c>
      <c r="G1465" s="135">
        <f>COUNTIF(品番配送区分記入用リスト!U:U,CONCATENATE(A1465,$G$1))</f>
        <v>0</v>
      </c>
      <c r="H1465" s="135">
        <f>COUNTIF(品番配送区分記入用リスト!U:U,CONCATENATE(A1465,$H$1))</f>
        <v>0</v>
      </c>
      <c r="I1465" s="136">
        <f t="shared" si="24"/>
        <v>0</v>
      </c>
      <c r="J1465" s="142"/>
      <c r="L1465" s="135" t="s">
        <v>1484</v>
      </c>
      <c r="M1465" s="137">
        <v>2000000</v>
      </c>
      <c r="N1465" s="12"/>
      <c r="O1465" s="154"/>
      <c r="Q1465" s="12"/>
      <c r="R1465" s="147"/>
      <c r="S1465" s="138"/>
      <c r="T1465" s="138"/>
      <c r="X1465" s="85"/>
      <c r="Y1465" s="185"/>
      <c r="AA1465" s="158"/>
      <c r="AB1465" s="118"/>
      <c r="AC1465" s="118"/>
      <c r="AD1465" s="84"/>
      <c r="AF1465" s="139"/>
      <c r="AS1465" s="84"/>
    </row>
    <row r="1466" spans="1:45" ht="14.25" customHeight="1">
      <c r="A1466" s="407"/>
      <c r="B1466" s="104"/>
      <c r="C1466" s="105"/>
      <c r="E1466" s="135">
        <f>COUNTIF(品番配送区分記入用リスト!U:U,CONCATENATE(A1466,$E$1))</f>
        <v>0</v>
      </c>
      <c r="F1466" s="135">
        <f>COUNTIF(品番配送区分記入用リスト!U:U,CONCATENATE(A1466,$F$1))</f>
        <v>0</v>
      </c>
      <c r="G1466" s="135">
        <f>COUNTIF(品番配送区分記入用リスト!U:U,CONCATENATE(A1466,$G$1))</f>
        <v>0</v>
      </c>
      <c r="H1466" s="135">
        <f>COUNTIF(品番配送区分記入用リスト!U:U,CONCATENATE(A1466,$H$1))</f>
        <v>0</v>
      </c>
      <c r="I1466" s="136">
        <f t="shared" si="24"/>
        <v>0</v>
      </c>
      <c r="J1466" s="142"/>
      <c r="L1466" s="135" t="s">
        <v>1484</v>
      </c>
      <c r="M1466" s="137">
        <v>2000000</v>
      </c>
      <c r="N1466" s="12"/>
      <c r="O1466" s="154"/>
      <c r="Q1466" s="12"/>
      <c r="R1466" s="147"/>
      <c r="S1466" s="138"/>
      <c r="T1466" s="138"/>
      <c r="X1466" s="85"/>
      <c r="Y1466" s="185"/>
      <c r="AA1466" s="158"/>
      <c r="AB1466" s="118"/>
      <c r="AC1466" s="118"/>
      <c r="AD1466" s="84"/>
      <c r="AF1466" s="139"/>
      <c r="AS1466" s="84"/>
    </row>
    <row r="1467" spans="1:45" ht="14.25" customHeight="1">
      <c r="A1467" s="407"/>
      <c r="B1467" s="104"/>
      <c r="C1467" s="105"/>
      <c r="E1467" s="135">
        <f>COUNTIF(品番配送区分記入用リスト!U:U,CONCATENATE(A1467,$E$1))</f>
        <v>0</v>
      </c>
      <c r="F1467" s="135">
        <f>COUNTIF(品番配送区分記入用リスト!U:U,CONCATENATE(A1467,$F$1))</f>
        <v>0</v>
      </c>
      <c r="G1467" s="135">
        <f>COUNTIF(品番配送区分記入用リスト!U:U,CONCATENATE(A1467,$G$1))</f>
        <v>0</v>
      </c>
      <c r="H1467" s="135">
        <f>COUNTIF(品番配送区分記入用リスト!U:U,CONCATENATE(A1467,$H$1))</f>
        <v>0</v>
      </c>
      <c r="I1467" s="136">
        <f t="shared" si="24"/>
        <v>0</v>
      </c>
      <c r="J1467" s="142"/>
      <c r="L1467" s="135" t="s">
        <v>1484</v>
      </c>
      <c r="M1467" s="137">
        <v>2000000</v>
      </c>
      <c r="N1467" s="12"/>
      <c r="O1467" s="154"/>
      <c r="Q1467" s="12"/>
      <c r="R1467" s="147"/>
      <c r="S1467" s="138"/>
      <c r="T1467" s="138"/>
      <c r="X1467" s="85"/>
      <c r="Y1467" s="185"/>
      <c r="AA1467" s="158"/>
      <c r="AB1467" s="118"/>
      <c r="AC1467" s="118"/>
      <c r="AD1467" s="84"/>
      <c r="AF1467" s="139"/>
      <c r="AS1467" s="84"/>
    </row>
    <row r="1468" spans="1:45" ht="14.25" customHeight="1">
      <c r="A1468" s="407"/>
      <c r="B1468" s="104"/>
      <c r="C1468" s="105"/>
      <c r="E1468" s="135">
        <f>COUNTIF(品番配送区分記入用リスト!U:U,CONCATENATE(A1468,$E$1))</f>
        <v>0</v>
      </c>
      <c r="F1468" s="135">
        <f>COUNTIF(品番配送区分記入用リスト!U:U,CONCATENATE(A1468,$F$1))</f>
        <v>0</v>
      </c>
      <c r="G1468" s="135">
        <f>COUNTIF(品番配送区分記入用リスト!U:U,CONCATENATE(A1468,$G$1))</f>
        <v>0</v>
      </c>
      <c r="H1468" s="135">
        <f>COUNTIF(品番配送区分記入用リスト!U:U,CONCATENATE(A1468,$H$1))</f>
        <v>0</v>
      </c>
      <c r="I1468" s="136">
        <f t="shared" si="24"/>
        <v>0</v>
      </c>
      <c r="J1468" s="142"/>
      <c r="L1468" s="135" t="s">
        <v>1484</v>
      </c>
      <c r="M1468" s="137">
        <v>2000000</v>
      </c>
      <c r="N1468" s="12"/>
      <c r="O1468" s="154"/>
      <c r="Q1468" s="12"/>
      <c r="R1468" s="147"/>
      <c r="S1468" s="138"/>
      <c r="T1468" s="138"/>
      <c r="X1468" s="85"/>
      <c r="Y1468" s="185"/>
      <c r="AA1468" s="158"/>
      <c r="AB1468" s="118"/>
      <c r="AC1468" s="118"/>
      <c r="AD1468" s="84"/>
      <c r="AF1468" s="139"/>
      <c r="AS1468" s="84"/>
    </row>
    <row r="1469" spans="1:45" ht="14.25" customHeight="1">
      <c r="A1469" s="407"/>
      <c r="B1469" s="104"/>
      <c r="C1469" s="105"/>
      <c r="E1469" s="135">
        <f>COUNTIF(品番配送区分記入用リスト!U:U,CONCATENATE(A1469,$E$1))</f>
        <v>0</v>
      </c>
      <c r="F1469" s="135">
        <f>COUNTIF(品番配送区分記入用リスト!U:U,CONCATENATE(A1469,$F$1))</f>
        <v>0</v>
      </c>
      <c r="G1469" s="135">
        <f>COUNTIF(品番配送区分記入用リスト!U:U,CONCATENATE(A1469,$G$1))</f>
        <v>0</v>
      </c>
      <c r="H1469" s="135">
        <f>COUNTIF(品番配送区分記入用リスト!U:U,CONCATENATE(A1469,$H$1))</f>
        <v>0</v>
      </c>
      <c r="I1469" s="136">
        <f t="shared" si="24"/>
        <v>0</v>
      </c>
      <c r="J1469" s="142"/>
      <c r="L1469" s="135" t="s">
        <v>1484</v>
      </c>
      <c r="M1469" s="137">
        <v>2000000</v>
      </c>
      <c r="N1469" s="12"/>
      <c r="O1469" s="154"/>
      <c r="Q1469" s="12"/>
      <c r="R1469" s="147"/>
      <c r="S1469" s="138"/>
      <c r="T1469" s="138"/>
      <c r="X1469" s="85"/>
      <c r="Y1469" s="185"/>
      <c r="AA1469" s="158"/>
      <c r="AB1469" s="118"/>
      <c r="AC1469" s="118"/>
      <c r="AD1469" s="84"/>
      <c r="AF1469" s="139"/>
      <c r="AS1469" s="84"/>
    </row>
    <row r="1470" spans="1:45" ht="14.25" customHeight="1">
      <c r="A1470" s="407"/>
      <c r="B1470" s="104"/>
      <c r="C1470" s="105"/>
      <c r="E1470" s="135">
        <f>COUNTIF(品番配送区分記入用リスト!U:U,CONCATENATE(A1470,$E$1))</f>
        <v>0</v>
      </c>
      <c r="F1470" s="135">
        <f>COUNTIF(品番配送区分記入用リスト!U:U,CONCATENATE(A1470,$F$1))</f>
        <v>0</v>
      </c>
      <c r="G1470" s="135">
        <f>COUNTIF(品番配送区分記入用リスト!U:U,CONCATENATE(A1470,$G$1))</f>
        <v>0</v>
      </c>
      <c r="H1470" s="135">
        <f>COUNTIF(品番配送区分記入用リスト!U:U,CONCATENATE(A1470,$H$1))</f>
        <v>0</v>
      </c>
      <c r="I1470" s="136">
        <f t="shared" si="24"/>
        <v>0</v>
      </c>
      <c r="J1470" s="142"/>
      <c r="L1470" s="135" t="s">
        <v>1484</v>
      </c>
      <c r="M1470" s="137">
        <v>2000000</v>
      </c>
      <c r="N1470" s="12"/>
      <c r="O1470" s="154"/>
      <c r="Q1470" s="12"/>
      <c r="R1470" s="147"/>
      <c r="S1470" s="138"/>
      <c r="T1470" s="138"/>
      <c r="X1470" s="85"/>
      <c r="Y1470" s="185"/>
      <c r="AA1470" s="158"/>
      <c r="AB1470" s="118"/>
      <c r="AC1470" s="118"/>
      <c r="AD1470" s="84"/>
      <c r="AF1470" s="139"/>
      <c r="AS1470" s="84"/>
    </row>
    <row r="1471" spans="1:45" ht="14.25" customHeight="1">
      <c r="A1471" s="407"/>
      <c r="B1471" s="104"/>
      <c r="C1471" s="105"/>
      <c r="E1471" s="135">
        <f>COUNTIF(品番配送区分記入用リスト!U:U,CONCATENATE(A1471,$E$1))</f>
        <v>0</v>
      </c>
      <c r="F1471" s="135">
        <f>COUNTIF(品番配送区分記入用リスト!U:U,CONCATENATE(A1471,$F$1))</f>
        <v>0</v>
      </c>
      <c r="G1471" s="135">
        <f>COUNTIF(品番配送区分記入用リスト!U:U,CONCATENATE(A1471,$G$1))</f>
        <v>0</v>
      </c>
      <c r="H1471" s="135">
        <f>COUNTIF(品番配送区分記入用リスト!U:U,CONCATENATE(A1471,$H$1))</f>
        <v>0</v>
      </c>
      <c r="I1471" s="136">
        <f t="shared" si="24"/>
        <v>0</v>
      </c>
      <c r="J1471" s="142"/>
      <c r="L1471" s="135" t="s">
        <v>1484</v>
      </c>
      <c r="M1471" s="137">
        <v>2000000</v>
      </c>
      <c r="N1471" s="12"/>
      <c r="O1471" s="154"/>
      <c r="Q1471" s="12"/>
      <c r="R1471" s="147"/>
      <c r="S1471" s="138"/>
      <c r="T1471" s="138"/>
      <c r="X1471" s="85"/>
      <c r="Y1471" s="185"/>
      <c r="AA1471" s="158"/>
      <c r="AB1471" s="118"/>
      <c r="AC1471" s="118"/>
      <c r="AD1471" s="84"/>
      <c r="AF1471" s="139"/>
      <c r="AS1471" s="84"/>
    </row>
    <row r="1472" spans="1:45" ht="14.25" customHeight="1">
      <c r="A1472" s="407"/>
      <c r="B1472" s="104"/>
      <c r="C1472" s="105"/>
      <c r="E1472" s="135">
        <f>COUNTIF(品番配送区分記入用リスト!U:U,CONCATENATE(A1472,$E$1))</f>
        <v>0</v>
      </c>
      <c r="F1472" s="135">
        <f>COUNTIF(品番配送区分記入用リスト!U:U,CONCATENATE(A1472,$F$1))</f>
        <v>0</v>
      </c>
      <c r="G1472" s="135">
        <f>COUNTIF(品番配送区分記入用リスト!U:U,CONCATENATE(A1472,$G$1))</f>
        <v>0</v>
      </c>
      <c r="H1472" s="135">
        <f>COUNTIF(品番配送区分記入用リスト!U:U,CONCATENATE(A1472,$H$1))</f>
        <v>0</v>
      </c>
      <c r="I1472" s="136">
        <f t="shared" si="24"/>
        <v>0</v>
      </c>
      <c r="J1472" s="142"/>
      <c r="L1472" s="135" t="s">
        <v>1484</v>
      </c>
      <c r="M1472" s="137">
        <v>2000000</v>
      </c>
      <c r="N1472" s="12"/>
      <c r="O1472" s="154"/>
      <c r="Q1472" s="12"/>
      <c r="R1472" s="147"/>
      <c r="S1472" s="138"/>
      <c r="T1472" s="138"/>
      <c r="X1472" s="85"/>
      <c r="Y1472" s="185"/>
      <c r="AA1472" s="158"/>
      <c r="AB1472" s="118"/>
      <c r="AC1472" s="118"/>
      <c r="AD1472" s="84"/>
      <c r="AF1472" s="139"/>
      <c r="AS1472" s="84"/>
    </row>
    <row r="1473" spans="1:45" ht="14.25" customHeight="1">
      <c r="A1473" s="407"/>
      <c r="B1473" s="104"/>
      <c r="C1473" s="105"/>
      <c r="E1473" s="135">
        <f>COUNTIF(品番配送区分記入用リスト!U:U,CONCATENATE(A1473,$E$1))</f>
        <v>0</v>
      </c>
      <c r="F1473" s="135">
        <f>COUNTIF(品番配送区分記入用リスト!U:U,CONCATENATE(A1473,$F$1))</f>
        <v>0</v>
      </c>
      <c r="G1473" s="135">
        <f>COUNTIF(品番配送区分記入用リスト!U:U,CONCATENATE(A1473,$G$1))</f>
        <v>0</v>
      </c>
      <c r="H1473" s="135">
        <f>COUNTIF(品番配送区分記入用リスト!U:U,CONCATENATE(A1473,$H$1))</f>
        <v>0</v>
      </c>
      <c r="I1473" s="136">
        <f t="shared" ref="I1473:I1536" si="25">IF(SUM(E1473:H1473)+ROW(A1472)*0.0001%&gt;=1,SUM(E1473:H1473)+ROW(A1472)*0.0001%+M1473+C1473,0)</f>
        <v>0</v>
      </c>
      <c r="J1473" s="142"/>
      <c r="L1473" s="135" t="s">
        <v>1484</v>
      </c>
      <c r="M1473" s="137">
        <v>2000000</v>
      </c>
      <c r="N1473" s="12"/>
      <c r="O1473" s="154"/>
      <c r="Q1473" s="12"/>
      <c r="R1473" s="147"/>
      <c r="S1473" s="138"/>
      <c r="T1473" s="138"/>
      <c r="X1473" s="85"/>
      <c r="Y1473" s="185"/>
      <c r="AA1473" s="158"/>
      <c r="AB1473" s="118"/>
      <c r="AC1473" s="118"/>
      <c r="AD1473" s="84"/>
      <c r="AF1473" s="139"/>
      <c r="AS1473" s="84"/>
    </row>
    <row r="1474" spans="1:45" ht="14.25" customHeight="1">
      <c r="A1474" s="407"/>
      <c r="B1474" s="104"/>
      <c r="C1474" s="105"/>
      <c r="E1474" s="135">
        <f>COUNTIF(品番配送区分記入用リスト!U:U,CONCATENATE(A1474,$E$1))</f>
        <v>0</v>
      </c>
      <c r="F1474" s="135">
        <f>COUNTIF(品番配送区分記入用リスト!U:U,CONCATENATE(A1474,$F$1))</f>
        <v>0</v>
      </c>
      <c r="G1474" s="135">
        <f>COUNTIF(品番配送区分記入用リスト!U:U,CONCATENATE(A1474,$G$1))</f>
        <v>0</v>
      </c>
      <c r="H1474" s="135">
        <f>COUNTIF(品番配送区分記入用リスト!U:U,CONCATENATE(A1474,$H$1))</f>
        <v>0</v>
      </c>
      <c r="I1474" s="136">
        <f t="shared" si="25"/>
        <v>0</v>
      </c>
      <c r="J1474" s="142"/>
      <c r="L1474" s="135" t="s">
        <v>1484</v>
      </c>
      <c r="M1474" s="137">
        <v>2000000</v>
      </c>
      <c r="N1474" s="12"/>
      <c r="O1474" s="154"/>
      <c r="Q1474" s="12"/>
      <c r="R1474" s="147"/>
      <c r="S1474" s="138"/>
      <c r="T1474" s="138"/>
      <c r="X1474" s="85"/>
      <c r="Y1474" s="185"/>
      <c r="AA1474" s="158"/>
      <c r="AB1474" s="118"/>
      <c r="AC1474" s="118"/>
      <c r="AD1474" s="84"/>
      <c r="AF1474" s="139"/>
      <c r="AS1474" s="84"/>
    </row>
    <row r="1475" spans="1:45" ht="14.25" customHeight="1">
      <c r="A1475" s="407"/>
      <c r="B1475" s="104"/>
      <c r="C1475" s="105"/>
      <c r="E1475" s="135">
        <f>COUNTIF(品番配送区分記入用リスト!U:U,CONCATENATE(A1475,$E$1))</f>
        <v>0</v>
      </c>
      <c r="F1475" s="135">
        <f>COUNTIF(品番配送区分記入用リスト!U:U,CONCATENATE(A1475,$F$1))</f>
        <v>0</v>
      </c>
      <c r="G1475" s="135">
        <f>COUNTIF(品番配送区分記入用リスト!U:U,CONCATENATE(A1475,$G$1))</f>
        <v>0</v>
      </c>
      <c r="H1475" s="135">
        <f>COUNTIF(品番配送区分記入用リスト!U:U,CONCATENATE(A1475,$H$1))</f>
        <v>0</v>
      </c>
      <c r="I1475" s="136">
        <f t="shared" si="25"/>
        <v>0</v>
      </c>
      <c r="J1475" s="142"/>
      <c r="L1475" s="135" t="s">
        <v>1484</v>
      </c>
      <c r="M1475" s="137">
        <v>2000000</v>
      </c>
      <c r="N1475" s="12"/>
      <c r="O1475" s="154"/>
      <c r="Q1475" s="12"/>
      <c r="R1475" s="147"/>
      <c r="S1475" s="138"/>
      <c r="T1475" s="138"/>
      <c r="X1475" s="85"/>
      <c r="Y1475" s="185"/>
      <c r="AA1475" s="158"/>
      <c r="AB1475" s="118"/>
      <c r="AC1475" s="118"/>
      <c r="AD1475" s="84"/>
      <c r="AF1475" s="139"/>
      <c r="AS1475" s="84"/>
    </row>
    <row r="1476" spans="1:45" ht="14.25" customHeight="1">
      <c r="A1476" s="407"/>
      <c r="B1476" s="104"/>
      <c r="C1476" s="105"/>
      <c r="E1476" s="135">
        <f>COUNTIF(品番配送区分記入用リスト!U:U,CONCATENATE(A1476,$E$1))</f>
        <v>0</v>
      </c>
      <c r="F1476" s="135">
        <f>COUNTIF(品番配送区分記入用リスト!U:U,CONCATENATE(A1476,$F$1))</f>
        <v>0</v>
      </c>
      <c r="G1476" s="135">
        <f>COUNTIF(品番配送区分記入用リスト!U:U,CONCATENATE(A1476,$G$1))</f>
        <v>0</v>
      </c>
      <c r="H1476" s="135">
        <f>COUNTIF(品番配送区分記入用リスト!U:U,CONCATENATE(A1476,$H$1))</f>
        <v>0</v>
      </c>
      <c r="I1476" s="136">
        <f t="shared" si="25"/>
        <v>0</v>
      </c>
      <c r="J1476" s="142"/>
      <c r="L1476" s="135" t="s">
        <v>1484</v>
      </c>
      <c r="M1476" s="137">
        <v>2000000</v>
      </c>
      <c r="N1476" s="12"/>
      <c r="O1476" s="154"/>
      <c r="Q1476" s="12"/>
      <c r="R1476" s="147"/>
      <c r="S1476" s="138"/>
      <c r="T1476" s="138"/>
      <c r="X1476" s="85"/>
      <c r="Y1476" s="185"/>
      <c r="AA1476" s="158"/>
      <c r="AB1476" s="118"/>
      <c r="AC1476" s="118"/>
      <c r="AD1476" s="84"/>
      <c r="AF1476" s="139"/>
      <c r="AS1476" s="84"/>
    </row>
    <row r="1477" spans="1:45" ht="14.25" customHeight="1">
      <c r="A1477" s="407"/>
      <c r="B1477" s="104"/>
      <c r="C1477" s="105"/>
      <c r="E1477" s="135">
        <f>COUNTIF(品番配送区分記入用リスト!U:U,CONCATENATE(A1477,$E$1))</f>
        <v>0</v>
      </c>
      <c r="F1477" s="135">
        <f>COUNTIF(品番配送区分記入用リスト!U:U,CONCATENATE(A1477,$F$1))</f>
        <v>0</v>
      </c>
      <c r="G1477" s="135">
        <f>COUNTIF(品番配送区分記入用リスト!U:U,CONCATENATE(A1477,$G$1))</f>
        <v>0</v>
      </c>
      <c r="H1477" s="135">
        <f>COUNTIF(品番配送区分記入用リスト!U:U,CONCATENATE(A1477,$H$1))</f>
        <v>0</v>
      </c>
      <c r="I1477" s="136">
        <f t="shared" si="25"/>
        <v>0</v>
      </c>
      <c r="J1477" s="142"/>
      <c r="L1477" s="135" t="s">
        <v>1484</v>
      </c>
      <c r="M1477" s="137">
        <v>2000000</v>
      </c>
      <c r="N1477" s="12"/>
      <c r="O1477" s="154"/>
      <c r="Q1477" s="12"/>
      <c r="R1477" s="147"/>
      <c r="S1477" s="138"/>
      <c r="T1477" s="138"/>
      <c r="X1477" s="85"/>
      <c r="Y1477" s="185"/>
      <c r="AA1477" s="158"/>
      <c r="AB1477" s="118"/>
      <c r="AC1477" s="118"/>
      <c r="AD1477" s="84"/>
      <c r="AF1477" s="139"/>
      <c r="AS1477" s="84"/>
    </row>
    <row r="1478" spans="1:45" ht="14.25" customHeight="1">
      <c r="A1478" s="407"/>
      <c r="B1478" s="104"/>
      <c r="C1478" s="105"/>
      <c r="E1478" s="135">
        <f>COUNTIF(品番配送区分記入用リスト!U:U,CONCATENATE(A1478,$E$1))</f>
        <v>0</v>
      </c>
      <c r="F1478" s="135">
        <f>COUNTIF(品番配送区分記入用リスト!U:U,CONCATENATE(A1478,$F$1))</f>
        <v>0</v>
      </c>
      <c r="G1478" s="135">
        <f>COUNTIF(品番配送区分記入用リスト!U:U,CONCATENATE(A1478,$G$1))</f>
        <v>0</v>
      </c>
      <c r="H1478" s="135">
        <f>COUNTIF(品番配送区分記入用リスト!U:U,CONCATENATE(A1478,$H$1))</f>
        <v>0</v>
      </c>
      <c r="I1478" s="136">
        <f t="shared" si="25"/>
        <v>0</v>
      </c>
      <c r="J1478" s="142"/>
      <c r="L1478" s="135" t="s">
        <v>1484</v>
      </c>
      <c r="M1478" s="137">
        <v>2000000</v>
      </c>
      <c r="N1478" s="12"/>
      <c r="O1478" s="154"/>
      <c r="Q1478" s="12"/>
      <c r="R1478" s="147"/>
      <c r="S1478" s="138"/>
      <c r="T1478" s="138"/>
      <c r="X1478" s="85"/>
      <c r="Y1478" s="185"/>
      <c r="AA1478" s="158"/>
      <c r="AB1478" s="118"/>
      <c r="AC1478" s="118"/>
      <c r="AD1478" s="84"/>
      <c r="AF1478" s="139"/>
      <c r="AS1478" s="84"/>
    </row>
    <row r="1479" spans="1:45" ht="14.25" customHeight="1">
      <c r="A1479" s="407"/>
      <c r="B1479" s="104"/>
      <c r="C1479" s="105"/>
      <c r="E1479" s="135">
        <f>COUNTIF(品番配送区分記入用リスト!U:U,CONCATENATE(A1479,$E$1))</f>
        <v>0</v>
      </c>
      <c r="F1479" s="135">
        <f>COUNTIF(品番配送区分記入用リスト!U:U,CONCATENATE(A1479,$F$1))</f>
        <v>0</v>
      </c>
      <c r="G1479" s="135">
        <f>COUNTIF(品番配送区分記入用リスト!U:U,CONCATENATE(A1479,$G$1))</f>
        <v>0</v>
      </c>
      <c r="H1479" s="135">
        <f>COUNTIF(品番配送区分記入用リスト!U:U,CONCATENATE(A1479,$H$1))</f>
        <v>0</v>
      </c>
      <c r="I1479" s="136">
        <f t="shared" si="25"/>
        <v>0</v>
      </c>
      <c r="J1479" s="142"/>
      <c r="L1479" s="135" t="s">
        <v>1484</v>
      </c>
      <c r="M1479" s="137">
        <v>2000000</v>
      </c>
      <c r="N1479" s="12"/>
      <c r="O1479" s="154"/>
      <c r="Q1479" s="12"/>
      <c r="R1479" s="147"/>
      <c r="S1479" s="138"/>
      <c r="T1479" s="138"/>
      <c r="X1479" s="85"/>
      <c r="Y1479" s="185"/>
      <c r="AA1479" s="158"/>
      <c r="AB1479" s="118"/>
      <c r="AC1479" s="118"/>
      <c r="AD1479" s="84"/>
      <c r="AF1479" s="139"/>
      <c r="AS1479" s="84"/>
    </row>
    <row r="1480" spans="1:45" ht="14.25" customHeight="1">
      <c r="A1480" s="407"/>
      <c r="B1480" s="104"/>
      <c r="C1480" s="105"/>
      <c r="E1480" s="135">
        <f>COUNTIF(品番配送区分記入用リスト!U:U,CONCATENATE(A1480,$E$1))</f>
        <v>0</v>
      </c>
      <c r="F1480" s="135">
        <f>COUNTIF(品番配送区分記入用リスト!U:U,CONCATENATE(A1480,$F$1))</f>
        <v>0</v>
      </c>
      <c r="G1480" s="135">
        <f>COUNTIF(品番配送区分記入用リスト!U:U,CONCATENATE(A1480,$G$1))</f>
        <v>0</v>
      </c>
      <c r="H1480" s="135">
        <f>COUNTIF(品番配送区分記入用リスト!U:U,CONCATENATE(A1480,$H$1))</f>
        <v>0</v>
      </c>
      <c r="I1480" s="136">
        <f t="shared" si="25"/>
        <v>0</v>
      </c>
      <c r="J1480" s="142"/>
      <c r="L1480" s="135" t="s">
        <v>1484</v>
      </c>
      <c r="M1480" s="137">
        <v>2000000</v>
      </c>
      <c r="N1480" s="12"/>
      <c r="O1480" s="154"/>
      <c r="Q1480" s="12"/>
      <c r="R1480" s="147"/>
      <c r="S1480" s="138"/>
      <c r="T1480" s="138"/>
      <c r="X1480" s="85"/>
      <c r="Y1480" s="185"/>
      <c r="AA1480" s="158"/>
      <c r="AB1480" s="118"/>
      <c r="AC1480" s="118"/>
      <c r="AD1480" s="84"/>
      <c r="AF1480" s="139"/>
      <c r="AS1480" s="84"/>
    </row>
    <row r="1481" spans="1:45" ht="14.25" customHeight="1">
      <c r="A1481" s="407"/>
      <c r="B1481" s="104"/>
      <c r="C1481" s="105"/>
      <c r="E1481" s="135">
        <f>COUNTIF(品番配送区分記入用リスト!U:U,CONCATENATE(A1481,$E$1))</f>
        <v>0</v>
      </c>
      <c r="F1481" s="135">
        <f>COUNTIF(品番配送区分記入用リスト!U:U,CONCATENATE(A1481,$F$1))</f>
        <v>0</v>
      </c>
      <c r="G1481" s="135">
        <f>COUNTIF(品番配送区分記入用リスト!U:U,CONCATENATE(A1481,$G$1))</f>
        <v>0</v>
      </c>
      <c r="H1481" s="135">
        <f>COUNTIF(品番配送区分記入用リスト!U:U,CONCATENATE(A1481,$H$1))</f>
        <v>0</v>
      </c>
      <c r="I1481" s="136">
        <f t="shared" si="25"/>
        <v>0</v>
      </c>
      <c r="J1481" s="142"/>
      <c r="L1481" s="135" t="s">
        <v>1484</v>
      </c>
      <c r="M1481" s="137">
        <v>2000000</v>
      </c>
      <c r="N1481" s="12"/>
      <c r="O1481" s="154"/>
      <c r="Q1481" s="12"/>
      <c r="R1481" s="147"/>
      <c r="S1481" s="138"/>
      <c r="T1481" s="138"/>
      <c r="X1481" s="85"/>
      <c r="Y1481" s="185"/>
      <c r="AA1481" s="158"/>
      <c r="AB1481" s="118"/>
      <c r="AC1481" s="118"/>
      <c r="AD1481" s="84"/>
      <c r="AF1481" s="139"/>
      <c r="AS1481" s="84"/>
    </row>
    <row r="1482" spans="1:45" ht="14.25" customHeight="1">
      <c r="A1482" s="407"/>
      <c r="B1482" s="104"/>
      <c r="C1482" s="105"/>
      <c r="E1482" s="135">
        <f>COUNTIF(品番配送区分記入用リスト!U:U,CONCATENATE(A1482,$E$1))</f>
        <v>0</v>
      </c>
      <c r="F1482" s="135">
        <f>COUNTIF(品番配送区分記入用リスト!U:U,CONCATENATE(A1482,$F$1))</f>
        <v>0</v>
      </c>
      <c r="G1482" s="135">
        <f>COUNTIF(品番配送区分記入用リスト!U:U,CONCATENATE(A1482,$G$1))</f>
        <v>0</v>
      </c>
      <c r="H1482" s="135">
        <f>COUNTIF(品番配送区分記入用リスト!U:U,CONCATENATE(A1482,$H$1))</f>
        <v>0</v>
      </c>
      <c r="I1482" s="136">
        <f t="shared" si="25"/>
        <v>0</v>
      </c>
      <c r="J1482" s="142"/>
      <c r="L1482" s="135" t="s">
        <v>1484</v>
      </c>
      <c r="M1482" s="137">
        <v>2000000</v>
      </c>
      <c r="N1482" s="12"/>
      <c r="O1482" s="154"/>
      <c r="Q1482" s="12"/>
      <c r="R1482" s="147"/>
      <c r="S1482" s="138"/>
      <c r="T1482" s="138"/>
      <c r="X1482" s="85"/>
      <c r="Y1482" s="185"/>
      <c r="AA1482" s="158"/>
      <c r="AB1482" s="118"/>
      <c r="AC1482" s="118"/>
      <c r="AD1482" s="84"/>
      <c r="AF1482" s="139"/>
      <c r="AS1482" s="84"/>
    </row>
    <row r="1483" spans="1:45" ht="14.25" customHeight="1">
      <c r="A1483" s="407"/>
      <c r="B1483" s="104"/>
      <c r="C1483" s="105"/>
      <c r="E1483" s="135">
        <f>COUNTIF(品番配送区分記入用リスト!U:U,CONCATENATE(A1483,$E$1))</f>
        <v>0</v>
      </c>
      <c r="F1483" s="135">
        <f>COUNTIF(品番配送区分記入用リスト!U:U,CONCATENATE(A1483,$F$1))</f>
        <v>0</v>
      </c>
      <c r="G1483" s="135">
        <f>COUNTIF(品番配送区分記入用リスト!U:U,CONCATENATE(A1483,$G$1))</f>
        <v>0</v>
      </c>
      <c r="H1483" s="135">
        <f>COUNTIF(品番配送区分記入用リスト!U:U,CONCATENATE(A1483,$H$1))</f>
        <v>0</v>
      </c>
      <c r="I1483" s="136">
        <f t="shared" si="25"/>
        <v>0</v>
      </c>
      <c r="J1483" s="142"/>
      <c r="L1483" s="135" t="s">
        <v>1484</v>
      </c>
      <c r="M1483" s="137">
        <v>2000000</v>
      </c>
      <c r="N1483" s="12"/>
      <c r="O1483" s="154"/>
      <c r="Q1483" s="12"/>
      <c r="R1483" s="147"/>
      <c r="S1483" s="138"/>
      <c r="T1483" s="138"/>
      <c r="X1483" s="85"/>
      <c r="Y1483" s="185"/>
      <c r="AA1483" s="158"/>
      <c r="AB1483" s="118"/>
      <c r="AC1483" s="118"/>
      <c r="AD1483" s="84"/>
      <c r="AF1483" s="139"/>
      <c r="AS1483" s="84"/>
    </row>
    <row r="1484" spans="1:45" ht="14.25" customHeight="1">
      <c r="A1484" s="407"/>
      <c r="B1484" s="104"/>
      <c r="C1484" s="105"/>
      <c r="E1484" s="135">
        <f>COUNTIF(品番配送区分記入用リスト!U:U,CONCATENATE(A1484,$E$1))</f>
        <v>0</v>
      </c>
      <c r="F1484" s="135">
        <f>COUNTIF(品番配送区分記入用リスト!U:U,CONCATENATE(A1484,$F$1))</f>
        <v>0</v>
      </c>
      <c r="G1484" s="135">
        <f>COUNTIF(品番配送区分記入用リスト!U:U,CONCATENATE(A1484,$G$1))</f>
        <v>0</v>
      </c>
      <c r="H1484" s="135">
        <f>COUNTIF(品番配送区分記入用リスト!U:U,CONCATENATE(A1484,$H$1))</f>
        <v>0</v>
      </c>
      <c r="I1484" s="136">
        <f t="shared" si="25"/>
        <v>0</v>
      </c>
      <c r="J1484" s="142"/>
      <c r="L1484" s="135" t="s">
        <v>1484</v>
      </c>
      <c r="M1484" s="137">
        <v>2000000</v>
      </c>
      <c r="N1484" s="12"/>
      <c r="O1484" s="154"/>
      <c r="Q1484" s="12"/>
      <c r="R1484" s="147"/>
      <c r="S1484" s="138"/>
      <c r="T1484" s="138"/>
      <c r="X1484" s="85"/>
      <c r="Y1484" s="185"/>
      <c r="AA1484" s="158"/>
      <c r="AB1484" s="118"/>
      <c r="AC1484" s="118"/>
      <c r="AD1484" s="84"/>
      <c r="AF1484" s="139"/>
      <c r="AS1484" s="84"/>
    </row>
    <row r="1485" spans="1:45" ht="14.25" customHeight="1">
      <c r="A1485" s="407"/>
      <c r="B1485" s="104"/>
      <c r="C1485" s="105"/>
      <c r="E1485" s="135">
        <f>COUNTIF(品番配送区分記入用リスト!U:U,CONCATENATE(A1485,$E$1))</f>
        <v>0</v>
      </c>
      <c r="F1485" s="135">
        <f>COUNTIF(品番配送区分記入用リスト!U:U,CONCATENATE(A1485,$F$1))</f>
        <v>0</v>
      </c>
      <c r="G1485" s="135">
        <f>COUNTIF(品番配送区分記入用リスト!U:U,CONCATENATE(A1485,$G$1))</f>
        <v>0</v>
      </c>
      <c r="H1485" s="135">
        <f>COUNTIF(品番配送区分記入用リスト!U:U,CONCATENATE(A1485,$H$1))</f>
        <v>0</v>
      </c>
      <c r="I1485" s="136">
        <f t="shared" si="25"/>
        <v>0</v>
      </c>
      <c r="J1485" s="142"/>
      <c r="L1485" s="135" t="s">
        <v>1484</v>
      </c>
      <c r="M1485" s="137">
        <v>2000000</v>
      </c>
      <c r="N1485" s="12"/>
      <c r="O1485" s="154"/>
      <c r="Q1485" s="12"/>
      <c r="R1485" s="147"/>
      <c r="S1485" s="138"/>
      <c r="T1485" s="138"/>
      <c r="X1485" s="85"/>
      <c r="Y1485" s="185"/>
      <c r="AA1485" s="158"/>
      <c r="AB1485" s="118"/>
      <c r="AC1485" s="118"/>
      <c r="AD1485" s="84"/>
      <c r="AF1485" s="139"/>
      <c r="AS1485" s="84"/>
    </row>
    <row r="1486" spans="1:45" ht="14.25" customHeight="1">
      <c r="A1486" s="407"/>
      <c r="B1486" s="104"/>
      <c r="C1486" s="105"/>
      <c r="E1486" s="135">
        <f>COUNTIF(品番配送区分記入用リスト!U:U,CONCATENATE(A1486,$E$1))</f>
        <v>0</v>
      </c>
      <c r="F1486" s="135">
        <f>COUNTIF(品番配送区分記入用リスト!U:U,CONCATENATE(A1486,$F$1))</f>
        <v>0</v>
      </c>
      <c r="G1486" s="135">
        <f>COUNTIF(品番配送区分記入用リスト!U:U,CONCATENATE(A1486,$G$1))</f>
        <v>0</v>
      </c>
      <c r="H1486" s="135">
        <f>COUNTIF(品番配送区分記入用リスト!U:U,CONCATENATE(A1486,$H$1))</f>
        <v>0</v>
      </c>
      <c r="I1486" s="136">
        <f t="shared" si="25"/>
        <v>0</v>
      </c>
      <c r="J1486" s="142"/>
      <c r="L1486" s="135" t="s">
        <v>1484</v>
      </c>
      <c r="M1486" s="137">
        <v>2000000</v>
      </c>
      <c r="N1486" s="12"/>
      <c r="O1486" s="154"/>
      <c r="Q1486" s="12"/>
      <c r="R1486" s="147"/>
      <c r="S1486" s="138"/>
      <c r="T1486" s="138"/>
      <c r="X1486" s="85"/>
      <c r="Y1486" s="185"/>
      <c r="AA1486" s="158"/>
      <c r="AB1486" s="118"/>
      <c r="AC1486" s="118"/>
      <c r="AD1486" s="84"/>
      <c r="AF1486" s="139"/>
      <c r="AS1486" s="84"/>
    </row>
    <row r="1487" spans="1:45" ht="14.25" customHeight="1">
      <c r="A1487" s="407"/>
      <c r="B1487" s="104"/>
      <c r="C1487" s="105"/>
      <c r="E1487" s="135">
        <f>COUNTIF(品番配送区分記入用リスト!U:U,CONCATENATE(A1487,$E$1))</f>
        <v>0</v>
      </c>
      <c r="F1487" s="135">
        <f>COUNTIF(品番配送区分記入用リスト!U:U,CONCATENATE(A1487,$F$1))</f>
        <v>0</v>
      </c>
      <c r="G1487" s="135">
        <f>COUNTIF(品番配送区分記入用リスト!U:U,CONCATENATE(A1487,$G$1))</f>
        <v>0</v>
      </c>
      <c r="H1487" s="135">
        <f>COUNTIF(品番配送区分記入用リスト!U:U,CONCATENATE(A1487,$H$1))</f>
        <v>0</v>
      </c>
      <c r="I1487" s="136">
        <f t="shared" si="25"/>
        <v>0</v>
      </c>
      <c r="J1487" s="142"/>
      <c r="L1487" s="135" t="s">
        <v>1484</v>
      </c>
      <c r="M1487" s="137">
        <v>2000000</v>
      </c>
      <c r="N1487" s="12"/>
      <c r="O1487" s="154"/>
      <c r="Q1487" s="12"/>
      <c r="R1487" s="147"/>
      <c r="S1487" s="138"/>
      <c r="T1487" s="138"/>
      <c r="X1487" s="85"/>
      <c r="Y1487" s="185"/>
      <c r="AA1487" s="158"/>
      <c r="AB1487" s="118"/>
      <c r="AC1487" s="118"/>
      <c r="AD1487" s="84"/>
      <c r="AF1487" s="139"/>
      <c r="AS1487" s="84"/>
    </row>
    <row r="1488" spans="1:45" ht="14.25" customHeight="1">
      <c r="A1488" s="407"/>
      <c r="B1488" s="104"/>
      <c r="C1488" s="105"/>
      <c r="E1488" s="135">
        <f>COUNTIF(品番配送区分記入用リスト!U:U,CONCATENATE(A1488,$E$1))</f>
        <v>0</v>
      </c>
      <c r="F1488" s="135">
        <f>COUNTIF(品番配送区分記入用リスト!U:U,CONCATENATE(A1488,$F$1))</f>
        <v>0</v>
      </c>
      <c r="G1488" s="135">
        <f>COUNTIF(品番配送区分記入用リスト!U:U,CONCATENATE(A1488,$G$1))</f>
        <v>0</v>
      </c>
      <c r="H1488" s="135">
        <f>COUNTIF(品番配送区分記入用リスト!U:U,CONCATENATE(A1488,$H$1))</f>
        <v>0</v>
      </c>
      <c r="I1488" s="136">
        <f t="shared" si="25"/>
        <v>0</v>
      </c>
      <c r="J1488" s="142"/>
      <c r="L1488" s="135" t="s">
        <v>1484</v>
      </c>
      <c r="M1488" s="137">
        <v>2000000</v>
      </c>
      <c r="N1488" s="12"/>
      <c r="O1488" s="154"/>
      <c r="Q1488" s="12"/>
      <c r="R1488" s="147"/>
      <c r="S1488" s="138"/>
      <c r="T1488" s="138"/>
      <c r="X1488" s="85"/>
      <c r="Y1488" s="185"/>
      <c r="AA1488" s="158"/>
      <c r="AB1488" s="118"/>
      <c r="AC1488" s="118"/>
      <c r="AD1488" s="84"/>
      <c r="AF1488" s="139"/>
      <c r="AS1488" s="84"/>
    </row>
    <row r="1489" spans="1:45" ht="14.25" customHeight="1">
      <c r="A1489" s="407"/>
      <c r="B1489" s="104"/>
      <c r="C1489" s="105"/>
      <c r="E1489" s="135">
        <f>COUNTIF(品番配送区分記入用リスト!U:U,CONCATENATE(A1489,$E$1))</f>
        <v>0</v>
      </c>
      <c r="F1489" s="135">
        <f>COUNTIF(品番配送区分記入用リスト!U:U,CONCATENATE(A1489,$F$1))</f>
        <v>0</v>
      </c>
      <c r="G1489" s="135">
        <f>COUNTIF(品番配送区分記入用リスト!U:U,CONCATENATE(A1489,$G$1))</f>
        <v>0</v>
      </c>
      <c r="H1489" s="135">
        <f>COUNTIF(品番配送区分記入用リスト!U:U,CONCATENATE(A1489,$H$1))</f>
        <v>0</v>
      </c>
      <c r="I1489" s="136">
        <f t="shared" si="25"/>
        <v>0</v>
      </c>
      <c r="J1489" s="142"/>
      <c r="L1489" s="135" t="s">
        <v>1484</v>
      </c>
      <c r="M1489" s="137">
        <v>2000000</v>
      </c>
      <c r="N1489" s="12"/>
      <c r="O1489" s="154"/>
      <c r="Q1489" s="12"/>
      <c r="R1489" s="147"/>
      <c r="S1489" s="138"/>
      <c r="T1489" s="138"/>
      <c r="X1489" s="85"/>
      <c r="Y1489" s="185"/>
      <c r="AA1489" s="158"/>
      <c r="AB1489" s="118"/>
      <c r="AC1489" s="118"/>
      <c r="AD1489" s="84"/>
      <c r="AF1489" s="139"/>
      <c r="AS1489" s="84"/>
    </row>
    <row r="1490" spans="1:45" ht="14.25" customHeight="1">
      <c r="A1490" s="407"/>
      <c r="B1490" s="104"/>
      <c r="C1490" s="105"/>
      <c r="E1490" s="135">
        <f>COUNTIF(品番配送区分記入用リスト!U:U,CONCATENATE(A1490,$E$1))</f>
        <v>0</v>
      </c>
      <c r="F1490" s="135">
        <f>COUNTIF(品番配送区分記入用リスト!U:U,CONCATENATE(A1490,$F$1))</f>
        <v>0</v>
      </c>
      <c r="G1490" s="135">
        <f>COUNTIF(品番配送区分記入用リスト!U:U,CONCATENATE(A1490,$G$1))</f>
        <v>0</v>
      </c>
      <c r="H1490" s="135">
        <f>COUNTIF(品番配送区分記入用リスト!U:U,CONCATENATE(A1490,$H$1))</f>
        <v>0</v>
      </c>
      <c r="I1490" s="136">
        <f t="shared" si="25"/>
        <v>0</v>
      </c>
      <c r="J1490" s="142"/>
      <c r="L1490" s="135" t="s">
        <v>1484</v>
      </c>
      <c r="M1490" s="137">
        <v>2000000</v>
      </c>
      <c r="N1490" s="12"/>
      <c r="O1490" s="154"/>
      <c r="Q1490" s="12"/>
      <c r="R1490" s="147"/>
      <c r="S1490" s="138"/>
      <c r="T1490" s="138"/>
      <c r="X1490" s="85"/>
      <c r="Y1490" s="185"/>
      <c r="AA1490" s="158"/>
      <c r="AB1490" s="118"/>
      <c r="AC1490" s="118"/>
      <c r="AD1490" s="84"/>
      <c r="AF1490" s="139"/>
      <c r="AS1490" s="84"/>
    </row>
    <row r="1491" spans="1:45" ht="14.25" customHeight="1">
      <c r="A1491" s="407"/>
      <c r="B1491" s="104"/>
      <c r="C1491" s="105"/>
      <c r="E1491" s="135">
        <f>COUNTIF(品番配送区分記入用リスト!U:U,CONCATENATE(A1491,$E$1))</f>
        <v>0</v>
      </c>
      <c r="F1491" s="135">
        <f>COUNTIF(品番配送区分記入用リスト!U:U,CONCATENATE(A1491,$F$1))</f>
        <v>0</v>
      </c>
      <c r="G1491" s="135">
        <f>COUNTIF(品番配送区分記入用リスト!U:U,CONCATENATE(A1491,$G$1))</f>
        <v>0</v>
      </c>
      <c r="H1491" s="135">
        <f>COUNTIF(品番配送区分記入用リスト!U:U,CONCATENATE(A1491,$H$1))</f>
        <v>0</v>
      </c>
      <c r="I1491" s="136">
        <f t="shared" si="25"/>
        <v>0</v>
      </c>
      <c r="J1491" s="142"/>
      <c r="L1491" s="135" t="s">
        <v>1484</v>
      </c>
      <c r="M1491" s="137">
        <v>2000000</v>
      </c>
      <c r="N1491" s="12"/>
      <c r="O1491" s="154"/>
      <c r="Q1491" s="12"/>
      <c r="R1491" s="147"/>
      <c r="S1491" s="138"/>
      <c r="T1491" s="138"/>
      <c r="X1491" s="85"/>
      <c r="Y1491" s="185"/>
      <c r="AA1491" s="158"/>
      <c r="AB1491" s="118"/>
      <c r="AC1491" s="118"/>
      <c r="AD1491" s="84"/>
      <c r="AF1491" s="139"/>
      <c r="AS1491" s="84"/>
    </row>
    <row r="1492" spans="1:45" ht="14.25" customHeight="1">
      <c r="A1492" s="407"/>
      <c r="B1492" s="104"/>
      <c r="C1492" s="105"/>
      <c r="E1492" s="135">
        <f>COUNTIF(品番配送区分記入用リスト!U:U,CONCATENATE(A1492,$E$1))</f>
        <v>0</v>
      </c>
      <c r="F1492" s="135">
        <f>COUNTIF(品番配送区分記入用リスト!U:U,CONCATENATE(A1492,$F$1))</f>
        <v>0</v>
      </c>
      <c r="G1492" s="135">
        <f>COUNTIF(品番配送区分記入用リスト!U:U,CONCATENATE(A1492,$G$1))</f>
        <v>0</v>
      </c>
      <c r="H1492" s="135">
        <f>COUNTIF(品番配送区分記入用リスト!U:U,CONCATENATE(A1492,$H$1))</f>
        <v>0</v>
      </c>
      <c r="I1492" s="136">
        <f t="shared" si="25"/>
        <v>0</v>
      </c>
      <c r="J1492" s="142"/>
      <c r="L1492" s="135" t="s">
        <v>1484</v>
      </c>
      <c r="M1492" s="137">
        <v>2000000</v>
      </c>
      <c r="N1492" s="12"/>
      <c r="O1492" s="154"/>
      <c r="Q1492" s="12"/>
      <c r="R1492" s="147"/>
      <c r="S1492" s="138"/>
      <c r="T1492" s="138"/>
      <c r="X1492" s="85"/>
      <c r="Y1492" s="185"/>
      <c r="AA1492" s="158"/>
      <c r="AB1492" s="118"/>
      <c r="AC1492" s="118"/>
      <c r="AD1492" s="84"/>
      <c r="AF1492" s="139"/>
      <c r="AS1492" s="84"/>
    </row>
    <row r="1493" spans="1:45" ht="14.25" customHeight="1">
      <c r="A1493" s="407"/>
      <c r="B1493" s="104"/>
      <c r="C1493" s="105"/>
      <c r="E1493" s="135">
        <f>COUNTIF(品番配送区分記入用リスト!U:U,CONCATENATE(A1493,$E$1))</f>
        <v>0</v>
      </c>
      <c r="F1493" s="135">
        <f>COUNTIF(品番配送区分記入用リスト!U:U,CONCATENATE(A1493,$F$1))</f>
        <v>0</v>
      </c>
      <c r="G1493" s="135">
        <f>COUNTIF(品番配送区分記入用リスト!U:U,CONCATENATE(A1493,$G$1))</f>
        <v>0</v>
      </c>
      <c r="H1493" s="135">
        <f>COUNTIF(品番配送区分記入用リスト!U:U,CONCATENATE(A1493,$H$1))</f>
        <v>0</v>
      </c>
      <c r="I1493" s="136">
        <f t="shared" si="25"/>
        <v>0</v>
      </c>
      <c r="J1493" s="142"/>
      <c r="L1493" s="135" t="s">
        <v>1484</v>
      </c>
      <c r="M1493" s="137">
        <v>2000000</v>
      </c>
      <c r="N1493" s="12"/>
      <c r="O1493" s="154"/>
      <c r="Q1493" s="12"/>
      <c r="R1493" s="147"/>
      <c r="S1493" s="138"/>
      <c r="T1493" s="138"/>
      <c r="X1493" s="85"/>
      <c r="Y1493" s="185"/>
      <c r="AA1493" s="158"/>
      <c r="AB1493" s="118"/>
      <c r="AC1493" s="118"/>
      <c r="AD1493" s="84"/>
      <c r="AF1493" s="139"/>
      <c r="AS1493" s="84"/>
    </row>
    <row r="1494" spans="1:45" ht="14.25" customHeight="1">
      <c r="A1494" s="407"/>
      <c r="B1494" s="104"/>
      <c r="C1494" s="105"/>
      <c r="E1494" s="135">
        <f>COUNTIF(品番配送区分記入用リスト!U:U,CONCATENATE(A1494,$E$1))</f>
        <v>0</v>
      </c>
      <c r="F1494" s="135">
        <f>COUNTIF(品番配送区分記入用リスト!U:U,CONCATENATE(A1494,$F$1))</f>
        <v>0</v>
      </c>
      <c r="G1494" s="135">
        <f>COUNTIF(品番配送区分記入用リスト!U:U,CONCATENATE(A1494,$G$1))</f>
        <v>0</v>
      </c>
      <c r="H1494" s="135">
        <f>COUNTIF(品番配送区分記入用リスト!U:U,CONCATENATE(A1494,$H$1))</f>
        <v>0</v>
      </c>
      <c r="I1494" s="136">
        <f t="shared" si="25"/>
        <v>0</v>
      </c>
      <c r="J1494" s="142"/>
      <c r="L1494" s="135" t="s">
        <v>1484</v>
      </c>
      <c r="M1494" s="137">
        <v>2000000</v>
      </c>
      <c r="N1494" s="12"/>
      <c r="O1494" s="154"/>
      <c r="Q1494" s="12"/>
      <c r="R1494" s="147"/>
      <c r="S1494" s="138"/>
      <c r="T1494" s="138"/>
      <c r="X1494" s="85"/>
      <c r="Y1494" s="185"/>
      <c r="AA1494" s="158"/>
      <c r="AB1494" s="118"/>
      <c r="AC1494" s="118"/>
      <c r="AD1494" s="84"/>
      <c r="AF1494" s="139"/>
      <c r="AS1494" s="84"/>
    </row>
    <row r="1495" spans="1:45" ht="14.25" customHeight="1">
      <c r="A1495" s="407"/>
      <c r="B1495" s="104"/>
      <c r="C1495" s="105"/>
      <c r="E1495" s="135">
        <f>COUNTIF(品番配送区分記入用リスト!U:U,CONCATENATE(A1495,$E$1))</f>
        <v>0</v>
      </c>
      <c r="F1495" s="135">
        <f>COUNTIF(品番配送区分記入用リスト!U:U,CONCATENATE(A1495,$F$1))</f>
        <v>0</v>
      </c>
      <c r="G1495" s="135">
        <f>COUNTIF(品番配送区分記入用リスト!U:U,CONCATENATE(A1495,$G$1))</f>
        <v>0</v>
      </c>
      <c r="H1495" s="135">
        <f>COUNTIF(品番配送区分記入用リスト!U:U,CONCATENATE(A1495,$H$1))</f>
        <v>0</v>
      </c>
      <c r="I1495" s="136">
        <f t="shared" si="25"/>
        <v>0</v>
      </c>
      <c r="J1495" s="142"/>
      <c r="L1495" s="135" t="s">
        <v>1484</v>
      </c>
      <c r="M1495" s="137">
        <v>2000000</v>
      </c>
      <c r="N1495" s="12"/>
      <c r="O1495" s="154"/>
      <c r="Q1495" s="12"/>
      <c r="R1495" s="147"/>
      <c r="S1495" s="138"/>
      <c r="T1495" s="138"/>
      <c r="X1495" s="85"/>
      <c r="Y1495" s="185"/>
      <c r="AA1495" s="158"/>
      <c r="AB1495" s="118"/>
      <c r="AC1495" s="118"/>
      <c r="AD1495" s="84"/>
      <c r="AF1495" s="139"/>
      <c r="AS1495" s="84"/>
    </row>
    <row r="1496" spans="1:45" ht="14.25" customHeight="1">
      <c r="A1496" s="407"/>
      <c r="B1496" s="104"/>
      <c r="C1496" s="105"/>
      <c r="E1496" s="135">
        <f>COUNTIF(品番配送区分記入用リスト!U:U,CONCATENATE(A1496,$E$1))</f>
        <v>0</v>
      </c>
      <c r="F1496" s="135">
        <f>COUNTIF(品番配送区分記入用リスト!U:U,CONCATENATE(A1496,$F$1))</f>
        <v>0</v>
      </c>
      <c r="G1496" s="135">
        <f>COUNTIF(品番配送区分記入用リスト!U:U,CONCATENATE(A1496,$G$1))</f>
        <v>0</v>
      </c>
      <c r="H1496" s="135">
        <f>COUNTIF(品番配送区分記入用リスト!U:U,CONCATENATE(A1496,$H$1))</f>
        <v>0</v>
      </c>
      <c r="I1496" s="136">
        <f t="shared" si="25"/>
        <v>0</v>
      </c>
      <c r="J1496" s="142"/>
      <c r="L1496" s="135" t="s">
        <v>1484</v>
      </c>
      <c r="M1496" s="137">
        <v>2000000</v>
      </c>
      <c r="N1496" s="12"/>
      <c r="O1496" s="154"/>
      <c r="Q1496" s="12"/>
      <c r="R1496" s="147"/>
      <c r="S1496" s="138"/>
      <c r="T1496" s="138"/>
      <c r="X1496" s="85"/>
      <c r="Y1496" s="185"/>
      <c r="AA1496" s="158"/>
      <c r="AB1496" s="118"/>
      <c r="AC1496" s="118"/>
      <c r="AD1496" s="84"/>
      <c r="AF1496" s="139"/>
      <c r="AS1496" s="84"/>
    </row>
    <row r="1497" spans="1:45" ht="14.25" customHeight="1">
      <c r="A1497" s="407"/>
      <c r="B1497" s="104"/>
      <c r="C1497" s="105"/>
      <c r="E1497" s="135">
        <f>COUNTIF(品番配送区分記入用リスト!U:U,CONCATENATE(A1497,$E$1))</f>
        <v>0</v>
      </c>
      <c r="F1497" s="135">
        <f>COUNTIF(品番配送区分記入用リスト!U:U,CONCATENATE(A1497,$F$1))</f>
        <v>0</v>
      </c>
      <c r="G1497" s="135">
        <f>COUNTIF(品番配送区分記入用リスト!U:U,CONCATENATE(A1497,$G$1))</f>
        <v>0</v>
      </c>
      <c r="H1497" s="135">
        <f>COUNTIF(品番配送区分記入用リスト!U:U,CONCATENATE(A1497,$H$1))</f>
        <v>0</v>
      </c>
      <c r="I1497" s="136">
        <f t="shared" si="25"/>
        <v>0</v>
      </c>
      <c r="J1497" s="142"/>
      <c r="L1497" s="135" t="s">
        <v>1484</v>
      </c>
      <c r="M1497" s="137">
        <v>2000000</v>
      </c>
      <c r="N1497" s="12"/>
      <c r="O1497" s="154"/>
      <c r="Q1497" s="12"/>
      <c r="R1497" s="147"/>
      <c r="S1497" s="138"/>
      <c r="T1497" s="138"/>
      <c r="X1497" s="85"/>
      <c r="Y1497" s="185"/>
      <c r="AA1497" s="158"/>
      <c r="AB1497" s="118"/>
      <c r="AC1497" s="118"/>
      <c r="AD1497" s="84"/>
      <c r="AF1497" s="139"/>
      <c r="AS1497" s="84"/>
    </row>
    <row r="1498" spans="1:45" ht="14.25" customHeight="1">
      <c r="A1498" s="407"/>
      <c r="B1498" s="104"/>
      <c r="C1498" s="105"/>
      <c r="E1498" s="135">
        <f>COUNTIF(品番配送区分記入用リスト!U:U,CONCATENATE(A1498,$E$1))</f>
        <v>0</v>
      </c>
      <c r="F1498" s="135">
        <f>COUNTIF(品番配送区分記入用リスト!U:U,CONCATENATE(A1498,$F$1))</f>
        <v>0</v>
      </c>
      <c r="G1498" s="135">
        <f>COUNTIF(品番配送区分記入用リスト!U:U,CONCATENATE(A1498,$G$1))</f>
        <v>0</v>
      </c>
      <c r="H1498" s="135">
        <f>COUNTIF(品番配送区分記入用リスト!U:U,CONCATENATE(A1498,$H$1))</f>
        <v>0</v>
      </c>
      <c r="I1498" s="136">
        <f t="shared" si="25"/>
        <v>0</v>
      </c>
      <c r="J1498" s="142"/>
      <c r="L1498" s="135" t="s">
        <v>1484</v>
      </c>
      <c r="M1498" s="137">
        <v>2000000</v>
      </c>
      <c r="N1498" s="12"/>
      <c r="O1498" s="154"/>
      <c r="Q1498" s="12"/>
      <c r="R1498" s="147"/>
      <c r="S1498" s="138"/>
      <c r="T1498" s="138"/>
      <c r="X1498" s="85"/>
      <c r="Y1498" s="185"/>
      <c r="AA1498" s="158"/>
      <c r="AB1498" s="118"/>
      <c r="AC1498" s="118"/>
      <c r="AD1498" s="84"/>
      <c r="AF1498" s="139"/>
      <c r="AS1498" s="84"/>
    </row>
    <row r="1499" spans="1:45" ht="14.25" customHeight="1">
      <c r="A1499" s="407"/>
      <c r="B1499" s="104"/>
      <c r="C1499" s="105"/>
      <c r="E1499" s="135">
        <f>COUNTIF(品番配送区分記入用リスト!U:U,CONCATENATE(A1499,$E$1))</f>
        <v>0</v>
      </c>
      <c r="F1499" s="135">
        <f>COUNTIF(品番配送区分記入用リスト!U:U,CONCATENATE(A1499,$F$1))</f>
        <v>0</v>
      </c>
      <c r="G1499" s="135">
        <f>COUNTIF(品番配送区分記入用リスト!U:U,CONCATENATE(A1499,$G$1))</f>
        <v>0</v>
      </c>
      <c r="H1499" s="135">
        <f>COUNTIF(品番配送区分記入用リスト!U:U,CONCATENATE(A1499,$H$1))</f>
        <v>0</v>
      </c>
      <c r="I1499" s="136">
        <f t="shared" si="25"/>
        <v>0</v>
      </c>
      <c r="J1499" s="142"/>
      <c r="L1499" s="135" t="s">
        <v>1484</v>
      </c>
      <c r="M1499" s="137">
        <v>2000000</v>
      </c>
      <c r="N1499" s="12"/>
      <c r="O1499" s="154"/>
      <c r="Q1499" s="12"/>
      <c r="R1499" s="147"/>
      <c r="S1499" s="138"/>
      <c r="T1499" s="138"/>
      <c r="X1499" s="85"/>
      <c r="Y1499" s="185"/>
      <c r="AA1499" s="158"/>
      <c r="AB1499" s="118"/>
      <c r="AC1499" s="118"/>
      <c r="AD1499" s="84"/>
      <c r="AF1499" s="139"/>
      <c r="AS1499" s="84"/>
    </row>
    <row r="1500" spans="1:45" ht="14.25" customHeight="1">
      <c r="A1500" s="407"/>
      <c r="B1500" s="104"/>
      <c r="C1500" s="105"/>
      <c r="E1500" s="135">
        <f>COUNTIF(品番配送区分記入用リスト!U:U,CONCATENATE(A1500,$E$1))</f>
        <v>0</v>
      </c>
      <c r="F1500" s="135">
        <f>COUNTIF(品番配送区分記入用リスト!U:U,CONCATENATE(A1500,$F$1))</f>
        <v>0</v>
      </c>
      <c r="G1500" s="135">
        <f>COUNTIF(品番配送区分記入用リスト!U:U,CONCATENATE(A1500,$G$1))</f>
        <v>0</v>
      </c>
      <c r="H1500" s="135">
        <f>COUNTIF(品番配送区分記入用リスト!U:U,CONCATENATE(A1500,$H$1))</f>
        <v>0</v>
      </c>
      <c r="I1500" s="136">
        <f t="shared" si="25"/>
        <v>0</v>
      </c>
      <c r="J1500" s="142"/>
      <c r="L1500" s="135" t="s">
        <v>1484</v>
      </c>
      <c r="M1500" s="137">
        <v>2000000</v>
      </c>
      <c r="N1500" s="12"/>
      <c r="O1500" s="154"/>
      <c r="Q1500" s="12"/>
      <c r="R1500" s="147"/>
      <c r="S1500" s="138"/>
      <c r="T1500" s="138"/>
      <c r="X1500" s="85"/>
      <c r="Y1500" s="185"/>
      <c r="AA1500" s="158"/>
      <c r="AB1500" s="118"/>
      <c r="AC1500" s="118"/>
      <c r="AD1500" s="84"/>
      <c r="AF1500" s="139"/>
      <c r="AS1500" s="84"/>
    </row>
    <row r="1501" spans="1:45" ht="14.25" customHeight="1">
      <c r="A1501" s="407"/>
      <c r="B1501" s="104"/>
      <c r="C1501" s="105"/>
      <c r="E1501" s="135">
        <f>COUNTIF(品番配送区分記入用リスト!U:U,CONCATENATE(A1501,$E$1))</f>
        <v>0</v>
      </c>
      <c r="F1501" s="135">
        <f>COUNTIF(品番配送区分記入用リスト!U:U,CONCATENATE(A1501,$F$1))</f>
        <v>0</v>
      </c>
      <c r="G1501" s="135">
        <f>COUNTIF(品番配送区分記入用リスト!U:U,CONCATENATE(A1501,$G$1))</f>
        <v>0</v>
      </c>
      <c r="H1501" s="135">
        <f>COUNTIF(品番配送区分記入用リスト!U:U,CONCATENATE(A1501,$H$1))</f>
        <v>0</v>
      </c>
      <c r="I1501" s="136">
        <f t="shared" si="25"/>
        <v>0</v>
      </c>
      <c r="J1501" s="142"/>
      <c r="L1501" s="135" t="s">
        <v>1484</v>
      </c>
      <c r="M1501" s="137">
        <v>2000000</v>
      </c>
      <c r="N1501" s="12"/>
      <c r="O1501" s="154"/>
      <c r="Q1501" s="12"/>
      <c r="R1501" s="147"/>
      <c r="S1501" s="138"/>
      <c r="T1501" s="138"/>
      <c r="X1501" s="85"/>
      <c r="Y1501" s="185"/>
      <c r="AA1501" s="158"/>
      <c r="AB1501" s="118"/>
      <c r="AC1501" s="118"/>
      <c r="AD1501" s="84"/>
      <c r="AF1501" s="139"/>
      <c r="AS1501" s="84"/>
    </row>
    <row r="1502" spans="1:45" ht="14.25" customHeight="1">
      <c r="A1502" s="407"/>
      <c r="B1502" s="104"/>
      <c r="C1502" s="105"/>
      <c r="E1502" s="135">
        <f>COUNTIF(品番配送区分記入用リスト!U:U,CONCATENATE(A1502,$E$1))</f>
        <v>0</v>
      </c>
      <c r="F1502" s="135">
        <f>COUNTIF(品番配送区分記入用リスト!U:U,CONCATENATE(A1502,$F$1))</f>
        <v>0</v>
      </c>
      <c r="G1502" s="135">
        <f>COUNTIF(品番配送区分記入用リスト!U:U,CONCATENATE(A1502,$G$1))</f>
        <v>0</v>
      </c>
      <c r="H1502" s="135">
        <f>COUNTIF(品番配送区分記入用リスト!U:U,CONCATENATE(A1502,$H$1))</f>
        <v>0</v>
      </c>
      <c r="I1502" s="136">
        <f t="shared" si="25"/>
        <v>0</v>
      </c>
      <c r="J1502" s="142"/>
      <c r="L1502" s="135" t="s">
        <v>1484</v>
      </c>
      <c r="M1502" s="137">
        <v>2000000</v>
      </c>
      <c r="N1502" s="12"/>
      <c r="O1502" s="154"/>
      <c r="Q1502" s="12"/>
      <c r="R1502" s="147"/>
      <c r="S1502" s="138"/>
      <c r="T1502" s="138"/>
      <c r="X1502" s="85"/>
      <c r="Y1502" s="185"/>
      <c r="AA1502" s="158"/>
      <c r="AB1502" s="118"/>
      <c r="AC1502" s="118"/>
      <c r="AD1502" s="84"/>
      <c r="AF1502" s="139"/>
      <c r="AS1502" s="84"/>
    </row>
    <row r="1503" spans="1:45" ht="14.25" customHeight="1">
      <c r="A1503" s="407"/>
      <c r="B1503" s="112"/>
      <c r="C1503" s="105"/>
      <c r="E1503" s="135">
        <f>COUNTIF(品番配送区分記入用リスト!U:U,CONCATENATE(A1503,$E$1))</f>
        <v>0</v>
      </c>
      <c r="F1503" s="135">
        <f>COUNTIF(品番配送区分記入用リスト!U:U,CONCATENATE(A1503,$F$1))</f>
        <v>0</v>
      </c>
      <c r="G1503" s="135">
        <f>COUNTIF(品番配送区分記入用リスト!U:U,CONCATENATE(A1503,$G$1))</f>
        <v>0</v>
      </c>
      <c r="H1503" s="135">
        <f>COUNTIF(品番配送区分記入用リスト!U:U,CONCATENATE(A1503,$H$1))</f>
        <v>0</v>
      </c>
      <c r="I1503" s="136">
        <f t="shared" si="25"/>
        <v>0</v>
      </c>
      <c r="J1503" s="142"/>
      <c r="L1503" s="135" t="s">
        <v>1484</v>
      </c>
      <c r="M1503" s="137">
        <v>2000000</v>
      </c>
      <c r="N1503" s="12"/>
      <c r="O1503" s="154"/>
      <c r="Q1503" s="12"/>
      <c r="R1503" s="147"/>
      <c r="S1503" s="138"/>
      <c r="T1503" s="138"/>
      <c r="X1503" s="85"/>
      <c r="Y1503" s="185"/>
      <c r="AA1503" s="158"/>
      <c r="AB1503" s="118"/>
      <c r="AC1503" s="118"/>
      <c r="AD1503" s="84"/>
      <c r="AF1503" s="139"/>
      <c r="AS1503" s="84"/>
    </row>
    <row r="1504" spans="1:45" ht="14.25" customHeight="1">
      <c r="A1504" s="407"/>
      <c r="B1504" s="104"/>
      <c r="C1504" s="105"/>
      <c r="E1504" s="135">
        <f>COUNTIF(品番配送区分記入用リスト!U:U,CONCATENATE(A1504,$E$1))</f>
        <v>0</v>
      </c>
      <c r="F1504" s="135">
        <f>COUNTIF(品番配送区分記入用リスト!U:U,CONCATENATE(A1504,$F$1))</f>
        <v>0</v>
      </c>
      <c r="G1504" s="135">
        <f>COUNTIF(品番配送区分記入用リスト!U:U,CONCATENATE(A1504,$G$1))</f>
        <v>0</v>
      </c>
      <c r="H1504" s="135">
        <f>COUNTIF(品番配送区分記入用リスト!U:U,CONCATENATE(A1504,$H$1))</f>
        <v>0</v>
      </c>
      <c r="I1504" s="136">
        <f t="shared" si="25"/>
        <v>0</v>
      </c>
      <c r="J1504" s="142"/>
      <c r="L1504" s="135" t="s">
        <v>1484</v>
      </c>
      <c r="M1504" s="137">
        <v>2000000</v>
      </c>
      <c r="N1504" s="12"/>
      <c r="O1504" s="154"/>
      <c r="Q1504" s="12"/>
      <c r="R1504" s="147"/>
      <c r="S1504" s="138"/>
      <c r="T1504" s="138"/>
      <c r="X1504" s="85"/>
      <c r="Y1504" s="185"/>
      <c r="AA1504" s="158"/>
      <c r="AB1504" s="118"/>
      <c r="AC1504" s="118"/>
      <c r="AD1504" s="84"/>
      <c r="AF1504" s="139"/>
      <c r="AS1504" s="84"/>
    </row>
    <row r="1505" spans="1:45" ht="14.25" customHeight="1">
      <c r="A1505" s="407"/>
      <c r="B1505" s="104"/>
      <c r="C1505" s="105"/>
      <c r="E1505" s="135">
        <f>COUNTIF(品番配送区分記入用リスト!U:U,CONCATENATE(A1505,$E$1))</f>
        <v>0</v>
      </c>
      <c r="F1505" s="135">
        <f>COUNTIF(品番配送区分記入用リスト!U:U,CONCATENATE(A1505,$F$1))</f>
        <v>0</v>
      </c>
      <c r="G1505" s="135">
        <f>COUNTIF(品番配送区分記入用リスト!U:U,CONCATENATE(A1505,$G$1))</f>
        <v>0</v>
      </c>
      <c r="H1505" s="135">
        <f>COUNTIF(品番配送区分記入用リスト!U:U,CONCATENATE(A1505,$H$1))</f>
        <v>0</v>
      </c>
      <c r="I1505" s="136">
        <f t="shared" si="25"/>
        <v>0</v>
      </c>
      <c r="J1505" s="142"/>
      <c r="L1505" s="135" t="s">
        <v>1484</v>
      </c>
      <c r="M1505" s="137">
        <v>2000000</v>
      </c>
      <c r="N1505" s="12"/>
      <c r="O1505" s="154"/>
      <c r="Q1505" s="12"/>
      <c r="R1505" s="147"/>
      <c r="S1505" s="138"/>
      <c r="T1505" s="138"/>
      <c r="X1505" s="85"/>
      <c r="Y1505" s="185"/>
      <c r="AA1505" s="158"/>
      <c r="AB1505" s="118"/>
      <c r="AC1505" s="118"/>
      <c r="AD1505" s="84"/>
      <c r="AF1505" s="139"/>
      <c r="AS1505" s="84"/>
    </row>
    <row r="1506" spans="1:45" ht="14.25" customHeight="1">
      <c r="A1506" s="407"/>
      <c r="B1506" s="104"/>
      <c r="C1506" s="105"/>
      <c r="E1506" s="135">
        <f>COUNTIF(品番配送区分記入用リスト!U:U,CONCATENATE(A1506,$E$1))</f>
        <v>0</v>
      </c>
      <c r="F1506" s="135">
        <f>COUNTIF(品番配送区分記入用リスト!U:U,CONCATENATE(A1506,$F$1))</f>
        <v>0</v>
      </c>
      <c r="G1506" s="135">
        <f>COUNTIF(品番配送区分記入用リスト!U:U,CONCATENATE(A1506,$G$1))</f>
        <v>0</v>
      </c>
      <c r="H1506" s="135">
        <f>COUNTIF(品番配送区分記入用リスト!U:U,CONCATENATE(A1506,$H$1))</f>
        <v>0</v>
      </c>
      <c r="I1506" s="136">
        <f t="shared" si="25"/>
        <v>0</v>
      </c>
      <c r="J1506" s="142"/>
      <c r="L1506" s="135" t="s">
        <v>1484</v>
      </c>
      <c r="M1506" s="137">
        <v>2000000</v>
      </c>
      <c r="N1506" s="12"/>
      <c r="O1506" s="154"/>
      <c r="Q1506" s="12"/>
      <c r="R1506" s="147"/>
      <c r="S1506" s="138"/>
      <c r="T1506" s="138"/>
      <c r="X1506" s="85"/>
      <c r="Y1506" s="185"/>
      <c r="AA1506" s="158"/>
      <c r="AB1506" s="118"/>
      <c r="AC1506" s="118"/>
      <c r="AD1506" s="84"/>
      <c r="AF1506" s="139"/>
      <c r="AS1506" s="84"/>
    </row>
    <row r="1507" spans="1:45" ht="14.25" customHeight="1">
      <c r="A1507" s="407"/>
      <c r="B1507" s="104"/>
      <c r="C1507" s="105"/>
      <c r="E1507" s="135">
        <f>COUNTIF(品番配送区分記入用リスト!U:U,CONCATENATE(A1507,$E$1))</f>
        <v>0</v>
      </c>
      <c r="F1507" s="135">
        <f>COUNTIF(品番配送区分記入用リスト!U:U,CONCATENATE(A1507,$F$1))</f>
        <v>0</v>
      </c>
      <c r="G1507" s="135">
        <f>COUNTIF(品番配送区分記入用リスト!U:U,CONCATENATE(A1507,$G$1))</f>
        <v>0</v>
      </c>
      <c r="H1507" s="135">
        <f>COUNTIF(品番配送区分記入用リスト!U:U,CONCATENATE(A1507,$H$1))</f>
        <v>0</v>
      </c>
      <c r="I1507" s="136">
        <f t="shared" si="25"/>
        <v>0</v>
      </c>
      <c r="J1507" s="142"/>
      <c r="L1507" s="135" t="s">
        <v>1484</v>
      </c>
      <c r="M1507" s="137">
        <v>2000000</v>
      </c>
      <c r="N1507" s="12"/>
      <c r="O1507" s="154"/>
      <c r="Q1507" s="12"/>
      <c r="R1507" s="147"/>
      <c r="S1507" s="138"/>
      <c r="T1507" s="138"/>
      <c r="X1507" s="85"/>
      <c r="Y1507" s="185"/>
      <c r="AA1507" s="158"/>
      <c r="AB1507" s="118"/>
      <c r="AC1507" s="118"/>
      <c r="AD1507" s="84"/>
      <c r="AF1507" s="139"/>
      <c r="AS1507" s="84"/>
    </row>
    <row r="1508" spans="1:45" ht="14.25" customHeight="1">
      <c r="A1508" s="407"/>
      <c r="B1508" s="104"/>
      <c r="C1508" s="105"/>
      <c r="E1508" s="135">
        <f>COUNTIF(品番配送区分記入用リスト!U:U,CONCATENATE(A1508,$E$1))</f>
        <v>0</v>
      </c>
      <c r="F1508" s="135">
        <f>COUNTIF(品番配送区分記入用リスト!U:U,CONCATENATE(A1508,$F$1))</f>
        <v>0</v>
      </c>
      <c r="G1508" s="135">
        <f>COUNTIF(品番配送区分記入用リスト!U:U,CONCATENATE(A1508,$G$1))</f>
        <v>0</v>
      </c>
      <c r="H1508" s="135">
        <f>COUNTIF(品番配送区分記入用リスト!U:U,CONCATENATE(A1508,$H$1))</f>
        <v>0</v>
      </c>
      <c r="I1508" s="136">
        <f t="shared" si="25"/>
        <v>0</v>
      </c>
      <c r="J1508" s="142"/>
      <c r="L1508" s="135" t="s">
        <v>1484</v>
      </c>
      <c r="M1508" s="137">
        <v>2000000</v>
      </c>
      <c r="N1508" s="12"/>
      <c r="O1508" s="154"/>
      <c r="Q1508" s="12"/>
      <c r="R1508" s="147"/>
      <c r="S1508" s="138"/>
      <c r="T1508" s="138"/>
      <c r="X1508" s="85"/>
      <c r="Y1508" s="185"/>
      <c r="AA1508" s="158"/>
      <c r="AB1508" s="118"/>
      <c r="AC1508" s="118"/>
      <c r="AD1508" s="84"/>
      <c r="AF1508" s="139"/>
      <c r="AS1508" s="84"/>
    </row>
    <row r="1509" spans="1:45" ht="14.25" customHeight="1">
      <c r="A1509" s="407"/>
      <c r="B1509" s="104"/>
      <c r="C1509" s="105"/>
      <c r="E1509" s="135">
        <f>COUNTIF(品番配送区分記入用リスト!U:U,CONCATENATE(A1509,$E$1))</f>
        <v>0</v>
      </c>
      <c r="F1509" s="135">
        <f>COUNTIF(品番配送区分記入用リスト!U:U,CONCATENATE(A1509,$F$1))</f>
        <v>0</v>
      </c>
      <c r="G1509" s="135">
        <f>COUNTIF(品番配送区分記入用リスト!U:U,CONCATENATE(A1509,$G$1))</f>
        <v>0</v>
      </c>
      <c r="H1509" s="135">
        <f>COUNTIF(品番配送区分記入用リスト!U:U,CONCATENATE(A1509,$H$1))</f>
        <v>0</v>
      </c>
      <c r="I1509" s="136">
        <f t="shared" si="25"/>
        <v>0</v>
      </c>
      <c r="J1509" s="142"/>
      <c r="L1509" s="135" t="s">
        <v>1484</v>
      </c>
      <c r="M1509" s="137">
        <v>2000000</v>
      </c>
      <c r="N1509" s="12"/>
      <c r="O1509" s="154"/>
      <c r="Q1509" s="12"/>
      <c r="R1509" s="147"/>
      <c r="S1509" s="138"/>
      <c r="T1509" s="138"/>
      <c r="X1509" s="85"/>
      <c r="Y1509" s="185"/>
      <c r="AA1509" s="158"/>
      <c r="AB1509" s="118"/>
      <c r="AC1509" s="118"/>
      <c r="AD1509" s="84"/>
      <c r="AF1509" s="139"/>
      <c r="AS1509" s="84"/>
    </row>
    <row r="1510" spans="1:45" ht="14.25" customHeight="1">
      <c r="A1510" s="407"/>
      <c r="B1510" s="104"/>
      <c r="C1510" s="105"/>
      <c r="E1510" s="135">
        <f>COUNTIF(品番配送区分記入用リスト!U:U,CONCATENATE(A1510,$E$1))</f>
        <v>0</v>
      </c>
      <c r="F1510" s="135">
        <f>COUNTIF(品番配送区分記入用リスト!U:U,CONCATENATE(A1510,$F$1))</f>
        <v>0</v>
      </c>
      <c r="G1510" s="135">
        <f>COUNTIF(品番配送区分記入用リスト!U:U,CONCATENATE(A1510,$G$1))</f>
        <v>0</v>
      </c>
      <c r="H1510" s="135">
        <f>COUNTIF(品番配送区分記入用リスト!U:U,CONCATENATE(A1510,$H$1))</f>
        <v>0</v>
      </c>
      <c r="I1510" s="136">
        <f t="shared" si="25"/>
        <v>0</v>
      </c>
      <c r="J1510" s="142"/>
      <c r="L1510" s="135" t="s">
        <v>1484</v>
      </c>
      <c r="M1510" s="137">
        <v>2000000</v>
      </c>
      <c r="N1510" s="12"/>
      <c r="O1510" s="154"/>
      <c r="Q1510" s="12"/>
      <c r="R1510" s="147"/>
      <c r="S1510" s="138"/>
      <c r="T1510" s="138"/>
      <c r="X1510" s="85"/>
      <c r="Y1510" s="185"/>
      <c r="AA1510" s="158"/>
      <c r="AB1510" s="118"/>
      <c r="AC1510" s="118"/>
      <c r="AD1510" s="84"/>
      <c r="AF1510" s="139"/>
      <c r="AS1510" s="84"/>
    </row>
    <row r="1511" spans="1:45" ht="14.25" customHeight="1">
      <c r="A1511" s="407"/>
      <c r="B1511" s="104"/>
      <c r="C1511" s="105"/>
      <c r="E1511" s="135">
        <f>COUNTIF(品番配送区分記入用リスト!U:U,CONCATENATE(A1511,$E$1))</f>
        <v>0</v>
      </c>
      <c r="F1511" s="135">
        <f>COUNTIF(品番配送区分記入用リスト!U:U,CONCATENATE(A1511,$F$1))</f>
        <v>0</v>
      </c>
      <c r="G1511" s="135">
        <f>COUNTIF(品番配送区分記入用リスト!U:U,CONCATENATE(A1511,$G$1))</f>
        <v>0</v>
      </c>
      <c r="H1511" s="135">
        <f>COUNTIF(品番配送区分記入用リスト!U:U,CONCATENATE(A1511,$H$1))</f>
        <v>0</v>
      </c>
      <c r="I1511" s="136">
        <f t="shared" si="25"/>
        <v>0</v>
      </c>
      <c r="J1511" s="142"/>
      <c r="L1511" s="135" t="s">
        <v>1484</v>
      </c>
      <c r="M1511" s="137">
        <v>2000000</v>
      </c>
      <c r="N1511" s="12"/>
      <c r="O1511" s="154"/>
      <c r="Q1511" s="12"/>
      <c r="R1511" s="147"/>
      <c r="S1511" s="138"/>
      <c r="T1511" s="138"/>
      <c r="X1511" s="85"/>
      <c r="Y1511" s="185"/>
      <c r="AA1511" s="158"/>
      <c r="AB1511" s="118"/>
      <c r="AC1511" s="118"/>
      <c r="AD1511" s="84"/>
      <c r="AF1511" s="139"/>
      <c r="AS1511" s="84"/>
    </row>
    <row r="1512" spans="1:45" ht="14.25" customHeight="1">
      <c r="A1512" s="407"/>
      <c r="B1512" s="104"/>
      <c r="C1512" s="105"/>
      <c r="E1512" s="135">
        <f>COUNTIF(品番配送区分記入用リスト!U:U,CONCATENATE(A1512,$E$1))</f>
        <v>0</v>
      </c>
      <c r="F1512" s="135">
        <f>COUNTIF(品番配送区分記入用リスト!U:U,CONCATENATE(A1512,$F$1))</f>
        <v>0</v>
      </c>
      <c r="G1512" s="135">
        <f>COUNTIF(品番配送区分記入用リスト!U:U,CONCATENATE(A1512,$G$1))</f>
        <v>0</v>
      </c>
      <c r="H1512" s="135">
        <f>COUNTIF(品番配送区分記入用リスト!U:U,CONCATENATE(A1512,$H$1))</f>
        <v>0</v>
      </c>
      <c r="I1512" s="136">
        <f t="shared" si="25"/>
        <v>0</v>
      </c>
      <c r="J1512" s="142"/>
      <c r="L1512" s="135" t="s">
        <v>1484</v>
      </c>
      <c r="M1512" s="137">
        <v>2000000</v>
      </c>
      <c r="N1512" s="12"/>
      <c r="O1512" s="154"/>
      <c r="Q1512" s="12"/>
      <c r="R1512" s="147"/>
      <c r="S1512" s="138"/>
      <c r="T1512" s="138"/>
      <c r="X1512" s="85"/>
      <c r="Y1512" s="185"/>
      <c r="AA1512" s="158"/>
      <c r="AB1512" s="118"/>
      <c r="AC1512" s="118"/>
      <c r="AD1512" s="84"/>
      <c r="AF1512" s="139"/>
      <c r="AS1512" s="84"/>
    </row>
    <row r="1513" spans="1:45" ht="14.25" customHeight="1">
      <c r="A1513" s="407"/>
      <c r="B1513" s="104"/>
      <c r="C1513" s="105"/>
      <c r="E1513" s="135">
        <f>COUNTIF(品番配送区分記入用リスト!U:U,CONCATENATE(A1513,$E$1))</f>
        <v>0</v>
      </c>
      <c r="F1513" s="135">
        <f>COUNTIF(品番配送区分記入用リスト!U:U,CONCATENATE(A1513,$F$1))</f>
        <v>0</v>
      </c>
      <c r="G1513" s="135">
        <f>COUNTIF(品番配送区分記入用リスト!U:U,CONCATENATE(A1513,$G$1))</f>
        <v>0</v>
      </c>
      <c r="H1513" s="135">
        <f>COUNTIF(品番配送区分記入用リスト!U:U,CONCATENATE(A1513,$H$1))</f>
        <v>0</v>
      </c>
      <c r="I1513" s="136">
        <f t="shared" si="25"/>
        <v>0</v>
      </c>
      <c r="J1513" s="142"/>
      <c r="L1513" s="135" t="s">
        <v>1484</v>
      </c>
      <c r="M1513" s="137">
        <v>2000000</v>
      </c>
      <c r="N1513" s="12"/>
      <c r="O1513" s="154"/>
      <c r="Q1513" s="12"/>
      <c r="R1513" s="147"/>
      <c r="S1513" s="138"/>
      <c r="T1513" s="138"/>
      <c r="X1513" s="85"/>
      <c r="Y1513" s="185"/>
      <c r="AA1513" s="158"/>
      <c r="AB1513" s="118"/>
      <c r="AC1513" s="118"/>
      <c r="AD1513" s="84"/>
      <c r="AF1513" s="139"/>
      <c r="AS1513" s="84"/>
    </row>
    <row r="1514" spans="1:45" ht="14.25" customHeight="1">
      <c r="A1514" s="407"/>
      <c r="B1514" s="104"/>
      <c r="C1514" s="105"/>
      <c r="E1514" s="135">
        <f>COUNTIF(品番配送区分記入用リスト!U:U,CONCATENATE(A1514,$E$1))</f>
        <v>0</v>
      </c>
      <c r="F1514" s="135">
        <f>COUNTIF(品番配送区分記入用リスト!U:U,CONCATENATE(A1514,$F$1))</f>
        <v>0</v>
      </c>
      <c r="G1514" s="135">
        <f>COUNTIF(品番配送区分記入用リスト!U:U,CONCATENATE(A1514,$G$1))</f>
        <v>0</v>
      </c>
      <c r="H1514" s="135">
        <f>COUNTIF(品番配送区分記入用リスト!U:U,CONCATENATE(A1514,$H$1))</f>
        <v>0</v>
      </c>
      <c r="I1514" s="136">
        <f t="shared" si="25"/>
        <v>0</v>
      </c>
      <c r="J1514" s="142"/>
      <c r="L1514" s="135" t="s">
        <v>1484</v>
      </c>
      <c r="M1514" s="137">
        <v>2000000</v>
      </c>
      <c r="N1514" s="12"/>
      <c r="O1514" s="154"/>
      <c r="Q1514" s="12"/>
      <c r="R1514" s="147"/>
      <c r="S1514" s="138"/>
      <c r="T1514" s="138"/>
      <c r="X1514" s="85"/>
      <c r="Y1514" s="185"/>
      <c r="AA1514" s="158"/>
      <c r="AB1514" s="118"/>
      <c r="AC1514" s="118"/>
      <c r="AD1514" s="84"/>
      <c r="AF1514" s="139"/>
      <c r="AS1514" s="84"/>
    </row>
    <row r="1515" spans="1:45" ht="14.25" customHeight="1">
      <c r="A1515" s="407"/>
      <c r="B1515" s="104"/>
      <c r="C1515" s="105"/>
      <c r="E1515" s="135">
        <f>COUNTIF(品番配送区分記入用リスト!U:U,CONCATENATE(A1515,$E$1))</f>
        <v>0</v>
      </c>
      <c r="F1515" s="135">
        <f>COUNTIF(品番配送区分記入用リスト!U:U,CONCATENATE(A1515,$F$1))</f>
        <v>0</v>
      </c>
      <c r="G1515" s="135">
        <f>COUNTIF(品番配送区分記入用リスト!U:U,CONCATENATE(A1515,$G$1))</f>
        <v>0</v>
      </c>
      <c r="H1515" s="135">
        <f>COUNTIF(品番配送区分記入用リスト!U:U,CONCATENATE(A1515,$H$1))</f>
        <v>0</v>
      </c>
      <c r="I1515" s="136">
        <f t="shared" si="25"/>
        <v>0</v>
      </c>
      <c r="J1515" s="142"/>
      <c r="L1515" s="135" t="s">
        <v>1484</v>
      </c>
      <c r="M1515" s="137">
        <v>2000000</v>
      </c>
      <c r="N1515" s="12"/>
      <c r="O1515" s="154"/>
      <c r="Q1515" s="12"/>
      <c r="R1515" s="147"/>
      <c r="S1515" s="138"/>
      <c r="T1515" s="138"/>
      <c r="X1515" s="85"/>
      <c r="Y1515" s="185"/>
      <c r="AA1515" s="158"/>
      <c r="AB1515" s="118"/>
      <c r="AC1515" s="118"/>
      <c r="AD1515" s="84"/>
      <c r="AF1515" s="139"/>
      <c r="AS1515" s="84"/>
    </row>
    <row r="1516" spans="1:45" ht="14.25" customHeight="1">
      <c r="A1516" s="407"/>
      <c r="B1516" s="104"/>
      <c r="C1516" s="105"/>
      <c r="E1516" s="135">
        <f>COUNTIF(品番配送区分記入用リスト!U:U,CONCATENATE(A1516,$E$1))</f>
        <v>0</v>
      </c>
      <c r="F1516" s="135">
        <f>COUNTIF(品番配送区分記入用リスト!U:U,CONCATENATE(A1516,$F$1))</f>
        <v>0</v>
      </c>
      <c r="G1516" s="135">
        <f>COUNTIF(品番配送区分記入用リスト!U:U,CONCATENATE(A1516,$G$1))</f>
        <v>0</v>
      </c>
      <c r="H1516" s="135">
        <f>COUNTIF(品番配送区分記入用リスト!U:U,CONCATENATE(A1516,$H$1))</f>
        <v>0</v>
      </c>
      <c r="I1516" s="136">
        <f t="shared" si="25"/>
        <v>0</v>
      </c>
      <c r="J1516" s="142"/>
      <c r="L1516" s="135" t="s">
        <v>1484</v>
      </c>
      <c r="M1516" s="137">
        <v>2000000</v>
      </c>
      <c r="N1516" s="12"/>
      <c r="O1516" s="154"/>
      <c r="Q1516" s="12"/>
      <c r="R1516" s="147"/>
      <c r="S1516" s="138"/>
      <c r="T1516" s="138"/>
      <c r="X1516" s="85"/>
      <c r="Y1516" s="185"/>
      <c r="AA1516" s="158"/>
      <c r="AB1516" s="118"/>
      <c r="AC1516" s="118"/>
      <c r="AD1516" s="84"/>
      <c r="AF1516" s="139"/>
      <c r="AS1516" s="84"/>
    </row>
    <row r="1517" spans="1:45" ht="14.25" customHeight="1">
      <c r="A1517" s="407"/>
      <c r="B1517" s="104"/>
      <c r="C1517" s="105"/>
      <c r="E1517" s="135">
        <f>COUNTIF(品番配送区分記入用リスト!U:U,CONCATENATE(A1517,$E$1))</f>
        <v>0</v>
      </c>
      <c r="F1517" s="135">
        <f>COUNTIF(品番配送区分記入用リスト!U:U,CONCATENATE(A1517,$F$1))</f>
        <v>0</v>
      </c>
      <c r="G1517" s="135">
        <f>COUNTIF(品番配送区分記入用リスト!U:U,CONCATENATE(A1517,$G$1))</f>
        <v>0</v>
      </c>
      <c r="H1517" s="135">
        <f>COUNTIF(品番配送区分記入用リスト!U:U,CONCATENATE(A1517,$H$1))</f>
        <v>0</v>
      </c>
      <c r="I1517" s="136">
        <f t="shared" si="25"/>
        <v>0</v>
      </c>
      <c r="J1517" s="142"/>
      <c r="L1517" s="135" t="s">
        <v>1484</v>
      </c>
      <c r="M1517" s="137">
        <v>2000000</v>
      </c>
      <c r="N1517" s="12"/>
      <c r="O1517" s="154"/>
      <c r="Q1517" s="12"/>
      <c r="R1517" s="147"/>
      <c r="S1517" s="138"/>
      <c r="T1517" s="138"/>
      <c r="X1517" s="85"/>
      <c r="Y1517" s="185"/>
      <c r="AA1517" s="158"/>
      <c r="AB1517" s="118"/>
      <c r="AC1517" s="118"/>
      <c r="AD1517" s="84"/>
      <c r="AF1517" s="139"/>
      <c r="AS1517" s="84"/>
    </row>
    <row r="1518" spans="1:45" ht="14.25" customHeight="1">
      <c r="A1518" s="408"/>
      <c r="B1518" s="228"/>
      <c r="C1518" s="105"/>
      <c r="E1518" s="135">
        <f>COUNTIF(品番配送区分記入用リスト!U:U,CONCATENATE(A1518,$E$1))</f>
        <v>0</v>
      </c>
      <c r="F1518" s="135">
        <f>COUNTIF(品番配送区分記入用リスト!U:U,CONCATENATE(A1518,$F$1))</f>
        <v>0</v>
      </c>
      <c r="G1518" s="135">
        <f>COUNTIF(品番配送区分記入用リスト!U:U,CONCATENATE(A1518,$G$1))</f>
        <v>0</v>
      </c>
      <c r="H1518" s="135">
        <f>COUNTIF(品番配送区分記入用リスト!U:U,CONCATENATE(A1518,$H$1))</f>
        <v>0</v>
      </c>
      <c r="I1518" s="136">
        <f t="shared" si="25"/>
        <v>0</v>
      </c>
      <c r="J1518" s="142"/>
      <c r="L1518" s="135" t="s">
        <v>1484</v>
      </c>
      <c r="M1518" s="137">
        <v>2000000</v>
      </c>
      <c r="N1518" s="12"/>
      <c r="O1518" s="154"/>
      <c r="Q1518" s="12"/>
      <c r="R1518" s="147"/>
      <c r="S1518" s="138"/>
      <c r="T1518" s="138"/>
      <c r="X1518" s="85"/>
      <c r="Y1518" s="185"/>
      <c r="AA1518" s="158"/>
      <c r="AB1518" s="118"/>
      <c r="AC1518" s="118"/>
      <c r="AD1518" s="84"/>
      <c r="AF1518" s="139"/>
      <c r="AS1518" s="84"/>
    </row>
    <row r="1519" spans="1:45" ht="14.25" customHeight="1">
      <c r="A1519" s="408"/>
      <c r="B1519" s="228"/>
      <c r="C1519" s="105"/>
      <c r="E1519" s="135">
        <f>COUNTIF(品番配送区分記入用リスト!U:U,CONCATENATE(A1519,$E$1))</f>
        <v>0</v>
      </c>
      <c r="F1519" s="135">
        <f>COUNTIF(品番配送区分記入用リスト!U:U,CONCATENATE(A1519,$F$1))</f>
        <v>0</v>
      </c>
      <c r="G1519" s="135">
        <f>COUNTIF(品番配送区分記入用リスト!U:U,CONCATENATE(A1519,$G$1))</f>
        <v>0</v>
      </c>
      <c r="H1519" s="135">
        <f>COUNTIF(品番配送区分記入用リスト!U:U,CONCATENATE(A1519,$H$1))</f>
        <v>0</v>
      </c>
      <c r="I1519" s="136">
        <f t="shared" si="25"/>
        <v>0</v>
      </c>
      <c r="J1519" s="142"/>
      <c r="L1519" s="135" t="s">
        <v>1484</v>
      </c>
      <c r="M1519" s="137">
        <v>2000000</v>
      </c>
      <c r="N1519" s="12"/>
      <c r="O1519" s="154"/>
      <c r="Q1519" s="12"/>
      <c r="R1519" s="147"/>
      <c r="S1519" s="138"/>
      <c r="T1519" s="138"/>
      <c r="X1519" s="85"/>
      <c r="Y1519" s="185"/>
      <c r="AA1519" s="158"/>
      <c r="AB1519" s="118"/>
      <c r="AC1519" s="118"/>
      <c r="AD1519" s="84"/>
      <c r="AF1519" s="139"/>
      <c r="AS1519" s="84"/>
    </row>
    <row r="1520" spans="1:45" ht="14.25" customHeight="1">
      <c r="A1520" s="408"/>
      <c r="B1520" s="228"/>
      <c r="C1520" s="105"/>
      <c r="E1520" s="135">
        <f>COUNTIF(品番配送区分記入用リスト!U:U,CONCATENATE(A1520,$E$1))</f>
        <v>0</v>
      </c>
      <c r="F1520" s="135">
        <f>COUNTIF(品番配送区分記入用リスト!U:U,CONCATENATE(A1520,$F$1))</f>
        <v>0</v>
      </c>
      <c r="G1520" s="135">
        <f>COUNTIF(品番配送区分記入用リスト!U:U,CONCATENATE(A1520,$G$1))</f>
        <v>0</v>
      </c>
      <c r="H1520" s="135">
        <f>COUNTIF(品番配送区分記入用リスト!U:U,CONCATENATE(A1520,$H$1))</f>
        <v>0</v>
      </c>
      <c r="I1520" s="136">
        <f t="shared" si="25"/>
        <v>0</v>
      </c>
      <c r="J1520" s="142"/>
      <c r="L1520" s="135" t="s">
        <v>1484</v>
      </c>
      <c r="M1520" s="137">
        <v>2000000</v>
      </c>
      <c r="N1520" s="12"/>
      <c r="O1520" s="154"/>
      <c r="Q1520" s="12"/>
      <c r="R1520" s="147"/>
      <c r="S1520" s="138"/>
      <c r="T1520" s="138"/>
      <c r="X1520" s="85"/>
      <c r="Y1520" s="185"/>
      <c r="AA1520" s="158"/>
      <c r="AB1520" s="118"/>
      <c r="AC1520" s="118"/>
      <c r="AD1520" s="84"/>
      <c r="AF1520" s="139"/>
      <c r="AS1520" s="84"/>
    </row>
    <row r="1521" spans="1:45" ht="14.25" customHeight="1">
      <c r="A1521" s="408"/>
      <c r="B1521" s="228"/>
      <c r="C1521" s="105"/>
      <c r="E1521" s="135">
        <f>COUNTIF(品番配送区分記入用リスト!U:U,CONCATENATE(A1521,$E$1))</f>
        <v>0</v>
      </c>
      <c r="F1521" s="135">
        <f>COUNTIF(品番配送区分記入用リスト!U:U,CONCATENATE(A1521,$F$1))</f>
        <v>0</v>
      </c>
      <c r="G1521" s="135">
        <f>COUNTIF(品番配送区分記入用リスト!U:U,CONCATENATE(A1521,$G$1))</f>
        <v>0</v>
      </c>
      <c r="H1521" s="135">
        <f>COUNTIF(品番配送区分記入用リスト!U:U,CONCATENATE(A1521,$H$1))</f>
        <v>0</v>
      </c>
      <c r="I1521" s="136">
        <f t="shared" si="25"/>
        <v>0</v>
      </c>
      <c r="J1521" s="142"/>
      <c r="L1521" s="135" t="s">
        <v>1484</v>
      </c>
      <c r="M1521" s="137">
        <v>2000000</v>
      </c>
      <c r="N1521" s="12"/>
      <c r="O1521" s="154"/>
      <c r="Q1521" s="12"/>
      <c r="R1521" s="147"/>
      <c r="S1521" s="138"/>
      <c r="T1521" s="138"/>
      <c r="X1521" s="85"/>
      <c r="Y1521" s="185"/>
      <c r="AA1521" s="158"/>
      <c r="AB1521" s="118"/>
      <c r="AC1521" s="118"/>
      <c r="AD1521" s="84"/>
      <c r="AF1521" s="139"/>
      <c r="AS1521" s="84"/>
    </row>
    <row r="1522" spans="1:45" ht="14.25" customHeight="1">
      <c r="A1522" s="408"/>
      <c r="B1522" s="228"/>
      <c r="C1522" s="105"/>
      <c r="E1522" s="135">
        <f>COUNTIF(品番配送区分記入用リスト!U:U,CONCATENATE(A1522,$E$1))</f>
        <v>0</v>
      </c>
      <c r="F1522" s="135">
        <f>COUNTIF(品番配送区分記入用リスト!U:U,CONCATENATE(A1522,$F$1))</f>
        <v>0</v>
      </c>
      <c r="G1522" s="135">
        <f>COUNTIF(品番配送区分記入用リスト!U:U,CONCATENATE(A1522,$G$1))</f>
        <v>0</v>
      </c>
      <c r="H1522" s="135">
        <f>COUNTIF(品番配送区分記入用リスト!U:U,CONCATENATE(A1522,$H$1))</f>
        <v>0</v>
      </c>
      <c r="I1522" s="136">
        <f t="shared" si="25"/>
        <v>0</v>
      </c>
      <c r="J1522" s="142"/>
      <c r="L1522" s="135" t="s">
        <v>1484</v>
      </c>
      <c r="M1522" s="137">
        <v>2000000</v>
      </c>
      <c r="N1522" s="12"/>
      <c r="O1522" s="154"/>
      <c r="Q1522" s="12"/>
      <c r="R1522" s="147"/>
      <c r="S1522" s="138"/>
      <c r="T1522" s="138"/>
      <c r="X1522" s="85"/>
      <c r="Y1522" s="185"/>
      <c r="AA1522" s="158"/>
      <c r="AB1522" s="118"/>
      <c r="AC1522" s="118"/>
      <c r="AD1522" s="84"/>
      <c r="AF1522" s="139"/>
      <c r="AS1522" s="84"/>
    </row>
    <row r="1523" spans="1:45" ht="14.25" customHeight="1">
      <c r="A1523" s="408"/>
      <c r="B1523" s="228"/>
      <c r="C1523" s="105"/>
      <c r="E1523" s="135">
        <f>COUNTIF(品番配送区分記入用リスト!U:U,CONCATENATE(A1523,$E$1))</f>
        <v>0</v>
      </c>
      <c r="F1523" s="135">
        <f>COUNTIF(品番配送区分記入用リスト!U:U,CONCATENATE(A1523,$F$1))</f>
        <v>0</v>
      </c>
      <c r="G1523" s="135">
        <f>COUNTIF(品番配送区分記入用リスト!U:U,CONCATENATE(A1523,$G$1))</f>
        <v>0</v>
      </c>
      <c r="H1523" s="135">
        <f>COUNTIF(品番配送区分記入用リスト!U:U,CONCATENATE(A1523,$H$1))</f>
        <v>0</v>
      </c>
      <c r="I1523" s="136">
        <f t="shared" si="25"/>
        <v>0</v>
      </c>
      <c r="J1523" s="142"/>
      <c r="L1523" s="135" t="s">
        <v>1484</v>
      </c>
      <c r="M1523" s="137">
        <v>2000000</v>
      </c>
      <c r="N1523" s="12"/>
      <c r="O1523" s="154"/>
      <c r="Q1523" s="12"/>
      <c r="R1523" s="147"/>
      <c r="S1523" s="138"/>
      <c r="T1523" s="138"/>
      <c r="X1523" s="85"/>
      <c r="Y1523" s="185"/>
      <c r="AA1523" s="158"/>
      <c r="AB1523" s="118"/>
      <c r="AC1523" s="118"/>
      <c r="AD1523" s="84"/>
      <c r="AF1523" s="139"/>
      <c r="AS1523" s="84"/>
    </row>
    <row r="1524" spans="1:45" ht="14.25" customHeight="1">
      <c r="A1524" s="408"/>
      <c r="B1524" s="228"/>
      <c r="C1524" s="105"/>
      <c r="E1524" s="135">
        <f>COUNTIF(品番配送区分記入用リスト!U:U,CONCATENATE(A1524,$E$1))</f>
        <v>0</v>
      </c>
      <c r="F1524" s="135">
        <f>COUNTIF(品番配送区分記入用リスト!U:U,CONCATENATE(A1524,$F$1))</f>
        <v>0</v>
      </c>
      <c r="G1524" s="135">
        <f>COUNTIF(品番配送区分記入用リスト!U:U,CONCATENATE(A1524,$G$1))</f>
        <v>0</v>
      </c>
      <c r="H1524" s="135">
        <f>COUNTIF(品番配送区分記入用リスト!U:U,CONCATENATE(A1524,$H$1))</f>
        <v>0</v>
      </c>
      <c r="I1524" s="136">
        <f t="shared" si="25"/>
        <v>0</v>
      </c>
      <c r="J1524" s="142"/>
      <c r="L1524" s="135" t="s">
        <v>1484</v>
      </c>
      <c r="M1524" s="137">
        <v>2000000</v>
      </c>
      <c r="N1524" s="12"/>
      <c r="O1524" s="154"/>
      <c r="Q1524" s="12"/>
      <c r="R1524" s="147"/>
      <c r="S1524" s="138"/>
      <c r="T1524" s="138"/>
      <c r="X1524" s="85"/>
      <c r="Y1524" s="185"/>
      <c r="AA1524" s="158"/>
      <c r="AB1524" s="118"/>
      <c r="AC1524" s="118"/>
      <c r="AD1524" s="84"/>
      <c r="AF1524" s="139"/>
      <c r="AS1524" s="84"/>
    </row>
    <row r="1525" spans="1:45" ht="14.25" customHeight="1">
      <c r="A1525" s="407"/>
      <c r="B1525" s="104"/>
      <c r="C1525" s="105"/>
      <c r="E1525" s="135">
        <f>COUNTIF(品番配送区分記入用リスト!U:U,CONCATENATE(A1525,$E$1))</f>
        <v>0</v>
      </c>
      <c r="F1525" s="135">
        <f>COUNTIF(品番配送区分記入用リスト!U:U,CONCATENATE(A1525,$F$1))</f>
        <v>0</v>
      </c>
      <c r="G1525" s="135">
        <f>COUNTIF(品番配送区分記入用リスト!U:U,CONCATENATE(A1525,$G$1))</f>
        <v>0</v>
      </c>
      <c r="H1525" s="135">
        <f>COUNTIF(品番配送区分記入用リスト!U:U,CONCATENATE(A1525,$H$1))</f>
        <v>0</v>
      </c>
      <c r="I1525" s="136">
        <f t="shared" si="25"/>
        <v>0</v>
      </c>
      <c r="J1525" s="142"/>
      <c r="L1525" s="135" t="s">
        <v>1484</v>
      </c>
      <c r="M1525" s="137">
        <v>2000000</v>
      </c>
      <c r="N1525" s="12"/>
      <c r="O1525" s="154"/>
      <c r="Q1525" s="12"/>
      <c r="R1525" s="147"/>
      <c r="S1525" s="138"/>
      <c r="T1525" s="138"/>
      <c r="X1525" s="85"/>
      <c r="Y1525" s="185"/>
      <c r="AA1525" s="158"/>
      <c r="AB1525" s="118"/>
      <c r="AC1525" s="118"/>
      <c r="AD1525" s="84"/>
      <c r="AF1525" s="139"/>
      <c r="AS1525" s="84"/>
    </row>
    <row r="1526" spans="1:45" ht="14.25" customHeight="1">
      <c r="A1526" s="407"/>
      <c r="B1526" s="104"/>
      <c r="C1526" s="105"/>
      <c r="E1526" s="135">
        <f>COUNTIF(品番配送区分記入用リスト!U:U,CONCATENATE(A1526,$E$1))</f>
        <v>0</v>
      </c>
      <c r="F1526" s="135">
        <f>COUNTIF(品番配送区分記入用リスト!U:U,CONCATENATE(A1526,$F$1))</f>
        <v>0</v>
      </c>
      <c r="G1526" s="135">
        <f>COUNTIF(品番配送区分記入用リスト!U:U,CONCATENATE(A1526,$G$1))</f>
        <v>0</v>
      </c>
      <c r="H1526" s="135">
        <f>COUNTIF(品番配送区分記入用リスト!U:U,CONCATENATE(A1526,$H$1))</f>
        <v>0</v>
      </c>
      <c r="I1526" s="136">
        <f t="shared" si="25"/>
        <v>0</v>
      </c>
      <c r="J1526" s="142"/>
      <c r="L1526" s="135" t="s">
        <v>1484</v>
      </c>
      <c r="M1526" s="137">
        <v>2000000</v>
      </c>
      <c r="N1526" s="12"/>
      <c r="O1526" s="154"/>
      <c r="Q1526" s="12"/>
      <c r="R1526" s="147"/>
      <c r="S1526" s="138"/>
      <c r="T1526" s="138"/>
      <c r="X1526" s="85"/>
      <c r="Y1526" s="185"/>
      <c r="AA1526" s="158"/>
      <c r="AB1526" s="118"/>
      <c r="AC1526" s="118"/>
      <c r="AD1526" s="84"/>
      <c r="AF1526" s="139"/>
      <c r="AS1526" s="84"/>
    </row>
    <row r="1527" spans="1:45" ht="14.25" customHeight="1">
      <c r="A1527" s="407"/>
      <c r="B1527" s="104"/>
      <c r="C1527" s="105"/>
      <c r="E1527" s="135">
        <f>COUNTIF(品番配送区分記入用リスト!U:U,CONCATENATE(A1527,$E$1))</f>
        <v>0</v>
      </c>
      <c r="F1527" s="135">
        <f>COUNTIF(品番配送区分記入用リスト!U:U,CONCATENATE(A1527,$F$1))</f>
        <v>0</v>
      </c>
      <c r="G1527" s="135">
        <f>COUNTIF(品番配送区分記入用リスト!U:U,CONCATENATE(A1527,$G$1))</f>
        <v>0</v>
      </c>
      <c r="H1527" s="135">
        <f>COUNTIF(品番配送区分記入用リスト!U:U,CONCATENATE(A1527,$H$1))</f>
        <v>0</v>
      </c>
      <c r="I1527" s="136">
        <f t="shared" si="25"/>
        <v>0</v>
      </c>
      <c r="J1527" s="142"/>
      <c r="L1527" s="135" t="s">
        <v>1484</v>
      </c>
      <c r="M1527" s="137">
        <v>2000000</v>
      </c>
      <c r="N1527" s="12"/>
      <c r="O1527" s="154"/>
      <c r="Q1527" s="12"/>
      <c r="R1527" s="147"/>
      <c r="S1527" s="138"/>
      <c r="T1527" s="138"/>
      <c r="X1527" s="85"/>
      <c r="Y1527" s="185"/>
      <c r="AA1527" s="158"/>
      <c r="AB1527" s="118"/>
      <c r="AC1527" s="118"/>
      <c r="AD1527" s="84"/>
      <c r="AF1527" s="139"/>
      <c r="AS1527" s="84"/>
    </row>
    <row r="1528" spans="1:45" ht="14.25" customHeight="1">
      <c r="A1528" s="407"/>
      <c r="B1528" s="104"/>
      <c r="C1528" s="105"/>
      <c r="E1528" s="135">
        <f>COUNTIF(品番配送区分記入用リスト!U:U,CONCATENATE(A1528,$E$1))</f>
        <v>0</v>
      </c>
      <c r="F1528" s="135">
        <f>COUNTIF(品番配送区分記入用リスト!U:U,CONCATENATE(A1528,$F$1))</f>
        <v>0</v>
      </c>
      <c r="G1528" s="135">
        <f>COUNTIF(品番配送区分記入用リスト!U:U,CONCATENATE(A1528,$G$1))</f>
        <v>0</v>
      </c>
      <c r="H1528" s="135">
        <f>COUNTIF(品番配送区分記入用リスト!U:U,CONCATENATE(A1528,$H$1))</f>
        <v>0</v>
      </c>
      <c r="I1528" s="136">
        <f t="shared" si="25"/>
        <v>0</v>
      </c>
      <c r="J1528" s="142"/>
      <c r="L1528" s="135" t="s">
        <v>1484</v>
      </c>
      <c r="M1528" s="137">
        <v>2000000</v>
      </c>
      <c r="N1528" s="12"/>
      <c r="O1528" s="154"/>
      <c r="Q1528" s="12"/>
      <c r="R1528" s="147"/>
      <c r="S1528" s="138"/>
      <c r="T1528" s="138"/>
      <c r="X1528" s="85"/>
      <c r="Y1528" s="185"/>
      <c r="AA1528" s="158"/>
      <c r="AB1528" s="118"/>
      <c r="AC1528" s="118"/>
      <c r="AD1528" s="84"/>
      <c r="AF1528" s="139"/>
      <c r="AS1528" s="84"/>
    </row>
    <row r="1529" spans="1:45" ht="14.25" customHeight="1">
      <c r="A1529" s="407"/>
      <c r="B1529" s="104"/>
      <c r="C1529" s="105"/>
      <c r="E1529" s="135">
        <f>COUNTIF(品番配送区分記入用リスト!U:U,CONCATENATE(A1529,$E$1))</f>
        <v>0</v>
      </c>
      <c r="F1529" s="135">
        <f>COUNTIF(品番配送区分記入用リスト!U:U,CONCATENATE(A1529,$F$1))</f>
        <v>0</v>
      </c>
      <c r="G1529" s="135">
        <f>COUNTIF(品番配送区分記入用リスト!U:U,CONCATENATE(A1529,$G$1))</f>
        <v>0</v>
      </c>
      <c r="H1529" s="135">
        <f>COUNTIF(品番配送区分記入用リスト!U:U,CONCATENATE(A1529,$H$1))</f>
        <v>0</v>
      </c>
      <c r="I1529" s="136">
        <f t="shared" si="25"/>
        <v>0</v>
      </c>
      <c r="J1529" s="142"/>
      <c r="L1529" s="135" t="s">
        <v>1484</v>
      </c>
      <c r="M1529" s="137">
        <v>2000000</v>
      </c>
      <c r="N1529" s="12"/>
      <c r="O1529" s="154"/>
      <c r="Q1529" s="12"/>
      <c r="R1529" s="147"/>
      <c r="S1529" s="138"/>
      <c r="T1529" s="138"/>
      <c r="X1529" s="85"/>
      <c r="Y1529" s="185"/>
      <c r="AA1529" s="158"/>
      <c r="AB1529" s="118"/>
      <c r="AC1529" s="118"/>
      <c r="AD1529" s="84"/>
      <c r="AF1529" s="139"/>
      <c r="AS1529" s="84"/>
    </row>
    <row r="1530" spans="1:45" ht="14.25" customHeight="1">
      <c r="A1530" s="407"/>
      <c r="B1530" s="104"/>
      <c r="C1530" s="105"/>
      <c r="E1530" s="135">
        <f>COUNTIF(品番配送区分記入用リスト!U:U,CONCATENATE(A1530,$E$1))</f>
        <v>0</v>
      </c>
      <c r="F1530" s="135">
        <f>COUNTIF(品番配送区分記入用リスト!U:U,CONCATENATE(A1530,$F$1))</f>
        <v>0</v>
      </c>
      <c r="G1530" s="135">
        <f>COUNTIF(品番配送区分記入用リスト!U:U,CONCATENATE(A1530,$G$1))</f>
        <v>0</v>
      </c>
      <c r="H1530" s="135">
        <f>COUNTIF(品番配送区分記入用リスト!U:U,CONCATENATE(A1530,$H$1))</f>
        <v>0</v>
      </c>
      <c r="I1530" s="136">
        <f t="shared" si="25"/>
        <v>0</v>
      </c>
      <c r="J1530" s="142"/>
      <c r="L1530" s="135" t="s">
        <v>1484</v>
      </c>
      <c r="M1530" s="137">
        <v>2000000</v>
      </c>
      <c r="N1530" s="12"/>
      <c r="O1530" s="154"/>
      <c r="Q1530" s="12"/>
      <c r="R1530" s="147"/>
      <c r="S1530" s="138"/>
      <c r="T1530" s="138"/>
      <c r="X1530" s="85"/>
      <c r="Y1530" s="185"/>
      <c r="AA1530" s="158"/>
      <c r="AB1530" s="118"/>
      <c r="AC1530" s="118"/>
      <c r="AD1530" s="84"/>
      <c r="AF1530" s="139"/>
      <c r="AS1530" s="84"/>
    </row>
    <row r="1531" spans="1:45" ht="14.25" customHeight="1">
      <c r="A1531" s="407"/>
      <c r="B1531" s="104"/>
      <c r="C1531" s="105"/>
      <c r="E1531" s="135">
        <f>COUNTIF(品番配送区分記入用リスト!U:U,CONCATENATE(A1531,$E$1))</f>
        <v>0</v>
      </c>
      <c r="F1531" s="135">
        <f>COUNTIF(品番配送区分記入用リスト!U:U,CONCATENATE(A1531,$F$1))</f>
        <v>0</v>
      </c>
      <c r="G1531" s="135">
        <f>COUNTIF(品番配送区分記入用リスト!U:U,CONCATENATE(A1531,$G$1))</f>
        <v>0</v>
      </c>
      <c r="H1531" s="135">
        <f>COUNTIF(品番配送区分記入用リスト!U:U,CONCATENATE(A1531,$H$1))</f>
        <v>0</v>
      </c>
      <c r="I1531" s="136">
        <f t="shared" si="25"/>
        <v>0</v>
      </c>
      <c r="J1531" s="142"/>
      <c r="L1531" s="135" t="s">
        <v>1484</v>
      </c>
      <c r="M1531" s="137">
        <v>2000000</v>
      </c>
      <c r="N1531" s="12"/>
      <c r="O1531" s="154"/>
      <c r="Q1531" s="12"/>
      <c r="R1531" s="147"/>
      <c r="S1531" s="138"/>
      <c r="T1531" s="138"/>
      <c r="X1531" s="85"/>
      <c r="Y1531" s="185"/>
      <c r="AA1531" s="158"/>
      <c r="AB1531" s="118"/>
      <c r="AC1531" s="118"/>
      <c r="AD1531" s="84"/>
      <c r="AF1531" s="139"/>
      <c r="AS1531" s="84"/>
    </row>
    <row r="1532" spans="1:45" ht="14.25" customHeight="1">
      <c r="A1532" s="407"/>
      <c r="B1532" s="104"/>
      <c r="C1532" s="105"/>
      <c r="E1532" s="135">
        <f>COUNTIF(品番配送区分記入用リスト!U:U,CONCATENATE(A1532,$E$1))</f>
        <v>0</v>
      </c>
      <c r="F1532" s="135">
        <f>COUNTIF(品番配送区分記入用リスト!U:U,CONCATENATE(A1532,$F$1))</f>
        <v>0</v>
      </c>
      <c r="G1532" s="135">
        <f>COUNTIF(品番配送区分記入用リスト!U:U,CONCATENATE(A1532,$G$1))</f>
        <v>0</v>
      </c>
      <c r="H1532" s="135">
        <f>COUNTIF(品番配送区分記入用リスト!U:U,CONCATENATE(A1532,$H$1))</f>
        <v>0</v>
      </c>
      <c r="I1532" s="136">
        <f t="shared" si="25"/>
        <v>0</v>
      </c>
      <c r="J1532" s="142"/>
      <c r="L1532" s="135" t="s">
        <v>1484</v>
      </c>
      <c r="M1532" s="137">
        <v>2000000</v>
      </c>
      <c r="N1532" s="12"/>
      <c r="O1532" s="154"/>
      <c r="Q1532" s="12"/>
      <c r="R1532" s="147"/>
      <c r="S1532" s="138"/>
      <c r="T1532" s="138"/>
      <c r="X1532" s="85"/>
      <c r="Y1532" s="185"/>
      <c r="AA1532" s="158"/>
      <c r="AB1532" s="118"/>
      <c r="AC1532" s="118"/>
      <c r="AD1532" s="84"/>
      <c r="AF1532" s="139"/>
      <c r="AS1532" s="84"/>
    </row>
    <row r="1533" spans="1:45" ht="14.25" customHeight="1">
      <c r="A1533" s="407"/>
      <c r="B1533" s="104"/>
      <c r="C1533" s="105"/>
      <c r="E1533" s="135">
        <f>COUNTIF(品番配送区分記入用リスト!U:U,CONCATENATE(A1533,$E$1))</f>
        <v>0</v>
      </c>
      <c r="F1533" s="135">
        <f>COUNTIF(品番配送区分記入用リスト!U:U,CONCATENATE(A1533,$F$1))</f>
        <v>0</v>
      </c>
      <c r="G1533" s="135">
        <f>COUNTIF(品番配送区分記入用リスト!U:U,CONCATENATE(A1533,$G$1))</f>
        <v>0</v>
      </c>
      <c r="H1533" s="135">
        <f>COUNTIF(品番配送区分記入用リスト!U:U,CONCATENATE(A1533,$H$1))</f>
        <v>0</v>
      </c>
      <c r="I1533" s="136">
        <f t="shared" si="25"/>
        <v>0</v>
      </c>
      <c r="J1533" s="142"/>
      <c r="L1533" s="135" t="s">
        <v>1484</v>
      </c>
      <c r="M1533" s="137">
        <v>2000000</v>
      </c>
      <c r="N1533" s="12"/>
      <c r="O1533" s="154"/>
      <c r="Q1533" s="12"/>
      <c r="R1533" s="147"/>
      <c r="S1533" s="138"/>
      <c r="T1533" s="138"/>
      <c r="X1533" s="85"/>
      <c r="Y1533" s="185"/>
      <c r="AA1533" s="158"/>
      <c r="AB1533" s="118"/>
      <c r="AC1533" s="118"/>
      <c r="AD1533" s="84"/>
      <c r="AF1533" s="139"/>
      <c r="AS1533" s="84"/>
    </row>
    <row r="1534" spans="1:45" ht="14.25" customHeight="1">
      <c r="A1534" s="407"/>
      <c r="B1534" s="104"/>
      <c r="C1534" s="105"/>
      <c r="E1534" s="135">
        <f>COUNTIF(品番配送区分記入用リスト!U:U,CONCATENATE(A1534,$E$1))</f>
        <v>0</v>
      </c>
      <c r="F1534" s="135">
        <f>COUNTIF(品番配送区分記入用リスト!U:U,CONCATENATE(A1534,$F$1))</f>
        <v>0</v>
      </c>
      <c r="G1534" s="135">
        <f>COUNTIF(品番配送区分記入用リスト!U:U,CONCATENATE(A1534,$G$1))</f>
        <v>0</v>
      </c>
      <c r="H1534" s="135">
        <f>COUNTIF(品番配送区分記入用リスト!U:U,CONCATENATE(A1534,$H$1))</f>
        <v>0</v>
      </c>
      <c r="I1534" s="136">
        <f t="shared" si="25"/>
        <v>0</v>
      </c>
      <c r="J1534" s="142"/>
      <c r="L1534" s="135" t="s">
        <v>1484</v>
      </c>
      <c r="M1534" s="137">
        <v>2000000</v>
      </c>
      <c r="N1534" s="12"/>
      <c r="O1534" s="154"/>
      <c r="Q1534" s="12"/>
      <c r="R1534" s="147"/>
      <c r="S1534" s="138"/>
      <c r="T1534" s="138"/>
      <c r="X1534" s="85"/>
      <c r="Y1534" s="185"/>
      <c r="AA1534" s="158"/>
      <c r="AB1534" s="118"/>
      <c r="AC1534" s="118"/>
      <c r="AD1534" s="84"/>
      <c r="AF1534" s="139"/>
      <c r="AS1534" s="84"/>
    </row>
    <row r="1535" spans="1:45" ht="14.25" customHeight="1">
      <c r="A1535" s="407"/>
      <c r="B1535" s="104"/>
      <c r="C1535" s="105"/>
      <c r="E1535" s="135">
        <f>COUNTIF(品番配送区分記入用リスト!U:U,CONCATENATE(A1535,$E$1))</f>
        <v>0</v>
      </c>
      <c r="F1535" s="135">
        <f>COUNTIF(品番配送区分記入用リスト!U:U,CONCATENATE(A1535,$F$1))</f>
        <v>0</v>
      </c>
      <c r="G1535" s="135">
        <f>COUNTIF(品番配送区分記入用リスト!U:U,CONCATENATE(A1535,$G$1))</f>
        <v>0</v>
      </c>
      <c r="H1535" s="135">
        <f>COUNTIF(品番配送区分記入用リスト!U:U,CONCATENATE(A1535,$H$1))</f>
        <v>0</v>
      </c>
      <c r="I1535" s="136">
        <f t="shared" si="25"/>
        <v>0</v>
      </c>
      <c r="J1535" s="142"/>
      <c r="L1535" s="135" t="s">
        <v>1484</v>
      </c>
      <c r="M1535" s="137">
        <v>2000000</v>
      </c>
      <c r="N1535" s="12"/>
      <c r="O1535" s="154"/>
      <c r="Q1535" s="12"/>
      <c r="R1535" s="147"/>
      <c r="S1535" s="138"/>
      <c r="T1535" s="138"/>
      <c r="X1535" s="85"/>
      <c r="Y1535" s="185"/>
      <c r="AA1535" s="158"/>
      <c r="AB1535" s="118"/>
      <c r="AC1535" s="118"/>
      <c r="AD1535" s="84"/>
      <c r="AF1535" s="139"/>
      <c r="AS1535" s="84"/>
    </row>
    <row r="1536" spans="1:45" ht="14.25" customHeight="1">
      <c r="A1536" s="407"/>
      <c r="B1536" s="104"/>
      <c r="C1536" s="105"/>
      <c r="E1536" s="135">
        <f>COUNTIF(品番配送区分記入用リスト!U:U,CONCATENATE(A1536,$E$1))</f>
        <v>0</v>
      </c>
      <c r="F1536" s="135">
        <f>COUNTIF(品番配送区分記入用リスト!U:U,CONCATENATE(A1536,$F$1))</f>
        <v>0</v>
      </c>
      <c r="G1536" s="135">
        <f>COUNTIF(品番配送区分記入用リスト!U:U,CONCATENATE(A1536,$G$1))</f>
        <v>0</v>
      </c>
      <c r="H1536" s="135">
        <f>COUNTIF(品番配送区分記入用リスト!U:U,CONCATENATE(A1536,$H$1))</f>
        <v>0</v>
      </c>
      <c r="I1536" s="136">
        <f t="shared" si="25"/>
        <v>0</v>
      </c>
      <c r="J1536" s="142"/>
      <c r="L1536" s="135" t="s">
        <v>1484</v>
      </c>
      <c r="M1536" s="137">
        <v>2000000</v>
      </c>
      <c r="N1536" s="12"/>
      <c r="O1536" s="154"/>
      <c r="Q1536" s="12"/>
      <c r="R1536" s="147"/>
      <c r="S1536" s="138"/>
      <c r="T1536" s="138"/>
      <c r="X1536" s="85"/>
      <c r="Y1536" s="185"/>
      <c r="AA1536" s="158"/>
      <c r="AB1536" s="118"/>
      <c r="AC1536" s="118"/>
      <c r="AD1536" s="84"/>
      <c r="AF1536" s="139"/>
      <c r="AS1536" s="84"/>
    </row>
    <row r="1537" spans="1:45" ht="14.25" customHeight="1">
      <c r="A1537" s="407"/>
      <c r="B1537" s="104"/>
      <c r="C1537" s="105"/>
      <c r="E1537" s="135">
        <f>COUNTIF(品番配送区分記入用リスト!U:U,CONCATENATE(A1537,$E$1))</f>
        <v>0</v>
      </c>
      <c r="F1537" s="135">
        <f>COUNTIF(品番配送区分記入用リスト!U:U,CONCATENATE(A1537,$F$1))</f>
        <v>0</v>
      </c>
      <c r="G1537" s="135">
        <f>COUNTIF(品番配送区分記入用リスト!U:U,CONCATENATE(A1537,$G$1))</f>
        <v>0</v>
      </c>
      <c r="H1537" s="135">
        <f>COUNTIF(品番配送区分記入用リスト!U:U,CONCATENATE(A1537,$H$1))</f>
        <v>0</v>
      </c>
      <c r="I1537" s="136">
        <f t="shared" ref="I1537:I1600" si="26">IF(SUM(E1537:H1537)+ROW(A1536)*0.0001%&gt;=1,SUM(E1537:H1537)+ROW(A1536)*0.0001%+M1537+C1537,0)</f>
        <v>0</v>
      </c>
      <c r="J1537" s="142"/>
      <c r="L1537" s="135" t="s">
        <v>1484</v>
      </c>
      <c r="M1537" s="137">
        <v>2000000</v>
      </c>
      <c r="N1537" s="12"/>
      <c r="O1537" s="154"/>
      <c r="Q1537" s="12"/>
      <c r="R1537" s="147"/>
      <c r="S1537" s="138"/>
      <c r="T1537" s="138"/>
      <c r="X1537" s="85"/>
      <c r="Y1537" s="185"/>
      <c r="AA1537" s="158"/>
      <c r="AB1537" s="118"/>
      <c r="AC1537" s="118"/>
      <c r="AD1537" s="84"/>
      <c r="AF1537" s="139"/>
      <c r="AS1537" s="84"/>
    </row>
    <row r="1538" spans="1:45" ht="14.25" customHeight="1">
      <c r="A1538" s="407"/>
      <c r="B1538" s="104"/>
      <c r="C1538" s="105"/>
      <c r="E1538" s="135">
        <f>COUNTIF(品番配送区分記入用リスト!U:U,CONCATENATE(A1538,$E$1))</f>
        <v>0</v>
      </c>
      <c r="F1538" s="135">
        <f>COUNTIF(品番配送区分記入用リスト!U:U,CONCATENATE(A1538,$F$1))</f>
        <v>0</v>
      </c>
      <c r="G1538" s="135">
        <f>COUNTIF(品番配送区分記入用リスト!U:U,CONCATENATE(A1538,$G$1))</f>
        <v>0</v>
      </c>
      <c r="H1538" s="135">
        <f>COUNTIF(品番配送区分記入用リスト!U:U,CONCATENATE(A1538,$H$1))</f>
        <v>0</v>
      </c>
      <c r="I1538" s="136">
        <f t="shared" si="26"/>
        <v>0</v>
      </c>
      <c r="J1538" s="142"/>
      <c r="L1538" s="135" t="s">
        <v>1484</v>
      </c>
      <c r="M1538" s="137">
        <v>2000000</v>
      </c>
      <c r="N1538" s="12"/>
      <c r="O1538" s="154"/>
      <c r="Q1538" s="12"/>
      <c r="R1538" s="147"/>
      <c r="S1538" s="138"/>
      <c r="T1538" s="138"/>
      <c r="X1538" s="85"/>
      <c r="Y1538" s="185"/>
      <c r="AA1538" s="158"/>
      <c r="AB1538" s="118"/>
      <c r="AC1538" s="118"/>
      <c r="AD1538" s="84"/>
      <c r="AF1538" s="139"/>
      <c r="AS1538" s="84"/>
    </row>
    <row r="1539" spans="1:45" ht="14.25" customHeight="1">
      <c r="A1539" s="407"/>
      <c r="B1539" s="104"/>
      <c r="C1539" s="105"/>
      <c r="E1539" s="135">
        <f>COUNTIF(品番配送区分記入用リスト!U:U,CONCATENATE(A1539,$E$1))</f>
        <v>0</v>
      </c>
      <c r="F1539" s="135">
        <f>COUNTIF(品番配送区分記入用リスト!U:U,CONCATENATE(A1539,$F$1))</f>
        <v>0</v>
      </c>
      <c r="G1539" s="135">
        <f>COUNTIF(品番配送区分記入用リスト!U:U,CONCATENATE(A1539,$G$1))</f>
        <v>0</v>
      </c>
      <c r="H1539" s="135">
        <f>COUNTIF(品番配送区分記入用リスト!U:U,CONCATENATE(A1539,$H$1))</f>
        <v>0</v>
      </c>
      <c r="I1539" s="136">
        <f t="shared" si="26"/>
        <v>0</v>
      </c>
      <c r="J1539" s="142"/>
      <c r="L1539" s="135" t="s">
        <v>1484</v>
      </c>
      <c r="M1539" s="137">
        <v>2000000</v>
      </c>
      <c r="N1539" s="12"/>
      <c r="O1539" s="154"/>
      <c r="Q1539" s="12"/>
      <c r="R1539" s="147"/>
      <c r="S1539" s="138"/>
      <c r="T1539" s="138"/>
      <c r="X1539" s="85"/>
      <c r="Y1539" s="185"/>
      <c r="AA1539" s="158"/>
      <c r="AB1539" s="118"/>
      <c r="AC1539" s="118"/>
      <c r="AD1539" s="84"/>
      <c r="AF1539" s="139"/>
      <c r="AS1539" s="84"/>
    </row>
    <row r="1540" spans="1:45" ht="14.25" customHeight="1">
      <c r="A1540" s="407"/>
      <c r="B1540" s="104"/>
      <c r="C1540" s="105"/>
      <c r="E1540" s="135">
        <f>COUNTIF(品番配送区分記入用リスト!U:U,CONCATENATE(A1540,$E$1))</f>
        <v>0</v>
      </c>
      <c r="F1540" s="135">
        <f>COUNTIF(品番配送区分記入用リスト!U:U,CONCATENATE(A1540,$F$1))</f>
        <v>0</v>
      </c>
      <c r="G1540" s="135">
        <f>COUNTIF(品番配送区分記入用リスト!U:U,CONCATENATE(A1540,$G$1))</f>
        <v>0</v>
      </c>
      <c r="H1540" s="135">
        <f>COUNTIF(品番配送区分記入用リスト!U:U,CONCATENATE(A1540,$H$1))</f>
        <v>0</v>
      </c>
      <c r="I1540" s="136">
        <f t="shared" si="26"/>
        <v>0</v>
      </c>
      <c r="J1540" s="142"/>
      <c r="L1540" s="135" t="s">
        <v>1484</v>
      </c>
      <c r="M1540" s="137">
        <v>2000000</v>
      </c>
      <c r="N1540" s="12"/>
      <c r="O1540" s="154"/>
      <c r="Q1540" s="12"/>
      <c r="R1540" s="147"/>
      <c r="S1540" s="138"/>
      <c r="T1540" s="138"/>
      <c r="X1540" s="85"/>
      <c r="Y1540" s="185"/>
      <c r="AA1540" s="158"/>
      <c r="AB1540" s="118"/>
      <c r="AC1540" s="118"/>
      <c r="AD1540" s="84"/>
      <c r="AF1540" s="139"/>
      <c r="AS1540" s="84"/>
    </row>
    <row r="1541" spans="1:45" ht="14.25" customHeight="1">
      <c r="A1541" s="407"/>
      <c r="B1541" s="104"/>
      <c r="C1541" s="105"/>
      <c r="E1541" s="135">
        <f>COUNTIF(品番配送区分記入用リスト!U:U,CONCATENATE(A1541,$E$1))</f>
        <v>0</v>
      </c>
      <c r="F1541" s="135">
        <f>COUNTIF(品番配送区分記入用リスト!U:U,CONCATENATE(A1541,$F$1))</f>
        <v>0</v>
      </c>
      <c r="G1541" s="135">
        <f>COUNTIF(品番配送区分記入用リスト!U:U,CONCATENATE(A1541,$G$1))</f>
        <v>0</v>
      </c>
      <c r="H1541" s="135">
        <f>COUNTIF(品番配送区分記入用リスト!U:U,CONCATENATE(A1541,$H$1))</f>
        <v>0</v>
      </c>
      <c r="I1541" s="136">
        <f t="shared" si="26"/>
        <v>0</v>
      </c>
      <c r="J1541" s="142"/>
      <c r="L1541" s="135" t="s">
        <v>1484</v>
      </c>
      <c r="M1541" s="137">
        <v>2000000</v>
      </c>
      <c r="N1541" s="12"/>
      <c r="O1541" s="154"/>
      <c r="Q1541" s="12"/>
      <c r="R1541" s="147"/>
      <c r="S1541" s="138"/>
      <c r="T1541" s="138"/>
      <c r="X1541" s="85"/>
      <c r="Y1541" s="185"/>
      <c r="AA1541" s="158"/>
      <c r="AB1541" s="118"/>
      <c r="AC1541" s="118"/>
      <c r="AD1541" s="84"/>
      <c r="AF1541" s="139"/>
      <c r="AS1541" s="84"/>
    </row>
    <row r="1542" spans="1:45" ht="14.25" customHeight="1">
      <c r="A1542" s="407"/>
      <c r="B1542" s="104"/>
      <c r="C1542" s="105"/>
      <c r="E1542" s="135">
        <f>COUNTIF(品番配送区分記入用リスト!U:U,CONCATENATE(A1542,$E$1))</f>
        <v>0</v>
      </c>
      <c r="F1542" s="135">
        <f>COUNTIF(品番配送区分記入用リスト!U:U,CONCATENATE(A1542,$F$1))</f>
        <v>0</v>
      </c>
      <c r="G1542" s="135">
        <f>COUNTIF(品番配送区分記入用リスト!U:U,CONCATENATE(A1542,$G$1))</f>
        <v>0</v>
      </c>
      <c r="H1542" s="135">
        <f>COUNTIF(品番配送区分記入用リスト!U:U,CONCATENATE(A1542,$H$1))</f>
        <v>0</v>
      </c>
      <c r="I1542" s="136">
        <f t="shared" si="26"/>
        <v>0</v>
      </c>
      <c r="J1542" s="142"/>
      <c r="L1542" s="135" t="s">
        <v>1484</v>
      </c>
      <c r="M1542" s="137">
        <v>2000000</v>
      </c>
      <c r="N1542" s="12"/>
      <c r="O1542" s="154"/>
      <c r="Q1542" s="12"/>
      <c r="R1542" s="147"/>
      <c r="S1542" s="138"/>
      <c r="T1542" s="138"/>
      <c r="X1542" s="85"/>
      <c r="Y1542" s="185"/>
      <c r="AA1542" s="158"/>
      <c r="AB1542" s="118"/>
      <c r="AC1542" s="118"/>
      <c r="AD1542" s="84"/>
      <c r="AF1542" s="139"/>
      <c r="AS1542" s="84"/>
    </row>
    <row r="1543" spans="1:45" ht="14.25" customHeight="1">
      <c r="A1543" s="407"/>
      <c r="B1543" s="104"/>
      <c r="C1543" s="105"/>
      <c r="E1543" s="135">
        <f>COUNTIF(品番配送区分記入用リスト!U:U,CONCATENATE(A1543,$E$1))</f>
        <v>0</v>
      </c>
      <c r="F1543" s="135">
        <f>COUNTIF(品番配送区分記入用リスト!U:U,CONCATENATE(A1543,$F$1))</f>
        <v>0</v>
      </c>
      <c r="G1543" s="135">
        <f>COUNTIF(品番配送区分記入用リスト!U:U,CONCATENATE(A1543,$G$1))</f>
        <v>0</v>
      </c>
      <c r="H1543" s="135">
        <f>COUNTIF(品番配送区分記入用リスト!U:U,CONCATENATE(A1543,$H$1))</f>
        <v>0</v>
      </c>
      <c r="I1543" s="136">
        <f t="shared" si="26"/>
        <v>0</v>
      </c>
      <c r="J1543" s="142"/>
      <c r="L1543" s="135" t="s">
        <v>1484</v>
      </c>
      <c r="M1543" s="137">
        <v>2000000</v>
      </c>
      <c r="N1543" s="12"/>
      <c r="O1543" s="154"/>
      <c r="Q1543" s="12"/>
      <c r="R1543" s="147"/>
      <c r="S1543" s="138"/>
      <c r="T1543" s="138"/>
      <c r="X1543" s="85"/>
      <c r="Y1543" s="185"/>
      <c r="AA1543" s="158"/>
      <c r="AB1543" s="118"/>
      <c r="AC1543" s="118"/>
      <c r="AD1543" s="84"/>
      <c r="AF1543" s="139"/>
      <c r="AS1543" s="84"/>
    </row>
    <row r="1544" spans="1:45" ht="14.25" customHeight="1">
      <c r="A1544" s="407"/>
      <c r="B1544" s="104"/>
      <c r="C1544" s="105"/>
      <c r="E1544" s="135">
        <f>COUNTIF(品番配送区分記入用リスト!U:U,CONCATENATE(A1544,$E$1))</f>
        <v>0</v>
      </c>
      <c r="F1544" s="135">
        <f>COUNTIF(品番配送区分記入用リスト!U:U,CONCATENATE(A1544,$F$1))</f>
        <v>0</v>
      </c>
      <c r="G1544" s="135">
        <f>COUNTIF(品番配送区分記入用リスト!U:U,CONCATENATE(A1544,$G$1))</f>
        <v>0</v>
      </c>
      <c r="H1544" s="135">
        <f>COUNTIF(品番配送区分記入用リスト!U:U,CONCATENATE(A1544,$H$1))</f>
        <v>0</v>
      </c>
      <c r="I1544" s="136">
        <f t="shared" si="26"/>
        <v>0</v>
      </c>
      <c r="J1544" s="142"/>
      <c r="L1544" s="135" t="s">
        <v>1484</v>
      </c>
      <c r="M1544" s="137">
        <v>2000000</v>
      </c>
      <c r="N1544" s="12"/>
      <c r="O1544" s="154"/>
      <c r="Q1544" s="12"/>
      <c r="R1544" s="147"/>
      <c r="S1544" s="138"/>
      <c r="T1544" s="138"/>
      <c r="X1544" s="85"/>
      <c r="Y1544" s="185"/>
      <c r="AA1544" s="158"/>
      <c r="AB1544" s="118"/>
      <c r="AC1544" s="118"/>
      <c r="AD1544" s="84"/>
      <c r="AF1544" s="139"/>
      <c r="AS1544" s="84"/>
    </row>
    <row r="1545" spans="1:45" ht="14.25" customHeight="1">
      <c r="A1545" s="407"/>
      <c r="B1545" s="104"/>
      <c r="C1545" s="105"/>
      <c r="E1545" s="135">
        <f>COUNTIF(品番配送区分記入用リスト!U:U,CONCATENATE(A1545,$E$1))</f>
        <v>0</v>
      </c>
      <c r="F1545" s="135">
        <f>COUNTIF(品番配送区分記入用リスト!U:U,CONCATENATE(A1545,$F$1))</f>
        <v>0</v>
      </c>
      <c r="G1545" s="135">
        <f>COUNTIF(品番配送区分記入用リスト!U:U,CONCATENATE(A1545,$G$1))</f>
        <v>0</v>
      </c>
      <c r="H1545" s="135">
        <f>COUNTIF(品番配送区分記入用リスト!U:U,CONCATENATE(A1545,$H$1))</f>
        <v>0</v>
      </c>
      <c r="I1545" s="136">
        <f t="shared" si="26"/>
        <v>0</v>
      </c>
      <c r="J1545" s="142"/>
      <c r="L1545" s="135" t="s">
        <v>1484</v>
      </c>
      <c r="M1545" s="137">
        <v>2000000</v>
      </c>
      <c r="N1545" s="12"/>
      <c r="O1545" s="154"/>
      <c r="Q1545" s="12"/>
      <c r="R1545" s="147"/>
      <c r="S1545" s="138"/>
      <c r="T1545" s="138"/>
      <c r="X1545" s="85"/>
      <c r="Y1545" s="185"/>
      <c r="AA1545" s="158"/>
      <c r="AB1545" s="118"/>
      <c r="AC1545" s="118"/>
      <c r="AD1545" s="84"/>
      <c r="AF1545" s="139"/>
      <c r="AS1545" s="84"/>
    </row>
    <row r="1546" spans="1:45" ht="14.25" customHeight="1">
      <c r="A1546" s="407"/>
      <c r="B1546" s="104"/>
      <c r="C1546" s="105"/>
      <c r="E1546" s="135">
        <f>COUNTIF(品番配送区分記入用リスト!U:U,CONCATENATE(A1546,$E$1))</f>
        <v>0</v>
      </c>
      <c r="F1546" s="135">
        <f>COUNTIF(品番配送区分記入用リスト!U:U,CONCATENATE(A1546,$F$1))</f>
        <v>0</v>
      </c>
      <c r="G1546" s="135">
        <f>COUNTIF(品番配送区分記入用リスト!U:U,CONCATENATE(A1546,$G$1))</f>
        <v>0</v>
      </c>
      <c r="H1546" s="135">
        <f>COUNTIF(品番配送区分記入用リスト!U:U,CONCATENATE(A1546,$H$1))</f>
        <v>0</v>
      </c>
      <c r="I1546" s="136">
        <f t="shared" si="26"/>
        <v>0</v>
      </c>
      <c r="J1546" s="142"/>
      <c r="L1546" s="135" t="s">
        <v>1484</v>
      </c>
      <c r="M1546" s="137">
        <v>2000000</v>
      </c>
      <c r="N1546" s="12"/>
      <c r="O1546" s="154"/>
      <c r="Q1546" s="12"/>
      <c r="R1546" s="147"/>
      <c r="S1546" s="138"/>
      <c r="T1546" s="138"/>
      <c r="X1546" s="85"/>
      <c r="Y1546" s="185"/>
      <c r="AA1546" s="158"/>
      <c r="AB1546" s="118"/>
      <c r="AC1546" s="118"/>
      <c r="AD1546" s="84"/>
      <c r="AF1546" s="139"/>
      <c r="AS1546" s="84"/>
    </row>
    <row r="1547" spans="1:45" ht="14.25" customHeight="1">
      <c r="A1547" s="407"/>
      <c r="B1547" s="104"/>
      <c r="C1547" s="105"/>
      <c r="E1547" s="135">
        <f>COUNTIF(品番配送区分記入用リスト!U:U,CONCATENATE(A1547,$E$1))</f>
        <v>0</v>
      </c>
      <c r="F1547" s="135">
        <f>COUNTIF(品番配送区分記入用リスト!U:U,CONCATENATE(A1547,$F$1))</f>
        <v>0</v>
      </c>
      <c r="G1547" s="135">
        <f>COUNTIF(品番配送区分記入用リスト!U:U,CONCATENATE(A1547,$G$1))</f>
        <v>0</v>
      </c>
      <c r="H1547" s="135">
        <f>COUNTIF(品番配送区分記入用リスト!U:U,CONCATENATE(A1547,$H$1))</f>
        <v>0</v>
      </c>
      <c r="I1547" s="136">
        <f t="shared" si="26"/>
        <v>0</v>
      </c>
      <c r="J1547" s="142"/>
      <c r="L1547" s="135" t="s">
        <v>1484</v>
      </c>
      <c r="M1547" s="137">
        <v>2000000</v>
      </c>
      <c r="N1547" s="12"/>
      <c r="O1547" s="154"/>
      <c r="Q1547" s="12"/>
      <c r="R1547" s="147"/>
      <c r="S1547" s="138"/>
      <c r="T1547" s="138"/>
      <c r="X1547" s="85"/>
      <c r="Y1547" s="185"/>
      <c r="AA1547" s="158"/>
      <c r="AB1547" s="118"/>
      <c r="AC1547" s="118"/>
      <c r="AD1547" s="84"/>
      <c r="AF1547" s="139"/>
      <c r="AS1547" s="84"/>
    </row>
    <row r="1548" spans="1:45" ht="14.25" customHeight="1">
      <c r="A1548" s="407"/>
      <c r="B1548" s="104"/>
      <c r="C1548" s="105"/>
      <c r="E1548" s="135">
        <f>COUNTIF(品番配送区分記入用リスト!U:U,CONCATENATE(A1548,$E$1))</f>
        <v>0</v>
      </c>
      <c r="F1548" s="135">
        <f>COUNTIF(品番配送区分記入用リスト!U:U,CONCATENATE(A1548,$F$1))</f>
        <v>0</v>
      </c>
      <c r="G1548" s="135">
        <f>COUNTIF(品番配送区分記入用リスト!U:U,CONCATENATE(A1548,$G$1))</f>
        <v>0</v>
      </c>
      <c r="H1548" s="135">
        <f>COUNTIF(品番配送区分記入用リスト!U:U,CONCATENATE(A1548,$H$1))</f>
        <v>0</v>
      </c>
      <c r="I1548" s="136">
        <f t="shared" si="26"/>
        <v>0</v>
      </c>
      <c r="J1548" s="142"/>
      <c r="L1548" s="135" t="s">
        <v>1484</v>
      </c>
      <c r="M1548" s="137">
        <v>2000000</v>
      </c>
      <c r="N1548" s="12"/>
      <c r="O1548" s="154"/>
      <c r="Q1548" s="12"/>
      <c r="R1548" s="147"/>
      <c r="S1548" s="138"/>
      <c r="T1548" s="138"/>
      <c r="X1548" s="85"/>
      <c r="Y1548" s="185"/>
      <c r="AA1548" s="158"/>
      <c r="AB1548" s="118"/>
      <c r="AC1548" s="118"/>
      <c r="AD1548" s="84"/>
      <c r="AF1548" s="139"/>
      <c r="AS1548" s="84"/>
    </row>
    <row r="1549" spans="1:45" ht="14.25" customHeight="1">
      <c r="A1549" s="407"/>
      <c r="B1549" s="104"/>
      <c r="C1549" s="105"/>
      <c r="E1549" s="135">
        <f>COUNTIF(品番配送区分記入用リスト!U:U,CONCATENATE(A1549,$E$1))</f>
        <v>0</v>
      </c>
      <c r="F1549" s="135">
        <f>COUNTIF(品番配送区分記入用リスト!U:U,CONCATENATE(A1549,$F$1))</f>
        <v>0</v>
      </c>
      <c r="G1549" s="135">
        <f>COUNTIF(品番配送区分記入用リスト!U:U,CONCATENATE(A1549,$G$1))</f>
        <v>0</v>
      </c>
      <c r="H1549" s="135">
        <f>COUNTIF(品番配送区分記入用リスト!U:U,CONCATENATE(A1549,$H$1))</f>
        <v>0</v>
      </c>
      <c r="I1549" s="136">
        <f t="shared" si="26"/>
        <v>0</v>
      </c>
      <c r="J1549" s="142"/>
      <c r="L1549" s="135" t="s">
        <v>1484</v>
      </c>
      <c r="M1549" s="137">
        <v>2000000</v>
      </c>
      <c r="N1549" s="12"/>
      <c r="O1549" s="154"/>
      <c r="Q1549" s="12"/>
      <c r="R1549" s="147"/>
      <c r="S1549" s="138"/>
      <c r="T1549" s="138"/>
      <c r="X1549" s="85"/>
      <c r="Y1549" s="185"/>
      <c r="AA1549" s="158"/>
      <c r="AB1549" s="118"/>
      <c r="AC1549" s="118"/>
      <c r="AD1549" s="84"/>
      <c r="AF1549" s="139"/>
      <c r="AS1549" s="84"/>
    </row>
    <row r="1550" spans="1:45" ht="14.25" customHeight="1">
      <c r="A1550" s="408"/>
      <c r="B1550" s="106"/>
      <c r="C1550" s="105"/>
      <c r="E1550" s="135">
        <f>COUNTIF(品番配送区分記入用リスト!U:U,CONCATENATE(A1550,$E$1))</f>
        <v>0</v>
      </c>
      <c r="F1550" s="135">
        <f>COUNTIF(品番配送区分記入用リスト!U:U,CONCATENATE(A1550,$F$1))</f>
        <v>0</v>
      </c>
      <c r="G1550" s="135">
        <f>COUNTIF(品番配送区分記入用リスト!U:U,CONCATENATE(A1550,$G$1))</f>
        <v>0</v>
      </c>
      <c r="H1550" s="135">
        <f>COUNTIF(品番配送区分記入用リスト!U:U,CONCATENATE(A1550,$H$1))</f>
        <v>0</v>
      </c>
      <c r="I1550" s="136">
        <f t="shared" si="26"/>
        <v>0</v>
      </c>
      <c r="J1550" s="142"/>
      <c r="L1550" s="135" t="s">
        <v>1484</v>
      </c>
      <c r="M1550" s="137">
        <v>2000000</v>
      </c>
      <c r="N1550" s="12"/>
      <c r="O1550" s="154"/>
      <c r="Q1550" s="12"/>
      <c r="R1550" s="147"/>
      <c r="S1550" s="138"/>
      <c r="T1550" s="138"/>
      <c r="X1550" s="85"/>
      <c r="Y1550" s="185"/>
      <c r="AA1550" s="158"/>
      <c r="AB1550" s="118"/>
      <c r="AC1550" s="118"/>
      <c r="AD1550" s="84"/>
      <c r="AF1550" s="139"/>
      <c r="AS1550" s="84"/>
    </row>
    <row r="1551" spans="1:45" ht="14.25" customHeight="1">
      <c r="A1551" s="408"/>
      <c r="B1551" s="106"/>
      <c r="C1551" s="105"/>
      <c r="E1551" s="135">
        <f>COUNTIF(品番配送区分記入用リスト!U:U,CONCATENATE(A1551,$E$1))</f>
        <v>0</v>
      </c>
      <c r="F1551" s="135">
        <f>COUNTIF(品番配送区分記入用リスト!U:U,CONCATENATE(A1551,$F$1))</f>
        <v>0</v>
      </c>
      <c r="G1551" s="135">
        <f>COUNTIF(品番配送区分記入用リスト!U:U,CONCATENATE(A1551,$G$1))</f>
        <v>0</v>
      </c>
      <c r="H1551" s="135">
        <f>COUNTIF(品番配送区分記入用リスト!U:U,CONCATENATE(A1551,$H$1))</f>
        <v>0</v>
      </c>
      <c r="I1551" s="136">
        <f t="shared" si="26"/>
        <v>0</v>
      </c>
      <c r="J1551" s="142"/>
      <c r="L1551" s="135" t="s">
        <v>1484</v>
      </c>
      <c r="M1551" s="137">
        <v>2000000</v>
      </c>
      <c r="N1551" s="12"/>
      <c r="O1551" s="154"/>
      <c r="Q1551" s="12"/>
      <c r="R1551" s="147"/>
      <c r="S1551" s="138"/>
      <c r="T1551" s="138"/>
      <c r="X1551" s="85"/>
      <c r="Y1551" s="185"/>
      <c r="AA1551" s="158"/>
      <c r="AB1551" s="118"/>
      <c r="AC1551" s="118"/>
      <c r="AD1551" s="84"/>
      <c r="AF1551" s="139"/>
      <c r="AS1551" s="84"/>
    </row>
    <row r="1552" spans="1:45" ht="14.25" customHeight="1">
      <c r="A1552" s="408"/>
      <c r="B1552" s="106"/>
      <c r="C1552" s="105"/>
      <c r="E1552" s="135">
        <f>COUNTIF(品番配送区分記入用リスト!U:U,CONCATENATE(A1552,$E$1))</f>
        <v>0</v>
      </c>
      <c r="F1552" s="135">
        <f>COUNTIF(品番配送区分記入用リスト!U:U,CONCATENATE(A1552,$F$1))</f>
        <v>0</v>
      </c>
      <c r="G1552" s="135">
        <f>COUNTIF(品番配送区分記入用リスト!U:U,CONCATENATE(A1552,$G$1))</f>
        <v>0</v>
      </c>
      <c r="H1552" s="135">
        <f>COUNTIF(品番配送区分記入用リスト!U:U,CONCATENATE(A1552,$H$1))</f>
        <v>0</v>
      </c>
      <c r="I1552" s="136">
        <f t="shared" si="26"/>
        <v>0</v>
      </c>
      <c r="J1552" s="142"/>
      <c r="L1552" s="135" t="s">
        <v>1484</v>
      </c>
      <c r="M1552" s="137">
        <v>2000000</v>
      </c>
      <c r="N1552" s="12"/>
      <c r="O1552" s="154"/>
      <c r="Q1552" s="12"/>
      <c r="R1552" s="147"/>
      <c r="S1552" s="138"/>
      <c r="T1552" s="138"/>
      <c r="X1552" s="85"/>
      <c r="Y1552" s="185"/>
      <c r="AA1552" s="158"/>
      <c r="AB1552" s="118"/>
      <c r="AC1552" s="118"/>
      <c r="AD1552" s="84"/>
      <c r="AF1552" s="139"/>
      <c r="AS1552" s="84"/>
    </row>
    <row r="1553" spans="1:45" ht="14.25" customHeight="1">
      <c r="A1553" s="408"/>
      <c r="B1553" s="106"/>
      <c r="C1553" s="105"/>
      <c r="E1553" s="135">
        <f>COUNTIF(品番配送区分記入用リスト!U:U,CONCATENATE(A1553,$E$1))</f>
        <v>0</v>
      </c>
      <c r="F1553" s="135">
        <f>COUNTIF(品番配送区分記入用リスト!U:U,CONCATENATE(A1553,$F$1))</f>
        <v>0</v>
      </c>
      <c r="G1553" s="135">
        <f>COUNTIF(品番配送区分記入用リスト!U:U,CONCATENATE(A1553,$G$1))</f>
        <v>0</v>
      </c>
      <c r="H1553" s="135">
        <f>COUNTIF(品番配送区分記入用リスト!U:U,CONCATENATE(A1553,$H$1))</f>
        <v>0</v>
      </c>
      <c r="I1553" s="136">
        <f t="shared" si="26"/>
        <v>0</v>
      </c>
      <c r="J1553" s="142"/>
      <c r="L1553" s="135" t="s">
        <v>1484</v>
      </c>
      <c r="M1553" s="137">
        <v>2000000</v>
      </c>
      <c r="N1553" s="12"/>
      <c r="O1553" s="154"/>
      <c r="Q1553" s="12"/>
      <c r="R1553" s="147"/>
      <c r="S1553" s="138"/>
      <c r="T1553" s="138"/>
      <c r="X1553" s="85"/>
      <c r="Y1553" s="185"/>
      <c r="AA1553" s="158"/>
      <c r="AB1553" s="118"/>
      <c r="AC1553" s="118"/>
      <c r="AD1553" s="84"/>
      <c r="AF1553" s="139"/>
      <c r="AS1553" s="84"/>
    </row>
    <row r="1554" spans="1:45" ht="14.25" customHeight="1">
      <c r="A1554" s="408"/>
      <c r="B1554" s="106"/>
      <c r="C1554" s="105"/>
      <c r="E1554" s="135">
        <f>COUNTIF(品番配送区分記入用リスト!U:U,CONCATENATE(A1554,$E$1))</f>
        <v>0</v>
      </c>
      <c r="F1554" s="135">
        <f>COUNTIF(品番配送区分記入用リスト!U:U,CONCATENATE(A1554,$F$1))</f>
        <v>0</v>
      </c>
      <c r="G1554" s="135">
        <f>COUNTIF(品番配送区分記入用リスト!U:U,CONCATENATE(A1554,$G$1))</f>
        <v>0</v>
      </c>
      <c r="H1554" s="135">
        <f>COUNTIF(品番配送区分記入用リスト!U:U,CONCATENATE(A1554,$H$1))</f>
        <v>0</v>
      </c>
      <c r="I1554" s="136">
        <f t="shared" si="26"/>
        <v>0</v>
      </c>
      <c r="J1554" s="142"/>
      <c r="L1554" s="135" t="s">
        <v>1484</v>
      </c>
      <c r="M1554" s="137">
        <v>2000000</v>
      </c>
      <c r="N1554" s="12"/>
      <c r="O1554" s="154"/>
      <c r="Q1554" s="12"/>
      <c r="R1554" s="147"/>
      <c r="S1554" s="138"/>
      <c r="T1554" s="138"/>
      <c r="X1554" s="85"/>
      <c r="Y1554" s="185"/>
      <c r="AA1554" s="158"/>
      <c r="AB1554" s="118"/>
      <c r="AC1554" s="118"/>
      <c r="AD1554" s="84"/>
      <c r="AF1554" s="139"/>
      <c r="AS1554" s="84"/>
    </row>
    <row r="1555" spans="1:45" ht="14.25" customHeight="1">
      <c r="A1555" s="408"/>
      <c r="B1555" s="106"/>
      <c r="C1555" s="105"/>
      <c r="E1555" s="135">
        <f>COUNTIF(品番配送区分記入用リスト!U:U,CONCATENATE(A1555,$E$1))</f>
        <v>0</v>
      </c>
      <c r="F1555" s="135">
        <f>COUNTIF(品番配送区分記入用リスト!U:U,CONCATENATE(A1555,$F$1))</f>
        <v>0</v>
      </c>
      <c r="G1555" s="135">
        <f>COUNTIF(品番配送区分記入用リスト!U:U,CONCATENATE(A1555,$G$1))</f>
        <v>0</v>
      </c>
      <c r="H1555" s="135">
        <f>COUNTIF(品番配送区分記入用リスト!U:U,CONCATENATE(A1555,$H$1))</f>
        <v>0</v>
      </c>
      <c r="I1555" s="136">
        <f t="shared" si="26"/>
        <v>0</v>
      </c>
      <c r="J1555" s="142"/>
      <c r="L1555" s="135" t="s">
        <v>1484</v>
      </c>
      <c r="M1555" s="137">
        <v>2000000</v>
      </c>
      <c r="N1555" s="12"/>
      <c r="O1555" s="154"/>
      <c r="Q1555" s="12"/>
      <c r="R1555" s="147"/>
      <c r="S1555" s="138"/>
      <c r="T1555" s="138"/>
      <c r="X1555" s="85"/>
      <c r="Y1555" s="185"/>
      <c r="AA1555" s="158"/>
      <c r="AB1555" s="118"/>
      <c r="AC1555" s="118"/>
      <c r="AD1555" s="84"/>
      <c r="AF1555" s="139"/>
      <c r="AS1555" s="84"/>
    </row>
    <row r="1556" spans="1:45" ht="14.25" customHeight="1">
      <c r="A1556" s="407"/>
      <c r="B1556" s="104"/>
      <c r="C1556" s="105"/>
      <c r="E1556" s="135">
        <f>COUNTIF(品番配送区分記入用リスト!U:U,CONCATENATE(A1556,$E$1))</f>
        <v>0</v>
      </c>
      <c r="F1556" s="135">
        <f>COUNTIF(品番配送区分記入用リスト!U:U,CONCATENATE(A1556,$F$1))</f>
        <v>0</v>
      </c>
      <c r="G1556" s="135">
        <f>COUNTIF(品番配送区分記入用リスト!U:U,CONCATENATE(A1556,$G$1))</f>
        <v>0</v>
      </c>
      <c r="H1556" s="135">
        <f>COUNTIF(品番配送区分記入用リスト!U:U,CONCATENATE(A1556,$H$1))</f>
        <v>0</v>
      </c>
      <c r="I1556" s="136">
        <f t="shared" si="26"/>
        <v>0</v>
      </c>
      <c r="J1556" s="142"/>
      <c r="L1556" s="135" t="s">
        <v>1484</v>
      </c>
      <c r="M1556" s="137">
        <v>2000000</v>
      </c>
      <c r="N1556" s="12"/>
      <c r="O1556" s="154"/>
      <c r="Q1556" s="12"/>
      <c r="R1556" s="147"/>
      <c r="S1556" s="138"/>
      <c r="T1556" s="138"/>
      <c r="X1556" s="85"/>
      <c r="Y1556" s="185"/>
      <c r="AA1556" s="158"/>
      <c r="AB1556" s="118"/>
      <c r="AC1556" s="118"/>
      <c r="AD1556" s="84"/>
      <c r="AF1556" s="139"/>
      <c r="AS1556" s="84"/>
    </row>
    <row r="1557" spans="1:45" ht="14.25" customHeight="1">
      <c r="A1557" s="407"/>
      <c r="B1557" s="104"/>
      <c r="C1557" s="105"/>
      <c r="E1557" s="135">
        <f>COUNTIF(品番配送区分記入用リスト!U:U,CONCATENATE(A1557,$E$1))</f>
        <v>0</v>
      </c>
      <c r="F1557" s="135">
        <f>COUNTIF(品番配送区分記入用リスト!U:U,CONCATENATE(A1557,$F$1))</f>
        <v>0</v>
      </c>
      <c r="G1557" s="135">
        <f>COUNTIF(品番配送区分記入用リスト!U:U,CONCATENATE(A1557,$G$1))</f>
        <v>0</v>
      </c>
      <c r="H1557" s="135">
        <f>COUNTIF(品番配送区分記入用リスト!U:U,CONCATENATE(A1557,$H$1))</f>
        <v>0</v>
      </c>
      <c r="I1557" s="136">
        <f t="shared" si="26"/>
        <v>0</v>
      </c>
      <c r="J1557" s="142"/>
      <c r="L1557" s="135" t="s">
        <v>1484</v>
      </c>
      <c r="M1557" s="137">
        <v>2000000</v>
      </c>
      <c r="N1557" s="12"/>
      <c r="O1557" s="154"/>
      <c r="Q1557" s="12"/>
      <c r="R1557" s="147"/>
      <c r="S1557" s="138"/>
      <c r="T1557" s="138"/>
      <c r="X1557" s="85"/>
      <c r="Y1557" s="185"/>
      <c r="AA1557" s="158"/>
      <c r="AB1557" s="118"/>
      <c r="AC1557" s="118"/>
      <c r="AD1557" s="84"/>
      <c r="AF1557" s="139"/>
      <c r="AS1557" s="84"/>
    </row>
    <row r="1558" spans="1:45" ht="14.25" customHeight="1">
      <c r="A1558" s="407"/>
      <c r="B1558" s="104"/>
      <c r="C1558" s="105"/>
      <c r="E1558" s="135">
        <f>COUNTIF(品番配送区分記入用リスト!U:U,CONCATENATE(A1558,$E$1))</f>
        <v>0</v>
      </c>
      <c r="F1558" s="135">
        <f>COUNTIF(品番配送区分記入用リスト!U:U,CONCATENATE(A1558,$F$1))</f>
        <v>0</v>
      </c>
      <c r="G1558" s="135">
        <f>COUNTIF(品番配送区分記入用リスト!U:U,CONCATENATE(A1558,$G$1))</f>
        <v>0</v>
      </c>
      <c r="H1558" s="135">
        <f>COUNTIF(品番配送区分記入用リスト!U:U,CONCATENATE(A1558,$H$1))</f>
        <v>0</v>
      </c>
      <c r="I1558" s="136">
        <f t="shared" si="26"/>
        <v>0</v>
      </c>
      <c r="J1558" s="142"/>
      <c r="L1558" s="135" t="s">
        <v>1484</v>
      </c>
      <c r="M1558" s="137">
        <v>2000000</v>
      </c>
      <c r="N1558" s="12"/>
      <c r="O1558" s="154"/>
      <c r="Q1558" s="12"/>
      <c r="R1558" s="147"/>
      <c r="S1558" s="138"/>
      <c r="T1558" s="138"/>
      <c r="X1558" s="85"/>
      <c r="Y1558" s="185"/>
      <c r="AA1558" s="158"/>
      <c r="AB1558" s="118"/>
      <c r="AC1558" s="118"/>
      <c r="AD1558" s="84"/>
      <c r="AF1558" s="139"/>
      <c r="AS1558" s="84"/>
    </row>
    <row r="1559" spans="1:45" ht="14.25" customHeight="1">
      <c r="A1559" s="407"/>
      <c r="B1559" s="104"/>
      <c r="C1559" s="105"/>
      <c r="E1559" s="135">
        <f>COUNTIF(品番配送区分記入用リスト!U:U,CONCATENATE(A1559,$E$1))</f>
        <v>0</v>
      </c>
      <c r="F1559" s="135">
        <f>COUNTIF(品番配送区分記入用リスト!U:U,CONCATENATE(A1559,$F$1))</f>
        <v>0</v>
      </c>
      <c r="G1559" s="135">
        <f>COUNTIF(品番配送区分記入用リスト!U:U,CONCATENATE(A1559,$G$1))</f>
        <v>0</v>
      </c>
      <c r="H1559" s="135">
        <f>COUNTIF(品番配送区分記入用リスト!U:U,CONCATENATE(A1559,$H$1))</f>
        <v>0</v>
      </c>
      <c r="I1559" s="136">
        <f t="shared" si="26"/>
        <v>0</v>
      </c>
      <c r="J1559" s="142"/>
      <c r="L1559" s="135" t="s">
        <v>1484</v>
      </c>
      <c r="M1559" s="137">
        <v>2000000</v>
      </c>
      <c r="N1559" s="12"/>
      <c r="O1559" s="154"/>
      <c r="Q1559" s="12"/>
      <c r="R1559" s="147"/>
      <c r="S1559" s="138"/>
      <c r="T1559" s="138"/>
      <c r="X1559" s="85"/>
      <c r="Y1559" s="185"/>
      <c r="AA1559" s="158"/>
      <c r="AB1559" s="118"/>
      <c r="AC1559" s="118"/>
      <c r="AD1559" s="84"/>
      <c r="AF1559" s="139"/>
      <c r="AS1559" s="84"/>
    </row>
    <row r="1560" spans="1:45" ht="14.25" customHeight="1">
      <c r="A1560" s="407"/>
      <c r="B1560" s="104"/>
      <c r="C1560" s="105"/>
      <c r="E1560" s="135">
        <f>COUNTIF(品番配送区分記入用リスト!U:U,CONCATENATE(A1560,$E$1))</f>
        <v>0</v>
      </c>
      <c r="F1560" s="135">
        <f>COUNTIF(品番配送区分記入用リスト!U:U,CONCATENATE(A1560,$F$1))</f>
        <v>0</v>
      </c>
      <c r="G1560" s="135">
        <f>COUNTIF(品番配送区分記入用リスト!U:U,CONCATENATE(A1560,$G$1))</f>
        <v>0</v>
      </c>
      <c r="H1560" s="135">
        <f>COUNTIF(品番配送区分記入用リスト!U:U,CONCATENATE(A1560,$H$1))</f>
        <v>0</v>
      </c>
      <c r="I1560" s="136">
        <f t="shared" si="26"/>
        <v>0</v>
      </c>
      <c r="J1560" s="142"/>
      <c r="L1560" s="135" t="s">
        <v>1484</v>
      </c>
      <c r="M1560" s="137">
        <v>2000000</v>
      </c>
      <c r="N1560" s="12"/>
      <c r="O1560" s="154"/>
      <c r="Q1560" s="12"/>
      <c r="R1560" s="147"/>
      <c r="S1560" s="138"/>
      <c r="T1560" s="138"/>
      <c r="X1560" s="85"/>
      <c r="Y1560" s="185"/>
      <c r="AA1560" s="158"/>
      <c r="AB1560" s="118"/>
      <c r="AC1560" s="118"/>
      <c r="AD1560" s="84"/>
      <c r="AF1560" s="139"/>
      <c r="AS1560" s="84"/>
    </row>
    <row r="1561" spans="1:45" ht="14.25" customHeight="1">
      <c r="A1561" s="407"/>
      <c r="B1561" s="104"/>
      <c r="C1561" s="105"/>
      <c r="E1561" s="135">
        <f>COUNTIF(品番配送区分記入用リスト!U:U,CONCATENATE(A1561,$E$1))</f>
        <v>0</v>
      </c>
      <c r="F1561" s="135">
        <f>COUNTIF(品番配送区分記入用リスト!U:U,CONCATENATE(A1561,$F$1))</f>
        <v>0</v>
      </c>
      <c r="G1561" s="135">
        <f>COUNTIF(品番配送区分記入用リスト!U:U,CONCATENATE(A1561,$G$1))</f>
        <v>0</v>
      </c>
      <c r="H1561" s="135">
        <f>COUNTIF(品番配送区分記入用リスト!U:U,CONCATENATE(A1561,$H$1))</f>
        <v>0</v>
      </c>
      <c r="I1561" s="136">
        <f t="shared" si="26"/>
        <v>0</v>
      </c>
      <c r="J1561" s="142"/>
      <c r="L1561" s="135" t="s">
        <v>1484</v>
      </c>
      <c r="M1561" s="137">
        <v>2000000</v>
      </c>
      <c r="N1561" s="12"/>
      <c r="O1561" s="154"/>
      <c r="Q1561" s="12"/>
      <c r="R1561" s="147"/>
      <c r="S1561" s="138"/>
      <c r="T1561" s="138"/>
      <c r="X1561" s="85"/>
      <c r="Y1561" s="185"/>
      <c r="AA1561" s="158"/>
      <c r="AB1561" s="118"/>
      <c r="AC1561" s="118"/>
      <c r="AD1561" s="84"/>
      <c r="AF1561" s="139"/>
      <c r="AS1561" s="84"/>
    </row>
    <row r="1562" spans="1:45" ht="14.25" customHeight="1">
      <c r="A1562" s="407"/>
      <c r="B1562" s="104"/>
      <c r="C1562" s="105"/>
      <c r="E1562" s="135">
        <f>COUNTIF(品番配送区分記入用リスト!U:U,CONCATENATE(A1562,$E$1))</f>
        <v>0</v>
      </c>
      <c r="F1562" s="135">
        <f>COUNTIF(品番配送区分記入用リスト!U:U,CONCATENATE(A1562,$F$1))</f>
        <v>0</v>
      </c>
      <c r="G1562" s="135">
        <f>COUNTIF(品番配送区分記入用リスト!U:U,CONCATENATE(A1562,$G$1))</f>
        <v>0</v>
      </c>
      <c r="H1562" s="135">
        <f>COUNTIF(品番配送区分記入用リスト!U:U,CONCATENATE(A1562,$H$1))</f>
        <v>0</v>
      </c>
      <c r="I1562" s="136">
        <f t="shared" si="26"/>
        <v>0</v>
      </c>
      <c r="J1562" s="142"/>
      <c r="L1562" s="135" t="s">
        <v>1484</v>
      </c>
      <c r="M1562" s="137">
        <v>2000000</v>
      </c>
      <c r="N1562" s="12"/>
      <c r="O1562" s="154"/>
      <c r="Q1562" s="12"/>
      <c r="R1562" s="147"/>
      <c r="S1562" s="138"/>
      <c r="T1562" s="138"/>
      <c r="X1562" s="85"/>
      <c r="Y1562" s="185"/>
      <c r="AA1562" s="158"/>
      <c r="AB1562" s="118"/>
      <c r="AC1562" s="118"/>
      <c r="AD1562" s="84"/>
      <c r="AF1562" s="139"/>
      <c r="AS1562" s="84"/>
    </row>
    <row r="1563" spans="1:45" ht="14.25" customHeight="1">
      <c r="A1563" s="407"/>
      <c r="B1563" s="104"/>
      <c r="C1563" s="105"/>
      <c r="E1563" s="135">
        <f>COUNTIF(品番配送区分記入用リスト!U:U,CONCATENATE(A1563,$E$1))</f>
        <v>0</v>
      </c>
      <c r="F1563" s="135">
        <f>COUNTIF(品番配送区分記入用リスト!U:U,CONCATENATE(A1563,$F$1))</f>
        <v>0</v>
      </c>
      <c r="G1563" s="135">
        <f>COUNTIF(品番配送区分記入用リスト!U:U,CONCATENATE(A1563,$G$1))</f>
        <v>0</v>
      </c>
      <c r="H1563" s="135">
        <f>COUNTIF(品番配送区分記入用リスト!U:U,CONCATENATE(A1563,$H$1))</f>
        <v>0</v>
      </c>
      <c r="I1563" s="136">
        <f t="shared" si="26"/>
        <v>0</v>
      </c>
      <c r="J1563" s="142"/>
      <c r="L1563" s="135" t="s">
        <v>1484</v>
      </c>
      <c r="M1563" s="137">
        <v>2000000</v>
      </c>
      <c r="N1563" s="12"/>
      <c r="O1563" s="154"/>
      <c r="Q1563" s="12"/>
      <c r="R1563" s="147"/>
      <c r="S1563" s="138"/>
      <c r="T1563" s="138"/>
      <c r="X1563" s="85"/>
      <c r="Y1563" s="185"/>
      <c r="AA1563" s="158"/>
      <c r="AB1563" s="118"/>
      <c r="AC1563" s="118"/>
      <c r="AD1563" s="84"/>
      <c r="AF1563" s="139"/>
      <c r="AS1563" s="84"/>
    </row>
    <row r="1564" spans="1:45" ht="14.25" customHeight="1">
      <c r="A1564" s="407"/>
      <c r="B1564" s="104"/>
      <c r="C1564" s="105"/>
      <c r="E1564" s="135">
        <f>COUNTIF(品番配送区分記入用リスト!U:U,CONCATENATE(A1564,$E$1))</f>
        <v>0</v>
      </c>
      <c r="F1564" s="135">
        <f>COUNTIF(品番配送区分記入用リスト!U:U,CONCATENATE(A1564,$F$1))</f>
        <v>0</v>
      </c>
      <c r="G1564" s="135">
        <f>COUNTIF(品番配送区分記入用リスト!U:U,CONCATENATE(A1564,$G$1))</f>
        <v>0</v>
      </c>
      <c r="H1564" s="135">
        <f>COUNTIF(品番配送区分記入用リスト!U:U,CONCATENATE(A1564,$H$1))</f>
        <v>0</v>
      </c>
      <c r="I1564" s="136">
        <f t="shared" si="26"/>
        <v>0</v>
      </c>
      <c r="J1564" s="142"/>
      <c r="L1564" s="135" t="s">
        <v>1484</v>
      </c>
      <c r="M1564" s="137">
        <v>2000000</v>
      </c>
      <c r="N1564" s="12"/>
      <c r="O1564" s="154"/>
      <c r="Q1564" s="12"/>
      <c r="R1564" s="147"/>
      <c r="S1564" s="138"/>
      <c r="T1564" s="138"/>
      <c r="X1564" s="85"/>
      <c r="Y1564" s="185"/>
      <c r="AA1564" s="158"/>
      <c r="AB1564" s="118"/>
      <c r="AC1564" s="118"/>
      <c r="AD1564" s="84"/>
      <c r="AF1564" s="139"/>
      <c r="AS1564" s="84"/>
    </row>
    <row r="1565" spans="1:45" ht="14.25" customHeight="1">
      <c r="A1565" s="407"/>
      <c r="B1565" s="104"/>
      <c r="C1565" s="105"/>
      <c r="E1565" s="135">
        <f>COUNTIF(品番配送区分記入用リスト!U:U,CONCATENATE(A1565,$E$1))</f>
        <v>0</v>
      </c>
      <c r="F1565" s="135">
        <f>COUNTIF(品番配送区分記入用リスト!U:U,CONCATENATE(A1565,$F$1))</f>
        <v>0</v>
      </c>
      <c r="G1565" s="135">
        <f>COUNTIF(品番配送区分記入用リスト!U:U,CONCATENATE(A1565,$G$1))</f>
        <v>0</v>
      </c>
      <c r="H1565" s="135">
        <f>COUNTIF(品番配送区分記入用リスト!U:U,CONCATENATE(A1565,$H$1))</f>
        <v>0</v>
      </c>
      <c r="I1565" s="136">
        <f t="shared" si="26"/>
        <v>0</v>
      </c>
      <c r="J1565" s="142"/>
      <c r="L1565" s="135" t="s">
        <v>1484</v>
      </c>
      <c r="M1565" s="137">
        <v>2000000</v>
      </c>
      <c r="N1565" s="12"/>
      <c r="O1565" s="154"/>
      <c r="Q1565" s="12"/>
      <c r="R1565" s="147"/>
      <c r="S1565" s="138"/>
      <c r="T1565" s="138"/>
      <c r="X1565" s="85"/>
      <c r="Y1565" s="185"/>
      <c r="AA1565" s="158"/>
      <c r="AB1565" s="118"/>
      <c r="AC1565" s="118"/>
      <c r="AD1565" s="84"/>
      <c r="AF1565" s="139"/>
      <c r="AS1565" s="84"/>
    </row>
    <row r="1566" spans="1:45" ht="14.25" customHeight="1">
      <c r="A1566" s="407"/>
      <c r="B1566" s="104"/>
      <c r="C1566" s="105"/>
      <c r="E1566" s="135">
        <f>COUNTIF(品番配送区分記入用リスト!U:U,CONCATENATE(A1566,$E$1))</f>
        <v>0</v>
      </c>
      <c r="F1566" s="135">
        <f>COUNTIF(品番配送区分記入用リスト!U:U,CONCATENATE(A1566,$F$1))</f>
        <v>0</v>
      </c>
      <c r="G1566" s="135">
        <f>COUNTIF(品番配送区分記入用リスト!U:U,CONCATENATE(A1566,$G$1))</f>
        <v>0</v>
      </c>
      <c r="H1566" s="135">
        <f>COUNTIF(品番配送区分記入用リスト!U:U,CONCATENATE(A1566,$H$1))</f>
        <v>0</v>
      </c>
      <c r="I1566" s="136">
        <f t="shared" si="26"/>
        <v>0</v>
      </c>
      <c r="J1566" s="142"/>
      <c r="L1566" s="135" t="s">
        <v>1484</v>
      </c>
      <c r="M1566" s="137">
        <v>2000000</v>
      </c>
      <c r="N1566" s="12"/>
      <c r="O1566" s="154"/>
      <c r="Q1566" s="12"/>
      <c r="R1566" s="147"/>
      <c r="S1566" s="138"/>
      <c r="T1566" s="138"/>
      <c r="X1566" s="85"/>
      <c r="Y1566" s="185"/>
      <c r="AA1566" s="158"/>
      <c r="AB1566" s="118"/>
      <c r="AC1566" s="118"/>
      <c r="AD1566" s="84"/>
      <c r="AF1566" s="139"/>
      <c r="AS1566" s="84"/>
    </row>
    <row r="1567" spans="1:45" ht="14.25" customHeight="1">
      <c r="A1567" s="407"/>
      <c r="B1567" s="104"/>
      <c r="C1567" s="105"/>
      <c r="E1567" s="135">
        <f>COUNTIF(品番配送区分記入用リスト!U:U,CONCATENATE(A1567,$E$1))</f>
        <v>0</v>
      </c>
      <c r="F1567" s="135">
        <f>COUNTIF(品番配送区分記入用リスト!U:U,CONCATENATE(A1567,$F$1))</f>
        <v>0</v>
      </c>
      <c r="G1567" s="135">
        <f>COUNTIF(品番配送区分記入用リスト!U:U,CONCATENATE(A1567,$G$1))</f>
        <v>0</v>
      </c>
      <c r="H1567" s="135">
        <f>COUNTIF(品番配送区分記入用リスト!U:U,CONCATENATE(A1567,$H$1))</f>
        <v>0</v>
      </c>
      <c r="I1567" s="136">
        <f t="shared" si="26"/>
        <v>0</v>
      </c>
      <c r="J1567" s="142"/>
      <c r="L1567" s="135" t="s">
        <v>1484</v>
      </c>
      <c r="M1567" s="137">
        <v>2000000</v>
      </c>
      <c r="N1567" s="12"/>
      <c r="O1567" s="154"/>
      <c r="Q1567" s="12"/>
      <c r="R1567" s="147"/>
      <c r="S1567" s="138"/>
      <c r="T1567" s="138"/>
      <c r="X1567" s="85"/>
      <c r="Y1567" s="185"/>
      <c r="AA1567" s="158"/>
      <c r="AB1567" s="118"/>
      <c r="AC1567" s="118"/>
      <c r="AD1567" s="84"/>
      <c r="AF1567" s="139"/>
      <c r="AS1567" s="84"/>
    </row>
    <row r="1568" spans="1:45" ht="14.25" customHeight="1">
      <c r="A1568" s="407"/>
      <c r="B1568" s="104"/>
      <c r="C1568" s="105"/>
      <c r="E1568" s="135">
        <f>COUNTIF(品番配送区分記入用リスト!U:U,CONCATENATE(A1568,$E$1))</f>
        <v>0</v>
      </c>
      <c r="F1568" s="135">
        <f>COUNTIF(品番配送区分記入用リスト!U:U,CONCATENATE(A1568,$F$1))</f>
        <v>0</v>
      </c>
      <c r="G1568" s="135">
        <f>COUNTIF(品番配送区分記入用リスト!U:U,CONCATENATE(A1568,$G$1))</f>
        <v>0</v>
      </c>
      <c r="H1568" s="135">
        <f>COUNTIF(品番配送区分記入用リスト!U:U,CONCATENATE(A1568,$H$1))</f>
        <v>0</v>
      </c>
      <c r="I1568" s="136">
        <f t="shared" si="26"/>
        <v>0</v>
      </c>
      <c r="J1568" s="142"/>
      <c r="L1568" s="135" t="s">
        <v>1484</v>
      </c>
      <c r="M1568" s="137">
        <v>2000000</v>
      </c>
      <c r="N1568" s="12"/>
      <c r="O1568" s="154"/>
      <c r="Q1568" s="12"/>
      <c r="R1568" s="147"/>
      <c r="S1568" s="138"/>
      <c r="T1568" s="138"/>
      <c r="X1568" s="85"/>
      <c r="Y1568" s="185"/>
      <c r="AA1568" s="158"/>
      <c r="AB1568" s="118"/>
      <c r="AC1568" s="118"/>
      <c r="AD1568" s="84"/>
      <c r="AF1568" s="139"/>
      <c r="AS1568" s="84"/>
    </row>
    <row r="1569" spans="1:45" ht="14.25" customHeight="1">
      <c r="A1569" s="407"/>
      <c r="B1569" s="104"/>
      <c r="C1569" s="105"/>
      <c r="E1569" s="135">
        <f>COUNTIF(品番配送区分記入用リスト!U:U,CONCATENATE(A1569,$E$1))</f>
        <v>0</v>
      </c>
      <c r="F1569" s="135">
        <f>COUNTIF(品番配送区分記入用リスト!U:U,CONCATENATE(A1569,$F$1))</f>
        <v>0</v>
      </c>
      <c r="G1569" s="135">
        <f>COUNTIF(品番配送区分記入用リスト!U:U,CONCATENATE(A1569,$G$1))</f>
        <v>0</v>
      </c>
      <c r="H1569" s="135">
        <f>COUNTIF(品番配送区分記入用リスト!U:U,CONCATENATE(A1569,$H$1))</f>
        <v>0</v>
      </c>
      <c r="I1569" s="136">
        <f t="shared" si="26"/>
        <v>0</v>
      </c>
      <c r="J1569" s="142"/>
      <c r="L1569" s="135" t="s">
        <v>1484</v>
      </c>
      <c r="M1569" s="137">
        <v>2000000</v>
      </c>
      <c r="N1569" s="12"/>
      <c r="O1569" s="154"/>
      <c r="Q1569" s="12"/>
      <c r="R1569" s="147"/>
      <c r="S1569" s="138"/>
      <c r="T1569" s="138"/>
      <c r="X1569" s="85"/>
      <c r="Y1569" s="185"/>
      <c r="AA1569" s="158"/>
      <c r="AB1569" s="118"/>
      <c r="AC1569" s="118"/>
      <c r="AD1569" s="84"/>
      <c r="AF1569" s="139"/>
      <c r="AS1569" s="84"/>
    </row>
    <row r="1570" spans="1:45" ht="14.25" customHeight="1">
      <c r="A1570" s="407"/>
      <c r="B1570" s="104"/>
      <c r="C1570" s="105"/>
      <c r="E1570" s="135">
        <f>COUNTIF(品番配送区分記入用リスト!U:U,CONCATENATE(A1570,$E$1))</f>
        <v>0</v>
      </c>
      <c r="F1570" s="135">
        <f>COUNTIF(品番配送区分記入用リスト!U:U,CONCATENATE(A1570,$F$1))</f>
        <v>0</v>
      </c>
      <c r="G1570" s="135">
        <f>COUNTIF(品番配送区分記入用リスト!U:U,CONCATENATE(A1570,$G$1))</f>
        <v>0</v>
      </c>
      <c r="H1570" s="135">
        <f>COUNTIF(品番配送区分記入用リスト!U:U,CONCATENATE(A1570,$H$1))</f>
        <v>0</v>
      </c>
      <c r="I1570" s="136">
        <f t="shared" si="26"/>
        <v>0</v>
      </c>
      <c r="J1570" s="142"/>
      <c r="L1570" s="135" t="s">
        <v>1484</v>
      </c>
      <c r="M1570" s="137">
        <v>2000000</v>
      </c>
      <c r="N1570" s="12"/>
      <c r="O1570" s="154"/>
      <c r="Q1570" s="12"/>
      <c r="R1570" s="147"/>
      <c r="S1570" s="138"/>
      <c r="T1570" s="138"/>
      <c r="X1570" s="85"/>
      <c r="Y1570" s="185"/>
      <c r="AA1570" s="158"/>
      <c r="AB1570" s="118"/>
      <c r="AC1570" s="118"/>
      <c r="AD1570" s="84"/>
      <c r="AF1570" s="139"/>
      <c r="AS1570" s="84"/>
    </row>
    <row r="1571" spans="1:45" ht="14.25" customHeight="1">
      <c r="A1571" s="407"/>
      <c r="B1571" s="104"/>
      <c r="C1571" s="105"/>
      <c r="E1571" s="135">
        <f>COUNTIF(品番配送区分記入用リスト!U:U,CONCATENATE(A1571,$E$1))</f>
        <v>0</v>
      </c>
      <c r="F1571" s="135">
        <f>COUNTIF(品番配送区分記入用リスト!U:U,CONCATENATE(A1571,$F$1))</f>
        <v>0</v>
      </c>
      <c r="G1571" s="135">
        <f>COUNTIF(品番配送区分記入用リスト!U:U,CONCATENATE(A1571,$G$1))</f>
        <v>0</v>
      </c>
      <c r="H1571" s="135">
        <f>COUNTIF(品番配送区分記入用リスト!U:U,CONCATENATE(A1571,$H$1))</f>
        <v>0</v>
      </c>
      <c r="I1571" s="136">
        <f t="shared" si="26"/>
        <v>0</v>
      </c>
      <c r="J1571" s="142"/>
      <c r="L1571" s="135" t="s">
        <v>1484</v>
      </c>
      <c r="M1571" s="137">
        <v>2000000</v>
      </c>
      <c r="N1571" s="12"/>
      <c r="O1571" s="154"/>
      <c r="Q1571" s="12"/>
      <c r="R1571" s="147"/>
      <c r="S1571" s="138"/>
      <c r="T1571" s="138"/>
      <c r="X1571" s="85"/>
      <c r="Y1571" s="185"/>
      <c r="AA1571" s="158"/>
      <c r="AB1571" s="118"/>
      <c r="AC1571" s="118"/>
      <c r="AD1571" s="84"/>
      <c r="AF1571" s="139"/>
      <c r="AS1571" s="84"/>
    </row>
    <row r="1572" spans="1:45" ht="14.25" customHeight="1">
      <c r="A1572" s="407"/>
      <c r="B1572" s="104"/>
      <c r="C1572" s="105"/>
      <c r="E1572" s="135">
        <f>COUNTIF(品番配送区分記入用リスト!U:U,CONCATENATE(A1572,$E$1))</f>
        <v>0</v>
      </c>
      <c r="F1572" s="135">
        <f>COUNTIF(品番配送区分記入用リスト!U:U,CONCATENATE(A1572,$F$1))</f>
        <v>0</v>
      </c>
      <c r="G1572" s="135">
        <f>COUNTIF(品番配送区分記入用リスト!U:U,CONCATENATE(A1572,$G$1))</f>
        <v>0</v>
      </c>
      <c r="H1572" s="135">
        <f>COUNTIF(品番配送区分記入用リスト!U:U,CONCATENATE(A1572,$H$1))</f>
        <v>0</v>
      </c>
      <c r="I1572" s="136">
        <f t="shared" si="26"/>
        <v>0</v>
      </c>
      <c r="J1572" s="142"/>
      <c r="L1572" s="135" t="s">
        <v>1484</v>
      </c>
      <c r="M1572" s="137">
        <v>2000000</v>
      </c>
      <c r="N1572" s="12"/>
      <c r="O1572" s="154"/>
      <c r="Q1572" s="12"/>
      <c r="R1572" s="147"/>
      <c r="S1572" s="138"/>
      <c r="T1572" s="138"/>
      <c r="X1572" s="85"/>
      <c r="Y1572" s="185"/>
      <c r="AA1572" s="158"/>
      <c r="AB1572" s="118"/>
      <c r="AC1572" s="118"/>
      <c r="AD1572" s="84"/>
      <c r="AF1572" s="139"/>
      <c r="AS1572" s="84"/>
    </row>
    <row r="1573" spans="1:45" ht="14.25" customHeight="1">
      <c r="A1573" s="407"/>
      <c r="B1573" s="104"/>
      <c r="C1573" s="105"/>
      <c r="E1573" s="135">
        <f>COUNTIF(品番配送区分記入用リスト!U:U,CONCATENATE(A1573,$E$1))</f>
        <v>0</v>
      </c>
      <c r="F1573" s="135">
        <f>COUNTIF(品番配送区分記入用リスト!U:U,CONCATENATE(A1573,$F$1))</f>
        <v>0</v>
      </c>
      <c r="G1573" s="135">
        <f>COUNTIF(品番配送区分記入用リスト!U:U,CONCATENATE(A1573,$G$1))</f>
        <v>0</v>
      </c>
      <c r="H1573" s="135">
        <f>COUNTIF(品番配送区分記入用リスト!U:U,CONCATENATE(A1573,$H$1))</f>
        <v>0</v>
      </c>
      <c r="I1573" s="136">
        <f t="shared" si="26"/>
        <v>0</v>
      </c>
      <c r="J1573" s="142"/>
      <c r="L1573" s="135" t="s">
        <v>1484</v>
      </c>
      <c r="M1573" s="137">
        <v>2000000</v>
      </c>
      <c r="N1573" s="12"/>
      <c r="O1573" s="154"/>
      <c r="Q1573" s="12"/>
      <c r="R1573" s="147"/>
      <c r="S1573" s="138"/>
      <c r="T1573" s="138"/>
      <c r="X1573" s="85"/>
      <c r="Y1573" s="185"/>
      <c r="AA1573" s="158"/>
      <c r="AB1573" s="118"/>
      <c r="AC1573" s="118"/>
      <c r="AD1573" s="84"/>
      <c r="AF1573" s="139"/>
      <c r="AS1573" s="84"/>
    </row>
    <row r="1574" spans="1:45" ht="14.25" customHeight="1">
      <c r="A1574" s="407"/>
      <c r="B1574" s="104"/>
      <c r="C1574" s="105"/>
      <c r="E1574" s="135">
        <f>COUNTIF(品番配送区分記入用リスト!U:U,CONCATENATE(A1574,$E$1))</f>
        <v>0</v>
      </c>
      <c r="F1574" s="135">
        <f>COUNTIF(品番配送区分記入用リスト!U:U,CONCATENATE(A1574,$F$1))</f>
        <v>0</v>
      </c>
      <c r="G1574" s="135">
        <f>COUNTIF(品番配送区分記入用リスト!U:U,CONCATENATE(A1574,$G$1))</f>
        <v>0</v>
      </c>
      <c r="H1574" s="135">
        <f>COUNTIF(品番配送区分記入用リスト!U:U,CONCATENATE(A1574,$H$1))</f>
        <v>0</v>
      </c>
      <c r="I1574" s="136">
        <f t="shared" si="26"/>
        <v>0</v>
      </c>
      <c r="J1574" s="142"/>
      <c r="L1574" s="135" t="s">
        <v>1484</v>
      </c>
      <c r="M1574" s="137">
        <v>2000000</v>
      </c>
      <c r="N1574" s="12"/>
      <c r="O1574" s="154"/>
      <c r="Q1574" s="12"/>
      <c r="R1574" s="147"/>
      <c r="S1574" s="138"/>
      <c r="T1574" s="138"/>
      <c r="X1574" s="85"/>
      <c r="Y1574" s="185"/>
      <c r="AA1574" s="158"/>
      <c r="AB1574" s="118"/>
      <c r="AC1574" s="118"/>
      <c r="AD1574" s="84"/>
      <c r="AF1574" s="139"/>
      <c r="AS1574" s="84"/>
    </row>
    <row r="1575" spans="1:45" ht="14.25" customHeight="1">
      <c r="A1575" s="407"/>
      <c r="B1575" s="104"/>
      <c r="C1575" s="105"/>
      <c r="E1575" s="135">
        <f>COUNTIF(品番配送区分記入用リスト!U:U,CONCATENATE(A1575,$E$1))</f>
        <v>0</v>
      </c>
      <c r="F1575" s="135">
        <f>COUNTIF(品番配送区分記入用リスト!U:U,CONCATENATE(A1575,$F$1))</f>
        <v>0</v>
      </c>
      <c r="G1575" s="135">
        <f>COUNTIF(品番配送区分記入用リスト!U:U,CONCATENATE(A1575,$G$1))</f>
        <v>0</v>
      </c>
      <c r="H1575" s="135">
        <f>COUNTIF(品番配送区分記入用リスト!U:U,CONCATENATE(A1575,$H$1))</f>
        <v>0</v>
      </c>
      <c r="I1575" s="136">
        <f t="shared" si="26"/>
        <v>0</v>
      </c>
      <c r="J1575" s="142"/>
      <c r="L1575" s="135" t="s">
        <v>1484</v>
      </c>
      <c r="M1575" s="137">
        <v>2000000</v>
      </c>
      <c r="N1575" s="12"/>
      <c r="O1575" s="154"/>
      <c r="Q1575" s="12"/>
      <c r="R1575" s="147"/>
      <c r="S1575" s="138"/>
      <c r="T1575" s="138"/>
      <c r="X1575" s="85"/>
      <c r="Y1575" s="185"/>
      <c r="AA1575" s="158"/>
      <c r="AB1575" s="118"/>
      <c r="AC1575" s="118"/>
      <c r="AD1575" s="84"/>
      <c r="AF1575" s="139"/>
      <c r="AS1575" s="84"/>
    </row>
    <row r="1576" spans="1:45" ht="14.25" customHeight="1">
      <c r="A1576" s="407"/>
      <c r="B1576" s="104"/>
      <c r="C1576" s="105"/>
      <c r="E1576" s="135">
        <f>COUNTIF(品番配送区分記入用リスト!U:U,CONCATENATE(A1576,$E$1))</f>
        <v>0</v>
      </c>
      <c r="F1576" s="135">
        <f>COUNTIF(品番配送区分記入用リスト!U:U,CONCATENATE(A1576,$F$1))</f>
        <v>0</v>
      </c>
      <c r="G1576" s="135">
        <f>COUNTIF(品番配送区分記入用リスト!U:U,CONCATENATE(A1576,$G$1))</f>
        <v>0</v>
      </c>
      <c r="H1576" s="135">
        <f>COUNTIF(品番配送区分記入用リスト!U:U,CONCATENATE(A1576,$H$1))</f>
        <v>0</v>
      </c>
      <c r="I1576" s="136">
        <f t="shared" si="26"/>
        <v>0</v>
      </c>
      <c r="J1576" s="142"/>
      <c r="L1576" s="135" t="s">
        <v>1484</v>
      </c>
      <c r="M1576" s="137">
        <v>2000000</v>
      </c>
      <c r="N1576" s="12"/>
      <c r="O1576" s="154"/>
      <c r="Q1576" s="12"/>
      <c r="R1576" s="147"/>
      <c r="S1576" s="138"/>
      <c r="T1576" s="138"/>
      <c r="X1576" s="85"/>
      <c r="Y1576" s="185"/>
      <c r="AA1576" s="158"/>
      <c r="AB1576" s="118"/>
      <c r="AC1576" s="118"/>
      <c r="AD1576" s="84"/>
      <c r="AF1576" s="139"/>
      <c r="AS1576" s="84"/>
    </row>
    <row r="1577" spans="1:45" ht="14.25" customHeight="1">
      <c r="A1577" s="407"/>
      <c r="B1577" s="104"/>
      <c r="C1577" s="105"/>
      <c r="E1577" s="135">
        <f>COUNTIF(品番配送区分記入用リスト!U:U,CONCATENATE(A1577,$E$1))</f>
        <v>0</v>
      </c>
      <c r="F1577" s="135">
        <f>COUNTIF(品番配送区分記入用リスト!U:U,CONCATENATE(A1577,$F$1))</f>
        <v>0</v>
      </c>
      <c r="G1577" s="135">
        <f>COUNTIF(品番配送区分記入用リスト!U:U,CONCATENATE(A1577,$G$1))</f>
        <v>0</v>
      </c>
      <c r="H1577" s="135">
        <f>COUNTIF(品番配送区分記入用リスト!U:U,CONCATENATE(A1577,$H$1))</f>
        <v>0</v>
      </c>
      <c r="I1577" s="136">
        <f t="shared" si="26"/>
        <v>0</v>
      </c>
      <c r="J1577" s="142"/>
      <c r="L1577" s="135" t="s">
        <v>1484</v>
      </c>
      <c r="M1577" s="137">
        <v>2000000</v>
      </c>
      <c r="N1577" s="12"/>
      <c r="O1577" s="154"/>
      <c r="Q1577" s="12"/>
      <c r="R1577" s="147"/>
      <c r="S1577" s="138"/>
      <c r="T1577" s="138"/>
      <c r="X1577" s="85"/>
      <c r="Y1577" s="185"/>
      <c r="AA1577" s="158"/>
      <c r="AB1577" s="118"/>
      <c r="AC1577" s="118"/>
      <c r="AD1577" s="84"/>
      <c r="AF1577" s="139"/>
      <c r="AS1577" s="84"/>
    </row>
    <row r="1578" spans="1:45" ht="14.25" customHeight="1">
      <c r="A1578" s="407"/>
      <c r="B1578" s="104"/>
      <c r="C1578" s="105"/>
      <c r="E1578" s="135">
        <f>COUNTIF(品番配送区分記入用リスト!U:U,CONCATENATE(A1578,$E$1))</f>
        <v>0</v>
      </c>
      <c r="F1578" s="135">
        <f>COUNTIF(品番配送区分記入用リスト!U:U,CONCATENATE(A1578,$F$1))</f>
        <v>0</v>
      </c>
      <c r="G1578" s="135">
        <f>COUNTIF(品番配送区分記入用リスト!U:U,CONCATENATE(A1578,$G$1))</f>
        <v>0</v>
      </c>
      <c r="H1578" s="135">
        <f>COUNTIF(品番配送区分記入用リスト!U:U,CONCATENATE(A1578,$H$1))</f>
        <v>0</v>
      </c>
      <c r="I1578" s="136">
        <f t="shared" si="26"/>
        <v>0</v>
      </c>
      <c r="J1578" s="142"/>
      <c r="L1578" s="135" t="s">
        <v>1484</v>
      </c>
      <c r="M1578" s="137">
        <v>2000000</v>
      </c>
      <c r="N1578" s="12"/>
      <c r="O1578" s="154"/>
      <c r="Q1578" s="12"/>
      <c r="R1578" s="147"/>
      <c r="S1578" s="138"/>
      <c r="T1578" s="138"/>
      <c r="X1578" s="85"/>
      <c r="Y1578" s="185"/>
      <c r="AA1578" s="158"/>
      <c r="AB1578" s="118"/>
      <c r="AC1578" s="118"/>
      <c r="AD1578" s="84"/>
      <c r="AF1578" s="139"/>
      <c r="AS1578" s="84"/>
    </row>
    <row r="1579" spans="1:45" ht="14.25" customHeight="1">
      <c r="A1579" s="407"/>
      <c r="B1579" s="104"/>
      <c r="C1579" s="105"/>
      <c r="E1579" s="135">
        <f>COUNTIF(品番配送区分記入用リスト!U:U,CONCATENATE(A1579,$E$1))</f>
        <v>0</v>
      </c>
      <c r="F1579" s="135">
        <f>COUNTIF(品番配送区分記入用リスト!U:U,CONCATENATE(A1579,$F$1))</f>
        <v>0</v>
      </c>
      <c r="G1579" s="135">
        <f>COUNTIF(品番配送区分記入用リスト!U:U,CONCATENATE(A1579,$G$1))</f>
        <v>0</v>
      </c>
      <c r="H1579" s="135">
        <f>COUNTIF(品番配送区分記入用リスト!U:U,CONCATENATE(A1579,$H$1))</f>
        <v>0</v>
      </c>
      <c r="I1579" s="136">
        <f t="shared" si="26"/>
        <v>0</v>
      </c>
      <c r="J1579" s="142"/>
      <c r="L1579" s="135" t="s">
        <v>1484</v>
      </c>
      <c r="M1579" s="137">
        <v>2000000</v>
      </c>
      <c r="N1579" s="12"/>
      <c r="O1579" s="154"/>
      <c r="Q1579" s="12"/>
      <c r="R1579" s="147"/>
      <c r="S1579" s="138"/>
      <c r="T1579" s="138"/>
      <c r="X1579" s="85"/>
      <c r="Y1579" s="185"/>
      <c r="AA1579" s="158"/>
      <c r="AB1579" s="118"/>
      <c r="AC1579" s="118"/>
      <c r="AD1579" s="84"/>
      <c r="AF1579" s="139"/>
      <c r="AS1579" s="84"/>
    </row>
    <row r="1580" spans="1:45" ht="14.25" customHeight="1">
      <c r="A1580" s="407"/>
      <c r="B1580" s="104"/>
      <c r="C1580" s="105"/>
      <c r="E1580" s="135">
        <f>COUNTIF(品番配送区分記入用リスト!U:U,CONCATENATE(A1580,$E$1))</f>
        <v>0</v>
      </c>
      <c r="F1580" s="135">
        <f>COUNTIF(品番配送区分記入用リスト!U:U,CONCATENATE(A1580,$F$1))</f>
        <v>0</v>
      </c>
      <c r="G1580" s="135">
        <f>COUNTIF(品番配送区分記入用リスト!U:U,CONCATENATE(A1580,$G$1))</f>
        <v>0</v>
      </c>
      <c r="H1580" s="135">
        <f>COUNTIF(品番配送区分記入用リスト!U:U,CONCATENATE(A1580,$H$1))</f>
        <v>0</v>
      </c>
      <c r="I1580" s="136">
        <f t="shared" si="26"/>
        <v>0</v>
      </c>
      <c r="J1580" s="142"/>
      <c r="L1580" s="135" t="s">
        <v>1484</v>
      </c>
      <c r="M1580" s="137">
        <v>2000000</v>
      </c>
      <c r="N1580" s="12"/>
      <c r="O1580" s="154"/>
      <c r="Q1580" s="12"/>
      <c r="R1580" s="147"/>
      <c r="S1580" s="138"/>
      <c r="T1580" s="138"/>
      <c r="X1580" s="85"/>
      <c r="Y1580" s="185"/>
      <c r="AA1580" s="158"/>
      <c r="AB1580" s="118"/>
      <c r="AC1580" s="118"/>
      <c r="AD1580" s="84"/>
      <c r="AF1580" s="139"/>
      <c r="AS1580" s="84"/>
    </row>
    <row r="1581" spans="1:45" ht="14.25" customHeight="1">
      <c r="A1581" s="407"/>
      <c r="B1581" s="104"/>
      <c r="C1581" s="105"/>
      <c r="E1581" s="135">
        <f>COUNTIF(品番配送区分記入用リスト!U:U,CONCATENATE(A1581,$E$1))</f>
        <v>0</v>
      </c>
      <c r="F1581" s="135">
        <f>COUNTIF(品番配送区分記入用リスト!U:U,CONCATENATE(A1581,$F$1))</f>
        <v>0</v>
      </c>
      <c r="G1581" s="135">
        <f>COUNTIF(品番配送区分記入用リスト!U:U,CONCATENATE(A1581,$G$1))</f>
        <v>0</v>
      </c>
      <c r="H1581" s="135">
        <f>COUNTIF(品番配送区分記入用リスト!U:U,CONCATENATE(A1581,$H$1))</f>
        <v>0</v>
      </c>
      <c r="I1581" s="136">
        <f t="shared" si="26"/>
        <v>0</v>
      </c>
      <c r="J1581" s="142"/>
      <c r="L1581" s="135" t="s">
        <v>1484</v>
      </c>
      <c r="M1581" s="137">
        <v>2000000</v>
      </c>
      <c r="N1581" s="12"/>
      <c r="O1581" s="154"/>
      <c r="Q1581" s="12"/>
      <c r="R1581" s="147"/>
      <c r="S1581" s="138"/>
      <c r="T1581" s="138"/>
      <c r="X1581" s="85"/>
      <c r="Y1581" s="185"/>
      <c r="AA1581" s="158"/>
      <c r="AB1581" s="118"/>
      <c r="AC1581" s="118"/>
      <c r="AD1581" s="84"/>
      <c r="AF1581" s="139"/>
      <c r="AS1581" s="84"/>
    </row>
    <row r="1582" spans="1:45" ht="14.25" customHeight="1">
      <c r="A1582" s="407"/>
      <c r="B1582" s="104"/>
      <c r="C1582" s="105"/>
      <c r="E1582" s="135">
        <f>COUNTIF(品番配送区分記入用リスト!U:U,CONCATENATE(A1582,$E$1))</f>
        <v>0</v>
      </c>
      <c r="F1582" s="135">
        <f>COUNTIF(品番配送区分記入用リスト!U:U,CONCATENATE(A1582,$F$1))</f>
        <v>0</v>
      </c>
      <c r="G1582" s="135">
        <f>COUNTIF(品番配送区分記入用リスト!U:U,CONCATENATE(A1582,$G$1))</f>
        <v>0</v>
      </c>
      <c r="H1582" s="135">
        <f>COUNTIF(品番配送区分記入用リスト!U:U,CONCATENATE(A1582,$H$1))</f>
        <v>0</v>
      </c>
      <c r="I1582" s="136">
        <f t="shared" si="26"/>
        <v>0</v>
      </c>
      <c r="J1582" s="142"/>
      <c r="L1582" s="135" t="s">
        <v>1484</v>
      </c>
      <c r="M1582" s="137">
        <v>2000000</v>
      </c>
      <c r="N1582" s="12"/>
      <c r="O1582" s="154"/>
      <c r="Q1582" s="12"/>
      <c r="R1582" s="147"/>
      <c r="S1582" s="138"/>
      <c r="T1582" s="138"/>
      <c r="X1582" s="85"/>
      <c r="Y1582" s="185"/>
      <c r="AA1582" s="158"/>
      <c r="AB1582" s="118"/>
      <c r="AC1582" s="118"/>
      <c r="AD1582" s="84"/>
      <c r="AF1582" s="139"/>
      <c r="AS1582" s="84"/>
    </row>
    <row r="1583" spans="1:45" ht="14.25" customHeight="1">
      <c r="A1583" s="407"/>
      <c r="B1583" s="104"/>
      <c r="C1583" s="105"/>
      <c r="E1583" s="135">
        <f>COUNTIF(品番配送区分記入用リスト!U:U,CONCATENATE(A1583,$E$1))</f>
        <v>0</v>
      </c>
      <c r="F1583" s="135">
        <f>COUNTIF(品番配送区分記入用リスト!U:U,CONCATENATE(A1583,$F$1))</f>
        <v>0</v>
      </c>
      <c r="G1583" s="135">
        <f>COUNTIF(品番配送区分記入用リスト!U:U,CONCATENATE(A1583,$G$1))</f>
        <v>0</v>
      </c>
      <c r="H1583" s="135">
        <f>COUNTIF(品番配送区分記入用リスト!U:U,CONCATENATE(A1583,$H$1))</f>
        <v>0</v>
      </c>
      <c r="I1583" s="136">
        <f t="shared" si="26"/>
        <v>0</v>
      </c>
      <c r="J1583" s="142"/>
      <c r="L1583" s="135" t="s">
        <v>1484</v>
      </c>
      <c r="M1583" s="137">
        <v>2000000</v>
      </c>
      <c r="N1583" s="12"/>
      <c r="O1583" s="154"/>
      <c r="Q1583" s="12"/>
      <c r="R1583" s="147"/>
      <c r="S1583" s="138"/>
      <c r="T1583" s="138"/>
      <c r="X1583" s="85"/>
      <c r="Y1583" s="185"/>
      <c r="AA1583" s="158"/>
      <c r="AB1583" s="118"/>
      <c r="AC1583" s="118"/>
      <c r="AD1583" s="84"/>
      <c r="AF1583" s="139"/>
      <c r="AS1583" s="84"/>
    </row>
    <row r="1584" spans="1:45" ht="14.25" customHeight="1">
      <c r="A1584" s="407"/>
      <c r="B1584" s="104"/>
      <c r="C1584" s="105"/>
      <c r="E1584" s="135">
        <f>COUNTIF(品番配送区分記入用リスト!U:U,CONCATENATE(A1584,$E$1))</f>
        <v>0</v>
      </c>
      <c r="F1584" s="135">
        <f>COUNTIF(品番配送区分記入用リスト!U:U,CONCATENATE(A1584,$F$1))</f>
        <v>0</v>
      </c>
      <c r="G1584" s="135">
        <f>COUNTIF(品番配送区分記入用リスト!U:U,CONCATENATE(A1584,$G$1))</f>
        <v>0</v>
      </c>
      <c r="H1584" s="135">
        <f>COUNTIF(品番配送区分記入用リスト!U:U,CONCATENATE(A1584,$H$1))</f>
        <v>0</v>
      </c>
      <c r="I1584" s="136">
        <f t="shared" si="26"/>
        <v>0</v>
      </c>
      <c r="J1584" s="142"/>
      <c r="L1584" s="135" t="s">
        <v>1484</v>
      </c>
      <c r="M1584" s="137">
        <v>2000000</v>
      </c>
      <c r="N1584" s="12"/>
      <c r="O1584" s="154"/>
      <c r="Q1584" s="12"/>
      <c r="R1584" s="147"/>
      <c r="S1584" s="138"/>
      <c r="T1584" s="138"/>
      <c r="X1584" s="85"/>
      <c r="Y1584" s="185"/>
      <c r="AA1584" s="158"/>
      <c r="AB1584" s="118"/>
      <c r="AC1584" s="118"/>
      <c r="AD1584" s="84"/>
      <c r="AF1584" s="139"/>
      <c r="AS1584" s="84"/>
    </row>
    <row r="1585" spans="1:45" ht="14.25" customHeight="1">
      <c r="A1585" s="407"/>
      <c r="B1585" s="104"/>
      <c r="C1585" s="105"/>
      <c r="E1585" s="135">
        <f>COUNTIF(品番配送区分記入用リスト!U:U,CONCATENATE(A1585,$E$1))</f>
        <v>0</v>
      </c>
      <c r="F1585" s="135">
        <f>COUNTIF(品番配送区分記入用リスト!U:U,CONCATENATE(A1585,$F$1))</f>
        <v>0</v>
      </c>
      <c r="G1585" s="135">
        <f>COUNTIF(品番配送区分記入用リスト!U:U,CONCATENATE(A1585,$G$1))</f>
        <v>0</v>
      </c>
      <c r="H1585" s="135">
        <f>COUNTIF(品番配送区分記入用リスト!U:U,CONCATENATE(A1585,$H$1))</f>
        <v>0</v>
      </c>
      <c r="I1585" s="136">
        <f t="shared" si="26"/>
        <v>0</v>
      </c>
      <c r="J1585" s="142"/>
      <c r="L1585" s="135" t="s">
        <v>1484</v>
      </c>
      <c r="M1585" s="137">
        <v>2000000</v>
      </c>
      <c r="N1585" s="12"/>
      <c r="O1585" s="154"/>
      <c r="Q1585" s="12"/>
      <c r="R1585" s="147"/>
      <c r="S1585" s="138"/>
      <c r="T1585" s="138"/>
      <c r="X1585" s="85"/>
      <c r="Y1585" s="185"/>
      <c r="AA1585" s="158"/>
      <c r="AB1585" s="118"/>
      <c r="AC1585" s="118"/>
      <c r="AD1585" s="84"/>
      <c r="AF1585" s="139"/>
      <c r="AS1585" s="84"/>
    </row>
    <row r="1586" spans="1:45" ht="14.25" customHeight="1">
      <c r="A1586" s="407"/>
      <c r="B1586" s="104"/>
      <c r="C1586" s="105"/>
      <c r="E1586" s="135">
        <f>COUNTIF(品番配送区分記入用リスト!U:U,CONCATENATE(A1586,$E$1))</f>
        <v>0</v>
      </c>
      <c r="F1586" s="135">
        <f>COUNTIF(品番配送区分記入用リスト!U:U,CONCATENATE(A1586,$F$1))</f>
        <v>0</v>
      </c>
      <c r="G1586" s="135">
        <f>COUNTIF(品番配送区分記入用リスト!U:U,CONCATENATE(A1586,$G$1))</f>
        <v>0</v>
      </c>
      <c r="H1586" s="135">
        <f>COUNTIF(品番配送区分記入用リスト!U:U,CONCATENATE(A1586,$H$1))</f>
        <v>0</v>
      </c>
      <c r="I1586" s="136">
        <f t="shared" si="26"/>
        <v>0</v>
      </c>
      <c r="J1586" s="142"/>
      <c r="L1586" s="135" t="s">
        <v>1484</v>
      </c>
      <c r="M1586" s="137">
        <v>2000000</v>
      </c>
      <c r="N1586" s="12"/>
      <c r="O1586" s="154"/>
      <c r="Q1586" s="12"/>
      <c r="R1586" s="147"/>
      <c r="S1586" s="138"/>
      <c r="T1586" s="138"/>
      <c r="X1586" s="85"/>
      <c r="Y1586" s="185"/>
      <c r="AA1586" s="158"/>
      <c r="AB1586" s="118"/>
      <c r="AC1586" s="118"/>
      <c r="AD1586" s="84"/>
      <c r="AF1586" s="139"/>
      <c r="AS1586" s="84"/>
    </row>
    <row r="1587" spans="1:45" ht="14.25" customHeight="1">
      <c r="A1587" s="407"/>
      <c r="B1587" s="104"/>
      <c r="C1587" s="105"/>
      <c r="E1587" s="135">
        <f>COUNTIF(品番配送区分記入用リスト!U:U,CONCATENATE(A1587,$E$1))</f>
        <v>0</v>
      </c>
      <c r="F1587" s="135">
        <f>COUNTIF(品番配送区分記入用リスト!U:U,CONCATENATE(A1587,$F$1))</f>
        <v>0</v>
      </c>
      <c r="G1587" s="135">
        <f>COUNTIF(品番配送区分記入用リスト!U:U,CONCATENATE(A1587,$G$1))</f>
        <v>0</v>
      </c>
      <c r="H1587" s="135">
        <f>COUNTIF(品番配送区分記入用リスト!U:U,CONCATENATE(A1587,$H$1))</f>
        <v>0</v>
      </c>
      <c r="I1587" s="136">
        <f t="shared" si="26"/>
        <v>0</v>
      </c>
      <c r="J1587" s="142"/>
      <c r="L1587" s="135" t="s">
        <v>1484</v>
      </c>
      <c r="M1587" s="137">
        <v>2000000</v>
      </c>
      <c r="N1587" s="12"/>
      <c r="O1587" s="154"/>
      <c r="Q1587" s="12"/>
      <c r="R1587" s="147"/>
      <c r="S1587" s="138"/>
      <c r="T1587" s="138"/>
      <c r="X1587" s="85"/>
      <c r="Y1587" s="185"/>
      <c r="AA1587" s="158"/>
      <c r="AB1587" s="118"/>
      <c r="AC1587" s="118"/>
      <c r="AD1587" s="84"/>
      <c r="AF1587" s="139"/>
      <c r="AS1587" s="84"/>
    </row>
    <row r="1588" spans="1:45" ht="14.25" customHeight="1">
      <c r="A1588" s="407"/>
      <c r="B1588" s="104"/>
      <c r="C1588" s="105"/>
      <c r="E1588" s="135">
        <f>COUNTIF(品番配送区分記入用リスト!U:U,CONCATENATE(A1588,$E$1))</f>
        <v>0</v>
      </c>
      <c r="F1588" s="135">
        <f>COUNTIF(品番配送区分記入用リスト!U:U,CONCATENATE(A1588,$F$1))</f>
        <v>0</v>
      </c>
      <c r="G1588" s="135">
        <f>COUNTIF(品番配送区分記入用リスト!U:U,CONCATENATE(A1588,$G$1))</f>
        <v>0</v>
      </c>
      <c r="H1588" s="135">
        <f>COUNTIF(品番配送区分記入用リスト!U:U,CONCATENATE(A1588,$H$1))</f>
        <v>0</v>
      </c>
      <c r="I1588" s="136">
        <f t="shared" si="26"/>
        <v>0</v>
      </c>
      <c r="J1588" s="142"/>
      <c r="L1588" s="135" t="s">
        <v>1484</v>
      </c>
      <c r="M1588" s="137">
        <v>2000000</v>
      </c>
      <c r="N1588" s="12"/>
      <c r="O1588" s="154"/>
      <c r="Q1588" s="12"/>
      <c r="R1588" s="147"/>
      <c r="S1588" s="138"/>
      <c r="T1588" s="138"/>
      <c r="X1588" s="85"/>
      <c r="Y1588" s="185"/>
      <c r="AA1588" s="158"/>
      <c r="AB1588" s="118"/>
      <c r="AC1588" s="118"/>
      <c r="AD1588" s="84"/>
      <c r="AF1588" s="139"/>
      <c r="AS1588" s="84"/>
    </row>
    <row r="1589" spans="1:45" ht="14.25" customHeight="1">
      <c r="A1589" s="407"/>
      <c r="B1589" s="104"/>
      <c r="C1589" s="105"/>
      <c r="E1589" s="135">
        <f>COUNTIF(品番配送区分記入用リスト!U:U,CONCATENATE(A1589,$E$1))</f>
        <v>0</v>
      </c>
      <c r="F1589" s="135">
        <f>COUNTIF(品番配送区分記入用リスト!U:U,CONCATENATE(A1589,$F$1))</f>
        <v>0</v>
      </c>
      <c r="G1589" s="135">
        <f>COUNTIF(品番配送区分記入用リスト!U:U,CONCATENATE(A1589,$G$1))</f>
        <v>0</v>
      </c>
      <c r="H1589" s="135">
        <f>COUNTIF(品番配送区分記入用リスト!U:U,CONCATENATE(A1589,$H$1))</f>
        <v>0</v>
      </c>
      <c r="I1589" s="136">
        <f t="shared" si="26"/>
        <v>0</v>
      </c>
      <c r="J1589" s="142"/>
      <c r="L1589" s="135" t="s">
        <v>1484</v>
      </c>
      <c r="M1589" s="137">
        <v>2000000</v>
      </c>
      <c r="N1589" s="12"/>
      <c r="O1589" s="154"/>
      <c r="Q1589" s="12"/>
      <c r="R1589" s="147"/>
      <c r="S1589" s="138"/>
      <c r="T1589" s="138"/>
      <c r="X1589" s="85"/>
      <c r="Y1589" s="185"/>
      <c r="AA1589" s="158"/>
      <c r="AB1589" s="118"/>
      <c r="AC1589" s="118"/>
      <c r="AD1589" s="84"/>
      <c r="AF1589" s="139"/>
      <c r="AS1589" s="84"/>
    </row>
    <row r="1590" spans="1:45" ht="14.25" customHeight="1">
      <c r="A1590" s="407"/>
      <c r="B1590" s="104"/>
      <c r="C1590" s="105"/>
      <c r="E1590" s="135">
        <f>COUNTIF(品番配送区分記入用リスト!U:U,CONCATENATE(A1590,$E$1))</f>
        <v>0</v>
      </c>
      <c r="F1590" s="135">
        <f>COUNTIF(品番配送区分記入用リスト!U:U,CONCATENATE(A1590,$F$1))</f>
        <v>0</v>
      </c>
      <c r="G1590" s="135">
        <f>COUNTIF(品番配送区分記入用リスト!U:U,CONCATENATE(A1590,$G$1))</f>
        <v>0</v>
      </c>
      <c r="H1590" s="135">
        <f>COUNTIF(品番配送区分記入用リスト!U:U,CONCATENATE(A1590,$H$1))</f>
        <v>0</v>
      </c>
      <c r="I1590" s="136">
        <f t="shared" si="26"/>
        <v>0</v>
      </c>
      <c r="J1590" s="142"/>
      <c r="L1590" s="135" t="s">
        <v>1484</v>
      </c>
      <c r="M1590" s="137">
        <v>2000000</v>
      </c>
      <c r="N1590" s="12"/>
      <c r="O1590" s="154"/>
      <c r="Q1590" s="12"/>
      <c r="R1590" s="147"/>
      <c r="S1590" s="138"/>
      <c r="T1590" s="138"/>
      <c r="X1590" s="85"/>
      <c r="Y1590" s="185"/>
      <c r="AA1590" s="158"/>
      <c r="AB1590" s="118"/>
      <c r="AC1590" s="118"/>
      <c r="AD1590" s="84"/>
      <c r="AF1590" s="139"/>
      <c r="AS1590" s="84"/>
    </row>
    <row r="1591" spans="1:45" ht="14.25" customHeight="1">
      <c r="A1591" s="407"/>
      <c r="B1591" s="104"/>
      <c r="C1591" s="105"/>
      <c r="E1591" s="135">
        <f>COUNTIF(品番配送区分記入用リスト!U:U,CONCATENATE(A1591,$E$1))</f>
        <v>0</v>
      </c>
      <c r="F1591" s="135">
        <f>COUNTIF(品番配送区分記入用リスト!U:U,CONCATENATE(A1591,$F$1))</f>
        <v>0</v>
      </c>
      <c r="G1591" s="135">
        <f>COUNTIF(品番配送区分記入用リスト!U:U,CONCATENATE(A1591,$G$1))</f>
        <v>0</v>
      </c>
      <c r="H1591" s="135">
        <f>COUNTIF(品番配送区分記入用リスト!U:U,CONCATENATE(A1591,$H$1))</f>
        <v>0</v>
      </c>
      <c r="I1591" s="136">
        <f t="shared" si="26"/>
        <v>0</v>
      </c>
      <c r="J1591" s="142"/>
      <c r="L1591" s="135" t="s">
        <v>1484</v>
      </c>
      <c r="M1591" s="137">
        <v>2000000</v>
      </c>
      <c r="N1591" s="12"/>
      <c r="O1591" s="154"/>
      <c r="Q1591" s="12"/>
      <c r="R1591" s="147"/>
      <c r="S1591" s="138"/>
      <c r="T1591" s="138"/>
      <c r="X1591" s="85"/>
      <c r="Y1591" s="185"/>
      <c r="AA1591" s="158"/>
      <c r="AB1591" s="118"/>
      <c r="AC1591" s="118"/>
      <c r="AD1591" s="84"/>
      <c r="AF1591" s="139"/>
      <c r="AS1591" s="84"/>
    </row>
    <row r="1592" spans="1:45" ht="14.25" customHeight="1">
      <c r="A1592" s="407"/>
      <c r="B1592" s="104"/>
      <c r="C1592" s="105"/>
      <c r="E1592" s="135">
        <f>COUNTIF(品番配送区分記入用リスト!U:U,CONCATENATE(A1592,$E$1))</f>
        <v>0</v>
      </c>
      <c r="F1592" s="135">
        <f>COUNTIF(品番配送区分記入用リスト!U:U,CONCATENATE(A1592,$F$1))</f>
        <v>0</v>
      </c>
      <c r="G1592" s="135">
        <f>COUNTIF(品番配送区分記入用リスト!U:U,CONCATENATE(A1592,$G$1))</f>
        <v>0</v>
      </c>
      <c r="H1592" s="135">
        <f>COUNTIF(品番配送区分記入用リスト!U:U,CONCATENATE(A1592,$H$1))</f>
        <v>0</v>
      </c>
      <c r="I1592" s="136">
        <f t="shared" si="26"/>
        <v>0</v>
      </c>
      <c r="J1592" s="142"/>
      <c r="L1592" s="135" t="s">
        <v>1484</v>
      </c>
      <c r="M1592" s="137">
        <v>2000000</v>
      </c>
      <c r="N1592" s="12"/>
      <c r="O1592" s="154"/>
      <c r="Q1592" s="12"/>
      <c r="R1592" s="147"/>
      <c r="S1592" s="138"/>
      <c r="T1592" s="138"/>
      <c r="X1592" s="85"/>
      <c r="Y1592" s="185"/>
      <c r="AA1592" s="158"/>
      <c r="AB1592" s="118"/>
      <c r="AC1592" s="118"/>
      <c r="AD1592" s="84"/>
      <c r="AF1592" s="139"/>
      <c r="AS1592" s="84"/>
    </row>
    <row r="1593" spans="1:45" ht="14.25" customHeight="1">
      <c r="A1593" s="407"/>
      <c r="B1593" s="104"/>
      <c r="C1593" s="105"/>
      <c r="E1593" s="135">
        <f>COUNTIF(品番配送区分記入用リスト!U:U,CONCATENATE(A1593,$E$1))</f>
        <v>0</v>
      </c>
      <c r="F1593" s="135">
        <f>COUNTIF(品番配送区分記入用リスト!U:U,CONCATENATE(A1593,$F$1))</f>
        <v>0</v>
      </c>
      <c r="G1593" s="135">
        <f>COUNTIF(品番配送区分記入用リスト!U:U,CONCATENATE(A1593,$G$1))</f>
        <v>0</v>
      </c>
      <c r="H1593" s="135">
        <f>COUNTIF(品番配送区分記入用リスト!U:U,CONCATENATE(A1593,$H$1))</f>
        <v>0</v>
      </c>
      <c r="I1593" s="136">
        <f t="shared" si="26"/>
        <v>0</v>
      </c>
      <c r="J1593" s="142"/>
      <c r="L1593" s="135" t="s">
        <v>1484</v>
      </c>
      <c r="M1593" s="137">
        <v>2000000</v>
      </c>
      <c r="N1593" s="12"/>
      <c r="O1593" s="154"/>
      <c r="Q1593" s="12"/>
      <c r="R1593" s="147"/>
      <c r="S1593" s="138"/>
      <c r="T1593" s="138"/>
      <c r="X1593" s="85"/>
      <c r="Y1593" s="185"/>
      <c r="AA1593" s="158"/>
      <c r="AB1593" s="118"/>
      <c r="AC1593" s="118"/>
      <c r="AD1593" s="84"/>
      <c r="AF1593" s="139"/>
      <c r="AS1593" s="84"/>
    </row>
    <row r="1594" spans="1:45" ht="14.25" customHeight="1">
      <c r="A1594" s="407"/>
      <c r="B1594" s="104"/>
      <c r="C1594" s="105"/>
      <c r="E1594" s="135">
        <f>COUNTIF(品番配送区分記入用リスト!U:U,CONCATENATE(A1594,$E$1))</f>
        <v>0</v>
      </c>
      <c r="F1594" s="135">
        <f>COUNTIF(品番配送区分記入用リスト!U:U,CONCATENATE(A1594,$F$1))</f>
        <v>0</v>
      </c>
      <c r="G1594" s="135">
        <f>COUNTIF(品番配送区分記入用リスト!U:U,CONCATENATE(A1594,$G$1))</f>
        <v>0</v>
      </c>
      <c r="H1594" s="135">
        <f>COUNTIF(品番配送区分記入用リスト!U:U,CONCATENATE(A1594,$H$1))</f>
        <v>0</v>
      </c>
      <c r="I1594" s="136">
        <f t="shared" si="26"/>
        <v>0</v>
      </c>
      <c r="J1594" s="142"/>
      <c r="L1594" s="135" t="s">
        <v>1484</v>
      </c>
      <c r="M1594" s="137">
        <v>2000000</v>
      </c>
      <c r="N1594" s="12"/>
      <c r="O1594" s="154"/>
      <c r="Q1594" s="12"/>
      <c r="R1594" s="147"/>
      <c r="S1594" s="138"/>
      <c r="T1594" s="138"/>
      <c r="X1594" s="85"/>
      <c r="Y1594" s="185"/>
      <c r="AA1594" s="158"/>
      <c r="AB1594" s="118"/>
      <c r="AC1594" s="118"/>
      <c r="AD1594" s="84"/>
      <c r="AF1594" s="139"/>
      <c r="AS1594" s="84"/>
    </row>
    <row r="1595" spans="1:45" ht="14.25" customHeight="1">
      <c r="A1595" s="407"/>
      <c r="B1595" s="104"/>
      <c r="C1595" s="105"/>
      <c r="E1595" s="135">
        <f>COUNTIF(品番配送区分記入用リスト!U:U,CONCATENATE(A1595,$E$1))</f>
        <v>0</v>
      </c>
      <c r="F1595" s="135">
        <f>COUNTIF(品番配送区分記入用リスト!U:U,CONCATENATE(A1595,$F$1))</f>
        <v>0</v>
      </c>
      <c r="G1595" s="135">
        <f>COUNTIF(品番配送区分記入用リスト!U:U,CONCATENATE(A1595,$G$1))</f>
        <v>0</v>
      </c>
      <c r="H1595" s="135">
        <f>COUNTIF(品番配送区分記入用リスト!U:U,CONCATENATE(A1595,$H$1))</f>
        <v>0</v>
      </c>
      <c r="I1595" s="136">
        <f t="shared" si="26"/>
        <v>0</v>
      </c>
      <c r="J1595" s="142"/>
      <c r="L1595" s="135" t="s">
        <v>1484</v>
      </c>
      <c r="M1595" s="137">
        <v>2000000</v>
      </c>
      <c r="N1595" s="12"/>
      <c r="O1595" s="154"/>
      <c r="Q1595" s="12"/>
      <c r="R1595" s="147"/>
      <c r="S1595" s="138"/>
      <c r="T1595" s="138"/>
      <c r="X1595" s="85"/>
      <c r="Y1595" s="185"/>
      <c r="AA1595" s="158"/>
      <c r="AB1595" s="118"/>
      <c r="AC1595" s="118"/>
      <c r="AD1595" s="84"/>
      <c r="AF1595" s="139"/>
      <c r="AS1595" s="84"/>
    </row>
    <row r="1596" spans="1:45" ht="14.25" customHeight="1">
      <c r="A1596" s="407"/>
      <c r="B1596" s="104"/>
      <c r="C1596" s="105"/>
      <c r="E1596" s="135">
        <f>COUNTIF(品番配送区分記入用リスト!U:U,CONCATENATE(A1596,$E$1))</f>
        <v>0</v>
      </c>
      <c r="F1596" s="135">
        <f>COUNTIF(品番配送区分記入用リスト!U:U,CONCATENATE(A1596,$F$1))</f>
        <v>0</v>
      </c>
      <c r="G1596" s="135">
        <f>COUNTIF(品番配送区分記入用リスト!U:U,CONCATENATE(A1596,$G$1))</f>
        <v>0</v>
      </c>
      <c r="H1596" s="135">
        <f>COUNTIF(品番配送区分記入用リスト!U:U,CONCATENATE(A1596,$H$1))</f>
        <v>0</v>
      </c>
      <c r="I1596" s="136">
        <f t="shared" si="26"/>
        <v>0</v>
      </c>
      <c r="J1596" s="142"/>
      <c r="L1596" s="135" t="s">
        <v>1484</v>
      </c>
      <c r="M1596" s="137">
        <v>2000000</v>
      </c>
      <c r="N1596" s="12"/>
      <c r="O1596" s="154"/>
      <c r="Q1596" s="12"/>
      <c r="R1596" s="147"/>
      <c r="S1596" s="138"/>
      <c r="T1596" s="138"/>
      <c r="X1596" s="85"/>
      <c r="Y1596" s="185"/>
      <c r="AA1596" s="158"/>
      <c r="AB1596" s="118"/>
      <c r="AC1596" s="118"/>
      <c r="AD1596" s="84"/>
      <c r="AF1596" s="139"/>
      <c r="AS1596" s="84"/>
    </row>
    <row r="1597" spans="1:45" ht="14.25" customHeight="1">
      <c r="A1597" s="407"/>
      <c r="B1597" s="104"/>
      <c r="C1597" s="105"/>
      <c r="E1597" s="135">
        <f>COUNTIF(品番配送区分記入用リスト!U:U,CONCATENATE(A1597,$E$1))</f>
        <v>0</v>
      </c>
      <c r="F1597" s="135">
        <f>COUNTIF(品番配送区分記入用リスト!U:U,CONCATENATE(A1597,$F$1))</f>
        <v>0</v>
      </c>
      <c r="G1597" s="135">
        <f>COUNTIF(品番配送区分記入用リスト!U:U,CONCATENATE(A1597,$G$1))</f>
        <v>0</v>
      </c>
      <c r="H1597" s="135">
        <f>COUNTIF(品番配送区分記入用リスト!U:U,CONCATENATE(A1597,$H$1))</f>
        <v>0</v>
      </c>
      <c r="I1597" s="136">
        <f t="shared" si="26"/>
        <v>0</v>
      </c>
      <c r="J1597" s="142"/>
      <c r="L1597" s="135" t="s">
        <v>1484</v>
      </c>
      <c r="M1597" s="137">
        <v>2000000</v>
      </c>
      <c r="N1597" s="12"/>
      <c r="O1597" s="154"/>
      <c r="Q1597" s="12"/>
      <c r="R1597" s="147"/>
      <c r="S1597" s="138"/>
      <c r="T1597" s="138"/>
      <c r="X1597" s="85"/>
      <c r="Y1597" s="185"/>
      <c r="AA1597" s="158"/>
      <c r="AB1597" s="118"/>
      <c r="AC1597" s="118"/>
      <c r="AD1597" s="84"/>
      <c r="AF1597" s="139"/>
      <c r="AS1597" s="84"/>
    </row>
    <row r="1598" spans="1:45" ht="14.25" customHeight="1">
      <c r="A1598" s="407"/>
      <c r="B1598" s="104"/>
      <c r="C1598" s="105"/>
      <c r="E1598" s="135">
        <f>COUNTIF(品番配送区分記入用リスト!U:U,CONCATENATE(A1598,$E$1))</f>
        <v>0</v>
      </c>
      <c r="F1598" s="135">
        <f>COUNTIF(品番配送区分記入用リスト!U:U,CONCATENATE(A1598,$F$1))</f>
        <v>0</v>
      </c>
      <c r="G1598" s="135">
        <f>COUNTIF(品番配送区分記入用リスト!U:U,CONCATENATE(A1598,$G$1))</f>
        <v>0</v>
      </c>
      <c r="H1598" s="135">
        <f>COUNTIF(品番配送区分記入用リスト!U:U,CONCATENATE(A1598,$H$1))</f>
        <v>0</v>
      </c>
      <c r="I1598" s="136">
        <f t="shared" si="26"/>
        <v>0</v>
      </c>
      <c r="J1598" s="142"/>
      <c r="L1598" s="135" t="s">
        <v>1484</v>
      </c>
      <c r="M1598" s="137">
        <v>2000000</v>
      </c>
      <c r="N1598" s="12"/>
      <c r="O1598" s="154"/>
      <c r="Q1598" s="12"/>
      <c r="R1598" s="147"/>
      <c r="S1598" s="138"/>
      <c r="T1598" s="138"/>
      <c r="X1598" s="85"/>
      <c r="Y1598" s="185"/>
      <c r="AA1598" s="158"/>
      <c r="AB1598" s="118"/>
      <c r="AC1598" s="118"/>
      <c r="AD1598" s="84"/>
      <c r="AF1598" s="139"/>
      <c r="AS1598" s="84"/>
    </row>
    <row r="1599" spans="1:45" ht="14.25" customHeight="1">
      <c r="A1599" s="407"/>
      <c r="B1599" s="104"/>
      <c r="C1599" s="105"/>
      <c r="E1599" s="135">
        <f>COUNTIF(品番配送区分記入用リスト!U:U,CONCATENATE(A1599,$E$1))</f>
        <v>0</v>
      </c>
      <c r="F1599" s="135">
        <f>COUNTIF(品番配送区分記入用リスト!U:U,CONCATENATE(A1599,$F$1))</f>
        <v>0</v>
      </c>
      <c r="G1599" s="135">
        <f>COUNTIF(品番配送区分記入用リスト!U:U,CONCATENATE(A1599,$G$1))</f>
        <v>0</v>
      </c>
      <c r="H1599" s="135">
        <f>COUNTIF(品番配送区分記入用リスト!U:U,CONCATENATE(A1599,$H$1))</f>
        <v>0</v>
      </c>
      <c r="I1599" s="136">
        <f t="shared" si="26"/>
        <v>0</v>
      </c>
      <c r="J1599" s="142"/>
      <c r="L1599" s="135" t="s">
        <v>1484</v>
      </c>
      <c r="M1599" s="137">
        <v>2000000</v>
      </c>
      <c r="N1599" s="12"/>
      <c r="O1599" s="154"/>
      <c r="Q1599" s="12"/>
      <c r="R1599" s="147"/>
      <c r="S1599" s="138"/>
      <c r="T1599" s="138"/>
      <c r="X1599" s="85"/>
      <c r="Y1599" s="185"/>
      <c r="AA1599" s="158"/>
      <c r="AB1599" s="118"/>
      <c r="AC1599" s="118"/>
      <c r="AD1599" s="84"/>
      <c r="AF1599" s="139"/>
      <c r="AS1599" s="84"/>
    </row>
    <row r="1600" spans="1:45" ht="14.25" customHeight="1">
      <c r="A1600" s="407"/>
      <c r="B1600" s="104"/>
      <c r="C1600" s="105"/>
      <c r="E1600" s="135">
        <f>COUNTIF(品番配送区分記入用リスト!U:U,CONCATENATE(A1600,$E$1))</f>
        <v>0</v>
      </c>
      <c r="F1600" s="135">
        <f>COUNTIF(品番配送区分記入用リスト!U:U,CONCATENATE(A1600,$F$1))</f>
        <v>0</v>
      </c>
      <c r="G1600" s="135">
        <f>COUNTIF(品番配送区分記入用リスト!U:U,CONCATENATE(A1600,$G$1))</f>
        <v>0</v>
      </c>
      <c r="H1600" s="135">
        <f>COUNTIF(品番配送区分記入用リスト!U:U,CONCATENATE(A1600,$H$1))</f>
        <v>0</v>
      </c>
      <c r="I1600" s="136">
        <f t="shared" si="26"/>
        <v>0</v>
      </c>
      <c r="J1600" s="142"/>
      <c r="L1600" s="135" t="s">
        <v>1484</v>
      </c>
      <c r="M1600" s="137">
        <v>2000000</v>
      </c>
      <c r="N1600" s="12"/>
      <c r="O1600" s="154"/>
      <c r="Q1600" s="12"/>
      <c r="R1600" s="147"/>
      <c r="S1600" s="138"/>
      <c r="T1600" s="138"/>
      <c r="X1600" s="85"/>
      <c r="Y1600" s="185"/>
      <c r="AA1600" s="158"/>
      <c r="AB1600" s="118"/>
      <c r="AC1600" s="118"/>
      <c r="AD1600" s="84"/>
      <c r="AF1600" s="139"/>
      <c r="AS1600" s="84"/>
    </row>
    <row r="1601" spans="1:45" ht="14.25" customHeight="1">
      <c r="A1601" s="407"/>
      <c r="B1601" s="104"/>
      <c r="C1601" s="105"/>
      <c r="E1601" s="135">
        <f>COUNTIF(品番配送区分記入用リスト!U:U,CONCATENATE(A1601,$E$1))</f>
        <v>0</v>
      </c>
      <c r="F1601" s="135">
        <f>COUNTIF(品番配送区分記入用リスト!U:U,CONCATENATE(A1601,$F$1))</f>
        <v>0</v>
      </c>
      <c r="G1601" s="135">
        <f>COUNTIF(品番配送区分記入用リスト!U:U,CONCATENATE(A1601,$G$1))</f>
        <v>0</v>
      </c>
      <c r="H1601" s="135">
        <f>COUNTIF(品番配送区分記入用リスト!U:U,CONCATENATE(A1601,$H$1))</f>
        <v>0</v>
      </c>
      <c r="I1601" s="136">
        <f t="shared" ref="I1601:I1664" si="27">IF(SUM(E1601:H1601)+ROW(A1600)*0.0001%&gt;=1,SUM(E1601:H1601)+ROW(A1600)*0.0001%+M1601+C1601,0)</f>
        <v>0</v>
      </c>
      <c r="J1601" s="142"/>
      <c r="L1601" s="135" t="s">
        <v>1484</v>
      </c>
      <c r="M1601" s="137">
        <v>2000000</v>
      </c>
      <c r="N1601" s="12"/>
      <c r="O1601" s="154"/>
      <c r="Q1601" s="12"/>
      <c r="R1601" s="147"/>
      <c r="S1601" s="138"/>
      <c r="T1601" s="138"/>
      <c r="X1601" s="85"/>
      <c r="Y1601" s="185"/>
      <c r="AA1601" s="158"/>
      <c r="AB1601" s="118"/>
      <c r="AC1601" s="118"/>
      <c r="AD1601" s="84"/>
      <c r="AF1601" s="139"/>
      <c r="AS1601" s="84"/>
    </row>
    <row r="1602" spans="1:45" ht="14.25" customHeight="1">
      <c r="A1602" s="407"/>
      <c r="B1602" s="104"/>
      <c r="C1602" s="105"/>
      <c r="E1602" s="135">
        <f>COUNTIF(品番配送区分記入用リスト!U:U,CONCATENATE(A1602,$E$1))</f>
        <v>0</v>
      </c>
      <c r="F1602" s="135">
        <f>COUNTIF(品番配送区分記入用リスト!U:U,CONCATENATE(A1602,$F$1))</f>
        <v>0</v>
      </c>
      <c r="G1602" s="135">
        <f>COUNTIF(品番配送区分記入用リスト!U:U,CONCATENATE(A1602,$G$1))</f>
        <v>0</v>
      </c>
      <c r="H1602" s="135">
        <f>COUNTIF(品番配送区分記入用リスト!U:U,CONCATENATE(A1602,$H$1))</f>
        <v>0</v>
      </c>
      <c r="I1602" s="136">
        <f t="shared" si="27"/>
        <v>0</v>
      </c>
      <c r="J1602" s="142"/>
      <c r="L1602" s="135" t="s">
        <v>1484</v>
      </c>
      <c r="M1602" s="137">
        <v>2000000</v>
      </c>
      <c r="N1602" s="12"/>
      <c r="O1602" s="154"/>
      <c r="Q1602" s="12"/>
      <c r="R1602" s="147"/>
      <c r="S1602" s="138"/>
      <c r="T1602" s="138"/>
      <c r="X1602" s="85"/>
      <c r="Y1602" s="185"/>
      <c r="AA1602" s="158"/>
      <c r="AB1602" s="118"/>
      <c r="AC1602" s="118"/>
      <c r="AD1602" s="84"/>
      <c r="AF1602" s="139"/>
      <c r="AS1602" s="84"/>
    </row>
    <row r="1603" spans="1:45" ht="14.25" customHeight="1">
      <c r="A1603" s="407"/>
      <c r="B1603" s="104"/>
      <c r="C1603" s="105"/>
      <c r="E1603" s="135">
        <f>COUNTIF(品番配送区分記入用リスト!U:U,CONCATENATE(A1603,$E$1))</f>
        <v>0</v>
      </c>
      <c r="F1603" s="135">
        <f>COUNTIF(品番配送区分記入用リスト!U:U,CONCATENATE(A1603,$F$1))</f>
        <v>0</v>
      </c>
      <c r="G1603" s="135">
        <f>COUNTIF(品番配送区分記入用リスト!U:U,CONCATENATE(A1603,$G$1))</f>
        <v>0</v>
      </c>
      <c r="H1603" s="135">
        <f>COUNTIF(品番配送区分記入用リスト!U:U,CONCATENATE(A1603,$H$1))</f>
        <v>0</v>
      </c>
      <c r="I1603" s="136">
        <f t="shared" si="27"/>
        <v>0</v>
      </c>
      <c r="J1603" s="142"/>
      <c r="L1603" s="135" t="s">
        <v>1484</v>
      </c>
      <c r="M1603" s="137">
        <v>2000000</v>
      </c>
      <c r="N1603" s="12"/>
      <c r="O1603" s="154"/>
      <c r="Q1603" s="12"/>
      <c r="R1603" s="147"/>
      <c r="S1603" s="138"/>
      <c r="T1603" s="138"/>
      <c r="X1603" s="85"/>
      <c r="Y1603" s="185"/>
      <c r="AA1603" s="158"/>
      <c r="AB1603" s="118"/>
      <c r="AC1603" s="118"/>
      <c r="AD1603" s="84"/>
      <c r="AF1603" s="139"/>
      <c r="AS1603" s="84"/>
    </row>
    <row r="1604" spans="1:45" ht="14.25" customHeight="1">
      <c r="A1604" s="407"/>
      <c r="B1604" s="104"/>
      <c r="C1604" s="105"/>
      <c r="E1604" s="135">
        <f>COUNTIF(品番配送区分記入用リスト!U:U,CONCATENATE(A1604,$E$1))</f>
        <v>0</v>
      </c>
      <c r="F1604" s="135">
        <f>COUNTIF(品番配送区分記入用リスト!U:U,CONCATENATE(A1604,$F$1))</f>
        <v>0</v>
      </c>
      <c r="G1604" s="135">
        <f>COUNTIF(品番配送区分記入用リスト!U:U,CONCATENATE(A1604,$G$1))</f>
        <v>0</v>
      </c>
      <c r="H1604" s="135">
        <f>COUNTIF(品番配送区分記入用リスト!U:U,CONCATENATE(A1604,$H$1))</f>
        <v>0</v>
      </c>
      <c r="I1604" s="136">
        <f t="shared" si="27"/>
        <v>0</v>
      </c>
      <c r="J1604" s="142"/>
      <c r="L1604" s="135" t="s">
        <v>1484</v>
      </c>
      <c r="M1604" s="137">
        <v>2000000</v>
      </c>
      <c r="N1604" s="12"/>
      <c r="O1604" s="154"/>
      <c r="Q1604" s="12"/>
      <c r="R1604" s="147"/>
      <c r="S1604" s="138"/>
      <c r="T1604" s="138"/>
      <c r="X1604" s="85"/>
      <c r="Y1604" s="185"/>
      <c r="AA1604" s="158"/>
      <c r="AB1604" s="118"/>
      <c r="AC1604" s="118"/>
      <c r="AD1604" s="84"/>
      <c r="AF1604" s="139"/>
      <c r="AS1604" s="84"/>
    </row>
    <row r="1605" spans="1:45" ht="14.25" customHeight="1">
      <c r="A1605" s="407"/>
      <c r="B1605" s="104"/>
      <c r="C1605" s="105"/>
      <c r="E1605" s="135">
        <f>COUNTIF(品番配送区分記入用リスト!U:U,CONCATENATE(A1605,$E$1))</f>
        <v>0</v>
      </c>
      <c r="F1605" s="135">
        <f>COUNTIF(品番配送区分記入用リスト!U:U,CONCATENATE(A1605,$F$1))</f>
        <v>0</v>
      </c>
      <c r="G1605" s="135">
        <f>COUNTIF(品番配送区分記入用リスト!U:U,CONCATENATE(A1605,$G$1))</f>
        <v>0</v>
      </c>
      <c r="H1605" s="135">
        <f>COUNTIF(品番配送区分記入用リスト!U:U,CONCATENATE(A1605,$H$1))</f>
        <v>0</v>
      </c>
      <c r="I1605" s="136">
        <f t="shared" si="27"/>
        <v>0</v>
      </c>
      <c r="J1605" s="142"/>
      <c r="L1605" s="135" t="s">
        <v>1484</v>
      </c>
      <c r="M1605" s="137">
        <v>2000000</v>
      </c>
      <c r="N1605" s="12"/>
      <c r="O1605" s="154"/>
      <c r="Q1605" s="12"/>
      <c r="R1605" s="147"/>
      <c r="S1605" s="138"/>
      <c r="T1605" s="138"/>
      <c r="X1605" s="85"/>
      <c r="Y1605" s="185"/>
      <c r="AA1605" s="158"/>
      <c r="AB1605" s="118"/>
      <c r="AC1605" s="118"/>
      <c r="AD1605" s="84"/>
      <c r="AF1605" s="139"/>
      <c r="AS1605" s="84"/>
    </row>
    <row r="1606" spans="1:45" ht="14.25" customHeight="1">
      <c r="A1606" s="407"/>
      <c r="B1606" s="104"/>
      <c r="C1606" s="105"/>
      <c r="E1606" s="135">
        <f>COUNTIF(品番配送区分記入用リスト!U:U,CONCATENATE(A1606,$E$1))</f>
        <v>0</v>
      </c>
      <c r="F1606" s="135">
        <f>COUNTIF(品番配送区分記入用リスト!U:U,CONCATENATE(A1606,$F$1))</f>
        <v>0</v>
      </c>
      <c r="G1606" s="135">
        <f>COUNTIF(品番配送区分記入用リスト!U:U,CONCATENATE(A1606,$G$1))</f>
        <v>0</v>
      </c>
      <c r="H1606" s="135">
        <f>COUNTIF(品番配送区分記入用リスト!U:U,CONCATENATE(A1606,$H$1))</f>
        <v>0</v>
      </c>
      <c r="I1606" s="136">
        <f t="shared" si="27"/>
        <v>0</v>
      </c>
      <c r="J1606" s="142"/>
      <c r="L1606" s="135" t="s">
        <v>1484</v>
      </c>
      <c r="M1606" s="137">
        <v>2000000</v>
      </c>
      <c r="N1606" s="12"/>
      <c r="O1606" s="154"/>
      <c r="Q1606" s="12"/>
      <c r="R1606" s="147"/>
      <c r="S1606" s="138"/>
      <c r="T1606" s="138"/>
      <c r="X1606" s="85"/>
      <c r="Y1606" s="185"/>
      <c r="AA1606" s="158"/>
      <c r="AB1606" s="118"/>
      <c r="AC1606" s="118"/>
      <c r="AD1606" s="84"/>
      <c r="AF1606" s="139"/>
      <c r="AS1606" s="84"/>
    </row>
    <row r="1607" spans="1:45" ht="14.25" customHeight="1">
      <c r="A1607" s="407"/>
      <c r="B1607" s="104"/>
      <c r="C1607" s="105"/>
      <c r="E1607" s="135">
        <f>COUNTIF(品番配送区分記入用リスト!U:U,CONCATENATE(A1607,$E$1))</f>
        <v>0</v>
      </c>
      <c r="F1607" s="135">
        <f>COUNTIF(品番配送区分記入用リスト!U:U,CONCATENATE(A1607,$F$1))</f>
        <v>0</v>
      </c>
      <c r="G1607" s="135">
        <f>COUNTIF(品番配送区分記入用リスト!U:U,CONCATENATE(A1607,$G$1))</f>
        <v>0</v>
      </c>
      <c r="H1607" s="135">
        <f>COUNTIF(品番配送区分記入用リスト!U:U,CONCATENATE(A1607,$H$1))</f>
        <v>0</v>
      </c>
      <c r="I1607" s="136">
        <f t="shared" si="27"/>
        <v>0</v>
      </c>
      <c r="J1607" s="142"/>
      <c r="L1607" s="135" t="s">
        <v>1484</v>
      </c>
      <c r="M1607" s="137">
        <v>2000000</v>
      </c>
      <c r="N1607" s="12"/>
      <c r="O1607" s="154"/>
      <c r="Q1607" s="12"/>
      <c r="R1607" s="147"/>
      <c r="S1607" s="138"/>
      <c r="T1607" s="138"/>
      <c r="X1607" s="85"/>
      <c r="Y1607" s="185"/>
      <c r="AA1607" s="158"/>
      <c r="AB1607" s="118"/>
      <c r="AC1607" s="118"/>
      <c r="AD1607" s="84"/>
      <c r="AF1607" s="139"/>
      <c r="AS1607" s="84"/>
    </row>
    <row r="1608" spans="1:45" ht="14.25" customHeight="1">
      <c r="A1608" s="407"/>
      <c r="B1608" s="104"/>
      <c r="C1608" s="105"/>
      <c r="E1608" s="135">
        <f>COUNTIF(品番配送区分記入用リスト!U:U,CONCATENATE(A1608,$E$1))</f>
        <v>0</v>
      </c>
      <c r="F1608" s="135">
        <f>COUNTIF(品番配送区分記入用リスト!U:U,CONCATENATE(A1608,$F$1))</f>
        <v>0</v>
      </c>
      <c r="G1608" s="135">
        <f>COUNTIF(品番配送区分記入用リスト!U:U,CONCATENATE(A1608,$G$1))</f>
        <v>0</v>
      </c>
      <c r="H1608" s="135">
        <f>COUNTIF(品番配送区分記入用リスト!U:U,CONCATENATE(A1608,$H$1))</f>
        <v>0</v>
      </c>
      <c r="I1608" s="136">
        <f t="shared" si="27"/>
        <v>0</v>
      </c>
      <c r="J1608" s="142"/>
      <c r="L1608" s="135" t="s">
        <v>1484</v>
      </c>
      <c r="M1608" s="137">
        <v>2000000</v>
      </c>
      <c r="N1608" s="12"/>
      <c r="O1608" s="154"/>
      <c r="Q1608" s="12"/>
      <c r="R1608" s="147"/>
      <c r="S1608" s="138"/>
      <c r="T1608" s="138"/>
      <c r="X1608" s="85"/>
      <c r="Y1608" s="185"/>
      <c r="AA1608" s="158"/>
      <c r="AB1608" s="118"/>
      <c r="AC1608" s="118"/>
      <c r="AD1608" s="84"/>
      <c r="AF1608" s="139"/>
      <c r="AS1608" s="84"/>
    </row>
    <row r="1609" spans="1:45" ht="14.25" customHeight="1">
      <c r="A1609" s="407"/>
      <c r="B1609" s="104"/>
      <c r="C1609" s="105"/>
      <c r="E1609" s="135">
        <f>COUNTIF(品番配送区分記入用リスト!U:U,CONCATENATE(A1609,$E$1))</f>
        <v>0</v>
      </c>
      <c r="F1609" s="135">
        <f>COUNTIF(品番配送区分記入用リスト!U:U,CONCATENATE(A1609,$F$1))</f>
        <v>0</v>
      </c>
      <c r="G1609" s="135">
        <f>COUNTIF(品番配送区分記入用リスト!U:U,CONCATENATE(A1609,$G$1))</f>
        <v>0</v>
      </c>
      <c r="H1609" s="135">
        <f>COUNTIF(品番配送区分記入用リスト!U:U,CONCATENATE(A1609,$H$1))</f>
        <v>0</v>
      </c>
      <c r="I1609" s="136">
        <f t="shared" si="27"/>
        <v>0</v>
      </c>
      <c r="J1609" s="142"/>
      <c r="L1609" s="135" t="s">
        <v>1484</v>
      </c>
      <c r="M1609" s="137">
        <v>2000000</v>
      </c>
      <c r="N1609" s="12"/>
      <c r="O1609" s="154"/>
      <c r="Q1609" s="12"/>
      <c r="R1609" s="147"/>
      <c r="S1609" s="138"/>
      <c r="T1609" s="138"/>
      <c r="X1609" s="85"/>
      <c r="Y1609" s="185"/>
      <c r="AA1609" s="158"/>
      <c r="AB1609" s="118"/>
      <c r="AC1609" s="118"/>
      <c r="AD1609" s="84"/>
      <c r="AF1609" s="139"/>
      <c r="AS1609" s="84"/>
    </row>
    <row r="1610" spans="1:45" ht="14.25" customHeight="1">
      <c r="A1610" s="407"/>
      <c r="B1610" s="104"/>
      <c r="C1610" s="105"/>
      <c r="E1610" s="135">
        <f>COUNTIF(品番配送区分記入用リスト!U:U,CONCATENATE(A1610,$E$1))</f>
        <v>0</v>
      </c>
      <c r="F1610" s="135">
        <f>COUNTIF(品番配送区分記入用リスト!U:U,CONCATENATE(A1610,$F$1))</f>
        <v>0</v>
      </c>
      <c r="G1610" s="135">
        <f>COUNTIF(品番配送区分記入用リスト!U:U,CONCATENATE(A1610,$G$1))</f>
        <v>0</v>
      </c>
      <c r="H1610" s="135">
        <f>COUNTIF(品番配送区分記入用リスト!U:U,CONCATENATE(A1610,$H$1))</f>
        <v>0</v>
      </c>
      <c r="I1610" s="136">
        <f t="shared" si="27"/>
        <v>0</v>
      </c>
      <c r="J1610" s="142"/>
      <c r="L1610" s="135" t="s">
        <v>1484</v>
      </c>
      <c r="M1610" s="137">
        <v>2000000</v>
      </c>
      <c r="N1610" s="12"/>
      <c r="O1610" s="154"/>
      <c r="Q1610" s="12"/>
      <c r="R1610" s="147"/>
      <c r="S1610" s="138"/>
      <c r="T1610" s="138"/>
      <c r="X1610" s="85"/>
      <c r="Y1610" s="185"/>
      <c r="AA1610" s="158"/>
      <c r="AB1610" s="118"/>
      <c r="AC1610" s="118"/>
      <c r="AD1610" s="84"/>
      <c r="AF1610" s="139"/>
      <c r="AS1610" s="84"/>
    </row>
    <row r="1611" spans="1:45" ht="14.25" customHeight="1">
      <c r="A1611" s="407"/>
      <c r="B1611" s="104"/>
      <c r="C1611" s="105"/>
      <c r="E1611" s="135">
        <f>COUNTIF(品番配送区分記入用リスト!U:U,CONCATENATE(A1611,$E$1))</f>
        <v>0</v>
      </c>
      <c r="F1611" s="135">
        <f>COUNTIF(品番配送区分記入用リスト!U:U,CONCATENATE(A1611,$F$1))</f>
        <v>0</v>
      </c>
      <c r="G1611" s="135">
        <f>COUNTIF(品番配送区分記入用リスト!U:U,CONCATENATE(A1611,$G$1))</f>
        <v>0</v>
      </c>
      <c r="H1611" s="135">
        <f>COUNTIF(品番配送区分記入用リスト!U:U,CONCATENATE(A1611,$H$1))</f>
        <v>0</v>
      </c>
      <c r="I1611" s="136">
        <f t="shared" si="27"/>
        <v>0</v>
      </c>
      <c r="J1611" s="142"/>
      <c r="L1611" s="135" t="s">
        <v>1484</v>
      </c>
      <c r="M1611" s="137">
        <v>2000000</v>
      </c>
      <c r="N1611" s="12"/>
      <c r="O1611" s="154"/>
      <c r="Q1611" s="12"/>
      <c r="R1611" s="147"/>
      <c r="S1611" s="138"/>
      <c r="T1611" s="138"/>
      <c r="X1611" s="85"/>
      <c r="Y1611" s="185"/>
      <c r="AA1611" s="158"/>
      <c r="AB1611" s="118"/>
      <c r="AC1611" s="118"/>
      <c r="AD1611" s="84"/>
      <c r="AF1611" s="139"/>
      <c r="AS1611" s="84"/>
    </row>
    <row r="1612" spans="1:45" ht="14.25" customHeight="1">
      <c r="A1612" s="407"/>
      <c r="B1612" s="104"/>
      <c r="C1612" s="105"/>
      <c r="E1612" s="135">
        <f>COUNTIF(品番配送区分記入用リスト!U:U,CONCATENATE(A1612,$E$1))</f>
        <v>0</v>
      </c>
      <c r="F1612" s="135">
        <f>COUNTIF(品番配送区分記入用リスト!U:U,CONCATENATE(A1612,$F$1))</f>
        <v>0</v>
      </c>
      <c r="G1612" s="135">
        <f>COUNTIF(品番配送区分記入用リスト!U:U,CONCATENATE(A1612,$G$1))</f>
        <v>0</v>
      </c>
      <c r="H1612" s="135">
        <f>COUNTIF(品番配送区分記入用リスト!U:U,CONCATENATE(A1612,$H$1))</f>
        <v>0</v>
      </c>
      <c r="I1612" s="136">
        <f t="shared" si="27"/>
        <v>0</v>
      </c>
      <c r="J1612" s="142"/>
      <c r="L1612" s="135" t="s">
        <v>1484</v>
      </c>
      <c r="M1612" s="137">
        <v>2000000</v>
      </c>
      <c r="N1612" s="12"/>
      <c r="O1612" s="154"/>
      <c r="Q1612" s="12"/>
      <c r="R1612" s="147"/>
      <c r="S1612" s="138"/>
      <c r="T1612" s="138"/>
      <c r="X1612" s="85"/>
      <c r="Y1612" s="185"/>
      <c r="AA1612" s="158"/>
      <c r="AB1612" s="118"/>
      <c r="AC1612" s="118"/>
      <c r="AD1612" s="84"/>
      <c r="AF1612" s="139"/>
      <c r="AS1612" s="84"/>
    </row>
    <row r="1613" spans="1:45" ht="14.25" customHeight="1">
      <c r="A1613" s="407"/>
      <c r="B1613" s="104"/>
      <c r="C1613" s="105"/>
      <c r="E1613" s="135">
        <f>COUNTIF(品番配送区分記入用リスト!U:U,CONCATENATE(A1613,$E$1))</f>
        <v>0</v>
      </c>
      <c r="F1613" s="135">
        <f>COUNTIF(品番配送区分記入用リスト!U:U,CONCATENATE(A1613,$F$1))</f>
        <v>0</v>
      </c>
      <c r="G1613" s="135">
        <f>COUNTIF(品番配送区分記入用リスト!U:U,CONCATENATE(A1613,$G$1))</f>
        <v>0</v>
      </c>
      <c r="H1613" s="135">
        <f>COUNTIF(品番配送区分記入用リスト!U:U,CONCATENATE(A1613,$H$1))</f>
        <v>0</v>
      </c>
      <c r="I1613" s="136">
        <f t="shared" si="27"/>
        <v>0</v>
      </c>
      <c r="J1613" s="142"/>
      <c r="L1613" s="135" t="s">
        <v>1484</v>
      </c>
      <c r="M1613" s="137">
        <v>2000000</v>
      </c>
      <c r="N1613" s="12"/>
      <c r="O1613" s="154"/>
      <c r="Q1613" s="12"/>
      <c r="R1613" s="147"/>
      <c r="S1613" s="138"/>
      <c r="T1613" s="138"/>
      <c r="X1613" s="85"/>
      <c r="Y1613" s="185"/>
      <c r="AA1613" s="158"/>
      <c r="AB1613" s="118"/>
      <c r="AC1613" s="118"/>
      <c r="AD1613" s="84"/>
      <c r="AF1613" s="139"/>
      <c r="AS1613" s="84"/>
    </row>
    <row r="1614" spans="1:45" ht="14.25" customHeight="1">
      <c r="A1614" s="407"/>
      <c r="B1614" s="104"/>
      <c r="C1614" s="105"/>
      <c r="E1614" s="135">
        <f>COUNTIF(品番配送区分記入用リスト!U:U,CONCATENATE(A1614,$E$1))</f>
        <v>0</v>
      </c>
      <c r="F1614" s="135">
        <f>COUNTIF(品番配送区分記入用リスト!U:U,CONCATENATE(A1614,$F$1))</f>
        <v>0</v>
      </c>
      <c r="G1614" s="135">
        <f>COUNTIF(品番配送区分記入用リスト!U:U,CONCATENATE(A1614,$G$1))</f>
        <v>0</v>
      </c>
      <c r="H1614" s="135">
        <f>COUNTIF(品番配送区分記入用リスト!U:U,CONCATENATE(A1614,$H$1))</f>
        <v>0</v>
      </c>
      <c r="I1614" s="136">
        <f t="shared" si="27"/>
        <v>0</v>
      </c>
      <c r="J1614" s="142"/>
      <c r="L1614" s="135" t="s">
        <v>1484</v>
      </c>
      <c r="M1614" s="137">
        <v>2000000</v>
      </c>
      <c r="N1614" s="12"/>
      <c r="O1614" s="154"/>
      <c r="Q1614" s="12"/>
      <c r="R1614" s="147"/>
      <c r="S1614" s="138"/>
      <c r="T1614" s="138"/>
      <c r="X1614" s="85"/>
      <c r="Y1614" s="185"/>
      <c r="AA1614" s="158"/>
      <c r="AB1614" s="118"/>
      <c r="AC1614" s="118"/>
      <c r="AD1614" s="84"/>
      <c r="AF1614" s="139"/>
      <c r="AS1614" s="84"/>
    </row>
    <row r="1615" spans="1:45" ht="14.25" customHeight="1">
      <c r="A1615" s="407"/>
      <c r="B1615" s="104"/>
      <c r="C1615" s="105"/>
      <c r="E1615" s="135">
        <f>COUNTIF(品番配送区分記入用リスト!U:U,CONCATENATE(A1615,$E$1))</f>
        <v>0</v>
      </c>
      <c r="F1615" s="135">
        <f>COUNTIF(品番配送区分記入用リスト!U:U,CONCATENATE(A1615,$F$1))</f>
        <v>0</v>
      </c>
      <c r="G1615" s="135">
        <f>COUNTIF(品番配送区分記入用リスト!U:U,CONCATENATE(A1615,$G$1))</f>
        <v>0</v>
      </c>
      <c r="H1615" s="135">
        <f>COUNTIF(品番配送区分記入用リスト!U:U,CONCATENATE(A1615,$H$1))</f>
        <v>0</v>
      </c>
      <c r="I1615" s="136">
        <f t="shared" si="27"/>
        <v>0</v>
      </c>
      <c r="J1615" s="142"/>
      <c r="L1615" s="135" t="s">
        <v>1484</v>
      </c>
      <c r="M1615" s="137">
        <v>2000000</v>
      </c>
      <c r="N1615" s="12"/>
      <c r="O1615" s="154"/>
      <c r="Q1615" s="12"/>
      <c r="R1615" s="147"/>
      <c r="S1615" s="138"/>
      <c r="T1615" s="138"/>
      <c r="X1615" s="85"/>
      <c r="Y1615" s="185"/>
      <c r="AA1615" s="158"/>
      <c r="AB1615" s="118"/>
      <c r="AC1615" s="118"/>
      <c r="AD1615" s="84"/>
      <c r="AF1615" s="139"/>
      <c r="AS1615" s="84"/>
    </row>
    <row r="1616" spans="1:45" ht="14.25" customHeight="1">
      <c r="A1616" s="407"/>
      <c r="B1616" s="104"/>
      <c r="C1616" s="105"/>
      <c r="E1616" s="135">
        <f>COUNTIF(品番配送区分記入用リスト!U:U,CONCATENATE(A1616,$E$1))</f>
        <v>0</v>
      </c>
      <c r="F1616" s="135">
        <f>COUNTIF(品番配送区分記入用リスト!U:U,CONCATENATE(A1616,$F$1))</f>
        <v>0</v>
      </c>
      <c r="G1616" s="135">
        <f>COUNTIF(品番配送区分記入用リスト!U:U,CONCATENATE(A1616,$G$1))</f>
        <v>0</v>
      </c>
      <c r="H1616" s="135">
        <f>COUNTIF(品番配送区分記入用リスト!U:U,CONCATENATE(A1616,$H$1))</f>
        <v>0</v>
      </c>
      <c r="I1616" s="136">
        <f t="shared" si="27"/>
        <v>0</v>
      </c>
      <c r="J1616" s="142"/>
      <c r="L1616" s="135" t="s">
        <v>1484</v>
      </c>
      <c r="M1616" s="137">
        <v>2000000</v>
      </c>
      <c r="N1616" s="12"/>
      <c r="O1616" s="154"/>
      <c r="Q1616" s="12"/>
      <c r="R1616" s="147"/>
      <c r="S1616" s="138"/>
      <c r="T1616" s="138"/>
      <c r="X1616" s="85"/>
      <c r="Y1616" s="185"/>
      <c r="AA1616" s="158"/>
      <c r="AB1616" s="118"/>
      <c r="AC1616" s="118"/>
      <c r="AD1616" s="84"/>
      <c r="AF1616" s="139"/>
      <c r="AS1616" s="84"/>
    </row>
    <row r="1617" spans="1:45" ht="14.25" customHeight="1">
      <c r="A1617" s="407"/>
      <c r="B1617" s="104"/>
      <c r="C1617" s="105"/>
      <c r="E1617" s="135">
        <f>COUNTIF(品番配送区分記入用リスト!U:U,CONCATENATE(A1617,$E$1))</f>
        <v>0</v>
      </c>
      <c r="F1617" s="135">
        <f>COUNTIF(品番配送区分記入用リスト!U:U,CONCATENATE(A1617,$F$1))</f>
        <v>0</v>
      </c>
      <c r="G1617" s="135">
        <f>COUNTIF(品番配送区分記入用リスト!U:U,CONCATENATE(A1617,$G$1))</f>
        <v>0</v>
      </c>
      <c r="H1617" s="135">
        <f>COUNTIF(品番配送区分記入用リスト!U:U,CONCATENATE(A1617,$H$1))</f>
        <v>0</v>
      </c>
      <c r="I1617" s="136">
        <f t="shared" si="27"/>
        <v>0</v>
      </c>
      <c r="J1617" s="142"/>
      <c r="L1617" s="135" t="s">
        <v>1484</v>
      </c>
      <c r="M1617" s="137">
        <v>2000000</v>
      </c>
      <c r="N1617" s="12"/>
      <c r="O1617" s="154"/>
      <c r="Q1617" s="12"/>
      <c r="R1617" s="147"/>
      <c r="S1617" s="138"/>
      <c r="T1617" s="138"/>
      <c r="X1617" s="85"/>
      <c r="Y1617" s="185"/>
      <c r="AA1617" s="158"/>
      <c r="AB1617" s="118"/>
      <c r="AC1617" s="118"/>
      <c r="AD1617" s="84"/>
      <c r="AF1617" s="139"/>
      <c r="AS1617" s="84"/>
    </row>
    <row r="1618" spans="1:45" ht="14.25" customHeight="1">
      <c r="A1618" s="407"/>
      <c r="B1618" s="104"/>
      <c r="C1618" s="105"/>
      <c r="E1618" s="135">
        <f>COUNTIF(品番配送区分記入用リスト!U:U,CONCATENATE(A1618,$E$1))</f>
        <v>0</v>
      </c>
      <c r="F1618" s="135">
        <f>COUNTIF(品番配送区分記入用リスト!U:U,CONCATENATE(A1618,$F$1))</f>
        <v>0</v>
      </c>
      <c r="G1618" s="135">
        <f>COUNTIF(品番配送区分記入用リスト!U:U,CONCATENATE(A1618,$G$1))</f>
        <v>0</v>
      </c>
      <c r="H1618" s="135">
        <f>COUNTIF(品番配送区分記入用リスト!U:U,CONCATENATE(A1618,$H$1))</f>
        <v>0</v>
      </c>
      <c r="I1618" s="136">
        <f t="shared" si="27"/>
        <v>0</v>
      </c>
      <c r="J1618" s="142"/>
      <c r="L1618" s="135" t="s">
        <v>1484</v>
      </c>
      <c r="M1618" s="137">
        <v>2000000</v>
      </c>
      <c r="N1618" s="12"/>
      <c r="O1618" s="154"/>
      <c r="Q1618" s="12"/>
      <c r="R1618" s="147"/>
      <c r="S1618" s="138"/>
      <c r="T1618" s="138"/>
      <c r="X1618" s="85"/>
      <c r="Y1618" s="185"/>
      <c r="AA1618" s="158"/>
      <c r="AB1618" s="118"/>
      <c r="AC1618" s="118"/>
      <c r="AD1618" s="84"/>
      <c r="AF1618" s="139"/>
      <c r="AS1618" s="84"/>
    </row>
    <row r="1619" spans="1:45" ht="14.25" customHeight="1">
      <c r="A1619" s="407"/>
      <c r="B1619" s="104"/>
      <c r="C1619" s="105"/>
      <c r="E1619" s="135">
        <f>COUNTIF(品番配送区分記入用リスト!U:U,CONCATENATE(A1619,$E$1))</f>
        <v>0</v>
      </c>
      <c r="F1619" s="135">
        <f>COUNTIF(品番配送区分記入用リスト!U:U,CONCATENATE(A1619,$F$1))</f>
        <v>0</v>
      </c>
      <c r="G1619" s="135">
        <f>COUNTIF(品番配送区分記入用リスト!U:U,CONCATENATE(A1619,$G$1))</f>
        <v>0</v>
      </c>
      <c r="H1619" s="135">
        <f>COUNTIF(品番配送区分記入用リスト!U:U,CONCATENATE(A1619,$H$1))</f>
        <v>0</v>
      </c>
      <c r="I1619" s="136">
        <f t="shared" si="27"/>
        <v>0</v>
      </c>
      <c r="J1619" s="142"/>
      <c r="L1619" s="135" t="s">
        <v>1484</v>
      </c>
      <c r="M1619" s="137">
        <v>2000000</v>
      </c>
      <c r="N1619" s="12"/>
      <c r="O1619" s="154"/>
      <c r="Q1619" s="12"/>
      <c r="R1619" s="147"/>
      <c r="S1619" s="138"/>
      <c r="T1619" s="138"/>
      <c r="X1619" s="85"/>
      <c r="Y1619" s="185"/>
      <c r="AA1619" s="158"/>
      <c r="AB1619" s="118"/>
      <c r="AC1619" s="118"/>
      <c r="AD1619" s="84"/>
      <c r="AF1619" s="139"/>
      <c r="AS1619" s="84"/>
    </row>
    <row r="1620" spans="1:45" ht="14.25" customHeight="1">
      <c r="A1620" s="407"/>
      <c r="B1620" s="104"/>
      <c r="C1620" s="105"/>
      <c r="E1620" s="135">
        <f>COUNTIF(品番配送区分記入用リスト!U:U,CONCATENATE(A1620,$E$1))</f>
        <v>0</v>
      </c>
      <c r="F1620" s="135">
        <f>COUNTIF(品番配送区分記入用リスト!U:U,CONCATENATE(A1620,$F$1))</f>
        <v>0</v>
      </c>
      <c r="G1620" s="135">
        <f>COUNTIF(品番配送区分記入用リスト!U:U,CONCATENATE(A1620,$G$1))</f>
        <v>0</v>
      </c>
      <c r="H1620" s="135">
        <f>COUNTIF(品番配送区分記入用リスト!U:U,CONCATENATE(A1620,$H$1))</f>
        <v>0</v>
      </c>
      <c r="I1620" s="136">
        <f t="shared" si="27"/>
        <v>0</v>
      </c>
      <c r="J1620" s="142"/>
      <c r="L1620" s="135" t="s">
        <v>1484</v>
      </c>
      <c r="M1620" s="137">
        <v>2000000</v>
      </c>
      <c r="N1620" s="12"/>
      <c r="O1620" s="154"/>
      <c r="Q1620" s="12"/>
      <c r="R1620" s="147"/>
      <c r="S1620" s="138"/>
      <c r="T1620" s="138"/>
      <c r="X1620" s="85"/>
      <c r="Y1620" s="185"/>
      <c r="AA1620" s="158"/>
      <c r="AB1620" s="118"/>
      <c r="AC1620" s="118"/>
      <c r="AD1620" s="84"/>
      <c r="AF1620" s="139"/>
      <c r="AS1620" s="84"/>
    </row>
    <row r="1621" spans="1:45" ht="14.25" customHeight="1">
      <c r="A1621" s="407"/>
      <c r="B1621" s="104"/>
      <c r="C1621" s="105"/>
      <c r="E1621" s="135">
        <f>COUNTIF(品番配送区分記入用リスト!U:U,CONCATENATE(A1621,$E$1))</f>
        <v>0</v>
      </c>
      <c r="F1621" s="135">
        <f>COUNTIF(品番配送区分記入用リスト!U:U,CONCATENATE(A1621,$F$1))</f>
        <v>0</v>
      </c>
      <c r="G1621" s="135">
        <f>COUNTIF(品番配送区分記入用リスト!U:U,CONCATENATE(A1621,$G$1))</f>
        <v>0</v>
      </c>
      <c r="H1621" s="135">
        <f>COUNTIF(品番配送区分記入用リスト!U:U,CONCATENATE(A1621,$H$1))</f>
        <v>0</v>
      </c>
      <c r="I1621" s="136">
        <f t="shared" si="27"/>
        <v>0</v>
      </c>
      <c r="J1621" s="142"/>
      <c r="L1621" s="135" t="s">
        <v>1484</v>
      </c>
      <c r="M1621" s="137">
        <v>2000000</v>
      </c>
      <c r="N1621" s="12"/>
      <c r="O1621" s="154"/>
      <c r="Q1621" s="12"/>
      <c r="R1621" s="147"/>
      <c r="S1621" s="138"/>
      <c r="T1621" s="138"/>
      <c r="X1621" s="85"/>
      <c r="Y1621" s="185"/>
      <c r="AA1621" s="158"/>
      <c r="AB1621" s="118"/>
      <c r="AC1621" s="118"/>
      <c r="AD1621" s="84"/>
      <c r="AF1621" s="139"/>
      <c r="AS1621" s="84"/>
    </row>
    <row r="1622" spans="1:45" ht="14.25" customHeight="1">
      <c r="A1622" s="407"/>
      <c r="B1622" s="104"/>
      <c r="C1622" s="105"/>
      <c r="E1622" s="135">
        <f>COUNTIF(品番配送区分記入用リスト!U:U,CONCATENATE(A1622,$E$1))</f>
        <v>0</v>
      </c>
      <c r="F1622" s="135">
        <f>COUNTIF(品番配送区分記入用リスト!U:U,CONCATENATE(A1622,$F$1))</f>
        <v>0</v>
      </c>
      <c r="G1622" s="135">
        <f>COUNTIF(品番配送区分記入用リスト!U:U,CONCATENATE(A1622,$G$1))</f>
        <v>0</v>
      </c>
      <c r="H1622" s="135">
        <f>COUNTIF(品番配送区分記入用リスト!U:U,CONCATENATE(A1622,$H$1))</f>
        <v>0</v>
      </c>
      <c r="I1622" s="136">
        <f t="shared" si="27"/>
        <v>0</v>
      </c>
      <c r="J1622" s="142"/>
      <c r="L1622" s="135" t="s">
        <v>1484</v>
      </c>
      <c r="M1622" s="137">
        <v>2000000</v>
      </c>
      <c r="N1622" s="12"/>
      <c r="O1622" s="154"/>
      <c r="Q1622" s="12"/>
      <c r="R1622" s="147"/>
      <c r="S1622" s="138"/>
      <c r="T1622" s="138"/>
      <c r="X1622" s="85"/>
      <c r="Y1622" s="185"/>
      <c r="AA1622" s="158"/>
      <c r="AB1622" s="118"/>
      <c r="AC1622" s="118"/>
      <c r="AD1622" s="84"/>
      <c r="AF1622" s="139"/>
      <c r="AS1622" s="84"/>
    </row>
    <row r="1623" spans="1:45" ht="14.25" customHeight="1">
      <c r="A1623" s="407"/>
      <c r="B1623" s="104"/>
      <c r="C1623" s="105"/>
      <c r="E1623" s="135">
        <f>COUNTIF(品番配送区分記入用リスト!U:U,CONCATENATE(A1623,$E$1))</f>
        <v>0</v>
      </c>
      <c r="F1623" s="135">
        <f>COUNTIF(品番配送区分記入用リスト!U:U,CONCATENATE(A1623,$F$1))</f>
        <v>0</v>
      </c>
      <c r="G1623" s="135">
        <f>COUNTIF(品番配送区分記入用リスト!U:U,CONCATENATE(A1623,$G$1))</f>
        <v>0</v>
      </c>
      <c r="H1623" s="135">
        <f>COUNTIF(品番配送区分記入用リスト!U:U,CONCATENATE(A1623,$H$1))</f>
        <v>0</v>
      </c>
      <c r="I1623" s="136">
        <f t="shared" si="27"/>
        <v>0</v>
      </c>
      <c r="J1623" s="142"/>
      <c r="L1623" s="135" t="s">
        <v>1484</v>
      </c>
      <c r="M1623" s="137">
        <v>2000000</v>
      </c>
      <c r="N1623" s="12"/>
      <c r="O1623" s="154"/>
      <c r="Q1623" s="12"/>
      <c r="R1623" s="147"/>
      <c r="S1623" s="138"/>
      <c r="T1623" s="138"/>
      <c r="X1623" s="85"/>
      <c r="Y1623" s="185"/>
      <c r="AA1623" s="158"/>
      <c r="AB1623" s="118"/>
      <c r="AC1623" s="118"/>
      <c r="AD1623" s="84"/>
      <c r="AF1623" s="139"/>
      <c r="AS1623" s="84"/>
    </row>
    <row r="1624" spans="1:45" ht="14.25" customHeight="1">
      <c r="A1624" s="407"/>
      <c r="B1624" s="104"/>
      <c r="C1624" s="105"/>
      <c r="E1624" s="135">
        <f>COUNTIF(品番配送区分記入用リスト!U:U,CONCATENATE(A1624,$E$1))</f>
        <v>0</v>
      </c>
      <c r="F1624" s="135">
        <f>COUNTIF(品番配送区分記入用リスト!U:U,CONCATENATE(A1624,$F$1))</f>
        <v>0</v>
      </c>
      <c r="G1624" s="135">
        <f>COUNTIF(品番配送区分記入用リスト!U:U,CONCATENATE(A1624,$G$1))</f>
        <v>0</v>
      </c>
      <c r="H1624" s="135">
        <f>COUNTIF(品番配送区分記入用リスト!U:U,CONCATENATE(A1624,$H$1))</f>
        <v>0</v>
      </c>
      <c r="I1624" s="136">
        <f t="shared" si="27"/>
        <v>0</v>
      </c>
      <c r="J1624" s="142"/>
      <c r="L1624" s="135" t="s">
        <v>1484</v>
      </c>
      <c r="M1624" s="137">
        <v>2000000</v>
      </c>
      <c r="N1624" s="12"/>
      <c r="O1624" s="154"/>
      <c r="Q1624" s="12"/>
      <c r="R1624" s="147"/>
      <c r="S1624" s="138"/>
      <c r="T1624" s="138"/>
      <c r="X1624" s="85"/>
      <c r="Y1624" s="185"/>
      <c r="AA1624" s="158"/>
      <c r="AB1624" s="118"/>
      <c r="AC1624" s="118"/>
      <c r="AD1624" s="84"/>
      <c r="AF1624" s="139"/>
      <c r="AS1624" s="84"/>
    </row>
    <row r="1625" spans="1:45" ht="14.25" customHeight="1">
      <c r="A1625" s="407"/>
      <c r="B1625" s="104"/>
      <c r="C1625" s="105"/>
      <c r="E1625" s="135">
        <f>COUNTIF(品番配送区分記入用リスト!U:U,CONCATENATE(A1625,$E$1))</f>
        <v>0</v>
      </c>
      <c r="F1625" s="135">
        <f>COUNTIF(品番配送区分記入用リスト!U:U,CONCATENATE(A1625,$F$1))</f>
        <v>0</v>
      </c>
      <c r="G1625" s="135">
        <f>COUNTIF(品番配送区分記入用リスト!U:U,CONCATENATE(A1625,$G$1))</f>
        <v>0</v>
      </c>
      <c r="H1625" s="135">
        <f>COUNTIF(品番配送区分記入用リスト!U:U,CONCATENATE(A1625,$H$1))</f>
        <v>0</v>
      </c>
      <c r="I1625" s="136">
        <f t="shared" si="27"/>
        <v>0</v>
      </c>
      <c r="J1625" s="142"/>
      <c r="L1625" s="135" t="s">
        <v>1484</v>
      </c>
      <c r="M1625" s="137">
        <v>2000000</v>
      </c>
      <c r="N1625" s="12"/>
      <c r="O1625" s="154"/>
      <c r="Q1625" s="12"/>
      <c r="R1625" s="147"/>
      <c r="S1625" s="138"/>
      <c r="T1625" s="138"/>
      <c r="X1625" s="85"/>
      <c r="Y1625" s="185"/>
      <c r="AA1625" s="158"/>
      <c r="AB1625" s="118"/>
      <c r="AC1625" s="118"/>
      <c r="AD1625" s="84"/>
      <c r="AF1625" s="139"/>
      <c r="AS1625" s="84"/>
    </row>
    <row r="1626" spans="1:45" ht="14.25" customHeight="1">
      <c r="A1626" s="407"/>
      <c r="B1626" s="104"/>
      <c r="C1626" s="105"/>
      <c r="E1626" s="135">
        <f>COUNTIF(品番配送区分記入用リスト!U:U,CONCATENATE(A1626,$E$1))</f>
        <v>0</v>
      </c>
      <c r="F1626" s="135">
        <f>COUNTIF(品番配送区分記入用リスト!U:U,CONCATENATE(A1626,$F$1))</f>
        <v>0</v>
      </c>
      <c r="G1626" s="135">
        <f>COUNTIF(品番配送区分記入用リスト!U:U,CONCATENATE(A1626,$G$1))</f>
        <v>0</v>
      </c>
      <c r="H1626" s="135">
        <f>COUNTIF(品番配送区分記入用リスト!U:U,CONCATENATE(A1626,$H$1))</f>
        <v>0</v>
      </c>
      <c r="I1626" s="136">
        <f t="shared" si="27"/>
        <v>0</v>
      </c>
      <c r="J1626" s="142"/>
      <c r="L1626" s="135" t="s">
        <v>1484</v>
      </c>
      <c r="M1626" s="137">
        <v>2000000</v>
      </c>
      <c r="N1626" s="12"/>
      <c r="O1626" s="154"/>
      <c r="Q1626" s="12"/>
      <c r="R1626" s="147"/>
      <c r="S1626" s="138"/>
      <c r="T1626" s="138"/>
      <c r="X1626" s="85"/>
      <c r="Y1626" s="185"/>
      <c r="AA1626" s="158"/>
      <c r="AB1626" s="118"/>
      <c r="AC1626" s="118"/>
      <c r="AD1626" s="84"/>
      <c r="AF1626" s="139"/>
      <c r="AS1626" s="84"/>
    </row>
    <row r="1627" spans="1:45" ht="14.25" customHeight="1">
      <c r="A1627" s="407"/>
      <c r="B1627" s="104"/>
      <c r="C1627" s="105"/>
      <c r="E1627" s="135">
        <f>COUNTIF(品番配送区分記入用リスト!U:U,CONCATENATE(A1627,$E$1))</f>
        <v>0</v>
      </c>
      <c r="F1627" s="135">
        <f>COUNTIF(品番配送区分記入用リスト!U:U,CONCATENATE(A1627,$F$1))</f>
        <v>0</v>
      </c>
      <c r="G1627" s="135">
        <f>COUNTIF(品番配送区分記入用リスト!U:U,CONCATENATE(A1627,$G$1))</f>
        <v>0</v>
      </c>
      <c r="H1627" s="135">
        <f>COUNTIF(品番配送区分記入用リスト!U:U,CONCATENATE(A1627,$H$1))</f>
        <v>0</v>
      </c>
      <c r="I1627" s="136">
        <f t="shared" si="27"/>
        <v>0</v>
      </c>
      <c r="J1627" s="142"/>
      <c r="L1627" s="135" t="s">
        <v>1484</v>
      </c>
      <c r="M1627" s="137">
        <v>2000000</v>
      </c>
      <c r="N1627" s="12"/>
      <c r="O1627" s="154"/>
      <c r="Q1627" s="12"/>
      <c r="R1627" s="147"/>
      <c r="S1627" s="138"/>
      <c r="T1627" s="138"/>
      <c r="X1627" s="85"/>
      <c r="Y1627" s="185"/>
      <c r="AA1627" s="158"/>
      <c r="AB1627" s="118"/>
      <c r="AC1627" s="118"/>
      <c r="AD1627" s="84"/>
      <c r="AF1627" s="139"/>
      <c r="AS1627" s="84"/>
    </row>
    <row r="1628" spans="1:45" ht="14.25" customHeight="1">
      <c r="A1628" s="407"/>
      <c r="B1628" s="104"/>
      <c r="C1628" s="105"/>
      <c r="E1628" s="135">
        <f>COUNTIF(品番配送区分記入用リスト!U:U,CONCATENATE(A1628,$E$1))</f>
        <v>0</v>
      </c>
      <c r="F1628" s="135">
        <f>COUNTIF(品番配送区分記入用リスト!U:U,CONCATENATE(A1628,$F$1))</f>
        <v>0</v>
      </c>
      <c r="G1628" s="135">
        <f>COUNTIF(品番配送区分記入用リスト!U:U,CONCATENATE(A1628,$G$1))</f>
        <v>0</v>
      </c>
      <c r="H1628" s="135">
        <f>COUNTIF(品番配送区分記入用リスト!U:U,CONCATENATE(A1628,$H$1))</f>
        <v>0</v>
      </c>
      <c r="I1628" s="136">
        <f t="shared" si="27"/>
        <v>0</v>
      </c>
      <c r="J1628" s="142"/>
      <c r="L1628" s="135" t="s">
        <v>1484</v>
      </c>
      <c r="M1628" s="137">
        <v>2000000</v>
      </c>
      <c r="N1628" s="12"/>
      <c r="O1628" s="154"/>
      <c r="Q1628" s="12"/>
      <c r="R1628" s="147"/>
      <c r="S1628" s="138"/>
      <c r="T1628" s="138"/>
      <c r="X1628" s="85"/>
      <c r="Y1628" s="185"/>
      <c r="AA1628" s="158"/>
      <c r="AB1628" s="118"/>
      <c r="AC1628" s="118"/>
      <c r="AD1628" s="84"/>
      <c r="AF1628" s="139"/>
      <c r="AS1628" s="84"/>
    </row>
    <row r="1629" spans="1:45" ht="14.25" customHeight="1">
      <c r="A1629" s="407"/>
      <c r="B1629" s="104"/>
      <c r="C1629" s="105"/>
      <c r="E1629" s="135">
        <f>COUNTIF(品番配送区分記入用リスト!U:U,CONCATENATE(A1629,$E$1))</f>
        <v>0</v>
      </c>
      <c r="F1629" s="135">
        <f>COUNTIF(品番配送区分記入用リスト!U:U,CONCATENATE(A1629,$F$1))</f>
        <v>0</v>
      </c>
      <c r="G1629" s="135">
        <f>COUNTIF(品番配送区分記入用リスト!U:U,CONCATENATE(A1629,$G$1))</f>
        <v>0</v>
      </c>
      <c r="H1629" s="135">
        <f>COUNTIF(品番配送区分記入用リスト!U:U,CONCATENATE(A1629,$H$1))</f>
        <v>0</v>
      </c>
      <c r="I1629" s="136">
        <f t="shared" si="27"/>
        <v>0</v>
      </c>
      <c r="J1629" s="142"/>
      <c r="L1629" s="135" t="s">
        <v>1484</v>
      </c>
      <c r="M1629" s="137">
        <v>2000000</v>
      </c>
      <c r="N1629" s="12"/>
      <c r="O1629" s="154"/>
      <c r="Q1629" s="12"/>
      <c r="R1629" s="147"/>
      <c r="S1629" s="138"/>
      <c r="T1629" s="138"/>
      <c r="X1629" s="85"/>
      <c r="Y1629" s="185"/>
      <c r="AA1629" s="158"/>
      <c r="AB1629" s="118"/>
      <c r="AC1629" s="118"/>
      <c r="AD1629" s="84"/>
      <c r="AF1629" s="139"/>
      <c r="AS1629" s="84"/>
    </row>
    <row r="1630" spans="1:45" ht="14.25" customHeight="1">
      <c r="A1630" s="407"/>
      <c r="B1630" s="104"/>
      <c r="C1630" s="105"/>
      <c r="E1630" s="135">
        <f>COUNTIF(品番配送区分記入用リスト!U:U,CONCATENATE(A1630,$E$1))</f>
        <v>0</v>
      </c>
      <c r="F1630" s="135">
        <f>COUNTIF(品番配送区分記入用リスト!U:U,CONCATENATE(A1630,$F$1))</f>
        <v>0</v>
      </c>
      <c r="G1630" s="135">
        <f>COUNTIF(品番配送区分記入用リスト!U:U,CONCATENATE(A1630,$G$1))</f>
        <v>0</v>
      </c>
      <c r="H1630" s="135">
        <f>COUNTIF(品番配送区分記入用リスト!U:U,CONCATENATE(A1630,$H$1))</f>
        <v>0</v>
      </c>
      <c r="I1630" s="136">
        <f t="shared" si="27"/>
        <v>0</v>
      </c>
      <c r="J1630" s="142"/>
      <c r="L1630" s="135" t="s">
        <v>1484</v>
      </c>
      <c r="M1630" s="137">
        <v>2000000</v>
      </c>
      <c r="N1630" s="12"/>
      <c r="O1630" s="154"/>
      <c r="Q1630" s="12"/>
      <c r="R1630" s="147"/>
      <c r="S1630" s="138"/>
      <c r="T1630" s="138"/>
      <c r="X1630" s="85"/>
      <c r="Y1630" s="185"/>
      <c r="AA1630" s="158"/>
      <c r="AB1630" s="118"/>
      <c r="AC1630" s="118"/>
      <c r="AD1630" s="84"/>
      <c r="AF1630" s="139"/>
      <c r="AS1630" s="84"/>
    </row>
    <row r="1631" spans="1:45" ht="14.25" customHeight="1">
      <c r="A1631" s="407"/>
      <c r="B1631" s="104"/>
      <c r="C1631" s="105"/>
      <c r="E1631" s="135">
        <f>COUNTIF(品番配送区分記入用リスト!U:U,CONCATENATE(A1631,$E$1))</f>
        <v>0</v>
      </c>
      <c r="F1631" s="135">
        <f>COUNTIF(品番配送区分記入用リスト!U:U,CONCATENATE(A1631,$F$1))</f>
        <v>0</v>
      </c>
      <c r="G1631" s="135">
        <f>COUNTIF(品番配送区分記入用リスト!U:U,CONCATENATE(A1631,$G$1))</f>
        <v>0</v>
      </c>
      <c r="H1631" s="135">
        <f>COUNTIF(品番配送区分記入用リスト!U:U,CONCATENATE(A1631,$H$1))</f>
        <v>0</v>
      </c>
      <c r="I1631" s="136">
        <f t="shared" si="27"/>
        <v>0</v>
      </c>
      <c r="J1631" s="142"/>
      <c r="L1631" s="135" t="s">
        <v>1484</v>
      </c>
      <c r="M1631" s="137">
        <v>2000000</v>
      </c>
      <c r="N1631" s="12"/>
      <c r="O1631" s="154"/>
      <c r="Q1631" s="12"/>
      <c r="R1631" s="147"/>
      <c r="S1631" s="138"/>
      <c r="T1631" s="138"/>
      <c r="X1631" s="85"/>
      <c r="Y1631" s="185"/>
      <c r="AA1631" s="158"/>
      <c r="AB1631" s="118"/>
      <c r="AC1631" s="118"/>
      <c r="AD1631" s="84"/>
      <c r="AF1631" s="139"/>
      <c r="AS1631" s="84"/>
    </row>
    <row r="1632" spans="1:45" ht="14.25" customHeight="1">
      <c r="A1632" s="407"/>
      <c r="B1632" s="104"/>
      <c r="C1632" s="105"/>
      <c r="E1632" s="135">
        <f>COUNTIF(品番配送区分記入用リスト!U:U,CONCATENATE(A1632,$E$1))</f>
        <v>0</v>
      </c>
      <c r="F1632" s="135">
        <f>COUNTIF(品番配送区分記入用リスト!U:U,CONCATENATE(A1632,$F$1))</f>
        <v>0</v>
      </c>
      <c r="G1632" s="135">
        <f>COUNTIF(品番配送区分記入用リスト!U:U,CONCATENATE(A1632,$G$1))</f>
        <v>0</v>
      </c>
      <c r="H1632" s="135">
        <f>COUNTIF(品番配送区分記入用リスト!U:U,CONCATENATE(A1632,$H$1))</f>
        <v>0</v>
      </c>
      <c r="I1632" s="136">
        <f t="shared" si="27"/>
        <v>0</v>
      </c>
      <c r="J1632" s="142"/>
      <c r="L1632" s="135" t="s">
        <v>1484</v>
      </c>
      <c r="M1632" s="137">
        <v>2000000</v>
      </c>
      <c r="N1632" s="12"/>
      <c r="O1632" s="154"/>
      <c r="Q1632" s="12"/>
      <c r="R1632" s="147"/>
      <c r="S1632" s="138"/>
      <c r="T1632" s="138"/>
      <c r="X1632" s="85"/>
      <c r="Y1632" s="185"/>
      <c r="AA1632" s="158"/>
      <c r="AB1632" s="118"/>
      <c r="AC1632" s="118"/>
      <c r="AD1632" s="84"/>
      <c r="AF1632" s="139"/>
      <c r="AS1632" s="84"/>
    </row>
    <row r="1633" spans="1:45" ht="14.25" customHeight="1">
      <c r="A1633" s="407"/>
      <c r="B1633" s="104"/>
      <c r="C1633" s="105"/>
      <c r="E1633" s="135">
        <f>COUNTIF(品番配送区分記入用リスト!U:U,CONCATENATE(A1633,$E$1))</f>
        <v>0</v>
      </c>
      <c r="F1633" s="135">
        <f>COUNTIF(品番配送区分記入用リスト!U:U,CONCATENATE(A1633,$F$1))</f>
        <v>0</v>
      </c>
      <c r="G1633" s="135">
        <f>COUNTIF(品番配送区分記入用リスト!U:U,CONCATENATE(A1633,$G$1))</f>
        <v>0</v>
      </c>
      <c r="H1633" s="135">
        <f>COUNTIF(品番配送区分記入用リスト!U:U,CONCATENATE(A1633,$H$1))</f>
        <v>0</v>
      </c>
      <c r="I1633" s="136">
        <f t="shared" si="27"/>
        <v>0</v>
      </c>
      <c r="J1633" s="142"/>
      <c r="L1633" s="135" t="s">
        <v>1484</v>
      </c>
      <c r="M1633" s="137">
        <v>2000000</v>
      </c>
      <c r="N1633" s="12"/>
      <c r="O1633" s="154"/>
      <c r="Q1633" s="12"/>
      <c r="R1633" s="147"/>
      <c r="S1633" s="138"/>
      <c r="T1633" s="138"/>
      <c r="X1633" s="85"/>
      <c r="Y1633" s="185"/>
      <c r="AA1633" s="158"/>
      <c r="AB1633" s="118"/>
      <c r="AC1633" s="118"/>
      <c r="AD1633" s="84"/>
      <c r="AF1633" s="139"/>
      <c r="AS1633" s="84"/>
    </row>
    <row r="1634" spans="1:45" ht="14.25" customHeight="1">
      <c r="A1634" s="407"/>
      <c r="B1634" s="104"/>
      <c r="C1634" s="105"/>
      <c r="E1634" s="135">
        <f>COUNTIF(品番配送区分記入用リスト!U:U,CONCATENATE(A1634,$E$1))</f>
        <v>0</v>
      </c>
      <c r="F1634" s="135">
        <f>COUNTIF(品番配送区分記入用リスト!U:U,CONCATENATE(A1634,$F$1))</f>
        <v>0</v>
      </c>
      <c r="G1634" s="135">
        <f>COUNTIF(品番配送区分記入用リスト!U:U,CONCATENATE(A1634,$G$1))</f>
        <v>0</v>
      </c>
      <c r="H1634" s="135">
        <f>COUNTIF(品番配送区分記入用リスト!U:U,CONCATENATE(A1634,$H$1))</f>
        <v>0</v>
      </c>
      <c r="I1634" s="136">
        <f t="shared" si="27"/>
        <v>0</v>
      </c>
      <c r="J1634" s="142"/>
      <c r="L1634" s="135" t="s">
        <v>1484</v>
      </c>
      <c r="M1634" s="137">
        <v>2000000</v>
      </c>
      <c r="N1634" s="12"/>
      <c r="O1634" s="154"/>
      <c r="Q1634" s="12"/>
      <c r="R1634" s="147"/>
      <c r="S1634" s="138"/>
      <c r="T1634" s="138"/>
      <c r="X1634" s="85"/>
      <c r="Y1634" s="185"/>
      <c r="AA1634" s="158"/>
      <c r="AB1634" s="118"/>
      <c r="AC1634" s="118"/>
      <c r="AD1634" s="84"/>
      <c r="AF1634" s="139"/>
      <c r="AS1634" s="84"/>
    </row>
    <row r="1635" spans="1:45" ht="14.25" customHeight="1">
      <c r="A1635" s="408"/>
      <c r="B1635" s="107"/>
      <c r="C1635" s="105"/>
      <c r="E1635" s="135">
        <f>COUNTIF(品番配送区分記入用リスト!U:U,CONCATENATE(A1635,$E$1))</f>
        <v>0</v>
      </c>
      <c r="F1635" s="135">
        <f>COUNTIF(品番配送区分記入用リスト!U:U,CONCATENATE(A1635,$F$1))</f>
        <v>0</v>
      </c>
      <c r="G1635" s="135">
        <f>COUNTIF(品番配送区分記入用リスト!U:U,CONCATENATE(A1635,$G$1))</f>
        <v>0</v>
      </c>
      <c r="H1635" s="135">
        <f>COUNTIF(品番配送区分記入用リスト!U:U,CONCATENATE(A1635,$H$1))</f>
        <v>0</v>
      </c>
      <c r="I1635" s="136">
        <f t="shared" si="27"/>
        <v>0</v>
      </c>
      <c r="J1635" s="142"/>
      <c r="L1635" s="135" t="s">
        <v>1484</v>
      </c>
      <c r="M1635" s="137">
        <v>2000000</v>
      </c>
      <c r="N1635" s="12"/>
      <c r="O1635" s="154"/>
      <c r="Q1635" s="12"/>
      <c r="R1635" s="147"/>
      <c r="S1635" s="138"/>
      <c r="T1635" s="138"/>
      <c r="X1635" s="85"/>
      <c r="Y1635" s="185"/>
      <c r="AA1635" s="158"/>
      <c r="AB1635" s="118"/>
      <c r="AC1635" s="118"/>
      <c r="AD1635" s="84"/>
      <c r="AF1635" s="139"/>
      <c r="AS1635" s="84"/>
    </row>
    <row r="1636" spans="1:45" ht="14.25" customHeight="1">
      <c r="A1636" s="408"/>
      <c r="B1636" s="107"/>
      <c r="C1636" s="105"/>
      <c r="E1636" s="135">
        <f>COUNTIF(品番配送区分記入用リスト!U:U,CONCATENATE(A1636,$E$1))</f>
        <v>0</v>
      </c>
      <c r="F1636" s="135">
        <f>COUNTIF(品番配送区分記入用リスト!U:U,CONCATENATE(A1636,$F$1))</f>
        <v>0</v>
      </c>
      <c r="G1636" s="135">
        <f>COUNTIF(品番配送区分記入用リスト!U:U,CONCATENATE(A1636,$G$1))</f>
        <v>0</v>
      </c>
      <c r="H1636" s="135">
        <f>COUNTIF(品番配送区分記入用リスト!U:U,CONCATENATE(A1636,$H$1))</f>
        <v>0</v>
      </c>
      <c r="I1636" s="136">
        <f t="shared" si="27"/>
        <v>0</v>
      </c>
      <c r="J1636" s="142"/>
      <c r="L1636" s="135" t="s">
        <v>1484</v>
      </c>
      <c r="M1636" s="137">
        <v>2000000</v>
      </c>
      <c r="N1636" s="12"/>
      <c r="O1636" s="154"/>
      <c r="Q1636" s="12"/>
      <c r="R1636" s="147"/>
      <c r="S1636" s="138"/>
      <c r="T1636" s="138"/>
      <c r="X1636" s="85"/>
      <c r="Y1636" s="185"/>
      <c r="AA1636" s="158"/>
      <c r="AB1636" s="118"/>
      <c r="AC1636" s="118"/>
      <c r="AD1636" s="84"/>
      <c r="AF1636" s="139"/>
      <c r="AS1636" s="84"/>
    </row>
    <row r="1637" spans="1:45" ht="14.25" customHeight="1">
      <c r="A1637" s="408"/>
      <c r="B1637" s="107"/>
      <c r="C1637" s="105"/>
      <c r="E1637" s="135">
        <f>COUNTIF(品番配送区分記入用リスト!U:U,CONCATENATE(A1637,$E$1))</f>
        <v>0</v>
      </c>
      <c r="F1637" s="135">
        <f>COUNTIF(品番配送区分記入用リスト!U:U,CONCATENATE(A1637,$F$1))</f>
        <v>0</v>
      </c>
      <c r="G1637" s="135">
        <f>COUNTIF(品番配送区分記入用リスト!U:U,CONCATENATE(A1637,$G$1))</f>
        <v>0</v>
      </c>
      <c r="H1637" s="135">
        <f>COUNTIF(品番配送区分記入用リスト!U:U,CONCATENATE(A1637,$H$1))</f>
        <v>0</v>
      </c>
      <c r="I1637" s="136">
        <f t="shared" si="27"/>
        <v>0</v>
      </c>
      <c r="J1637" s="142"/>
      <c r="L1637" s="135" t="s">
        <v>1484</v>
      </c>
      <c r="M1637" s="137">
        <v>2000000</v>
      </c>
      <c r="N1637" s="12"/>
      <c r="O1637" s="154"/>
      <c r="Q1637" s="12"/>
      <c r="R1637" s="147"/>
      <c r="S1637" s="138"/>
      <c r="T1637" s="138"/>
      <c r="X1637" s="85"/>
      <c r="Y1637" s="185"/>
      <c r="AA1637" s="158"/>
      <c r="AB1637" s="118"/>
      <c r="AC1637" s="118"/>
      <c r="AD1637" s="84"/>
      <c r="AF1637" s="139"/>
      <c r="AS1637" s="84"/>
    </row>
    <row r="1638" spans="1:45" ht="14.25" customHeight="1">
      <c r="A1638" s="407"/>
      <c r="B1638" s="104"/>
      <c r="C1638" s="105"/>
      <c r="E1638" s="135">
        <f>COUNTIF(品番配送区分記入用リスト!U:U,CONCATENATE(A1638,$E$1))</f>
        <v>0</v>
      </c>
      <c r="F1638" s="135">
        <f>COUNTIF(品番配送区分記入用リスト!U:U,CONCATENATE(A1638,$F$1))</f>
        <v>0</v>
      </c>
      <c r="G1638" s="135">
        <f>COUNTIF(品番配送区分記入用リスト!U:U,CONCATENATE(A1638,$G$1))</f>
        <v>0</v>
      </c>
      <c r="H1638" s="135">
        <f>COUNTIF(品番配送区分記入用リスト!U:U,CONCATENATE(A1638,$H$1))</f>
        <v>0</v>
      </c>
      <c r="I1638" s="136">
        <f t="shared" si="27"/>
        <v>0</v>
      </c>
      <c r="J1638" s="142"/>
      <c r="L1638" s="135" t="s">
        <v>1484</v>
      </c>
      <c r="M1638" s="137">
        <v>2000000</v>
      </c>
      <c r="N1638" s="12"/>
      <c r="O1638" s="154"/>
      <c r="Q1638" s="12"/>
      <c r="R1638" s="147"/>
      <c r="S1638" s="138"/>
      <c r="T1638" s="138"/>
      <c r="X1638" s="85"/>
      <c r="Y1638" s="185"/>
      <c r="AA1638" s="158"/>
      <c r="AB1638" s="118"/>
      <c r="AC1638" s="118"/>
      <c r="AD1638" s="84"/>
      <c r="AF1638" s="139"/>
      <c r="AS1638" s="84"/>
    </row>
    <row r="1639" spans="1:45" ht="14.25" customHeight="1">
      <c r="A1639" s="407"/>
      <c r="B1639" s="104"/>
      <c r="C1639" s="105"/>
      <c r="E1639" s="135">
        <f>COUNTIF(品番配送区分記入用リスト!U:U,CONCATENATE(A1639,$E$1))</f>
        <v>0</v>
      </c>
      <c r="F1639" s="135">
        <f>COUNTIF(品番配送区分記入用リスト!U:U,CONCATENATE(A1639,$F$1))</f>
        <v>0</v>
      </c>
      <c r="G1639" s="135">
        <f>COUNTIF(品番配送区分記入用リスト!U:U,CONCATENATE(A1639,$G$1))</f>
        <v>0</v>
      </c>
      <c r="H1639" s="135">
        <f>COUNTIF(品番配送区分記入用リスト!U:U,CONCATENATE(A1639,$H$1))</f>
        <v>0</v>
      </c>
      <c r="I1639" s="136">
        <f t="shared" si="27"/>
        <v>0</v>
      </c>
      <c r="J1639" s="142"/>
      <c r="L1639" s="135" t="s">
        <v>1484</v>
      </c>
      <c r="M1639" s="137">
        <v>2000000</v>
      </c>
      <c r="N1639" s="12"/>
      <c r="O1639" s="154"/>
      <c r="Q1639" s="12"/>
      <c r="R1639" s="147"/>
      <c r="S1639" s="138"/>
      <c r="T1639" s="138"/>
      <c r="X1639" s="85"/>
      <c r="Y1639" s="185"/>
      <c r="AA1639" s="158"/>
      <c r="AB1639" s="118"/>
      <c r="AC1639" s="118"/>
      <c r="AD1639" s="84"/>
      <c r="AF1639" s="139"/>
      <c r="AS1639" s="84"/>
    </row>
    <row r="1640" spans="1:45" ht="14.25" customHeight="1">
      <c r="A1640" s="407"/>
      <c r="B1640" s="104"/>
      <c r="C1640" s="105"/>
      <c r="E1640" s="135">
        <f>COUNTIF(品番配送区分記入用リスト!U:U,CONCATENATE(A1640,$E$1))</f>
        <v>0</v>
      </c>
      <c r="F1640" s="135">
        <f>COUNTIF(品番配送区分記入用リスト!U:U,CONCATENATE(A1640,$F$1))</f>
        <v>0</v>
      </c>
      <c r="G1640" s="135">
        <f>COUNTIF(品番配送区分記入用リスト!U:U,CONCATENATE(A1640,$G$1))</f>
        <v>0</v>
      </c>
      <c r="H1640" s="135">
        <f>COUNTIF(品番配送区分記入用リスト!U:U,CONCATENATE(A1640,$H$1))</f>
        <v>0</v>
      </c>
      <c r="I1640" s="136">
        <f t="shared" si="27"/>
        <v>0</v>
      </c>
      <c r="J1640" s="142"/>
      <c r="L1640" s="135" t="s">
        <v>1484</v>
      </c>
      <c r="M1640" s="137">
        <v>2000000</v>
      </c>
      <c r="N1640" s="12"/>
      <c r="O1640" s="154"/>
      <c r="Q1640" s="12"/>
      <c r="R1640" s="147"/>
      <c r="S1640" s="138"/>
      <c r="T1640" s="138"/>
      <c r="X1640" s="85"/>
      <c r="Y1640" s="185"/>
      <c r="AA1640" s="158"/>
      <c r="AB1640" s="118"/>
      <c r="AC1640" s="118"/>
      <c r="AD1640" s="84"/>
      <c r="AF1640" s="139"/>
      <c r="AS1640" s="84"/>
    </row>
    <row r="1641" spans="1:45" ht="14.25" customHeight="1">
      <c r="A1641" s="407"/>
      <c r="B1641" s="104"/>
      <c r="C1641" s="105"/>
      <c r="E1641" s="135">
        <f>COUNTIF(品番配送区分記入用リスト!U:U,CONCATENATE(A1641,$E$1))</f>
        <v>0</v>
      </c>
      <c r="F1641" s="135">
        <f>COUNTIF(品番配送区分記入用リスト!U:U,CONCATENATE(A1641,$F$1))</f>
        <v>0</v>
      </c>
      <c r="G1641" s="135">
        <f>COUNTIF(品番配送区分記入用リスト!U:U,CONCATENATE(A1641,$G$1))</f>
        <v>0</v>
      </c>
      <c r="H1641" s="135">
        <f>COUNTIF(品番配送区分記入用リスト!U:U,CONCATENATE(A1641,$H$1))</f>
        <v>0</v>
      </c>
      <c r="I1641" s="136">
        <f t="shared" si="27"/>
        <v>0</v>
      </c>
      <c r="J1641" s="142"/>
      <c r="L1641" s="135" t="s">
        <v>1484</v>
      </c>
      <c r="M1641" s="137">
        <v>2000000</v>
      </c>
      <c r="N1641" s="12"/>
      <c r="O1641" s="154"/>
      <c r="Q1641" s="12"/>
      <c r="R1641" s="147"/>
      <c r="S1641" s="138"/>
      <c r="T1641" s="138"/>
      <c r="X1641" s="85"/>
      <c r="Y1641" s="185"/>
      <c r="AA1641" s="158"/>
      <c r="AB1641" s="118"/>
      <c r="AC1641" s="118"/>
      <c r="AD1641" s="84"/>
      <c r="AF1641" s="139"/>
      <c r="AS1641" s="84"/>
    </row>
    <row r="1642" spans="1:45" ht="14.25" customHeight="1">
      <c r="A1642" s="407"/>
      <c r="B1642" s="104"/>
      <c r="C1642" s="105"/>
      <c r="E1642" s="135">
        <f>COUNTIF(品番配送区分記入用リスト!U:U,CONCATENATE(A1642,$E$1))</f>
        <v>0</v>
      </c>
      <c r="F1642" s="135">
        <f>COUNTIF(品番配送区分記入用リスト!U:U,CONCATENATE(A1642,$F$1))</f>
        <v>0</v>
      </c>
      <c r="G1642" s="135">
        <f>COUNTIF(品番配送区分記入用リスト!U:U,CONCATENATE(A1642,$G$1))</f>
        <v>0</v>
      </c>
      <c r="H1642" s="135">
        <f>COUNTIF(品番配送区分記入用リスト!U:U,CONCATENATE(A1642,$H$1))</f>
        <v>0</v>
      </c>
      <c r="I1642" s="136">
        <f t="shared" si="27"/>
        <v>0</v>
      </c>
      <c r="J1642" s="142"/>
      <c r="L1642" s="135" t="s">
        <v>1484</v>
      </c>
      <c r="M1642" s="137">
        <v>2000000</v>
      </c>
      <c r="N1642" s="12"/>
      <c r="O1642" s="154"/>
      <c r="Q1642" s="12"/>
      <c r="R1642" s="147"/>
      <c r="S1642" s="138"/>
      <c r="T1642" s="138"/>
      <c r="X1642" s="85"/>
      <c r="Y1642" s="185"/>
      <c r="AA1642" s="158"/>
      <c r="AB1642" s="118"/>
      <c r="AC1642" s="118"/>
      <c r="AD1642" s="84"/>
      <c r="AF1642" s="139"/>
      <c r="AS1642" s="84"/>
    </row>
    <row r="1643" spans="1:45" ht="14.25" customHeight="1">
      <c r="A1643" s="407"/>
      <c r="B1643" s="104"/>
      <c r="C1643" s="105"/>
      <c r="E1643" s="135">
        <f>COUNTIF(品番配送区分記入用リスト!U:U,CONCATENATE(A1643,$E$1))</f>
        <v>0</v>
      </c>
      <c r="F1643" s="135">
        <f>COUNTIF(品番配送区分記入用リスト!U:U,CONCATENATE(A1643,$F$1))</f>
        <v>0</v>
      </c>
      <c r="G1643" s="135">
        <f>COUNTIF(品番配送区分記入用リスト!U:U,CONCATENATE(A1643,$G$1))</f>
        <v>0</v>
      </c>
      <c r="H1643" s="135">
        <f>COUNTIF(品番配送区分記入用リスト!U:U,CONCATENATE(A1643,$H$1))</f>
        <v>0</v>
      </c>
      <c r="I1643" s="136">
        <f t="shared" si="27"/>
        <v>0</v>
      </c>
      <c r="J1643" s="142"/>
      <c r="L1643" s="135" t="s">
        <v>1484</v>
      </c>
      <c r="M1643" s="137">
        <v>2000000</v>
      </c>
      <c r="N1643" s="12"/>
      <c r="O1643" s="154"/>
      <c r="Q1643" s="12"/>
      <c r="R1643" s="147"/>
      <c r="S1643" s="138"/>
      <c r="T1643" s="138"/>
      <c r="X1643" s="85"/>
      <c r="Y1643" s="185"/>
      <c r="AA1643" s="158"/>
      <c r="AB1643" s="118"/>
      <c r="AC1643" s="118"/>
      <c r="AD1643" s="84"/>
      <c r="AF1643" s="139"/>
      <c r="AS1643" s="84"/>
    </row>
    <row r="1644" spans="1:45" ht="14.25" customHeight="1">
      <c r="A1644" s="407"/>
      <c r="B1644" s="104"/>
      <c r="C1644" s="105"/>
      <c r="E1644" s="135">
        <f>COUNTIF(品番配送区分記入用リスト!U:U,CONCATENATE(A1644,$E$1))</f>
        <v>0</v>
      </c>
      <c r="F1644" s="135">
        <f>COUNTIF(品番配送区分記入用リスト!U:U,CONCATENATE(A1644,$F$1))</f>
        <v>0</v>
      </c>
      <c r="G1644" s="135">
        <f>COUNTIF(品番配送区分記入用リスト!U:U,CONCATENATE(A1644,$G$1))</f>
        <v>0</v>
      </c>
      <c r="H1644" s="135">
        <f>COUNTIF(品番配送区分記入用リスト!U:U,CONCATENATE(A1644,$H$1))</f>
        <v>0</v>
      </c>
      <c r="I1644" s="136">
        <f t="shared" si="27"/>
        <v>0</v>
      </c>
      <c r="J1644" s="142"/>
      <c r="L1644" s="135" t="s">
        <v>1484</v>
      </c>
      <c r="M1644" s="137">
        <v>2000000</v>
      </c>
      <c r="N1644" s="12"/>
      <c r="O1644" s="154"/>
      <c r="Q1644" s="12"/>
      <c r="R1644" s="147"/>
      <c r="S1644" s="138"/>
      <c r="T1644" s="138"/>
      <c r="X1644" s="85"/>
      <c r="Y1644" s="185"/>
      <c r="AA1644" s="158"/>
      <c r="AB1644" s="118"/>
      <c r="AC1644" s="118"/>
      <c r="AD1644" s="84"/>
      <c r="AF1644" s="139"/>
      <c r="AS1644" s="84"/>
    </row>
    <row r="1645" spans="1:45" ht="14.25" customHeight="1">
      <c r="A1645" s="407"/>
      <c r="B1645" s="104"/>
      <c r="C1645" s="105"/>
      <c r="E1645" s="135">
        <f>COUNTIF(品番配送区分記入用リスト!U:U,CONCATENATE(A1645,$E$1))</f>
        <v>0</v>
      </c>
      <c r="F1645" s="135">
        <f>COUNTIF(品番配送区分記入用リスト!U:U,CONCATENATE(A1645,$F$1))</f>
        <v>0</v>
      </c>
      <c r="G1645" s="135">
        <f>COUNTIF(品番配送区分記入用リスト!U:U,CONCATENATE(A1645,$G$1))</f>
        <v>0</v>
      </c>
      <c r="H1645" s="135">
        <f>COUNTIF(品番配送区分記入用リスト!U:U,CONCATENATE(A1645,$H$1))</f>
        <v>0</v>
      </c>
      <c r="I1645" s="136">
        <f t="shared" si="27"/>
        <v>0</v>
      </c>
      <c r="J1645" s="142"/>
      <c r="L1645" s="135" t="s">
        <v>1484</v>
      </c>
      <c r="M1645" s="137">
        <v>2000000</v>
      </c>
      <c r="N1645" s="12"/>
      <c r="O1645" s="154"/>
      <c r="Q1645" s="12"/>
      <c r="R1645" s="147"/>
      <c r="S1645" s="138"/>
      <c r="T1645" s="138"/>
      <c r="X1645" s="85"/>
      <c r="Y1645" s="185"/>
      <c r="AA1645" s="158"/>
      <c r="AB1645" s="118"/>
      <c r="AC1645" s="118"/>
      <c r="AD1645" s="84"/>
      <c r="AF1645" s="139"/>
      <c r="AS1645" s="84"/>
    </row>
    <row r="1646" spans="1:45" ht="14.25" customHeight="1">
      <c r="A1646" s="407"/>
      <c r="B1646" s="104"/>
      <c r="C1646" s="105"/>
      <c r="E1646" s="135">
        <f>COUNTIF(品番配送区分記入用リスト!U:U,CONCATENATE(A1646,$E$1))</f>
        <v>0</v>
      </c>
      <c r="F1646" s="135">
        <f>COUNTIF(品番配送区分記入用リスト!U:U,CONCATENATE(A1646,$F$1))</f>
        <v>0</v>
      </c>
      <c r="G1646" s="135">
        <f>COUNTIF(品番配送区分記入用リスト!U:U,CONCATENATE(A1646,$G$1))</f>
        <v>0</v>
      </c>
      <c r="H1646" s="135">
        <f>COUNTIF(品番配送区分記入用リスト!U:U,CONCATENATE(A1646,$H$1))</f>
        <v>0</v>
      </c>
      <c r="I1646" s="136">
        <f t="shared" si="27"/>
        <v>0</v>
      </c>
      <c r="J1646" s="142"/>
      <c r="L1646" s="135" t="s">
        <v>1484</v>
      </c>
      <c r="M1646" s="137">
        <v>2000000</v>
      </c>
      <c r="N1646" s="12"/>
      <c r="O1646" s="154"/>
      <c r="Q1646" s="12"/>
      <c r="R1646" s="147"/>
      <c r="S1646" s="138"/>
      <c r="T1646" s="138"/>
      <c r="X1646" s="85"/>
      <c r="Y1646" s="185"/>
      <c r="AA1646" s="158"/>
      <c r="AB1646" s="118"/>
      <c r="AC1646" s="118"/>
      <c r="AD1646" s="84"/>
      <c r="AF1646" s="139"/>
      <c r="AS1646" s="84"/>
    </row>
    <row r="1647" spans="1:45" ht="14.25" customHeight="1">
      <c r="A1647" s="407"/>
      <c r="B1647" s="104"/>
      <c r="C1647" s="105"/>
      <c r="E1647" s="135">
        <f>COUNTIF(品番配送区分記入用リスト!U:U,CONCATENATE(A1647,$E$1))</f>
        <v>0</v>
      </c>
      <c r="F1647" s="135">
        <f>COUNTIF(品番配送区分記入用リスト!U:U,CONCATENATE(A1647,$F$1))</f>
        <v>0</v>
      </c>
      <c r="G1647" s="135">
        <f>COUNTIF(品番配送区分記入用リスト!U:U,CONCATENATE(A1647,$G$1))</f>
        <v>0</v>
      </c>
      <c r="H1647" s="135">
        <f>COUNTIF(品番配送区分記入用リスト!U:U,CONCATENATE(A1647,$H$1))</f>
        <v>0</v>
      </c>
      <c r="I1647" s="136">
        <f t="shared" si="27"/>
        <v>0</v>
      </c>
      <c r="J1647" s="142"/>
      <c r="L1647" s="135" t="s">
        <v>1484</v>
      </c>
      <c r="M1647" s="137">
        <v>2000000</v>
      </c>
      <c r="N1647" s="12"/>
      <c r="O1647" s="154"/>
      <c r="Q1647" s="12"/>
      <c r="R1647" s="147"/>
      <c r="S1647" s="138"/>
      <c r="T1647" s="138"/>
      <c r="X1647" s="85"/>
      <c r="Y1647" s="185"/>
      <c r="AA1647" s="158"/>
      <c r="AB1647" s="118"/>
      <c r="AC1647" s="118"/>
      <c r="AD1647" s="84"/>
      <c r="AF1647" s="139"/>
      <c r="AS1647" s="84"/>
    </row>
    <row r="1648" spans="1:45" ht="14.25" customHeight="1">
      <c r="A1648" s="407"/>
      <c r="B1648" s="104"/>
      <c r="C1648" s="105"/>
      <c r="E1648" s="135">
        <f>COUNTIF(品番配送区分記入用リスト!U:U,CONCATENATE(A1648,$E$1))</f>
        <v>0</v>
      </c>
      <c r="F1648" s="135">
        <f>COUNTIF(品番配送区分記入用リスト!U:U,CONCATENATE(A1648,$F$1))</f>
        <v>0</v>
      </c>
      <c r="G1648" s="135">
        <f>COUNTIF(品番配送区分記入用リスト!U:U,CONCATENATE(A1648,$G$1))</f>
        <v>0</v>
      </c>
      <c r="H1648" s="135">
        <f>COUNTIF(品番配送区分記入用リスト!U:U,CONCATENATE(A1648,$H$1))</f>
        <v>0</v>
      </c>
      <c r="I1648" s="136">
        <f t="shared" si="27"/>
        <v>0</v>
      </c>
      <c r="J1648" s="142"/>
      <c r="L1648" s="135" t="s">
        <v>1484</v>
      </c>
      <c r="M1648" s="137">
        <v>2000000</v>
      </c>
      <c r="N1648" s="12"/>
      <c r="O1648" s="154"/>
      <c r="Q1648" s="12"/>
      <c r="R1648" s="147"/>
      <c r="S1648" s="138"/>
      <c r="T1648" s="138"/>
      <c r="X1648" s="85"/>
      <c r="Y1648" s="185"/>
      <c r="AA1648" s="158"/>
      <c r="AB1648" s="118"/>
      <c r="AC1648" s="118"/>
      <c r="AD1648" s="84"/>
      <c r="AF1648" s="139"/>
      <c r="AS1648" s="84"/>
    </row>
    <row r="1649" spans="1:45" ht="14.25" customHeight="1">
      <c r="A1649" s="407"/>
      <c r="B1649" s="104"/>
      <c r="C1649" s="105"/>
      <c r="E1649" s="135">
        <f>COUNTIF(品番配送区分記入用リスト!U:U,CONCATENATE(A1649,$E$1))</f>
        <v>0</v>
      </c>
      <c r="F1649" s="135">
        <f>COUNTIF(品番配送区分記入用リスト!U:U,CONCATENATE(A1649,$F$1))</f>
        <v>0</v>
      </c>
      <c r="G1649" s="135">
        <f>COUNTIF(品番配送区分記入用リスト!U:U,CONCATENATE(A1649,$G$1))</f>
        <v>0</v>
      </c>
      <c r="H1649" s="135">
        <f>COUNTIF(品番配送区分記入用リスト!U:U,CONCATENATE(A1649,$H$1))</f>
        <v>0</v>
      </c>
      <c r="I1649" s="136">
        <f t="shared" si="27"/>
        <v>0</v>
      </c>
      <c r="J1649" s="142"/>
      <c r="L1649" s="135" t="s">
        <v>1484</v>
      </c>
      <c r="M1649" s="137">
        <v>2000000</v>
      </c>
      <c r="N1649" s="12"/>
      <c r="O1649" s="154"/>
      <c r="Q1649" s="12"/>
      <c r="R1649" s="147"/>
      <c r="S1649" s="138"/>
      <c r="T1649" s="138"/>
      <c r="X1649" s="85"/>
      <c r="Y1649" s="185"/>
      <c r="AA1649" s="158"/>
      <c r="AB1649" s="118"/>
      <c r="AC1649" s="118"/>
      <c r="AD1649" s="84"/>
      <c r="AF1649" s="139"/>
      <c r="AS1649" s="84"/>
    </row>
    <row r="1650" spans="1:45" ht="14.25" customHeight="1">
      <c r="A1650" s="407"/>
      <c r="B1650" s="104"/>
      <c r="C1650" s="105"/>
      <c r="E1650" s="135">
        <f>COUNTIF(品番配送区分記入用リスト!U:U,CONCATENATE(A1650,$E$1))</f>
        <v>0</v>
      </c>
      <c r="F1650" s="135">
        <f>COUNTIF(品番配送区分記入用リスト!U:U,CONCATENATE(A1650,$F$1))</f>
        <v>0</v>
      </c>
      <c r="G1650" s="135">
        <f>COUNTIF(品番配送区分記入用リスト!U:U,CONCATENATE(A1650,$G$1))</f>
        <v>0</v>
      </c>
      <c r="H1650" s="135">
        <f>COUNTIF(品番配送区分記入用リスト!U:U,CONCATENATE(A1650,$H$1))</f>
        <v>0</v>
      </c>
      <c r="I1650" s="136">
        <f t="shared" si="27"/>
        <v>0</v>
      </c>
      <c r="J1650" s="142"/>
      <c r="L1650" s="135" t="s">
        <v>1484</v>
      </c>
      <c r="M1650" s="137">
        <v>2000000</v>
      </c>
      <c r="N1650" s="12"/>
      <c r="O1650" s="154"/>
      <c r="Q1650" s="12"/>
      <c r="R1650" s="147"/>
      <c r="S1650" s="138"/>
      <c r="T1650" s="138"/>
      <c r="X1650" s="85"/>
      <c r="Y1650" s="185"/>
      <c r="AA1650" s="158"/>
      <c r="AB1650" s="118"/>
      <c r="AC1650" s="118"/>
      <c r="AD1650" s="84"/>
      <c r="AF1650" s="139"/>
      <c r="AS1650" s="84"/>
    </row>
    <row r="1651" spans="1:45" ht="14.25" customHeight="1">
      <c r="A1651" s="407"/>
      <c r="B1651" s="104"/>
      <c r="C1651" s="105"/>
      <c r="E1651" s="135">
        <f>COUNTIF(品番配送区分記入用リスト!U:U,CONCATENATE(A1651,$E$1))</f>
        <v>0</v>
      </c>
      <c r="F1651" s="135">
        <f>COUNTIF(品番配送区分記入用リスト!U:U,CONCATENATE(A1651,$F$1))</f>
        <v>0</v>
      </c>
      <c r="G1651" s="135">
        <f>COUNTIF(品番配送区分記入用リスト!U:U,CONCATENATE(A1651,$G$1))</f>
        <v>0</v>
      </c>
      <c r="H1651" s="135">
        <f>COUNTIF(品番配送区分記入用リスト!U:U,CONCATENATE(A1651,$H$1))</f>
        <v>0</v>
      </c>
      <c r="I1651" s="136">
        <f t="shared" si="27"/>
        <v>0</v>
      </c>
      <c r="J1651" s="142"/>
      <c r="L1651" s="135" t="s">
        <v>1484</v>
      </c>
      <c r="M1651" s="137">
        <v>2000000</v>
      </c>
      <c r="N1651" s="12"/>
      <c r="O1651" s="154"/>
      <c r="Q1651" s="12"/>
      <c r="R1651" s="147"/>
      <c r="S1651" s="138"/>
      <c r="T1651" s="138"/>
      <c r="X1651" s="85"/>
      <c r="Y1651" s="185"/>
      <c r="AA1651" s="158"/>
      <c r="AB1651" s="118"/>
      <c r="AC1651" s="118"/>
      <c r="AD1651" s="84"/>
      <c r="AF1651" s="139"/>
      <c r="AS1651" s="84"/>
    </row>
    <row r="1652" spans="1:45" ht="14.25" customHeight="1">
      <c r="A1652" s="407"/>
      <c r="B1652" s="104"/>
      <c r="C1652" s="105"/>
      <c r="E1652" s="135">
        <f>COUNTIF(品番配送区分記入用リスト!U:U,CONCATENATE(A1652,$E$1))</f>
        <v>0</v>
      </c>
      <c r="F1652" s="135">
        <f>COUNTIF(品番配送区分記入用リスト!U:U,CONCATENATE(A1652,$F$1))</f>
        <v>0</v>
      </c>
      <c r="G1652" s="135">
        <f>COUNTIF(品番配送区分記入用リスト!U:U,CONCATENATE(A1652,$G$1))</f>
        <v>0</v>
      </c>
      <c r="H1652" s="135">
        <f>COUNTIF(品番配送区分記入用リスト!U:U,CONCATENATE(A1652,$H$1))</f>
        <v>0</v>
      </c>
      <c r="I1652" s="136">
        <f t="shared" si="27"/>
        <v>0</v>
      </c>
      <c r="J1652" s="142"/>
      <c r="L1652" s="135" t="s">
        <v>1484</v>
      </c>
      <c r="M1652" s="137">
        <v>2000000</v>
      </c>
      <c r="N1652" s="12"/>
      <c r="O1652" s="154"/>
      <c r="Q1652" s="12"/>
      <c r="R1652" s="147"/>
      <c r="S1652" s="138"/>
      <c r="T1652" s="138"/>
      <c r="X1652" s="85"/>
      <c r="Y1652" s="185"/>
      <c r="AA1652" s="158"/>
      <c r="AB1652" s="118"/>
      <c r="AC1652" s="118"/>
      <c r="AD1652" s="84"/>
      <c r="AF1652" s="139"/>
      <c r="AS1652" s="84"/>
    </row>
    <row r="1653" spans="1:45" ht="14.25" customHeight="1">
      <c r="A1653" s="407"/>
      <c r="B1653" s="104"/>
      <c r="C1653" s="105"/>
      <c r="E1653" s="135">
        <f>COUNTIF(品番配送区分記入用リスト!U:U,CONCATENATE(A1653,$E$1))</f>
        <v>0</v>
      </c>
      <c r="F1653" s="135">
        <f>COUNTIF(品番配送区分記入用リスト!U:U,CONCATENATE(A1653,$F$1))</f>
        <v>0</v>
      </c>
      <c r="G1653" s="135">
        <f>COUNTIF(品番配送区分記入用リスト!U:U,CONCATENATE(A1653,$G$1))</f>
        <v>0</v>
      </c>
      <c r="H1653" s="135">
        <f>COUNTIF(品番配送区分記入用リスト!U:U,CONCATENATE(A1653,$H$1))</f>
        <v>0</v>
      </c>
      <c r="I1653" s="136">
        <f t="shared" si="27"/>
        <v>0</v>
      </c>
      <c r="J1653" s="142"/>
      <c r="L1653" s="135" t="s">
        <v>1484</v>
      </c>
      <c r="M1653" s="137">
        <v>2000000</v>
      </c>
      <c r="N1653" s="12"/>
      <c r="O1653" s="154"/>
      <c r="Q1653" s="12"/>
      <c r="R1653" s="147"/>
      <c r="S1653" s="138"/>
      <c r="T1653" s="138"/>
      <c r="X1653" s="85"/>
      <c r="Y1653" s="185"/>
      <c r="AA1653" s="158"/>
      <c r="AB1653" s="118"/>
      <c r="AC1653" s="118"/>
      <c r="AD1653" s="84"/>
      <c r="AF1653" s="139"/>
      <c r="AS1653" s="84"/>
    </row>
    <row r="1654" spans="1:45" ht="14.25" customHeight="1">
      <c r="A1654" s="408"/>
      <c r="B1654" s="107"/>
      <c r="C1654" s="105"/>
      <c r="E1654" s="135">
        <f>COUNTIF(品番配送区分記入用リスト!U:U,CONCATENATE(A1654,$E$1))</f>
        <v>0</v>
      </c>
      <c r="F1654" s="135">
        <f>COUNTIF(品番配送区分記入用リスト!U:U,CONCATENATE(A1654,$F$1))</f>
        <v>0</v>
      </c>
      <c r="G1654" s="135">
        <f>COUNTIF(品番配送区分記入用リスト!U:U,CONCATENATE(A1654,$G$1))</f>
        <v>0</v>
      </c>
      <c r="H1654" s="135">
        <f>COUNTIF(品番配送区分記入用リスト!U:U,CONCATENATE(A1654,$H$1))</f>
        <v>0</v>
      </c>
      <c r="I1654" s="136">
        <f t="shared" si="27"/>
        <v>0</v>
      </c>
      <c r="J1654" s="142"/>
      <c r="L1654" s="135" t="s">
        <v>1484</v>
      </c>
      <c r="M1654" s="137">
        <v>2000000</v>
      </c>
      <c r="N1654" s="12"/>
      <c r="O1654" s="154"/>
      <c r="Q1654" s="12"/>
      <c r="R1654" s="147"/>
      <c r="S1654" s="138"/>
      <c r="T1654" s="138"/>
      <c r="X1654" s="85"/>
      <c r="Y1654" s="185"/>
      <c r="AA1654" s="158"/>
      <c r="AB1654" s="118"/>
      <c r="AC1654" s="118"/>
      <c r="AD1654" s="84"/>
      <c r="AF1654" s="139"/>
      <c r="AS1654" s="84"/>
    </row>
    <row r="1655" spans="1:45" ht="14.25" customHeight="1">
      <c r="A1655" s="408"/>
      <c r="B1655" s="107"/>
      <c r="C1655" s="105"/>
      <c r="E1655" s="135">
        <f>COUNTIF(品番配送区分記入用リスト!U:U,CONCATENATE(A1655,$E$1))</f>
        <v>0</v>
      </c>
      <c r="F1655" s="135">
        <f>COUNTIF(品番配送区分記入用リスト!U:U,CONCATENATE(A1655,$F$1))</f>
        <v>0</v>
      </c>
      <c r="G1655" s="135">
        <f>COUNTIF(品番配送区分記入用リスト!U:U,CONCATENATE(A1655,$G$1))</f>
        <v>0</v>
      </c>
      <c r="H1655" s="135">
        <f>COUNTIF(品番配送区分記入用リスト!U:U,CONCATENATE(A1655,$H$1))</f>
        <v>0</v>
      </c>
      <c r="I1655" s="136">
        <f t="shared" si="27"/>
        <v>0</v>
      </c>
      <c r="J1655" s="142"/>
      <c r="L1655" s="135" t="s">
        <v>1484</v>
      </c>
      <c r="M1655" s="137">
        <v>2000000</v>
      </c>
      <c r="N1655" s="12"/>
      <c r="O1655" s="154"/>
      <c r="Q1655" s="12"/>
      <c r="R1655" s="147"/>
      <c r="S1655" s="138"/>
      <c r="T1655" s="138"/>
      <c r="X1655" s="85"/>
      <c r="Y1655" s="185"/>
      <c r="AA1655" s="158"/>
      <c r="AB1655" s="118"/>
      <c r="AC1655" s="118"/>
      <c r="AD1655" s="84"/>
      <c r="AF1655" s="139"/>
      <c r="AS1655" s="84"/>
    </row>
    <row r="1656" spans="1:45" ht="14.25" customHeight="1">
      <c r="A1656" s="408"/>
      <c r="B1656" s="107"/>
      <c r="C1656" s="105"/>
      <c r="E1656" s="135">
        <f>COUNTIF(品番配送区分記入用リスト!U:U,CONCATENATE(A1656,$E$1))</f>
        <v>0</v>
      </c>
      <c r="F1656" s="135">
        <f>COUNTIF(品番配送区分記入用リスト!U:U,CONCATENATE(A1656,$F$1))</f>
        <v>0</v>
      </c>
      <c r="G1656" s="135">
        <f>COUNTIF(品番配送区分記入用リスト!U:U,CONCATENATE(A1656,$G$1))</f>
        <v>0</v>
      </c>
      <c r="H1656" s="135">
        <f>COUNTIF(品番配送区分記入用リスト!U:U,CONCATENATE(A1656,$H$1))</f>
        <v>0</v>
      </c>
      <c r="I1656" s="136">
        <f t="shared" si="27"/>
        <v>0</v>
      </c>
      <c r="J1656" s="142"/>
      <c r="L1656" s="135" t="s">
        <v>1484</v>
      </c>
      <c r="M1656" s="137">
        <v>2000000</v>
      </c>
      <c r="N1656" s="12"/>
      <c r="O1656" s="154"/>
      <c r="Q1656" s="12"/>
      <c r="R1656" s="147"/>
      <c r="S1656" s="138"/>
      <c r="T1656" s="138"/>
      <c r="X1656" s="85"/>
      <c r="Y1656" s="185"/>
      <c r="AA1656" s="158"/>
      <c r="AB1656" s="118"/>
      <c r="AC1656" s="118"/>
      <c r="AD1656" s="84"/>
      <c r="AF1656" s="139"/>
      <c r="AS1656" s="84"/>
    </row>
    <row r="1657" spans="1:45" ht="14.25" customHeight="1">
      <c r="A1657" s="407"/>
      <c r="B1657" s="104"/>
      <c r="C1657" s="105"/>
      <c r="E1657" s="135">
        <f>COUNTIF(品番配送区分記入用リスト!U:U,CONCATENATE(A1657,$E$1))</f>
        <v>0</v>
      </c>
      <c r="F1657" s="135">
        <f>COUNTIF(品番配送区分記入用リスト!U:U,CONCATENATE(A1657,$F$1))</f>
        <v>0</v>
      </c>
      <c r="G1657" s="135">
        <f>COUNTIF(品番配送区分記入用リスト!U:U,CONCATENATE(A1657,$G$1))</f>
        <v>0</v>
      </c>
      <c r="H1657" s="135">
        <f>COUNTIF(品番配送区分記入用リスト!U:U,CONCATENATE(A1657,$H$1))</f>
        <v>0</v>
      </c>
      <c r="I1657" s="136">
        <f t="shared" si="27"/>
        <v>0</v>
      </c>
      <c r="J1657" s="142"/>
      <c r="L1657" s="135" t="s">
        <v>1484</v>
      </c>
      <c r="M1657" s="137">
        <v>2000000</v>
      </c>
      <c r="N1657" s="12"/>
      <c r="O1657" s="154"/>
      <c r="Q1657" s="12"/>
      <c r="R1657" s="147"/>
      <c r="S1657" s="138"/>
      <c r="T1657" s="138"/>
      <c r="X1657" s="85"/>
      <c r="Y1657" s="185"/>
      <c r="AA1657" s="158"/>
      <c r="AB1657" s="118"/>
      <c r="AC1657" s="118"/>
      <c r="AD1657" s="84"/>
      <c r="AF1657" s="139"/>
      <c r="AS1657" s="84"/>
    </row>
    <row r="1658" spans="1:45" ht="14.25" customHeight="1">
      <c r="A1658" s="407"/>
      <c r="B1658" s="104"/>
      <c r="C1658" s="105"/>
      <c r="E1658" s="135">
        <f>COUNTIF(品番配送区分記入用リスト!U:U,CONCATENATE(A1658,$E$1))</f>
        <v>0</v>
      </c>
      <c r="F1658" s="135">
        <f>COUNTIF(品番配送区分記入用リスト!U:U,CONCATENATE(A1658,$F$1))</f>
        <v>0</v>
      </c>
      <c r="G1658" s="135">
        <f>COUNTIF(品番配送区分記入用リスト!U:U,CONCATENATE(A1658,$G$1))</f>
        <v>0</v>
      </c>
      <c r="H1658" s="135">
        <f>COUNTIF(品番配送区分記入用リスト!U:U,CONCATENATE(A1658,$H$1))</f>
        <v>0</v>
      </c>
      <c r="I1658" s="136">
        <f t="shared" si="27"/>
        <v>0</v>
      </c>
      <c r="J1658" s="142"/>
      <c r="L1658" s="135" t="s">
        <v>1484</v>
      </c>
      <c r="M1658" s="137">
        <v>2000000</v>
      </c>
      <c r="N1658" s="12"/>
      <c r="O1658" s="154"/>
      <c r="Q1658" s="12"/>
      <c r="R1658" s="147"/>
      <c r="S1658" s="138"/>
      <c r="T1658" s="138"/>
      <c r="X1658" s="85"/>
      <c r="Y1658" s="185"/>
      <c r="AA1658" s="158"/>
      <c r="AB1658" s="118"/>
      <c r="AC1658" s="118"/>
      <c r="AD1658" s="84"/>
      <c r="AF1658" s="139"/>
      <c r="AS1658" s="84"/>
    </row>
    <row r="1659" spans="1:45" ht="14.25" customHeight="1">
      <c r="A1659" s="407"/>
      <c r="B1659" s="104"/>
      <c r="C1659" s="105"/>
      <c r="E1659" s="135">
        <f>COUNTIF(品番配送区分記入用リスト!U:U,CONCATENATE(A1659,$E$1))</f>
        <v>0</v>
      </c>
      <c r="F1659" s="135">
        <f>COUNTIF(品番配送区分記入用リスト!U:U,CONCATENATE(A1659,$F$1))</f>
        <v>0</v>
      </c>
      <c r="G1659" s="135">
        <f>COUNTIF(品番配送区分記入用リスト!U:U,CONCATENATE(A1659,$G$1))</f>
        <v>0</v>
      </c>
      <c r="H1659" s="135">
        <f>COUNTIF(品番配送区分記入用リスト!U:U,CONCATENATE(A1659,$H$1))</f>
        <v>0</v>
      </c>
      <c r="I1659" s="136">
        <f t="shared" si="27"/>
        <v>0</v>
      </c>
      <c r="J1659" s="142"/>
      <c r="L1659" s="135" t="s">
        <v>1484</v>
      </c>
      <c r="M1659" s="137">
        <v>2000000</v>
      </c>
      <c r="N1659" s="12"/>
      <c r="O1659" s="154"/>
      <c r="Q1659" s="12"/>
      <c r="R1659" s="147"/>
      <c r="S1659" s="138"/>
      <c r="T1659" s="138"/>
      <c r="X1659" s="85"/>
      <c r="Y1659" s="185"/>
      <c r="AA1659" s="158"/>
      <c r="AB1659" s="118"/>
      <c r="AC1659" s="118"/>
      <c r="AD1659" s="84"/>
      <c r="AF1659" s="139"/>
      <c r="AS1659" s="84"/>
    </row>
    <row r="1660" spans="1:45" ht="14.25" customHeight="1">
      <c r="A1660" s="407"/>
      <c r="B1660" s="104"/>
      <c r="C1660" s="105"/>
      <c r="E1660" s="135">
        <f>COUNTIF(品番配送区分記入用リスト!U:U,CONCATENATE(A1660,$E$1))</f>
        <v>0</v>
      </c>
      <c r="F1660" s="135">
        <f>COUNTIF(品番配送区分記入用リスト!U:U,CONCATENATE(A1660,$F$1))</f>
        <v>0</v>
      </c>
      <c r="G1660" s="135">
        <f>COUNTIF(品番配送区分記入用リスト!U:U,CONCATENATE(A1660,$G$1))</f>
        <v>0</v>
      </c>
      <c r="H1660" s="135">
        <f>COUNTIF(品番配送区分記入用リスト!U:U,CONCATENATE(A1660,$H$1))</f>
        <v>0</v>
      </c>
      <c r="I1660" s="136">
        <f t="shared" si="27"/>
        <v>0</v>
      </c>
      <c r="J1660" s="142"/>
      <c r="L1660" s="135" t="s">
        <v>1484</v>
      </c>
      <c r="M1660" s="137">
        <v>2000000</v>
      </c>
      <c r="N1660" s="12"/>
      <c r="O1660" s="154"/>
      <c r="Q1660" s="12"/>
      <c r="R1660" s="147"/>
      <c r="S1660" s="138"/>
      <c r="T1660" s="138"/>
      <c r="X1660" s="85"/>
      <c r="Y1660" s="185"/>
      <c r="AA1660" s="158"/>
      <c r="AB1660" s="118"/>
      <c r="AC1660" s="118"/>
      <c r="AD1660" s="84"/>
      <c r="AF1660" s="139"/>
      <c r="AS1660" s="84"/>
    </row>
    <row r="1661" spans="1:45" ht="14.25" customHeight="1">
      <c r="A1661" s="407"/>
      <c r="B1661" s="104"/>
      <c r="C1661" s="105"/>
      <c r="E1661" s="135">
        <f>COUNTIF(品番配送区分記入用リスト!U:U,CONCATENATE(A1661,$E$1))</f>
        <v>0</v>
      </c>
      <c r="F1661" s="135">
        <f>COUNTIF(品番配送区分記入用リスト!U:U,CONCATENATE(A1661,$F$1))</f>
        <v>0</v>
      </c>
      <c r="G1661" s="135">
        <f>COUNTIF(品番配送区分記入用リスト!U:U,CONCATENATE(A1661,$G$1))</f>
        <v>0</v>
      </c>
      <c r="H1661" s="135">
        <f>COUNTIF(品番配送区分記入用リスト!U:U,CONCATENATE(A1661,$H$1))</f>
        <v>0</v>
      </c>
      <c r="I1661" s="136">
        <f t="shared" si="27"/>
        <v>0</v>
      </c>
      <c r="J1661" s="142"/>
      <c r="L1661" s="135" t="s">
        <v>1484</v>
      </c>
      <c r="M1661" s="137">
        <v>2000000</v>
      </c>
      <c r="N1661" s="12"/>
      <c r="O1661" s="154"/>
      <c r="Q1661" s="12"/>
      <c r="R1661" s="147"/>
      <c r="S1661" s="138"/>
      <c r="T1661" s="138"/>
      <c r="X1661" s="85"/>
      <c r="Y1661" s="185"/>
      <c r="AA1661" s="158"/>
      <c r="AB1661" s="118"/>
      <c r="AC1661" s="118"/>
      <c r="AD1661" s="84"/>
      <c r="AF1661" s="139"/>
      <c r="AS1661" s="84"/>
    </row>
    <row r="1662" spans="1:45" ht="14.25" customHeight="1">
      <c r="A1662" s="407"/>
      <c r="B1662" s="104"/>
      <c r="C1662" s="105"/>
      <c r="E1662" s="135">
        <f>COUNTIF(品番配送区分記入用リスト!U:U,CONCATENATE(A1662,$E$1))</f>
        <v>0</v>
      </c>
      <c r="F1662" s="135">
        <f>COUNTIF(品番配送区分記入用リスト!U:U,CONCATENATE(A1662,$F$1))</f>
        <v>0</v>
      </c>
      <c r="G1662" s="135">
        <f>COUNTIF(品番配送区分記入用リスト!U:U,CONCATENATE(A1662,$G$1))</f>
        <v>0</v>
      </c>
      <c r="H1662" s="135">
        <f>COUNTIF(品番配送区分記入用リスト!U:U,CONCATENATE(A1662,$H$1))</f>
        <v>0</v>
      </c>
      <c r="I1662" s="136">
        <f t="shared" si="27"/>
        <v>0</v>
      </c>
      <c r="J1662" s="142"/>
      <c r="L1662" s="135" t="s">
        <v>1484</v>
      </c>
      <c r="M1662" s="137">
        <v>2000000</v>
      </c>
      <c r="N1662" s="12"/>
      <c r="O1662" s="154"/>
      <c r="Q1662" s="12"/>
      <c r="R1662" s="147"/>
      <c r="S1662" s="138"/>
      <c r="T1662" s="138"/>
      <c r="X1662" s="85"/>
      <c r="Y1662" s="185"/>
      <c r="AA1662" s="158"/>
      <c r="AB1662" s="118"/>
      <c r="AC1662" s="118"/>
      <c r="AD1662" s="84"/>
      <c r="AF1662" s="139"/>
      <c r="AS1662" s="84"/>
    </row>
    <row r="1663" spans="1:45" ht="14.25" customHeight="1">
      <c r="A1663" s="407"/>
      <c r="B1663" s="104"/>
      <c r="C1663" s="105"/>
      <c r="E1663" s="135">
        <f>COUNTIF(品番配送区分記入用リスト!U:U,CONCATENATE(A1663,$E$1))</f>
        <v>0</v>
      </c>
      <c r="F1663" s="135">
        <f>COUNTIF(品番配送区分記入用リスト!U:U,CONCATENATE(A1663,$F$1))</f>
        <v>0</v>
      </c>
      <c r="G1663" s="135">
        <f>COUNTIF(品番配送区分記入用リスト!U:U,CONCATENATE(A1663,$G$1))</f>
        <v>0</v>
      </c>
      <c r="H1663" s="135">
        <f>COUNTIF(品番配送区分記入用リスト!U:U,CONCATENATE(A1663,$H$1))</f>
        <v>0</v>
      </c>
      <c r="I1663" s="136">
        <f t="shared" si="27"/>
        <v>0</v>
      </c>
      <c r="J1663" s="142"/>
      <c r="L1663" s="135" t="s">
        <v>1484</v>
      </c>
      <c r="M1663" s="137">
        <v>2000000</v>
      </c>
      <c r="N1663" s="12"/>
      <c r="O1663" s="154"/>
      <c r="Q1663" s="12"/>
      <c r="R1663" s="147"/>
      <c r="S1663" s="138"/>
      <c r="T1663" s="138"/>
      <c r="X1663" s="85"/>
      <c r="Y1663" s="185"/>
      <c r="AA1663" s="158"/>
      <c r="AB1663" s="118"/>
      <c r="AC1663" s="118"/>
      <c r="AD1663" s="84"/>
      <c r="AF1663" s="139"/>
      <c r="AS1663" s="84"/>
    </row>
    <row r="1664" spans="1:45" ht="14.25" customHeight="1">
      <c r="A1664" s="407"/>
      <c r="B1664" s="104"/>
      <c r="C1664" s="105"/>
      <c r="E1664" s="135">
        <f>COUNTIF(品番配送区分記入用リスト!U:U,CONCATENATE(A1664,$E$1))</f>
        <v>0</v>
      </c>
      <c r="F1664" s="135">
        <f>COUNTIF(品番配送区分記入用リスト!U:U,CONCATENATE(A1664,$F$1))</f>
        <v>0</v>
      </c>
      <c r="G1664" s="135">
        <f>COUNTIF(品番配送区分記入用リスト!U:U,CONCATENATE(A1664,$G$1))</f>
        <v>0</v>
      </c>
      <c r="H1664" s="135">
        <f>COUNTIF(品番配送区分記入用リスト!U:U,CONCATENATE(A1664,$H$1))</f>
        <v>0</v>
      </c>
      <c r="I1664" s="136">
        <f t="shared" si="27"/>
        <v>0</v>
      </c>
      <c r="J1664" s="142"/>
      <c r="L1664" s="135" t="s">
        <v>1484</v>
      </c>
      <c r="M1664" s="137">
        <v>2000000</v>
      </c>
      <c r="N1664" s="12"/>
      <c r="O1664" s="154"/>
      <c r="Q1664" s="12"/>
      <c r="R1664" s="147"/>
      <c r="S1664" s="138"/>
      <c r="T1664" s="138"/>
      <c r="X1664" s="85"/>
      <c r="Y1664" s="185"/>
      <c r="AA1664" s="158"/>
      <c r="AB1664" s="118"/>
      <c r="AC1664" s="118"/>
      <c r="AD1664" s="84"/>
      <c r="AF1664" s="139"/>
      <c r="AS1664" s="84"/>
    </row>
    <row r="1665" spans="1:45" ht="14.25" customHeight="1">
      <c r="A1665" s="407"/>
      <c r="B1665" s="104"/>
      <c r="C1665" s="105"/>
      <c r="E1665" s="135">
        <f>COUNTIF(品番配送区分記入用リスト!U:U,CONCATENATE(A1665,$E$1))</f>
        <v>0</v>
      </c>
      <c r="F1665" s="135">
        <f>COUNTIF(品番配送区分記入用リスト!U:U,CONCATENATE(A1665,$F$1))</f>
        <v>0</v>
      </c>
      <c r="G1665" s="135">
        <f>COUNTIF(品番配送区分記入用リスト!U:U,CONCATENATE(A1665,$G$1))</f>
        <v>0</v>
      </c>
      <c r="H1665" s="135">
        <f>COUNTIF(品番配送区分記入用リスト!U:U,CONCATENATE(A1665,$H$1))</f>
        <v>0</v>
      </c>
      <c r="I1665" s="136">
        <f t="shared" ref="I1665:I1728" si="28">IF(SUM(E1665:H1665)+ROW(A1664)*0.0001%&gt;=1,SUM(E1665:H1665)+ROW(A1664)*0.0001%+M1665+C1665,0)</f>
        <v>0</v>
      </c>
      <c r="J1665" s="142"/>
      <c r="L1665" s="135" t="s">
        <v>1484</v>
      </c>
      <c r="M1665" s="137">
        <v>2000000</v>
      </c>
      <c r="N1665" s="12"/>
      <c r="O1665" s="154"/>
      <c r="Q1665" s="12"/>
      <c r="R1665" s="147"/>
      <c r="S1665" s="138"/>
      <c r="T1665" s="138"/>
      <c r="X1665" s="85"/>
      <c r="Y1665" s="185"/>
      <c r="AA1665" s="158"/>
      <c r="AB1665" s="118"/>
      <c r="AC1665" s="118"/>
      <c r="AD1665" s="84"/>
      <c r="AF1665" s="139"/>
      <c r="AS1665" s="84"/>
    </row>
    <row r="1666" spans="1:45" ht="14.25" customHeight="1">
      <c r="A1666" s="407"/>
      <c r="B1666" s="104"/>
      <c r="C1666" s="105"/>
      <c r="E1666" s="135">
        <f>COUNTIF(品番配送区分記入用リスト!U:U,CONCATENATE(A1666,$E$1))</f>
        <v>0</v>
      </c>
      <c r="F1666" s="135">
        <f>COUNTIF(品番配送区分記入用リスト!U:U,CONCATENATE(A1666,$F$1))</f>
        <v>0</v>
      </c>
      <c r="G1666" s="135">
        <f>COUNTIF(品番配送区分記入用リスト!U:U,CONCATENATE(A1666,$G$1))</f>
        <v>0</v>
      </c>
      <c r="H1666" s="135">
        <f>COUNTIF(品番配送区分記入用リスト!U:U,CONCATENATE(A1666,$H$1))</f>
        <v>0</v>
      </c>
      <c r="I1666" s="136">
        <f t="shared" si="28"/>
        <v>0</v>
      </c>
      <c r="J1666" s="142"/>
      <c r="L1666" s="135" t="s">
        <v>1484</v>
      </c>
      <c r="M1666" s="137">
        <v>2000000</v>
      </c>
      <c r="N1666" s="12"/>
      <c r="O1666" s="154"/>
      <c r="Q1666" s="12"/>
      <c r="R1666" s="147"/>
      <c r="S1666" s="138"/>
      <c r="T1666" s="138"/>
      <c r="X1666" s="85"/>
      <c r="Y1666" s="185"/>
      <c r="AA1666" s="158"/>
      <c r="AB1666" s="118"/>
      <c r="AC1666" s="118"/>
      <c r="AD1666" s="84"/>
      <c r="AF1666" s="139"/>
      <c r="AS1666" s="84"/>
    </row>
    <row r="1667" spans="1:45" ht="14.25" customHeight="1">
      <c r="A1667" s="407"/>
      <c r="B1667" s="104"/>
      <c r="C1667" s="105"/>
      <c r="E1667" s="135">
        <f>COUNTIF(品番配送区分記入用リスト!U:U,CONCATENATE(A1667,$E$1))</f>
        <v>0</v>
      </c>
      <c r="F1667" s="135">
        <f>COUNTIF(品番配送区分記入用リスト!U:U,CONCATENATE(A1667,$F$1))</f>
        <v>0</v>
      </c>
      <c r="G1667" s="135">
        <f>COUNTIF(品番配送区分記入用リスト!U:U,CONCATENATE(A1667,$G$1))</f>
        <v>0</v>
      </c>
      <c r="H1667" s="135">
        <f>COUNTIF(品番配送区分記入用リスト!U:U,CONCATENATE(A1667,$H$1))</f>
        <v>0</v>
      </c>
      <c r="I1667" s="136">
        <f t="shared" si="28"/>
        <v>0</v>
      </c>
      <c r="J1667" s="142"/>
      <c r="L1667" s="135" t="s">
        <v>1484</v>
      </c>
      <c r="M1667" s="137">
        <v>2000000</v>
      </c>
      <c r="N1667" s="12"/>
      <c r="O1667" s="154"/>
      <c r="Q1667" s="12"/>
      <c r="R1667" s="147"/>
      <c r="S1667" s="138"/>
      <c r="T1667" s="138"/>
      <c r="X1667" s="85"/>
      <c r="Y1667" s="185"/>
      <c r="AA1667" s="158"/>
      <c r="AB1667" s="118"/>
      <c r="AC1667" s="118"/>
      <c r="AD1667" s="84"/>
      <c r="AF1667" s="139"/>
      <c r="AS1667" s="84"/>
    </row>
    <row r="1668" spans="1:45" ht="14.25" customHeight="1">
      <c r="A1668" s="407"/>
      <c r="B1668" s="104"/>
      <c r="C1668" s="105"/>
      <c r="E1668" s="135">
        <f>COUNTIF(品番配送区分記入用リスト!U:U,CONCATENATE(A1668,$E$1))</f>
        <v>0</v>
      </c>
      <c r="F1668" s="135">
        <f>COUNTIF(品番配送区分記入用リスト!U:U,CONCATENATE(A1668,$F$1))</f>
        <v>0</v>
      </c>
      <c r="G1668" s="135">
        <f>COUNTIF(品番配送区分記入用リスト!U:U,CONCATENATE(A1668,$G$1))</f>
        <v>0</v>
      </c>
      <c r="H1668" s="135">
        <f>COUNTIF(品番配送区分記入用リスト!U:U,CONCATENATE(A1668,$H$1))</f>
        <v>0</v>
      </c>
      <c r="I1668" s="136">
        <f t="shared" si="28"/>
        <v>0</v>
      </c>
      <c r="J1668" s="142"/>
      <c r="L1668" s="135" t="s">
        <v>1484</v>
      </c>
      <c r="M1668" s="137">
        <v>2000000</v>
      </c>
      <c r="N1668" s="12"/>
      <c r="O1668" s="154"/>
      <c r="Q1668" s="12"/>
      <c r="R1668" s="147"/>
      <c r="S1668" s="138"/>
      <c r="T1668" s="138"/>
      <c r="X1668" s="85"/>
      <c r="Y1668" s="185"/>
      <c r="AA1668" s="158"/>
      <c r="AB1668" s="118"/>
      <c r="AC1668" s="118"/>
      <c r="AD1668" s="84"/>
      <c r="AF1668" s="139"/>
      <c r="AS1668" s="84"/>
    </row>
    <row r="1669" spans="1:45" ht="14.25" customHeight="1">
      <c r="A1669" s="407"/>
      <c r="B1669" s="104"/>
      <c r="C1669" s="105"/>
      <c r="E1669" s="135">
        <f>COUNTIF(品番配送区分記入用リスト!U:U,CONCATENATE(A1669,$E$1))</f>
        <v>0</v>
      </c>
      <c r="F1669" s="135">
        <f>COUNTIF(品番配送区分記入用リスト!U:U,CONCATENATE(A1669,$F$1))</f>
        <v>0</v>
      </c>
      <c r="G1669" s="135">
        <f>COUNTIF(品番配送区分記入用リスト!U:U,CONCATENATE(A1669,$G$1))</f>
        <v>0</v>
      </c>
      <c r="H1669" s="135">
        <f>COUNTIF(品番配送区分記入用リスト!U:U,CONCATENATE(A1669,$H$1))</f>
        <v>0</v>
      </c>
      <c r="I1669" s="136">
        <f t="shared" si="28"/>
        <v>0</v>
      </c>
      <c r="J1669" s="142"/>
      <c r="L1669" s="135" t="s">
        <v>1484</v>
      </c>
      <c r="M1669" s="137">
        <v>2000000</v>
      </c>
      <c r="N1669" s="12"/>
      <c r="O1669" s="154"/>
      <c r="Q1669" s="12"/>
      <c r="R1669" s="147"/>
      <c r="S1669" s="138"/>
      <c r="T1669" s="138"/>
      <c r="X1669" s="85"/>
      <c r="Y1669" s="185"/>
      <c r="AA1669" s="158"/>
      <c r="AB1669" s="118"/>
      <c r="AC1669" s="118"/>
      <c r="AD1669" s="84"/>
      <c r="AF1669" s="139"/>
      <c r="AS1669" s="84"/>
    </row>
    <row r="1670" spans="1:45" ht="14.25" customHeight="1">
      <c r="A1670" s="407"/>
      <c r="B1670" s="104"/>
      <c r="C1670" s="105"/>
      <c r="E1670" s="135">
        <f>COUNTIF(品番配送区分記入用リスト!U:U,CONCATENATE(A1670,$E$1))</f>
        <v>0</v>
      </c>
      <c r="F1670" s="135">
        <f>COUNTIF(品番配送区分記入用リスト!U:U,CONCATENATE(A1670,$F$1))</f>
        <v>0</v>
      </c>
      <c r="G1670" s="135">
        <f>COUNTIF(品番配送区分記入用リスト!U:U,CONCATENATE(A1670,$G$1))</f>
        <v>0</v>
      </c>
      <c r="H1670" s="135">
        <f>COUNTIF(品番配送区分記入用リスト!U:U,CONCATENATE(A1670,$H$1))</f>
        <v>0</v>
      </c>
      <c r="I1670" s="136">
        <f t="shared" si="28"/>
        <v>0</v>
      </c>
      <c r="J1670" s="142"/>
      <c r="L1670" s="135" t="s">
        <v>1484</v>
      </c>
      <c r="M1670" s="137">
        <v>2000000</v>
      </c>
      <c r="N1670" s="12"/>
      <c r="O1670" s="154"/>
      <c r="Q1670" s="12"/>
      <c r="R1670" s="147"/>
      <c r="S1670" s="138"/>
      <c r="T1670" s="138"/>
      <c r="X1670" s="85"/>
      <c r="Y1670" s="185"/>
      <c r="AA1670" s="158"/>
      <c r="AB1670" s="118"/>
      <c r="AC1670" s="118"/>
      <c r="AD1670" s="84"/>
      <c r="AF1670" s="139"/>
      <c r="AS1670" s="84"/>
    </row>
    <row r="1671" spans="1:45" ht="14.25" customHeight="1">
      <c r="A1671" s="407"/>
      <c r="B1671" s="104"/>
      <c r="C1671" s="105"/>
      <c r="E1671" s="135">
        <f>COUNTIF(品番配送区分記入用リスト!U:U,CONCATENATE(A1671,$E$1))</f>
        <v>0</v>
      </c>
      <c r="F1671" s="135">
        <f>COUNTIF(品番配送区分記入用リスト!U:U,CONCATENATE(A1671,$F$1))</f>
        <v>0</v>
      </c>
      <c r="G1671" s="135">
        <f>COUNTIF(品番配送区分記入用リスト!U:U,CONCATENATE(A1671,$G$1))</f>
        <v>0</v>
      </c>
      <c r="H1671" s="135">
        <f>COUNTIF(品番配送区分記入用リスト!U:U,CONCATENATE(A1671,$H$1))</f>
        <v>0</v>
      </c>
      <c r="I1671" s="136">
        <f t="shared" si="28"/>
        <v>0</v>
      </c>
      <c r="J1671" s="142"/>
      <c r="L1671" s="135" t="s">
        <v>1484</v>
      </c>
      <c r="M1671" s="137">
        <v>2000000</v>
      </c>
      <c r="N1671" s="12"/>
      <c r="O1671" s="154"/>
      <c r="Q1671" s="12"/>
      <c r="R1671" s="147"/>
      <c r="S1671" s="138"/>
      <c r="T1671" s="138"/>
      <c r="X1671" s="85"/>
      <c r="Y1671" s="185"/>
      <c r="AA1671" s="158"/>
      <c r="AB1671" s="118"/>
      <c r="AC1671" s="118"/>
      <c r="AD1671" s="84"/>
      <c r="AF1671" s="139"/>
      <c r="AS1671" s="84"/>
    </row>
    <row r="1672" spans="1:45" ht="14.25" customHeight="1">
      <c r="A1672" s="407"/>
      <c r="B1672" s="104"/>
      <c r="C1672" s="105"/>
      <c r="E1672" s="135">
        <f>COUNTIF(品番配送区分記入用リスト!U:U,CONCATENATE(A1672,$E$1))</f>
        <v>0</v>
      </c>
      <c r="F1672" s="135">
        <f>COUNTIF(品番配送区分記入用リスト!U:U,CONCATENATE(A1672,$F$1))</f>
        <v>0</v>
      </c>
      <c r="G1672" s="135">
        <f>COUNTIF(品番配送区分記入用リスト!U:U,CONCATENATE(A1672,$G$1))</f>
        <v>0</v>
      </c>
      <c r="H1672" s="135">
        <f>COUNTIF(品番配送区分記入用リスト!U:U,CONCATENATE(A1672,$H$1))</f>
        <v>0</v>
      </c>
      <c r="I1672" s="136">
        <f t="shared" si="28"/>
        <v>0</v>
      </c>
      <c r="J1672" s="142"/>
      <c r="L1672" s="135" t="s">
        <v>1484</v>
      </c>
      <c r="M1672" s="137">
        <v>2000000</v>
      </c>
      <c r="N1672" s="12"/>
      <c r="O1672" s="154"/>
      <c r="Q1672" s="12"/>
      <c r="R1672" s="147"/>
      <c r="S1672" s="138"/>
      <c r="T1672" s="138"/>
      <c r="X1672" s="85"/>
      <c r="Y1672" s="185"/>
      <c r="AA1672" s="158"/>
      <c r="AB1672" s="118"/>
      <c r="AC1672" s="118"/>
      <c r="AD1672" s="84"/>
      <c r="AF1672" s="139"/>
      <c r="AS1672" s="84"/>
    </row>
    <row r="1673" spans="1:45" ht="14.25" customHeight="1">
      <c r="A1673" s="407"/>
      <c r="B1673" s="104"/>
      <c r="C1673" s="105"/>
      <c r="E1673" s="135">
        <f>COUNTIF(品番配送区分記入用リスト!U:U,CONCATENATE(A1673,$E$1))</f>
        <v>0</v>
      </c>
      <c r="F1673" s="135">
        <f>COUNTIF(品番配送区分記入用リスト!U:U,CONCATENATE(A1673,$F$1))</f>
        <v>0</v>
      </c>
      <c r="G1673" s="135">
        <f>COUNTIF(品番配送区分記入用リスト!U:U,CONCATENATE(A1673,$G$1))</f>
        <v>0</v>
      </c>
      <c r="H1673" s="135">
        <f>COUNTIF(品番配送区分記入用リスト!U:U,CONCATENATE(A1673,$H$1))</f>
        <v>0</v>
      </c>
      <c r="I1673" s="136">
        <f t="shared" si="28"/>
        <v>0</v>
      </c>
      <c r="J1673" s="142"/>
      <c r="L1673" s="135" t="s">
        <v>1484</v>
      </c>
      <c r="M1673" s="137">
        <v>2000000</v>
      </c>
      <c r="N1673" s="12"/>
      <c r="O1673" s="154"/>
      <c r="Q1673" s="12"/>
      <c r="R1673" s="147"/>
      <c r="S1673" s="138"/>
      <c r="T1673" s="138"/>
      <c r="X1673" s="85"/>
      <c r="Y1673" s="185"/>
      <c r="AA1673" s="158"/>
      <c r="AB1673" s="118"/>
      <c r="AC1673" s="118"/>
      <c r="AD1673" s="84"/>
      <c r="AF1673" s="139"/>
      <c r="AS1673" s="84"/>
    </row>
    <row r="1674" spans="1:45" ht="14.25" customHeight="1">
      <c r="A1674" s="407"/>
      <c r="B1674" s="104"/>
      <c r="C1674" s="105"/>
      <c r="E1674" s="135">
        <f>COUNTIF(品番配送区分記入用リスト!U:U,CONCATENATE(A1674,$E$1))</f>
        <v>0</v>
      </c>
      <c r="F1674" s="135">
        <f>COUNTIF(品番配送区分記入用リスト!U:U,CONCATENATE(A1674,$F$1))</f>
        <v>0</v>
      </c>
      <c r="G1674" s="135">
        <f>COUNTIF(品番配送区分記入用リスト!U:U,CONCATENATE(A1674,$G$1))</f>
        <v>0</v>
      </c>
      <c r="H1674" s="135">
        <f>COUNTIF(品番配送区分記入用リスト!U:U,CONCATENATE(A1674,$H$1))</f>
        <v>0</v>
      </c>
      <c r="I1674" s="136">
        <f t="shared" si="28"/>
        <v>0</v>
      </c>
      <c r="J1674" s="142"/>
      <c r="L1674" s="135" t="s">
        <v>1484</v>
      </c>
      <c r="M1674" s="137">
        <v>2000000</v>
      </c>
      <c r="N1674" s="12"/>
      <c r="O1674" s="154"/>
      <c r="Q1674" s="12"/>
      <c r="R1674" s="147"/>
      <c r="S1674" s="138"/>
      <c r="T1674" s="138"/>
      <c r="X1674" s="85"/>
      <c r="Y1674" s="185"/>
      <c r="AA1674" s="158"/>
      <c r="AB1674" s="118"/>
      <c r="AC1674" s="118"/>
      <c r="AD1674" s="84"/>
      <c r="AF1674" s="139"/>
      <c r="AS1674" s="84"/>
    </row>
    <row r="1675" spans="1:45" ht="14.25" customHeight="1">
      <c r="A1675" s="407"/>
      <c r="B1675" s="104"/>
      <c r="C1675" s="105"/>
      <c r="E1675" s="135">
        <f>COUNTIF(品番配送区分記入用リスト!U:U,CONCATENATE(A1675,$E$1))</f>
        <v>0</v>
      </c>
      <c r="F1675" s="135">
        <f>COUNTIF(品番配送区分記入用リスト!U:U,CONCATENATE(A1675,$F$1))</f>
        <v>0</v>
      </c>
      <c r="G1675" s="135">
        <f>COUNTIF(品番配送区分記入用リスト!U:U,CONCATENATE(A1675,$G$1))</f>
        <v>0</v>
      </c>
      <c r="H1675" s="135">
        <f>COUNTIF(品番配送区分記入用リスト!U:U,CONCATENATE(A1675,$H$1))</f>
        <v>0</v>
      </c>
      <c r="I1675" s="136">
        <f t="shared" si="28"/>
        <v>0</v>
      </c>
      <c r="J1675" s="142"/>
      <c r="L1675" s="135" t="s">
        <v>1484</v>
      </c>
      <c r="M1675" s="137">
        <v>2000000</v>
      </c>
      <c r="N1675" s="12"/>
      <c r="O1675" s="154"/>
      <c r="Q1675" s="12"/>
      <c r="R1675" s="147"/>
      <c r="S1675" s="138"/>
      <c r="T1675" s="138"/>
      <c r="X1675" s="85"/>
      <c r="Y1675" s="185"/>
      <c r="AA1675" s="158"/>
      <c r="AB1675" s="118"/>
      <c r="AC1675" s="118"/>
      <c r="AD1675" s="84"/>
      <c r="AF1675" s="139"/>
      <c r="AS1675" s="84"/>
    </row>
    <row r="1676" spans="1:45" ht="14.25" customHeight="1">
      <c r="A1676" s="407"/>
      <c r="B1676" s="104"/>
      <c r="C1676" s="105"/>
      <c r="E1676" s="135">
        <f>COUNTIF(品番配送区分記入用リスト!U:U,CONCATENATE(A1676,$E$1))</f>
        <v>0</v>
      </c>
      <c r="F1676" s="135">
        <f>COUNTIF(品番配送区分記入用リスト!U:U,CONCATENATE(A1676,$F$1))</f>
        <v>0</v>
      </c>
      <c r="G1676" s="135">
        <f>COUNTIF(品番配送区分記入用リスト!U:U,CONCATENATE(A1676,$G$1))</f>
        <v>0</v>
      </c>
      <c r="H1676" s="135">
        <f>COUNTIF(品番配送区分記入用リスト!U:U,CONCATENATE(A1676,$H$1))</f>
        <v>0</v>
      </c>
      <c r="I1676" s="136">
        <f t="shared" si="28"/>
        <v>0</v>
      </c>
      <c r="J1676" s="142"/>
      <c r="L1676" s="135" t="s">
        <v>1484</v>
      </c>
      <c r="M1676" s="137">
        <v>2000000</v>
      </c>
      <c r="N1676" s="12"/>
      <c r="O1676" s="154"/>
      <c r="Q1676" s="12"/>
      <c r="R1676" s="147"/>
      <c r="S1676" s="138"/>
      <c r="T1676" s="138"/>
      <c r="X1676" s="85"/>
      <c r="Y1676" s="185"/>
      <c r="AA1676" s="158"/>
      <c r="AB1676" s="118"/>
      <c r="AC1676" s="118"/>
      <c r="AD1676" s="84"/>
      <c r="AF1676" s="139"/>
      <c r="AS1676" s="84"/>
    </row>
    <row r="1677" spans="1:45" ht="14.25" customHeight="1">
      <c r="A1677" s="407"/>
      <c r="B1677" s="104"/>
      <c r="C1677" s="105"/>
      <c r="E1677" s="135">
        <f>COUNTIF(品番配送区分記入用リスト!U:U,CONCATENATE(A1677,$E$1))</f>
        <v>0</v>
      </c>
      <c r="F1677" s="135">
        <f>COUNTIF(品番配送区分記入用リスト!U:U,CONCATENATE(A1677,$F$1))</f>
        <v>0</v>
      </c>
      <c r="G1677" s="135">
        <f>COUNTIF(品番配送区分記入用リスト!U:U,CONCATENATE(A1677,$G$1))</f>
        <v>0</v>
      </c>
      <c r="H1677" s="135">
        <f>COUNTIF(品番配送区分記入用リスト!U:U,CONCATENATE(A1677,$H$1))</f>
        <v>0</v>
      </c>
      <c r="I1677" s="136">
        <f t="shared" si="28"/>
        <v>0</v>
      </c>
      <c r="J1677" s="142"/>
      <c r="L1677" s="135" t="s">
        <v>1484</v>
      </c>
      <c r="M1677" s="137">
        <v>2000000</v>
      </c>
      <c r="N1677" s="12"/>
      <c r="O1677" s="154"/>
      <c r="Q1677" s="12"/>
      <c r="R1677" s="147"/>
      <c r="S1677" s="138"/>
      <c r="T1677" s="138"/>
      <c r="X1677" s="85"/>
      <c r="Y1677" s="185"/>
      <c r="AA1677" s="158"/>
      <c r="AB1677" s="118"/>
      <c r="AC1677" s="118"/>
      <c r="AD1677" s="84"/>
      <c r="AF1677" s="139"/>
      <c r="AS1677" s="84"/>
    </row>
    <row r="1678" spans="1:45" ht="14.25" customHeight="1">
      <c r="A1678" s="407"/>
      <c r="B1678" s="104"/>
      <c r="C1678" s="105"/>
      <c r="E1678" s="135">
        <f>COUNTIF(品番配送区分記入用リスト!U:U,CONCATENATE(A1678,$E$1))</f>
        <v>0</v>
      </c>
      <c r="F1678" s="135">
        <f>COUNTIF(品番配送区分記入用リスト!U:U,CONCATENATE(A1678,$F$1))</f>
        <v>0</v>
      </c>
      <c r="G1678" s="135">
        <f>COUNTIF(品番配送区分記入用リスト!U:U,CONCATENATE(A1678,$G$1))</f>
        <v>0</v>
      </c>
      <c r="H1678" s="135">
        <f>COUNTIF(品番配送区分記入用リスト!U:U,CONCATENATE(A1678,$H$1))</f>
        <v>0</v>
      </c>
      <c r="I1678" s="136">
        <f t="shared" si="28"/>
        <v>0</v>
      </c>
      <c r="J1678" s="142"/>
      <c r="L1678" s="135" t="s">
        <v>1484</v>
      </c>
      <c r="M1678" s="137">
        <v>2000000</v>
      </c>
      <c r="N1678" s="12"/>
      <c r="O1678" s="154"/>
      <c r="Q1678" s="12"/>
      <c r="R1678" s="147"/>
      <c r="S1678" s="138"/>
      <c r="T1678" s="138"/>
      <c r="X1678" s="85"/>
      <c r="Y1678" s="185"/>
      <c r="AA1678" s="158"/>
      <c r="AB1678" s="118"/>
      <c r="AC1678" s="118"/>
      <c r="AD1678" s="84"/>
      <c r="AF1678" s="139"/>
      <c r="AS1678" s="84"/>
    </row>
    <row r="1679" spans="1:45" ht="14.25" customHeight="1">
      <c r="A1679" s="407"/>
      <c r="B1679" s="104"/>
      <c r="C1679" s="105"/>
      <c r="E1679" s="135">
        <f>COUNTIF(品番配送区分記入用リスト!U:U,CONCATENATE(A1679,$E$1))</f>
        <v>0</v>
      </c>
      <c r="F1679" s="135">
        <f>COUNTIF(品番配送区分記入用リスト!U:U,CONCATENATE(A1679,$F$1))</f>
        <v>0</v>
      </c>
      <c r="G1679" s="135">
        <f>COUNTIF(品番配送区分記入用リスト!U:U,CONCATENATE(A1679,$G$1))</f>
        <v>0</v>
      </c>
      <c r="H1679" s="135">
        <f>COUNTIF(品番配送区分記入用リスト!U:U,CONCATENATE(A1679,$H$1))</f>
        <v>0</v>
      </c>
      <c r="I1679" s="136">
        <f t="shared" si="28"/>
        <v>0</v>
      </c>
      <c r="J1679" s="142"/>
      <c r="L1679" s="135" t="s">
        <v>1484</v>
      </c>
      <c r="M1679" s="137">
        <v>2000000</v>
      </c>
      <c r="N1679" s="12"/>
      <c r="O1679" s="154"/>
      <c r="Q1679" s="12"/>
      <c r="R1679" s="147"/>
      <c r="S1679" s="138"/>
      <c r="T1679" s="138"/>
      <c r="X1679" s="85"/>
      <c r="Y1679" s="185"/>
      <c r="AA1679" s="158"/>
      <c r="AB1679" s="118"/>
      <c r="AC1679" s="118"/>
      <c r="AD1679" s="84"/>
      <c r="AF1679" s="139"/>
      <c r="AS1679" s="84"/>
    </row>
    <row r="1680" spans="1:45" ht="14.25" customHeight="1">
      <c r="A1680" s="407"/>
      <c r="B1680" s="104"/>
      <c r="C1680" s="105"/>
      <c r="E1680" s="135">
        <f>COUNTIF(品番配送区分記入用リスト!U:U,CONCATENATE(A1680,$E$1))</f>
        <v>0</v>
      </c>
      <c r="F1680" s="135">
        <f>COUNTIF(品番配送区分記入用リスト!U:U,CONCATENATE(A1680,$F$1))</f>
        <v>0</v>
      </c>
      <c r="G1680" s="135">
        <f>COUNTIF(品番配送区分記入用リスト!U:U,CONCATENATE(A1680,$G$1))</f>
        <v>0</v>
      </c>
      <c r="H1680" s="135">
        <f>COUNTIF(品番配送区分記入用リスト!U:U,CONCATENATE(A1680,$H$1))</f>
        <v>0</v>
      </c>
      <c r="I1680" s="136">
        <f t="shared" si="28"/>
        <v>0</v>
      </c>
      <c r="J1680" s="142"/>
      <c r="L1680" s="135" t="s">
        <v>1484</v>
      </c>
      <c r="M1680" s="137">
        <v>2000000</v>
      </c>
      <c r="N1680" s="12"/>
      <c r="O1680" s="154"/>
      <c r="Q1680" s="12"/>
      <c r="R1680" s="147"/>
      <c r="S1680" s="138"/>
      <c r="T1680" s="138"/>
      <c r="X1680" s="85"/>
      <c r="Y1680" s="185"/>
      <c r="AA1680" s="158"/>
      <c r="AB1680" s="118"/>
      <c r="AC1680" s="118"/>
      <c r="AD1680" s="84"/>
      <c r="AF1680" s="139"/>
      <c r="AS1680" s="84"/>
    </row>
    <row r="1681" spans="1:45" ht="14.25" customHeight="1">
      <c r="A1681" s="407"/>
      <c r="B1681" s="104"/>
      <c r="C1681" s="105"/>
      <c r="E1681" s="135">
        <f>COUNTIF(品番配送区分記入用リスト!U:U,CONCATENATE(A1681,$E$1))</f>
        <v>0</v>
      </c>
      <c r="F1681" s="135">
        <f>COUNTIF(品番配送区分記入用リスト!U:U,CONCATENATE(A1681,$F$1))</f>
        <v>0</v>
      </c>
      <c r="G1681" s="135">
        <f>COUNTIF(品番配送区分記入用リスト!U:U,CONCATENATE(A1681,$G$1))</f>
        <v>0</v>
      </c>
      <c r="H1681" s="135">
        <f>COUNTIF(品番配送区分記入用リスト!U:U,CONCATENATE(A1681,$H$1))</f>
        <v>0</v>
      </c>
      <c r="I1681" s="136">
        <f t="shared" si="28"/>
        <v>0</v>
      </c>
      <c r="J1681" s="142"/>
      <c r="L1681" s="135" t="s">
        <v>1484</v>
      </c>
      <c r="M1681" s="137">
        <v>2000000</v>
      </c>
      <c r="N1681" s="12"/>
      <c r="O1681" s="154"/>
      <c r="Q1681" s="12"/>
      <c r="R1681" s="147"/>
      <c r="S1681" s="138"/>
      <c r="T1681" s="138"/>
      <c r="X1681" s="85"/>
      <c r="Y1681" s="185"/>
      <c r="AA1681" s="158"/>
      <c r="AB1681" s="118"/>
      <c r="AC1681" s="118"/>
      <c r="AD1681" s="84"/>
      <c r="AF1681" s="139"/>
      <c r="AS1681" s="84"/>
    </row>
    <row r="1682" spans="1:45" ht="14.25" customHeight="1">
      <c r="A1682" s="407"/>
      <c r="B1682" s="104"/>
      <c r="C1682" s="105"/>
      <c r="E1682" s="135">
        <f>COUNTIF(品番配送区分記入用リスト!U:U,CONCATENATE(A1682,$E$1))</f>
        <v>0</v>
      </c>
      <c r="F1682" s="135">
        <f>COUNTIF(品番配送区分記入用リスト!U:U,CONCATENATE(A1682,$F$1))</f>
        <v>0</v>
      </c>
      <c r="G1682" s="135">
        <f>COUNTIF(品番配送区分記入用リスト!U:U,CONCATENATE(A1682,$G$1))</f>
        <v>0</v>
      </c>
      <c r="H1682" s="135">
        <f>COUNTIF(品番配送区分記入用リスト!U:U,CONCATENATE(A1682,$H$1))</f>
        <v>0</v>
      </c>
      <c r="I1682" s="136">
        <f t="shared" si="28"/>
        <v>0</v>
      </c>
      <c r="J1682" s="142"/>
      <c r="L1682" s="135" t="s">
        <v>1484</v>
      </c>
      <c r="M1682" s="137">
        <v>2000000</v>
      </c>
      <c r="N1682" s="12"/>
      <c r="O1682" s="154"/>
      <c r="Q1682" s="12"/>
      <c r="R1682" s="147"/>
      <c r="S1682" s="138"/>
      <c r="T1682" s="138"/>
      <c r="X1682" s="85"/>
      <c r="Y1682" s="185"/>
      <c r="AA1682" s="158"/>
      <c r="AB1682" s="118"/>
      <c r="AC1682" s="118"/>
      <c r="AD1682" s="84"/>
      <c r="AF1682" s="139"/>
      <c r="AS1682" s="84"/>
    </row>
    <row r="1683" spans="1:45" ht="14.25" customHeight="1">
      <c r="A1683" s="407"/>
      <c r="B1683" s="104"/>
      <c r="C1683" s="105"/>
      <c r="E1683" s="135">
        <f>COUNTIF(品番配送区分記入用リスト!U:U,CONCATENATE(A1683,$E$1))</f>
        <v>0</v>
      </c>
      <c r="F1683" s="135">
        <f>COUNTIF(品番配送区分記入用リスト!U:U,CONCATENATE(A1683,$F$1))</f>
        <v>0</v>
      </c>
      <c r="G1683" s="135">
        <f>COUNTIF(品番配送区分記入用リスト!U:U,CONCATENATE(A1683,$G$1))</f>
        <v>0</v>
      </c>
      <c r="H1683" s="135">
        <f>COUNTIF(品番配送区分記入用リスト!U:U,CONCATENATE(A1683,$H$1))</f>
        <v>0</v>
      </c>
      <c r="I1683" s="136">
        <f t="shared" si="28"/>
        <v>0</v>
      </c>
      <c r="J1683" s="142"/>
      <c r="L1683" s="135" t="s">
        <v>1484</v>
      </c>
      <c r="M1683" s="137">
        <v>2000000</v>
      </c>
      <c r="N1683" s="12"/>
      <c r="O1683" s="154"/>
      <c r="Q1683" s="12"/>
      <c r="R1683" s="147"/>
      <c r="S1683" s="138"/>
      <c r="T1683" s="138"/>
      <c r="X1683" s="85"/>
      <c r="Y1683" s="185"/>
      <c r="AA1683" s="158"/>
      <c r="AB1683" s="118"/>
      <c r="AC1683" s="118"/>
      <c r="AD1683" s="84"/>
      <c r="AF1683" s="139"/>
      <c r="AS1683" s="84"/>
    </row>
    <row r="1684" spans="1:45" ht="14.25" customHeight="1">
      <c r="A1684" s="407"/>
      <c r="B1684" s="104"/>
      <c r="C1684" s="105"/>
      <c r="E1684" s="135">
        <f>COUNTIF(品番配送区分記入用リスト!U:U,CONCATENATE(A1684,$E$1))</f>
        <v>0</v>
      </c>
      <c r="F1684" s="135">
        <f>COUNTIF(品番配送区分記入用リスト!U:U,CONCATENATE(A1684,$F$1))</f>
        <v>0</v>
      </c>
      <c r="G1684" s="135">
        <f>COUNTIF(品番配送区分記入用リスト!U:U,CONCATENATE(A1684,$G$1))</f>
        <v>0</v>
      </c>
      <c r="H1684" s="135">
        <f>COUNTIF(品番配送区分記入用リスト!U:U,CONCATENATE(A1684,$H$1))</f>
        <v>0</v>
      </c>
      <c r="I1684" s="136">
        <f t="shared" si="28"/>
        <v>0</v>
      </c>
      <c r="J1684" s="142"/>
      <c r="L1684" s="135" t="s">
        <v>1484</v>
      </c>
      <c r="M1684" s="137">
        <v>2000000</v>
      </c>
      <c r="N1684" s="12"/>
      <c r="O1684" s="154"/>
      <c r="Q1684" s="12"/>
      <c r="R1684" s="147"/>
      <c r="S1684" s="138"/>
      <c r="T1684" s="138"/>
      <c r="X1684" s="85"/>
      <c r="Y1684" s="185"/>
      <c r="AA1684" s="158"/>
      <c r="AB1684" s="118"/>
      <c r="AC1684" s="118"/>
      <c r="AD1684" s="84"/>
      <c r="AF1684" s="139"/>
      <c r="AS1684" s="84"/>
    </row>
    <row r="1685" spans="1:45" ht="14.25" customHeight="1">
      <c r="A1685" s="407"/>
      <c r="B1685" s="104"/>
      <c r="C1685" s="105"/>
      <c r="E1685" s="135">
        <f>COUNTIF(品番配送区分記入用リスト!U:U,CONCATENATE(A1685,$E$1))</f>
        <v>0</v>
      </c>
      <c r="F1685" s="135">
        <f>COUNTIF(品番配送区分記入用リスト!U:U,CONCATENATE(A1685,$F$1))</f>
        <v>0</v>
      </c>
      <c r="G1685" s="135">
        <f>COUNTIF(品番配送区分記入用リスト!U:U,CONCATENATE(A1685,$G$1))</f>
        <v>0</v>
      </c>
      <c r="H1685" s="135">
        <f>COUNTIF(品番配送区分記入用リスト!U:U,CONCATENATE(A1685,$H$1))</f>
        <v>0</v>
      </c>
      <c r="I1685" s="136">
        <f t="shared" si="28"/>
        <v>0</v>
      </c>
      <c r="J1685" s="142"/>
      <c r="L1685" s="135" t="s">
        <v>1484</v>
      </c>
      <c r="M1685" s="137">
        <v>2000000</v>
      </c>
      <c r="N1685" s="12"/>
      <c r="O1685" s="154"/>
      <c r="Q1685" s="12"/>
      <c r="R1685" s="147"/>
      <c r="S1685" s="138"/>
      <c r="T1685" s="138"/>
      <c r="X1685" s="85"/>
      <c r="Y1685" s="185"/>
      <c r="AA1685" s="158"/>
      <c r="AB1685" s="118"/>
      <c r="AC1685" s="118"/>
      <c r="AD1685" s="84"/>
      <c r="AF1685" s="139"/>
      <c r="AS1685" s="84"/>
    </row>
    <row r="1686" spans="1:45" ht="14.25" customHeight="1">
      <c r="A1686" s="407"/>
      <c r="B1686" s="104"/>
      <c r="C1686" s="105"/>
      <c r="E1686" s="135">
        <f>COUNTIF(品番配送区分記入用リスト!U:U,CONCATENATE(A1686,$E$1))</f>
        <v>0</v>
      </c>
      <c r="F1686" s="135">
        <f>COUNTIF(品番配送区分記入用リスト!U:U,CONCATENATE(A1686,$F$1))</f>
        <v>0</v>
      </c>
      <c r="G1686" s="135">
        <f>COUNTIF(品番配送区分記入用リスト!U:U,CONCATENATE(A1686,$G$1))</f>
        <v>0</v>
      </c>
      <c r="H1686" s="135">
        <f>COUNTIF(品番配送区分記入用リスト!U:U,CONCATENATE(A1686,$H$1))</f>
        <v>0</v>
      </c>
      <c r="I1686" s="136">
        <f t="shared" si="28"/>
        <v>0</v>
      </c>
      <c r="J1686" s="142"/>
      <c r="L1686" s="135" t="s">
        <v>1484</v>
      </c>
      <c r="M1686" s="137">
        <v>2000000</v>
      </c>
      <c r="N1686" s="12"/>
      <c r="O1686" s="154"/>
      <c r="Q1686" s="12"/>
      <c r="R1686" s="147"/>
      <c r="S1686" s="138"/>
      <c r="T1686" s="138"/>
      <c r="X1686" s="85"/>
      <c r="Y1686" s="185"/>
      <c r="AA1686" s="158"/>
      <c r="AB1686" s="118"/>
      <c r="AC1686" s="118"/>
      <c r="AD1686" s="84"/>
      <c r="AF1686" s="139"/>
      <c r="AS1686" s="84"/>
    </row>
    <row r="1687" spans="1:45" ht="14.25" customHeight="1">
      <c r="A1687" s="407"/>
      <c r="B1687" s="104"/>
      <c r="C1687" s="105"/>
      <c r="E1687" s="135">
        <f>COUNTIF(品番配送区分記入用リスト!U:U,CONCATENATE(A1687,$E$1))</f>
        <v>0</v>
      </c>
      <c r="F1687" s="135">
        <f>COUNTIF(品番配送区分記入用リスト!U:U,CONCATENATE(A1687,$F$1))</f>
        <v>0</v>
      </c>
      <c r="G1687" s="135">
        <f>COUNTIF(品番配送区分記入用リスト!U:U,CONCATENATE(A1687,$G$1))</f>
        <v>0</v>
      </c>
      <c r="H1687" s="135">
        <f>COUNTIF(品番配送区分記入用リスト!U:U,CONCATENATE(A1687,$H$1))</f>
        <v>0</v>
      </c>
      <c r="I1687" s="136">
        <f t="shared" si="28"/>
        <v>0</v>
      </c>
      <c r="J1687" s="142"/>
      <c r="L1687" s="135" t="s">
        <v>1484</v>
      </c>
      <c r="M1687" s="137">
        <v>2000000</v>
      </c>
      <c r="N1687" s="12"/>
      <c r="O1687" s="154"/>
      <c r="Q1687" s="12"/>
      <c r="R1687" s="147"/>
      <c r="S1687" s="138"/>
      <c r="T1687" s="138"/>
      <c r="X1687" s="85"/>
      <c r="Y1687" s="185"/>
      <c r="AA1687" s="158"/>
      <c r="AB1687" s="118"/>
      <c r="AC1687" s="118"/>
      <c r="AD1687" s="84"/>
      <c r="AF1687" s="139"/>
      <c r="AS1687" s="84"/>
    </row>
    <row r="1688" spans="1:45" ht="14.25" customHeight="1">
      <c r="A1688" s="407"/>
      <c r="B1688" s="104"/>
      <c r="C1688" s="105"/>
      <c r="E1688" s="135">
        <f>COUNTIF(品番配送区分記入用リスト!U:U,CONCATENATE(A1688,$E$1))</f>
        <v>0</v>
      </c>
      <c r="F1688" s="135">
        <f>COUNTIF(品番配送区分記入用リスト!U:U,CONCATENATE(A1688,$F$1))</f>
        <v>0</v>
      </c>
      <c r="G1688" s="135">
        <f>COUNTIF(品番配送区分記入用リスト!U:U,CONCATENATE(A1688,$G$1))</f>
        <v>0</v>
      </c>
      <c r="H1688" s="135">
        <f>COUNTIF(品番配送区分記入用リスト!U:U,CONCATENATE(A1688,$H$1))</f>
        <v>0</v>
      </c>
      <c r="I1688" s="136">
        <f t="shared" si="28"/>
        <v>0</v>
      </c>
      <c r="J1688" s="142"/>
      <c r="L1688" s="135" t="s">
        <v>1484</v>
      </c>
      <c r="M1688" s="137">
        <v>2000000</v>
      </c>
      <c r="N1688" s="12"/>
      <c r="O1688" s="154"/>
      <c r="Q1688" s="12"/>
      <c r="R1688" s="147"/>
      <c r="S1688" s="138"/>
      <c r="T1688" s="138"/>
      <c r="X1688" s="85"/>
      <c r="Y1688" s="185"/>
      <c r="AA1688" s="158"/>
      <c r="AB1688" s="118"/>
      <c r="AC1688" s="118"/>
      <c r="AD1688" s="84"/>
      <c r="AF1688" s="139"/>
      <c r="AS1688" s="84"/>
    </row>
    <row r="1689" spans="1:45" ht="14.25" customHeight="1">
      <c r="A1689" s="407"/>
      <c r="B1689" s="104"/>
      <c r="C1689" s="105"/>
      <c r="E1689" s="135">
        <f>COUNTIF(品番配送区分記入用リスト!U:U,CONCATENATE(A1689,$E$1))</f>
        <v>0</v>
      </c>
      <c r="F1689" s="135">
        <f>COUNTIF(品番配送区分記入用リスト!U:U,CONCATENATE(A1689,$F$1))</f>
        <v>0</v>
      </c>
      <c r="G1689" s="135">
        <f>COUNTIF(品番配送区分記入用リスト!U:U,CONCATENATE(A1689,$G$1))</f>
        <v>0</v>
      </c>
      <c r="H1689" s="135">
        <f>COUNTIF(品番配送区分記入用リスト!U:U,CONCATENATE(A1689,$H$1))</f>
        <v>0</v>
      </c>
      <c r="I1689" s="136">
        <f t="shared" si="28"/>
        <v>0</v>
      </c>
      <c r="J1689" s="142"/>
      <c r="L1689" s="135" t="s">
        <v>1484</v>
      </c>
      <c r="M1689" s="137">
        <v>2000000</v>
      </c>
      <c r="N1689" s="12"/>
      <c r="O1689" s="154"/>
      <c r="Q1689" s="12"/>
      <c r="R1689" s="147"/>
      <c r="S1689" s="138"/>
      <c r="T1689" s="138"/>
      <c r="X1689" s="85"/>
      <c r="Y1689" s="185"/>
      <c r="AA1689" s="158"/>
      <c r="AB1689" s="118"/>
      <c r="AC1689" s="118"/>
      <c r="AD1689" s="84"/>
      <c r="AF1689" s="139"/>
      <c r="AS1689" s="84"/>
    </row>
    <row r="1690" spans="1:45" ht="14.25" customHeight="1">
      <c r="A1690" s="407"/>
      <c r="B1690" s="104"/>
      <c r="C1690" s="105"/>
      <c r="E1690" s="135">
        <f>COUNTIF(品番配送区分記入用リスト!U:U,CONCATENATE(A1690,$E$1))</f>
        <v>0</v>
      </c>
      <c r="F1690" s="135">
        <f>COUNTIF(品番配送区分記入用リスト!U:U,CONCATENATE(A1690,$F$1))</f>
        <v>0</v>
      </c>
      <c r="G1690" s="135">
        <f>COUNTIF(品番配送区分記入用リスト!U:U,CONCATENATE(A1690,$G$1))</f>
        <v>0</v>
      </c>
      <c r="H1690" s="135">
        <f>COUNTIF(品番配送区分記入用リスト!U:U,CONCATENATE(A1690,$H$1))</f>
        <v>0</v>
      </c>
      <c r="I1690" s="136">
        <f t="shared" si="28"/>
        <v>0</v>
      </c>
      <c r="J1690" s="142"/>
      <c r="L1690" s="135" t="s">
        <v>1484</v>
      </c>
      <c r="M1690" s="137">
        <v>2000000</v>
      </c>
      <c r="N1690" s="12"/>
      <c r="O1690" s="154"/>
      <c r="Q1690" s="12"/>
      <c r="R1690" s="147"/>
      <c r="S1690" s="138"/>
      <c r="T1690" s="138"/>
      <c r="X1690" s="85"/>
      <c r="Y1690" s="185"/>
      <c r="AA1690" s="158"/>
      <c r="AB1690" s="118"/>
      <c r="AC1690" s="118"/>
      <c r="AD1690" s="84"/>
      <c r="AF1690" s="139"/>
      <c r="AS1690" s="84"/>
    </row>
    <row r="1691" spans="1:45" ht="14.25" customHeight="1">
      <c r="A1691" s="407"/>
      <c r="B1691" s="104"/>
      <c r="C1691" s="105"/>
      <c r="E1691" s="135">
        <f>COUNTIF(品番配送区分記入用リスト!U:U,CONCATENATE(A1691,$E$1))</f>
        <v>0</v>
      </c>
      <c r="F1691" s="135">
        <f>COUNTIF(品番配送区分記入用リスト!U:U,CONCATENATE(A1691,$F$1))</f>
        <v>0</v>
      </c>
      <c r="G1691" s="135">
        <f>COUNTIF(品番配送区分記入用リスト!U:U,CONCATENATE(A1691,$G$1))</f>
        <v>0</v>
      </c>
      <c r="H1691" s="135">
        <f>COUNTIF(品番配送区分記入用リスト!U:U,CONCATENATE(A1691,$H$1))</f>
        <v>0</v>
      </c>
      <c r="I1691" s="136">
        <f t="shared" si="28"/>
        <v>0</v>
      </c>
      <c r="J1691" s="142"/>
      <c r="L1691" s="135" t="s">
        <v>1484</v>
      </c>
      <c r="M1691" s="137">
        <v>2000000</v>
      </c>
      <c r="N1691" s="12"/>
      <c r="O1691" s="154"/>
      <c r="Q1691" s="12"/>
      <c r="R1691" s="147"/>
      <c r="S1691" s="138"/>
      <c r="T1691" s="138"/>
      <c r="X1691" s="85"/>
      <c r="Y1691" s="185"/>
      <c r="AA1691" s="158"/>
      <c r="AB1691" s="118"/>
      <c r="AC1691" s="118"/>
      <c r="AD1691" s="84"/>
      <c r="AF1691" s="139"/>
      <c r="AS1691" s="84"/>
    </row>
    <row r="1692" spans="1:45" ht="14.25" customHeight="1">
      <c r="A1692" s="407"/>
      <c r="B1692" s="104"/>
      <c r="C1692" s="105"/>
      <c r="E1692" s="135">
        <f>COUNTIF(品番配送区分記入用リスト!U:U,CONCATENATE(A1692,$E$1))</f>
        <v>0</v>
      </c>
      <c r="F1692" s="135">
        <f>COUNTIF(品番配送区分記入用リスト!U:U,CONCATENATE(A1692,$F$1))</f>
        <v>0</v>
      </c>
      <c r="G1692" s="135">
        <f>COUNTIF(品番配送区分記入用リスト!U:U,CONCATENATE(A1692,$G$1))</f>
        <v>0</v>
      </c>
      <c r="H1692" s="135">
        <f>COUNTIF(品番配送区分記入用リスト!U:U,CONCATENATE(A1692,$H$1))</f>
        <v>0</v>
      </c>
      <c r="I1692" s="136">
        <f t="shared" si="28"/>
        <v>0</v>
      </c>
      <c r="J1692" s="142"/>
      <c r="L1692" s="135" t="s">
        <v>1484</v>
      </c>
      <c r="M1692" s="137">
        <v>2000000</v>
      </c>
      <c r="N1692" s="12"/>
      <c r="O1692" s="154"/>
      <c r="Q1692" s="12"/>
      <c r="R1692" s="147"/>
      <c r="S1692" s="138"/>
      <c r="T1692" s="138"/>
      <c r="X1692" s="85"/>
      <c r="Y1692" s="185"/>
      <c r="AA1692" s="158"/>
      <c r="AB1692" s="118"/>
      <c r="AC1692" s="118"/>
      <c r="AD1692" s="84"/>
      <c r="AF1692" s="139"/>
      <c r="AS1692" s="84"/>
    </row>
    <row r="1693" spans="1:45" ht="14.25" customHeight="1">
      <c r="A1693" s="407"/>
      <c r="B1693" s="104"/>
      <c r="C1693" s="105"/>
      <c r="E1693" s="135">
        <f>COUNTIF(品番配送区分記入用リスト!U:U,CONCATENATE(A1693,$E$1))</f>
        <v>0</v>
      </c>
      <c r="F1693" s="135">
        <f>COUNTIF(品番配送区分記入用リスト!U:U,CONCATENATE(A1693,$F$1))</f>
        <v>0</v>
      </c>
      <c r="G1693" s="135">
        <f>COUNTIF(品番配送区分記入用リスト!U:U,CONCATENATE(A1693,$G$1))</f>
        <v>0</v>
      </c>
      <c r="H1693" s="135">
        <f>COUNTIF(品番配送区分記入用リスト!U:U,CONCATENATE(A1693,$H$1))</f>
        <v>0</v>
      </c>
      <c r="I1693" s="136">
        <f t="shared" si="28"/>
        <v>0</v>
      </c>
      <c r="J1693" s="142"/>
      <c r="L1693" s="135" t="s">
        <v>1484</v>
      </c>
      <c r="M1693" s="137">
        <v>2000000</v>
      </c>
      <c r="N1693" s="12"/>
      <c r="O1693" s="154"/>
      <c r="Q1693" s="12"/>
      <c r="R1693" s="147"/>
      <c r="S1693" s="138"/>
      <c r="T1693" s="138"/>
      <c r="X1693" s="85"/>
      <c r="Y1693" s="185"/>
      <c r="AA1693" s="158"/>
      <c r="AB1693" s="118"/>
      <c r="AC1693" s="118"/>
      <c r="AD1693" s="84"/>
      <c r="AF1693" s="139"/>
      <c r="AS1693" s="84"/>
    </row>
    <row r="1694" spans="1:45" ht="14.25" customHeight="1">
      <c r="A1694" s="407"/>
      <c r="B1694" s="104"/>
      <c r="C1694" s="105"/>
      <c r="E1694" s="135">
        <f>COUNTIF(品番配送区分記入用リスト!U:U,CONCATENATE(A1694,$E$1))</f>
        <v>0</v>
      </c>
      <c r="F1694" s="135">
        <f>COUNTIF(品番配送区分記入用リスト!U:U,CONCATENATE(A1694,$F$1))</f>
        <v>0</v>
      </c>
      <c r="G1694" s="135">
        <f>COUNTIF(品番配送区分記入用リスト!U:U,CONCATENATE(A1694,$G$1))</f>
        <v>0</v>
      </c>
      <c r="H1694" s="135">
        <f>COUNTIF(品番配送区分記入用リスト!U:U,CONCATENATE(A1694,$H$1))</f>
        <v>0</v>
      </c>
      <c r="I1694" s="136">
        <f t="shared" si="28"/>
        <v>0</v>
      </c>
      <c r="J1694" s="142"/>
      <c r="L1694" s="135" t="s">
        <v>1484</v>
      </c>
      <c r="M1694" s="137">
        <v>2000000</v>
      </c>
      <c r="N1694" s="12"/>
      <c r="O1694" s="154"/>
      <c r="Q1694" s="12"/>
      <c r="R1694" s="147"/>
      <c r="S1694" s="138"/>
      <c r="T1694" s="138"/>
      <c r="X1694" s="85"/>
      <c r="Y1694" s="185"/>
      <c r="AA1694" s="158"/>
      <c r="AB1694" s="118"/>
      <c r="AC1694" s="118"/>
      <c r="AD1694" s="84"/>
      <c r="AF1694" s="139"/>
      <c r="AS1694" s="84"/>
    </row>
    <row r="1695" spans="1:45" ht="14.25" customHeight="1">
      <c r="A1695" s="407"/>
      <c r="B1695" s="104"/>
      <c r="C1695" s="105"/>
      <c r="E1695" s="135">
        <f>COUNTIF(品番配送区分記入用リスト!U:U,CONCATENATE(A1695,$E$1))</f>
        <v>0</v>
      </c>
      <c r="F1695" s="135">
        <f>COUNTIF(品番配送区分記入用リスト!U:U,CONCATENATE(A1695,$F$1))</f>
        <v>0</v>
      </c>
      <c r="G1695" s="135">
        <f>COUNTIF(品番配送区分記入用リスト!U:U,CONCATENATE(A1695,$G$1))</f>
        <v>0</v>
      </c>
      <c r="H1695" s="135">
        <f>COUNTIF(品番配送区分記入用リスト!U:U,CONCATENATE(A1695,$H$1))</f>
        <v>0</v>
      </c>
      <c r="I1695" s="136">
        <f t="shared" si="28"/>
        <v>0</v>
      </c>
      <c r="J1695" s="142"/>
      <c r="L1695" s="135" t="s">
        <v>1484</v>
      </c>
      <c r="M1695" s="137">
        <v>2000000</v>
      </c>
      <c r="N1695" s="12"/>
      <c r="O1695" s="154"/>
      <c r="Q1695" s="12"/>
      <c r="R1695" s="147"/>
      <c r="S1695" s="138"/>
      <c r="T1695" s="138"/>
      <c r="X1695" s="85"/>
      <c r="Y1695" s="185"/>
      <c r="AA1695" s="158"/>
      <c r="AB1695" s="118"/>
      <c r="AC1695" s="118"/>
      <c r="AD1695" s="84"/>
      <c r="AF1695" s="139"/>
      <c r="AS1695" s="84"/>
    </row>
    <row r="1696" spans="1:45" ht="14.25" customHeight="1">
      <c r="A1696" s="407"/>
      <c r="B1696" s="104"/>
      <c r="C1696" s="105"/>
      <c r="E1696" s="135">
        <f>COUNTIF(品番配送区分記入用リスト!U:U,CONCATENATE(A1696,$E$1))</f>
        <v>0</v>
      </c>
      <c r="F1696" s="135">
        <f>COUNTIF(品番配送区分記入用リスト!U:U,CONCATENATE(A1696,$F$1))</f>
        <v>0</v>
      </c>
      <c r="G1696" s="135">
        <f>COUNTIF(品番配送区分記入用リスト!U:U,CONCATENATE(A1696,$G$1))</f>
        <v>0</v>
      </c>
      <c r="H1696" s="135">
        <f>COUNTIF(品番配送区分記入用リスト!U:U,CONCATENATE(A1696,$H$1))</f>
        <v>0</v>
      </c>
      <c r="I1696" s="136">
        <f t="shared" si="28"/>
        <v>0</v>
      </c>
      <c r="J1696" s="142"/>
      <c r="L1696" s="135" t="s">
        <v>1484</v>
      </c>
      <c r="M1696" s="137">
        <v>2000000</v>
      </c>
      <c r="N1696" s="12"/>
      <c r="O1696" s="154"/>
      <c r="Q1696" s="12"/>
      <c r="R1696" s="147"/>
      <c r="S1696" s="138"/>
      <c r="T1696" s="138"/>
      <c r="X1696" s="85"/>
      <c r="Y1696" s="185"/>
      <c r="AA1696" s="158"/>
      <c r="AB1696" s="118"/>
      <c r="AC1696" s="118"/>
      <c r="AD1696" s="84"/>
      <c r="AF1696" s="139"/>
      <c r="AS1696" s="84"/>
    </row>
    <row r="1697" spans="1:45" ht="14.25" customHeight="1">
      <c r="A1697" s="407"/>
      <c r="B1697" s="104"/>
      <c r="C1697" s="105"/>
      <c r="E1697" s="135">
        <f>COUNTIF(品番配送区分記入用リスト!U:U,CONCATENATE(A1697,$E$1))</f>
        <v>0</v>
      </c>
      <c r="F1697" s="135">
        <f>COUNTIF(品番配送区分記入用リスト!U:U,CONCATENATE(A1697,$F$1))</f>
        <v>0</v>
      </c>
      <c r="G1697" s="135">
        <f>COUNTIF(品番配送区分記入用リスト!U:U,CONCATENATE(A1697,$G$1))</f>
        <v>0</v>
      </c>
      <c r="H1697" s="135">
        <f>COUNTIF(品番配送区分記入用リスト!U:U,CONCATENATE(A1697,$H$1))</f>
        <v>0</v>
      </c>
      <c r="I1697" s="136">
        <f t="shared" si="28"/>
        <v>0</v>
      </c>
      <c r="J1697" s="142"/>
      <c r="L1697" s="135" t="s">
        <v>1484</v>
      </c>
      <c r="M1697" s="137">
        <v>2000000</v>
      </c>
      <c r="N1697" s="12"/>
      <c r="O1697" s="154"/>
      <c r="Q1697" s="12"/>
      <c r="R1697" s="147"/>
      <c r="S1697" s="138"/>
      <c r="T1697" s="138"/>
      <c r="X1697" s="85"/>
      <c r="Y1697" s="185"/>
      <c r="AA1697" s="158"/>
      <c r="AB1697" s="118"/>
      <c r="AC1697" s="118"/>
      <c r="AD1697" s="84"/>
      <c r="AF1697" s="139"/>
      <c r="AS1697" s="84"/>
    </row>
    <row r="1698" spans="1:45" ht="14.25" customHeight="1">
      <c r="A1698" s="407"/>
      <c r="B1698" s="104"/>
      <c r="C1698" s="105"/>
      <c r="E1698" s="135">
        <f>COUNTIF(品番配送区分記入用リスト!U:U,CONCATENATE(A1698,$E$1))</f>
        <v>0</v>
      </c>
      <c r="F1698" s="135">
        <f>COUNTIF(品番配送区分記入用リスト!U:U,CONCATENATE(A1698,$F$1))</f>
        <v>0</v>
      </c>
      <c r="G1698" s="135">
        <f>COUNTIF(品番配送区分記入用リスト!U:U,CONCATENATE(A1698,$G$1))</f>
        <v>0</v>
      </c>
      <c r="H1698" s="135">
        <f>COUNTIF(品番配送区分記入用リスト!U:U,CONCATENATE(A1698,$H$1))</f>
        <v>0</v>
      </c>
      <c r="I1698" s="136">
        <f t="shared" si="28"/>
        <v>0</v>
      </c>
      <c r="J1698" s="142"/>
      <c r="L1698" s="135" t="s">
        <v>1484</v>
      </c>
      <c r="M1698" s="137">
        <v>2000000</v>
      </c>
      <c r="N1698" s="12"/>
      <c r="O1698" s="154"/>
      <c r="Q1698" s="12"/>
      <c r="R1698" s="147"/>
      <c r="S1698" s="138"/>
      <c r="T1698" s="138"/>
      <c r="X1698" s="85"/>
      <c r="Y1698" s="185"/>
      <c r="AA1698" s="158"/>
      <c r="AB1698" s="118"/>
      <c r="AC1698" s="118"/>
      <c r="AD1698" s="84"/>
      <c r="AF1698" s="139"/>
      <c r="AS1698" s="84"/>
    </row>
    <row r="1699" spans="1:45" ht="14.25" customHeight="1">
      <c r="A1699" s="407"/>
      <c r="B1699" s="104"/>
      <c r="C1699" s="105"/>
      <c r="E1699" s="135">
        <f>COUNTIF(品番配送区分記入用リスト!U:U,CONCATENATE(A1699,$E$1))</f>
        <v>0</v>
      </c>
      <c r="F1699" s="135">
        <f>COUNTIF(品番配送区分記入用リスト!U:U,CONCATENATE(A1699,$F$1))</f>
        <v>0</v>
      </c>
      <c r="G1699" s="135">
        <f>COUNTIF(品番配送区分記入用リスト!U:U,CONCATENATE(A1699,$G$1))</f>
        <v>0</v>
      </c>
      <c r="H1699" s="135">
        <f>COUNTIF(品番配送区分記入用リスト!U:U,CONCATENATE(A1699,$H$1))</f>
        <v>0</v>
      </c>
      <c r="I1699" s="136">
        <f t="shared" si="28"/>
        <v>0</v>
      </c>
      <c r="J1699" s="142"/>
      <c r="L1699" s="135" t="s">
        <v>1484</v>
      </c>
      <c r="M1699" s="137">
        <v>2000000</v>
      </c>
      <c r="N1699" s="12"/>
      <c r="O1699" s="154"/>
      <c r="Q1699" s="12"/>
      <c r="R1699" s="147"/>
      <c r="S1699" s="138"/>
      <c r="T1699" s="138"/>
      <c r="X1699" s="85"/>
      <c r="Y1699" s="185"/>
      <c r="AA1699" s="158"/>
      <c r="AB1699" s="118"/>
      <c r="AC1699" s="118"/>
      <c r="AD1699" s="84"/>
      <c r="AF1699" s="139"/>
      <c r="AS1699" s="84"/>
    </row>
    <row r="1700" spans="1:45" ht="14.25" customHeight="1">
      <c r="A1700" s="407"/>
      <c r="B1700" s="104"/>
      <c r="C1700" s="105"/>
      <c r="E1700" s="135">
        <f>COUNTIF(品番配送区分記入用リスト!U:U,CONCATENATE(A1700,$E$1))</f>
        <v>0</v>
      </c>
      <c r="F1700" s="135">
        <f>COUNTIF(品番配送区分記入用リスト!U:U,CONCATENATE(A1700,$F$1))</f>
        <v>0</v>
      </c>
      <c r="G1700" s="135">
        <f>COUNTIF(品番配送区分記入用リスト!U:U,CONCATENATE(A1700,$G$1))</f>
        <v>0</v>
      </c>
      <c r="H1700" s="135">
        <f>COUNTIF(品番配送区分記入用リスト!U:U,CONCATENATE(A1700,$H$1))</f>
        <v>0</v>
      </c>
      <c r="I1700" s="136">
        <f t="shared" si="28"/>
        <v>0</v>
      </c>
      <c r="J1700" s="142"/>
      <c r="L1700" s="135" t="s">
        <v>1484</v>
      </c>
      <c r="M1700" s="137">
        <v>2000000</v>
      </c>
      <c r="N1700" s="12"/>
      <c r="O1700" s="154"/>
      <c r="Q1700" s="12"/>
      <c r="R1700" s="147"/>
      <c r="S1700" s="138"/>
      <c r="T1700" s="138"/>
      <c r="X1700" s="85"/>
      <c r="Y1700" s="185"/>
      <c r="AA1700" s="158"/>
      <c r="AB1700" s="118"/>
      <c r="AC1700" s="118"/>
      <c r="AD1700" s="84"/>
      <c r="AF1700" s="139"/>
      <c r="AS1700" s="84"/>
    </row>
    <row r="1701" spans="1:45" ht="14.25" customHeight="1">
      <c r="A1701" s="407"/>
      <c r="B1701" s="104"/>
      <c r="C1701" s="105"/>
      <c r="E1701" s="135">
        <f>COUNTIF(品番配送区分記入用リスト!U:U,CONCATENATE(A1701,$E$1))</f>
        <v>0</v>
      </c>
      <c r="F1701" s="135">
        <f>COUNTIF(品番配送区分記入用リスト!U:U,CONCATENATE(A1701,$F$1))</f>
        <v>0</v>
      </c>
      <c r="G1701" s="135">
        <f>COUNTIF(品番配送区分記入用リスト!U:U,CONCATENATE(A1701,$G$1))</f>
        <v>0</v>
      </c>
      <c r="H1701" s="135">
        <f>COUNTIF(品番配送区分記入用リスト!U:U,CONCATENATE(A1701,$H$1))</f>
        <v>0</v>
      </c>
      <c r="I1701" s="136">
        <f t="shared" si="28"/>
        <v>0</v>
      </c>
      <c r="J1701" s="142"/>
      <c r="L1701" s="135" t="s">
        <v>1484</v>
      </c>
      <c r="M1701" s="137">
        <v>2000000</v>
      </c>
      <c r="N1701" s="12"/>
      <c r="O1701" s="154"/>
      <c r="Q1701" s="12"/>
      <c r="R1701" s="147"/>
      <c r="S1701" s="138"/>
      <c r="T1701" s="138"/>
      <c r="X1701" s="85"/>
      <c r="Y1701" s="185"/>
      <c r="AA1701" s="158"/>
      <c r="AB1701" s="118"/>
      <c r="AC1701" s="118"/>
      <c r="AD1701" s="84"/>
      <c r="AF1701" s="139"/>
      <c r="AS1701" s="84"/>
    </row>
    <row r="1702" spans="1:45" ht="14.25" customHeight="1">
      <c r="A1702" s="407"/>
      <c r="B1702" s="104"/>
      <c r="C1702" s="105"/>
      <c r="E1702" s="135">
        <f>COUNTIF(品番配送区分記入用リスト!U:U,CONCATENATE(A1702,$E$1))</f>
        <v>0</v>
      </c>
      <c r="F1702" s="135">
        <f>COUNTIF(品番配送区分記入用リスト!U:U,CONCATENATE(A1702,$F$1))</f>
        <v>0</v>
      </c>
      <c r="G1702" s="135">
        <f>COUNTIF(品番配送区分記入用リスト!U:U,CONCATENATE(A1702,$G$1))</f>
        <v>0</v>
      </c>
      <c r="H1702" s="135">
        <f>COUNTIF(品番配送区分記入用リスト!U:U,CONCATENATE(A1702,$H$1))</f>
        <v>0</v>
      </c>
      <c r="I1702" s="136">
        <f t="shared" si="28"/>
        <v>0</v>
      </c>
      <c r="J1702" s="142"/>
      <c r="L1702" s="135" t="s">
        <v>1484</v>
      </c>
      <c r="M1702" s="137">
        <v>2000000</v>
      </c>
      <c r="N1702" s="12"/>
      <c r="O1702" s="154"/>
      <c r="Q1702" s="12"/>
      <c r="R1702" s="147"/>
      <c r="S1702" s="138"/>
      <c r="T1702" s="138"/>
      <c r="X1702" s="85"/>
      <c r="Y1702" s="185"/>
      <c r="AA1702" s="158"/>
      <c r="AB1702" s="118"/>
      <c r="AC1702" s="118"/>
      <c r="AD1702" s="84"/>
      <c r="AF1702" s="139"/>
      <c r="AS1702" s="84"/>
    </row>
    <row r="1703" spans="1:45" ht="14.25" customHeight="1">
      <c r="A1703" s="407"/>
      <c r="B1703" s="104"/>
      <c r="C1703" s="105"/>
      <c r="E1703" s="135">
        <f>COUNTIF(品番配送区分記入用リスト!U:U,CONCATENATE(A1703,$E$1))</f>
        <v>0</v>
      </c>
      <c r="F1703" s="135">
        <f>COUNTIF(品番配送区分記入用リスト!U:U,CONCATENATE(A1703,$F$1))</f>
        <v>0</v>
      </c>
      <c r="G1703" s="135">
        <f>COUNTIF(品番配送区分記入用リスト!U:U,CONCATENATE(A1703,$G$1))</f>
        <v>0</v>
      </c>
      <c r="H1703" s="135">
        <f>COUNTIF(品番配送区分記入用リスト!U:U,CONCATENATE(A1703,$H$1))</f>
        <v>0</v>
      </c>
      <c r="I1703" s="136">
        <f t="shared" si="28"/>
        <v>0</v>
      </c>
      <c r="J1703" s="142"/>
      <c r="L1703" s="135" t="s">
        <v>1484</v>
      </c>
      <c r="M1703" s="137">
        <v>2000000</v>
      </c>
      <c r="N1703" s="12"/>
      <c r="O1703" s="154"/>
      <c r="Q1703" s="12"/>
      <c r="R1703" s="147"/>
      <c r="S1703" s="138"/>
      <c r="T1703" s="138"/>
      <c r="X1703" s="85"/>
      <c r="Y1703" s="185"/>
      <c r="AA1703" s="158"/>
      <c r="AB1703" s="118"/>
      <c r="AC1703" s="118"/>
      <c r="AD1703" s="84"/>
      <c r="AF1703" s="139"/>
      <c r="AS1703" s="84"/>
    </row>
    <row r="1704" spans="1:45" ht="14.25" customHeight="1">
      <c r="A1704" s="407"/>
      <c r="B1704" s="104"/>
      <c r="C1704" s="105"/>
      <c r="E1704" s="135">
        <f>COUNTIF(品番配送区分記入用リスト!U:U,CONCATENATE(A1704,$E$1))</f>
        <v>0</v>
      </c>
      <c r="F1704" s="135">
        <f>COUNTIF(品番配送区分記入用リスト!U:U,CONCATENATE(A1704,$F$1))</f>
        <v>0</v>
      </c>
      <c r="G1704" s="135">
        <f>COUNTIF(品番配送区分記入用リスト!U:U,CONCATENATE(A1704,$G$1))</f>
        <v>0</v>
      </c>
      <c r="H1704" s="135">
        <f>COUNTIF(品番配送区分記入用リスト!U:U,CONCATENATE(A1704,$H$1))</f>
        <v>0</v>
      </c>
      <c r="I1704" s="136">
        <f t="shared" si="28"/>
        <v>0</v>
      </c>
      <c r="J1704" s="142"/>
      <c r="L1704" s="135" t="s">
        <v>1484</v>
      </c>
      <c r="M1704" s="137">
        <v>2000000</v>
      </c>
      <c r="N1704" s="12"/>
      <c r="O1704" s="154"/>
      <c r="Q1704" s="12"/>
      <c r="R1704" s="147"/>
      <c r="S1704" s="138"/>
      <c r="T1704" s="138"/>
      <c r="X1704" s="85"/>
      <c r="Y1704" s="185"/>
      <c r="AA1704" s="158"/>
      <c r="AB1704" s="118"/>
      <c r="AC1704" s="118"/>
      <c r="AD1704" s="84"/>
      <c r="AF1704" s="139"/>
      <c r="AS1704" s="84"/>
    </row>
    <row r="1705" spans="1:45" ht="14.25" customHeight="1">
      <c r="A1705" s="407"/>
      <c r="B1705" s="104"/>
      <c r="C1705" s="105"/>
      <c r="E1705" s="135">
        <f>COUNTIF(品番配送区分記入用リスト!U:U,CONCATENATE(A1705,$E$1))</f>
        <v>0</v>
      </c>
      <c r="F1705" s="135">
        <f>COUNTIF(品番配送区分記入用リスト!U:U,CONCATENATE(A1705,$F$1))</f>
        <v>0</v>
      </c>
      <c r="G1705" s="135">
        <f>COUNTIF(品番配送区分記入用リスト!U:U,CONCATENATE(A1705,$G$1))</f>
        <v>0</v>
      </c>
      <c r="H1705" s="135">
        <f>COUNTIF(品番配送区分記入用リスト!U:U,CONCATENATE(A1705,$H$1))</f>
        <v>0</v>
      </c>
      <c r="I1705" s="136">
        <f t="shared" si="28"/>
        <v>0</v>
      </c>
      <c r="J1705" s="142"/>
      <c r="L1705" s="135" t="s">
        <v>1484</v>
      </c>
      <c r="M1705" s="137">
        <v>2000000</v>
      </c>
      <c r="N1705" s="12"/>
      <c r="O1705" s="154"/>
      <c r="Q1705" s="12"/>
      <c r="R1705" s="147"/>
      <c r="S1705" s="138"/>
      <c r="T1705" s="138"/>
      <c r="X1705" s="85"/>
      <c r="Y1705" s="185"/>
      <c r="AA1705" s="158"/>
      <c r="AB1705" s="118"/>
      <c r="AC1705" s="118"/>
      <c r="AD1705" s="84"/>
      <c r="AF1705" s="139"/>
      <c r="AS1705" s="84"/>
    </row>
    <row r="1706" spans="1:45" ht="14.25" customHeight="1">
      <c r="A1706" s="407"/>
      <c r="B1706" s="104"/>
      <c r="C1706" s="105"/>
      <c r="E1706" s="135">
        <f>COUNTIF(品番配送区分記入用リスト!U:U,CONCATENATE(A1706,$E$1))</f>
        <v>0</v>
      </c>
      <c r="F1706" s="135">
        <f>COUNTIF(品番配送区分記入用リスト!U:U,CONCATENATE(A1706,$F$1))</f>
        <v>0</v>
      </c>
      <c r="G1706" s="135">
        <f>COUNTIF(品番配送区分記入用リスト!U:U,CONCATENATE(A1706,$G$1))</f>
        <v>0</v>
      </c>
      <c r="H1706" s="135">
        <f>COUNTIF(品番配送区分記入用リスト!U:U,CONCATENATE(A1706,$H$1))</f>
        <v>0</v>
      </c>
      <c r="I1706" s="136">
        <f t="shared" si="28"/>
        <v>0</v>
      </c>
      <c r="J1706" s="142"/>
      <c r="L1706" s="135" t="s">
        <v>1484</v>
      </c>
      <c r="M1706" s="137">
        <v>2000000</v>
      </c>
      <c r="N1706" s="12"/>
      <c r="O1706" s="154"/>
      <c r="Q1706" s="12"/>
      <c r="R1706" s="147"/>
      <c r="S1706" s="138"/>
      <c r="T1706" s="138"/>
      <c r="X1706" s="85"/>
      <c r="Y1706" s="185"/>
      <c r="AA1706" s="158"/>
      <c r="AB1706" s="118"/>
      <c r="AC1706" s="118"/>
      <c r="AD1706" s="84"/>
      <c r="AF1706" s="139"/>
      <c r="AS1706" s="84"/>
    </row>
    <row r="1707" spans="1:45" ht="14.25" customHeight="1">
      <c r="A1707" s="407"/>
      <c r="B1707" s="104"/>
      <c r="C1707" s="105"/>
      <c r="E1707" s="135">
        <f>COUNTIF(品番配送区分記入用リスト!U:U,CONCATENATE(A1707,$E$1))</f>
        <v>0</v>
      </c>
      <c r="F1707" s="135">
        <f>COUNTIF(品番配送区分記入用リスト!U:U,CONCATENATE(A1707,$F$1))</f>
        <v>0</v>
      </c>
      <c r="G1707" s="135">
        <f>COUNTIF(品番配送区分記入用リスト!U:U,CONCATENATE(A1707,$G$1))</f>
        <v>0</v>
      </c>
      <c r="H1707" s="135">
        <f>COUNTIF(品番配送区分記入用リスト!U:U,CONCATENATE(A1707,$H$1))</f>
        <v>0</v>
      </c>
      <c r="I1707" s="136">
        <f t="shared" si="28"/>
        <v>0</v>
      </c>
      <c r="J1707" s="142"/>
      <c r="L1707" s="135" t="s">
        <v>1484</v>
      </c>
      <c r="M1707" s="137">
        <v>2000000</v>
      </c>
      <c r="N1707" s="12"/>
      <c r="O1707" s="154"/>
      <c r="Q1707" s="12"/>
      <c r="R1707" s="147"/>
      <c r="S1707" s="138"/>
      <c r="T1707" s="138"/>
      <c r="X1707" s="85"/>
      <c r="Y1707" s="185"/>
      <c r="AA1707" s="158"/>
      <c r="AB1707" s="118"/>
      <c r="AC1707" s="118"/>
      <c r="AD1707" s="84"/>
      <c r="AF1707" s="139"/>
      <c r="AS1707" s="84"/>
    </row>
    <row r="1708" spans="1:45" ht="14.25" customHeight="1">
      <c r="A1708" s="407"/>
      <c r="B1708" s="104"/>
      <c r="C1708" s="105"/>
      <c r="E1708" s="135">
        <f>COUNTIF(品番配送区分記入用リスト!U:U,CONCATENATE(A1708,$E$1))</f>
        <v>0</v>
      </c>
      <c r="F1708" s="135">
        <f>COUNTIF(品番配送区分記入用リスト!U:U,CONCATENATE(A1708,$F$1))</f>
        <v>0</v>
      </c>
      <c r="G1708" s="135">
        <f>COUNTIF(品番配送区分記入用リスト!U:U,CONCATENATE(A1708,$G$1))</f>
        <v>0</v>
      </c>
      <c r="H1708" s="135">
        <f>COUNTIF(品番配送区分記入用リスト!U:U,CONCATENATE(A1708,$H$1))</f>
        <v>0</v>
      </c>
      <c r="I1708" s="136">
        <f t="shared" si="28"/>
        <v>0</v>
      </c>
      <c r="J1708" s="142"/>
      <c r="L1708" s="135" t="s">
        <v>1484</v>
      </c>
      <c r="M1708" s="137">
        <v>1000000</v>
      </c>
      <c r="N1708" s="12"/>
      <c r="O1708" s="154"/>
      <c r="Q1708" s="12"/>
      <c r="R1708" s="147"/>
      <c r="S1708" s="138"/>
      <c r="T1708" s="138"/>
      <c r="X1708" s="85"/>
      <c r="Y1708" s="185"/>
      <c r="AA1708" s="158"/>
      <c r="AB1708" s="118"/>
      <c r="AC1708" s="118"/>
      <c r="AD1708" s="84"/>
      <c r="AF1708" s="139"/>
      <c r="AS1708" s="84"/>
    </row>
    <row r="1709" spans="1:45" ht="14.25" customHeight="1">
      <c r="A1709" s="407"/>
      <c r="B1709" s="104"/>
      <c r="C1709" s="105"/>
      <c r="E1709" s="135">
        <f>COUNTIF(品番配送区分記入用リスト!U:U,CONCATENATE(A1709,$E$1))</f>
        <v>0</v>
      </c>
      <c r="F1709" s="135">
        <f>COUNTIF(品番配送区分記入用リスト!U:U,CONCATENATE(A1709,$F$1))</f>
        <v>0</v>
      </c>
      <c r="G1709" s="135">
        <f>COUNTIF(品番配送区分記入用リスト!U:U,CONCATENATE(A1709,$G$1))</f>
        <v>0</v>
      </c>
      <c r="H1709" s="135">
        <f>COUNTIF(品番配送区分記入用リスト!U:U,CONCATENATE(A1709,$H$1))</f>
        <v>0</v>
      </c>
      <c r="I1709" s="136">
        <f t="shared" si="28"/>
        <v>0</v>
      </c>
      <c r="J1709" s="142"/>
      <c r="L1709" s="135" t="s">
        <v>1528</v>
      </c>
      <c r="M1709" s="137">
        <v>3000000</v>
      </c>
      <c r="N1709" s="12"/>
      <c r="O1709" s="154"/>
      <c r="Q1709" s="12"/>
      <c r="R1709" s="147"/>
      <c r="S1709" s="138"/>
      <c r="T1709" s="138"/>
      <c r="X1709" s="85"/>
      <c r="Y1709" s="185"/>
      <c r="AA1709" s="158"/>
      <c r="AB1709" s="118"/>
      <c r="AC1709" s="118"/>
      <c r="AD1709" s="84"/>
      <c r="AF1709" s="139"/>
      <c r="AS1709" s="84"/>
    </row>
    <row r="1710" spans="1:45" ht="14.25" customHeight="1">
      <c r="A1710" s="407"/>
      <c r="B1710" s="104"/>
      <c r="C1710" s="105"/>
      <c r="E1710" s="135">
        <f>COUNTIF(品番配送区分記入用リスト!U:U,CONCATENATE(A1710,$E$1))</f>
        <v>0</v>
      </c>
      <c r="F1710" s="135">
        <f>COUNTIF(品番配送区分記入用リスト!U:U,CONCATENATE(A1710,$F$1))</f>
        <v>0</v>
      </c>
      <c r="G1710" s="135">
        <f>COUNTIF(品番配送区分記入用リスト!U:U,CONCATENATE(A1710,$G$1))</f>
        <v>0</v>
      </c>
      <c r="H1710" s="135">
        <f>COUNTIF(品番配送区分記入用リスト!U:U,CONCATENATE(A1710,$H$1))</f>
        <v>0</v>
      </c>
      <c r="I1710" s="136">
        <f t="shared" si="28"/>
        <v>0</v>
      </c>
      <c r="J1710" s="142"/>
      <c r="L1710" s="135" t="s">
        <v>1528</v>
      </c>
      <c r="M1710" s="137">
        <v>3000000</v>
      </c>
      <c r="N1710" s="12"/>
      <c r="O1710" s="154"/>
      <c r="Q1710" s="12"/>
      <c r="R1710" s="147"/>
      <c r="S1710" s="138"/>
      <c r="T1710" s="138"/>
      <c r="X1710" s="85"/>
      <c r="Y1710" s="185"/>
      <c r="AA1710" s="158"/>
      <c r="AB1710" s="118"/>
      <c r="AC1710" s="118"/>
      <c r="AD1710" s="84"/>
      <c r="AF1710" s="139"/>
      <c r="AS1710" s="84"/>
    </row>
    <row r="1711" spans="1:45" ht="14.25" customHeight="1">
      <c r="A1711" s="407"/>
      <c r="B1711" s="104"/>
      <c r="C1711" s="105"/>
      <c r="E1711" s="135">
        <f>COUNTIF(品番配送区分記入用リスト!U:U,CONCATENATE(A1711,$E$1))</f>
        <v>0</v>
      </c>
      <c r="F1711" s="135">
        <f>COUNTIF(品番配送区分記入用リスト!U:U,CONCATENATE(A1711,$F$1))</f>
        <v>0</v>
      </c>
      <c r="G1711" s="135">
        <f>COUNTIF(品番配送区分記入用リスト!U:U,CONCATENATE(A1711,$G$1))</f>
        <v>0</v>
      </c>
      <c r="H1711" s="135">
        <f>COUNTIF(品番配送区分記入用リスト!U:U,CONCATENATE(A1711,$H$1))</f>
        <v>0</v>
      </c>
      <c r="I1711" s="136">
        <f t="shared" si="28"/>
        <v>0</v>
      </c>
      <c r="J1711" s="142"/>
      <c r="L1711" s="135" t="s">
        <v>1528</v>
      </c>
      <c r="M1711" s="137">
        <v>3000000</v>
      </c>
      <c r="N1711" s="12"/>
      <c r="O1711" s="154"/>
      <c r="Q1711" s="12"/>
      <c r="R1711" s="147"/>
      <c r="S1711" s="138"/>
      <c r="T1711" s="138"/>
      <c r="X1711" s="85"/>
      <c r="Y1711" s="185"/>
      <c r="AA1711" s="158"/>
      <c r="AB1711" s="118"/>
      <c r="AC1711" s="118"/>
      <c r="AD1711" s="84"/>
      <c r="AF1711" s="139"/>
      <c r="AS1711" s="84"/>
    </row>
    <row r="1712" spans="1:45" ht="14.25" customHeight="1">
      <c r="A1712" s="407"/>
      <c r="B1712" s="104"/>
      <c r="C1712" s="105"/>
      <c r="E1712" s="135">
        <f>COUNTIF(品番配送区分記入用リスト!U:U,CONCATENATE(A1712,$E$1))</f>
        <v>0</v>
      </c>
      <c r="F1712" s="135">
        <f>COUNTIF(品番配送区分記入用リスト!U:U,CONCATENATE(A1712,$F$1))</f>
        <v>0</v>
      </c>
      <c r="G1712" s="135">
        <f>COUNTIF(品番配送区分記入用リスト!U:U,CONCATENATE(A1712,$G$1))</f>
        <v>0</v>
      </c>
      <c r="H1712" s="135">
        <f>COUNTIF(品番配送区分記入用リスト!U:U,CONCATENATE(A1712,$H$1))</f>
        <v>0</v>
      </c>
      <c r="I1712" s="136">
        <f t="shared" si="28"/>
        <v>0</v>
      </c>
      <c r="J1712" s="142"/>
      <c r="L1712" s="135" t="s">
        <v>1528</v>
      </c>
      <c r="M1712" s="137">
        <v>3000000</v>
      </c>
      <c r="N1712" s="12"/>
      <c r="O1712" s="154"/>
      <c r="Q1712" s="12"/>
      <c r="R1712" s="147"/>
      <c r="S1712" s="138"/>
      <c r="T1712" s="138"/>
      <c r="X1712" s="85"/>
      <c r="Y1712" s="185"/>
      <c r="AA1712" s="158"/>
      <c r="AB1712" s="118"/>
      <c r="AC1712" s="118"/>
      <c r="AD1712" s="84"/>
      <c r="AF1712" s="139"/>
      <c r="AS1712" s="84"/>
    </row>
    <row r="1713" spans="1:45" ht="14.25" customHeight="1">
      <c r="A1713" s="407"/>
      <c r="B1713" s="104"/>
      <c r="C1713" s="105"/>
      <c r="E1713" s="135">
        <f>COUNTIF(品番配送区分記入用リスト!U:U,CONCATENATE(A1713,$E$1))</f>
        <v>0</v>
      </c>
      <c r="F1713" s="135">
        <f>COUNTIF(品番配送区分記入用リスト!U:U,CONCATENATE(A1713,$F$1))</f>
        <v>0</v>
      </c>
      <c r="G1713" s="135">
        <f>COUNTIF(品番配送区分記入用リスト!U:U,CONCATENATE(A1713,$G$1))</f>
        <v>0</v>
      </c>
      <c r="H1713" s="135">
        <f>COUNTIF(品番配送区分記入用リスト!U:U,CONCATENATE(A1713,$H$1))</f>
        <v>0</v>
      </c>
      <c r="I1713" s="136">
        <f t="shared" si="28"/>
        <v>0</v>
      </c>
      <c r="J1713" s="142"/>
      <c r="L1713" s="135" t="s">
        <v>1528</v>
      </c>
      <c r="M1713" s="137">
        <v>3000000</v>
      </c>
      <c r="N1713" s="12"/>
      <c r="O1713" s="154"/>
      <c r="Q1713" s="12"/>
      <c r="R1713" s="147"/>
      <c r="S1713" s="138"/>
      <c r="T1713" s="138"/>
      <c r="X1713" s="85"/>
      <c r="Y1713" s="185"/>
      <c r="AA1713" s="158"/>
      <c r="AB1713" s="118"/>
      <c r="AC1713" s="118"/>
      <c r="AD1713" s="84"/>
      <c r="AF1713" s="139"/>
      <c r="AS1713" s="84"/>
    </row>
    <row r="1714" spans="1:45" ht="14.25" customHeight="1">
      <c r="A1714" s="407"/>
      <c r="B1714" s="104"/>
      <c r="C1714" s="105"/>
      <c r="E1714" s="135">
        <f>COUNTIF(品番配送区分記入用リスト!U:U,CONCATENATE(A1714,$E$1))</f>
        <v>0</v>
      </c>
      <c r="F1714" s="135">
        <f>COUNTIF(品番配送区分記入用リスト!U:U,CONCATENATE(A1714,$F$1))</f>
        <v>0</v>
      </c>
      <c r="G1714" s="135">
        <f>COUNTIF(品番配送区分記入用リスト!U:U,CONCATENATE(A1714,$G$1))</f>
        <v>0</v>
      </c>
      <c r="H1714" s="135">
        <f>COUNTIF(品番配送区分記入用リスト!U:U,CONCATENATE(A1714,$H$1))</f>
        <v>0</v>
      </c>
      <c r="I1714" s="136">
        <f t="shared" si="28"/>
        <v>0</v>
      </c>
      <c r="J1714" s="142"/>
      <c r="L1714" s="135" t="s">
        <v>1528</v>
      </c>
      <c r="M1714" s="137">
        <v>3000000</v>
      </c>
      <c r="N1714" s="12"/>
      <c r="O1714" s="154"/>
      <c r="Q1714" s="12"/>
      <c r="R1714" s="147"/>
      <c r="S1714" s="138"/>
      <c r="T1714" s="138"/>
      <c r="X1714" s="85"/>
      <c r="Y1714" s="185"/>
      <c r="AA1714" s="158"/>
      <c r="AB1714" s="118"/>
      <c r="AC1714" s="118"/>
      <c r="AD1714" s="84"/>
      <c r="AF1714" s="139"/>
      <c r="AS1714" s="84"/>
    </row>
    <row r="1715" spans="1:45" ht="14.25" customHeight="1">
      <c r="A1715" s="407"/>
      <c r="B1715" s="104"/>
      <c r="C1715" s="105"/>
      <c r="E1715" s="135">
        <f>COUNTIF(品番配送区分記入用リスト!U:U,CONCATENATE(A1715,$E$1))</f>
        <v>0</v>
      </c>
      <c r="F1715" s="135">
        <f>COUNTIF(品番配送区分記入用リスト!U:U,CONCATENATE(A1715,$F$1))</f>
        <v>0</v>
      </c>
      <c r="G1715" s="135">
        <f>COUNTIF(品番配送区分記入用リスト!U:U,CONCATENATE(A1715,$G$1))</f>
        <v>0</v>
      </c>
      <c r="H1715" s="135">
        <f>COUNTIF(品番配送区分記入用リスト!U:U,CONCATENATE(A1715,$H$1))</f>
        <v>0</v>
      </c>
      <c r="I1715" s="136">
        <f t="shared" si="28"/>
        <v>0</v>
      </c>
      <c r="J1715" s="142"/>
      <c r="L1715" s="135" t="s">
        <v>1528</v>
      </c>
      <c r="M1715" s="137">
        <v>3000000</v>
      </c>
      <c r="N1715" s="12"/>
      <c r="O1715" s="154"/>
      <c r="Q1715" s="12"/>
      <c r="R1715" s="147"/>
      <c r="S1715" s="138"/>
      <c r="T1715" s="138"/>
      <c r="X1715" s="85"/>
      <c r="Y1715" s="185"/>
      <c r="AA1715" s="158"/>
      <c r="AB1715" s="118"/>
      <c r="AC1715" s="118"/>
      <c r="AD1715" s="84"/>
      <c r="AF1715" s="139"/>
      <c r="AS1715" s="84"/>
    </row>
    <row r="1716" spans="1:45" ht="14.25" customHeight="1">
      <c r="A1716" s="407"/>
      <c r="B1716" s="104"/>
      <c r="C1716" s="105"/>
      <c r="E1716" s="135">
        <f>COUNTIF(品番配送区分記入用リスト!U:U,CONCATENATE(A1716,$E$1))</f>
        <v>0</v>
      </c>
      <c r="F1716" s="135">
        <f>COUNTIF(品番配送区分記入用リスト!U:U,CONCATENATE(A1716,$F$1))</f>
        <v>0</v>
      </c>
      <c r="G1716" s="135">
        <f>COUNTIF(品番配送区分記入用リスト!U:U,CONCATENATE(A1716,$G$1))</f>
        <v>0</v>
      </c>
      <c r="H1716" s="135">
        <f>COUNTIF(品番配送区分記入用リスト!U:U,CONCATENATE(A1716,$H$1))</f>
        <v>0</v>
      </c>
      <c r="I1716" s="136">
        <f t="shared" si="28"/>
        <v>0</v>
      </c>
      <c r="J1716" s="142"/>
      <c r="L1716" s="135" t="s">
        <v>1528</v>
      </c>
      <c r="M1716" s="137">
        <v>3000000</v>
      </c>
      <c r="N1716" s="12"/>
      <c r="O1716" s="154"/>
      <c r="Q1716" s="12"/>
      <c r="R1716" s="147"/>
      <c r="S1716" s="138"/>
      <c r="T1716" s="138"/>
      <c r="X1716" s="85"/>
      <c r="Y1716" s="185"/>
      <c r="AA1716" s="158"/>
      <c r="AB1716" s="118"/>
      <c r="AC1716" s="118"/>
      <c r="AD1716" s="84"/>
      <c r="AF1716" s="139"/>
      <c r="AS1716" s="84"/>
    </row>
    <row r="1717" spans="1:45" ht="14.25" customHeight="1">
      <c r="A1717" s="407"/>
      <c r="B1717" s="104"/>
      <c r="C1717" s="105"/>
      <c r="E1717" s="135">
        <f>COUNTIF(品番配送区分記入用リスト!U:U,CONCATENATE(A1717,$E$1))</f>
        <v>0</v>
      </c>
      <c r="F1717" s="135">
        <f>COUNTIF(品番配送区分記入用リスト!U:U,CONCATENATE(A1717,$F$1))</f>
        <v>0</v>
      </c>
      <c r="G1717" s="135">
        <f>COUNTIF(品番配送区分記入用リスト!U:U,CONCATENATE(A1717,$G$1))</f>
        <v>0</v>
      </c>
      <c r="H1717" s="135">
        <f>COUNTIF(品番配送区分記入用リスト!U:U,CONCATENATE(A1717,$H$1))</f>
        <v>0</v>
      </c>
      <c r="I1717" s="136">
        <f t="shared" si="28"/>
        <v>0</v>
      </c>
      <c r="J1717" s="142"/>
      <c r="L1717" s="135" t="s">
        <v>1528</v>
      </c>
      <c r="M1717" s="137">
        <v>3000000</v>
      </c>
      <c r="N1717" s="12"/>
      <c r="O1717" s="154"/>
      <c r="Q1717" s="12"/>
      <c r="R1717" s="147"/>
      <c r="S1717" s="138"/>
      <c r="T1717" s="138"/>
      <c r="X1717" s="85"/>
      <c r="Y1717" s="185"/>
      <c r="AA1717" s="158"/>
      <c r="AB1717" s="118"/>
      <c r="AC1717" s="118"/>
      <c r="AD1717" s="84"/>
      <c r="AF1717" s="139"/>
      <c r="AS1717" s="84"/>
    </row>
    <row r="1718" spans="1:45" ht="14.25" customHeight="1">
      <c r="A1718" s="407"/>
      <c r="B1718" s="104"/>
      <c r="C1718" s="105"/>
      <c r="E1718" s="135">
        <f>COUNTIF(品番配送区分記入用リスト!U:U,CONCATENATE(A1718,$E$1))</f>
        <v>0</v>
      </c>
      <c r="F1718" s="135">
        <f>COUNTIF(品番配送区分記入用リスト!U:U,CONCATENATE(A1718,$F$1))</f>
        <v>0</v>
      </c>
      <c r="G1718" s="135">
        <f>COUNTIF(品番配送区分記入用リスト!U:U,CONCATENATE(A1718,$G$1))</f>
        <v>0</v>
      </c>
      <c r="H1718" s="135">
        <f>COUNTIF(品番配送区分記入用リスト!U:U,CONCATENATE(A1718,$H$1))</f>
        <v>0</v>
      </c>
      <c r="I1718" s="136">
        <f t="shared" si="28"/>
        <v>0</v>
      </c>
      <c r="J1718" s="142"/>
      <c r="L1718" s="135" t="s">
        <v>1528</v>
      </c>
      <c r="M1718" s="137">
        <v>3000000</v>
      </c>
      <c r="N1718" s="12"/>
      <c r="O1718" s="154"/>
      <c r="Q1718" s="12"/>
      <c r="R1718" s="147"/>
      <c r="S1718" s="138"/>
      <c r="T1718" s="138"/>
      <c r="X1718" s="85"/>
      <c r="Y1718" s="185"/>
      <c r="AA1718" s="158"/>
      <c r="AB1718" s="118"/>
      <c r="AC1718" s="118"/>
      <c r="AD1718" s="84"/>
      <c r="AF1718" s="139"/>
      <c r="AS1718" s="84"/>
    </row>
    <row r="1719" spans="1:45" ht="14.25" customHeight="1">
      <c r="A1719" s="407"/>
      <c r="B1719" s="104"/>
      <c r="C1719" s="105"/>
      <c r="E1719" s="135">
        <f>COUNTIF(品番配送区分記入用リスト!U:U,CONCATENATE(A1719,$E$1))</f>
        <v>0</v>
      </c>
      <c r="F1719" s="135">
        <f>COUNTIF(品番配送区分記入用リスト!U:U,CONCATENATE(A1719,$F$1))</f>
        <v>0</v>
      </c>
      <c r="G1719" s="135">
        <f>COUNTIF(品番配送区分記入用リスト!U:U,CONCATENATE(A1719,$G$1))</f>
        <v>0</v>
      </c>
      <c r="H1719" s="135">
        <f>COUNTIF(品番配送区分記入用リスト!U:U,CONCATENATE(A1719,$H$1))</f>
        <v>0</v>
      </c>
      <c r="I1719" s="136">
        <f t="shared" si="28"/>
        <v>0</v>
      </c>
      <c r="J1719" s="142"/>
      <c r="L1719" s="135" t="s">
        <v>1528</v>
      </c>
      <c r="M1719" s="137">
        <v>3000000</v>
      </c>
      <c r="N1719" s="12"/>
      <c r="O1719" s="154"/>
      <c r="Q1719" s="12"/>
      <c r="R1719" s="147"/>
      <c r="S1719" s="138"/>
      <c r="T1719" s="138"/>
      <c r="X1719" s="85"/>
      <c r="Y1719" s="185"/>
      <c r="AA1719" s="158"/>
      <c r="AB1719" s="118"/>
      <c r="AC1719" s="118"/>
      <c r="AD1719" s="84"/>
      <c r="AF1719" s="139"/>
      <c r="AS1719" s="84"/>
    </row>
    <row r="1720" spans="1:45" ht="14.25" customHeight="1">
      <c r="A1720" s="407"/>
      <c r="B1720" s="104"/>
      <c r="C1720" s="105"/>
      <c r="E1720" s="135">
        <f>COUNTIF(品番配送区分記入用リスト!U:U,CONCATENATE(A1720,$E$1))</f>
        <v>0</v>
      </c>
      <c r="F1720" s="135">
        <f>COUNTIF(品番配送区分記入用リスト!U:U,CONCATENATE(A1720,$F$1))</f>
        <v>0</v>
      </c>
      <c r="G1720" s="135">
        <f>COUNTIF(品番配送区分記入用リスト!U:U,CONCATENATE(A1720,$G$1))</f>
        <v>0</v>
      </c>
      <c r="H1720" s="135">
        <f>COUNTIF(品番配送区分記入用リスト!U:U,CONCATENATE(A1720,$H$1))</f>
        <v>0</v>
      </c>
      <c r="I1720" s="136">
        <f t="shared" si="28"/>
        <v>0</v>
      </c>
      <c r="J1720" s="142"/>
      <c r="L1720" s="135" t="s">
        <v>1528</v>
      </c>
      <c r="M1720" s="137">
        <v>3000000</v>
      </c>
      <c r="N1720" s="12"/>
      <c r="O1720" s="154"/>
      <c r="Q1720" s="12"/>
      <c r="R1720" s="147"/>
      <c r="S1720" s="138"/>
      <c r="T1720" s="138"/>
      <c r="X1720" s="85"/>
      <c r="Y1720" s="185"/>
      <c r="AA1720" s="158"/>
      <c r="AB1720" s="118"/>
      <c r="AC1720" s="118"/>
      <c r="AD1720" s="84"/>
      <c r="AF1720" s="139"/>
      <c r="AS1720" s="84"/>
    </row>
    <row r="1721" spans="1:45" ht="14.25" customHeight="1">
      <c r="A1721" s="407"/>
      <c r="B1721" s="104"/>
      <c r="C1721" s="105"/>
      <c r="E1721" s="135">
        <f>COUNTIF(品番配送区分記入用リスト!U:U,CONCATENATE(A1721,$E$1))</f>
        <v>0</v>
      </c>
      <c r="F1721" s="135">
        <f>COUNTIF(品番配送区分記入用リスト!U:U,CONCATENATE(A1721,$F$1))</f>
        <v>0</v>
      </c>
      <c r="G1721" s="135">
        <f>COUNTIF(品番配送区分記入用リスト!U:U,CONCATENATE(A1721,$G$1))</f>
        <v>0</v>
      </c>
      <c r="H1721" s="135">
        <f>COUNTIF(品番配送区分記入用リスト!U:U,CONCATENATE(A1721,$H$1))</f>
        <v>0</v>
      </c>
      <c r="I1721" s="136">
        <f t="shared" si="28"/>
        <v>0</v>
      </c>
      <c r="J1721" s="142"/>
      <c r="L1721" s="135" t="s">
        <v>1528</v>
      </c>
      <c r="M1721" s="137">
        <v>3000000</v>
      </c>
      <c r="N1721" s="12"/>
      <c r="O1721" s="154"/>
      <c r="Q1721" s="12"/>
      <c r="R1721" s="147"/>
      <c r="S1721" s="138"/>
      <c r="T1721" s="138"/>
      <c r="X1721" s="85"/>
      <c r="Y1721" s="185"/>
      <c r="AA1721" s="158"/>
      <c r="AB1721" s="118"/>
      <c r="AC1721" s="118"/>
      <c r="AD1721" s="84"/>
      <c r="AF1721" s="139"/>
      <c r="AS1721" s="84"/>
    </row>
    <row r="1722" spans="1:45" ht="14.25" customHeight="1">
      <c r="A1722" s="407"/>
      <c r="B1722" s="104"/>
      <c r="C1722" s="105"/>
      <c r="E1722" s="135">
        <f>COUNTIF(品番配送区分記入用リスト!U:U,CONCATENATE(A1722,$E$1))</f>
        <v>0</v>
      </c>
      <c r="F1722" s="135">
        <f>COUNTIF(品番配送区分記入用リスト!U:U,CONCATENATE(A1722,$F$1))</f>
        <v>0</v>
      </c>
      <c r="G1722" s="135">
        <f>COUNTIF(品番配送区分記入用リスト!U:U,CONCATENATE(A1722,$G$1))</f>
        <v>0</v>
      </c>
      <c r="H1722" s="135">
        <f>COUNTIF(品番配送区分記入用リスト!U:U,CONCATENATE(A1722,$H$1))</f>
        <v>0</v>
      </c>
      <c r="I1722" s="136">
        <f t="shared" si="28"/>
        <v>0</v>
      </c>
      <c r="J1722" s="142"/>
      <c r="L1722" s="135" t="s">
        <v>1528</v>
      </c>
      <c r="M1722" s="137">
        <v>3000000</v>
      </c>
      <c r="N1722" s="12"/>
      <c r="O1722" s="154"/>
      <c r="Q1722" s="12"/>
      <c r="R1722" s="147"/>
      <c r="S1722" s="138"/>
      <c r="T1722" s="138"/>
      <c r="X1722" s="85"/>
      <c r="Y1722" s="185"/>
      <c r="AA1722" s="158"/>
      <c r="AB1722" s="118"/>
      <c r="AC1722" s="118"/>
      <c r="AD1722" s="84"/>
      <c r="AF1722" s="139"/>
      <c r="AS1722" s="84"/>
    </row>
    <row r="1723" spans="1:45" ht="14.25" customHeight="1">
      <c r="A1723" s="407"/>
      <c r="B1723" s="104"/>
      <c r="C1723" s="105"/>
      <c r="E1723" s="135">
        <f>COUNTIF(品番配送区分記入用リスト!U:U,CONCATENATE(A1723,$E$1))</f>
        <v>0</v>
      </c>
      <c r="F1723" s="135">
        <f>COUNTIF(品番配送区分記入用リスト!U:U,CONCATENATE(A1723,$F$1))</f>
        <v>0</v>
      </c>
      <c r="G1723" s="135">
        <f>COUNTIF(品番配送区分記入用リスト!U:U,CONCATENATE(A1723,$G$1))</f>
        <v>0</v>
      </c>
      <c r="H1723" s="135">
        <f>COUNTIF(品番配送区分記入用リスト!U:U,CONCATENATE(A1723,$H$1))</f>
        <v>0</v>
      </c>
      <c r="I1723" s="136">
        <f t="shared" si="28"/>
        <v>0</v>
      </c>
      <c r="J1723" s="142"/>
      <c r="L1723" s="135" t="s">
        <v>1528</v>
      </c>
      <c r="M1723" s="137">
        <v>3000000</v>
      </c>
      <c r="N1723" s="12"/>
      <c r="O1723" s="154"/>
      <c r="Q1723" s="12"/>
      <c r="R1723" s="147"/>
      <c r="S1723" s="138"/>
      <c r="T1723" s="138"/>
      <c r="X1723" s="85"/>
      <c r="Y1723" s="185"/>
      <c r="AA1723" s="158"/>
      <c r="AB1723" s="118"/>
      <c r="AC1723" s="118"/>
      <c r="AD1723" s="84"/>
      <c r="AF1723" s="139"/>
      <c r="AS1723" s="84"/>
    </row>
    <row r="1724" spans="1:45" ht="14.25" customHeight="1">
      <c r="A1724" s="407"/>
      <c r="B1724" s="104"/>
      <c r="C1724" s="105"/>
      <c r="E1724" s="135">
        <f>COUNTIF(品番配送区分記入用リスト!U:U,CONCATENATE(A1724,$E$1))</f>
        <v>0</v>
      </c>
      <c r="F1724" s="135">
        <f>COUNTIF(品番配送区分記入用リスト!U:U,CONCATENATE(A1724,$F$1))</f>
        <v>0</v>
      </c>
      <c r="G1724" s="135">
        <f>COUNTIF(品番配送区分記入用リスト!U:U,CONCATENATE(A1724,$G$1))</f>
        <v>0</v>
      </c>
      <c r="H1724" s="135">
        <f>COUNTIF(品番配送区分記入用リスト!U:U,CONCATENATE(A1724,$H$1))</f>
        <v>0</v>
      </c>
      <c r="I1724" s="136">
        <f t="shared" si="28"/>
        <v>0</v>
      </c>
      <c r="J1724" s="142"/>
      <c r="L1724" s="135" t="s">
        <v>1528</v>
      </c>
      <c r="M1724" s="137">
        <v>3000000</v>
      </c>
      <c r="N1724" s="12"/>
      <c r="O1724" s="154"/>
      <c r="Q1724" s="12"/>
      <c r="R1724" s="147"/>
      <c r="S1724" s="138"/>
      <c r="T1724" s="138"/>
      <c r="X1724" s="85"/>
      <c r="Y1724" s="185"/>
      <c r="AA1724" s="158"/>
      <c r="AB1724" s="118"/>
      <c r="AC1724" s="118"/>
      <c r="AD1724" s="84"/>
      <c r="AF1724" s="139"/>
      <c r="AS1724" s="84"/>
    </row>
    <row r="1725" spans="1:45" ht="14.25" customHeight="1">
      <c r="A1725" s="407"/>
      <c r="B1725" s="104"/>
      <c r="C1725" s="105"/>
      <c r="E1725" s="135">
        <f>COUNTIF(品番配送区分記入用リスト!U:U,CONCATENATE(A1725,$E$1))</f>
        <v>0</v>
      </c>
      <c r="F1725" s="135">
        <f>COUNTIF(品番配送区分記入用リスト!U:U,CONCATENATE(A1725,$F$1))</f>
        <v>0</v>
      </c>
      <c r="G1725" s="135">
        <f>COUNTIF(品番配送区分記入用リスト!U:U,CONCATENATE(A1725,$G$1))</f>
        <v>0</v>
      </c>
      <c r="H1725" s="135">
        <f>COUNTIF(品番配送区分記入用リスト!U:U,CONCATENATE(A1725,$H$1))</f>
        <v>0</v>
      </c>
      <c r="I1725" s="136">
        <f t="shared" si="28"/>
        <v>0</v>
      </c>
      <c r="J1725" s="142"/>
      <c r="L1725" s="135" t="s">
        <v>1528</v>
      </c>
      <c r="M1725" s="137">
        <v>3000000</v>
      </c>
      <c r="N1725" s="12"/>
      <c r="O1725" s="154"/>
      <c r="Q1725" s="12"/>
      <c r="R1725" s="147"/>
      <c r="S1725" s="138"/>
      <c r="T1725" s="138"/>
      <c r="X1725" s="85"/>
      <c r="Y1725" s="185"/>
      <c r="AA1725" s="158"/>
      <c r="AB1725" s="118"/>
      <c r="AC1725" s="118"/>
      <c r="AD1725" s="84"/>
      <c r="AF1725" s="139"/>
      <c r="AS1725" s="84"/>
    </row>
    <row r="1726" spans="1:45" ht="14.25" customHeight="1">
      <c r="A1726" s="407"/>
      <c r="B1726" s="104"/>
      <c r="C1726" s="105"/>
      <c r="E1726" s="135">
        <f>COUNTIF(品番配送区分記入用リスト!U:U,CONCATENATE(A1726,$E$1))</f>
        <v>0</v>
      </c>
      <c r="F1726" s="135">
        <f>COUNTIF(品番配送区分記入用リスト!U:U,CONCATENATE(A1726,$F$1))</f>
        <v>0</v>
      </c>
      <c r="G1726" s="135">
        <f>COUNTIF(品番配送区分記入用リスト!U:U,CONCATENATE(A1726,$G$1))</f>
        <v>0</v>
      </c>
      <c r="H1726" s="135">
        <f>COUNTIF(品番配送区分記入用リスト!U:U,CONCATENATE(A1726,$H$1))</f>
        <v>0</v>
      </c>
      <c r="I1726" s="136">
        <f t="shared" si="28"/>
        <v>0</v>
      </c>
      <c r="J1726" s="142"/>
      <c r="L1726" s="135" t="s">
        <v>1528</v>
      </c>
      <c r="M1726" s="137">
        <v>3000000</v>
      </c>
      <c r="N1726" s="12"/>
      <c r="O1726" s="154"/>
      <c r="Q1726" s="12"/>
      <c r="R1726" s="147"/>
      <c r="S1726" s="138"/>
      <c r="T1726" s="138"/>
      <c r="X1726" s="85"/>
      <c r="Y1726" s="185"/>
      <c r="AA1726" s="158"/>
      <c r="AB1726" s="118"/>
      <c r="AC1726" s="118"/>
      <c r="AD1726" s="84"/>
      <c r="AF1726" s="139"/>
      <c r="AS1726" s="84"/>
    </row>
    <row r="1727" spans="1:45" ht="14.25" customHeight="1">
      <c r="A1727" s="407"/>
      <c r="B1727" s="104"/>
      <c r="C1727" s="105"/>
      <c r="E1727" s="135">
        <f>COUNTIF(品番配送区分記入用リスト!U:U,CONCATENATE(A1727,$E$1))</f>
        <v>0</v>
      </c>
      <c r="F1727" s="135">
        <f>COUNTIF(品番配送区分記入用リスト!U:U,CONCATENATE(A1727,$F$1))</f>
        <v>0</v>
      </c>
      <c r="G1727" s="135">
        <f>COUNTIF(品番配送区分記入用リスト!U:U,CONCATENATE(A1727,$G$1))</f>
        <v>0</v>
      </c>
      <c r="H1727" s="135">
        <f>COUNTIF(品番配送区分記入用リスト!U:U,CONCATENATE(A1727,$H$1))</f>
        <v>0</v>
      </c>
      <c r="I1727" s="136">
        <f t="shared" si="28"/>
        <v>0</v>
      </c>
      <c r="J1727" s="142"/>
      <c r="L1727" s="135" t="s">
        <v>1483</v>
      </c>
      <c r="M1727" s="137">
        <v>2000000</v>
      </c>
      <c r="N1727" s="12"/>
      <c r="O1727" s="154"/>
      <c r="Q1727" s="12"/>
      <c r="R1727" s="147"/>
      <c r="S1727" s="138"/>
      <c r="T1727" s="138"/>
      <c r="X1727" s="85"/>
      <c r="Y1727" s="185"/>
      <c r="AA1727" s="158"/>
      <c r="AB1727" s="118"/>
      <c r="AC1727" s="118"/>
      <c r="AD1727" s="84"/>
      <c r="AF1727" s="139"/>
      <c r="AS1727" s="84"/>
    </row>
    <row r="1728" spans="1:45" ht="14.25" customHeight="1">
      <c r="A1728" s="407"/>
      <c r="B1728" s="104"/>
      <c r="C1728" s="105"/>
      <c r="E1728" s="135">
        <f>COUNTIF(品番配送区分記入用リスト!U:U,CONCATENATE(A1728,$E$1))</f>
        <v>0</v>
      </c>
      <c r="F1728" s="135">
        <f>COUNTIF(品番配送区分記入用リスト!U:U,CONCATENATE(A1728,$F$1))</f>
        <v>0</v>
      </c>
      <c r="G1728" s="135">
        <f>COUNTIF(品番配送区分記入用リスト!U:U,CONCATENATE(A1728,$G$1))</f>
        <v>0</v>
      </c>
      <c r="H1728" s="135">
        <f>COUNTIF(品番配送区分記入用リスト!U:U,CONCATENATE(A1728,$H$1))</f>
        <v>0</v>
      </c>
      <c r="I1728" s="136">
        <f t="shared" si="28"/>
        <v>0</v>
      </c>
      <c r="J1728" s="142"/>
      <c r="L1728" s="135" t="s">
        <v>1482</v>
      </c>
      <c r="M1728" s="137">
        <v>1000000</v>
      </c>
      <c r="N1728" s="12"/>
      <c r="O1728" s="154"/>
      <c r="Q1728" s="12"/>
      <c r="R1728" s="147"/>
      <c r="S1728" s="138"/>
      <c r="T1728" s="138"/>
      <c r="X1728" s="85"/>
      <c r="Y1728" s="185"/>
      <c r="AA1728" s="158"/>
      <c r="AB1728" s="118"/>
      <c r="AC1728" s="118"/>
      <c r="AD1728" s="84"/>
      <c r="AF1728" s="139"/>
      <c r="AS1728" s="84"/>
    </row>
    <row r="1729" spans="1:45" ht="14.25" customHeight="1">
      <c r="A1729" s="407"/>
      <c r="B1729" s="104"/>
      <c r="C1729" s="105"/>
      <c r="E1729" s="135">
        <f>COUNTIF(品番配送区分記入用リスト!U:U,CONCATENATE(A1729,$E$1))</f>
        <v>0</v>
      </c>
      <c r="F1729" s="135">
        <f>COUNTIF(品番配送区分記入用リスト!U:U,CONCATENATE(A1729,$F$1))</f>
        <v>0</v>
      </c>
      <c r="G1729" s="135">
        <f>COUNTIF(品番配送区分記入用リスト!U:U,CONCATENATE(A1729,$G$1))</f>
        <v>0</v>
      </c>
      <c r="H1729" s="135">
        <f>COUNTIF(品番配送区分記入用リスト!U:U,CONCATENATE(A1729,$H$1))</f>
        <v>0</v>
      </c>
      <c r="I1729" s="136">
        <f t="shared" ref="I1729:I1792" si="29">IF(SUM(E1729:H1729)+ROW(A1728)*0.0001%&gt;=1,SUM(E1729:H1729)+ROW(A1728)*0.0001%+M1729+C1729,0)</f>
        <v>0</v>
      </c>
      <c r="J1729" s="142"/>
      <c r="L1729" s="135" t="s">
        <v>1482</v>
      </c>
      <c r="M1729" s="137">
        <v>1000000</v>
      </c>
      <c r="N1729" s="12"/>
      <c r="O1729" s="154"/>
      <c r="Q1729" s="12"/>
      <c r="R1729" s="147"/>
      <c r="S1729" s="138"/>
      <c r="T1729" s="138"/>
      <c r="X1729" s="85"/>
      <c r="Y1729" s="185"/>
      <c r="AA1729" s="158"/>
      <c r="AB1729" s="118"/>
      <c r="AC1729" s="118"/>
      <c r="AD1729" s="84"/>
      <c r="AF1729" s="139"/>
      <c r="AS1729" s="84"/>
    </row>
    <row r="1730" spans="1:45" ht="14.25" customHeight="1">
      <c r="A1730" s="407"/>
      <c r="B1730" s="104"/>
      <c r="C1730" s="105"/>
      <c r="E1730" s="135">
        <f>COUNTIF(品番配送区分記入用リスト!U:U,CONCATENATE(A1730,$E$1))</f>
        <v>0</v>
      </c>
      <c r="F1730" s="135">
        <f>COUNTIF(品番配送区分記入用リスト!U:U,CONCATENATE(A1730,$F$1))</f>
        <v>0</v>
      </c>
      <c r="G1730" s="135">
        <f>COUNTIF(品番配送区分記入用リスト!U:U,CONCATENATE(A1730,$G$1))</f>
        <v>0</v>
      </c>
      <c r="H1730" s="135">
        <f>COUNTIF(品番配送区分記入用リスト!U:U,CONCATENATE(A1730,$H$1))</f>
        <v>0</v>
      </c>
      <c r="I1730" s="136">
        <f t="shared" si="29"/>
        <v>0</v>
      </c>
      <c r="J1730" s="142"/>
      <c r="L1730" s="135" t="s">
        <v>1482</v>
      </c>
      <c r="M1730" s="137">
        <v>1000000</v>
      </c>
      <c r="N1730" s="12"/>
      <c r="O1730" s="154"/>
      <c r="Q1730" s="12"/>
      <c r="R1730" s="147"/>
      <c r="S1730" s="138"/>
      <c r="T1730" s="138"/>
      <c r="X1730" s="85"/>
      <c r="Y1730" s="185"/>
      <c r="AA1730" s="158"/>
      <c r="AB1730" s="118"/>
      <c r="AC1730" s="118"/>
      <c r="AD1730" s="84"/>
      <c r="AF1730" s="139"/>
      <c r="AS1730" s="84"/>
    </row>
    <row r="1731" spans="1:45" ht="14.25" customHeight="1">
      <c r="A1731" s="407"/>
      <c r="B1731" s="104"/>
      <c r="C1731" s="105"/>
      <c r="E1731" s="135">
        <f>COUNTIF(品番配送区分記入用リスト!U:U,CONCATENATE(A1731,$E$1))</f>
        <v>0</v>
      </c>
      <c r="F1731" s="135">
        <f>COUNTIF(品番配送区分記入用リスト!U:U,CONCATENATE(A1731,$F$1))</f>
        <v>0</v>
      </c>
      <c r="G1731" s="135">
        <f>COUNTIF(品番配送区分記入用リスト!U:U,CONCATENATE(A1731,$G$1))</f>
        <v>0</v>
      </c>
      <c r="H1731" s="135">
        <f>COUNTIF(品番配送区分記入用リスト!U:U,CONCATENATE(A1731,$H$1))</f>
        <v>0</v>
      </c>
      <c r="I1731" s="136">
        <f t="shared" si="29"/>
        <v>0</v>
      </c>
      <c r="J1731" s="142"/>
      <c r="L1731" s="135" t="s">
        <v>1482</v>
      </c>
      <c r="M1731" s="137">
        <v>1000000</v>
      </c>
      <c r="N1731" s="12"/>
      <c r="O1731" s="154"/>
      <c r="Q1731" s="12"/>
      <c r="R1731" s="147"/>
      <c r="S1731" s="138"/>
      <c r="T1731" s="138"/>
      <c r="X1731" s="85"/>
      <c r="Y1731" s="185"/>
      <c r="AA1731" s="158"/>
      <c r="AB1731" s="118"/>
      <c r="AC1731" s="118"/>
      <c r="AD1731" s="84"/>
      <c r="AF1731" s="139"/>
      <c r="AS1731" s="84"/>
    </row>
    <row r="1732" spans="1:45" ht="14.25" customHeight="1">
      <c r="A1732" s="407"/>
      <c r="B1732" s="104"/>
      <c r="C1732" s="105"/>
      <c r="E1732" s="135">
        <f>COUNTIF(品番配送区分記入用リスト!U:U,CONCATENATE(A1732,$E$1))</f>
        <v>0</v>
      </c>
      <c r="F1732" s="135">
        <f>COUNTIF(品番配送区分記入用リスト!U:U,CONCATENATE(A1732,$F$1))</f>
        <v>0</v>
      </c>
      <c r="G1732" s="135">
        <f>COUNTIF(品番配送区分記入用リスト!U:U,CONCATENATE(A1732,$G$1))</f>
        <v>0</v>
      </c>
      <c r="H1732" s="135">
        <f>COUNTIF(品番配送区分記入用リスト!U:U,CONCATENATE(A1732,$H$1))</f>
        <v>0</v>
      </c>
      <c r="I1732" s="136">
        <f t="shared" si="29"/>
        <v>0</v>
      </c>
      <c r="J1732" s="142"/>
      <c r="L1732" s="135" t="s">
        <v>1482</v>
      </c>
      <c r="M1732" s="137">
        <v>1000000</v>
      </c>
      <c r="N1732" s="12"/>
      <c r="O1732" s="154"/>
      <c r="Q1732" s="12"/>
      <c r="R1732" s="147"/>
      <c r="S1732" s="138"/>
      <c r="T1732" s="138"/>
      <c r="X1732" s="85"/>
      <c r="Y1732" s="185"/>
      <c r="AA1732" s="158"/>
      <c r="AB1732" s="118"/>
      <c r="AC1732" s="118"/>
      <c r="AD1732" s="84"/>
      <c r="AF1732" s="139"/>
      <c r="AS1732" s="84"/>
    </row>
    <row r="1733" spans="1:45" ht="14.25" customHeight="1">
      <c r="A1733" s="407"/>
      <c r="B1733" s="104"/>
      <c r="C1733" s="105"/>
      <c r="E1733" s="135">
        <f>COUNTIF(品番配送区分記入用リスト!U:U,CONCATENATE(A1733,$E$1))</f>
        <v>0</v>
      </c>
      <c r="F1733" s="135">
        <f>COUNTIF(品番配送区分記入用リスト!U:U,CONCATENATE(A1733,$F$1))</f>
        <v>0</v>
      </c>
      <c r="G1733" s="135">
        <f>COUNTIF(品番配送区分記入用リスト!U:U,CONCATENATE(A1733,$G$1))</f>
        <v>0</v>
      </c>
      <c r="H1733" s="135">
        <f>COUNTIF(品番配送区分記入用リスト!U:U,CONCATENATE(A1733,$H$1))</f>
        <v>0</v>
      </c>
      <c r="I1733" s="136">
        <f t="shared" si="29"/>
        <v>0</v>
      </c>
      <c r="J1733" s="142"/>
      <c r="L1733" s="135" t="s">
        <v>1482</v>
      </c>
      <c r="M1733" s="137">
        <v>1000000</v>
      </c>
      <c r="N1733" s="12"/>
      <c r="O1733" s="154"/>
      <c r="Q1733" s="12"/>
      <c r="R1733" s="147"/>
      <c r="S1733" s="138"/>
      <c r="T1733" s="138"/>
      <c r="X1733" s="85"/>
      <c r="Y1733" s="185"/>
      <c r="AA1733" s="158"/>
      <c r="AB1733" s="118"/>
      <c r="AC1733" s="118"/>
      <c r="AD1733" s="84"/>
      <c r="AF1733" s="139"/>
      <c r="AS1733" s="84"/>
    </row>
    <row r="1734" spans="1:45" ht="14.25" customHeight="1">
      <c r="A1734" s="407"/>
      <c r="B1734" s="104"/>
      <c r="C1734" s="105"/>
      <c r="E1734" s="135">
        <f>COUNTIF(品番配送区分記入用リスト!U:U,CONCATENATE(A1734,$E$1))</f>
        <v>0</v>
      </c>
      <c r="F1734" s="135">
        <f>COUNTIF(品番配送区分記入用リスト!U:U,CONCATENATE(A1734,$F$1))</f>
        <v>0</v>
      </c>
      <c r="G1734" s="135">
        <f>COUNTIF(品番配送区分記入用リスト!U:U,CONCATENATE(A1734,$G$1))</f>
        <v>0</v>
      </c>
      <c r="H1734" s="135">
        <f>COUNTIF(品番配送区分記入用リスト!U:U,CONCATENATE(A1734,$H$1))</f>
        <v>0</v>
      </c>
      <c r="I1734" s="136">
        <f t="shared" si="29"/>
        <v>0</v>
      </c>
      <c r="J1734" s="142"/>
      <c r="L1734" s="135" t="s">
        <v>1482</v>
      </c>
      <c r="M1734" s="137">
        <v>1000000</v>
      </c>
      <c r="N1734" s="12"/>
      <c r="O1734" s="154"/>
      <c r="Q1734" s="12"/>
      <c r="R1734" s="147"/>
      <c r="S1734" s="138"/>
      <c r="T1734" s="138"/>
      <c r="X1734" s="85"/>
      <c r="Y1734" s="185"/>
      <c r="AA1734" s="158"/>
      <c r="AB1734" s="118"/>
      <c r="AC1734" s="118"/>
      <c r="AD1734" s="84"/>
      <c r="AF1734" s="139"/>
      <c r="AS1734" s="84"/>
    </row>
    <row r="1735" spans="1:45" ht="14.25" customHeight="1">
      <c r="A1735" s="407"/>
      <c r="B1735" s="104"/>
      <c r="C1735" s="105"/>
      <c r="E1735" s="135">
        <f>COUNTIF(品番配送区分記入用リスト!U:U,CONCATENATE(A1735,$E$1))</f>
        <v>0</v>
      </c>
      <c r="F1735" s="135">
        <f>COUNTIF(品番配送区分記入用リスト!U:U,CONCATENATE(A1735,$F$1))</f>
        <v>0</v>
      </c>
      <c r="G1735" s="135">
        <f>COUNTIF(品番配送区分記入用リスト!U:U,CONCATENATE(A1735,$G$1))</f>
        <v>0</v>
      </c>
      <c r="H1735" s="135">
        <f>COUNTIF(品番配送区分記入用リスト!U:U,CONCATENATE(A1735,$H$1))</f>
        <v>0</v>
      </c>
      <c r="I1735" s="136">
        <f t="shared" si="29"/>
        <v>0</v>
      </c>
      <c r="J1735" s="142"/>
      <c r="L1735" s="135" t="s">
        <v>1482</v>
      </c>
      <c r="M1735" s="137">
        <v>1000000</v>
      </c>
      <c r="N1735" s="12"/>
      <c r="O1735" s="154"/>
      <c r="Q1735" s="12"/>
      <c r="R1735" s="147"/>
      <c r="S1735" s="138"/>
      <c r="T1735" s="138"/>
      <c r="X1735" s="85"/>
      <c r="Y1735" s="185"/>
      <c r="AA1735" s="158"/>
      <c r="AB1735" s="118"/>
      <c r="AC1735" s="118"/>
      <c r="AD1735" s="84"/>
      <c r="AF1735" s="139"/>
      <c r="AS1735" s="84"/>
    </row>
    <row r="1736" spans="1:45" ht="14.25" customHeight="1">
      <c r="A1736" s="408"/>
      <c r="B1736" s="107"/>
      <c r="C1736" s="105"/>
      <c r="E1736" s="135">
        <f>COUNTIF(品番配送区分記入用リスト!U:U,CONCATENATE(A1736,$E$1))</f>
        <v>0</v>
      </c>
      <c r="F1736" s="135">
        <f>COUNTIF(品番配送区分記入用リスト!U:U,CONCATENATE(A1736,$F$1))</f>
        <v>0</v>
      </c>
      <c r="G1736" s="135">
        <f>COUNTIF(品番配送区分記入用リスト!U:U,CONCATENATE(A1736,$G$1))</f>
        <v>0</v>
      </c>
      <c r="H1736" s="135">
        <f>COUNTIF(品番配送区分記入用リスト!U:U,CONCATENATE(A1736,$H$1))</f>
        <v>0</v>
      </c>
      <c r="I1736" s="136">
        <f t="shared" si="29"/>
        <v>0</v>
      </c>
      <c r="J1736" s="142"/>
      <c r="L1736" s="135" t="s">
        <v>1482</v>
      </c>
      <c r="M1736" s="137">
        <v>1000000</v>
      </c>
      <c r="N1736" s="12"/>
      <c r="O1736" s="154"/>
      <c r="Q1736" s="12"/>
      <c r="R1736" s="147"/>
      <c r="S1736" s="138"/>
      <c r="T1736" s="138"/>
      <c r="X1736" s="85"/>
      <c r="Y1736" s="185"/>
      <c r="AA1736" s="158"/>
      <c r="AB1736" s="118"/>
      <c r="AC1736" s="118"/>
      <c r="AD1736" s="84"/>
      <c r="AF1736" s="139"/>
      <c r="AS1736" s="84"/>
    </row>
    <row r="1737" spans="1:45" ht="14.25" customHeight="1">
      <c r="A1737" s="407"/>
      <c r="B1737" s="104"/>
      <c r="C1737" s="105"/>
      <c r="E1737" s="135">
        <f>COUNTIF(品番配送区分記入用リスト!U:U,CONCATENATE(A1737,$E$1))</f>
        <v>0</v>
      </c>
      <c r="F1737" s="135">
        <f>COUNTIF(品番配送区分記入用リスト!U:U,CONCATENATE(A1737,$F$1))</f>
        <v>0</v>
      </c>
      <c r="G1737" s="135">
        <f>COUNTIF(品番配送区分記入用リスト!U:U,CONCATENATE(A1737,$G$1))</f>
        <v>0</v>
      </c>
      <c r="H1737" s="135">
        <f>COUNTIF(品番配送区分記入用リスト!U:U,CONCATENATE(A1737,$H$1))</f>
        <v>0</v>
      </c>
      <c r="I1737" s="136">
        <f t="shared" si="29"/>
        <v>0</v>
      </c>
      <c r="J1737" s="142"/>
      <c r="L1737" s="135" t="s">
        <v>1482</v>
      </c>
      <c r="M1737" s="137">
        <v>1000000</v>
      </c>
      <c r="N1737" s="12"/>
      <c r="O1737" s="154"/>
      <c r="Q1737" s="12"/>
      <c r="R1737" s="147"/>
      <c r="S1737" s="138"/>
      <c r="T1737" s="138"/>
      <c r="X1737" s="85"/>
      <c r="Y1737" s="185"/>
      <c r="AA1737" s="158"/>
      <c r="AB1737" s="118"/>
      <c r="AC1737" s="118"/>
      <c r="AD1737" s="84"/>
      <c r="AF1737" s="139"/>
      <c r="AS1737" s="84"/>
    </row>
    <row r="1738" spans="1:45" ht="14.25" customHeight="1">
      <c r="A1738" s="407"/>
      <c r="B1738" s="104"/>
      <c r="C1738" s="105"/>
      <c r="E1738" s="135">
        <f>COUNTIF(品番配送区分記入用リスト!U:U,CONCATENATE(A1738,$E$1))</f>
        <v>0</v>
      </c>
      <c r="F1738" s="135">
        <f>COUNTIF(品番配送区分記入用リスト!U:U,CONCATENATE(A1738,$F$1))</f>
        <v>0</v>
      </c>
      <c r="G1738" s="135">
        <f>COUNTIF(品番配送区分記入用リスト!U:U,CONCATENATE(A1738,$G$1))</f>
        <v>0</v>
      </c>
      <c r="H1738" s="135">
        <f>COUNTIF(品番配送区分記入用リスト!U:U,CONCATENATE(A1738,$H$1))</f>
        <v>0</v>
      </c>
      <c r="I1738" s="136">
        <f t="shared" si="29"/>
        <v>0</v>
      </c>
      <c r="J1738" s="142"/>
      <c r="L1738" s="135" t="s">
        <v>1482</v>
      </c>
      <c r="M1738" s="137">
        <v>1000000</v>
      </c>
      <c r="N1738" s="12"/>
      <c r="O1738" s="154"/>
      <c r="Q1738" s="12"/>
      <c r="R1738" s="147"/>
      <c r="S1738" s="138"/>
      <c r="T1738" s="138"/>
      <c r="X1738" s="85"/>
      <c r="Y1738" s="185"/>
      <c r="AA1738" s="158"/>
      <c r="AB1738" s="118"/>
      <c r="AC1738" s="118"/>
      <c r="AD1738" s="84"/>
      <c r="AF1738" s="139"/>
      <c r="AS1738" s="84"/>
    </row>
    <row r="1739" spans="1:45" ht="14.25" customHeight="1">
      <c r="A1739" s="407"/>
      <c r="B1739" s="104"/>
      <c r="C1739" s="105"/>
      <c r="E1739" s="135">
        <f>COUNTIF(品番配送区分記入用リスト!U:U,CONCATENATE(A1739,$E$1))</f>
        <v>0</v>
      </c>
      <c r="F1739" s="135">
        <f>COUNTIF(品番配送区分記入用リスト!U:U,CONCATENATE(A1739,$F$1))</f>
        <v>0</v>
      </c>
      <c r="G1739" s="135">
        <f>COUNTIF(品番配送区分記入用リスト!U:U,CONCATENATE(A1739,$G$1))</f>
        <v>0</v>
      </c>
      <c r="H1739" s="135">
        <f>COUNTIF(品番配送区分記入用リスト!U:U,CONCATENATE(A1739,$H$1))</f>
        <v>0</v>
      </c>
      <c r="I1739" s="136">
        <f t="shared" si="29"/>
        <v>0</v>
      </c>
      <c r="J1739" s="142"/>
      <c r="L1739" s="135" t="s">
        <v>1482</v>
      </c>
      <c r="M1739" s="137">
        <v>1000000</v>
      </c>
      <c r="N1739" s="12"/>
      <c r="O1739" s="154"/>
      <c r="Q1739" s="12"/>
      <c r="R1739" s="147"/>
      <c r="S1739" s="138"/>
      <c r="T1739" s="138"/>
      <c r="X1739" s="85"/>
      <c r="Y1739" s="185"/>
      <c r="AA1739" s="158"/>
      <c r="AB1739" s="118"/>
      <c r="AC1739" s="118"/>
      <c r="AD1739" s="84"/>
      <c r="AF1739" s="139"/>
      <c r="AS1739" s="84"/>
    </row>
    <row r="1740" spans="1:45" ht="14.25" customHeight="1">
      <c r="A1740" s="407"/>
      <c r="B1740" s="104"/>
      <c r="C1740" s="105"/>
      <c r="E1740" s="135">
        <f>COUNTIF(品番配送区分記入用リスト!U:U,CONCATENATE(A1740,$E$1))</f>
        <v>0</v>
      </c>
      <c r="F1740" s="135">
        <f>COUNTIF(品番配送区分記入用リスト!U:U,CONCATENATE(A1740,$F$1))</f>
        <v>0</v>
      </c>
      <c r="G1740" s="135">
        <f>COUNTIF(品番配送区分記入用リスト!U:U,CONCATENATE(A1740,$G$1))</f>
        <v>0</v>
      </c>
      <c r="H1740" s="135">
        <f>COUNTIF(品番配送区分記入用リスト!U:U,CONCATENATE(A1740,$H$1))</f>
        <v>0</v>
      </c>
      <c r="I1740" s="136">
        <f t="shared" si="29"/>
        <v>0</v>
      </c>
      <c r="J1740" s="142"/>
      <c r="L1740" s="135" t="s">
        <v>1482</v>
      </c>
      <c r="M1740" s="137">
        <v>1000000</v>
      </c>
      <c r="N1740" s="12"/>
      <c r="O1740" s="154"/>
      <c r="Q1740" s="12"/>
      <c r="R1740" s="147"/>
      <c r="S1740" s="138"/>
      <c r="T1740" s="138"/>
      <c r="X1740" s="85"/>
      <c r="Y1740" s="185"/>
      <c r="AA1740" s="158"/>
      <c r="AB1740" s="118"/>
      <c r="AC1740" s="118"/>
      <c r="AD1740" s="84"/>
      <c r="AF1740" s="139"/>
      <c r="AS1740" s="84"/>
    </row>
    <row r="1741" spans="1:45" ht="14.25" customHeight="1">
      <c r="A1741" s="407"/>
      <c r="B1741" s="104"/>
      <c r="C1741" s="105"/>
      <c r="E1741" s="135">
        <f>COUNTIF(品番配送区分記入用リスト!U:U,CONCATENATE(A1741,$E$1))</f>
        <v>0</v>
      </c>
      <c r="F1741" s="135">
        <f>COUNTIF(品番配送区分記入用リスト!U:U,CONCATENATE(A1741,$F$1))</f>
        <v>0</v>
      </c>
      <c r="G1741" s="135">
        <f>COUNTIF(品番配送区分記入用リスト!U:U,CONCATENATE(A1741,$G$1))</f>
        <v>0</v>
      </c>
      <c r="H1741" s="135">
        <f>COUNTIF(品番配送区分記入用リスト!U:U,CONCATENATE(A1741,$H$1))</f>
        <v>0</v>
      </c>
      <c r="I1741" s="136">
        <f t="shared" si="29"/>
        <v>0</v>
      </c>
      <c r="J1741" s="142"/>
      <c r="L1741" s="135" t="s">
        <v>1482</v>
      </c>
      <c r="M1741" s="137">
        <v>1000000</v>
      </c>
      <c r="N1741" s="12"/>
      <c r="O1741" s="154"/>
      <c r="Q1741" s="12"/>
      <c r="R1741" s="147"/>
      <c r="S1741" s="138"/>
      <c r="T1741" s="138"/>
      <c r="X1741" s="85"/>
      <c r="Y1741" s="185"/>
      <c r="AA1741" s="158"/>
      <c r="AB1741" s="118"/>
      <c r="AC1741" s="118"/>
      <c r="AD1741" s="84"/>
      <c r="AF1741" s="139"/>
      <c r="AS1741" s="84"/>
    </row>
    <row r="1742" spans="1:45" ht="14.25" customHeight="1">
      <c r="A1742" s="407"/>
      <c r="B1742" s="104"/>
      <c r="C1742" s="105"/>
      <c r="E1742" s="135">
        <f>COUNTIF(品番配送区分記入用リスト!U:U,CONCATENATE(A1742,$E$1))</f>
        <v>0</v>
      </c>
      <c r="F1742" s="135">
        <f>COUNTIF(品番配送区分記入用リスト!U:U,CONCATENATE(A1742,$F$1))</f>
        <v>0</v>
      </c>
      <c r="G1742" s="135">
        <f>COUNTIF(品番配送区分記入用リスト!U:U,CONCATENATE(A1742,$G$1))</f>
        <v>0</v>
      </c>
      <c r="H1742" s="135">
        <f>COUNTIF(品番配送区分記入用リスト!U:U,CONCATENATE(A1742,$H$1))</f>
        <v>0</v>
      </c>
      <c r="I1742" s="136">
        <f t="shared" si="29"/>
        <v>0</v>
      </c>
      <c r="J1742" s="142"/>
      <c r="L1742" s="135" t="s">
        <v>1482</v>
      </c>
      <c r="M1742" s="137">
        <v>1000000</v>
      </c>
      <c r="N1742" s="12"/>
      <c r="O1742" s="154"/>
      <c r="Q1742" s="12"/>
      <c r="R1742" s="147"/>
      <c r="S1742" s="138"/>
      <c r="T1742" s="138"/>
      <c r="X1742" s="85"/>
      <c r="Y1742" s="185"/>
      <c r="AA1742" s="158"/>
      <c r="AB1742" s="118"/>
      <c r="AC1742" s="118"/>
      <c r="AD1742" s="84"/>
      <c r="AF1742" s="139"/>
      <c r="AS1742" s="84"/>
    </row>
    <row r="1743" spans="1:45" ht="14.25" customHeight="1">
      <c r="A1743" s="407"/>
      <c r="B1743" s="104"/>
      <c r="C1743" s="105"/>
      <c r="E1743" s="135">
        <f>COUNTIF(品番配送区分記入用リスト!U:U,CONCATENATE(A1743,$E$1))</f>
        <v>0</v>
      </c>
      <c r="F1743" s="135">
        <f>COUNTIF(品番配送区分記入用リスト!U:U,CONCATENATE(A1743,$F$1))</f>
        <v>0</v>
      </c>
      <c r="G1743" s="135">
        <f>COUNTIF(品番配送区分記入用リスト!U:U,CONCATENATE(A1743,$G$1))</f>
        <v>0</v>
      </c>
      <c r="H1743" s="135">
        <f>COUNTIF(品番配送区分記入用リスト!U:U,CONCATENATE(A1743,$H$1))</f>
        <v>0</v>
      </c>
      <c r="I1743" s="136">
        <f t="shared" si="29"/>
        <v>0</v>
      </c>
      <c r="J1743" s="142"/>
      <c r="L1743" s="135" t="s">
        <v>1482</v>
      </c>
      <c r="M1743" s="137">
        <v>1000000</v>
      </c>
      <c r="N1743" s="12"/>
      <c r="O1743" s="154"/>
      <c r="Q1743" s="12"/>
      <c r="R1743" s="147"/>
      <c r="S1743" s="138"/>
      <c r="T1743" s="138"/>
      <c r="X1743" s="85"/>
      <c r="Y1743" s="185"/>
      <c r="AA1743" s="158"/>
      <c r="AB1743" s="118"/>
      <c r="AC1743" s="118"/>
      <c r="AD1743" s="84"/>
      <c r="AF1743" s="139"/>
      <c r="AS1743" s="84"/>
    </row>
    <row r="1744" spans="1:45" ht="14.25" customHeight="1">
      <c r="A1744" s="407"/>
      <c r="B1744" s="104"/>
      <c r="C1744" s="105"/>
      <c r="E1744" s="135">
        <f>COUNTIF(品番配送区分記入用リスト!U:U,CONCATENATE(A1744,$E$1))</f>
        <v>0</v>
      </c>
      <c r="F1744" s="135">
        <f>COUNTIF(品番配送区分記入用リスト!U:U,CONCATENATE(A1744,$F$1))</f>
        <v>0</v>
      </c>
      <c r="G1744" s="135">
        <f>COUNTIF(品番配送区分記入用リスト!U:U,CONCATENATE(A1744,$G$1))</f>
        <v>0</v>
      </c>
      <c r="H1744" s="135">
        <f>COUNTIF(品番配送区分記入用リスト!U:U,CONCATENATE(A1744,$H$1))</f>
        <v>0</v>
      </c>
      <c r="I1744" s="136">
        <f t="shared" si="29"/>
        <v>0</v>
      </c>
      <c r="J1744" s="142"/>
      <c r="L1744" s="135" t="s">
        <v>1482</v>
      </c>
      <c r="M1744" s="137">
        <v>1000000</v>
      </c>
      <c r="N1744" s="12"/>
      <c r="O1744" s="154"/>
      <c r="Q1744" s="12"/>
      <c r="R1744" s="147"/>
      <c r="S1744" s="138"/>
      <c r="T1744" s="138"/>
      <c r="X1744" s="85"/>
      <c r="Y1744" s="185"/>
      <c r="AA1744" s="158"/>
      <c r="AB1744" s="118"/>
      <c r="AC1744" s="118"/>
      <c r="AD1744" s="84"/>
      <c r="AF1744" s="139"/>
      <c r="AS1744" s="84"/>
    </row>
    <row r="1745" spans="1:45" ht="14.25" customHeight="1">
      <c r="A1745" s="407"/>
      <c r="B1745" s="104"/>
      <c r="C1745" s="105"/>
      <c r="E1745" s="135">
        <f>COUNTIF(品番配送区分記入用リスト!U:U,CONCATENATE(A1745,$E$1))</f>
        <v>0</v>
      </c>
      <c r="F1745" s="135">
        <f>COUNTIF(品番配送区分記入用リスト!U:U,CONCATENATE(A1745,$F$1))</f>
        <v>0</v>
      </c>
      <c r="G1745" s="135">
        <f>COUNTIF(品番配送区分記入用リスト!U:U,CONCATENATE(A1745,$G$1))</f>
        <v>0</v>
      </c>
      <c r="H1745" s="135">
        <f>COUNTIF(品番配送区分記入用リスト!U:U,CONCATENATE(A1745,$H$1))</f>
        <v>0</v>
      </c>
      <c r="I1745" s="136">
        <f t="shared" si="29"/>
        <v>0</v>
      </c>
      <c r="J1745" s="142"/>
      <c r="L1745" s="135" t="s">
        <v>1482</v>
      </c>
      <c r="M1745" s="137">
        <v>1000000</v>
      </c>
      <c r="N1745" s="12"/>
      <c r="O1745" s="154"/>
      <c r="Q1745" s="12"/>
      <c r="R1745" s="147"/>
      <c r="S1745" s="138"/>
      <c r="T1745" s="138"/>
      <c r="X1745" s="85"/>
      <c r="Y1745" s="185"/>
      <c r="AA1745" s="158"/>
      <c r="AB1745" s="118"/>
      <c r="AC1745" s="118"/>
      <c r="AD1745" s="84"/>
      <c r="AF1745" s="139"/>
      <c r="AS1745" s="84"/>
    </row>
    <row r="1746" spans="1:45" ht="14.25" customHeight="1">
      <c r="A1746" s="407"/>
      <c r="B1746" s="104"/>
      <c r="C1746" s="105"/>
      <c r="E1746" s="135">
        <f>COUNTIF(品番配送区分記入用リスト!U:U,CONCATENATE(A1746,$E$1))</f>
        <v>0</v>
      </c>
      <c r="F1746" s="135">
        <f>COUNTIF(品番配送区分記入用リスト!U:U,CONCATENATE(A1746,$F$1))</f>
        <v>0</v>
      </c>
      <c r="G1746" s="135">
        <f>COUNTIF(品番配送区分記入用リスト!U:U,CONCATENATE(A1746,$G$1))</f>
        <v>0</v>
      </c>
      <c r="H1746" s="135">
        <f>COUNTIF(品番配送区分記入用リスト!U:U,CONCATENATE(A1746,$H$1))</f>
        <v>0</v>
      </c>
      <c r="I1746" s="136">
        <f t="shared" si="29"/>
        <v>0</v>
      </c>
      <c r="J1746" s="142"/>
      <c r="L1746" s="135" t="s">
        <v>1482</v>
      </c>
      <c r="M1746" s="137">
        <v>1000000</v>
      </c>
      <c r="N1746" s="12"/>
      <c r="O1746" s="154"/>
      <c r="Q1746" s="12"/>
      <c r="R1746" s="147"/>
      <c r="S1746" s="138"/>
      <c r="T1746" s="138"/>
      <c r="X1746" s="85"/>
      <c r="Y1746" s="185"/>
      <c r="AA1746" s="158"/>
      <c r="AB1746" s="118"/>
      <c r="AC1746" s="118"/>
      <c r="AD1746" s="84"/>
      <c r="AF1746" s="139"/>
      <c r="AS1746" s="84"/>
    </row>
    <row r="1747" spans="1:45" ht="14.25" customHeight="1">
      <c r="A1747" s="407"/>
      <c r="B1747" s="104"/>
      <c r="C1747" s="105"/>
      <c r="E1747" s="135">
        <f>COUNTIF(品番配送区分記入用リスト!U:U,CONCATENATE(A1747,$E$1))</f>
        <v>0</v>
      </c>
      <c r="F1747" s="135">
        <f>COUNTIF(品番配送区分記入用リスト!U:U,CONCATENATE(A1747,$F$1))</f>
        <v>0</v>
      </c>
      <c r="G1747" s="135">
        <f>COUNTIF(品番配送区分記入用リスト!U:U,CONCATENATE(A1747,$G$1))</f>
        <v>0</v>
      </c>
      <c r="H1747" s="135">
        <f>COUNTIF(品番配送区分記入用リスト!U:U,CONCATENATE(A1747,$H$1))</f>
        <v>0</v>
      </c>
      <c r="I1747" s="136">
        <f t="shared" si="29"/>
        <v>0</v>
      </c>
      <c r="J1747" s="142"/>
      <c r="L1747" s="135" t="s">
        <v>1482</v>
      </c>
      <c r="M1747" s="137">
        <v>1000000</v>
      </c>
      <c r="N1747" s="12"/>
      <c r="O1747" s="154"/>
      <c r="Q1747" s="12"/>
      <c r="R1747" s="147"/>
      <c r="S1747" s="138"/>
      <c r="T1747" s="138"/>
      <c r="X1747" s="85"/>
      <c r="Y1747" s="185"/>
      <c r="AA1747" s="158"/>
      <c r="AB1747" s="118"/>
      <c r="AC1747" s="118"/>
      <c r="AD1747" s="84"/>
      <c r="AF1747" s="139"/>
      <c r="AS1747" s="84"/>
    </row>
    <row r="1748" spans="1:45" ht="14.25" customHeight="1">
      <c r="A1748" s="407"/>
      <c r="B1748" s="104"/>
      <c r="C1748" s="105"/>
      <c r="E1748" s="135">
        <f>COUNTIF(品番配送区分記入用リスト!U:U,CONCATENATE(A1748,$E$1))</f>
        <v>0</v>
      </c>
      <c r="F1748" s="135">
        <f>COUNTIF(品番配送区分記入用リスト!U:U,CONCATENATE(A1748,$F$1))</f>
        <v>0</v>
      </c>
      <c r="G1748" s="135">
        <f>COUNTIF(品番配送区分記入用リスト!U:U,CONCATENATE(A1748,$G$1))</f>
        <v>0</v>
      </c>
      <c r="H1748" s="135">
        <f>COUNTIF(品番配送区分記入用リスト!U:U,CONCATENATE(A1748,$H$1))</f>
        <v>0</v>
      </c>
      <c r="I1748" s="136">
        <f t="shared" si="29"/>
        <v>0</v>
      </c>
      <c r="J1748" s="142"/>
      <c r="L1748" s="135" t="s">
        <v>1482</v>
      </c>
      <c r="M1748" s="137">
        <v>1000000</v>
      </c>
      <c r="N1748" s="12"/>
      <c r="O1748" s="154"/>
      <c r="Q1748" s="12"/>
      <c r="R1748" s="147"/>
      <c r="S1748" s="138"/>
      <c r="T1748" s="138"/>
      <c r="X1748" s="85"/>
      <c r="Y1748" s="185"/>
      <c r="AA1748" s="158"/>
      <c r="AB1748" s="118"/>
      <c r="AC1748" s="118"/>
      <c r="AD1748" s="84"/>
      <c r="AF1748" s="139"/>
      <c r="AS1748" s="84"/>
    </row>
    <row r="1749" spans="1:45" ht="14.25" customHeight="1">
      <c r="A1749" s="407"/>
      <c r="B1749" s="104"/>
      <c r="C1749" s="105"/>
      <c r="E1749" s="135">
        <f>COUNTIF(品番配送区分記入用リスト!U:U,CONCATENATE(A1749,$E$1))</f>
        <v>0</v>
      </c>
      <c r="F1749" s="135">
        <f>COUNTIF(品番配送区分記入用リスト!U:U,CONCATENATE(A1749,$F$1))</f>
        <v>0</v>
      </c>
      <c r="G1749" s="135">
        <f>COUNTIF(品番配送区分記入用リスト!U:U,CONCATENATE(A1749,$G$1))</f>
        <v>0</v>
      </c>
      <c r="H1749" s="135">
        <f>COUNTIF(品番配送区分記入用リスト!U:U,CONCATENATE(A1749,$H$1))</f>
        <v>0</v>
      </c>
      <c r="I1749" s="136">
        <f t="shared" si="29"/>
        <v>0</v>
      </c>
      <c r="J1749" s="142"/>
      <c r="L1749" s="135" t="s">
        <v>1482</v>
      </c>
      <c r="M1749" s="137">
        <v>1000000</v>
      </c>
      <c r="N1749" s="12"/>
      <c r="O1749" s="154"/>
      <c r="Q1749" s="12"/>
      <c r="R1749" s="147"/>
      <c r="S1749" s="138"/>
      <c r="T1749" s="138"/>
      <c r="X1749" s="85"/>
      <c r="Y1749" s="185"/>
      <c r="AA1749" s="158"/>
      <c r="AB1749" s="118"/>
      <c r="AC1749" s="118"/>
      <c r="AD1749" s="84"/>
      <c r="AF1749" s="139"/>
      <c r="AS1749" s="84"/>
    </row>
    <row r="1750" spans="1:45" ht="14.25" customHeight="1">
      <c r="A1750" s="407"/>
      <c r="B1750" s="104"/>
      <c r="C1750" s="105"/>
      <c r="E1750" s="135">
        <f>COUNTIF(品番配送区分記入用リスト!U:U,CONCATENATE(A1750,$E$1))</f>
        <v>0</v>
      </c>
      <c r="F1750" s="135">
        <f>COUNTIF(品番配送区分記入用リスト!U:U,CONCATENATE(A1750,$F$1))</f>
        <v>0</v>
      </c>
      <c r="G1750" s="135">
        <f>COUNTIF(品番配送区分記入用リスト!U:U,CONCATENATE(A1750,$G$1))</f>
        <v>0</v>
      </c>
      <c r="H1750" s="135">
        <f>COUNTIF(品番配送区分記入用リスト!U:U,CONCATENATE(A1750,$H$1))</f>
        <v>0</v>
      </c>
      <c r="I1750" s="136">
        <f t="shared" si="29"/>
        <v>0</v>
      </c>
      <c r="J1750" s="142"/>
      <c r="L1750" s="135" t="s">
        <v>1482</v>
      </c>
      <c r="M1750" s="137">
        <v>1000000</v>
      </c>
      <c r="N1750" s="12"/>
      <c r="O1750" s="154"/>
      <c r="Q1750" s="12"/>
      <c r="R1750" s="147"/>
      <c r="S1750" s="138"/>
      <c r="T1750" s="138"/>
      <c r="X1750" s="85"/>
      <c r="Y1750" s="185"/>
      <c r="AA1750" s="158"/>
      <c r="AB1750" s="118"/>
      <c r="AC1750" s="118"/>
      <c r="AD1750" s="84"/>
      <c r="AF1750" s="139"/>
      <c r="AS1750" s="84"/>
    </row>
    <row r="1751" spans="1:45" ht="14.25" customHeight="1">
      <c r="A1751" s="407"/>
      <c r="B1751" s="104"/>
      <c r="C1751" s="105"/>
      <c r="E1751" s="135">
        <f>COUNTIF(品番配送区分記入用リスト!U:U,CONCATENATE(A1751,$E$1))</f>
        <v>0</v>
      </c>
      <c r="F1751" s="135">
        <f>COUNTIF(品番配送区分記入用リスト!U:U,CONCATENATE(A1751,$F$1))</f>
        <v>0</v>
      </c>
      <c r="G1751" s="135">
        <f>COUNTIF(品番配送区分記入用リスト!U:U,CONCATENATE(A1751,$G$1))</f>
        <v>0</v>
      </c>
      <c r="H1751" s="135">
        <f>COUNTIF(品番配送区分記入用リスト!U:U,CONCATENATE(A1751,$H$1))</f>
        <v>0</v>
      </c>
      <c r="I1751" s="136">
        <f t="shared" si="29"/>
        <v>0</v>
      </c>
      <c r="J1751" s="142"/>
      <c r="L1751" s="135" t="s">
        <v>1482</v>
      </c>
      <c r="M1751" s="137">
        <v>1000000</v>
      </c>
      <c r="N1751" s="12"/>
      <c r="O1751" s="154"/>
      <c r="Q1751" s="12"/>
      <c r="R1751" s="147"/>
      <c r="S1751" s="138"/>
      <c r="T1751" s="138"/>
      <c r="X1751" s="85"/>
      <c r="Y1751" s="185"/>
      <c r="AA1751" s="158"/>
      <c r="AB1751" s="118"/>
      <c r="AC1751" s="118"/>
      <c r="AD1751" s="84"/>
      <c r="AF1751" s="139"/>
      <c r="AS1751" s="84"/>
    </row>
    <row r="1752" spans="1:45" ht="14.25" customHeight="1">
      <c r="A1752" s="407"/>
      <c r="B1752" s="104"/>
      <c r="C1752" s="105"/>
      <c r="E1752" s="135">
        <f>COUNTIF(品番配送区分記入用リスト!U:U,CONCATENATE(A1752,$E$1))</f>
        <v>0</v>
      </c>
      <c r="F1752" s="135">
        <f>COUNTIF(品番配送区分記入用リスト!U:U,CONCATENATE(A1752,$F$1))</f>
        <v>0</v>
      </c>
      <c r="G1752" s="135">
        <f>COUNTIF(品番配送区分記入用リスト!U:U,CONCATENATE(A1752,$G$1))</f>
        <v>0</v>
      </c>
      <c r="H1752" s="135">
        <f>COUNTIF(品番配送区分記入用リスト!U:U,CONCATENATE(A1752,$H$1))</f>
        <v>0</v>
      </c>
      <c r="I1752" s="136">
        <f t="shared" si="29"/>
        <v>0</v>
      </c>
      <c r="J1752" s="142"/>
      <c r="L1752" s="135" t="s">
        <v>1482</v>
      </c>
      <c r="M1752" s="137">
        <v>1000000</v>
      </c>
      <c r="N1752" s="12"/>
      <c r="O1752" s="154"/>
      <c r="Q1752" s="12"/>
      <c r="R1752" s="147"/>
      <c r="S1752" s="138"/>
      <c r="T1752" s="138"/>
      <c r="X1752" s="85"/>
      <c r="Y1752" s="185"/>
      <c r="AA1752" s="158"/>
      <c r="AB1752" s="118"/>
      <c r="AC1752" s="118"/>
      <c r="AD1752" s="84"/>
      <c r="AF1752" s="139"/>
      <c r="AS1752" s="84"/>
    </row>
    <row r="1753" spans="1:45" ht="14.25" customHeight="1">
      <c r="A1753" s="407"/>
      <c r="B1753" s="104"/>
      <c r="C1753" s="105"/>
      <c r="E1753" s="135">
        <f>COUNTIF(品番配送区分記入用リスト!U:U,CONCATENATE(A1753,$E$1))</f>
        <v>0</v>
      </c>
      <c r="F1753" s="135">
        <f>COUNTIF(品番配送区分記入用リスト!U:U,CONCATENATE(A1753,$F$1))</f>
        <v>0</v>
      </c>
      <c r="G1753" s="135">
        <f>COUNTIF(品番配送区分記入用リスト!U:U,CONCATENATE(A1753,$G$1))</f>
        <v>0</v>
      </c>
      <c r="H1753" s="135">
        <f>COUNTIF(品番配送区分記入用リスト!U:U,CONCATENATE(A1753,$H$1))</f>
        <v>0</v>
      </c>
      <c r="I1753" s="136">
        <f t="shared" si="29"/>
        <v>0</v>
      </c>
      <c r="J1753" s="142"/>
      <c r="L1753" s="135" t="s">
        <v>1482</v>
      </c>
      <c r="M1753" s="137">
        <v>1000000</v>
      </c>
      <c r="N1753" s="12"/>
      <c r="O1753" s="154"/>
      <c r="Q1753" s="12"/>
      <c r="R1753" s="147"/>
      <c r="S1753" s="138"/>
      <c r="T1753" s="138"/>
      <c r="X1753" s="85"/>
      <c r="Y1753" s="185"/>
      <c r="AA1753" s="158"/>
      <c r="AB1753" s="118"/>
      <c r="AC1753" s="118"/>
      <c r="AD1753" s="84"/>
      <c r="AF1753" s="139"/>
      <c r="AS1753" s="84"/>
    </row>
    <row r="1754" spans="1:45" ht="14.25" customHeight="1">
      <c r="A1754" s="407"/>
      <c r="B1754" s="104"/>
      <c r="C1754" s="105"/>
      <c r="E1754" s="135">
        <f>COUNTIF(品番配送区分記入用リスト!U:U,CONCATENATE(A1754,$E$1))</f>
        <v>0</v>
      </c>
      <c r="F1754" s="135">
        <f>COUNTIF(品番配送区分記入用リスト!U:U,CONCATENATE(A1754,$F$1))</f>
        <v>0</v>
      </c>
      <c r="G1754" s="135">
        <f>COUNTIF(品番配送区分記入用リスト!U:U,CONCATENATE(A1754,$G$1))</f>
        <v>0</v>
      </c>
      <c r="H1754" s="135">
        <f>COUNTIF(品番配送区分記入用リスト!U:U,CONCATENATE(A1754,$H$1))</f>
        <v>0</v>
      </c>
      <c r="I1754" s="136">
        <f t="shared" si="29"/>
        <v>0</v>
      </c>
      <c r="J1754" s="142"/>
      <c r="L1754" s="135" t="s">
        <v>1482</v>
      </c>
      <c r="M1754" s="137">
        <v>1000000</v>
      </c>
      <c r="N1754" s="12"/>
      <c r="O1754" s="154"/>
      <c r="Q1754" s="12"/>
      <c r="R1754" s="147"/>
      <c r="S1754" s="138"/>
      <c r="T1754" s="138"/>
      <c r="X1754" s="85"/>
      <c r="Y1754" s="185"/>
      <c r="AA1754" s="158"/>
      <c r="AB1754" s="118"/>
      <c r="AC1754" s="118"/>
      <c r="AD1754" s="84"/>
      <c r="AF1754" s="139"/>
      <c r="AS1754" s="84"/>
    </row>
    <row r="1755" spans="1:45" ht="14.25" customHeight="1">
      <c r="A1755" s="407"/>
      <c r="B1755" s="104"/>
      <c r="C1755" s="105"/>
      <c r="E1755" s="135">
        <f>COUNTIF(品番配送区分記入用リスト!U:U,CONCATENATE(A1755,$E$1))</f>
        <v>0</v>
      </c>
      <c r="F1755" s="135">
        <f>COUNTIF(品番配送区分記入用リスト!U:U,CONCATENATE(A1755,$F$1))</f>
        <v>0</v>
      </c>
      <c r="G1755" s="135">
        <f>COUNTIF(品番配送区分記入用リスト!U:U,CONCATENATE(A1755,$G$1))</f>
        <v>0</v>
      </c>
      <c r="H1755" s="135">
        <f>COUNTIF(品番配送区分記入用リスト!U:U,CONCATENATE(A1755,$H$1))</f>
        <v>0</v>
      </c>
      <c r="I1755" s="136">
        <f t="shared" si="29"/>
        <v>0</v>
      </c>
      <c r="J1755" s="142"/>
      <c r="L1755" s="135" t="s">
        <v>1482</v>
      </c>
      <c r="M1755" s="137">
        <v>1000000</v>
      </c>
      <c r="N1755" s="12"/>
      <c r="O1755" s="154"/>
      <c r="Q1755" s="12"/>
      <c r="R1755" s="147"/>
      <c r="S1755" s="138"/>
      <c r="T1755" s="138"/>
      <c r="X1755" s="85"/>
      <c r="Y1755" s="185"/>
      <c r="AA1755" s="158"/>
      <c r="AB1755" s="118"/>
      <c r="AC1755" s="118"/>
      <c r="AD1755" s="84"/>
      <c r="AF1755" s="139"/>
      <c r="AS1755" s="84"/>
    </row>
    <row r="1756" spans="1:45" ht="14.25" customHeight="1">
      <c r="A1756" s="407"/>
      <c r="B1756" s="104"/>
      <c r="C1756" s="105"/>
      <c r="E1756" s="135">
        <f>COUNTIF(品番配送区分記入用リスト!U:U,CONCATENATE(A1756,$E$1))</f>
        <v>0</v>
      </c>
      <c r="F1756" s="135">
        <f>COUNTIF(品番配送区分記入用リスト!U:U,CONCATENATE(A1756,$F$1))</f>
        <v>0</v>
      </c>
      <c r="G1756" s="135">
        <f>COUNTIF(品番配送区分記入用リスト!U:U,CONCATENATE(A1756,$G$1))</f>
        <v>0</v>
      </c>
      <c r="H1756" s="135">
        <f>COUNTIF(品番配送区分記入用リスト!U:U,CONCATENATE(A1756,$H$1))</f>
        <v>0</v>
      </c>
      <c r="I1756" s="136">
        <f t="shared" si="29"/>
        <v>0</v>
      </c>
      <c r="J1756" s="142"/>
      <c r="L1756" s="135" t="s">
        <v>1482</v>
      </c>
      <c r="M1756" s="137">
        <v>1000000</v>
      </c>
      <c r="N1756" s="12"/>
      <c r="O1756" s="154"/>
      <c r="Q1756" s="12"/>
      <c r="R1756" s="147"/>
      <c r="S1756" s="138"/>
      <c r="T1756" s="138"/>
      <c r="X1756" s="85"/>
      <c r="Y1756" s="185"/>
      <c r="AA1756" s="158"/>
      <c r="AB1756" s="118"/>
      <c r="AC1756" s="118"/>
      <c r="AD1756" s="84"/>
      <c r="AF1756" s="139"/>
      <c r="AS1756" s="84"/>
    </row>
    <row r="1757" spans="1:45" ht="14.25" customHeight="1">
      <c r="A1757" s="407"/>
      <c r="B1757" s="104"/>
      <c r="C1757" s="105"/>
      <c r="E1757" s="135">
        <f>COUNTIF(品番配送区分記入用リスト!U:U,CONCATENATE(A1757,$E$1))</f>
        <v>0</v>
      </c>
      <c r="F1757" s="135">
        <f>COUNTIF(品番配送区分記入用リスト!U:U,CONCATENATE(A1757,$F$1))</f>
        <v>0</v>
      </c>
      <c r="G1757" s="135">
        <f>COUNTIF(品番配送区分記入用リスト!U:U,CONCATENATE(A1757,$G$1))</f>
        <v>0</v>
      </c>
      <c r="H1757" s="135">
        <f>COUNTIF(品番配送区分記入用リスト!U:U,CONCATENATE(A1757,$H$1))</f>
        <v>0</v>
      </c>
      <c r="I1757" s="136">
        <f t="shared" si="29"/>
        <v>0</v>
      </c>
      <c r="J1757" s="142"/>
      <c r="L1757" s="135" t="s">
        <v>1482</v>
      </c>
      <c r="M1757" s="137">
        <v>1000000</v>
      </c>
      <c r="N1757" s="12"/>
      <c r="O1757" s="154"/>
      <c r="Q1757" s="12"/>
      <c r="R1757" s="147"/>
      <c r="S1757" s="138"/>
      <c r="T1757" s="138"/>
      <c r="X1757" s="85"/>
      <c r="Y1757" s="185"/>
      <c r="AA1757" s="158"/>
      <c r="AB1757" s="118"/>
      <c r="AC1757" s="118"/>
      <c r="AD1757" s="84"/>
      <c r="AF1757" s="139"/>
      <c r="AS1757" s="84"/>
    </row>
    <row r="1758" spans="1:45" ht="14.25" customHeight="1">
      <c r="A1758" s="407"/>
      <c r="B1758" s="104"/>
      <c r="C1758" s="105"/>
      <c r="E1758" s="135">
        <f>COUNTIF(品番配送区分記入用リスト!U:U,CONCATENATE(A1758,$E$1))</f>
        <v>0</v>
      </c>
      <c r="F1758" s="135">
        <f>COUNTIF(品番配送区分記入用リスト!U:U,CONCATENATE(A1758,$F$1))</f>
        <v>0</v>
      </c>
      <c r="G1758" s="135">
        <f>COUNTIF(品番配送区分記入用リスト!U:U,CONCATENATE(A1758,$G$1))</f>
        <v>0</v>
      </c>
      <c r="H1758" s="135">
        <f>COUNTIF(品番配送区分記入用リスト!U:U,CONCATENATE(A1758,$H$1))</f>
        <v>0</v>
      </c>
      <c r="I1758" s="136">
        <f t="shared" si="29"/>
        <v>0</v>
      </c>
      <c r="J1758" s="142"/>
      <c r="L1758" s="135" t="s">
        <v>1482</v>
      </c>
      <c r="M1758" s="137">
        <v>1000000</v>
      </c>
      <c r="N1758" s="12"/>
      <c r="O1758" s="154"/>
      <c r="Q1758" s="12"/>
      <c r="R1758" s="147"/>
      <c r="S1758" s="138"/>
      <c r="T1758" s="138"/>
      <c r="X1758" s="85"/>
      <c r="Y1758" s="185"/>
      <c r="AA1758" s="158"/>
      <c r="AB1758" s="118"/>
      <c r="AC1758" s="118"/>
      <c r="AD1758" s="84"/>
      <c r="AF1758" s="139"/>
      <c r="AS1758" s="84"/>
    </row>
    <row r="1759" spans="1:45" ht="14.25" customHeight="1">
      <c r="A1759" s="407"/>
      <c r="B1759" s="104"/>
      <c r="C1759" s="105"/>
      <c r="E1759" s="135">
        <f>COUNTIF(品番配送区分記入用リスト!U:U,CONCATENATE(A1759,$E$1))</f>
        <v>0</v>
      </c>
      <c r="F1759" s="135">
        <f>COUNTIF(品番配送区分記入用リスト!U:U,CONCATENATE(A1759,$F$1))</f>
        <v>0</v>
      </c>
      <c r="G1759" s="135">
        <f>COUNTIF(品番配送区分記入用リスト!U:U,CONCATENATE(A1759,$G$1))</f>
        <v>0</v>
      </c>
      <c r="H1759" s="135">
        <f>COUNTIF(品番配送区分記入用リスト!U:U,CONCATENATE(A1759,$H$1))</f>
        <v>0</v>
      </c>
      <c r="I1759" s="136">
        <f t="shared" si="29"/>
        <v>0</v>
      </c>
      <c r="J1759" s="142"/>
      <c r="L1759" s="135" t="s">
        <v>1482</v>
      </c>
      <c r="M1759" s="137">
        <v>1000000</v>
      </c>
      <c r="N1759" s="12"/>
      <c r="O1759" s="154"/>
      <c r="Q1759" s="12"/>
      <c r="R1759" s="147"/>
      <c r="S1759" s="138"/>
      <c r="T1759" s="138"/>
      <c r="X1759" s="85"/>
      <c r="Y1759" s="185"/>
      <c r="AA1759" s="158"/>
      <c r="AB1759" s="118"/>
      <c r="AC1759" s="118"/>
      <c r="AD1759" s="84"/>
      <c r="AF1759" s="139"/>
      <c r="AS1759" s="84"/>
    </row>
    <row r="1760" spans="1:45" ht="14.25" customHeight="1">
      <c r="A1760" s="407"/>
      <c r="B1760" s="104"/>
      <c r="C1760" s="105"/>
      <c r="E1760" s="135">
        <f>COUNTIF(品番配送区分記入用リスト!U:U,CONCATENATE(A1760,$E$1))</f>
        <v>0</v>
      </c>
      <c r="F1760" s="135">
        <f>COUNTIF(品番配送区分記入用リスト!U:U,CONCATENATE(A1760,$F$1))</f>
        <v>0</v>
      </c>
      <c r="G1760" s="135">
        <f>COUNTIF(品番配送区分記入用リスト!U:U,CONCATENATE(A1760,$G$1))</f>
        <v>0</v>
      </c>
      <c r="H1760" s="135">
        <f>COUNTIF(品番配送区分記入用リスト!U:U,CONCATENATE(A1760,$H$1))</f>
        <v>0</v>
      </c>
      <c r="I1760" s="136">
        <f t="shared" si="29"/>
        <v>0</v>
      </c>
      <c r="J1760" s="142"/>
      <c r="L1760" s="135" t="s">
        <v>1482</v>
      </c>
      <c r="M1760" s="137">
        <v>1000000</v>
      </c>
      <c r="N1760" s="12"/>
      <c r="O1760" s="154"/>
      <c r="Q1760" s="12"/>
      <c r="R1760" s="147"/>
      <c r="S1760" s="138"/>
      <c r="T1760" s="138"/>
      <c r="X1760" s="85"/>
      <c r="Y1760" s="185"/>
      <c r="AA1760" s="158"/>
      <c r="AB1760" s="118"/>
      <c r="AC1760" s="118"/>
      <c r="AD1760" s="84"/>
      <c r="AF1760" s="139"/>
      <c r="AS1760" s="84"/>
    </row>
    <row r="1761" spans="1:45" ht="14.25" customHeight="1">
      <c r="A1761" s="407"/>
      <c r="B1761" s="104"/>
      <c r="C1761" s="105"/>
      <c r="E1761" s="135">
        <f>COUNTIF(品番配送区分記入用リスト!U:U,CONCATENATE(A1761,$E$1))</f>
        <v>0</v>
      </c>
      <c r="F1761" s="135">
        <f>COUNTIF(品番配送区分記入用リスト!U:U,CONCATENATE(A1761,$F$1))</f>
        <v>0</v>
      </c>
      <c r="G1761" s="135">
        <f>COUNTIF(品番配送区分記入用リスト!U:U,CONCATENATE(A1761,$G$1))</f>
        <v>0</v>
      </c>
      <c r="H1761" s="135">
        <f>COUNTIF(品番配送区分記入用リスト!U:U,CONCATENATE(A1761,$H$1))</f>
        <v>0</v>
      </c>
      <c r="I1761" s="136">
        <f t="shared" si="29"/>
        <v>0</v>
      </c>
      <c r="J1761" s="142"/>
      <c r="L1761" s="135" t="s">
        <v>1482</v>
      </c>
      <c r="M1761" s="137">
        <v>1000000</v>
      </c>
      <c r="N1761" s="12"/>
      <c r="O1761" s="154"/>
      <c r="Q1761" s="12"/>
      <c r="R1761" s="147"/>
      <c r="S1761" s="138"/>
      <c r="T1761" s="138"/>
      <c r="X1761" s="85"/>
      <c r="Y1761" s="185"/>
      <c r="AA1761" s="158"/>
      <c r="AB1761" s="118"/>
      <c r="AC1761" s="118"/>
      <c r="AD1761" s="84"/>
      <c r="AF1761" s="139"/>
      <c r="AS1761" s="84"/>
    </row>
    <row r="1762" spans="1:45" ht="14.25" customHeight="1">
      <c r="A1762" s="407"/>
      <c r="B1762" s="104"/>
      <c r="C1762" s="105"/>
      <c r="E1762" s="135">
        <f>COUNTIF(品番配送区分記入用リスト!U:U,CONCATENATE(A1762,$E$1))</f>
        <v>0</v>
      </c>
      <c r="F1762" s="135">
        <f>COUNTIF(品番配送区分記入用リスト!U:U,CONCATENATE(A1762,$F$1))</f>
        <v>0</v>
      </c>
      <c r="G1762" s="135">
        <f>COUNTIF(品番配送区分記入用リスト!U:U,CONCATENATE(A1762,$G$1))</f>
        <v>0</v>
      </c>
      <c r="H1762" s="135">
        <f>COUNTIF(品番配送区分記入用リスト!U:U,CONCATENATE(A1762,$H$1))</f>
        <v>0</v>
      </c>
      <c r="I1762" s="136">
        <f t="shared" si="29"/>
        <v>0</v>
      </c>
      <c r="J1762" s="142"/>
      <c r="L1762" s="135" t="s">
        <v>1482</v>
      </c>
      <c r="M1762" s="137">
        <v>1000000</v>
      </c>
      <c r="N1762" s="12"/>
      <c r="O1762" s="154"/>
      <c r="Q1762" s="12"/>
      <c r="R1762" s="147"/>
      <c r="S1762" s="138"/>
      <c r="T1762" s="138"/>
      <c r="X1762" s="85"/>
      <c r="Y1762" s="185"/>
      <c r="AA1762" s="158"/>
      <c r="AB1762" s="118"/>
      <c r="AC1762" s="118"/>
      <c r="AD1762" s="84"/>
      <c r="AF1762" s="139"/>
      <c r="AS1762" s="84"/>
    </row>
    <row r="1763" spans="1:45" ht="14.25" customHeight="1">
      <c r="A1763" s="407"/>
      <c r="B1763" s="104"/>
      <c r="C1763" s="105"/>
      <c r="E1763" s="135">
        <f>COUNTIF(品番配送区分記入用リスト!U:U,CONCATENATE(A1763,$E$1))</f>
        <v>0</v>
      </c>
      <c r="F1763" s="135">
        <f>COUNTIF(品番配送区分記入用リスト!U:U,CONCATENATE(A1763,$F$1))</f>
        <v>0</v>
      </c>
      <c r="G1763" s="135">
        <f>COUNTIF(品番配送区分記入用リスト!U:U,CONCATENATE(A1763,$G$1))</f>
        <v>0</v>
      </c>
      <c r="H1763" s="135">
        <f>COUNTIF(品番配送区分記入用リスト!U:U,CONCATENATE(A1763,$H$1))</f>
        <v>0</v>
      </c>
      <c r="I1763" s="136">
        <f t="shared" si="29"/>
        <v>0</v>
      </c>
      <c r="J1763" s="142"/>
      <c r="L1763" s="135" t="s">
        <v>1482</v>
      </c>
      <c r="M1763" s="137">
        <v>1000000</v>
      </c>
      <c r="N1763" s="12"/>
      <c r="O1763" s="154"/>
      <c r="Q1763" s="12"/>
      <c r="R1763" s="147"/>
      <c r="S1763" s="138"/>
      <c r="T1763" s="138"/>
      <c r="X1763" s="85"/>
      <c r="Y1763" s="185"/>
      <c r="AA1763" s="158"/>
      <c r="AB1763" s="118"/>
      <c r="AC1763" s="118"/>
      <c r="AD1763" s="84"/>
      <c r="AF1763" s="139"/>
      <c r="AS1763" s="84"/>
    </row>
    <row r="1764" spans="1:45" ht="14.25" customHeight="1">
      <c r="A1764" s="407"/>
      <c r="B1764" s="104"/>
      <c r="C1764" s="105"/>
      <c r="E1764" s="135">
        <f>COUNTIF(品番配送区分記入用リスト!U:U,CONCATENATE(A1764,$E$1))</f>
        <v>0</v>
      </c>
      <c r="F1764" s="135">
        <f>COUNTIF(品番配送区分記入用リスト!U:U,CONCATENATE(A1764,$F$1))</f>
        <v>0</v>
      </c>
      <c r="G1764" s="135">
        <f>COUNTIF(品番配送区分記入用リスト!U:U,CONCATENATE(A1764,$G$1))</f>
        <v>0</v>
      </c>
      <c r="H1764" s="135">
        <f>COUNTIF(品番配送区分記入用リスト!U:U,CONCATENATE(A1764,$H$1))</f>
        <v>0</v>
      </c>
      <c r="I1764" s="136">
        <f t="shared" si="29"/>
        <v>0</v>
      </c>
      <c r="J1764" s="142"/>
      <c r="L1764" s="135" t="s">
        <v>1482</v>
      </c>
      <c r="M1764" s="137">
        <v>1000000</v>
      </c>
      <c r="N1764" s="12"/>
      <c r="O1764" s="154"/>
      <c r="Q1764" s="12"/>
      <c r="R1764" s="147"/>
      <c r="S1764" s="138"/>
      <c r="T1764" s="138"/>
      <c r="X1764" s="85"/>
      <c r="Y1764" s="185"/>
      <c r="AA1764" s="158"/>
      <c r="AB1764" s="118"/>
      <c r="AC1764" s="118"/>
      <c r="AD1764" s="84"/>
      <c r="AF1764" s="139"/>
      <c r="AS1764" s="84"/>
    </row>
    <row r="1765" spans="1:45" ht="14.25" customHeight="1">
      <c r="A1765" s="407"/>
      <c r="B1765" s="104"/>
      <c r="C1765" s="105"/>
      <c r="E1765" s="135">
        <f>COUNTIF(品番配送区分記入用リスト!U:U,CONCATENATE(A1765,$E$1))</f>
        <v>0</v>
      </c>
      <c r="F1765" s="135">
        <f>COUNTIF(品番配送区分記入用リスト!U:U,CONCATENATE(A1765,$F$1))</f>
        <v>0</v>
      </c>
      <c r="G1765" s="135">
        <f>COUNTIF(品番配送区分記入用リスト!U:U,CONCATENATE(A1765,$G$1))</f>
        <v>0</v>
      </c>
      <c r="H1765" s="135">
        <f>COUNTIF(品番配送区分記入用リスト!U:U,CONCATENATE(A1765,$H$1))</f>
        <v>0</v>
      </c>
      <c r="I1765" s="136">
        <f t="shared" si="29"/>
        <v>0</v>
      </c>
      <c r="J1765" s="142"/>
      <c r="L1765" s="135" t="s">
        <v>1482</v>
      </c>
      <c r="M1765" s="137">
        <v>1000000</v>
      </c>
      <c r="N1765" s="12"/>
      <c r="O1765" s="154"/>
      <c r="Q1765" s="12"/>
      <c r="R1765" s="147"/>
      <c r="S1765" s="138"/>
      <c r="T1765" s="138"/>
      <c r="X1765" s="85"/>
      <c r="Y1765" s="185"/>
      <c r="AA1765" s="158"/>
      <c r="AB1765" s="118"/>
      <c r="AC1765" s="118"/>
      <c r="AD1765" s="84"/>
      <c r="AF1765" s="139"/>
      <c r="AS1765" s="84"/>
    </row>
    <row r="1766" spans="1:45" ht="14.25" customHeight="1">
      <c r="A1766" s="407"/>
      <c r="B1766" s="104"/>
      <c r="C1766" s="105"/>
      <c r="E1766" s="135">
        <f>COUNTIF(品番配送区分記入用リスト!U:U,CONCATENATE(A1766,$E$1))</f>
        <v>0</v>
      </c>
      <c r="F1766" s="135">
        <f>COUNTIF(品番配送区分記入用リスト!U:U,CONCATENATE(A1766,$F$1))</f>
        <v>0</v>
      </c>
      <c r="G1766" s="135">
        <f>COUNTIF(品番配送区分記入用リスト!U:U,CONCATENATE(A1766,$G$1))</f>
        <v>0</v>
      </c>
      <c r="H1766" s="135">
        <f>COUNTIF(品番配送区分記入用リスト!U:U,CONCATENATE(A1766,$H$1))</f>
        <v>0</v>
      </c>
      <c r="I1766" s="136">
        <f t="shared" si="29"/>
        <v>0</v>
      </c>
      <c r="J1766" s="142"/>
      <c r="L1766" s="135" t="s">
        <v>1482</v>
      </c>
      <c r="M1766" s="137">
        <v>1000000</v>
      </c>
      <c r="N1766" s="12"/>
      <c r="O1766" s="154"/>
      <c r="Q1766" s="12"/>
      <c r="R1766" s="147"/>
      <c r="S1766" s="138"/>
      <c r="T1766" s="138"/>
      <c r="X1766" s="85"/>
      <c r="Y1766" s="185"/>
      <c r="AA1766" s="158"/>
      <c r="AB1766" s="118"/>
      <c r="AC1766" s="118"/>
      <c r="AD1766" s="84"/>
      <c r="AF1766" s="139"/>
      <c r="AS1766" s="84"/>
    </row>
    <row r="1767" spans="1:45" ht="14.25" customHeight="1">
      <c r="A1767" s="407"/>
      <c r="B1767" s="104"/>
      <c r="C1767" s="105"/>
      <c r="E1767" s="135">
        <f>COUNTIF(品番配送区分記入用リスト!U:U,CONCATENATE(A1767,$E$1))</f>
        <v>0</v>
      </c>
      <c r="F1767" s="135">
        <f>COUNTIF(品番配送区分記入用リスト!U:U,CONCATENATE(A1767,$F$1))</f>
        <v>0</v>
      </c>
      <c r="G1767" s="135">
        <f>COUNTIF(品番配送区分記入用リスト!U:U,CONCATENATE(A1767,$G$1))</f>
        <v>0</v>
      </c>
      <c r="H1767" s="135">
        <f>COUNTIF(品番配送区分記入用リスト!U:U,CONCATENATE(A1767,$H$1))</f>
        <v>0</v>
      </c>
      <c r="I1767" s="136">
        <f t="shared" si="29"/>
        <v>0</v>
      </c>
      <c r="J1767" s="142"/>
      <c r="L1767" s="135" t="s">
        <v>1482</v>
      </c>
      <c r="M1767" s="137">
        <v>1000000</v>
      </c>
      <c r="N1767" s="12"/>
      <c r="O1767" s="154"/>
      <c r="Q1767" s="12"/>
      <c r="R1767" s="147"/>
      <c r="S1767" s="138"/>
      <c r="T1767" s="138"/>
      <c r="X1767" s="85"/>
      <c r="Y1767" s="185"/>
      <c r="AA1767" s="158"/>
      <c r="AB1767" s="118"/>
      <c r="AC1767" s="118"/>
      <c r="AD1767" s="84"/>
      <c r="AF1767" s="139"/>
      <c r="AS1767" s="84"/>
    </row>
    <row r="1768" spans="1:45" ht="14.25" customHeight="1">
      <c r="A1768" s="407"/>
      <c r="B1768" s="104"/>
      <c r="C1768" s="105"/>
      <c r="E1768" s="135">
        <f>COUNTIF(品番配送区分記入用リスト!U:U,CONCATENATE(A1768,$E$1))</f>
        <v>0</v>
      </c>
      <c r="F1768" s="135">
        <f>COUNTIF(品番配送区分記入用リスト!U:U,CONCATENATE(A1768,$F$1))</f>
        <v>0</v>
      </c>
      <c r="G1768" s="135">
        <f>COUNTIF(品番配送区分記入用リスト!U:U,CONCATENATE(A1768,$G$1))</f>
        <v>0</v>
      </c>
      <c r="H1768" s="135">
        <f>COUNTIF(品番配送区分記入用リスト!U:U,CONCATENATE(A1768,$H$1))</f>
        <v>0</v>
      </c>
      <c r="I1768" s="136">
        <f t="shared" si="29"/>
        <v>0</v>
      </c>
      <c r="J1768" s="142"/>
      <c r="L1768" s="135" t="s">
        <v>1482</v>
      </c>
      <c r="M1768" s="137">
        <v>1000000</v>
      </c>
      <c r="N1768" s="12"/>
      <c r="O1768" s="154"/>
      <c r="Q1768" s="12"/>
      <c r="R1768" s="147"/>
      <c r="S1768" s="138"/>
      <c r="T1768" s="138"/>
      <c r="X1768" s="85"/>
      <c r="Y1768" s="185"/>
      <c r="AA1768" s="158"/>
      <c r="AB1768" s="118"/>
      <c r="AC1768" s="118"/>
      <c r="AD1768" s="84"/>
      <c r="AF1768" s="139"/>
      <c r="AS1768" s="84"/>
    </row>
    <row r="1769" spans="1:45" ht="14.25" customHeight="1">
      <c r="A1769" s="407"/>
      <c r="B1769" s="104"/>
      <c r="C1769" s="105"/>
      <c r="E1769" s="135">
        <f>COUNTIF(品番配送区分記入用リスト!U:U,CONCATENATE(A1769,$E$1))</f>
        <v>0</v>
      </c>
      <c r="F1769" s="135">
        <f>COUNTIF(品番配送区分記入用リスト!U:U,CONCATENATE(A1769,$F$1))</f>
        <v>0</v>
      </c>
      <c r="G1769" s="135">
        <f>COUNTIF(品番配送区分記入用リスト!U:U,CONCATENATE(A1769,$G$1))</f>
        <v>0</v>
      </c>
      <c r="H1769" s="135">
        <f>COUNTIF(品番配送区分記入用リスト!U:U,CONCATENATE(A1769,$H$1))</f>
        <v>0</v>
      </c>
      <c r="I1769" s="136">
        <f t="shared" si="29"/>
        <v>0</v>
      </c>
      <c r="J1769" s="142"/>
      <c r="L1769" s="135" t="s">
        <v>1482</v>
      </c>
      <c r="M1769" s="137">
        <v>1000000</v>
      </c>
      <c r="N1769" s="12"/>
      <c r="O1769" s="154"/>
      <c r="Q1769" s="12"/>
      <c r="R1769" s="147"/>
      <c r="S1769" s="138"/>
      <c r="T1769" s="138"/>
      <c r="X1769" s="85"/>
      <c r="Y1769" s="185"/>
      <c r="AA1769" s="158"/>
      <c r="AB1769" s="118"/>
      <c r="AC1769" s="118"/>
      <c r="AD1769" s="84"/>
      <c r="AF1769" s="139"/>
      <c r="AS1769" s="84"/>
    </row>
    <row r="1770" spans="1:45" ht="14.25" customHeight="1">
      <c r="A1770" s="407"/>
      <c r="B1770" s="104"/>
      <c r="C1770" s="105"/>
      <c r="E1770" s="135">
        <f>COUNTIF(品番配送区分記入用リスト!U:U,CONCATENATE(A1770,$E$1))</f>
        <v>0</v>
      </c>
      <c r="F1770" s="135">
        <f>COUNTIF(品番配送区分記入用リスト!U:U,CONCATENATE(A1770,$F$1))</f>
        <v>0</v>
      </c>
      <c r="G1770" s="135">
        <f>COUNTIF(品番配送区分記入用リスト!U:U,CONCATENATE(A1770,$G$1))</f>
        <v>0</v>
      </c>
      <c r="H1770" s="135">
        <f>COUNTIF(品番配送区分記入用リスト!U:U,CONCATENATE(A1770,$H$1))</f>
        <v>0</v>
      </c>
      <c r="I1770" s="136">
        <f t="shared" si="29"/>
        <v>0</v>
      </c>
      <c r="J1770" s="142"/>
      <c r="L1770" s="135" t="s">
        <v>1482</v>
      </c>
      <c r="M1770" s="137">
        <v>1000000</v>
      </c>
      <c r="N1770" s="12"/>
      <c r="O1770" s="154"/>
      <c r="Q1770" s="12"/>
      <c r="R1770" s="147"/>
      <c r="S1770" s="138"/>
      <c r="T1770" s="138"/>
      <c r="X1770" s="85"/>
      <c r="Y1770" s="185"/>
      <c r="AA1770" s="158"/>
      <c r="AB1770" s="118"/>
      <c r="AC1770" s="118"/>
      <c r="AD1770" s="84"/>
      <c r="AF1770" s="139"/>
      <c r="AS1770" s="84"/>
    </row>
    <row r="1771" spans="1:45" ht="14.25" customHeight="1">
      <c r="A1771" s="407"/>
      <c r="B1771" s="104"/>
      <c r="C1771" s="105"/>
      <c r="E1771" s="135">
        <f>COUNTIF(品番配送区分記入用リスト!U:U,CONCATENATE(A1771,$E$1))</f>
        <v>0</v>
      </c>
      <c r="F1771" s="135">
        <f>COUNTIF(品番配送区分記入用リスト!U:U,CONCATENATE(A1771,$F$1))</f>
        <v>0</v>
      </c>
      <c r="G1771" s="135">
        <f>COUNTIF(品番配送区分記入用リスト!U:U,CONCATENATE(A1771,$G$1))</f>
        <v>0</v>
      </c>
      <c r="H1771" s="135">
        <f>COUNTIF(品番配送区分記入用リスト!U:U,CONCATENATE(A1771,$H$1))</f>
        <v>0</v>
      </c>
      <c r="I1771" s="136">
        <f t="shared" si="29"/>
        <v>0</v>
      </c>
      <c r="J1771" s="142"/>
      <c r="L1771" s="135" t="s">
        <v>1482</v>
      </c>
      <c r="M1771" s="137">
        <v>1000000</v>
      </c>
      <c r="N1771" s="12"/>
      <c r="O1771" s="154"/>
      <c r="Q1771" s="12"/>
      <c r="R1771" s="147"/>
      <c r="S1771" s="138"/>
      <c r="T1771" s="138"/>
      <c r="X1771" s="85"/>
      <c r="Y1771" s="185"/>
      <c r="AA1771" s="158"/>
      <c r="AB1771" s="118"/>
      <c r="AC1771" s="118"/>
      <c r="AD1771" s="84"/>
      <c r="AF1771" s="139"/>
      <c r="AS1771" s="84"/>
    </row>
    <row r="1772" spans="1:45" ht="14.25" customHeight="1">
      <c r="A1772" s="407"/>
      <c r="B1772" s="104"/>
      <c r="C1772" s="105"/>
      <c r="E1772" s="135">
        <f>COUNTIF(品番配送区分記入用リスト!U:U,CONCATENATE(A1772,$E$1))</f>
        <v>0</v>
      </c>
      <c r="F1772" s="135">
        <f>COUNTIF(品番配送区分記入用リスト!U:U,CONCATENATE(A1772,$F$1))</f>
        <v>0</v>
      </c>
      <c r="G1772" s="135">
        <f>COUNTIF(品番配送区分記入用リスト!U:U,CONCATENATE(A1772,$G$1))</f>
        <v>0</v>
      </c>
      <c r="H1772" s="135">
        <f>COUNTIF(品番配送区分記入用リスト!U:U,CONCATENATE(A1772,$H$1))</f>
        <v>0</v>
      </c>
      <c r="I1772" s="136">
        <f t="shared" si="29"/>
        <v>0</v>
      </c>
      <c r="J1772" s="142"/>
      <c r="L1772" s="135" t="s">
        <v>1482</v>
      </c>
      <c r="M1772" s="137">
        <v>1000000</v>
      </c>
      <c r="N1772" s="12"/>
      <c r="O1772" s="154"/>
      <c r="Q1772" s="12"/>
      <c r="R1772" s="147"/>
      <c r="S1772" s="138"/>
      <c r="T1772" s="138"/>
      <c r="X1772" s="85"/>
      <c r="Y1772" s="185"/>
      <c r="AA1772" s="158"/>
      <c r="AB1772" s="118"/>
      <c r="AC1772" s="118"/>
      <c r="AD1772" s="84"/>
      <c r="AF1772" s="139"/>
      <c r="AS1772" s="84"/>
    </row>
    <row r="1773" spans="1:45" ht="14.25" customHeight="1">
      <c r="A1773" s="407"/>
      <c r="B1773" s="104"/>
      <c r="C1773" s="105"/>
      <c r="E1773" s="135">
        <f>COUNTIF(品番配送区分記入用リスト!U:U,CONCATENATE(A1773,$E$1))</f>
        <v>0</v>
      </c>
      <c r="F1773" s="135">
        <f>COUNTIF(品番配送区分記入用リスト!U:U,CONCATENATE(A1773,$F$1))</f>
        <v>0</v>
      </c>
      <c r="G1773" s="135">
        <f>COUNTIF(品番配送区分記入用リスト!U:U,CONCATENATE(A1773,$G$1))</f>
        <v>0</v>
      </c>
      <c r="H1773" s="135">
        <f>COUNTIF(品番配送区分記入用リスト!U:U,CONCATENATE(A1773,$H$1))</f>
        <v>0</v>
      </c>
      <c r="I1773" s="136">
        <f t="shared" si="29"/>
        <v>0</v>
      </c>
      <c r="J1773" s="142"/>
      <c r="L1773" s="135" t="s">
        <v>1482</v>
      </c>
      <c r="M1773" s="137">
        <v>1000000</v>
      </c>
      <c r="N1773" s="12"/>
      <c r="O1773" s="154"/>
      <c r="Q1773" s="12"/>
      <c r="R1773" s="147"/>
      <c r="S1773" s="138"/>
      <c r="T1773" s="138"/>
      <c r="X1773" s="85"/>
      <c r="Y1773" s="185"/>
      <c r="AA1773" s="158"/>
      <c r="AB1773" s="118"/>
      <c r="AC1773" s="118"/>
      <c r="AD1773" s="84"/>
      <c r="AF1773" s="139"/>
      <c r="AS1773" s="84"/>
    </row>
    <row r="1774" spans="1:45" ht="14.25" customHeight="1">
      <c r="A1774" s="407"/>
      <c r="B1774" s="104"/>
      <c r="C1774" s="105"/>
      <c r="E1774" s="135">
        <f>COUNTIF(品番配送区分記入用リスト!U:U,CONCATENATE(A1774,$E$1))</f>
        <v>0</v>
      </c>
      <c r="F1774" s="135">
        <f>COUNTIF(品番配送区分記入用リスト!U:U,CONCATENATE(A1774,$F$1))</f>
        <v>0</v>
      </c>
      <c r="G1774" s="135">
        <f>COUNTIF(品番配送区分記入用リスト!U:U,CONCATENATE(A1774,$G$1))</f>
        <v>0</v>
      </c>
      <c r="H1774" s="135">
        <f>COUNTIF(品番配送区分記入用リスト!U:U,CONCATENATE(A1774,$H$1))</f>
        <v>0</v>
      </c>
      <c r="I1774" s="136">
        <f t="shared" si="29"/>
        <v>0</v>
      </c>
      <c r="J1774" s="142"/>
      <c r="L1774" s="135" t="s">
        <v>1482</v>
      </c>
      <c r="M1774" s="137">
        <v>1000000</v>
      </c>
      <c r="N1774" s="12"/>
      <c r="O1774" s="154"/>
      <c r="Q1774" s="12"/>
      <c r="R1774" s="147"/>
      <c r="S1774" s="138"/>
      <c r="T1774" s="138"/>
      <c r="X1774" s="85"/>
      <c r="Y1774" s="185"/>
      <c r="AA1774" s="158"/>
      <c r="AB1774" s="118"/>
      <c r="AC1774" s="118"/>
      <c r="AD1774" s="84"/>
      <c r="AF1774" s="139"/>
      <c r="AS1774" s="84"/>
    </row>
    <row r="1775" spans="1:45" ht="14.25" customHeight="1">
      <c r="A1775" s="407"/>
      <c r="B1775" s="104"/>
      <c r="C1775" s="105"/>
      <c r="E1775" s="135">
        <f>COUNTIF(品番配送区分記入用リスト!U:U,CONCATENATE(A1775,$E$1))</f>
        <v>0</v>
      </c>
      <c r="F1775" s="135">
        <f>COUNTIF(品番配送区分記入用リスト!U:U,CONCATENATE(A1775,$F$1))</f>
        <v>0</v>
      </c>
      <c r="G1775" s="135">
        <f>COUNTIF(品番配送区分記入用リスト!U:U,CONCATENATE(A1775,$G$1))</f>
        <v>0</v>
      </c>
      <c r="H1775" s="135">
        <f>COUNTIF(品番配送区分記入用リスト!U:U,CONCATENATE(A1775,$H$1))</f>
        <v>0</v>
      </c>
      <c r="I1775" s="136">
        <f t="shared" si="29"/>
        <v>0</v>
      </c>
      <c r="J1775" s="142"/>
      <c r="L1775" s="135" t="s">
        <v>1482</v>
      </c>
      <c r="M1775" s="137">
        <v>1000000</v>
      </c>
      <c r="N1775" s="12"/>
      <c r="O1775" s="154"/>
      <c r="Q1775" s="12"/>
      <c r="R1775" s="147"/>
      <c r="S1775" s="138"/>
      <c r="T1775" s="138"/>
      <c r="X1775" s="85"/>
      <c r="Y1775" s="185"/>
      <c r="AA1775" s="158"/>
      <c r="AB1775" s="118"/>
      <c r="AC1775" s="118"/>
      <c r="AD1775" s="84"/>
      <c r="AF1775" s="139"/>
      <c r="AS1775" s="84"/>
    </row>
    <row r="1776" spans="1:45" ht="14.25" customHeight="1">
      <c r="A1776" s="407"/>
      <c r="B1776" s="104"/>
      <c r="C1776" s="105"/>
      <c r="E1776" s="135">
        <f>COUNTIF(品番配送区分記入用リスト!U:U,CONCATENATE(A1776,$E$1))</f>
        <v>0</v>
      </c>
      <c r="F1776" s="135">
        <f>COUNTIF(品番配送区分記入用リスト!U:U,CONCATENATE(A1776,$F$1))</f>
        <v>0</v>
      </c>
      <c r="G1776" s="135">
        <f>COUNTIF(品番配送区分記入用リスト!U:U,CONCATENATE(A1776,$G$1))</f>
        <v>0</v>
      </c>
      <c r="H1776" s="135">
        <f>COUNTIF(品番配送区分記入用リスト!U:U,CONCATENATE(A1776,$H$1))</f>
        <v>0</v>
      </c>
      <c r="I1776" s="136">
        <f t="shared" si="29"/>
        <v>0</v>
      </c>
      <c r="J1776" s="142"/>
      <c r="L1776" s="135" t="s">
        <v>1482</v>
      </c>
      <c r="M1776" s="137">
        <v>1000000</v>
      </c>
      <c r="N1776" s="12"/>
      <c r="O1776" s="154"/>
      <c r="Q1776" s="12"/>
      <c r="R1776" s="147"/>
      <c r="S1776" s="138"/>
      <c r="T1776" s="138"/>
      <c r="X1776" s="85"/>
      <c r="Y1776" s="185"/>
      <c r="AA1776" s="158"/>
      <c r="AB1776" s="118"/>
      <c r="AC1776" s="118"/>
      <c r="AD1776" s="84"/>
      <c r="AF1776" s="139"/>
      <c r="AS1776" s="84"/>
    </row>
    <row r="1777" spans="1:45" ht="14.25" customHeight="1">
      <c r="A1777" s="407"/>
      <c r="B1777" s="104"/>
      <c r="C1777" s="105"/>
      <c r="E1777" s="135">
        <f>COUNTIF(品番配送区分記入用リスト!U:U,CONCATENATE(A1777,$E$1))</f>
        <v>0</v>
      </c>
      <c r="F1777" s="135">
        <f>COUNTIF(品番配送区分記入用リスト!U:U,CONCATENATE(A1777,$F$1))</f>
        <v>0</v>
      </c>
      <c r="G1777" s="135">
        <f>COUNTIF(品番配送区分記入用リスト!U:U,CONCATENATE(A1777,$G$1))</f>
        <v>0</v>
      </c>
      <c r="H1777" s="135">
        <f>COUNTIF(品番配送区分記入用リスト!U:U,CONCATENATE(A1777,$H$1))</f>
        <v>0</v>
      </c>
      <c r="I1777" s="136">
        <f t="shared" si="29"/>
        <v>0</v>
      </c>
      <c r="J1777" s="142"/>
      <c r="L1777" s="135" t="s">
        <v>1482</v>
      </c>
      <c r="M1777" s="137">
        <v>1000000</v>
      </c>
      <c r="N1777" s="12"/>
      <c r="O1777" s="154"/>
      <c r="Q1777" s="12"/>
      <c r="R1777" s="147"/>
      <c r="S1777" s="138"/>
      <c r="T1777" s="138"/>
      <c r="X1777" s="85"/>
      <c r="Y1777" s="185"/>
      <c r="AA1777" s="158"/>
      <c r="AB1777" s="118"/>
      <c r="AC1777" s="118"/>
      <c r="AD1777" s="84"/>
      <c r="AF1777" s="139"/>
      <c r="AS1777" s="84"/>
    </row>
    <row r="1778" spans="1:45" ht="14.25" customHeight="1">
      <c r="A1778" s="407"/>
      <c r="B1778" s="104"/>
      <c r="C1778" s="105"/>
      <c r="E1778" s="135">
        <f>COUNTIF(品番配送区分記入用リスト!U:U,CONCATENATE(A1778,$E$1))</f>
        <v>0</v>
      </c>
      <c r="F1778" s="135">
        <f>COUNTIF(品番配送区分記入用リスト!U:U,CONCATENATE(A1778,$F$1))</f>
        <v>0</v>
      </c>
      <c r="G1778" s="135">
        <f>COUNTIF(品番配送区分記入用リスト!U:U,CONCATENATE(A1778,$G$1))</f>
        <v>0</v>
      </c>
      <c r="H1778" s="135">
        <f>COUNTIF(品番配送区分記入用リスト!U:U,CONCATENATE(A1778,$H$1))</f>
        <v>0</v>
      </c>
      <c r="I1778" s="136">
        <f t="shared" si="29"/>
        <v>0</v>
      </c>
      <c r="J1778" s="142"/>
      <c r="L1778" s="135" t="s">
        <v>1482</v>
      </c>
      <c r="M1778" s="137">
        <v>1000000</v>
      </c>
      <c r="N1778" s="12"/>
      <c r="O1778" s="154"/>
      <c r="Q1778" s="12"/>
      <c r="R1778" s="147"/>
      <c r="S1778" s="138"/>
      <c r="T1778" s="138"/>
      <c r="X1778" s="85"/>
      <c r="Y1778" s="185"/>
      <c r="AA1778" s="158"/>
      <c r="AB1778" s="118"/>
      <c r="AC1778" s="118"/>
      <c r="AD1778" s="84"/>
      <c r="AF1778" s="139"/>
      <c r="AS1778" s="84"/>
    </row>
    <row r="1779" spans="1:45" ht="14.25" customHeight="1">
      <c r="A1779" s="407"/>
      <c r="B1779" s="104"/>
      <c r="C1779" s="105"/>
      <c r="E1779" s="135">
        <f>COUNTIF(品番配送区分記入用リスト!U:U,CONCATENATE(A1779,$E$1))</f>
        <v>0</v>
      </c>
      <c r="F1779" s="135">
        <f>COUNTIF(品番配送区分記入用リスト!U:U,CONCATENATE(A1779,$F$1))</f>
        <v>0</v>
      </c>
      <c r="G1779" s="135">
        <f>COUNTIF(品番配送区分記入用リスト!U:U,CONCATENATE(A1779,$G$1))</f>
        <v>0</v>
      </c>
      <c r="H1779" s="135">
        <f>COUNTIF(品番配送区分記入用リスト!U:U,CONCATENATE(A1779,$H$1))</f>
        <v>0</v>
      </c>
      <c r="I1779" s="136">
        <f t="shared" si="29"/>
        <v>0</v>
      </c>
      <c r="J1779" s="142"/>
      <c r="L1779" s="135" t="s">
        <v>1482</v>
      </c>
      <c r="M1779" s="137">
        <v>1000000</v>
      </c>
      <c r="N1779" s="12"/>
      <c r="O1779" s="154"/>
      <c r="Q1779" s="12"/>
      <c r="R1779" s="147"/>
      <c r="S1779" s="138"/>
      <c r="T1779" s="138"/>
      <c r="X1779" s="85"/>
      <c r="Y1779" s="185"/>
      <c r="AA1779" s="158"/>
      <c r="AB1779" s="118"/>
      <c r="AC1779" s="118"/>
      <c r="AD1779" s="84"/>
      <c r="AF1779" s="139"/>
      <c r="AS1779" s="84"/>
    </row>
    <row r="1780" spans="1:45" ht="14.25" customHeight="1">
      <c r="A1780" s="407"/>
      <c r="B1780" s="104"/>
      <c r="C1780" s="105"/>
      <c r="E1780" s="135">
        <f>COUNTIF(品番配送区分記入用リスト!U:U,CONCATENATE(A1780,$E$1))</f>
        <v>0</v>
      </c>
      <c r="F1780" s="135">
        <f>COUNTIF(品番配送区分記入用リスト!U:U,CONCATENATE(A1780,$F$1))</f>
        <v>0</v>
      </c>
      <c r="G1780" s="135">
        <f>COUNTIF(品番配送区分記入用リスト!U:U,CONCATENATE(A1780,$G$1))</f>
        <v>0</v>
      </c>
      <c r="H1780" s="135">
        <f>COUNTIF(品番配送区分記入用リスト!U:U,CONCATENATE(A1780,$H$1))</f>
        <v>0</v>
      </c>
      <c r="I1780" s="136">
        <f t="shared" si="29"/>
        <v>0</v>
      </c>
      <c r="J1780" s="142"/>
      <c r="L1780" s="135" t="s">
        <v>1482</v>
      </c>
      <c r="M1780" s="137">
        <v>1000000</v>
      </c>
      <c r="N1780" s="12"/>
      <c r="O1780" s="154"/>
      <c r="Q1780" s="12"/>
      <c r="R1780" s="147"/>
      <c r="S1780" s="138"/>
      <c r="T1780" s="138"/>
      <c r="X1780" s="85"/>
      <c r="Y1780" s="185"/>
      <c r="AA1780" s="158"/>
      <c r="AB1780" s="118"/>
      <c r="AC1780" s="118"/>
      <c r="AD1780" s="84"/>
      <c r="AF1780" s="139"/>
      <c r="AS1780" s="84"/>
    </row>
    <row r="1781" spans="1:45" ht="14.25" customHeight="1">
      <c r="A1781" s="407"/>
      <c r="B1781" s="104"/>
      <c r="C1781" s="105"/>
      <c r="E1781" s="135">
        <f>COUNTIF(品番配送区分記入用リスト!U:U,CONCATENATE(A1781,$E$1))</f>
        <v>0</v>
      </c>
      <c r="F1781" s="135">
        <f>COUNTIF(品番配送区分記入用リスト!U:U,CONCATENATE(A1781,$F$1))</f>
        <v>0</v>
      </c>
      <c r="G1781" s="135">
        <f>COUNTIF(品番配送区分記入用リスト!U:U,CONCATENATE(A1781,$G$1))</f>
        <v>0</v>
      </c>
      <c r="H1781" s="135">
        <f>COUNTIF(品番配送区分記入用リスト!U:U,CONCATENATE(A1781,$H$1))</f>
        <v>0</v>
      </c>
      <c r="I1781" s="136">
        <f t="shared" si="29"/>
        <v>0</v>
      </c>
      <c r="J1781" s="142"/>
      <c r="L1781" s="135" t="s">
        <v>1482</v>
      </c>
      <c r="M1781" s="137">
        <v>1000000</v>
      </c>
      <c r="N1781" s="12"/>
      <c r="O1781" s="154"/>
      <c r="Q1781" s="12"/>
      <c r="R1781" s="147"/>
      <c r="S1781" s="138"/>
      <c r="T1781" s="138"/>
      <c r="X1781" s="85"/>
      <c r="Y1781" s="185"/>
      <c r="AA1781" s="158"/>
      <c r="AB1781" s="118"/>
      <c r="AC1781" s="118"/>
      <c r="AD1781" s="84"/>
      <c r="AF1781" s="139"/>
      <c r="AS1781" s="84"/>
    </row>
    <row r="1782" spans="1:45" ht="14.25" customHeight="1">
      <c r="A1782" s="407"/>
      <c r="B1782" s="104"/>
      <c r="C1782" s="105"/>
      <c r="E1782" s="135">
        <f>COUNTIF(品番配送区分記入用リスト!U:U,CONCATENATE(A1782,$E$1))</f>
        <v>0</v>
      </c>
      <c r="F1782" s="135">
        <f>COUNTIF(品番配送区分記入用リスト!U:U,CONCATENATE(A1782,$F$1))</f>
        <v>0</v>
      </c>
      <c r="G1782" s="135">
        <f>COUNTIF(品番配送区分記入用リスト!U:U,CONCATENATE(A1782,$G$1))</f>
        <v>0</v>
      </c>
      <c r="H1782" s="135">
        <f>COUNTIF(品番配送区分記入用リスト!U:U,CONCATENATE(A1782,$H$1))</f>
        <v>0</v>
      </c>
      <c r="I1782" s="136">
        <f t="shared" si="29"/>
        <v>0</v>
      </c>
      <c r="J1782" s="142"/>
      <c r="L1782" s="135" t="s">
        <v>1482</v>
      </c>
      <c r="M1782" s="137">
        <v>1000000</v>
      </c>
      <c r="N1782" s="12"/>
      <c r="O1782" s="154"/>
      <c r="Q1782" s="12"/>
      <c r="R1782" s="147"/>
      <c r="S1782" s="138"/>
      <c r="T1782" s="138"/>
      <c r="X1782" s="85"/>
      <c r="Y1782" s="185"/>
      <c r="AA1782" s="158"/>
      <c r="AB1782" s="118"/>
      <c r="AC1782" s="118"/>
      <c r="AD1782" s="84"/>
      <c r="AF1782" s="139"/>
      <c r="AS1782" s="84"/>
    </row>
    <row r="1783" spans="1:45" ht="14.25" customHeight="1">
      <c r="A1783" s="407"/>
      <c r="B1783" s="104"/>
      <c r="C1783" s="105"/>
      <c r="E1783" s="135">
        <f>COUNTIF(品番配送区分記入用リスト!U:U,CONCATENATE(A1783,$E$1))</f>
        <v>0</v>
      </c>
      <c r="F1783" s="135">
        <f>COUNTIF(品番配送区分記入用リスト!U:U,CONCATENATE(A1783,$F$1))</f>
        <v>0</v>
      </c>
      <c r="G1783" s="135">
        <f>COUNTIF(品番配送区分記入用リスト!U:U,CONCATENATE(A1783,$G$1))</f>
        <v>0</v>
      </c>
      <c r="H1783" s="135">
        <f>COUNTIF(品番配送区分記入用リスト!U:U,CONCATENATE(A1783,$H$1))</f>
        <v>0</v>
      </c>
      <c r="I1783" s="136">
        <f t="shared" si="29"/>
        <v>0</v>
      </c>
      <c r="J1783" s="142"/>
      <c r="L1783" s="135" t="s">
        <v>1482</v>
      </c>
      <c r="M1783" s="137">
        <v>1000000</v>
      </c>
      <c r="N1783" s="12"/>
      <c r="O1783" s="154"/>
      <c r="Q1783" s="12"/>
      <c r="R1783" s="147"/>
      <c r="S1783" s="138"/>
      <c r="T1783" s="138"/>
      <c r="X1783" s="85"/>
      <c r="Y1783" s="185"/>
      <c r="AA1783" s="158"/>
      <c r="AB1783" s="118"/>
      <c r="AC1783" s="118"/>
      <c r="AD1783" s="84"/>
      <c r="AF1783" s="139"/>
      <c r="AS1783" s="84"/>
    </row>
    <row r="1784" spans="1:45" ht="14.25" customHeight="1">
      <c r="A1784" s="407"/>
      <c r="B1784" s="104"/>
      <c r="C1784" s="105"/>
      <c r="E1784" s="135">
        <f>COUNTIF(品番配送区分記入用リスト!U:U,CONCATENATE(A1784,$E$1))</f>
        <v>0</v>
      </c>
      <c r="F1784" s="135">
        <f>COUNTIF(品番配送区分記入用リスト!U:U,CONCATENATE(A1784,$F$1))</f>
        <v>0</v>
      </c>
      <c r="G1784" s="135">
        <f>COUNTIF(品番配送区分記入用リスト!U:U,CONCATENATE(A1784,$G$1))</f>
        <v>0</v>
      </c>
      <c r="H1784" s="135">
        <f>COUNTIF(品番配送区分記入用リスト!U:U,CONCATENATE(A1784,$H$1))</f>
        <v>0</v>
      </c>
      <c r="I1784" s="136">
        <f t="shared" si="29"/>
        <v>0</v>
      </c>
      <c r="J1784" s="142"/>
      <c r="L1784" s="135" t="s">
        <v>1482</v>
      </c>
      <c r="M1784" s="137">
        <v>1000000</v>
      </c>
      <c r="N1784" s="12"/>
      <c r="O1784" s="154"/>
      <c r="Q1784" s="12"/>
      <c r="R1784" s="147"/>
      <c r="S1784" s="138"/>
      <c r="T1784" s="138"/>
      <c r="X1784" s="85"/>
      <c r="Y1784" s="185"/>
      <c r="AA1784" s="158"/>
      <c r="AB1784" s="118"/>
      <c r="AC1784" s="118"/>
      <c r="AD1784" s="84"/>
      <c r="AF1784" s="139"/>
      <c r="AS1784" s="84"/>
    </row>
    <row r="1785" spans="1:45" ht="14.25" customHeight="1">
      <c r="A1785" s="407"/>
      <c r="B1785" s="104"/>
      <c r="C1785" s="105"/>
      <c r="E1785" s="135">
        <f>COUNTIF(品番配送区分記入用リスト!U:U,CONCATENATE(A1785,$E$1))</f>
        <v>0</v>
      </c>
      <c r="F1785" s="135">
        <f>COUNTIF(品番配送区分記入用リスト!U:U,CONCATENATE(A1785,$F$1))</f>
        <v>0</v>
      </c>
      <c r="G1785" s="135">
        <f>COUNTIF(品番配送区分記入用リスト!U:U,CONCATENATE(A1785,$G$1))</f>
        <v>0</v>
      </c>
      <c r="H1785" s="135">
        <f>COUNTIF(品番配送区分記入用リスト!U:U,CONCATENATE(A1785,$H$1))</f>
        <v>0</v>
      </c>
      <c r="I1785" s="136">
        <f t="shared" si="29"/>
        <v>0</v>
      </c>
      <c r="J1785" s="142"/>
      <c r="L1785" s="135" t="s">
        <v>1482</v>
      </c>
      <c r="M1785" s="137">
        <v>1000000</v>
      </c>
      <c r="N1785" s="12"/>
      <c r="O1785" s="154"/>
      <c r="Q1785" s="12"/>
      <c r="R1785" s="147"/>
      <c r="S1785" s="138"/>
      <c r="T1785" s="138"/>
      <c r="X1785" s="85"/>
      <c r="Y1785" s="185"/>
      <c r="AA1785" s="158"/>
      <c r="AB1785" s="118"/>
      <c r="AC1785" s="118"/>
      <c r="AD1785" s="84"/>
      <c r="AF1785" s="139"/>
      <c r="AS1785" s="84"/>
    </row>
    <row r="1786" spans="1:45" ht="14.25" customHeight="1">
      <c r="A1786" s="407"/>
      <c r="B1786" s="104"/>
      <c r="C1786" s="105"/>
      <c r="E1786" s="135">
        <f>COUNTIF(品番配送区分記入用リスト!U:U,CONCATENATE(A1786,$E$1))</f>
        <v>0</v>
      </c>
      <c r="F1786" s="135">
        <f>COUNTIF(品番配送区分記入用リスト!U:U,CONCATENATE(A1786,$F$1))</f>
        <v>0</v>
      </c>
      <c r="G1786" s="135">
        <f>COUNTIF(品番配送区分記入用リスト!U:U,CONCATENATE(A1786,$G$1))</f>
        <v>0</v>
      </c>
      <c r="H1786" s="135">
        <f>COUNTIF(品番配送区分記入用リスト!U:U,CONCATENATE(A1786,$H$1))</f>
        <v>0</v>
      </c>
      <c r="I1786" s="136">
        <f t="shared" si="29"/>
        <v>0</v>
      </c>
      <c r="J1786" s="142"/>
      <c r="L1786" s="135" t="s">
        <v>1482</v>
      </c>
      <c r="M1786" s="137">
        <v>1000000</v>
      </c>
      <c r="N1786" s="12"/>
      <c r="O1786" s="154"/>
      <c r="Q1786" s="12"/>
      <c r="R1786" s="147"/>
      <c r="S1786" s="138"/>
      <c r="T1786" s="138"/>
      <c r="X1786" s="85"/>
      <c r="Y1786" s="185"/>
      <c r="AA1786" s="158"/>
      <c r="AB1786" s="118"/>
      <c r="AC1786" s="118"/>
      <c r="AD1786" s="84"/>
      <c r="AF1786" s="139"/>
      <c r="AS1786" s="84"/>
    </row>
    <row r="1787" spans="1:45" ht="14.25" customHeight="1">
      <c r="A1787" s="407"/>
      <c r="B1787" s="104"/>
      <c r="C1787" s="105"/>
      <c r="E1787" s="135">
        <f>COUNTIF(品番配送区分記入用リスト!U:U,CONCATENATE(A1787,$E$1))</f>
        <v>0</v>
      </c>
      <c r="F1787" s="135">
        <f>COUNTIF(品番配送区分記入用リスト!U:U,CONCATENATE(A1787,$F$1))</f>
        <v>0</v>
      </c>
      <c r="G1787" s="135">
        <f>COUNTIF(品番配送区分記入用リスト!U:U,CONCATENATE(A1787,$G$1))</f>
        <v>0</v>
      </c>
      <c r="H1787" s="135">
        <f>COUNTIF(品番配送区分記入用リスト!U:U,CONCATENATE(A1787,$H$1))</f>
        <v>0</v>
      </c>
      <c r="I1787" s="136">
        <f t="shared" si="29"/>
        <v>0</v>
      </c>
      <c r="J1787" s="142"/>
      <c r="L1787" s="135" t="s">
        <v>1482</v>
      </c>
      <c r="M1787" s="137">
        <v>1000000</v>
      </c>
      <c r="N1787" s="12"/>
      <c r="O1787" s="154"/>
      <c r="Q1787" s="12"/>
      <c r="R1787" s="147"/>
      <c r="S1787" s="138"/>
      <c r="T1787" s="138"/>
      <c r="X1787" s="85"/>
      <c r="Y1787" s="185"/>
      <c r="AA1787" s="158"/>
      <c r="AB1787" s="118"/>
      <c r="AC1787" s="118"/>
      <c r="AD1787" s="84"/>
      <c r="AF1787" s="139"/>
      <c r="AS1787" s="84"/>
    </row>
    <row r="1788" spans="1:45" ht="14.25" customHeight="1">
      <c r="A1788" s="407"/>
      <c r="B1788" s="104"/>
      <c r="C1788" s="105"/>
      <c r="E1788" s="135">
        <f>COUNTIF(品番配送区分記入用リスト!U:U,CONCATENATE(A1788,$E$1))</f>
        <v>0</v>
      </c>
      <c r="F1788" s="135">
        <f>COUNTIF(品番配送区分記入用リスト!U:U,CONCATENATE(A1788,$F$1))</f>
        <v>0</v>
      </c>
      <c r="G1788" s="135">
        <f>COUNTIF(品番配送区分記入用リスト!U:U,CONCATENATE(A1788,$G$1))</f>
        <v>0</v>
      </c>
      <c r="H1788" s="135">
        <f>COUNTIF(品番配送区分記入用リスト!U:U,CONCATENATE(A1788,$H$1))</f>
        <v>0</v>
      </c>
      <c r="I1788" s="136">
        <f t="shared" si="29"/>
        <v>0</v>
      </c>
      <c r="J1788" s="142"/>
      <c r="L1788" s="135" t="s">
        <v>1482</v>
      </c>
      <c r="M1788" s="137">
        <v>1000000</v>
      </c>
      <c r="N1788" s="12"/>
      <c r="O1788" s="154"/>
      <c r="Q1788" s="12"/>
      <c r="R1788" s="147"/>
      <c r="S1788" s="138"/>
      <c r="T1788" s="138"/>
      <c r="X1788" s="85"/>
      <c r="Y1788" s="185"/>
      <c r="AA1788" s="158"/>
      <c r="AB1788" s="118"/>
      <c r="AC1788" s="118"/>
      <c r="AD1788" s="84"/>
      <c r="AF1788" s="139"/>
      <c r="AS1788" s="84"/>
    </row>
    <row r="1789" spans="1:45" ht="14.25" customHeight="1">
      <c r="A1789" s="407"/>
      <c r="B1789" s="104"/>
      <c r="C1789" s="105"/>
      <c r="E1789" s="135">
        <f>COUNTIF(品番配送区分記入用リスト!U:U,CONCATENATE(A1789,$E$1))</f>
        <v>0</v>
      </c>
      <c r="F1789" s="135">
        <f>COUNTIF(品番配送区分記入用リスト!U:U,CONCATENATE(A1789,$F$1))</f>
        <v>0</v>
      </c>
      <c r="G1789" s="135">
        <f>COUNTIF(品番配送区分記入用リスト!U:U,CONCATENATE(A1789,$G$1))</f>
        <v>0</v>
      </c>
      <c r="H1789" s="135">
        <f>COUNTIF(品番配送区分記入用リスト!U:U,CONCATENATE(A1789,$H$1))</f>
        <v>0</v>
      </c>
      <c r="I1789" s="136">
        <f t="shared" si="29"/>
        <v>0</v>
      </c>
      <c r="J1789" s="142"/>
      <c r="L1789" s="135" t="s">
        <v>1482</v>
      </c>
      <c r="M1789" s="137">
        <v>1000000</v>
      </c>
      <c r="N1789" s="12"/>
      <c r="O1789" s="154"/>
      <c r="Q1789" s="12"/>
      <c r="R1789" s="147"/>
      <c r="S1789" s="138"/>
      <c r="T1789" s="138"/>
      <c r="X1789" s="85"/>
      <c r="Y1789" s="185"/>
      <c r="AA1789" s="158"/>
      <c r="AB1789" s="118"/>
      <c r="AC1789" s="118"/>
      <c r="AD1789" s="84"/>
      <c r="AF1789" s="139"/>
      <c r="AS1789" s="84"/>
    </row>
    <row r="1790" spans="1:45" ht="14.25" customHeight="1">
      <c r="A1790" s="407"/>
      <c r="B1790" s="104"/>
      <c r="C1790" s="105"/>
      <c r="E1790" s="135">
        <f>COUNTIF(品番配送区分記入用リスト!U:U,CONCATENATE(A1790,$E$1))</f>
        <v>0</v>
      </c>
      <c r="F1790" s="135">
        <f>COUNTIF(品番配送区分記入用リスト!U:U,CONCATENATE(A1790,$F$1))</f>
        <v>0</v>
      </c>
      <c r="G1790" s="135">
        <f>COUNTIF(品番配送区分記入用リスト!U:U,CONCATENATE(A1790,$G$1))</f>
        <v>0</v>
      </c>
      <c r="H1790" s="135">
        <f>COUNTIF(品番配送区分記入用リスト!U:U,CONCATENATE(A1790,$H$1))</f>
        <v>0</v>
      </c>
      <c r="I1790" s="136">
        <f t="shared" si="29"/>
        <v>0</v>
      </c>
      <c r="J1790" s="142"/>
      <c r="L1790" s="135" t="s">
        <v>1482</v>
      </c>
      <c r="M1790" s="137">
        <v>1000000</v>
      </c>
      <c r="N1790" s="12"/>
      <c r="O1790" s="154"/>
      <c r="Q1790" s="12"/>
      <c r="R1790" s="147"/>
      <c r="S1790" s="138"/>
      <c r="T1790" s="138"/>
      <c r="X1790" s="85"/>
      <c r="Y1790" s="185"/>
      <c r="AA1790" s="158"/>
      <c r="AB1790" s="118"/>
      <c r="AC1790" s="118"/>
      <c r="AD1790" s="84"/>
      <c r="AF1790" s="139"/>
      <c r="AS1790" s="84"/>
    </row>
    <row r="1791" spans="1:45" ht="14.25" customHeight="1">
      <c r="A1791" s="407"/>
      <c r="B1791" s="104"/>
      <c r="C1791" s="105"/>
      <c r="E1791" s="135">
        <f>COUNTIF(品番配送区分記入用リスト!U:U,CONCATENATE(A1791,$E$1))</f>
        <v>0</v>
      </c>
      <c r="F1791" s="135">
        <f>COUNTIF(品番配送区分記入用リスト!U:U,CONCATENATE(A1791,$F$1))</f>
        <v>0</v>
      </c>
      <c r="G1791" s="135">
        <f>COUNTIF(品番配送区分記入用リスト!U:U,CONCATENATE(A1791,$G$1))</f>
        <v>0</v>
      </c>
      <c r="H1791" s="135">
        <f>COUNTIF(品番配送区分記入用リスト!U:U,CONCATENATE(A1791,$H$1))</f>
        <v>0</v>
      </c>
      <c r="I1791" s="136">
        <f t="shared" si="29"/>
        <v>0</v>
      </c>
      <c r="J1791" s="142"/>
      <c r="L1791" s="135" t="s">
        <v>1482</v>
      </c>
      <c r="M1791" s="137">
        <v>1000000</v>
      </c>
      <c r="N1791" s="12"/>
      <c r="O1791" s="154"/>
      <c r="Q1791" s="12"/>
      <c r="R1791" s="147"/>
      <c r="S1791" s="138"/>
      <c r="T1791" s="138"/>
      <c r="X1791" s="85"/>
      <c r="Y1791" s="185"/>
      <c r="AA1791" s="158"/>
      <c r="AB1791" s="118"/>
      <c r="AC1791" s="118"/>
      <c r="AD1791" s="84"/>
      <c r="AF1791" s="139"/>
      <c r="AS1791" s="84"/>
    </row>
    <row r="1792" spans="1:45" ht="14.25" customHeight="1">
      <c r="A1792" s="407"/>
      <c r="B1792" s="104"/>
      <c r="C1792" s="105"/>
      <c r="E1792" s="135">
        <f>COUNTIF(品番配送区分記入用リスト!U:U,CONCATENATE(A1792,$E$1))</f>
        <v>0</v>
      </c>
      <c r="F1792" s="135">
        <f>COUNTIF(品番配送区分記入用リスト!U:U,CONCATENATE(A1792,$F$1))</f>
        <v>0</v>
      </c>
      <c r="G1792" s="135">
        <f>COUNTIF(品番配送区分記入用リスト!U:U,CONCATENATE(A1792,$G$1))</f>
        <v>0</v>
      </c>
      <c r="H1792" s="135">
        <f>COUNTIF(品番配送区分記入用リスト!U:U,CONCATENATE(A1792,$H$1))</f>
        <v>0</v>
      </c>
      <c r="I1792" s="136">
        <f t="shared" si="29"/>
        <v>0</v>
      </c>
      <c r="J1792" s="142"/>
      <c r="L1792" s="135" t="s">
        <v>1482</v>
      </c>
      <c r="M1792" s="137">
        <v>1000000</v>
      </c>
      <c r="N1792" s="12"/>
      <c r="O1792" s="154"/>
      <c r="Q1792" s="12"/>
      <c r="R1792" s="147"/>
      <c r="S1792" s="138"/>
      <c r="T1792" s="138"/>
      <c r="X1792" s="85"/>
      <c r="Y1792" s="185"/>
      <c r="AA1792" s="158"/>
      <c r="AB1792" s="118"/>
      <c r="AC1792" s="118"/>
      <c r="AD1792" s="84"/>
      <c r="AF1792" s="139"/>
      <c r="AS1792" s="84"/>
    </row>
    <row r="1793" spans="1:45" ht="14.25" customHeight="1">
      <c r="A1793" s="407"/>
      <c r="B1793" s="104"/>
      <c r="C1793" s="105"/>
      <c r="E1793" s="135">
        <f>COUNTIF(品番配送区分記入用リスト!U:U,CONCATENATE(A1793,$E$1))</f>
        <v>0</v>
      </c>
      <c r="F1793" s="135">
        <f>COUNTIF(品番配送区分記入用リスト!U:U,CONCATENATE(A1793,$F$1))</f>
        <v>0</v>
      </c>
      <c r="G1793" s="135">
        <f>COUNTIF(品番配送区分記入用リスト!U:U,CONCATENATE(A1793,$G$1))</f>
        <v>0</v>
      </c>
      <c r="H1793" s="135">
        <f>COUNTIF(品番配送区分記入用リスト!U:U,CONCATENATE(A1793,$H$1))</f>
        <v>0</v>
      </c>
      <c r="I1793" s="136">
        <f t="shared" ref="I1793:I1856" si="30">IF(SUM(E1793:H1793)+ROW(A1792)*0.0001%&gt;=1,SUM(E1793:H1793)+ROW(A1792)*0.0001%+M1793+C1793,0)</f>
        <v>0</v>
      </c>
      <c r="J1793" s="142"/>
      <c r="L1793" s="135" t="s">
        <v>1482</v>
      </c>
      <c r="M1793" s="137">
        <v>1000000</v>
      </c>
      <c r="N1793" s="12"/>
      <c r="O1793" s="154"/>
      <c r="Q1793" s="12"/>
      <c r="R1793" s="147"/>
      <c r="S1793" s="138"/>
      <c r="T1793" s="138"/>
      <c r="X1793" s="85"/>
      <c r="Y1793" s="185"/>
      <c r="AA1793" s="158"/>
      <c r="AB1793" s="118"/>
      <c r="AC1793" s="118"/>
      <c r="AD1793" s="84"/>
      <c r="AF1793" s="139"/>
      <c r="AS1793" s="84"/>
    </row>
    <row r="1794" spans="1:45" ht="14.25" customHeight="1">
      <c r="A1794" s="407"/>
      <c r="B1794" s="104"/>
      <c r="C1794" s="105"/>
      <c r="E1794" s="135">
        <f>COUNTIF(品番配送区分記入用リスト!U:U,CONCATENATE(A1794,$E$1))</f>
        <v>0</v>
      </c>
      <c r="F1794" s="135">
        <f>COUNTIF(品番配送区分記入用リスト!U:U,CONCATENATE(A1794,$F$1))</f>
        <v>0</v>
      </c>
      <c r="G1794" s="135">
        <f>COUNTIF(品番配送区分記入用リスト!U:U,CONCATENATE(A1794,$G$1))</f>
        <v>0</v>
      </c>
      <c r="H1794" s="135">
        <f>COUNTIF(品番配送区分記入用リスト!U:U,CONCATENATE(A1794,$H$1))</f>
        <v>0</v>
      </c>
      <c r="I1794" s="136">
        <f t="shared" si="30"/>
        <v>0</v>
      </c>
      <c r="J1794" s="142"/>
      <c r="L1794" s="135" t="s">
        <v>1482</v>
      </c>
      <c r="M1794" s="137">
        <v>1000000</v>
      </c>
      <c r="N1794" s="12"/>
      <c r="O1794" s="154"/>
      <c r="Q1794" s="12"/>
      <c r="R1794" s="147"/>
      <c r="S1794" s="138"/>
      <c r="T1794" s="138"/>
      <c r="X1794" s="85"/>
      <c r="Y1794" s="185"/>
      <c r="AA1794" s="158"/>
      <c r="AB1794" s="118"/>
      <c r="AC1794" s="118"/>
      <c r="AD1794" s="84"/>
      <c r="AF1794" s="139"/>
      <c r="AS1794" s="84"/>
    </row>
    <row r="1795" spans="1:45" ht="14.25" customHeight="1">
      <c r="A1795" s="407"/>
      <c r="B1795" s="104"/>
      <c r="C1795" s="105"/>
      <c r="E1795" s="135">
        <f>COUNTIF(品番配送区分記入用リスト!U:U,CONCATENATE(A1795,$E$1))</f>
        <v>0</v>
      </c>
      <c r="F1795" s="135">
        <f>COUNTIF(品番配送区分記入用リスト!U:U,CONCATENATE(A1795,$F$1))</f>
        <v>0</v>
      </c>
      <c r="G1795" s="135">
        <f>COUNTIF(品番配送区分記入用リスト!U:U,CONCATENATE(A1795,$G$1))</f>
        <v>0</v>
      </c>
      <c r="H1795" s="135">
        <f>COUNTIF(品番配送区分記入用リスト!U:U,CONCATENATE(A1795,$H$1))</f>
        <v>0</v>
      </c>
      <c r="I1795" s="136">
        <f t="shared" si="30"/>
        <v>0</v>
      </c>
      <c r="J1795" s="142"/>
      <c r="L1795" s="135" t="s">
        <v>1482</v>
      </c>
      <c r="M1795" s="137">
        <v>1000000</v>
      </c>
      <c r="N1795" s="12"/>
      <c r="O1795" s="154"/>
      <c r="Q1795" s="12"/>
      <c r="R1795" s="147"/>
      <c r="S1795" s="138"/>
      <c r="T1795" s="138"/>
      <c r="X1795" s="85"/>
      <c r="Y1795" s="185"/>
      <c r="AA1795" s="158"/>
      <c r="AB1795" s="118"/>
      <c r="AC1795" s="118"/>
      <c r="AD1795" s="84"/>
      <c r="AF1795" s="139"/>
      <c r="AS1795" s="84"/>
    </row>
    <row r="1796" spans="1:45" ht="14.25" customHeight="1">
      <c r="A1796" s="407"/>
      <c r="B1796" s="104"/>
      <c r="C1796" s="105"/>
      <c r="E1796" s="135">
        <f>COUNTIF(品番配送区分記入用リスト!U:U,CONCATENATE(A1796,$E$1))</f>
        <v>0</v>
      </c>
      <c r="F1796" s="135">
        <f>COUNTIF(品番配送区分記入用リスト!U:U,CONCATENATE(A1796,$F$1))</f>
        <v>0</v>
      </c>
      <c r="G1796" s="135">
        <f>COUNTIF(品番配送区分記入用リスト!U:U,CONCATENATE(A1796,$G$1))</f>
        <v>0</v>
      </c>
      <c r="H1796" s="135">
        <f>COUNTIF(品番配送区分記入用リスト!U:U,CONCATENATE(A1796,$H$1))</f>
        <v>0</v>
      </c>
      <c r="I1796" s="136">
        <f t="shared" si="30"/>
        <v>0</v>
      </c>
      <c r="J1796" s="142"/>
      <c r="L1796" s="135" t="s">
        <v>1482</v>
      </c>
      <c r="M1796" s="137">
        <v>1000000</v>
      </c>
      <c r="N1796" s="12"/>
      <c r="O1796" s="154"/>
      <c r="Q1796" s="12"/>
      <c r="R1796" s="147"/>
      <c r="S1796" s="138"/>
      <c r="T1796" s="138"/>
      <c r="X1796" s="85"/>
      <c r="Y1796" s="185"/>
      <c r="AA1796" s="158"/>
      <c r="AB1796" s="118"/>
      <c r="AC1796" s="118"/>
      <c r="AD1796" s="84"/>
      <c r="AF1796" s="139"/>
      <c r="AS1796" s="84"/>
    </row>
    <row r="1797" spans="1:45" ht="14.25" customHeight="1">
      <c r="A1797" s="407"/>
      <c r="B1797" s="104"/>
      <c r="C1797" s="105"/>
      <c r="E1797" s="135">
        <f>COUNTIF(品番配送区分記入用リスト!U:U,CONCATENATE(A1797,$E$1))</f>
        <v>0</v>
      </c>
      <c r="F1797" s="135">
        <f>COUNTIF(品番配送区分記入用リスト!U:U,CONCATENATE(A1797,$F$1))</f>
        <v>0</v>
      </c>
      <c r="G1797" s="135">
        <f>COUNTIF(品番配送区分記入用リスト!U:U,CONCATENATE(A1797,$G$1))</f>
        <v>0</v>
      </c>
      <c r="H1797" s="135">
        <f>COUNTIF(品番配送区分記入用リスト!U:U,CONCATENATE(A1797,$H$1))</f>
        <v>0</v>
      </c>
      <c r="I1797" s="136">
        <f t="shared" si="30"/>
        <v>0</v>
      </c>
      <c r="J1797" s="142"/>
      <c r="L1797" s="135" t="s">
        <v>1482</v>
      </c>
      <c r="M1797" s="137">
        <v>1000000</v>
      </c>
      <c r="N1797" s="12"/>
      <c r="O1797" s="154"/>
      <c r="Q1797" s="12"/>
      <c r="R1797" s="147"/>
      <c r="S1797" s="138"/>
      <c r="T1797" s="138"/>
      <c r="X1797" s="85"/>
      <c r="Y1797" s="185"/>
      <c r="AA1797" s="158"/>
      <c r="AB1797" s="118"/>
      <c r="AC1797" s="118"/>
      <c r="AD1797" s="84"/>
      <c r="AF1797" s="139"/>
      <c r="AS1797" s="84"/>
    </row>
    <row r="1798" spans="1:45" ht="14.25" customHeight="1">
      <c r="A1798" s="407"/>
      <c r="B1798" s="104"/>
      <c r="C1798" s="105"/>
      <c r="E1798" s="135">
        <f>COUNTIF(品番配送区分記入用リスト!U:U,CONCATENATE(A1798,$E$1))</f>
        <v>0</v>
      </c>
      <c r="F1798" s="135">
        <f>COUNTIF(品番配送区分記入用リスト!U:U,CONCATENATE(A1798,$F$1))</f>
        <v>0</v>
      </c>
      <c r="G1798" s="135">
        <f>COUNTIF(品番配送区分記入用リスト!U:U,CONCATENATE(A1798,$G$1))</f>
        <v>0</v>
      </c>
      <c r="H1798" s="135">
        <f>COUNTIF(品番配送区分記入用リスト!U:U,CONCATENATE(A1798,$H$1))</f>
        <v>0</v>
      </c>
      <c r="I1798" s="136">
        <f t="shared" si="30"/>
        <v>0</v>
      </c>
      <c r="J1798" s="142"/>
      <c r="L1798" s="135" t="s">
        <v>1482</v>
      </c>
      <c r="M1798" s="137">
        <v>1000000</v>
      </c>
      <c r="N1798" s="12"/>
      <c r="O1798" s="154"/>
      <c r="Q1798" s="12"/>
      <c r="R1798" s="147"/>
      <c r="S1798" s="138"/>
      <c r="T1798" s="138"/>
      <c r="X1798" s="85"/>
      <c r="Y1798" s="185"/>
      <c r="AA1798" s="158"/>
      <c r="AB1798" s="118"/>
      <c r="AC1798" s="118"/>
      <c r="AD1798" s="84"/>
      <c r="AF1798" s="139"/>
      <c r="AS1798" s="84"/>
    </row>
    <row r="1799" spans="1:45" ht="14.25" customHeight="1">
      <c r="A1799" s="407"/>
      <c r="B1799" s="104"/>
      <c r="C1799" s="105"/>
      <c r="E1799" s="135">
        <f>COUNTIF(品番配送区分記入用リスト!U:U,CONCATENATE(A1799,$E$1))</f>
        <v>0</v>
      </c>
      <c r="F1799" s="135">
        <f>COUNTIF(品番配送区分記入用リスト!U:U,CONCATENATE(A1799,$F$1))</f>
        <v>0</v>
      </c>
      <c r="G1799" s="135">
        <f>COUNTIF(品番配送区分記入用リスト!U:U,CONCATENATE(A1799,$G$1))</f>
        <v>0</v>
      </c>
      <c r="H1799" s="135">
        <f>COUNTIF(品番配送区分記入用リスト!U:U,CONCATENATE(A1799,$H$1))</f>
        <v>0</v>
      </c>
      <c r="I1799" s="136">
        <f t="shared" si="30"/>
        <v>0</v>
      </c>
      <c r="J1799" s="142"/>
      <c r="L1799" s="135" t="s">
        <v>1484</v>
      </c>
      <c r="M1799" s="137">
        <v>1000000</v>
      </c>
      <c r="N1799" s="12"/>
      <c r="O1799" s="154"/>
      <c r="Q1799" s="12"/>
      <c r="R1799" s="147"/>
      <c r="S1799" s="138"/>
      <c r="T1799" s="138"/>
      <c r="X1799" s="85"/>
      <c r="Y1799" s="185"/>
      <c r="AA1799" s="158"/>
      <c r="AB1799" s="118"/>
      <c r="AC1799" s="118"/>
      <c r="AD1799" s="84"/>
      <c r="AF1799" s="139"/>
      <c r="AS1799" s="84"/>
    </row>
    <row r="1800" spans="1:45" ht="14.25" customHeight="1">
      <c r="A1800" s="407"/>
      <c r="B1800" s="104"/>
      <c r="C1800" s="105"/>
      <c r="E1800" s="135">
        <f>COUNTIF(品番配送区分記入用リスト!U:U,CONCATENATE(A1800,$E$1))</f>
        <v>0</v>
      </c>
      <c r="F1800" s="135">
        <f>COUNTIF(品番配送区分記入用リスト!U:U,CONCATENATE(A1800,$F$1))</f>
        <v>0</v>
      </c>
      <c r="G1800" s="135">
        <f>COUNTIF(品番配送区分記入用リスト!U:U,CONCATENATE(A1800,$G$1))</f>
        <v>0</v>
      </c>
      <c r="H1800" s="135">
        <f>COUNTIF(品番配送区分記入用リスト!U:U,CONCATENATE(A1800,$H$1))</f>
        <v>0</v>
      </c>
      <c r="I1800" s="136">
        <f t="shared" si="30"/>
        <v>0</v>
      </c>
      <c r="J1800" s="142"/>
      <c r="L1800" s="135" t="s">
        <v>1484</v>
      </c>
      <c r="M1800" s="137">
        <v>1000000</v>
      </c>
      <c r="N1800" s="12"/>
      <c r="O1800" s="154"/>
      <c r="Q1800" s="12"/>
      <c r="R1800" s="147"/>
      <c r="S1800" s="138"/>
      <c r="T1800" s="138"/>
      <c r="X1800" s="85"/>
      <c r="Y1800" s="185"/>
      <c r="AA1800" s="158"/>
      <c r="AB1800" s="118"/>
      <c r="AC1800" s="118"/>
      <c r="AD1800" s="84"/>
      <c r="AF1800" s="139"/>
      <c r="AS1800" s="84"/>
    </row>
    <row r="1801" spans="1:45" ht="14.25" customHeight="1">
      <c r="A1801" s="407"/>
      <c r="B1801" s="104"/>
      <c r="C1801" s="105"/>
      <c r="E1801" s="135">
        <f>COUNTIF(品番配送区分記入用リスト!U:U,CONCATENATE(A1801,$E$1))</f>
        <v>0</v>
      </c>
      <c r="F1801" s="135">
        <f>COUNTIF(品番配送区分記入用リスト!U:U,CONCATENATE(A1801,$F$1))</f>
        <v>0</v>
      </c>
      <c r="G1801" s="135">
        <f>COUNTIF(品番配送区分記入用リスト!U:U,CONCATENATE(A1801,$G$1))</f>
        <v>0</v>
      </c>
      <c r="H1801" s="135">
        <f>COUNTIF(品番配送区分記入用リスト!U:U,CONCATENATE(A1801,$H$1))</f>
        <v>0</v>
      </c>
      <c r="I1801" s="136">
        <f t="shared" si="30"/>
        <v>0</v>
      </c>
      <c r="J1801" s="142"/>
      <c r="L1801" s="135" t="s">
        <v>1484</v>
      </c>
      <c r="M1801" s="137">
        <v>1000000</v>
      </c>
      <c r="N1801" s="12"/>
      <c r="O1801" s="154"/>
      <c r="Q1801" s="12"/>
      <c r="R1801" s="147"/>
      <c r="S1801" s="138"/>
      <c r="T1801" s="138"/>
      <c r="X1801" s="85"/>
      <c r="Y1801" s="185"/>
      <c r="AA1801" s="158"/>
      <c r="AB1801" s="118"/>
      <c r="AC1801" s="118"/>
      <c r="AD1801" s="84"/>
      <c r="AF1801" s="139"/>
      <c r="AS1801" s="84"/>
    </row>
    <row r="1802" spans="1:45" ht="14.25" customHeight="1">
      <c r="A1802" s="407"/>
      <c r="B1802" s="104"/>
      <c r="C1802" s="105"/>
      <c r="E1802" s="135">
        <f>COUNTIF(品番配送区分記入用リスト!U:U,CONCATENATE(A1802,$E$1))</f>
        <v>0</v>
      </c>
      <c r="F1802" s="135">
        <f>COUNTIF(品番配送区分記入用リスト!U:U,CONCATENATE(A1802,$F$1))</f>
        <v>0</v>
      </c>
      <c r="G1802" s="135">
        <f>COUNTIF(品番配送区分記入用リスト!U:U,CONCATENATE(A1802,$G$1))</f>
        <v>0</v>
      </c>
      <c r="H1802" s="135">
        <f>COUNTIF(品番配送区分記入用リスト!U:U,CONCATENATE(A1802,$H$1))</f>
        <v>0</v>
      </c>
      <c r="I1802" s="136">
        <f t="shared" si="30"/>
        <v>0</v>
      </c>
      <c r="J1802" s="142"/>
      <c r="L1802" s="135" t="s">
        <v>1484</v>
      </c>
      <c r="M1802" s="137">
        <v>1000000</v>
      </c>
      <c r="N1802" s="12"/>
      <c r="O1802" s="154"/>
      <c r="Q1802" s="12"/>
      <c r="R1802" s="147"/>
      <c r="S1802" s="138"/>
      <c r="T1802" s="138"/>
      <c r="X1802" s="85"/>
      <c r="Y1802" s="185"/>
      <c r="AA1802" s="158"/>
      <c r="AB1802" s="118"/>
      <c r="AC1802" s="118"/>
      <c r="AD1802" s="84"/>
      <c r="AF1802" s="139"/>
      <c r="AS1802" s="84"/>
    </row>
    <row r="1803" spans="1:45" ht="14.25" customHeight="1">
      <c r="A1803" s="407"/>
      <c r="B1803" s="104"/>
      <c r="C1803" s="105"/>
      <c r="E1803" s="135">
        <f>COUNTIF(品番配送区分記入用リスト!U:U,CONCATENATE(A1803,$E$1))</f>
        <v>0</v>
      </c>
      <c r="F1803" s="135">
        <f>COUNTIF(品番配送区分記入用リスト!U:U,CONCATENATE(A1803,$F$1))</f>
        <v>0</v>
      </c>
      <c r="G1803" s="135">
        <f>COUNTIF(品番配送区分記入用リスト!U:U,CONCATENATE(A1803,$G$1))</f>
        <v>0</v>
      </c>
      <c r="H1803" s="135">
        <f>COUNTIF(品番配送区分記入用リスト!U:U,CONCATENATE(A1803,$H$1))</f>
        <v>0</v>
      </c>
      <c r="I1803" s="136">
        <f t="shared" si="30"/>
        <v>0</v>
      </c>
      <c r="J1803" s="142"/>
      <c r="L1803" s="135" t="s">
        <v>1484</v>
      </c>
      <c r="M1803" s="137">
        <v>1000000</v>
      </c>
      <c r="N1803" s="12"/>
      <c r="O1803" s="154"/>
      <c r="Q1803" s="12"/>
      <c r="R1803" s="147"/>
      <c r="S1803" s="138"/>
      <c r="T1803" s="138"/>
      <c r="X1803" s="85"/>
      <c r="Y1803" s="185"/>
      <c r="AA1803" s="158"/>
      <c r="AB1803" s="118"/>
      <c r="AC1803" s="118"/>
      <c r="AD1803" s="84"/>
      <c r="AF1803" s="139"/>
      <c r="AS1803" s="84"/>
    </row>
    <row r="1804" spans="1:45" ht="14.25" customHeight="1">
      <c r="A1804" s="407"/>
      <c r="B1804" s="104"/>
      <c r="C1804" s="105"/>
      <c r="E1804" s="135">
        <f>COUNTIF(品番配送区分記入用リスト!U:U,CONCATENATE(A1804,$E$1))</f>
        <v>0</v>
      </c>
      <c r="F1804" s="135">
        <f>COUNTIF(品番配送区分記入用リスト!U:U,CONCATENATE(A1804,$F$1))</f>
        <v>0</v>
      </c>
      <c r="G1804" s="135">
        <f>COUNTIF(品番配送区分記入用リスト!U:U,CONCATENATE(A1804,$G$1))</f>
        <v>0</v>
      </c>
      <c r="H1804" s="135">
        <f>COUNTIF(品番配送区分記入用リスト!U:U,CONCATENATE(A1804,$H$1))</f>
        <v>0</v>
      </c>
      <c r="I1804" s="136">
        <f t="shared" si="30"/>
        <v>0</v>
      </c>
      <c r="J1804" s="142"/>
      <c r="L1804" s="135" t="s">
        <v>1484</v>
      </c>
      <c r="M1804" s="137">
        <v>1000000</v>
      </c>
      <c r="N1804" s="12"/>
      <c r="O1804" s="154"/>
      <c r="Q1804" s="12"/>
      <c r="R1804" s="147"/>
      <c r="S1804" s="138"/>
      <c r="T1804" s="138"/>
      <c r="X1804" s="85"/>
      <c r="Y1804" s="185"/>
      <c r="AA1804" s="158"/>
      <c r="AB1804" s="118"/>
      <c r="AC1804" s="118"/>
      <c r="AD1804" s="84"/>
      <c r="AF1804" s="139"/>
      <c r="AS1804" s="84"/>
    </row>
    <row r="1805" spans="1:45" ht="14.25" customHeight="1">
      <c r="A1805" s="407"/>
      <c r="B1805" s="104"/>
      <c r="C1805" s="105"/>
      <c r="E1805" s="135">
        <f>COUNTIF(品番配送区分記入用リスト!U:U,CONCATENATE(A1805,$E$1))</f>
        <v>0</v>
      </c>
      <c r="F1805" s="135">
        <f>COUNTIF(品番配送区分記入用リスト!U:U,CONCATENATE(A1805,$F$1))</f>
        <v>0</v>
      </c>
      <c r="G1805" s="135">
        <f>COUNTIF(品番配送区分記入用リスト!U:U,CONCATENATE(A1805,$G$1))</f>
        <v>0</v>
      </c>
      <c r="H1805" s="135">
        <f>COUNTIF(品番配送区分記入用リスト!U:U,CONCATENATE(A1805,$H$1))</f>
        <v>0</v>
      </c>
      <c r="I1805" s="136">
        <f t="shared" si="30"/>
        <v>0</v>
      </c>
      <c r="J1805" s="142"/>
      <c r="L1805" s="135" t="s">
        <v>1484</v>
      </c>
      <c r="M1805" s="137">
        <v>1000000</v>
      </c>
      <c r="N1805" s="12"/>
      <c r="O1805" s="154"/>
      <c r="Q1805" s="12"/>
      <c r="R1805" s="147"/>
      <c r="S1805" s="138"/>
      <c r="T1805" s="138"/>
      <c r="X1805" s="85"/>
      <c r="Y1805" s="185"/>
      <c r="AA1805" s="158"/>
      <c r="AB1805" s="118"/>
      <c r="AC1805" s="118"/>
      <c r="AD1805" s="84"/>
      <c r="AF1805" s="139"/>
      <c r="AS1805" s="84"/>
    </row>
    <row r="1806" spans="1:45" ht="14.25" customHeight="1">
      <c r="A1806" s="407"/>
      <c r="B1806" s="104"/>
      <c r="C1806" s="105"/>
      <c r="E1806" s="135">
        <f>COUNTIF(品番配送区分記入用リスト!U:U,CONCATENATE(A1806,$E$1))</f>
        <v>0</v>
      </c>
      <c r="F1806" s="135">
        <f>COUNTIF(品番配送区分記入用リスト!U:U,CONCATENATE(A1806,$F$1))</f>
        <v>0</v>
      </c>
      <c r="G1806" s="135">
        <f>COUNTIF(品番配送区分記入用リスト!U:U,CONCATENATE(A1806,$G$1))</f>
        <v>0</v>
      </c>
      <c r="H1806" s="135">
        <f>COUNTIF(品番配送区分記入用リスト!U:U,CONCATENATE(A1806,$H$1))</f>
        <v>0</v>
      </c>
      <c r="I1806" s="136">
        <f t="shared" si="30"/>
        <v>0</v>
      </c>
      <c r="J1806" s="142"/>
      <c r="L1806" s="135" t="s">
        <v>1484</v>
      </c>
      <c r="M1806" s="137">
        <v>1000000</v>
      </c>
      <c r="N1806" s="12"/>
      <c r="O1806" s="154"/>
      <c r="Q1806" s="12"/>
      <c r="R1806" s="147"/>
      <c r="S1806" s="138"/>
      <c r="T1806" s="138"/>
      <c r="X1806" s="85"/>
      <c r="Y1806" s="185"/>
      <c r="AA1806" s="158"/>
      <c r="AB1806" s="118"/>
      <c r="AC1806" s="118"/>
      <c r="AD1806" s="84"/>
      <c r="AF1806" s="139"/>
      <c r="AS1806" s="84"/>
    </row>
    <row r="1807" spans="1:45" ht="14.25" customHeight="1">
      <c r="A1807" s="407"/>
      <c r="B1807" s="104"/>
      <c r="C1807" s="105"/>
      <c r="E1807" s="135">
        <f>COUNTIF(品番配送区分記入用リスト!U:U,CONCATENATE(A1807,$E$1))</f>
        <v>0</v>
      </c>
      <c r="F1807" s="135">
        <f>COUNTIF(品番配送区分記入用リスト!U:U,CONCATENATE(A1807,$F$1))</f>
        <v>0</v>
      </c>
      <c r="G1807" s="135">
        <f>COUNTIF(品番配送区分記入用リスト!U:U,CONCATENATE(A1807,$G$1))</f>
        <v>0</v>
      </c>
      <c r="H1807" s="135">
        <f>COUNTIF(品番配送区分記入用リスト!U:U,CONCATENATE(A1807,$H$1))</f>
        <v>0</v>
      </c>
      <c r="I1807" s="136">
        <f t="shared" si="30"/>
        <v>0</v>
      </c>
      <c r="J1807" s="142"/>
      <c r="L1807" s="135" t="s">
        <v>1484</v>
      </c>
      <c r="M1807" s="137">
        <v>1000000</v>
      </c>
      <c r="N1807" s="12"/>
      <c r="O1807" s="154"/>
      <c r="Q1807" s="12"/>
      <c r="R1807" s="147"/>
      <c r="S1807" s="138"/>
      <c r="T1807" s="138"/>
      <c r="X1807" s="85"/>
      <c r="Y1807" s="185"/>
      <c r="AA1807" s="158"/>
      <c r="AB1807" s="118"/>
      <c r="AC1807" s="118"/>
      <c r="AD1807" s="84"/>
      <c r="AF1807" s="139"/>
      <c r="AS1807" s="84"/>
    </row>
    <row r="1808" spans="1:45" ht="14.25" customHeight="1">
      <c r="A1808" s="407"/>
      <c r="B1808" s="104"/>
      <c r="C1808" s="105"/>
      <c r="E1808" s="135">
        <f>COUNTIF(品番配送区分記入用リスト!U:U,CONCATENATE(A1808,$E$1))</f>
        <v>0</v>
      </c>
      <c r="F1808" s="135">
        <f>COUNTIF(品番配送区分記入用リスト!U:U,CONCATENATE(A1808,$F$1))</f>
        <v>0</v>
      </c>
      <c r="G1808" s="135">
        <f>COUNTIF(品番配送区分記入用リスト!U:U,CONCATENATE(A1808,$G$1))</f>
        <v>0</v>
      </c>
      <c r="H1808" s="135">
        <f>COUNTIF(品番配送区分記入用リスト!U:U,CONCATENATE(A1808,$H$1))</f>
        <v>0</v>
      </c>
      <c r="I1808" s="136">
        <f t="shared" si="30"/>
        <v>0</v>
      </c>
      <c r="J1808" s="142"/>
      <c r="L1808" s="135" t="s">
        <v>1484</v>
      </c>
      <c r="M1808" s="137">
        <v>1000000</v>
      </c>
      <c r="N1808" s="12"/>
      <c r="O1808" s="154"/>
      <c r="Q1808" s="12"/>
      <c r="R1808" s="147"/>
      <c r="S1808" s="138"/>
      <c r="T1808" s="138"/>
      <c r="X1808" s="85"/>
      <c r="Y1808" s="185"/>
      <c r="AA1808" s="158"/>
      <c r="AB1808" s="118"/>
      <c r="AC1808" s="118"/>
      <c r="AD1808" s="84"/>
      <c r="AF1808" s="139"/>
      <c r="AS1808" s="84"/>
    </row>
    <row r="1809" spans="1:45" ht="14.25" customHeight="1">
      <c r="A1809" s="407"/>
      <c r="B1809" s="104"/>
      <c r="C1809" s="105"/>
      <c r="E1809" s="135">
        <f>COUNTIF(品番配送区分記入用リスト!U:U,CONCATENATE(A1809,$E$1))</f>
        <v>0</v>
      </c>
      <c r="F1809" s="135">
        <f>COUNTIF(品番配送区分記入用リスト!U:U,CONCATENATE(A1809,$F$1))</f>
        <v>0</v>
      </c>
      <c r="G1809" s="135">
        <f>COUNTIF(品番配送区分記入用リスト!U:U,CONCATENATE(A1809,$G$1))</f>
        <v>0</v>
      </c>
      <c r="H1809" s="135">
        <f>COUNTIF(品番配送区分記入用リスト!U:U,CONCATENATE(A1809,$H$1))</f>
        <v>0</v>
      </c>
      <c r="I1809" s="136">
        <f t="shared" si="30"/>
        <v>0</v>
      </c>
      <c r="J1809" s="142"/>
      <c r="L1809" s="135" t="s">
        <v>1484</v>
      </c>
      <c r="M1809" s="137">
        <v>1000000</v>
      </c>
      <c r="N1809" s="12"/>
      <c r="O1809" s="154"/>
      <c r="Q1809" s="12"/>
      <c r="R1809" s="147"/>
      <c r="S1809" s="138"/>
      <c r="T1809" s="138"/>
      <c r="X1809" s="85"/>
      <c r="Y1809" s="185"/>
      <c r="AA1809" s="158"/>
      <c r="AB1809" s="118"/>
      <c r="AC1809" s="118"/>
      <c r="AD1809" s="84"/>
      <c r="AF1809" s="139"/>
      <c r="AS1809" s="84"/>
    </row>
    <row r="1810" spans="1:45" ht="14.25" customHeight="1">
      <c r="A1810" s="407"/>
      <c r="B1810" s="104"/>
      <c r="C1810" s="105"/>
      <c r="E1810" s="135">
        <f>COUNTIF(品番配送区分記入用リスト!U:U,CONCATENATE(A1810,$E$1))</f>
        <v>0</v>
      </c>
      <c r="F1810" s="135">
        <f>COUNTIF(品番配送区分記入用リスト!U:U,CONCATENATE(A1810,$F$1))</f>
        <v>0</v>
      </c>
      <c r="G1810" s="135">
        <f>COUNTIF(品番配送区分記入用リスト!U:U,CONCATENATE(A1810,$G$1))</f>
        <v>0</v>
      </c>
      <c r="H1810" s="135">
        <f>COUNTIF(品番配送区分記入用リスト!U:U,CONCATENATE(A1810,$H$1))</f>
        <v>0</v>
      </c>
      <c r="I1810" s="136">
        <f t="shared" si="30"/>
        <v>0</v>
      </c>
      <c r="J1810" s="142"/>
      <c r="L1810" s="135" t="s">
        <v>1484</v>
      </c>
      <c r="M1810" s="137">
        <v>1000000</v>
      </c>
      <c r="N1810" s="12"/>
      <c r="O1810" s="154"/>
      <c r="Q1810" s="12"/>
      <c r="R1810" s="147"/>
      <c r="S1810" s="138"/>
      <c r="T1810" s="138"/>
      <c r="X1810" s="85"/>
      <c r="Y1810" s="185"/>
      <c r="AA1810" s="158"/>
      <c r="AB1810" s="118"/>
      <c r="AC1810" s="118"/>
      <c r="AD1810" s="84"/>
      <c r="AF1810" s="139"/>
      <c r="AS1810" s="84"/>
    </row>
    <row r="1811" spans="1:45" ht="14.25" customHeight="1">
      <c r="A1811" s="407"/>
      <c r="B1811" s="104"/>
      <c r="C1811" s="105"/>
      <c r="E1811" s="135">
        <f>COUNTIF(品番配送区分記入用リスト!U:U,CONCATENATE(A1811,$E$1))</f>
        <v>0</v>
      </c>
      <c r="F1811" s="135">
        <f>COUNTIF(品番配送区分記入用リスト!U:U,CONCATENATE(A1811,$F$1))</f>
        <v>0</v>
      </c>
      <c r="G1811" s="135">
        <f>COUNTIF(品番配送区分記入用リスト!U:U,CONCATENATE(A1811,$G$1))</f>
        <v>0</v>
      </c>
      <c r="H1811" s="135">
        <f>COUNTIF(品番配送区分記入用リスト!U:U,CONCATENATE(A1811,$H$1))</f>
        <v>0</v>
      </c>
      <c r="I1811" s="136">
        <f t="shared" si="30"/>
        <v>0</v>
      </c>
      <c r="J1811" s="142"/>
      <c r="L1811" s="135" t="s">
        <v>1484</v>
      </c>
      <c r="M1811" s="137">
        <v>1000000</v>
      </c>
      <c r="N1811" s="12"/>
      <c r="O1811" s="154"/>
      <c r="Q1811" s="12"/>
      <c r="R1811" s="147"/>
      <c r="S1811" s="138"/>
      <c r="T1811" s="138"/>
      <c r="X1811" s="85"/>
      <c r="Y1811" s="185"/>
      <c r="AA1811" s="158"/>
      <c r="AB1811" s="118"/>
      <c r="AC1811" s="118"/>
      <c r="AD1811" s="84"/>
      <c r="AF1811" s="139"/>
      <c r="AS1811" s="84"/>
    </row>
    <row r="1812" spans="1:45" ht="14.25" customHeight="1">
      <c r="A1812" s="407"/>
      <c r="B1812" s="104"/>
      <c r="C1812" s="105"/>
      <c r="E1812" s="135">
        <f>COUNTIF(品番配送区分記入用リスト!U:U,CONCATENATE(A1812,$E$1))</f>
        <v>0</v>
      </c>
      <c r="F1812" s="135">
        <f>COUNTIF(品番配送区分記入用リスト!U:U,CONCATENATE(A1812,$F$1))</f>
        <v>0</v>
      </c>
      <c r="G1812" s="135">
        <f>COUNTIF(品番配送区分記入用リスト!U:U,CONCATENATE(A1812,$G$1))</f>
        <v>0</v>
      </c>
      <c r="H1812" s="135">
        <f>COUNTIF(品番配送区分記入用リスト!U:U,CONCATENATE(A1812,$H$1))</f>
        <v>0</v>
      </c>
      <c r="I1812" s="136">
        <f t="shared" si="30"/>
        <v>0</v>
      </c>
      <c r="J1812" s="142"/>
      <c r="L1812" s="135" t="s">
        <v>1484</v>
      </c>
      <c r="M1812" s="137">
        <v>1000000</v>
      </c>
      <c r="N1812" s="12"/>
      <c r="O1812" s="154"/>
      <c r="Q1812" s="12"/>
      <c r="R1812" s="147"/>
      <c r="S1812" s="138"/>
      <c r="T1812" s="138"/>
      <c r="X1812" s="85"/>
      <c r="Y1812" s="185"/>
      <c r="AA1812" s="158"/>
      <c r="AB1812" s="118"/>
      <c r="AC1812" s="118"/>
      <c r="AD1812" s="84"/>
      <c r="AF1812" s="139"/>
      <c r="AS1812" s="84"/>
    </row>
    <row r="1813" spans="1:45" ht="14.25" customHeight="1">
      <c r="A1813" s="407"/>
      <c r="B1813" s="104"/>
      <c r="C1813" s="105"/>
      <c r="E1813" s="135">
        <f>COUNTIF(品番配送区分記入用リスト!U:U,CONCATENATE(A1813,$E$1))</f>
        <v>0</v>
      </c>
      <c r="F1813" s="135">
        <f>COUNTIF(品番配送区分記入用リスト!U:U,CONCATENATE(A1813,$F$1))</f>
        <v>0</v>
      </c>
      <c r="G1813" s="135">
        <f>COUNTIF(品番配送区分記入用リスト!U:U,CONCATENATE(A1813,$G$1))</f>
        <v>0</v>
      </c>
      <c r="H1813" s="135">
        <f>COUNTIF(品番配送区分記入用リスト!U:U,CONCATENATE(A1813,$H$1))</f>
        <v>0</v>
      </c>
      <c r="I1813" s="136">
        <f t="shared" si="30"/>
        <v>0</v>
      </c>
      <c r="J1813" s="142"/>
      <c r="L1813" s="135" t="s">
        <v>1484</v>
      </c>
      <c r="M1813" s="137">
        <v>1000000</v>
      </c>
      <c r="N1813" s="12"/>
      <c r="O1813" s="154"/>
      <c r="Q1813" s="12"/>
      <c r="R1813" s="147"/>
      <c r="S1813" s="138"/>
      <c r="T1813" s="138"/>
      <c r="X1813" s="85"/>
      <c r="Y1813" s="185"/>
      <c r="AA1813" s="158"/>
      <c r="AB1813" s="118"/>
      <c r="AC1813" s="118"/>
      <c r="AD1813" s="84"/>
      <c r="AF1813" s="139"/>
      <c r="AS1813" s="84"/>
    </row>
    <row r="1814" spans="1:45" ht="14.25" customHeight="1">
      <c r="A1814" s="407"/>
      <c r="B1814" s="104"/>
      <c r="C1814" s="105"/>
      <c r="E1814" s="135">
        <f>COUNTIF(品番配送区分記入用リスト!U:U,CONCATENATE(A1814,$E$1))</f>
        <v>0</v>
      </c>
      <c r="F1814" s="135">
        <f>COUNTIF(品番配送区分記入用リスト!U:U,CONCATENATE(A1814,$F$1))</f>
        <v>0</v>
      </c>
      <c r="G1814" s="135">
        <f>COUNTIF(品番配送区分記入用リスト!U:U,CONCATENATE(A1814,$G$1))</f>
        <v>0</v>
      </c>
      <c r="H1814" s="135">
        <f>COUNTIF(品番配送区分記入用リスト!U:U,CONCATENATE(A1814,$H$1))</f>
        <v>0</v>
      </c>
      <c r="I1814" s="136">
        <f t="shared" si="30"/>
        <v>0</v>
      </c>
      <c r="J1814" s="142"/>
      <c r="L1814" s="135" t="s">
        <v>1484</v>
      </c>
      <c r="M1814" s="137">
        <v>1000000</v>
      </c>
      <c r="N1814" s="12"/>
      <c r="O1814" s="154"/>
      <c r="Q1814" s="12"/>
      <c r="R1814" s="147"/>
      <c r="S1814" s="138"/>
      <c r="T1814" s="138"/>
      <c r="X1814" s="85"/>
      <c r="Y1814" s="185"/>
      <c r="AA1814" s="158"/>
      <c r="AB1814" s="118"/>
      <c r="AC1814" s="118"/>
      <c r="AD1814" s="84"/>
      <c r="AF1814" s="139"/>
      <c r="AS1814" s="84"/>
    </row>
    <row r="1815" spans="1:45" ht="14.25" customHeight="1">
      <c r="A1815" s="407"/>
      <c r="B1815" s="104"/>
      <c r="C1815" s="105"/>
      <c r="E1815" s="135">
        <f>COUNTIF(品番配送区分記入用リスト!U:U,CONCATENATE(A1815,$E$1))</f>
        <v>0</v>
      </c>
      <c r="F1815" s="135">
        <f>COUNTIF(品番配送区分記入用リスト!U:U,CONCATENATE(A1815,$F$1))</f>
        <v>0</v>
      </c>
      <c r="G1815" s="135">
        <f>COUNTIF(品番配送区分記入用リスト!U:U,CONCATENATE(A1815,$G$1))</f>
        <v>0</v>
      </c>
      <c r="H1815" s="135">
        <f>COUNTIF(品番配送区分記入用リスト!U:U,CONCATENATE(A1815,$H$1))</f>
        <v>0</v>
      </c>
      <c r="I1815" s="136">
        <f t="shared" si="30"/>
        <v>0</v>
      </c>
      <c r="J1815" s="142"/>
      <c r="L1815" s="135" t="s">
        <v>1484</v>
      </c>
      <c r="M1815" s="137">
        <v>1000000</v>
      </c>
      <c r="N1815" s="12"/>
      <c r="O1815" s="154"/>
      <c r="Q1815" s="12"/>
      <c r="R1815" s="147"/>
      <c r="S1815" s="138"/>
      <c r="T1815" s="138"/>
      <c r="X1815" s="85"/>
      <c r="Y1815" s="185"/>
      <c r="AA1815" s="158"/>
      <c r="AB1815" s="118"/>
      <c r="AC1815" s="118"/>
      <c r="AD1815" s="84"/>
      <c r="AF1815" s="139"/>
      <c r="AS1815" s="84"/>
    </row>
    <row r="1816" spans="1:45" ht="14.25" customHeight="1">
      <c r="A1816" s="407"/>
      <c r="B1816" s="104"/>
      <c r="C1816" s="105"/>
      <c r="E1816" s="135">
        <f>COUNTIF(品番配送区分記入用リスト!U:U,CONCATENATE(A1816,$E$1))</f>
        <v>0</v>
      </c>
      <c r="F1816" s="135">
        <f>COUNTIF(品番配送区分記入用リスト!U:U,CONCATENATE(A1816,$F$1))</f>
        <v>0</v>
      </c>
      <c r="G1816" s="135">
        <f>COUNTIF(品番配送区分記入用リスト!U:U,CONCATENATE(A1816,$G$1))</f>
        <v>0</v>
      </c>
      <c r="H1816" s="135">
        <f>COUNTIF(品番配送区分記入用リスト!U:U,CONCATENATE(A1816,$H$1))</f>
        <v>0</v>
      </c>
      <c r="I1816" s="136">
        <f t="shared" si="30"/>
        <v>0</v>
      </c>
      <c r="J1816" s="142"/>
      <c r="L1816" s="135" t="s">
        <v>1484</v>
      </c>
      <c r="M1816" s="137">
        <v>1000000</v>
      </c>
      <c r="N1816" s="12"/>
      <c r="O1816" s="154"/>
      <c r="Q1816" s="12"/>
      <c r="R1816" s="147"/>
      <c r="S1816" s="138"/>
      <c r="T1816" s="138"/>
      <c r="X1816" s="85"/>
      <c r="Y1816" s="185"/>
      <c r="AA1816" s="158"/>
      <c r="AB1816" s="118"/>
      <c r="AC1816" s="118"/>
      <c r="AD1816" s="84"/>
      <c r="AF1816" s="139"/>
      <c r="AS1816" s="84"/>
    </row>
    <row r="1817" spans="1:45" ht="14.25" customHeight="1">
      <c r="A1817" s="407"/>
      <c r="B1817" s="104"/>
      <c r="C1817" s="105"/>
      <c r="E1817" s="135">
        <f>COUNTIF(品番配送区分記入用リスト!U:U,CONCATENATE(A1817,$E$1))</f>
        <v>0</v>
      </c>
      <c r="F1817" s="135">
        <f>COUNTIF(品番配送区分記入用リスト!U:U,CONCATENATE(A1817,$F$1))</f>
        <v>0</v>
      </c>
      <c r="G1817" s="135">
        <f>COUNTIF(品番配送区分記入用リスト!U:U,CONCATENATE(A1817,$G$1))</f>
        <v>0</v>
      </c>
      <c r="H1817" s="135">
        <f>COUNTIF(品番配送区分記入用リスト!U:U,CONCATENATE(A1817,$H$1))</f>
        <v>0</v>
      </c>
      <c r="I1817" s="136">
        <f t="shared" si="30"/>
        <v>0</v>
      </c>
      <c r="J1817" s="142"/>
      <c r="L1817" s="135" t="s">
        <v>1484</v>
      </c>
      <c r="M1817" s="137">
        <v>1000000</v>
      </c>
      <c r="N1817" s="12"/>
      <c r="O1817" s="154"/>
      <c r="Q1817" s="12"/>
      <c r="R1817" s="147"/>
      <c r="S1817" s="138"/>
      <c r="T1817" s="138"/>
      <c r="X1817" s="85"/>
      <c r="Y1817" s="185"/>
      <c r="AA1817" s="158"/>
      <c r="AB1817" s="118"/>
      <c r="AC1817" s="118"/>
      <c r="AD1817" s="84"/>
      <c r="AF1817" s="139"/>
      <c r="AS1817" s="84"/>
    </row>
    <row r="1818" spans="1:45" ht="14.25" customHeight="1">
      <c r="A1818" s="407"/>
      <c r="B1818" s="104"/>
      <c r="C1818" s="105"/>
      <c r="E1818" s="135">
        <f>COUNTIF(品番配送区分記入用リスト!U:U,CONCATENATE(A1818,$E$1))</f>
        <v>0</v>
      </c>
      <c r="F1818" s="135">
        <f>COUNTIF(品番配送区分記入用リスト!U:U,CONCATENATE(A1818,$F$1))</f>
        <v>0</v>
      </c>
      <c r="G1818" s="135">
        <f>COUNTIF(品番配送区分記入用リスト!U:U,CONCATENATE(A1818,$G$1))</f>
        <v>0</v>
      </c>
      <c r="H1818" s="135">
        <f>COUNTIF(品番配送区分記入用リスト!U:U,CONCATENATE(A1818,$H$1))</f>
        <v>0</v>
      </c>
      <c r="I1818" s="136">
        <f t="shared" si="30"/>
        <v>0</v>
      </c>
      <c r="J1818" s="142"/>
      <c r="L1818" s="135" t="s">
        <v>1484</v>
      </c>
      <c r="M1818" s="137">
        <v>1000000</v>
      </c>
      <c r="N1818" s="12"/>
      <c r="O1818" s="154"/>
      <c r="Q1818" s="12"/>
      <c r="R1818" s="147"/>
      <c r="S1818" s="138"/>
      <c r="T1818" s="138"/>
      <c r="X1818" s="85"/>
      <c r="Y1818" s="185"/>
      <c r="AA1818" s="158"/>
      <c r="AB1818" s="118"/>
      <c r="AC1818" s="118"/>
      <c r="AD1818" s="84"/>
      <c r="AF1818" s="139"/>
      <c r="AS1818" s="84"/>
    </row>
    <row r="1819" spans="1:45" ht="14.25" customHeight="1">
      <c r="A1819" s="407"/>
      <c r="B1819" s="104"/>
      <c r="C1819" s="105"/>
      <c r="E1819" s="135">
        <f>COUNTIF(品番配送区分記入用リスト!U:U,CONCATENATE(A1819,$E$1))</f>
        <v>0</v>
      </c>
      <c r="F1819" s="135">
        <f>COUNTIF(品番配送区分記入用リスト!U:U,CONCATENATE(A1819,$F$1))</f>
        <v>0</v>
      </c>
      <c r="G1819" s="135">
        <f>COUNTIF(品番配送区分記入用リスト!U:U,CONCATENATE(A1819,$G$1))</f>
        <v>0</v>
      </c>
      <c r="H1819" s="135">
        <f>COUNTIF(品番配送区分記入用リスト!U:U,CONCATENATE(A1819,$H$1))</f>
        <v>0</v>
      </c>
      <c r="I1819" s="136">
        <f t="shared" si="30"/>
        <v>0</v>
      </c>
      <c r="J1819" s="142"/>
      <c r="L1819" s="135" t="s">
        <v>1484</v>
      </c>
      <c r="M1819" s="137">
        <v>1000000</v>
      </c>
      <c r="N1819" s="12"/>
      <c r="O1819" s="154"/>
      <c r="Q1819" s="12"/>
      <c r="R1819" s="147"/>
      <c r="S1819" s="138"/>
      <c r="T1819" s="138"/>
      <c r="X1819" s="85"/>
      <c r="Y1819" s="185"/>
      <c r="AA1819" s="158"/>
      <c r="AB1819" s="118"/>
      <c r="AC1819" s="118"/>
      <c r="AD1819" s="84"/>
      <c r="AF1819" s="139"/>
      <c r="AS1819" s="84"/>
    </row>
    <row r="1820" spans="1:45" ht="14.25" customHeight="1">
      <c r="A1820" s="407"/>
      <c r="B1820" s="104"/>
      <c r="C1820" s="105"/>
      <c r="E1820" s="135">
        <f>COUNTIF(品番配送区分記入用リスト!U:U,CONCATENATE(A1820,$E$1))</f>
        <v>0</v>
      </c>
      <c r="F1820" s="135">
        <f>COUNTIF(品番配送区分記入用リスト!U:U,CONCATENATE(A1820,$F$1))</f>
        <v>0</v>
      </c>
      <c r="G1820" s="135">
        <f>COUNTIF(品番配送区分記入用リスト!U:U,CONCATENATE(A1820,$G$1))</f>
        <v>0</v>
      </c>
      <c r="H1820" s="135">
        <f>COUNTIF(品番配送区分記入用リスト!U:U,CONCATENATE(A1820,$H$1))</f>
        <v>0</v>
      </c>
      <c r="I1820" s="136">
        <f t="shared" si="30"/>
        <v>0</v>
      </c>
      <c r="J1820" s="142"/>
      <c r="L1820" s="135" t="s">
        <v>1484</v>
      </c>
      <c r="M1820" s="137">
        <v>1000000</v>
      </c>
      <c r="N1820" s="12"/>
      <c r="O1820" s="154"/>
      <c r="Q1820" s="12"/>
      <c r="R1820" s="147"/>
      <c r="S1820" s="138"/>
      <c r="T1820" s="138"/>
      <c r="X1820" s="85"/>
      <c r="Y1820" s="185"/>
      <c r="AA1820" s="158"/>
      <c r="AB1820" s="118"/>
      <c r="AC1820" s="118"/>
      <c r="AD1820" s="84"/>
      <c r="AF1820" s="139"/>
      <c r="AS1820" s="84"/>
    </row>
    <row r="1821" spans="1:45" ht="14.25" customHeight="1">
      <c r="A1821" s="407"/>
      <c r="B1821" s="104"/>
      <c r="C1821" s="105"/>
      <c r="E1821" s="135">
        <f>COUNTIF(品番配送区分記入用リスト!U:U,CONCATENATE(A1821,$E$1))</f>
        <v>0</v>
      </c>
      <c r="F1821" s="135">
        <f>COUNTIF(品番配送区分記入用リスト!U:U,CONCATENATE(A1821,$F$1))</f>
        <v>0</v>
      </c>
      <c r="G1821" s="135">
        <f>COUNTIF(品番配送区分記入用リスト!U:U,CONCATENATE(A1821,$G$1))</f>
        <v>0</v>
      </c>
      <c r="H1821" s="135">
        <f>COUNTIF(品番配送区分記入用リスト!U:U,CONCATENATE(A1821,$H$1))</f>
        <v>0</v>
      </c>
      <c r="I1821" s="136">
        <f t="shared" si="30"/>
        <v>0</v>
      </c>
      <c r="J1821" s="142"/>
      <c r="L1821" s="135" t="s">
        <v>1484</v>
      </c>
      <c r="M1821" s="137">
        <v>1000000</v>
      </c>
      <c r="N1821" s="12"/>
      <c r="O1821" s="154"/>
      <c r="Q1821" s="12"/>
      <c r="R1821" s="147"/>
      <c r="S1821" s="138"/>
      <c r="T1821" s="138"/>
      <c r="X1821" s="85"/>
      <c r="Y1821" s="185"/>
      <c r="AA1821" s="158"/>
      <c r="AB1821" s="118"/>
      <c r="AC1821" s="118"/>
      <c r="AD1821" s="84"/>
      <c r="AF1821" s="139"/>
      <c r="AS1821" s="84"/>
    </row>
    <row r="1822" spans="1:45" ht="14.25" customHeight="1">
      <c r="A1822" s="407"/>
      <c r="B1822" s="104"/>
      <c r="C1822" s="105"/>
      <c r="E1822" s="135">
        <f>COUNTIF(品番配送区分記入用リスト!U:U,CONCATENATE(A1822,$E$1))</f>
        <v>0</v>
      </c>
      <c r="F1822" s="135">
        <f>COUNTIF(品番配送区分記入用リスト!U:U,CONCATENATE(A1822,$F$1))</f>
        <v>0</v>
      </c>
      <c r="G1822" s="135">
        <f>COUNTIF(品番配送区分記入用リスト!U:U,CONCATENATE(A1822,$G$1))</f>
        <v>0</v>
      </c>
      <c r="H1822" s="135">
        <f>COUNTIF(品番配送区分記入用リスト!U:U,CONCATENATE(A1822,$H$1))</f>
        <v>0</v>
      </c>
      <c r="I1822" s="136">
        <f t="shared" si="30"/>
        <v>0</v>
      </c>
      <c r="J1822" s="142"/>
      <c r="L1822" s="135" t="s">
        <v>1484</v>
      </c>
      <c r="M1822" s="137">
        <v>1000000</v>
      </c>
      <c r="N1822" s="12"/>
      <c r="O1822" s="154"/>
      <c r="Q1822" s="12"/>
      <c r="R1822" s="147"/>
      <c r="S1822" s="138"/>
      <c r="T1822" s="138"/>
      <c r="X1822" s="85"/>
      <c r="Y1822" s="185"/>
      <c r="AA1822" s="158"/>
      <c r="AB1822" s="118"/>
      <c r="AC1822" s="118"/>
      <c r="AD1822" s="84"/>
      <c r="AF1822" s="139"/>
      <c r="AS1822" s="84"/>
    </row>
    <row r="1823" spans="1:45" ht="14.25" customHeight="1">
      <c r="A1823" s="407"/>
      <c r="B1823" s="104"/>
      <c r="C1823" s="105"/>
      <c r="E1823" s="135">
        <f>COUNTIF(品番配送区分記入用リスト!U:U,CONCATENATE(A1823,$E$1))</f>
        <v>0</v>
      </c>
      <c r="F1823" s="135">
        <f>COUNTIF(品番配送区分記入用リスト!U:U,CONCATENATE(A1823,$F$1))</f>
        <v>0</v>
      </c>
      <c r="G1823" s="135">
        <f>COUNTIF(品番配送区分記入用リスト!U:U,CONCATENATE(A1823,$G$1))</f>
        <v>0</v>
      </c>
      <c r="H1823" s="135">
        <f>COUNTIF(品番配送区分記入用リスト!U:U,CONCATENATE(A1823,$H$1))</f>
        <v>0</v>
      </c>
      <c r="I1823" s="136">
        <f t="shared" si="30"/>
        <v>0</v>
      </c>
      <c r="J1823" s="142"/>
      <c r="L1823" s="135" t="s">
        <v>1484</v>
      </c>
      <c r="M1823" s="137">
        <v>1000000</v>
      </c>
      <c r="N1823" s="12"/>
      <c r="O1823" s="154"/>
      <c r="Q1823" s="12"/>
      <c r="R1823" s="147"/>
      <c r="S1823" s="138"/>
      <c r="T1823" s="138"/>
      <c r="X1823" s="85"/>
      <c r="Y1823" s="185"/>
      <c r="AA1823" s="158"/>
      <c r="AB1823" s="118"/>
      <c r="AC1823" s="118"/>
      <c r="AD1823" s="84"/>
      <c r="AF1823" s="139"/>
      <c r="AS1823" s="84"/>
    </row>
    <row r="1824" spans="1:45" ht="14.25" customHeight="1">
      <c r="A1824" s="407"/>
      <c r="B1824" s="104"/>
      <c r="C1824" s="105"/>
      <c r="E1824" s="135">
        <f>COUNTIF(品番配送区分記入用リスト!U:U,CONCATENATE(A1824,$E$1))</f>
        <v>0</v>
      </c>
      <c r="F1824" s="135">
        <f>COUNTIF(品番配送区分記入用リスト!U:U,CONCATENATE(A1824,$F$1))</f>
        <v>0</v>
      </c>
      <c r="G1824" s="135">
        <f>COUNTIF(品番配送区分記入用リスト!U:U,CONCATENATE(A1824,$G$1))</f>
        <v>0</v>
      </c>
      <c r="H1824" s="135">
        <f>COUNTIF(品番配送区分記入用リスト!U:U,CONCATENATE(A1824,$H$1))</f>
        <v>0</v>
      </c>
      <c r="I1824" s="136">
        <f t="shared" si="30"/>
        <v>0</v>
      </c>
      <c r="J1824" s="142"/>
      <c r="L1824" s="135" t="s">
        <v>1484</v>
      </c>
      <c r="M1824" s="137">
        <v>1000000</v>
      </c>
      <c r="N1824" s="12"/>
      <c r="O1824" s="154"/>
      <c r="Q1824" s="12"/>
      <c r="R1824" s="147"/>
      <c r="S1824" s="138"/>
      <c r="T1824" s="138"/>
      <c r="X1824" s="85"/>
      <c r="Y1824" s="185"/>
      <c r="AA1824" s="158"/>
      <c r="AB1824" s="118"/>
      <c r="AC1824" s="118"/>
      <c r="AD1824" s="84"/>
      <c r="AF1824" s="139"/>
      <c r="AS1824" s="84"/>
    </row>
    <row r="1825" spans="1:45" ht="14.25" customHeight="1">
      <c r="A1825" s="407"/>
      <c r="B1825" s="104"/>
      <c r="C1825" s="105"/>
      <c r="E1825" s="135">
        <f>COUNTIF(品番配送区分記入用リスト!U:U,CONCATENATE(A1825,$E$1))</f>
        <v>0</v>
      </c>
      <c r="F1825" s="135">
        <f>COUNTIF(品番配送区分記入用リスト!U:U,CONCATENATE(A1825,$F$1))</f>
        <v>0</v>
      </c>
      <c r="G1825" s="135">
        <f>COUNTIF(品番配送区分記入用リスト!U:U,CONCATENATE(A1825,$G$1))</f>
        <v>0</v>
      </c>
      <c r="H1825" s="135">
        <f>COUNTIF(品番配送区分記入用リスト!U:U,CONCATENATE(A1825,$H$1))</f>
        <v>0</v>
      </c>
      <c r="I1825" s="136">
        <f t="shared" si="30"/>
        <v>0</v>
      </c>
      <c r="J1825" s="142"/>
      <c r="L1825" s="135" t="s">
        <v>1484</v>
      </c>
      <c r="M1825" s="137">
        <v>1000000</v>
      </c>
      <c r="N1825" s="12"/>
      <c r="O1825" s="154"/>
      <c r="Q1825" s="12"/>
      <c r="R1825" s="147"/>
      <c r="S1825" s="138"/>
      <c r="T1825" s="138"/>
      <c r="X1825" s="85"/>
      <c r="Y1825" s="185"/>
      <c r="AA1825" s="158"/>
      <c r="AB1825" s="118"/>
      <c r="AC1825" s="118"/>
      <c r="AD1825" s="84"/>
      <c r="AF1825" s="139"/>
      <c r="AS1825" s="84"/>
    </row>
    <row r="1826" spans="1:45" ht="14.25" customHeight="1">
      <c r="A1826" s="407"/>
      <c r="B1826" s="104"/>
      <c r="C1826" s="105"/>
      <c r="E1826" s="135">
        <f>COUNTIF(品番配送区分記入用リスト!U:U,CONCATENATE(A1826,$E$1))</f>
        <v>0</v>
      </c>
      <c r="F1826" s="135">
        <f>COUNTIF(品番配送区分記入用リスト!U:U,CONCATENATE(A1826,$F$1))</f>
        <v>0</v>
      </c>
      <c r="G1826" s="135">
        <f>COUNTIF(品番配送区分記入用リスト!U:U,CONCATENATE(A1826,$G$1))</f>
        <v>0</v>
      </c>
      <c r="H1826" s="135">
        <f>COUNTIF(品番配送区分記入用リスト!U:U,CONCATENATE(A1826,$H$1))</f>
        <v>0</v>
      </c>
      <c r="I1826" s="136">
        <f t="shared" si="30"/>
        <v>0</v>
      </c>
      <c r="J1826" s="142"/>
      <c r="L1826" s="135" t="s">
        <v>1484</v>
      </c>
      <c r="M1826" s="137">
        <v>1000000</v>
      </c>
      <c r="N1826" s="12"/>
      <c r="O1826" s="154"/>
      <c r="Q1826" s="12"/>
      <c r="R1826" s="147"/>
      <c r="S1826" s="138"/>
      <c r="T1826" s="138"/>
      <c r="X1826" s="85"/>
      <c r="Y1826" s="185"/>
      <c r="AA1826" s="158"/>
      <c r="AB1826" s="118"/>
      <c r="AC1826" s="118"/>
      <c r="AD1826" s="84"/>
      <c r="AF1826" s="139"/>
      <c r="AS1826" s="84"/>
    </row>
    <row r="1827" spans="1:45" ht="14.25" customHeight="1">
      <c r="A1827" s="407"/>
      <c r="B1827" s="104"/>
      <c r="C1827" s="105"/>
      <c r="E1827" s="135">
        <f>COUNTIF(品番配送区分記入用リスト!U:U,CONCATENATE(A1827,$E$1))</f>
        <v>0</v>
      </c>
      <c r="F1827" s="135">
        <f>COUNTIF(品番配送区分記入用リスト!U:U,CONCATENATE(A1827,$F$1))</f>
        <v>0</v>
      </c>
      <c r="G1827" s="135">
        <f>COUNTIF(品番配送区分記入用リスト!U:U,CONCATENATE(A1827,$G$1))</f>
        <v>0</v>
      </c>
      <c r="H1827" s="135">
        <f>COUNTIF(品番配送区分記入用リスト!U:U,CONCATENATE(A1827,$H$1))</f>
        <v>0</v>
      </c>
      <c r="I1827" s="136">
        <f t="shared" si="30"/>
        <v>0</v>
      </c>
      <c r="J1827" s="142"/>
      <c r="L1827" s="135" t="s">
        <v>1484</v>
      </c>
      <c r="M1827" s="137">
        <v>1000000</v>
      </c>
      <c r="N1827" s="12"/>
      <c r="O1827" s="154"/>
      <c r="Q1827" s="12"/>
      <c r="R1827" s="147"/>
      <c r="S1827" s="138"/>
      <c r="T1827" s="138"/>
      <c r="X1827" s="85"/>
      <c r="Y1827" s="185"/>
      <c r="AA1827" s="158"/>
      <c r="AB1827" s="118"/>
      <c r="AC1827" s="118"/>
      <c r="AD1827" s="84"/>
      <c r="AF1827" s="139"/>
      <c r="AS1827" s="84"/>
    </row>
    <row r="1828" spans="1:45" ht="14.25" customHeight="1">
      <c r="A1828" s="408"/>
      <c r="B1828" s="111"/>
      <c r="C1828" s="105"/>
      <c r="E1828" s="135">
        <f>COUNTIF(品番配送区分記入用リスト!U:U,CONCATENATE(A1828,$E$1))</f>
        <v>0</v>
      </c>
      <c r="F1828" s="135">
        <f>COUNTIF(品番配送区分記入用リスト!U:U,CONCATENATE(A1828,$F$1))</f>
        <v>0</v>
      </c>
      <c r="G1828" s="135">
        <f>COUNTIF(品番配送区分記入用リスト!U:U,CONCATENATE(A1828,$G$1))</f>
        <v>0</v>
      </c>
      <c r="H1828" s="135">
        <f>COUNTIF(品番配送区分記入用リスト!U:U,CONCATENATE(A1828,$H$1))</f>
        <v>0</v>
      </c>
      <c r="I1828" s="136">
        <f t="shared" si="30"/>
        <v>0</v>
      </c>
      <c r="J1828" s="142"/>
      <c r="L1828" s="135" t="s">
        <v>1484</v>
      </c>
      <c r="M1828" s="137">
        <v>1000000</v>
      </c>
      <c r="N1828" s="12"/>
      <c r="O1828" s="154"/>
      <c r="Q1828" s="12"/>
      <c r="R1828" s="147"/>
      <c r="S1828" s="138"/>
      <c r="T1828" s="138"/>
      <c r="X1828" s="85"/>
      <c r="Y1828" s="185"/>
      <c r="AA1828" s="158"/>
      <c r="AB1828" s="118"/>
      <c r="AC1828" s="118"/>
      <c r="AD1828" s="84"/>
      <c r="AF1828" s="139"/>
      <c r="AS1828" s="84"/>
    </row>
    <row r="1829" spans="1:45" ht="14.25" customHeight="1">
      <c r="A1829" s="408"/>
      <c r="B1829" s="111"/>
      <c r="C1829" s="105"/>
      <c r="E1829" s="135">
        <f>COUNTIF(品番配送区分記入用リスト!U:U,CONCATENATE(A1829,$E$1))</f>
        <v>0</v>
      </c>
      <c r="F1829" s="135">
        <f>COUNTIF(品番配送区分記入用リスト!U:U,CONCATENATE(A1829,$F$1))</f>
        <v>0</v>
      </c>
      <c r="G1829" s="135">
        <f>COUNTIF(品番配送区分記入用リスト!U:U,CONCATENATE(A1829,$G$1))</f>
        <v>0</v>
      </c>
      <c r="H1829" s="135">
        <f>COUNTIF(品番配送区分記入用リスト!U:U,CONCATENATE(A1829,$H$1))</f>
        <v>0</v>
      </c>
      <c r="I1829" s="136">
        <f t="shared" si="30"/>
        <v>0</v>
      </c>
      <c r="J1829" s="142"/>
      <c r="L1829" s="135" t="s">
        <v>1484</v>
      </c>
      <c r="M1829" s="137">
        <v>1000000</v>
      </c>
      <c r="N1829" s="12"/>
      <c r="O1829" s="154"/>
      <c r="Q1829" s="12"/>
      <c r="R1829" s="147"/>
      <c r="S1829" s="138"/>
      <c r="T1829" s="138"/>
      <c r="X1829" s="85"/>
      <c r="Y1829" s="185"/>
      <c r="AA1829" s="158"/>
      <c r="AB1829" s="118"/>
      <c r="AC1829" s="118"/>
      <c r="AD1829" s="84"/>
      <c r="AF1829" s="139"/>
      <c r="AS1829" s="84"/>
    </row>
    <row r="1830" spans="1:45" ht="14.25" customHeight="1">
      <c r="A1830" s="408"/>
      <c r="B1830" s="111"/>
      <c r="C1830" s="105"/>
      <c r="E1830" s="135">
        <f>COUNTIF(品番配送区分記入用リスト!U:U,CONCATENATE(A1830,$E$1))</f>
        <v>0</v>
      </c>
      <c r="F1830" s="135">
        <f>COUNTIF(品番配送区分記入用リスト!U:U,CONCATENATE(A1830,$F$1))</f>
        <v>0</v>
      </c>
      <c r="G1830" s="135">
        <f>COUNTIF(品番配送区分記入用リスト!U:U,CONCATENATE(A1830,$G$1))</f>
        <v>0</v>
      </c>
      <c r="H1830" s="135">
        <f>COUNTIF(品番配送区分記入用リスト!U:U,CONCATENATE(A1830,$H$1))</f>
        <v>0</v>
      </c>
      <c r="I1830" s="136">
        <f t="shared" si="30"/>
        <v>0</v>
      </c>
      <c r="J1830" s="142"/>
      <c r="L1830" s="135" t="s">
        <v>1484</v>
      </c>
      <c r="M1830" s="137">
        <v>1000000</v>
      </c>
      <c r="N1830" s="12"/>
      <c r="O1830" s="154"/>
      <c r="Q1830" s="12"/>
      <c r="R1830" s="147"/>
      <c r="S1830" s="138"/>
      <c r="T1830" s="138"/>
      <c r="X1830" s="85"/>
      <c r="Y1830" s="185"/>
      <c r="AA1830" s="158"/>
      <c r="AB1830" s="118"/>
      <c r="AC1830" s="118"/>
      <c r="AD1830" s="84"/>
      <c r="AF1830" s="139"/>
      <c r="AS1830" s="84"/>
    </row>
    <row r="1831" spans="1:45" ht="14.25" customHeight="1">
      <c r="A1831" s="408"/>
      <c r="B1831" s="111"/>
      <c r="C1831" s="105"/>
      <c r="E1831" s="135">
        <f>COUNTIF(品番配送区分記入用リスト!U:U,CONCATENATE(A1831,$E$1))</f>
        <v>0</v>
      </c>
      <c r="F1831" s="135">
        <f>COUNTIF(品番配送区分記入用リスト!U:U,CONCATENATE(A1831,$F$1))</f>
        <v>0</v>
      </c>
      <c r="G1831" s="135">
        <f>COUNTIF(品番配送区分記入用リスト!U:U,CONCATENATE(A1831,$G$1))</f>
        <v>0</v>
      </c>
      <c r="H1831" s="135">
        <f>COUNTIF(品番配送区分記入用リスト!U:U,CONCATENATE(A1831,$H$1))</f>
        <v>0</v>
      </c>
      <c r="I1831" s="136">
        <f t="shared" si="30"/>
        <v>0</v>
      </c>
      <c r="J1831" s="142"/>
      <c r="L1831" s="135" t="s">
        <v>1484</v>
      </c>
      <c r="M1831" s="137">
        <v>1000000</v>
      </c>
      <c r="N1831" s="12"/>
      <c r="O1831" s="154"/>
      <c r="Q1831" s="12"/>
      <c r="R1831" s="147"/>
      <c r="S1831" s="138"/>
      <c r="T1831" s="138"/>
      <c r="X1831" s="85"/>
      <c r="Y1831" s="185"/>
      <c r="AA1831" s="158"/>
      <c r="AB1831" s="118"/>
      <c r="AC1831" s="118"/>
      <c r="AD1831" s="84"/>
      <c r="AF1831" s="139"/>
      <c r="AS1831" s="84"/>
    </row>
    <row r="1832" spans="1:45" ht="14.25" customHeight="1">
      <c r="A1832" s="408"/>
      <c r="B1832" s="106"/>
      <c r="C1832" s="105"/>
      <c r="E1832" s="135">
        <f>COUNTIF(品番配送区分記入用リスト!U:U,CONCATENATE(A1832,$E$1))</f>
        <v>0</v>
      </c>
      <c r="F1832" s="135">
        <f>COUNTIF(品番配送区分記入用リスト!U:U,CONCATENATE(A1832,$F$1))</f>
        <v>0</v>
      </c>
      <c r="G1832" s="135">
        <f>COUNTIF(品番配送区分記入用リスト!U:U,CONCATENATE(A1832,$G$1))</f>
        <v>0</v>
      </c>
      <c r="H1832" s="135">
        <f>COUNTIF(品番配送区分記入用リスト!U:U,CONCATENATE(A1832,$H$1))</f>
        <v>0</v>
      </c>
      <c r="I1832" s="136">
        <f t="shared" si="30"/>
        <v>0</v>
      </c>
      <c r="J1832" s="142"/>
      <c r="L1832" s="135" t="s">
        <v>1484</v>
      </c>
      <c r="M1832" s="137">
        <v>1000000</v>
      </c>
      <c r="N1832" s="12"/>
      <c r="O1832" s="154"/>
      <c r="Q1832" s="12"/>
      <c r="R1832" s="147"/>
      <c r="S1832" s="138"/>
      <c r="T1832" s="138"/>
      <c r="X1832" s="85"/>
      <c r="Y1832" s="185"/>
      <c r="AA1832" s="158"/>
      <c r="AB1832" s="118"/>
      <c r="AC1832" s="118"/>
      <c r="AD1832" s="84"/>
      <c r="AF1832" s="139"/>
      <c r="AS1832" s="84"/>
    </row>
    <row r="1833" spans="1:45" ht="14.25" customHeight="1">
      <c r="A1833" s="408"/>
      <c r="B1833" s="107"/>
      <c r="C1833" s="105"/>
      <c r="E1833" s="135">
        <f>COUNTIF(品番配送区分記入用リスト!U:U,CONCATENATE(A1833,$E$1))</f>
        <v>0</v>
      </c>
      <c r="F1833" s="135">
        <f>COUNTIF(品番配送区分記入用リスト!U:U,CONCATENATE(A1833,$F$1))</f>
        <v>0</v>
      </c>
      <c r="G1833" s="135">
        <f>COUNTIF(品番配送区分記入用リスト!U:U,CONCATENATE(A1833,$G$1))</f>
        <v>0</v>
      </c>
      <c r="H1833" s="135">
        <f>COUNTIF(品番配送区分記入用リスト!U:U,CONCATENATE(A1833,$H$1))</f>
        <v>0</v>
      </c>
      <c r="I1833" s="136">
        <f t="shared" si="30"/>
        <v>0</v>
      </c>
      <c r="J1833" s="142"/>
      <c r="L1833" s="135" t="s">
        <v>1484</v>
      </c>
      <c r="M1833" s="137">
        <v>1000000</v>
      </c>
      <c r="N1833" s="12"/>
      <c r="O1833" s="154"/>
      <c r="Q1833" s="12"/>
      <c r="R1833" s="147"/>
      <c r="S1833" s="138"/>
      <c r="T1833" s="138"/>
      <c r="X1833" s="85"/>
      <c r="Y1833" s="185"/>
      <c r="AA1833" s="158"/>
      <c r="AB1833" s="118"/>
      <c r="AC1833" s="118"/>
      <c r="AD1833" s="84"/>
      <c r="AF1833" s="139"/>
      <c r="AS1833" s="84"/>
    </row>
    <row r="1834" spans="1:45" ht="14.25" customHeight="1">
      <c r="A1834" s="408"/>
      <c r="B1834" s="106"/>
      <c r="C1834" s="105"/>
      <c r="E1834" s="135">
        <f>COUNTIF(品番配送区分記入用リスト!U:U,CONCATENATE(A1834,$E$1))</f>
        <v>0</v>
      </c>
      <c r="F1834" s="135">
        <f>COUNTIF(品番配送区分記入用リスト!U:U,CONCATENATE(A1834,$F$1))</f>
        <v>0</v>
      </c>
      <c r="G1834" s="135">
        <f>COUNTIF(品番配送区分記入用リスト!U:U,CONCATENATE(A1834,$G$1))</f>
        <v>0</v>
      </c>
      <c r="H1834" s="135">
        <f>COUNTIF(品番配送区分記入用リスト!U:U,CONCATENATE(A1834,$H$1))</f>
        <v>0</v>
      </c>
      <c r="I1834" s="136">
        <f t="shared" si="30"/>
        <v>0</v>
      </c>
      <c r="J1834" s="142"/>
      <c r="L1834" s="135" t="s">
        <v>1484</v>
      </c>
      <c r="M1834" s="137">
        <v>1000000</v>
      </c>
      <c r="N1834" s="12"/>
      <c r="O1834" s="154"/>
      <c r="Q1834" s="12"/>
      <c r="R1834" s="147"/>
      <c r="S1834" s="138"/>
      <c r="T1834" s="138"/>
      <c r="X1834" s="85"/>
      <c r="Y1834" s="185"/>
      <c r="AA1834" s="158"/>
      <c r="AB1834" s="118"/>
      <c r="AC1834" s="118"/>
      <c r="AD1834" s="84"/>
      <c r="AF1834" s="139"/>
      <c r="AS1834" s="84"/>
    </row>
    <row r="1835" spans="1:45" ht="14.25" customHeight="1">
      <c r="A1835" s="407"/>
      <c r="B1835" s="104"/>
      <c r="C1835" s="105"/>
      <c r="E1835" s="135">
        <f>COUNTIF(品番配送区分記入用リスト!U:U,CONCATENATE(A1835,$E$1))</f>
        <v>0</v>
      </c>
      <c r="F1835" s="135">
        <f>COUNTIF(品番配送区分記入用リスト!U:U,CONCATENATE(A1835,$F$1))</f>
        <v>0</v>
      </c>
      <c r="G1835" s="135">
        <f>COUNTIF(品番配送区分記入用リスト!U:U,CONCATENATE(A1835,$G$1))</f>
        <v>0</v>
      </c>
      <c r="H1835" s="135">
        <f>COUNTIF(品番配送区分記入用リスト!U:U,CONCATENATE(A1835,$H$1))</f>
        <v>0</v>
      </c>
      <c r="I1835" s="136">
        <f t="shared" si="30"/>
        <v>0</v>
      </c>
      <c r="J1835" s="142"/>
      <c r="L1835" s="135" t="s">
        <v>1484</v>
      </c>
      <c r="M1835" s="137">
        <v>1000000</v>
      </c>
      <c r="N1835" s="12"/>
      <c r="O1835" s="154"/>
      <c r="Q1835" s="12"/>
      <c r="R1835" s="147"/>
      <c r="S1835" s="138"/>
      <c r="T1835" s="138"/>
      <c r="X1835" s="85"/>
      <c r="Y1835" s="185"/>
      <c r="AA1835" s="158"/>
      <c r="AB1835" s="118"/>
      <c r="AC1835" s="118"/>
      <c r="AD1835" s="84"/>
      <c r="AF1835" s="139"/>
      <c r="AS1835" s="84"/>
    </row>
    <row r="1836" spans="1:45" ht="14.25" customHeight="1">
      <c r="A1836" s="407"/>
      <c r="B1836" s="104"/>
      <c r="C1836" s="105"/>
      <c r="E1836" s="135">
        <f>COUNTIF(品番配送区分記入用リスト!U:U,CONCATENATE(A1836,$E$1))</f>
        <v>0</v>
      </c>
      <c r="F1836" s="135">
        <f>COUNTIF(品番配送区分記入用リスト!U:U,CONCATENATE(A1836,$F$1))</f>
        <v>0</v>
      </c>
      <c r="G1836" s="135">
        <f>COUNTIF(品番配送区分記入用リスト!U:U,CONCATENATE(A1836,$G$1))</f>
        <v>0</v>
      </c>
      <c r="H1836" s="135">
        <f>COUNTIF(品番配送区分記入用リスト!U:U,CONCATENATE(A1836,$H$1))</f>
        <v>0</v>
      </c>
      <c r="I1836" s="136">
        <f t="shared" si="30"/>
        <v>0</v>
      </c>
      <c r="J1836" s="142"/>
      <c r="L1836" s="135" t="s">
        <v>1484</v>
      </c>
      <c r="M1836" s="137">
        <v>1000000</v>
      </c>
      <c r="N1836" s="12"/>
      <c r="O1836" s="154"/>
      <c r="Q1836" s="12"/>
      <c r="R1836" s="147"/>
      <c r="S1836" s="138"/>
      <c r="T1836" s="138"/>
      <c r="X1836" s="85"/>
      <c r="Y1836" s="185"/>
      <c r="AA1836" s="158"/>
      <c r="AB1836" s="118"/>
      <c r="AC1836" s="118"/>
      <c r="AD1836" s="84"/>
      <c r="AF1836" s="139"/>
      <c r="AS1836" s="84"/>
    </row>
    <row r="1837" spans="1:45" ht="14.25" customHeight="1">
      <c r="A1837" s="407"/>
      <c r="B1837" s="104"/>
      <c r="C1837" s="105"/>
      <c r="E1837" s="135">
        <f>COUNTIF(品番配送区分記入用リスト!U:U,CONCATENATE(A1837,$E$1))</f>
        <v>0</v>
      </c>
      <c r="F1837" s="135">
        <f>COUNTIF(品番配送区分記入用リスト!U:U,CONCATENATE(A1837,$F$1))</f>
        <v>0</v>
      </c>
      <c r="G1837" s="135">
        <f>COUNTIF(品番配送区分記入用リスト!U:U,CONCATENATE(A1837,$G$1))</f>
        <v>0</v>
      </c>
      <c r="H1837" s="135">
        <f>COUNTIF(品番配送区分記入用リスト!U:U,CONCATENATE(A1837,$H$1))</f>
        <v>0</v>
      </c>
      <c r="I1837" s="136">
        <f t="shared" si="30"/>
        <v>0</v>
      </c>
      <c r="J1837" s="142"/>
      <c r="L1837" s="135" t="s">
        <v>1484</v>
      </c>
      <c r="M1837" s="137">
        <v>1000000</v>
      </c>
      <c r="N1837" s="12"/>
      <c r="O1837" s="154"/>
      <c r="Q1837" s="12"/>
      <c r="R1837" s="147"/>
      <c r="S1837" s="138"/>
      <c r="T1837" s="138"/>
      <c r="X1837" s="85"/>
      <c r="Y1837" s="185"/>
      <c r="AA1837" s="158"/>
      <c r="AB1837" s="118"/>
      <c r="AC1837" s="118"/>
      <c r="AD1837" s="84"/>
      <c r="AF1837" s="139"/>
      <c r="AS1837" s="84"/>
    </row>
    <row r="1838" spans="1:45" ht="14.25" customHeight="1">
      <c r="A1838" s="407"/>
      <c r="B1838" s="104"/>
      <c r="C1838" s="105"/>
      <c r="E1838" s="135">
        <f>COUNTIF(品番配送区分記入用リスト!U:U,CONCATENATE(A1838,$E$1))</f>
        <v>0</v>
      </c>
      <c r="F1838" s="135">
        <f>COUNTIF(品番配送区分記入用リスト!U:U,CONCATENATE(A1838,$F$1))</f>
        <v>0</v>
      </c>
      <c r="G1838" s="135">
        <f>COUNTIF(品番配送区分記入用リスト!U:U,CONCATENATE(A1838,$G$1))</f>
        <v>0</v>
      </c>
      <c r="H1838" s="135">
        <f>COUNTIF(品番配送区分記入用リスト!U:U,CONCATENATE(A1838,$H$1))</f>
        <v>0</v>
      </c>
      <c r="I1838" s="136">
        <f t="shared" si="30"/>
        <v>0</v>
      </c>
      <c r="J1838" s="142"/>
      <c r="L1838" s="135" t="s">
        <v>1484</v>
      </c>
      <c r="M1838" s="137">
        <v>1000000</v>
      </c>
      <c r="N1838" s="12"/>
      <c r="O1838" s="154"/>
      <c r="Q1838" s="12"/>
      <c r="R1838" s="147"/>
      <c r="S1838" s="138"/>
      <c r="T1838" s="138"/>
      <c r="X1838" s="85"/>
      <c r="Y1838" s="185"/>
      <c r="AA1838" s="158"/>
      <c r="AB1838" s="118"/>
      <c r="AC1838" s="118"/>
      <c r="AD1838" s="84"/>
      <c r="AF1838" s="139"/>
      <c r="AS1838" s="84"/>
    </row>
    <row r="1839" spans="1:45" ht="14.25" customHeight="1">
      <c r="A1839" s="407"/>
      <c r="B1839" s="104"/>
      <c r="C1839" s="105"/>
      <c r="E1839" s="135">
        <f>COUNTIF(品番配送区分記入用リスト!U:U,CONCATENATE(A1839,$E$1))</f>
        <v>0</v>
      </c>
      <c r="F1839" s="135">
        <f>COUNTIF(品番配送区分記入用リスト!U:U,CONCATENATE(A1839,$F$1))</f>
        <v>0</v>
      </c>
      <c r="G1839" s="135">
        <f>COUNTIF(品番配送区分記入用リスト!U:U,CONCATENATE(A1839,$G$1))</f>
        <v>0</v>
      </c>
      <c r="H1839" s="135">
        <f>COUNTIF(品番配送区分記入用リスト!U:U,CONCATENATE(A1839,$H$1))</f>
        <v>0</v>
      </c>
      <c r="I1839" s="136">
        <f t="shared" si="30"/>
        <v>0</v>
      </c>
      <c r="J1839" s="142"/>
      <c r="L1839" s="135" t="s">
        <v>1484</v>
      </c>
      <c r="M1839" s="137">
        <v>1000000</v>
      </c>
      <c r="N1839" s="12"/>
      <c r="O1839" s="154"/>
      <c r="Q1839" s="12"/>
      <c r="R1839" s="147"/>
      <c r="S1839" s="138"/>
      <c r="T1839" s="138"/>
      <c r="X1839" s="85"/>
      <c r="Y1839" s="185"/>
      <c r="AA1839" s="158"/>
      <c r="AB1839" s="118"/>
      <c r="AC1839" s="118"/>
      <c r="AD1839" s="84"/>
      <c r="AF1839" s="139"/>
      <c r="AS1839" s="84"/>
    </row>
    <row r="1840" spans="1:45" ht="14.25" customHeight="1">
      <c r="A1840" s="407"/>
      <c r="B1840" s="104"/>
      <c r="C1840" s="105"/>
      <c r="E1840" s="135">
        <f>COUNTIF(品番配送区分記入用リスト!U:U,CONCATENATE(A1840,$E$1))</f>
        <v>0</v>
      </c>
      <c r="F1840" s="135">
        <f>COUNTIF(品番配送区分記入用リスト!U:U,CONCATENATE(A1840,$F$1))</f>
        <v>0</v>
      </c>
      <c r="G1840" s="135">
        <f>COUNTIF(品番配送区分記入用リスト!U:U,CONCATENATE(A1840,$G$1))</f>
        <v>0</v>
      </c>
      <c r="H1840" s="135">
        <f>COUNTIF(品番配送区分記入用リスト!U:U,CONCATENATE(A1840,$H$1))</f>
        <v>0</v>
      </c>
      <c r="I1840" s="136">
        <f t="shared" si="30"/>
        <v>0</v>
      </c>
      <c r="J1840" s="142"/>
      <c r="L1840" s="135" t="s">
        <v>1484</v>
      </c>
      <c r="M1840" s="137">
        <v>1000000</v>
      </c>
      <c r="N1840" s="12"/>
      <c r="O1840" s="154"/>
      <c r="Q1840" s="12"/>
      <c r="R1840" s="147"/>
      <c r="S1840" s="138"/>
      <c r="T1840" s="138"/>
      <c r="X1840" s="85"/>
      <c r="Y1840" s="185"/>
      <c r="AA1840" s="158"/>
      <c r="AB1840" s="118"/>
      <c r="AC1840" s="118"/>
      <c r="AD1840" s="84"/>
      <c r="AF1840" s="139"/>
      <c r="AS1840" s="84"/>
    </row>
    <row r="1841" spans="1:45" ht="14.25" customHeight="1">
      <c r="A1841" s="407"/>
      <c r="B1841" s="104"/>
      <c r="C1841" s="105"/>
      <c r="E1841" s="135">
        <f>COUNTIF(品番配送区分記入用リスト!U:U,CONCATENATE(A1841,$E$1))</f>
        <v>0</v>
      </c>
      <c r="F1841" s="135">
        <f>COUNTIF(品番配送区分記入用リスト!U:U,CONCATENATE(A1841,$F$1))</f>
        <v>0</v>
      </c>
      <c r="G1841" s="135">
        <f>COUNTIF(品番配送区分記入用リスト!U:U,CONCATENATE(A1841,$G$1))</f>
        <v>0</v>
      </c>
      <c r="H1841" s="135">
        <f>COUNTIF(品番配送区分記入用リスト!U:U,CONCATENATE(A1841,$H$1))</f>
        <v>0</v>
      </c>
      <c r="I1841" s="136">
        <f t="shared" si="30"/>
        <v>0</v>
      </c>
      <c r="J1841" s="142"/>
      <c r="L1841" s="135" t="s">
        <v>1484</v>
      </c>
      <c r="M1841" s="137">
        <v>1000000</v>
      </c>
      <c r="N1841" s="12"/>
      <c r="O1841" s="154"/>
      <c r="Q1841" s="12"/>
      <c r="R1841" s="147"/>
      <c r="S1841" s="138"/>
      <c r="T1841" s="138"/>
      <c r="X1841" s="85"/>
      <c r="Y1841" s="185"/>
      <c r="AA1841" s="158"/>
      <c r="AB1841" s="118"/>
      <c r="AC1841" s="118"/>
      <c r="AD1841" s="84"/>
      <c r="AF1841" s="139"/>
      <c r="AS1841" s="84"/>
    </row>
    <row r="1842" spans="1:45" ht="14.25" customHeight="1">
      <c r="A1842" s="407"/>
      <c r="B1842" s="104"/>
      <c r="C1842" s="105"/>
      <c r="E1842" s="135">
        <f>COUNTIF(品番配送区分記入用リスト!U:U,CONCATENATE(A1842,$E$1))</f>
        <v>0</v>
      </c>
      <c r="F1842" s="135">
        <f>COUNTIF(品番配送区分記入用リスト!U:U,CONCATENATE(A1842,$F$1))</f>
        <v>0</v>
      </c>
      <c r="G1842" s="135">
        <f>COUNTIF(品番配送区分記入用リスト!U:U,CONCATENATE(A1842,$G$1))</f>
        <v>0</v>
      </c>
      <c r="H1842" s="135">
        <f>COUNTIF(品番配送区分記入用リスト!U:U,CONCATENATE(A1842,$H$1))</f>
        <v>0</v>
      </c>
      <c r="I1842" s="136">
        <f t="shared" si="30"/>
        <v>0</v>
      </c>
      <c r="J1842" s="142"/>
      <c r="L1842" s="135" t="s">
        <v>1484</v>
      </c>
      <c r="M1842" s="137">
        <v>1000000</v>
      </c>
      <c r="N1842" s="12"/>
      <c r="O1842" s="154"/>
      <c r="Q1842" s="12"/>
      <c r="R1842" s="147"/>
      <c r="S1842" s="138"/>
      <c r="T1842" s="138"/>
      <c r="X1842" s="85"/>
      <c r="Y1842" s="185"/>
      <c r="AA1842" s="158"/>
      <c r="AB1842" s="118"/>
      <c r="AC1842" s="118"/>
      <c r="AD1842" s="84"/>
      <c r="AF1842" s="139"/>
      <c r="AS1842" s="84"/>
    </row>
    <row r="1843" spans="1:45" ht="14.25" customHeight="1">
      <c r="A1843" s="407"/>
      <c r="B1843" s="104"/>
      <c r="C1843" s="105"/>
      <c r="E1843" s="135">
        <f>COUNTIF(品番配送区分記入用リスト!U:U,CONCATENATE(A1843,$E$1))</f>
        <v>0</v>
      </c>
      <c r="F1843" s="135">
        <f>COUNTIF(品番配送区分記入用リスト!U:U,CONCATENATE(A1843,$F$1))</f>
        <v>0</v>
      </c>
      <c r="G1843" s="135">
        <f>COUNTIF(品番配送区分記入用リスト!U:U,CONCATENATE(A1843,$G$1))</f>
        <v>0</v>
      </c>
      <c r="H1843" s="135">
        <f>COUNTIF(品番配送区分記入用リスト!U:U,CONCATENATE(A1843,$H$1))</f>
        <v>0</v>
      </c>
      <c r="I1843" s="136">
        <f t="shared" si="30"/>
        <v>0</v>
      </c>
      <c r="J1843" s="142"/>
      <c r="L1843" s="135" t="s">
        <v>1484</v>
      </c>
      <c r="M1843" s="137">
        <v>1000000</v>
      </c>
      <c r="N1843" s="12"/>
      <c r="O1843" s="154"/>
      <c r="Q1843" s="12"/>
      <c r="R1843" s="147"/>
      <c r="S1843" s="138"/>
      <c r="T1843" s="138"/>
      <c r="X1843" s="85"/>
      <c r="Y1843" s="185"/>
      <c r="AA1843" s="158"/>
      <c r="AB1843" s="118"/>
      <c r="AC1843" s="118"/>
      <c r="AD1843" s="84"/>
      <c r="AF1843" s="139"/>
      <c r="AS1843" s="84"/>
    </row>
    <row r="1844" spans="1:45" ht="14.25" customHeight="1">
      <c r="A1844" s="407"/>
      <c r="B1844" s="104"/>
      <c r="C1844" s="105"/>
      <c r="E1844" s="135">
        <f>COUNTIF(品番配送区分記入用リスト!U:U,CONCATENATE(A1844,$E$1))</f>
        <v>0</v>
      </c>
      <c r="F1844" s="135">
        <f>COUNTIF(品番配送区分記入用リスト!U:U,CONCATENATE(A1844,$F$1))</f>
        <v>0</v>
      </c>
      <c r="G1844" s="135">
        <f>COUNTIF(品番配送区分記入用リスト!U:U,CONCATENATE(A1844,$G$1))</f>
        <v>0</v>
      </c>
      <c r="H1844" s="135">
        <f>COUNTIF(品番配送区分記入用リスト!U:U,CONCATENATE(A1844,$H$1))</f>
        <v>0</v>
      </c>
      <c r="I1844" s="136">
        <f t="shared" si="30"/>
        <v>0</v>
      </c>
      <c r="J1844" s="142"/>
      <c r="L1844" s="135" t="s">
        <v>1484</v>
      </c>
      <c r="M1844" s="137">
        <v>1000000</v>
      </c>
      <c r="N1844" s="12"/>
      <c r="O1844" s="154"/>
      <c r="Q1844" s="12"/>
      <c r="R1844" s="147"/>
      <c r="S1844" s="138"/>
      <c r="T1844" s="138"/>
      <c r="X1844" s="85"/>
      <c r="Y1844" s="185"/>
      <c r="AA1844" s="158"/>
      <c r="AB1844" s="118"/>
      <c r="AC1844" s="118"/>
      <c r="AD1844" s="84"/>
      <c r="AF1844" s="139"/>
      <c r="AS1844" s="84"/>
    </row>
    <row r="1845" spans="1:45" ht="14.25" customHeight="1">
      <c r="A1845" s="407"/>
      <c r="B1845" s="104"/>
      <c r="C1845" s="105"/>
      <c r="E1845" s="135">
        <f>COUNTIF(品番配送区分記入用リスト!U:U,CONCATENATE(A1845,$E$1))</f>
        <v>0</v>
      </c>
      <c r="F1845" s="135">
        <f>COUNTIF(品番配送区分記入用リスト!U:U,CONCATENATE(A1845,$F$1))</f>
        <v>0</v>
      </c>
      <c r="G1845" s="135">
        <f>COUNTIF(品番配送区分記入用リスト!U:U,CONCATENATE(A1845,$G$1))</f>
        <v>0</v>
      </c>
      <c r="H1845" s="135">
        <f>COUNTIF(品番配送区分記入用リスト!U:U,CONCATENATE(A1845,$H$1))</f>
        <v>0</v>
      </c>
      <c r="I1845" s="136">
        <f t="shared" si="30"/>
        <v>0</v>
      </c>
      <c r="J1845" s="142"/>
      <c r="L1845" s="135" t="s">
        <v>1484</v>
      </c>
      <c r="M1845" s="137">
        <v>1000000</v>
      </c>
      <c r="N1845" s="12"/>
      <c r="O1845" s="154"/>
      <c r="Q1845" s="12"/>
      <c r="R1845" s="147"/>
      <c r="S1845" s="138"/>
      <c r="T1845" s="138"/>
      <c r="X1845" s="85"/>
      <c r="Y1845" s="185"/>
      <c r="AA1845" s="158"/>
      <c r="AB1845" s="118"/>
      <c r="AC1845" s="118"/>
      <c r="AD1845" s="84"/>
      <c r="AF1845" s="139"/>
      <c r="AS1845" s="84"/>
    </row>
    <row r="1846" spans="1:45" ht="14.25" customHeight="1">
      <c r="A1846" s="407"/>
      <c r="B1846" s="104"/>
      <c r="C1846" s="105"/>
      <c r="E1846" s="135">
        <f>COUNTIF(品番配送区分記入用リスト!U:U,CONCATENATE(A1846,$E$1))</f>
        <v>0</v>
      </c>
      <c r="F1846" s="135">
        <f>COUNTIF(品番配送区分記入用リスト!U:U,CONCATENATE(A1846,$F$1))</f>
        <v>0</v>
      </c>
      <c r="G1846" s="135">
        <f>COUNTIF(品番配送区分記入用リスト!U:U,CONCATENATE(A1846,$G$1))</f>
        <v>0</v>
      </c>
      <c r="H1846" s="135">
        <f>COUNTIF(品番配送区分記入用リスト!U:U,CONCATENATE(A1846,$H$1))</f>
        <v>0</v>
      </c>
      <c r="I1846" s="136">
        <f t="shared" si="30"/>
        <v>0</v>
      </c>
      <c r="J1846" s="142"/>
      <c r="L1846" s="135" t="s">
        <v>1484</v>
      </c>
      <c r="M1846" s="137">
        <v>1000000</v>
      </c>
      <c r="N1846" s="12"/>
      <c r="O1846" s="154"/>
      <c r="Q1846" s="12"/>
      <c r="R1846" s="147"/>
      <c r="S1846" s="138"/>
      <c r="T1846" s="138"/>
      <c r="X1846" s="85"/>
      <c r="Y1846" s="185"/>
      <c r="AA1846" s="158"/>
      <c r="AB1846" s="118"/>
      <c r="AC1846" s="118"/>
      <c r="AD1846" s="84"/>
      <c r="AF1846" s="139"/>
      <c r="AS1846" s="84"/>
    </row>
    <row r="1847" spans="1:45" ht="14.25" customHeight="1">
      <c r="A1847" s="407"/>
      <c r="B1847" s="104"/>
      <c r="C1847" s="105"/>
      <c r="E1847" s="135">
        <f>COUNTIF(品番配送区分記入用リスト!U:U,CONCATENATE(A1847,$E$1))</f>
        <v>0</v>
      </c>
      <c r="F1847" s="135">
        <f>COUNTIF(品番配送区分記入用リスト!U:U,CONCATENATE(A1847,$F$1))</f>
        <v>0</v>
      </c>
      <c r="G1847" s="135">
        <f>COUNTIF(品番配送区分記入用リスト!U:U,CONCATENATE(A1847,$G$1))</f>
        <v>0</v>
      </c>
      <c r="H1847" s="135">
        <f>COUNTIF(品番配送区分記入用リスト!U:U,CONCATENATE(A1847,$H$1))</f>
        <v>0</v>
      </c>
      <c r="I1847" s="136">
        <f t="shared" si="30"/>
        <v>0</v>
      </c>
      <c r="J1847" s="142"/>
      <c r="L1847" s="135" t="s">
        <v>1484</v>
      </c>
      <c r="M1847" s="137">
        <v>1000000</v>
      </c>
      <c r="N1847" s="12"/>
      <c r="O1847" s="154"/>
      <c r="Q1847" s="12"/>
      <c r="R1847" s="147"/>
      <c r="S1847" s="138"/>
      <c r="T1847" s="138"/>
      <c r="X1847" s="85"/>
      <c r="Y1847" s="185"/>
      <c r="AA1847" s="158"/>
      <c r="AB1847" s="118"/>
      <c r="AC1847" s="118"/>
      <c r="AD1847" s="84"/>
      <c r="AF1847" s="139"/>
      <c r="AS1847" s="84"/>
    </row>
    <row r="1848" spans="1:45" ht="14.25" customHeight="1">
      <c r="A1848" s="407"/>
      <c r="B1848" s="104"/>
      <c r="C1848" s="105"/>
      <c r="E1848" s="135">
        <f>COUNTIF(品番配送区分記入用リスト!U:U,CONCATENATE(A1848,$E$1))</f>
        <v>0</v>
      </c>
      <c r="F1848" s="135">
        <f>COUNTIF(品番配送区分記入用リスト!U:U,CONCATENATE(A1848,$F$1))</f>
        <v>0</v>
      </c>
      <c r="G1848" s="135">
        <f>COUNTIF(品番配送区分記入用リスト!U:U,CONCATENATE(A1848,$G$1))</f>
        <v>0</v>
      </c>
      <c r="H1848" s="135">
        <f>COUNTIF(品番配送区分記入用リスト!U:U,CONCATENATE(A1848,$H$1))</f>
        <v>0</v>
      </c>
      <c r="I1848" s="136">
        <f t="shared" si="30"/>
        <v>0</v>
      </c>
      <c r="J1848" s="142"/>
      <c r="L1848" s="135" t="s">
        <v>1484</v>
      </c>
      <c r="M1848" s="137">
        <v>1000000</v>
      </c>
      <c r="N1848" s="12"/>
      <c r="O1848" s="154"/>
      <c r="Q1848" s="12"/>
      <c r="R1848" s="147"/>
      <c r="S1848" s="138"/>
      <c r="T1848" s="138"/>
      <c r="X1848" s="85"/>
      <c r="Y1848" s="185"/>
      <c r="AA1848" s="158"/>
      <c r="AB1848" s="118"/>
      <c r="AC1848" s="118"/>
      <c r="AD1848" s="84"/>
      <c r="AF1848" s="139"/>
      <c r="AS1848" s="84"/>
    </row>
    <row r="1849" spans="1:45" ht="14.25" customHeight="1">
      <c r="A1849" s="407"/>
      <c r="B1849" s="104"/>
      <c r="C1849" s="105"/>
      <c r="E1849" s="135">
        <f>COUNTIF(品番配送区分記入用リスト!U:U,CONCATENATE(A1849,$E$1))</f>
        <v>0</v>
      </c>
      <c r="F1849" s="135">
        <f>COUNTIF(品番配送区分記入用リスト!U:U,CONCATENATE(A1849,$F$1))</f>
        <v>0</v>
      </c>
      <c r="G1849" s="135">
        <f>COUNTIF(品番配送区分記入用リスト!U:U,CONCATENATE(A1849,$G$1))</f>
        <v>0</v>
      </c>
      <c r="H1849" s="135">
        <f>COUNTIF(品番配送区分記入用リスト!U:U,CONCATENATE(A1849,$H$1))</f>
        <v>0</v>
      </c>
      <c r="I1849" s="136">
        <f t="shared" si="30"/>
        <v>0</v>
      </c>
      <c r="J1849" s="142"/>
      <c r="L1849" s="135" t="s">
        <v>1484</v>
      </c>
      <c r="M1849" s="137">
        <v>1000000</v>
      </c>
      <c r="N1849" s="12"/>
      <c r="O1849" s="154"/>
      <c r="Q1849" s="12"/>
      <c r="R1849" s="147"/>
      <c r="S1849" s="138"/>
      <c r="T1849" s="138"/>
      <c r="X1849" s="85"/>
      <c r="Y1849" s="185"/>
      <c r="AA1849" s="158"/>
      <c r="AB1849" s="118"/>
      <c r="AC1849" s="118"/>
      <c r="AD1849" s="84"/>
      <c r="AF1849" s="139"/>
      <c r="AS1849" s="84"/>
    </row>
    <row r="1850" spans="1:45" ht="14.25" customHeight="1">
      <c r="A1850" s="407"/>
      <c r="B1850" s="104"/>
      <c r="C1850" s="105"/>
      <c r="E1850" s="135">
        <f>COUNTIF(品番配送区分記入用リスト!U:U,CONCATENATE(A1850,$E$1))</f>
        <v>0</v>
      </c>
      <c r="F1850" s="135">
        <f>COUNTIF(品番配送区分記入用リスト!U:U,CONCATENATE(A1850,$F$1))</f>
        <v>0</v>
      </c>
      <c r="G1850" s="135">
        <f>COUNTIF(品番配送区分記入用リスト!U:U,CONCATENATE(A1850,$G$1))</f>
        <v>0</v>
      </c>
      <c r="H1850" s="135">
        <f>COUNTIF(品番配送区分記入用リスト!U:U,CONCATENATE(A1850,$H$1))</f>
        <v>0</v>
      </c>
      <c r="I1850" s="136">
        <f t="shared" si="30"/>
        <v>0</v>
      </c>
      <c r="J1850" s="142"/>
      <c r="L1850" s="135" t="s">
        <v>1484</v>
      </c>
      <c r="M1850" s="137">
        <v>1000000</v>
      </c>
      <c r="N1850" s="12"/>
      <c r="O1850" s="154"/>
      <c r="Q1850" s="12"/>
      <c r="R1850" s="147"/>
      <c r="S1850" s="138"/>
      <c r="T1850" s="138"/>
      <c r="X1850" s="85"/>
      <c r="Y1850" s="185"/>
      <c r="AA1850" s="158"/>
      <c r="AB1850" s="118"/>
      <c r="AC1850" s="118"/>
      <c r="AD1850" s="84"/>
      <c r="AF1850" s="139"/>
      <c r="AS1850" s="84"/>
    </row>
    <row r="1851" spans="1:45" ht="14.25" customHeight="1">
      <c r="A1851" s="407"/>
      <c r="B1851" s="104"/>
      <c r="C1851" s="105"/>
      <c r="E1851" s="135">
        <f>COUNTIF(品番配送区分記入用リスト!U:U,CONCATENATE(A1851,$E$1))</f>
        <v>0</v>
      </c>
      <c r="F1851" s="135">
        <f>COUNTIF(品番配送区分記入用リスト!U:U,CONCATENATE(A1851,$F$1))</f>
        <v>0</v>
      </c>
      <c r="G1851" s="135">
        <f>COUNTIF(品番配送区分記入用リスト!U:U,CONCATENATE(A1851,$G$1))</f>
        <v>0</v>
      </c>
      <c r="H1851" s="135">
        <f>COUNTIF(品番配送区分記入用リスト!U:U,CONCATENATE(A1851,$H$1))</f>
        <v>0</v>
      </c>
      <c r="I1851" s="136">
        <f t="shared" si="30"/>
        <v>0</v>
      </c>
      <c r="J1851" s="142"/>
      <c r="L1851" s="135" t="s">
        <v>1484</v>
      </c>
      <c r="M1851" s="137">
        <v>1000000</v>
      </c>
      <c r="N1851" s="12"/>
      <c r="O1851" s="154"/>
      <c r="Q1851" s="12"/>
      <c r="R1851" s="147"/>
      <c r="S1851" s="138"/>
      <c r="T1851" s="138"/>
      <c r="X1851" s="85"/>
      <c r="Y1851" s="185"/>
      <c r="AA1851" s="158"/>
      <c r="AB1851" s="118"/>
      <c r="AC1851" s="118"/>
      <c r="AD1851" s="84"/>
      <c r="AF1851" s="139"/>
      <c r="AS1851" s="84"/>
    </row>
    <row r="1852" spans="1:45" ht="14.25" customHeight="1">
      <c r="A1852" s="407"/>
      <c r="B1852" s="104"/>
      <c r="C1852" s="105"/>
      <c r="E1852" s="135">
        <f>COUNTIF(品番配送区分記入用リスト!U:U,CONCATENATE(A1852,$E$1))</f>
        <v>0</v>
      </c>
      <c r="F1852" s="135">
        <f>COUNTIF(品番配送区分記入用リスト!U:U,CONCATENATE(A1852,$F$1))</f>
        <v>0</v>
      </c>
      <c r="G1852" s="135">
        <f>COUNTIF(品番配送区分記入用リスト!U:U,CONCATENATE(A1852,$G$1))</f>
        <v>0</v>
      </c>
      <c r="H1852" s="135">
        <f>COUNTIF(品番配送区分記入用リスト!U:U,CONCATENATE(A1852,$H$1))</f>
        <v>0</v>
      </c>
      <c r="I1852" s="136">
        <f t="shared" si="30"/>
        <v>0</v>
      </c>
      <c r="J1852" s="142"/>
      <c r="L1852" s="135" t="s">
        <v>1484</v>
      </c>
      <c r="M1852" s="137">
        <v>1000000</v>
      </c>
      <c r="N1852" s="12"/>
      <c r="O1852" s="154"/>
      <c r="Q1852" s="12"/>
      <c r="R1852" s="147"/>
      <c r="S1852" s="138"/>
      <c r="T1852" s="138"/>
      <c r="X1852" s="85"/>
      <c r="Y1852" s="185"/>
      <c r="AA1852" s="158"/>
      <c r="AB1852" s="118"/>
      <c r="AC1852" s="118"/>
      <c r="AD1852" s="84"/>
      <c r="AF1852" s="139"/>
      <c r="AS1852" s="84"/>
    </row>
    <row r="1853" spans="1:45" ht="14.25" customHeight="1">
      <c r="A1853" s="407"/>
      <c r="B1853" s="104"/>
      <c r="C1853" s="105"/>
      <c r="E1853" s="135">
        <f>COUNTIF(品番配送区分記入用リスト!U:U,CONCATENATE(A1853,$E$1))</f>
        <v>0</v>
      </c>
      <c r="F1853" s="135">
        <f>COUNTIF(品番配送区分記入用リスト!U:U,CONCATENATE(A1853,$F$1))</f>
        <v>0</v>
      </c>
      <c r="G1853" s="135">
        <f>COUNTIF(品番配送区分記入用リスト!U:U,CONCATENATE(A1853,$G$1))</f>
        <v>0</v>
      </c>
      <c r="H1853" s="135">
        <f>COUNTIF(品番配送区分記入用リスト!U:U,CONCATENATE(A1853,$H$1))</f>
        <v>0</v>
      </c>
      <c r="I1853" s="136">
        <f t="shared" si="30"/>
        <v>0</v>
      </c>
      <c r="J1853" s="142"/>
      <c r="L1853" s="135" t="s">
        <v>1484</v>
      </c>
      <c r="M1853" s="137">
        <v>1000000</v>
      </c>
      <c r="N1853" s="12"/>
      <c r="O1853" s="154"/>
      <c r="Q1853" s="12"/>
      <c r="R1853" s="147"/>
      <c r="S1853" s="138"/>
      <c r="T1853" s="138"/>
      <c r="X1853" s="85"/>
      <c r="Y1853" s="185"/>
      <c r="AA1853" s="158"/>
      <c r="AB1853" s="118"/>
      <c r="AC1853" s="118"/>
      <c r="AD1853" s="84"/>
      <c r="AF1853" s="139"/>
      <c r="AS1853" s="84"/>
    </row>
    <row r="1854" spans="1:45" ht="14.25" customHeight="1">
      <c r="A1854" s="407"/>
      <c r="B1854" s="104"/>
      <c r="C1854" s="105"/>
      <c r="E1854" s="135">
        <f>COUNTIF(品番配送区分記入用リスト!U:U,CONCATENATE(A1854,$E$1))</f>
        <v>0</v>
      </c>
      <c r="F1854" s="135">
        <f>COUNTIF(品番配送区分記入用リスト!U:U,CONCATENATE(A1854,$F$1))</f>
        <v>0</v>
      </c>
      <c r="G1854" s="135">
        <f>COUNTIF(品番配送区分記入用リスト!U:U,CONCATENATE(A1854,$G$1))</f>
        <v>0</v>
      </c>
      <c r="H1854" s="135">
        <f>COUNTIF(品番配送区分記入用リスト!U:U,CONCATENATE(A1854,$H$1))</f>
        <v>0</v>
      </c>
      <c r="I1854" s="136">
        <f t="shared" si="30"/>
        <v>0</v>
      </c>
      <c r="J1854" s="142"/>
      <c r="L1854" s="135" t="s">
        <v>1484</v>
      </c>
      <c r="M1854" s="137">
        <v>1000000</v>
      </c>
      <c r="N1854" s="12"/>
      <c r="O1854" s="154"/>
      <c r="Q1854" s="12"/>
      <c r="R1854" s="147"/>
      <c r="S1854" s="138"/>
      <c r="T1854" s="138"/>
      <c r="X1854" s="85"/>
      <c r="Y1854" s="185"/>
      <c r="AA1854" s="158"/>
      <c r="AB1854" s="118"/>
      <c r="AC1854" s="118"/>
      <c r="AD1854" s="84"/>
      <c r="AF1854" s="139"/>
      <c r="AS1854" s="84"/>
    </row>
    <row r="1855" spans="1:45" ht="14.25" customHeight="1">
      <c r="A1855" s="407"/>
      <c r="B1855" s="104"/>
      <c r="C1855" s="105"/>
      <c r="E1855" s="135">
        <f>COUNTIF(品番配送区分記入用リスト!U:U,CONCATENATE(A1855,$E$1))</f>
        <v>0</v>
      </c>
      <c r="F1855" s="135">
        <f>COUNTIF(品番配送区分記入用リスト!U:U,CONCATENATE(A1855,$F$1))</f>
        <v>0</v>
      </c>
      <c r="G1855" s="135">
        <f>COUNTIF(品番配送区分記入用リスト!U:U,CONCATENATE(A1855,$G$1))</f>
        <v>0</v>
      </c>
      <c r="H1855" s="135">
        <f>COUNTIF(品番配送区分記入用リスト!U:U,CONCATENATE(A1855,$H$1))</f>
        <v>0</v>
      </c>
      <c r="I1855" s="136">
        <f t="shared" si="30"/>
        <v>0</v>
      </c>
      <c r="J1855" s="142"/>
      <c r="L1855" s="135" t="s">
        <v>1484</v>
      </c>
      <c r="M1855" s="137">
        <v>1000000</v>
      </c>
      <c r="N1855" s="12"/>
      <c r="O1855" s="154"/>
      <c r="Q1855" s="12"/>
      <c r="R1855" s="147"/>
      <c r="S1855" s="138"/>
      <c r="T1855" s="138"/>
      <c r="X1855" s="85"/>
      <c r="Y1855" s="185"/>
      <c r="AA1855" s="158"/>
      <c r="AB1855" s="118"/>
      <c r="AC1855" s="118"/>
      <c r="AD1855" s="84"/>
      <c r="AF1855" s="139"/>
      <c r="AS1855" s="84"/>
    </row>
    <row r="1856" spans="1:45" ht="14.25" customHeight="1">
      <c r="A1856" s="407"/>
      <c r="B1856" s="104"/>
      <c r="C1856" s="105"/>
      <c r="E1856" s="135">
        <f>COUNTIF(品番配送区分記入用リスト!U:U,CONCATENATE(A1856,$E$1))</f>
        <v>0</v>
      </c>
      <c r="F1856" s="135">
        <f>COUNTIF(品番配送区分記入用リスト!U:U,CONCATENATE(A1856,$F$1))</f>
        <v>0</v>
      </c>
      <c r="G1856" s="135">
        <f>COUNTIF(品番配送区分記入用リスト!U:U,CONCATENATE(A1856,$G$1))</f>
        <v>0</v>
      </c>
      <c r="H1856" s="135">
        <f>COUNTIF(品番配送区分記入用リスト!U:U,CONCATENATE(A1856,$H$1))</f>
        <v>0</v>
      </c>
      <c r="I1856" s="136">
        <f t="shared" si="30"/>
        <v>0</v>
      </c>
      <c r="J1856" s="142"/>
      <c r="L1856" s="135" t="s">
        <v>1484</v>
      </c>
      <c r="M1856" s="137">
        <v>1000000</v>
      </c>
      <c r="N1856" s="12"/>
      <c r="O1856" s="154"/>
      <c r="Q1856" s="12"/>
      <c r="R1856" s="147"/>
      <c r="S1856" s="138"/>
      <c r="T1856" s="138"/>
      <c r="X1856" s="85"/>
      <c r="Y1856" s="185"/>
      <c r="AA1856" s="158"/>
      <c r="AB1856" s="118"/>
      <c r="AC1856" s="118"/>
      <c r="AD1856" s="84"/>
      <c r="AF1856" s="139"/>
      <c r="AS1856" s="84"/>
    </row>
    <row r="1857" spans="1:45" ht="14.25" customHeight="1">
      <c r="A1857" s="407"/>
      <c r="B1857" s="104"/>
      <c r="C1857" s="105"/>
      <c r="E1857" s="135">
        <f>COUNTIF(品番配送区分記入用リスト!U:U,CONCATENATE(A1857,$E$1))</f>
        <v>0</v>
      </c>
      <c r="F1857" s="135">
        <f>COUNTIF(品番配送区分記入用リスト!U:U,CONCATENATE(A1857,$F$1))</f>
        <v>0</v>
      </c>
      <c r="G1857" s="135">
        <f>COUNTIF(品番配送区分記入用リスト!U:U,CONCATENATE(A1857,$G$1))</f>
        <v>0</v>
      </c>
      <c r="H1857" s="135">
        <f>COUNTIF(品番配送区分記入用リスト!U:U,CONCATENATE(A1857,$H$1))</f>
        <v>0</v>
      </c>
      <c r="I1857" s="136">
        <f t="shared" ref="I1857:I1920" si="31">IF(SUM(E1857:H1857)+ROW(A1856)*0.0001%&gt;=1,SUM(E1857:H1857)+ROW(A1856)*0.0001%+M1857+C1857,0)</f>
        <v>0</v>
      </c>
      <c r="J1857" s="142"/>
      <c r="L1857" s="135" t="s">
        <v>1484</v>
      </c>
      <c r="M1857" s="137">
        <v>1000000</v>
      </c>
      <c r="N1857" s="12"/>
      <c r="O1857" s="154"/>
      <c r="Q1857" s="12"/>
      <c r="R1857" s="147"/>
      <c r="S1857" s="138"/>
      <c r="T1857" s="138"/>
      <c r="X1857" s="85"/>
      <c r="Y1857" s="185"/>
      <c r="AA1857" s="158"/>
      <c r="AB1857" s="118"/>
      <c r="AC1857" s="118"/>
      <c r="AD1857" s="84"/>
      <c r="AF1857" s="139"/>
      <c r="AS1857" s="84"/>
    </row>
    <row r="1858" spans="1:45" ht="14.25" customHeight="1">
      <c r="A1858" s="407"/>
      <c r="B1858" s="104"/>
      <c r="C1858" s="105"/>
      <c r="E1858" s="135">
        <f>COUNTIF(品番配送区分記入用リスト!U:U,CONCATENATE(A1858,$E$1))</f>
        <v>0</v>
      </c>
      <c r="F1858" s="135">
        <f>COUNTIF(品番配送区分記入用リスト!U:U,CONCATENATE(A1858,$F$1))</f>
        <v>0</v>
      </c>
      <c r="G1858" s="135">
        <f>COUNTIF(品番配送区分記入用リスト!U:U,CONCATENATE(A1858,$G$1))</f>
        <v>0</v>
      </c>
      <c r="H1858" s="135">
        <f>COUNTIF(品番配送区分記入用リスト!U:U,CONCATENATE(A1858,$H$1))</f>
        <v>0</v>
      </c>
      <c r="I1858" s="136">
        <f t="shared" si="31"/>
        <v>0</v>
      </c>
      <c r="J1858" s="142"/>
      <c r="L1858" s="135" t="s">
        <v>1484</v>
      </c>
      <c r="M1858" s="137">
        <v>1000000</v>
      </c>
      <c r="N1858" s="12"/>
      <c r="O1858" s="154"/>
      <c r="Q1858" s="12"/>
      <c r="R1858" s="147"/>
      <c r="S1858" s="138"/>
      <c r="T1858" s="138"/>
      <c r="X1858" s="85"/>
      <c r="Y1858" s="185"/>
      <c r="AA1858" s="158"/>
      <c r="AB1858" s="118"/>
      <c r="AC1858" s="118"/>
      <c r="AD1858" s="84"/>
      <c r="AF1858" s="139"/>
      <c r="AS1858" s="84"/>
    </row>
    <row r="1859" spans="1:45" ht="14.25" customHeight="1">
      <c r="A1859" s="408"/>
      <c r="B1859" s="106"/>
      <c r="C1859" s="105"/>
      <c r="E1859" s="135">
        <f>COUNTIF(品番配送区分記入用リスト!U:U,CONCATENATE(A1859,$E$1))</f>
        <v>0</v>
      </c>
      <c r="F1859" s="135">
        <f>COUNTIF(品番配送区分記入用リスト!U:U,CONCATENATE(A1859,$F$1))</f>
        <v>0</v>
      </c>
      <c r="G1859" s="135">
        <f>COUNTIF(品番配送区分記入用リスト!U:U,CONCATENATE(A1859,$G$1))</f>
        <v>0</v>
      </c>
      <c r="H1859" s="135">
        <f>COUNTIF(品番配送区分記入用リスト!U:U,CONCATENATE(A1859,$H$1))</f>
        <v>0</v>
      </c>
      <c r="I1859" s="136">
        <f t="shared" si="31"/>
        <v>0</v>
      </c>
      <c r="J1859" s="142"/>
      <c r="L1859" s="135" t="s">
        <v>1484</v>
      </c>
      <c r="M1859" s="137">
        <v>1000000</v>
      </c>
      <c r="N1859" s="12"/>
      <c r="O1859" s="154"/>
      <c r="Q1859" s="12"/>
      <c r="R1859" s="147"/>
      <c r="S1859" s="138"/>
      <c r="T1859" s="138"/>
      <c r="X1859" s="85"/>
      <c r="Y1859" s="185"/>
      <c r="AA1859" s="158"/>
      <c r="AB1859" s="118"/>
      <c r="AC1859" s="118"/>
      <c r="AD1859" s="84"/>
      <c r="AF1859" s="139"/>
      <c r="AS1859" s="84"/>
    </row>
    <row r="1860" spans="1:45" ht="14.25" customHeight="1">
      <c r="A1860" s="407"/>
      <c r="B1860" s="104"/>
      <c r="C1860" s="105"/>
      <c r="E1860" s="135">
        <f>COUNTIF(品番配送区分記入用リスト!U:U,CONCATENATE(A1860,$E$1))</f>
        <v>0</v>
      </c>
      <c r="F1860" s="135">
        <f>COUNTIF(品番配送区分記入用リスト!U:U,CONCATENATE(A1860,$F$1))</f>
        <v>0</v>
      </c>
      <c r="G1860" s="135">
        <f>COUNTIF(品番配送区分記入用リスト!U:U,CONCATENATE(A1860,$G$1))</f>
        <v>0</v>
      </c>
      <c r="H1860" s="135">
        <f>COUNTIF(品番配送区分記入用リスト!U:U,CONCATENATE(A1860,$H$1))</f>
        <v>0</v>
      </c>
      <c r="I1860" s="136">
        <f t="shared" si="31"/>
        <v>0</v>
      </c>
      <c r="J1860" s="142"/>
      <c r="L1860" s="135" t="s">
        <v>1484</v>
      </c>
      <c r="M1860" s="137">
        <v>1000000</v>
      </c>
      <c r="N1860" s="12"/>
      <c r="O1860" s="154"/>
      <c r="Q1860" s="12"/>
      <c r="R1860" s="147"/>
      <c r="S1860" s="138"/>
      <c r="T1860" s="138"/>
      <c r="X1860" s="85"/>
      <c r="Y1860" s="185"/>
      <c r="AA1860" s="158"/>
      <c r="AB1860" s="118"/>
      <c r="AC1860" s="118"/>
      <c r="AD1860" s="84"/>
      <c r="AF1860" s="139"/>
      <c r="AS1860" s="84"/>
    </row>
    <row r="1861" spans="1:45" ht="14.25" customHeight="1">
      <c r="A1861" s="407"/>
      <c r="B1861" s="104"/>
      <c r="C1861" s="105"/>
      <c r="E1861" s="135">
        <f>COUNTIF(品番配送区分記入用リスト!U:U,CONCATENATE(A1861,$E$1))</f>
        <v>0</v>
      </c>
      <c r="F1861" s="135">
        <f>COUNTIF(品番配送区分記入用リスト!U:U,CONCATENATE(A1861,$F$1))</f>
        <v>0</v>
      </c>
      <c r="G1861" s="135">
        <f>COUNTIF(品番配送区分記入用リスト!U:U,CONCATENATE(A1861,$G$1))</f>
        <v>0</v>
      </c>
      <c r="H1861" s="135">
        <f>COUNTIF(品番配送区分記入用リスト!U:U,CONCATENATE(A1861,$H$1))</f>
        <v>0</v>
      </c>
      <c r="I1861" s="136">
        <f t="shared" si="31"/>
        <v>0</v>
      </c>
      <c r="J1861" s="142"/>
      <c r="L1861" s="135" t="s">
        <v>1484</v>
      </c>
      <c r="M1861" s="137">
        <v>1000000</v>
      </c>
      <c r="N1861" s="12"/>
      <c r="O1861" s="154"/>
      <c r="Q1861" s="12"/>
      <c r="R1861" s="147"/>
      <c r="S1861" s="138"/>
      <c r="T1861" s="138"/>
      <c r="X1861" s="85"/>
      <c r="Y1861" s="185"/>
      <c r="AA1861" s="158"/>
      <c r="AB1861" s="118"/>
      <c r="AC1861" s="118"/>
      <c r="AD1861" s="84"/>
      <c r="AF1861" s="139"/>
      <c r="AS1861" s="84"/>
    </row>
    <row r="1862" spans="1:45" ht="14.25" customHeight="1">
      <c r="A1862" s="407"/>
      <c r="B1862" s="104"/>
      <c r="C1862" s="105"/>
      <c r="E1862" s="135">
        <f>COUNTIF(品番配送区分記入用リスト!U:U,CONCATENATE(A1862,$E$1))</f>
        <v>0</v>
      </c>
      <c r="F1862" s="135">
        <f>COUNTIF(品番配送区分記入用リスト!U:U,CONCATENATE(A1862,$F$1))</f>
        <v>0</v>
      </c>
      <c r="G1862" s="135">
        <f>COUNTIF(品番配送区分記入用リスト!U:U,CONCATENATE(A1862,$G$1))</f>
        <v>0</v>
      </c>
      <c r="H1862" s="135">
        <f>COUNTIF(品番配送区分記入用リスト!U:U,CONCATENATE(A1862,$H$1))</f>
        <v>0</v>
      </c>
      <c r="I1862" s="136">
        <f t="shared" si="31"/>
        <v>0</v>
      </c>
      <c r="J1862" s="142"/>
      <c r="L1862" s="135" t="s">
        <v>1484</v>
      </c>
      <c r="M1862" s="137">
        <v>1000000</v>
      </c>
      <c r="N1862" s="12"/>
      <c r="O1862" s="154"/>
      <c r="Q1862" s="12"/>
      <c r="R1862" s="147"/>
      <c r="S1862" s="138"/>
      <c r="T1862" s="138"/>
      <c r="X1862" s="85"/>
      <c r="Y1862" s="185"/>
      <c r="AA1862" s="158"/>
      <c r="AB1862" s="118"/>
      <c r="AC1862" s="118"/>
      <c r="AD1862" s="84"/>
      <c r="AF1862" s="139"/>
      <c r="AS1862" s="84"/>
    </row>
    <row r="1863" spans="1:45" ht="14.25" customHeight="1">
      <c r="A1863" s="407"/>
      <c r="B1863" s="104"/>
      <c r="C1863" s="105"/>
      <c r="E1863" s="135">
        <f>COUNTIF(品番配送区分記入用リスト!U:U,CONCATENATE(A1863,$E$1))</f>
        <v>0</v>
      </c>
      <c r="F1863" s="135">
        <f>COUNTIF(品番配送区分記入用リスト!U:U,CONCATENATE(A1863,$F$1))</f>
        <v>0</v>
      </c>
      <c r="G1863" s="135">
        <f>COUNTIF(品番配送区分記入用リスト!U:U,CONCATENATE(A1863,$G$1))</f>
        <v>0</v>
      </c>
      <c r="H1863" s="135">
        <f>COUNTIF(品番配送区分記入用リスト!U:U,CONCATENATE(A1863,$H$1))</f>
        <v>0</v>
      </c>
      <c r="I1863" s="136">
        <f t="shared" si="31"/>
        <v>0</v>
      </c>
      <c r="J1863" s="142"/>
      <c r="L1863" s="135" t="s">
        <v>1484</v>
      </c>
      <c r="M1863" s="137">
        <v>1000000</v>
      </c>
      <c r="N1863" s="12"/>
      <c r="O1863" s="154"/>
      <c r="Q1863" s="12"/>
      <c r="R1863" s="147"/>
      <c r="S1863" s="138"/>
      <c r="T1863" s="138"/>
      <c r="X1863" s="85"/>
      <c r="Y1863" s="185"/>
      <c r="AA1863" s="158"/>
      <c r="AB1863" s="118"/>
      <c r="AC1863" s="118"/>
      <c r="AD1863" s="84"/>
      <c r="AF1863" s="139"/>
      <c r="AS1863" s="84"/>
    </row>
    <row r="1864" spans="1:45" ht="14.25" customHeight="1">
      <c r="A1864" s="407"/>
      <c r="B1864" s="104"/>
      <c r="C1864" s="105"/>
      <c r="E1864" s="135">
        <f>COUNTIF(品番配送区分記入用リスト!U:U,CONCATENATE(A1864,$E$1))</f>
        <v>0</v>
      </c>
      <c r="F1864" s="135">
        <f>COUNTIF(品番配送区分記入用リスト!U:U,CONCATENATE(A1864,$F$1))</f>
        <v>0</v>
      </c>
      <c r="G1864" s="135">
        <f>COUNTIF(品番配送区分記入用リスト!U:U,CONCATENATE(A1864,$G$1))</f>
        <v>0</v>
      </c>
      <c r="H1864" s="135">
        <f>COUNTIF(品番配送区分記入用リスト!U:U,CONCATENATE(A1864,$H$1))</f>
        <v>0</v>
      </c>
      <c r="I1864" s="136">
        <f t="shared" si="31"/>
        <v>0</v>
      </c>
      <c r="J1864" s="142"/>
      <c r="L1864" s="135" t="s">
        <v>1484</v>
      </c>
      <c r="M1864" s="137">
        <v>1000000</v>
      </c>
      <c r="N1864" s="12"/>
      <c r="O1864" s="154"/>
      <c r="Q1864" s="12"/>
      <c r="R1864" s="147"/>
      <c r="S1864" s="138"/>
      <c r="T1864" s="138"/>
      <c r="X1864" s="85"/>
      <c r="Y1864" s="185"/>
      <c r="AA1864" s="158"/>
      <c r="AB1864" s="118"/>
      <c r="AC1864" s="118"/>
      <c r="AD1864" s="84"/>
      <c r="AF1864" s="139"/>
      <c r="AS1864" s="84"/>
    </row>
    <row r="1865" spans="1:45" ht="14.25" customHeight="1">
      <c r="A1865" s="407"/>
      <c r="B1865" s="104"/>
      <c r="C1865" s="105"/>
      <c r="E1865" s="135">
        <f>COUNTIF(品番配送区分記入用リスト!U:U,CONCATENATE(A1865,$E$1))</f>
        <v>0</v>
      </c>
      <c r="F1865" s="135">
        <f>COUNTIF(品番配送区分記入用リスト!U:U,CONCATENATE(A1865,$F$1))</f>
        <v>0</v>
      </c>
      <c r="G1865" s="135">
        <f>COUNTIF(品番配送区分記入用リスト!U:U,CONCATENATE(A1865,$G$1))</f>
        <v>0</v>
      </c>
      <c r="H1865" s="135">
        <f>COUNTIF(品番配送区分記入用リスト!U:U,CONCATENATE(A1865,$H$1))</f>
        <v>0</v>
      </c>
      <c r="I1865" s="136">
        <f t="shared" si="31"/>
        <v>0</v>
      </c>
      <c r="J1865" s="142"/>
      <c r="L1865" s="135" t="s">
        <v>1484</v>
      </c>
      <c r="M1865" s="137">
        <v>1000000</v>
      </c>
      <c r="N1865" s="12"/>
      <c r="O1865" s="154"/>
      <c r="Q1865" s="12"/>
      <c r="R1865" s="147"/>
      <c r="S1865" s="138"/>
      <c r="T1865" s="138"/>
      <c r="X1865" s="85"/>
      <c r="Y1865" s="185"/>
      <c r="AA1865" s="158"/>
      <c r="AB1865" s="118"/>
      <c r="AC1865" s="118"/>
      <c r="AD1865" s="84"/>
      <c r="AF1865" s="139"/>
      <c r="AS1865" s="84"/>
    </row>
    <row r="1866" spans="1:45" ht="14.25" customHeight="1">
      <c r="A1866" s="407"/>
      <c r="B1866" s="104"/>
      <c r="C1866" s="105"/>
      <c r="E1866" s="135">
        <f>COUNTIF(品番配送区分記入用リスト!U:U,CONCATENATE(A1866,$E$1))</f>
        <v>0</v>
      </c>
      <c r="F1866" s="135">
        <f>COUNTIF(品番配送区分記入用リスト!U:U,CONCATENATE(A1866,$F$1))</f>
        <v>0</v>
      </c>
      <c r="G1866" s="135">
        <f>COUNTIF(品番配送区分記入用リスト!U:U,CONCATENATE(A1866,$G$1))</f>
        <v>0</v>
      </c>
      <c r="H1866" s="135">
        <f>COUNTIF(品番配送区分記入用リスト!U:U,CONCATENATE(A1866,$H$1))</f>
        <v>0</v>
      </c>
      <c r="I1866" s="136">
        <f t="shared" si="31"/>
        <v>0</v>
      </c>
      <c r="J1866" s="142"/>
      <c r="L1866" s="135" t="s">
        <v>1484</v>
      </c>
      <c r="M1866" s="137">
        <v>1000000</v>
      </c>
      <c r="N1866" s="12"/>
      <c r="O1866" s="154"/>
      <c r="Q1866" s="12"/>
      <c r="R1866" s="147"/>
      <c r="S1866" s="138"/>
      <c r="T1866" s="138"/>
      <c r="X1866" s="85"/>
      <c r="Y1866" s="185"/>
      <c r="AA1866" s="158"/>
      <c r="AB1866" s="118"/>
      <c r="AC1866" s="118"/>
      <c r="AD1866" s="84"/>
      <c r="AF1866" s="139"/>
      <c r="AS1866" s="84"/>
    </row>
    <row r="1867" spans="1:45" ht="14.25" customHeight="1">
      <c r="A1867" s="407"/>
      <c r="B1867" s="104"/>
      <c r="C1867" s="105"/>
      <c r="E1867" s="135">
        <f>COUNTIF(品番配送区分記入用リスト!U:U,CONCATENATE(A1867,$E$1))</f>
        <v>0</v>
      </c>
      <c r="F1867" s="135">
        <f>COUNTIF(品番配送区分記入用リスト!U:U,CONCATENATE(A1867,$F$1))</f>
        <v>0</v>
      </c>
      <c r="G1867" s="135">
        <f>COUNTIF(品番配送区分記入用リスト!U:U,CONCATENATE(A1867,$G$1))</f>
        <v>0</v>
      </c>
      <c r="H1867" s="135">
        <f>COUNTIF(品番配送区分記入用リスト!U:U,CONCATENATE(A1867,$H$1))</f>
        <v>0</v>
      </c>
      <c r="I1867" s="136">
        <f t="shared" si="31"/>
        <v>0</v>
      </c>
      <c r="J1867" s="142"/>
      <c r="L1867" s="135" t="s">
        <v>1484</v>
      </c>
      <c r="M1867" s="137">
        <v>1000000</v>
      </c>
      <c r="N1867" s="12"/>
      <c r="O1867" s="154"/>
      <c r="Q1867" s="12"/>
      <c r="R1867" s="147"/>
      <c r="S1867" s="138"/>
      <c r="T1867" s="138"/>
      <c r="X1867" s="85"/>
      <c r="Y1867" s="185"/>
      <c r="AA1867" s="158"/>
      <c r="AB1867" s="118"/>
      <c r="AC1867" s="118"/>
      <c r="AD1867" s="84"/>
      <c r="AF1867" s="139"/>
      <c r="AS1867" s="84"/>
    </row>
    <row r="1868" spans="1:45" ht="14.25" customHeight="1">
      <c r="A1868" s="407"/>
      <c r="B1868" s="104"/>
      <c r="C1868" s="105"/>
      <c r="E1868" s="135">
        <f>COUNTIF(品番配送区分記入用リスト!U:U,CONCATENATE(A1868,$E$1))</f>
        <v>0</v>
      </c>
      <c r="F1868" s="135">
        <f>COUNTIF(品番配送区分記入用リスト!U:U,CONCATENATE(A1868,$F$1))</f>
        <v>0</v>
      </c>
      <c r="G1868" s="135">
        <f>COUNTIF(品番配送区分記入用リスト!U:U,CONCATENATE(A1868,$G$1))</f>
        <v>0</v>
      </c>
      <c r="H1868" s="135">
        <f>COUNTIF(品番配送区分記入用リスト!U:U,CONCATENATE(A1868,$H$1))</f>
        <v>0</v>
      </c>
      <c r="I1868" s="136">
        <f t="shared" si="31"/>
        <v>0</v>
      </c>
      <c r="J1868" s="142"/>
      <c r="L1868" s="135" t="s">
        <v>1484</v>
      </c>
      <c r="M1868" s="137">
        <v>1000000</v>
      </c>
      <c r="N1868" s="12"/>
      <c r="O1868" s="154"/>
      <c r="Q1868" s="12"/>
      <c r="R1868" s="147"/>
      <c r="S1868" s="138"/>
      <c r="T1868" s="138"/>
      <c r="X1868" s="85"/>
      <c r="Y1868" s="185"/>
      <c r="AA1868" s="158"/>
      <c r="AB1868" s="118"/>
      <c r="AC1868" s="118"/>
      <c r="AD1868" s="84"/>
      <c r="AF1868" s="139"/>
      <c r="AS1868" s="84"/>
    </row>
    <row r="1869" spans="1:45" ht="14.25" customHeight="1">
      <c r="A1869" s="407"/>
      <c r="B1869" s="104"/>
      <c r="C1869" s="105"/>
      <c r="E1869" s="135">
        <f>COUNTIF(品番配送区分記入用リスト!U:U,CONCATENATE(A1869,$E$1))</f>
        <v>0</v>
      </c>
      <c r="F1869" s="135">
        <f>COUNTIF(品番配送区分記入用リスト!U:U,CONCATENATE(A1869,$F$1))</f>
        <v>0</v>
      </c>
      <c r="G1869" s="135">
        <f>COUNTIF(品番配送区分記入用リスト!U:U,CONCATENATE(A1869,$G$1))</f>
        <v>0</v>
      </c>
      <c r="H1869" s="135">
        <f>COUNTIF(品番配送区分記入用リスト!U:U,CONCATENATE(A1869,$H$1))</f>
        <v>0</v>
      </c>
      <c r="I1869" s="136">
        <f t="shared" si="31"/>
        <v>0</v>
      </c>
      <c r="J1869" s="142"/>
      <c r="L1869" s="135" t="s">
        <v>1484</v>
      </c>
      <c r="M1869" s="137">
        <v>1000000</v>
      </c>
      <c r="N1869" s="12"/>
      <c r="O1869" s="154"/>
      <c r="Q1869" s="12"/>
      <c r="R1869" s="147"/>
      <c r="S1869" s="138"/>
      <c r="T1869" s="138"/>
      <c r="X1869" s="85"/>
      <c r="Y1869" s="185"/>
      <c r="AA1869" s="158"/>
      <c r="AB1869" s="118"/>
      <c r="AC1869" s="118"/>
      <c r="AD1869" s="84"/>
      <c r="AF1869" s="139"/>
      <c r="AS1869" s="84"/>
    </row>
    <row r="1870" spans="1:45" ht="14.25" customHeight="1">
      <c r="A1870" s="407"/>
      <c r="B1870" s="104"/>
      <c r="C1870" s="105"/>
      <c r="E1870" s="135">
        <f>COUNTIF(品番配送区分記入用リスト!U:U,CONCATENATE(A1870,$E$1))</f>
        <v>0</v>
      </c>
      <c r="F1870" s="135">
        <f>COUNTIF(品番配送区分記入用リスト!U:U,CONCATENATE(A1870,$F$1))</f>
        <v>0</v>
      </c>
      <c r="G1870" s="135">
        <f>COUNTIF(品番配送区分記入用リスト!U:U,CONCATENATE(A1870,$G$1))</f>
        <v>0</v>
      </c>
      <c r="H1870" s="135">
        <f>COUNTIF(品番配送区分記入用リスト!U:U,CONCATENATE(A1870,$H$1))</f>
        <v>0</v>
      </c>
      <c r="I1870" s="136">
        <f t="shared" si="31"/>
        <v>0</v>
      </c>
      <c r="J1870" s="142"/>
      <c r="L1870" s="135" t="s">
        <v>1484</v>
      </c>
      <c r="M1870" s="137">
        <v>1000000</v>
      </c>
      <c r="N1870" s="12"/>
      <c r="O1870" s="154"/>
      <c r="Q1870" s="12"/>
      <c r="R1870" s="147"/>
      <c r="S1870" s="138"/>
      <c r="T1870" s="138"/>
      <c r="X1870" s="85"/>
      <c r="Y1870" s="185"/>
      <c r="AA1870" s="158"/>
      <c r="AB1870" s="118"/>
      <c r="AC1870" s="118"/>
      <c r="AD1870" s="84"/>
      <c r="AF1870" s="139"/>
      <c r="AS1870" s="84"/>
    </row>
    <row r="1871" spans="1:45" ht="14.25" customHeight="1">
      <c r="A1871" s="407"/>
      <c r="B1871" s="104"/>
      <c r="C1871" s="105"/>
      <c r="E1871" s="135">
        <f>COUNTIF(品番配送区分記入用リスト!U:U,CONCATENATE(A1871,$E$1))</f>
        <v>0</v>
      </c>
      <c r="F1871" s="135">
        <f>COUNTIF(品番配送区分記入用リスト!U:U,CONCATENATE(A1871,$F$1))</f>
        <v>0</v>
      </c>
      <c r="G1871" s="135">
        <f>COUNTIF(品番配送区分記入用リスト!U:U,CONCATENATE(A1871,$G$1))</f>
        <v>0</v>
      </c>
      <c r="H1871" s="135">
        <f>COUNTIF(品番配送区分記入用リスト!U:U,CONCATENATE(A1871,$H$1))</f>
        <v>0</v>
      </c>
      <c r="I1871" s="136">
        <f t="shared" si="31"/>
        <v>0</v>
      </c>
      <c r="J1871" s="142"/>
      <c r="L1871" s="135" t="s">
        <v>1484</v>
      </c>
      <c r="M1871" s="137">
        <v>1000000</v>
      </c>
      <c r="N1871" s="12"/>
      <c r="O1871" s="154"/>
      <c r="Q1871" s="12"/>
      <c r="R1871" s="147"/>
      <c r="S1871" s="138"/>
      <c r="T1871" s="138"/>
      <c r="X1871" s="85"/>
      <c r="Y1871" s="185"/>
      <c r="AA1871" s="158"/>
      <c r="AB1871" s="118"/>
      <c r="AC1871" s="118"/>
      <c r="AD1871" s="84"/>
      <c r="AF1871" s="139"/>
      <c r="AS1871" s="84"/>
    </row>
    <row r="1872" spans="1:45" ht="14.25" customHeight="1">
      <c r="A1872" s="407"/>
      <c r="B1872" s="104"/>
      <c r="C1872" s="105"/>
      <c r="E1872" s="135">
        <f>COUNTIF(品番配送区分記入用リスト!U:U,CONCATENATE(A1872,$E$1))</f>
        <v>0</v>
      </c>
      <c r="F1872" s="135">
        <f>COUNTIF(品番配送区分記入用リスト!U:U,CONCATENATE(A1872,$F$1))</f>
        <v>0</v>
      </c>
      <c r="G1872" s="135">
        <f>COUNTIF(品番配送区分記入用リスト!U:U,CONCATENATE(A1872,$G$1))</f>
        <v>0</v>
      </c>
      <c r="H1872" s="135">
        <f>COUNTIF(品番配送区分記入用リスト!U:U,CONCATENATE(A1872,$H$1))</f>
        <v>0</v>
      </c>
      <c r="I1872" s="136">
        <f t="shared" si="31"/>
        <v>0</v>
      </c>
      <c r="J1872" s="142"/>
      <c r="L1872" s="135" t="s">
        <v>1484</v>
      </c>
      <c r="M1872" s="137">
        <v>1000000</v>
      </c>
      <c r="N1872" s="12"/>
      <c r="O1872" s="154"/>
      <c r="Q1872" s="12"/>
      <c r="R1872" s="147"/>
      <c r="S1872" s="138"/>
      <c r="T1872" s="138"/>
      <c r="X1872" s="85"/>
      <c r="Y1872" s="185"/>
      <c r="AA1872" s="158"/>
      <c r="AB1872" s="118"/>
      <c r="AC1872" s="118"/>
      <c r="AD1872" s="84"/>
      <c r="AF1872" s="139"/>
      <c r="AS1872" s="84"/>
    </row>
    <row r="1873" spans="1:45" ht="14.25" customHeight="1">
      <c r="A1873" s="407"/>
      <c r="B1873" s="104"/>
      <c r="C1873" s="105"/>
      <c r="E1873" s="135">
        <f>COUNTIF(品番配送区分記入用リスト!U:U,CONCATENATE(A1873,$E$1))</f>
        <v>0</v>
      </c>
      <c r="F1873" s="135">
        <f>COUNTIF(品番配送区分記入用リスト!U:U,CONCATENATE(A1873,$F$1))</f>
        <v>0</v>
      </c>
      <c r="G1873" s="135">
        <f>COUNTIF(品番配送区分記入用リスト!U:U,CONCATENATE(A1873,$G$1))</f>
        <v>0</v>
      </c>
      <c r="H1873" s="135">
        <f>COUNTIF(品番配送区分記入用リスト!U:U,CONCATENATE(A1873,$H$1))</f>
        <v>0</v>
      </c>
      <c r="I1873" s="136">
        <f t="shared" si="31"/>
        <v>0</v>
      </c>
      <c r="J1873" s="142"/>
      <c r="L1873" s="135" t="s">
        <v>1484</v>
      </c>
      <c r="M1873" s="137">
        <v>1000000</v>
      </c>
      <c r="N1873" s="12"/>
      <c r="O1873" s="154"/>
      <c r="Q1873" s="12"/>
      <c r="R1873" s="147"/>
      <c r="S1873" s="138"/>
      <c r="T1873" s="138"/>
      <c r="X1873" s="85"/>
      <c r="Y1873" s="185"/>
      <c r="AA1873" s="158"/>
      <c r="AB1873" s="118"/>
      <c r="AC1873" s="118"/>
      <c r="AD1873" s="84"/>
      <c r="AF1873" s="139"/>
      <c r="AS1873" s="84"/>
    </row>
    <row r="1874" spans="1:45" ht="14.25" customHeight="1">
      <c r="A1874" s="407"/>
      <c r="B1874" s="104"/>
      <c r="C1874" s="105"/>
      <c r="E1874" s="135">
        <f>COUNTIF(品番配送区分記入用リスト!U:U,CONCATENATE(A1874,$E$1))</f>
        <v>0</v>
      </c>
      <c r="F1874" s="135">
        <f>COUNTIF(品番配送区分記入用リスト!U:U,CONCATENATE(A1874,$F$1))</f>
        <v>0</v>
      </c>
      <c r="G1874" s="135">
        <f>COUNTIF(品番配送区分記入用リスト!U:U,CONCATENATE(A1874,$G$1))</f>
        <v>0</v>
      </c>
      <c r="H1874" s="135">
        <f>COUNTIF(品番配送区分記入用リスト!U:U,CONCATENATE(A1874,$H$1))</f>
        <v>0</v>
      </c>
      <c r="I1874" s="136">
        <f t="shared" si="31"/>
        <v>0</v>
      </c>
      <c r="J1874" s="142"/>
      <c r="L1874" s="135" t="s">
        <v>1484</v>
      </c>
      <c r="M1874" s="137">
        <v>1000000</v>
      </c>
      <c r="N1874" s="12"/>
      <c r="O1874" s="154"/>
      <c r="Q1874" s="12"/>
      <c r="R1874" s="147"/>
      <c r="S1874" s="138"/>
      <c r="T1874" s="138"/>
      <c r="X1874" s="85"/>
      <c r="Y1874" s="185"/>
      <c r="AA1874" s="158"/>
      <c r="AB1874" s="118"/>
      <c r="AC1874" s="118"/>
      <c r="AD1874" s="84"/>
      <c r="AF1874" s="139"/>
      <c r="AS1874" s="84"/>
    </row>
    <row r="1875" spans="1:45" ht="14.25" customHeight="1">
      <c r="A1875" s="407"/>
      <c r="B1875" s="104"/>
      <c r="C1875" s="105"/>
      <c r="E1875" s="135">
        <f>COUNTIF(品番配送区分記入用リスト!U:U,CONCATENATE(A1875,$E$1))</f>
        <v>0</v>
      </c>
      <c r="F1875" s="135">
        <f>COUNTIF(品番配送区分記入用リスト!U:U,CONCATENATE(A1875,$F$1))</f>
        <v>0</v>
      </c>
      <c r="G1875" s="135">
        <f>COUNTIF(品番配送区分記入用リスト!U:U,CONCATENATE(A1875,$G$1))</f>
        <v>0</v>
      </c>
      <c r="H1875" s="135">
        <f>COUNTIF(品番配送区分記入用リスト!U:U,CONCATENATE(A1875,$H$1))</f>
        <v>0</v>
      </c>
      <c r="I1875" s="136">
        <f t="shared" si="31"/>
        <v>0</v>
      </c>
      <c r="J1875" s="142"/>
      <c r="L1875" s="135" t="s">
        <v>1484</v>
      </c>
      <c r="M1875" s="137">
        <v>1000000</v>
      </c>
      <c r="N1875" s="12"/>
      <c r="O1875" s="154"/>
      <c r="Q1875" s="12"/>
      <c r="R1875" s="147"/>
      <c r="S1875" s="138"/>
      <c r="T1875" s="138"/>
      <c r="X1875" s="85"/>
      <c r="Y1875" s="185"/>
      <c r="AA1875" s="158"/>
      <c r="AB1875" s="118"/>
      <c r="AC1875" s="118"/>
      <c r="AD1875" s="84"/>
      <c r="AF1875" s="139"/>
      <c r="AS1875" s="84"/>
    </row>
    <row r="1876" spans="1:45" ht="14.25" customHeight="1">
      <c r="A1876" s="407"/>
      <c r="B1876" s="104"/>
      <c r="C1876" s="105"/>
      <c r="E1876" s="135">
        <f>COUNTIF(品番配送区分記入用リスト!U:U,CONCATENATE(A1876,$E$1))</f>
        <v>0</v>
      </c>
      <c r="F1876" s="135">
        <f>COUNTIF(品番配送区分記入用リスト!U:U,CONCATENATE(A1876,$F$1))</f>
        <v>0</v>
      </c>
      <c r="G1876" s="135">
        <f>COUNTIF(品番配送区分記入用リスト!U:U,CONCATENATE(A1876,$G$1))</f>
        <v>0</v>
      </c>
      <c r="H1876" s="135">
        <f>COUNTIF(品番配送区分記入用リスト!U:U,CONCATENATE(A1876,$H$1))</f>
        <v>0</v>
      </c>
      <c r="I1876" s="136">
        <f t="shared" si="31"/>
        <v>0</v>
      </c>
      <c r="J1876" s="142"/>
      <c r="L1876" s="135" t="s">
        <v>1484</v>
      </c>
      <c r="M1876" s="137">
        <v>1000000</v>
      </c>
      <c r="N1876" s="12"/>
      <c r="O1876" s="154"/>
      <c r="Q1876" s="12"/>
      <c r="R1876" s="147"/>
      <c r="S1876" s="138"/>
      <c r="T1876" s="138"/>
      <c r="X1876" s="85"/>
      <c r="Y1876" s="185"/>
      <c r="AA1876" s="158"/>
      <c r="AB1876" s="118"/>
      <c r="AC1876" s="118"/>
      <c r="AD1876" s="84"/>
      <c r="AF1876" s="139"/>
      <c r="AS1876" s="84"/>
    </row>
    <row r="1877" spans="1:45" ht="14.25" customHeight="1">
      <c r="A1877" s="407"/>
      <c r="B1877" s="104"/>
      <c r="C1877" s="105"/>
      <c r="E1877" s="135">
        <f>COUNTIF(品番配送区分記入用リスト!U:U,CONCATENATE(A1877,$E$1))</f>
        <v>0</v>
      </c>
      <c r="F1877" s="135">
        <f>COUNTIF(品番配送区分記入用リスト!U:U,CONCATENATE(A1877,$F$1))</f>
        <v>0</v>
      </c>
      <c r="G1877" s="135">
        <f>COUNTIF(品番配送区分記入用リスト!U:U,CONCATENATE(A1877,$G$1))</f>
        <v>0</v>
      </c>
      <c r="H1877" s="135">
        <f>COUNTIF(品番配送区分記入用リスト!U:U,CONCATENATE(A1877,$H$1))</f>
        <v>0</v>
      </c>
      <c r="I1877" s="136">
        <f t="shared" si="31"/>
        <v>0</v>
      </c>
      <c r="J1877" s="142"/>
      <c r="L1877" s="135" t="s">
        <v>1484</v>
      </c>
      <c r="M1877" s="137">
        <v>1000000</v>
      </c>
      <c r="N1877" s="12"/>
      <c r="O1877" s="154"/>
      <c r="Q1877" s="12"/>
      <c r="R1877" s="147"/>
      <c r="S1877" s="138"/>
      <c r="T1877" s="138"/>
      <c r="X1877" s="85"/>
      <c r="Y1877" s="185"/>
      <c r="AA1877" s="158"/>
      <c r="AB1877" s="118"/>
      <c r="AC1877" s="118"/>
      <c r="AD1877" s="84"/>
      <c r="AF1877" s="139"/>
      <c r="AS1877" s="84"/>
    </row>
    <row r="1878" spans="1:45" ht="14.25" customHeight="1">
      <c r="A1878" s="407"/>
      <c r="B1878" s="104"/>
      <c r="C1878" s="105"/>
      <c r="E1878" s="135">
        <f>COUNTIF(品番配送区分記入用リスト!U:U,CONCATENATE(A1878,$E$1))</f>
        <v>0</v>
      </c>
      <c r="F1878" s="135">
        <f>COUNTIF(品番配送区分記入用リスト!U:U,CONCATENATE(A1878,$F$1))</f>
        <v>0</v>
      </c>
      <c r="G1878" s="135">
        <f>COUNTIF(品番配送区分記入用リスト!U:U,CONCATENATE(A1878,$G$1))</f>
        <v>0</v>
      </c>
      <c r="H1878" s="135">
        <f>COUNTIF(品番配送区分記入用リスト!U:U,CONCATENATE(A1878,$H$1))</f>
        <v>0</v>
      </c>
      <c r="I1878" s="136">
        <f t="shared" si="31"/>
        <v>0</v>
      </c>
      <c r="J1878" s="142"/>
      <c r="L1878" s="135" t="s">
        <v>1484</v>
      </c>
      <c r="M1878" s="137">
        <v>1000000</v>
      </c>
      <c r="N1878" s="12"/>
      <c r="O1878" s="154"/>
      <c r="Q1878" s="12"/>
      <c r="R1878" s="147"/>
      <c r="S1878" s="138"/>
      <c r="T1878" s="138"/>
      <c r="X1878" s="85"/>
      <c r="Y1878" s="185"/>
      <c r="AA1878" s="158"/>
      <c r="AB1878" s="118"/>
      <c r="AC1878" s="118"/>
      <c r="AD1878" s="84"/>
      <c r="AF1878" s="139"/>
      <c r="AS1878" s="84"/>
    </row>
    <row r="1879" spans="1:45" ht="14.25" customHeight="1">
      <c r="A1879" s="407"/>
      <c r="B1879" s="104"/>
      <c r="C1879" s="105"/>
      <c r="E1879" s="135">
        <f>COUNTIF(品番配送区分記入用リスト!U:U,CONCATENATE(A1879,$E$1))</f>
        <v>0</v>
      </c>
      <c r="F1879" s="135">
        <f>COUNTIF(品番配送区分記入用リスト!U:U,CONCATENATE(A1879,$F$1))</f>
        <v>0</v>
      </c>
      <c r="G1879" s="135">
        <f>COUNTIF(品番配送区分記入用リスト!U:U,CONCATENATE(A1879,$G$1))</f>
        <v>0</v>
      </c>
      <c r="H1879" s="135">
        <f>COUNTIF(品番配送区分記入用リスト!U:U,CONCATENATE(A1879,$H$1))</f>
        <v>0</v>
      </c>
      <c r="I1879" s="136">
        <f t="shared" si="31"/>
        <v>0</v>
      </c>
      <c r="J1879" s="142"/>
      <c r="L1879" s="135" t="s">
        <v>1484</v>
      </c>
      <c r="M1879" s="137">
        <v>1000000</v>
      </c>
      <c r="N1879" s="12"/>
      <c r="O1879" s="154"/>
      <c r="Q1879" s="12"/>
      <c r="R1879" s="147"/>
      <c r="S1879" s="138"/>
      <c r="T1879" s="138"/>
      <c r="X1879" s="85"/>
      <c r="Y1879" s="185"/>
      <c r="AA1879" s="158"/>
      <c r="AB1879" s="118"/>
      <c r="AC1879" s="118"/>
      <c r="AD1879" s="84"/>
      <c r="AF1879" s="139"/>
      <c r="AS1879" s="84"/>
    </row>
    <row r="1880" spans="1:45" ht="14.25" customHeight="1">
      <c r="A1880" s="407"/>
      <c r="B1880" s="104"/>
      <c r="C1880" s="105"/>
      <c r="E1880" s="135">
        <f>COUNTIF(品番配送区分記入用リスト!U:U,CONCATENATE(A1880,$E$1))</f>
        <v>0</v>
      </c>
      <c r="F1880" s="135">
        <f>COUNTIF(品番配送区分記入用リスト!U:U,CONCATENATE(A1880,$F$1))</f>
        <v>0</v>
      </c>
      <c r="G1880" s="135">
        <f>COUNTIF(品番配送区分記入用リスト!U:U,CONCATENATE(A1880,$G$1))</f>
        <v>0</v>
      </c>
      <c r="H1880" s="135">
        <f>COUNTIF(品番配送区分記入用リスト!U:U,CONCATENATE(A1880,$H$1))</f>
        <v>0</v>
      </c>
      <c r="I1880" s="136">
        <f t="shared" si="31"/>
        <v>0</v>
      </c>
      <c r="J1880" s="142"/>
      <c r="L1880" s="135" t="s">
        <v>1484</v>
      </c>
      <c r="M1880" s="137">
        <v>1000000</v>
      </c>
      <c r="N1880" s="12"/>
      <c r="O1880" s="154"/>
      <c r="Q1880" s="12"/>
      <c r="R1880" s="147"/>
      <c r="S1880" s="138"/>
      <c r="T1880" s="138"/>
      <c r="X1880" s="85"/>
      <c r="Y1880" s="185"/>
      <c r="AA1880" s="158"/>
      <c r="AB1880" s="118"/>
      <c r="AC1880" s="118"/>
      <c r="AD1880" s="84"/>
      <c r="AF1880" s="139"/>
      <c r="AS1880" s="84"/>
    </row>
    <row r="1881" spans="1:45" ht="14.25" customHeight="1">
      <c r="A1881" s="407"/>
      <c r="B1881" s="104"/>
      <c r="C1881" s="105"/>
      <c r="E1881" s="135">
        <f>COUNTIF(品番配送区分記入用リスト!U:U,CONCATENATE(A1881,$E$1))</f>
        <v>0</v>
      </c>
      <c r="F1881" s="135">
        <f>COUNTIF(品番配送区分記入用リスト!U:U,CONCATENATE(A1881,$F$1))</f>
        <v>0</v>
      </c>
      <c r="G1881" s="135">
        <f>COUNTIF(品番配送区分記入用リスト!U:U,CONCATENATE(A1881,$G$1))</f>
        <v>0</v>
      </c>
      <c r="H1881" s="135">
        <f>COUNTIF(品番配送区分記入用リスト!U:U,CONCATENATE(A1881,$H$1))</f>
        <v>0</v>
      </c>
      <c r="I1881" s="136">
        <f t="shared" si="31"/>
        <v>0</v>
      </c>
      <c r="J1881" s="142"/>
      <c r="L1881" s="135" t="s">
        <v>1484</v>
      </c>
      <c r="M1881" s="137">
        <v>1000000</v>
      </c>
      <c r="N1881" s="12"/>
      <c r="O1881" s="154"/>
      <c r="Q1881" s="12"/>
      <c r="R1881" s="147"/>
      <c r="S1881" s="138"/>
      <c r="T1881" s="138"/>
      <c r="X1881" s="85"/>
      <c r="Y1881" s="185"/>
      <c r="AA1881" s="158"/>
      <c r="AB1881" s="118"/>
      <c r="AC1881" s="118"/>
      <c r="AD1881" s="84"/>
      <c r="AF1881" s="139"/>
      <c r="AS1881" s="84"/>
    </row>
    <row r="1882" spans="1:45" ht="14.25" customHeight="1">
      <c r="A1882" s="407"/>
      <c r="B1882" s="104"/>
      <c r="C1882" s="105"/>
      <c r="E1882" s="135">
        <f>COUNTIF(品番配送区分記入用リスト!U:U,CONCATENATE(A1882,$E$1))</f>
        <v>0</v>
      </c>
      <c r="F1882" s="135">
        <f>COUNTIF(品番配送区分記入用リスト!U:U,CONCATENATE(A1882,$F$1))</f>
        <v>0</v>
      </c>
      <c r="G1882" s="135">
        <f>COUNTIF(品番配送区分記入用リスト!U:U,CONCATENATE(A1882,$G$1))</f>
        <v>0</v>
      </c>
      <c r="H1882" s="135">
        <f>COUNTIF(品番配送区分記入用リスト!U:U,CONCATENATE(A1882,$H$1))</f>
        <v>0</v>
      </c>
      <c r="I1882" s="136">
        <f t="shared" si="31"/>
        <v>0</v>
      </c>
      <c r="J1882" s="142"/>
      <c r="L1882" s="135" t="s">
        <v>1484</v>
      </c>
      <c r="M1882" s="137">
        <v>1000000</v>
      </c>
      <c r="N1882" s="12"/>
      <c r="O1882" s="154"/>
      <c r="Q1882" s="12"/>
      <c r="R1882" s="147"/>
      <c r="S1882" s="138"/>
      <c r="T1882" s="138"/>
      <c r="X1882" s="85"/>
      <c r="Y1882" s="185"/>
      <c r="AA1882" s="158"/>
      <c r="AB1882" s="118"/>
      <c r="AC1882" s="118"/>
      <c r="AD1882" s="84"/>
      <c r="AF1882" s="139"/>
      <c r="AS1882" s="84"/>
    </row>
    <row r="1883" spans="1:45" ht="14.25" customHeight="1">
      <c r="A1883" s="407"/>
      <c r="B1883" s="104"/>
      <c r="C1883" s="105"/>
      <c r="E1883" s="135">
        <f>COUNTIF(品番配送区分記入用リスト!U:U,CONCATENATE(A1883,$E$1))</f>
        <v>0</v>
      </c>
      <c r="F1883" s="135">
        <f>COUNTIF(品番配送区分記入用リスト!U:U,CONCATENATE(A1883,$F$1))</f>
        <v>0</v>
      </c>
      <c r="G1883" s="135">
        <f>COUNTIF(品番配送区分記入用リスト!U:U,CONCATENATE(A1883,$G$1))</f>
        <v>0</v>
      </c>
      <c r="H1883" s="135">
        <f>COUNTIF(品番配送区分記入用リスト!U:U,CONCATENATE(A1883,$H$1))</f>
        <v>0</v>
      </c>
      <c r="I1883" s="136">
        <f t="shared" si="31"/>
        <v>0</v>
      </c>
      <c r="J1883" s="142"/>
      <c r="L1883" s="135" t="s">
        <v>1484</v>
      </c>
      <c r="M1883" s="137">
        <v>1000000</v>
      </c>
      <c r="N1883" s="12"/>
      <c r="O1883" s="154"/>
      <c r="Q1883" s="12"/>
      <c r="R1883" s="147"/>
      <c r="S1883" s="138"/>
      <c r="T1883" s="138"/>
      <c r="X1883" s="85"/>
      <c r="Y1883" s="185"/>
      <c r="AA1883" s="158"/>
      <c r="AB1883" s="118"/>
      <c r="AC1883" s="118"/>
      <c r="AD1883" s="84"/>
      <c r="AF1883" s="139"/>
      <c r="AS1883" s="84"/>
    </row>
    <row r="1884" spans="1:45" ht="14.25" customHeight="1">
      <c r="A1884" s="407"/>
      <c r="B1884" s="104"/>
      <c r="C1884" s="105"/>
      <c r="E1884" s="135">
        <f>COUNTIF(品番配送区分記入用リスト!U:U,CONCATENATE(A1884,$E$1))</f>
        <v>0</v>
      </c>
      <c r="F1884" s="135">
        <f>COUNTIF(品番配送区分記入用リスト!U:U,CONCATENATE(A1884,$F$1))</f>
        <v>0</v>
      </c>
      <c r="G1884" s="135">
        <f>COUNTIF(品番配送区分記入用リスト!U:U,CONCATENATE(A1884,$G$1))</f>
        <v>0</v>
      </c>
      <c r="H1884" s="135">
        <f>COUNTIF(品番配送区分記入用リスト!U:U,CONCATENATE(A1884,$H$1))</f>
        <v>0</v>
      </c>
      <c r="I1884" s="136">
        <f t="shared" si="31"/>
        <v>0</v>
      </c>
      <c r="J1884" s="142"/>
      <c r="L1884" s="135" t="s">
        <v>1484</v>
      </c>
      <c r="M1884" s="137">
        <v>1000000</v>
      </c>
      <c r="N1884" s="12"/>
      <c r="O1884" s="154"/>
      <c r="Q1884" s="12"/>
      <c r="R1884" s="147"/>
      <c r="S1884" s="138"/>
      <c r="T1884" s="138"/>
      <c r="X1884" s="85"/>
      <c r="Y1884" s="185"/>
      <c r="AA1884" s="158"/>
      <c r="AB1884" s="118"/>
      <c r="AC1884" s="118"/>
      <c r="AD1884" s="84"/>
      <c r="AF1884" s="139"/>
      <c r="AS1884" s="84"/>
    </row>
    <row r="1885" spans="1:45" ht="14.25" customHeight="1">
      <c r="A1885" s="407"/>
      <c r="B1885" s="104"/>
      <c r="C1885" s="105"/>
      <c r="E1885" s="135">
        <f>COUNTIF(品番配送区分記入用リスト!U:U,CONCATENATE(A1885,$E$1))</f>
        <v>0</v>
      </c>
      <c r="F1885" s="135">
        <f>COUNTIF(品番配送区分記入用リスト!U:U,CONCATENATE(A1885,$F$1))</f>
        <v>0</v>
      </c>
      <c r="G1885" s="135">
        <f>COUNTIF(品番配送区分記入用リスト!U:U,CONCATENATE(A1885,$G$1))</f>
        <v>0</v>
      </c>
      <c r="H1885" s="135">
        <f>COUNTIF(品番配送区分記入用リスト!U:U,CONCATENATE(A1885,$H$1))</f>
        <v>0</v>
      </c>
      <c r="I1885" s="136">
        <f t="shared" si="31"/>
        <v>0</v>
      </c>
      <c r="J1885" s="142"/>
      <c r="L1885" s="135" t="s">
        <v>1484</v>
      </c>
      <c r="M1885" s="137">
        <v>1000000</v>
      </c>
      <c r="N1885" s="12"/>
      <c r="O1885" s="154"/>
      <c r="Q1885" s="12"/>
      <c r="R1885" s="147"/>
      <c r="S1885" s="138"/>
      <c r="T1885" s="138"/>
      <c r="X1885" s="85"/>
      <c r="Y1885" s="185"/>
      <c r="AA1885" s="158"/>
      <c r="AB1885" s="118"/>
      <c r="AC1885" s="118"/>
      <c r="AD1885" s="84"/>
      <c r="AF1885" s="139"/>
      <c r="AS1885" s="84"/>
    </row>
    <row r="1886" spans="1:45" ht="14.25" customHeight="1">
      <c r="A1886" s="407"/>
      <c r="B1886" s="104"/>
      <c r="C1886" s="105"/>
      <c r="E1886" s="135">
        <f>COUNTIF(品番配送区分記入用リスト!U:U,CONCATENATE(A1886,$E$1))</f>
        <v>0</v>
      </c>
      <c r="F1886" s="135">
        <f>COUNTIF(品番配送区分記入用リスト!U:U,CONCATENATE(A1886,$F$1))</f>
        <v>0</v>
      </c>
      <c r="G1886" s="135">
        <f>COUNTIF(品番配送区分記入用リスト!U:U,CONCATENATE(A1886,$G$1))</f>
        <v>0</v>
      </c>
      <c r="H1886" s="135">
        <f>COUNTIF(品番配送区分記入用リスト!U:U,CONCATENATE(A1886,$H$1))</f>
        <v>0</v>
      </c>
      <c r="I1886" s="136">
        <f t="shared" si="31"/>
        <v>0</v>
      </c>
      <c r="J1886" s="142"/>
      <c r="L1886" s="135" t="s">
        <v>1484</v>
      </c>
      <c r="M1886" s="137">
        <v>1000000</v>
      </c>
      <c r="N1886" s="12"/>
      <c r="O1886" s="154"/>
      <c r="Q1886" s="12"/>
      <c r="R1886" s="147"/>
      <c r="S1886" s="138"/>
      <c r="T1886" s="138"/>
      <c r="X1886" s="85"/>
      <c r="Y1886" s="185"/>
      <c r="AA1886" s="158"/>
      <c r="AB1886" s="118"/>
      <c r="AC1886" s="118"/>
      <c r="AD1886" s="84"/>
      <c r="AF1886" s="139"/>
      <c r="AS1886" s="84"/>
    </row>
    <row r="1887" spans="1:45" ht="14.25" customHeight="1">
      <c r="A1887" s="407"/>
      <c r="B1887" s="104"/>
      <c r="C1887" s="105"/>
      <c r="E1887" s="135">
        <f>COUNTIF(品番配送区分記入用リスト!U:U,CONCATENATE(A1887,$E$1))</f>
        <v>0</v>
      </c>
      <c r="F1887" s="135">
        <f>COUNTIF(品番配送区分記入用リスト!U:U,CONCATENATE(A1887,$F$1))</f>
        <v>0</v>
      </c>
      <c r="G1887" s="135">
        <f>COUNTIF(品番配送区分記入用リスト!U:U,CONCATENATE(A1887,$G$1))</f>
        <v>0</v>
      </c>
      <c r="H1887" s="135">
        <f>COUNTIF(品番配送区分記入用リスト!U:U,CONCATENATE(A1887,$H$1))</f>
        <v>0</v>
      </c>
      <c r="I1887" s="136">
        <f t="shared" si="31"/>
        <v>0</v>
      </c>
      <c r="J1887" s="142"/>
      <c r="L1887" s="135" t="s">
        <v>1484</v>
      </c>
      <c r="M1887" s="137">
        <v>1000000</v>
      </c>
      <c r="N1887" s="12"/>
      <c r="O1887" s="154"/>
      <c r="Q1887" s="12"/>
      <c r="R1887" s="147"/>
      <c r="S1887" s="138"/>
      <c r="T1887" s="138"/>
      <c r="X1887" s="85"/>
      <c r="Y1887" s="185"/>
      <c r="AA1887" s="158"/>
      <c r="AB1887" s="118"/>
      <c r="AC1887" s="118"/>
      <c r="AD1887" s="84"/>
      <c r="AF1887" s="139"/>
      <c r="AS1887" s="84"/>
    </row>
    <row r="1888" spans="1:45" ht="14.25" customHeight="1">
      <c r="A1888" s="407"/>
      <c r="B1888" s="104"/>
      <c r="C1888" s="105"/>
      <c r="E1888" s="135">
        <f>COUNTIF(品番配送区分記入用リスト!U:U,CONCATENATE(A1888,$E$1))</f>
        <v>0</v>
      </c>
      <c r="F1888" s="135">
        <f>COUNTIF(品番配送区分記入用リスト!U:U,CONCATENATE(A1888,$F$1))</f>
        <v>0</v>
      </c>
      <c r="G1888" s="135">
        <f>COUNTIF(品番配送区分記入用リスト!U:U,CONCATENATE(A1888,$G$1))</f>
        <v>0</v>
      </c>
      <c r="H1888" s="135">
        <f>COUNTIF(品番配送区分記入用リスト!U:U,CONCATENATE(A1888,$H$1))</f>
        <v>0</v>
      </c>
      <c r="I1888" s="136">
        <f t="shared" si="31"/>
        <v>0</v>
      </c>
      <c r="J1888" s="142"/>
      <c r="L1888" s="135" t="s">
        <v>1484</v>
      </c>
      <c r="M1888" s="137">
        <v>1000000</v>
      </c>
      <c r="N1888" s="12"/>
      <c r="O1888" s="154"/>
      <c r="Q1888" s="12"/>
      <c r="R1888" s="147"/>
      <c r="S1888" s="138"/>
      <c r="T1888" s="138"/>
      <c r="X1888" s="85"/>
      <c r="Y1888" s="185"/>
      <c r="AA1888" s="158"/>
      <c r="AB1888" s="118"/>
      <c r="AC1888" s="118"/>
      <c r="AD1888" s="84"/>
      <c r="AF1888" s="139"/>
      <c r="AS1888" s="84"/>
    </row>
    <row r="1889" spans="1:45" ht="14.25" customHeight="1">
      <c r="A1889" s="407"/>
      <c r="B1889" s="104"/>
      <c r="C1889" s="105"/>
      <c r="E1889" s="135">
        <f>COUNTIF(品番配送区分記入用リスト!U:U,CONCATENATE(A1889,$E$1))</f>
        <v>0</v>
      </c>
      <c r="F1889" s="135">
        <f>COUNTIF(品番配送区分記入用リスト!U:U,CONCATENATE(A1889,$F$1))</f>
        <v>0</v>
      </c>
      <c r="G1889" s="135">
        <f>COUNTIF(品番配送区分記入用リスト!U:U,CONCATENATE(A1889,$G$1))</f>
        <v>0</v>
      </c>
      <c r="H1889" s="135">
        <f>COUNTIF(品番配送区分記入用リスト!U:U,CONCATENATE(A1889,$H$1))</f>
        <v>0</v>
      </c>
      <c r="I1889" s="136">
        <f t="shared" si="31"/>
        <v>0</v>
      </c>
      <c r="J1889" s="142"/>
      <c r="L1889" s="135" t="s">
        <v>1484</v>
      </c>
      <c r="M1889" s="137">
        <v>1000000</v>
      </c>
      <c r="N1889" s="12"/>
      <c r="O1889" s="154"/>
      <c r="Q1889" s="12"/>
      <c r="R1889" s="147"/>
      <c r="S1889" s="138"/>
      <c r="T1889" s="138"/>
      <c r="X1889" s="85"/>
      <c r="Y1889" s="185"/>
      <c r="AA1889" s="158"/>
      <c r="AB1889" s="118"/>
      <c r="AC1889" s="118"/>
      <c r="AD1889" s="84"/>
      <c r="AF1889" s="139"/>
      <c r="AS1889" s="84"/>
    </row>
    <row r="1890" spans="1:45" ht="14.25" customHeight="1">
      <c r="A1890" s="407"/>
      <c r="B1890" s="104"/>
      <c r="C1890" s="105"/>
      <c r="E1890" s="135">
        <f>COUNTIF(品番配送区分記入用リスト!U:U,CONCATENATE(A1890,$E$1))</f>
        <v>0</v>
      </c>
      <c r="F1890" s="135">
        <f>COUNTIF(品番配送区分記入用リスト!U:U,CONCATENATE(A1890,$F$1))</f>
        <v>0</v>
      </c>
      <c r="G1890" s="135">
        <f>COUNTIF(品番配送区分記入用リスト!U:U,CONCATENATE(A1890,$G$1))</f>
        <v>0</v>
      </c>
      <c r="H1890" s="135">
        <f>COUNTIF(品番配送区分記入用リスト!U:U,CONCATENATE(A1890,$H$1))</f>
        <v>0</v>
      </c>
      <c r="I1890" s="136">
        <f t="shared" si="31"/>
        <v>0</v>
      </c>
      <c r="J1890" s="142"/>
      <c r="L1890" s="135" t="s">
        <v>1484</v>
      </c>
      <c r="M1890" s="137">
        <v>1000000</v>
      </c>
      <c r="N1890" s="12"/>
      <c r="O1890" s="154"/>
      <c r="Q1890" s="12"/>
      <c r="R1890" s="147"/>
      <c r="S1890" s="138"/>
      <c r="T1890" s="138"/>
      <c r="X1890" s="85"/>
      <c r="Y1890" s="185"/>
      <c r="AA1890" s="158"/>
      <c r="AB1890" s="118"/>
      <c r="AC1890" s="118"/>
      <c r="AD1890" s="84"/>
      <c r="AF1890" s="139"/>
      <c r="AS1890" s="84"/>
    </row>
    <row r="1891" spans="1:45" ht="14.25" customHeight="1">
      <c r="A1891" s="407"/>
      <c r="B1891" s="104"/>
      <c r="C1891" s="105"/>
      <c r="E1891" s="135">
        <f>COUNTIF(品番配送区分記入用リスト!U:U,CONCATENATE(A1891,$E$1))</f>
        <v>0</v>
      </c>
      <c r="F1891" s="135">
        <f>COUNTIF(品番配送区分記入用リスト!U:U,CONCATENATE(A1891,$F$1))</f>
        <v>0</v>
      </c>
      <c r="G1891" s="135">
        <f>COUNTIF(品番配送区分記入用リスト!U:U,CONCATENATE(A1891,$G$1))</f>
        <v>0</v>
      </c>
      <c r="H1891" s="135">
        <f>COUNTIF(品番配送区分記入用リスト!U:U,CONCATENATE(A1891,$H$1))</f>
        <v>0</v>
      </c>
      <c r="I1891" s="136">
        <f t="shared" si="31"/>
        <v>0</v>
      </c>
      <c r="J1891" s="142"/>
      <c r="L1891" s="135" t="s">
        <v>1484</v>
      </c>
      <c r="M1891" s="137">
        <v>1000000</v>
      </c>
      <c r="N1891" s="12"/>
      <c r="O1891" s="154"/>
      <c r="Q1891" s="12"/>
      <c r="R1891" s="147"/>
      <c r="S1891" s="138"/>
      <c r="T1891" s="138"/>
      <c r="X1891" s="85"/>
      <c r="Y1891" s="185"/>
      <c r="AA1891" s="158"/>
      <c r="AB1891" s="118"/>
      <c r="AC1891" s="118"/>
      <c r="AD1891" s="84"/>
      <c r="AF1891" s="139"/>
      <c r="AS1891" s="84"/>
    </row>
    <row r="1892" spans="1:45" ht="14.25" customHeight="1">
      <c r="A1892" s="407"/>
      <c r="B1892" s="104"/>
      <c r="C1892" s="105"/>
      <c r="E1892" s="135">
        <f>COUNTIF(品番配送区分記入用リスト!U:U,CONCATENATE(A1892,$E$1))</f>
        <v>0</v>
      </c>
      <c r="F1892" s="135">
        <f>COUNTIF(品番配送区分記入用リスト!U:U,CONCATENATE(A1892,$F$1))</f>
        <v>0</v>
      </c>
      <c r="G1892" s="135">
        <f>COUNTIF(品番配送区分記入用リスト!U:U,CONCATENATE(A1892,$G$1))</f>
        <v>0</v>
      </c>
      <c r="H1892" s="135">
        <f>COUNTIF(品番配送区分記入用リスト!U:U,CONCATENATE(A1892,$H$1))</f>
        <v>0</v>
      </c>
      <c r="I1892" s="136">
        <f t="shared" si="31"/>
        <v>0</v>
      </c>
      <c r="J1892" s="142"/>
      <c r="L1892" s="135" t="s">
        <v>1484</v>
      </c>
      <c r="M1892" s="137">
        <v>1000000</v>
      </c>
      <c r="N1892" s="12"/>
      <c r="O1892" s="154"/>
      <c r="Q1892" s="12"/>
      <c r="R1892" s="147"/>
      <c r="S1892" s="138"/>
      <c r="T1892" s="138"/>
      <c r="X1892" s="85"/>
      <c r="Y1892" s="185"/>
      <c r="AA1892" s="158"/>
      <c r="AB1892" s="118"/>
      <c r="AC1892" s="118"/>
      <c r="AD1892" s="84"/>
      <c r="AF1892" s="139"/>
      <c r="AS1892" s="84"/>
    </row>
    <row r="1893" spans="1:45" ht="14.25" customHeight="1">
      <c r="A1893" s="407"/>
      <c r="B1893" s="104"/>
      <c r="C1893" s="105"/>
      <c r="E1893" s="135">
        <f>COUNTIF(品番配送区分記入用リスト!U:U,CONCATENATE(A1893,$E$1))</f>
        <v>0</v>
      </c>
      <c r="F1893" s="135">
        <f>COUNTIF(品番配送区分記入用リスト!U:U,CONCATENATE(A1893,$F$1))</f>
        <v>0</v>
      </c>
      <c r="G1893" s="135">
        <f>COUNTIF(品番配送区分記入用リスト!U:U,CONCATENATE(A1893,$G$1))</f>
        <v>0</v>
      </c>
      <c r="H1893" s="135">
        <f>COUNTIF(品番配送区分記入用リスト!U:U,CONCATENATE(A1893,$H$1))</f>
        <v>0</v>
      </c>
      <c r="I1893" s="136">
        <f t="shared" si="31"/>
        <v>0</v>
      </c>
      <c r="J1893" s="142"/>
      <c r="L1893" s="135" t="s">
        <v>1484</v>
      </c>
      <c r="M1893" s="137">
        <v>1000000</v>
      </c>
      <c r="N1893" s="12"/>
      <c r="O1893" s="154"/>
      <c r="Q1893" s="12"/>
      <c r="R1893" s="147"/>
      <c r="S1893" s="138"/>
      <c r="T1893" s="138"/>
      <c r="X1893" s="85"/>
      <c r="Y1893" s="185"/>
      <c r="AA1893" s="158"/>
      <c r="AB1893" s="118"/>
      <c r="AC1893" s="118"/>
      <c r="AD1893" s="84"/>
      <c r="AF1893" s="139"/>
      <c r="AS1893" s="84"/>
    </row>
    <row r="1894" spans="1:45" ht="14.25" customHeight="1">
      <c r="A1894" s="407"/>
      <c r="B1894" s="104"/>
      <c r="C1894" s="105"/>
      <c r="E1894" s="135">
        <f>COUNTIF(品番配送区分記入用リスト!U:U,CONCATENATE(A1894,$E$1))</f>
        <v>0</v>
      </c>
      <c r="F1894" s="135">
        <f>COUNTIF(品番配送区分記入用リスト!U:U,CONCATENATE(A1894,$F$1))</f>
        <v>0</v>
      </c>
      <c r="G1894" s="135">
        <f>COUNTIF(品番配送区分記入用リスト!U:U,CONCATENATE(A1894,$G$1))</f>
        <v>0</v>
      </c>
      <c r="H1894" s="135">
        <f>COUNTIF(品番配送区分記入用リスト!U:U,CONCATENATE(A1894,$H$1))</f>
        <v>0</v>
      </c>
      <c r="I1894" s="136">
        <f t="shared" si="31"/>
        <v>0</v>
      </c>
      <c r="J1894" s="142"/>
      <c r="L1894" s="135" t="s">
        <v>1484</v>
      </c>
      <c r="M1894" s="137">
        <v>1000000</v>
      </c>
      <c r="N1894" s="12"/>
      <c r="O1894" s="154"/>
      <c r="Q1894" s="12"/>
      <c r="R1894" s="147"/>
      <c r="S1894" s="138"/>
      <c r="T1894" s="138"/>
      <c r="X1894" s="85"/>
      <c r="Y1894" s="185"/>
      <c r="AA1894" s="158"/>
      <c r="AB1894" s="118"/>
      <c r="AC1894" s="118"/>
      <c r="AD1894" s="84"/>
      <c r="AF1894" s="139"/>
      <c r="AS1894" s="84"/>
    </row>
    <row r="1895" spans="1:45" ht="14.25" customHeight="1">
      <c r="A1895" s="407"/>
      <c r="B1895" s="104"/>
      <c r="C1895" s="105"/>
      <c r="E1895" s="135">
        <f>COUNTIF(品番配送区分記入用リスト!U:U,CONCATENATE(A1895,$E$1))</f>
        <v>0</v>
      </c>
      <c r="F1895" s="135">
        <f>COUNTIF(品番配送区分記入用リスト!U:U,CONCATENATE(A1895,$F$1))</f>
        <v>0</v>
      </c>
      <c r="G1895" s="135">
        <f>COUNTIF(品番配送区分記入用リスト!U:U,CONCATENATE(A1895,$G$1))</f>
        <v>0</v>
      </c>
      <c r="H1895" s="135">
        <f>COUNTIF(品番配送区分記入用リスト!U:U,CONCATENATE(A1895,$H$1))</f>
        <v>0</v>
      </c>
      <c r="I1895" s="136">
        <f t="shared" si="31"/>
        <v>0</v>
      </c>
      <c r="J1895" s="142"/>
      <c r="L1895" s="135" t="s">
        <v>1484</v>
      </c>
      <c r="M1895" s="137">
        <v>1000000</v>
      </c>
      <c r="N1895" s="12"/>
      <c r="O1895" s="154"/>
      <c r="Q1895" s="12"/>
      <c r="R1895" s="147"/>
      <c r="S1895" s="138"/>
      <c r="T1895" s="138"/>
      <c r="X1895" s="85"/>
      <c r="Y1895" s="185"/>
      <c r="AA1895" s="158"/>
      <c r="AB1895" s="118"/>
      <c r="AC1895" s="118"/>
      <c r="AD1895" s="84"/>
      <c r="AF1895" s="139"/>
      <c r="AS1895" s="84"/>
    </row>
    <row r="1896" spans="1:45" ht="14.25" customHeight="1">
      <c r="A1896" s="407"/>
      <c r="B1896" s="104"/>
      <c r="C1896" s="105"/>
      <c r="E1896" s="135">
        <f>COUNTIF(品番配送区分記入用リスト!U:U,CONCATENATE(A1896,$E$1))</f>
        <v>0</v>
      </c>
      <c r="F1896" s="135">
        <f>COUNTIF(品番配送区分記入用リスト!U:U,CONCATENATE(A1896,$F$1))</f>
        <v>0</v>
      </c>
      <c r="G1896" s="135">
        <f>COUNTIF(品番配送区分記入用リスト!U:U,CONCATENATE(A1896,$G$1))</f>
        <v>0</v>
      </c>
      <c r="H1896" s="135">
        <f>COUNTIF(品番配送区分記入用リスト!U:U,CONCATENATE(A1896,$H$1))</f>
        <v>0</v>
      </c>
      <c r="I1896" s="136">
        <f t="shared" si="31"/>
        <v>0</v>
      </c>
      <c r="J1896" s="142"/>
      <c r="L1896" s="135" t="s">
        <v>1484</v>
      </c>
      <c r="M1896" s="137">
        <v>1000000</v>
      </c>
      <c r="N1896" s="12"/>
      <c r="O1896" s="154"/>
      <c r="Q1896" s="12"/>
      <c r="R1896" s="147"/>
      <c r="S1896" s="138"/>
      <c r="T1896" s="138"/>
      <c r="X1896" s="85"/>
      <c r="Y1896" s="185"/>
      <c r="AA1896" s="158"/>
      <c r="AB1896" s="118"/>
      <c r="AC1896" s="118"/>
      <c r="AD1896" s="84"/>
      <c r="AF1896" s="139"/>
      <c r="AS1896" s="84"/>
    </row>
    <row r="1897" spans="1:45" ht="14.25" customHeight="1">
      <c r="A1897" s="408"/>
      <c r="B1897" s="106"/>
      <c r="C1897" s="105"/>
      <c r="E1897" s="135">
        <f>COUNTIF(品番配送区分記入用リスト!U:U,CONCATENATE(A1897,$E$1))</f>
        <v>0</v>
      </c>
      <c r="F1897" s="135">
        <f>COUNTIF(品番配送区分記入用リスト!U:U,CONCATENATE(A1897,$F$1))</f>
        <v>0</v>
      </c>
      <c r="G1897" s="135">
        <f>COUNTIF(品番配送区分記入用リスト!U:U,CONCATENATE(A1897,$G$1))</f>
        <v>0</v>
      </c>
      <c r="H1897" s="135">
        <f>COUNTIF(品番配送区分記入用リスト!U:U,CONCATENATE(A1897,$H$1))</f>
        <v>0</v>
      </c>
      <c r="I1897" s="136">
        <f t="shared" si="31"/>
        <v>0</v>
      </c>
      <c r="J1897" s="142"/>
      <c r="L1897" s="135" t="s">
        <v>1484</v>
      </c>
      <c r="M1897" s="137">
        <v>1000000</v>
      </c>
      <c r="N1897" s="12"/>
      <c r="O1897" s="154"/>
      <c r="Q1897" s="12"/>
      <c r="R1897" s="147"/>
      <c r="S1897" s="138"/>
      <c r="T1897" s="138"/>
      <c r="X1897" s="85"/>
      <c r="Y1897" s="185"/>
      <c r="AA1897" s="158"/>
      <c r="AB1897" s="118"/>
      <c r="AC1897" s="118"/>
      <c r="AD1897" s="84"/>
      <c r="AF1897" s="139"/>
      <c r="AS1897" s="84"/>
    </row>
    <row r="1898" spans="1:45" ht="14.25" customHeight="1">
      <c r="A1898" s="408"/>
      <c r="B1898" s="107"/>
      <c r="C1898" s="105"/>
      <c r="E1898" s="135">
        <f>COUNTIF(品番配送区分記入用リスト!U:U,CONCATENATE(A1898,$E$1))</f>
        <v>0</v>
      </c>
      <c r="F1898" s="135">
        <f>COUNTIF(品番配送区分記入用リスト!U:U,CONCATENATE(A1898,$F$1))</f>
        <v>0</v>
      </c>
      <c r="G1898" s="135">
        <f>COUNTIF(品番配送区分記入用リスト!U:U,CONCATENATE(A1898,$G$1))</f>
        <v>0</v>
      </c>
      <c r="H1898" s="135">
        <f>COUNTIF(品番配送区分記入用リスト!U:U,CONCATENATE(A1898,$H$1))</f>
        <v>0</v>
      </c>
      <c r="I1898" s="136">
        <f t="shared" si="31"/>
        <v>0</v>
      </c>
      <c r="J1898" s="142"/>
      <c r="L1898" s="135" t="s">
        <v>1484</v>
      </c>
      <c r="M1898" s="137">
        <v>1000000</v>
      </c>
      <c r="N1898" s="12"/>
      <c r="O1898" s="154"/>
      <c r="Q1898" s="12"/>
      <c r="R1898" s="147"/>
      <c r="S1898" s="138"/>
      <c r="T1898" s="138"/>
      <c r="X1898" s="85"/>
      <c r="Y1898" s="185"/>
      <c r="AA1898" s="158"/>
      <c r="AB1898" s="118"/>
      <c r="AC1898" s="118"/>
      <c r="AD1898" s="84"/>
      <c r="AF1898" s="139"/>
      <c r="AS1898" s="84"/>
    </row>
    <row r="1899" spans="1:45" ht="14.25" customHeight="1">
      <c r="A1899" s="408"/>
      <c r="B1899" s="107"/>
      <c r="C1899" s="105"/>
      <c r="E1899" s="135">
        <f>COUNTIF(品番配送区分記入用リスト!U:U,CONCATENATE(A1899,$E$1))</f>
        <v>0</v>
      </c>
      <c r="F1899" s="135">
        <f>COUNTIF(品番配送区分記入用リスト!U:U,CONCATENATE(A1899,$F$1))</f>
        <v>0</v>
      </c>
      <c r="G1899" s="135">
        <f>COUNTIF(品番配送区分記入用リスト!U:U,CONCATENATE(A1899,$G$1))</f>
        <v>0</v>
      </c>
      <c r="H1899" s="135">
        <f>COUNTIF(品番配送区分記入用リスト!U:U,CONCATENATE(A1899,$H$1))</f>
        <v>0</v>
      </c>
      <c r="I1899" s="136">
        <f t="shared" si="31"/>
        <v>0</v>
      </c>
      <c r="J1899" s="142"/>
      <c r="L1899" s="135" t="s">
        <v>1484</v>
      </c>
      <c r="M1899" s="137">
        <v>1000000</v>
      </c>
      <c r="N1899" s="12"/>
      <c r="O1899" s="154"/>
      <c r="Q1899" s="12"/>
      <c r="R1899" s="147"/>
      <c r="S1899" s="138"/>
      <c r="T1899" s="138"/>
      <c r="X1899" s="85"/>
      <c r="Y1899" s="185"/>
      <c r="AA1899" s="158"/>
      <c r="AB1899" s="118"/>
      <c r="AC1899" s="118"/>
      <c r="AD1899" s="84"/>
      <c r="AF1899" s="139"/>
      <c r="AS1899" s="84"/>
    </row>
    <row r="1900" spans="1:45" ht="14.25" customHeight="1">
      <c r="A1900" s="407"/>
      <c r="B1900" s="104"/>
      <c r="C1900" s="105"/>
      <c r="E1900" s="135">
        <f>COUNTIF(品番配送区分記入用リスト!U:U,CONCATENATE(A1900,$E$1))</f>
        <v>0</v>
      </c>
      <c r="F1900" s="135">
        <f>COUNTIF(品番配送区分記入用リスト!U:U,CONCATENATE(A1900,$F$1))</f>
        <v>0</v>
      </c>
      <c r="G1900" s="135">
        <f>COUNTIF(品番配送区分記入用リスト!U:U,CONCATENATE(A1900,$G$1))</f>
        <v>0</v>
      </c>
      <c r="H1900" s="135">
        <f>COUNTIF(品番配送区分記入用リスト!U:U,CONCATENATE(A1900,$H$1))</f>
        <v>0</v>
      </c>
      <c r="I1900" s="136">
        <f t="shared" si="31"/>
        <v>0</v>
      </c>
      <c r="J1900" s="142"/>
      <c r="L1900" s="135" t="s">
        <v>1484</v>
      </c>
      <c r="M1900" s="137">
        <v>1000000</v>
      </c>
      <c r="N1900" s="12"/>
      <c r="O1900" s="154"/>
      <c r="Q1900" s="12"/>
      <c r="R1900" s="147"/>
      <c r="S1900" s="138"/>
      <c r="T1900" s="138"/>
      <c r="X1900" s="85"/>
      <c r="Y1900" s="185"/>
      <c r="AA1900" s="158"/>
      <c r="AB1900" s="118"/>
      <c r="AC1900" s="118"/>
      <c r="AD1900" s="84"/>
      <c r="AF1900" s="139"/>
      <c r="AS1900" s="84"/>
    </row>
    <row r="1901" spans="1:45" ht="14.25" customHeight="1">
      <c r="A1901" s="407"/>
      <c r="B1901" s="104"/>
      <c r="C1901" s="105"/>
      <c r="E1901" s="135">
        <f>COUNTIF(品番配送区分記入用リスト!U:U,CONCATENATE(A1901,$E$1))</f>
        <v>0</v>
      </c>
      <c r="F1901" s="135">
        <f>COUNTIF(品番配送区分記入用リスト!U:U,CONCATENATE(A1901,$F$1))</f>
        <v>0</v>
      </c>
      <c r="G1901" s="135">
        <f>COUNTIF(品番配送区分記入用リスト!U:U,CONCATENATE(A1901,$G$1))</f>
        <v>0</v>
      </c>
      <c r="H1901" s="135">
        <f>COUNTIF(品番配送区分記入用リスト!U:U,CONCATENATE(A1901,$H$1))</f>
        <v>0</v>
      </c>
      <c r="I1901" s="136">
        <f t="shared" si="31"/>
        <v>0</v>
      </c>
      <c r="J1901" s="142"/>
      <c r="L1901" s="135" t="s">
        <v>1484</v>
      </c>
      <c r="M1901" s="137">
        <v>1000000</v>
      </c>
      <c r="N1901" s="12"/>
      <c r="O1901" s="154"/>
      <c r="Q1901" s="12"/>
      <c r="R1901" s="147"/>
      <c r="S1901" s="138"/>
      <c r="T1901" s="138"/>
      <c r="X1901" s="85"/>
      <c r="Y1901" s="185"/>
      <c r="AA1901" s="158"/>
      <c r="AB1901" s="118"/>
      <c r="AC1901" s="118"/>
      <c r="AD1901" s="84"/>
      <c r="AF1901" s="139"/>
      <c r="AS1901" s="84"/>
    </row>
    <row r="1902" spans="1:45" ht="14.25" customHeight="1">
      <c r="A1902" s="407"/>
      <c r="B1902" s="104"/>
      <c r="C1902" s="105"/>
      <c r="E1902" s="135">
        <f>COUNTIF(品番配送区分記入用リスト!U:U,CONCATENATE(A1902,$E$1))</f>
        <v>0</v>
      </c>
      <c r="F1902" s="135">
        <f>COUNTIF(品番配送区分記入用リスト!U:U,CONCATENATE(A1902,$F$1))</f>
        <v>0</v>
      </c>
      <c r="G1902" s="135">
        <f>COUNTIF(品番配送区分記入用リスト!U:U,CONCATENATE(A1902,$G$1))</f>
        <v>0</v>
      </c>
      <c r="H1902" s="135">
        <f>COUNTIF(品番配送区分記入用リスト!U:U,CONCATENATE(A1902,$H$1))</f>
        <v>0</v>
      </c>
      <c r="I1902" s="136">
        <f t="shared" si="31"/>
        <v>0</v>
      </c>
      <c r="J1902" s="142"/>
      <c r="L1902" s="135" t="s">
        <v>1484</v>
      </c>
      <c r="M1902" s="137">
        <v>1000000</v>
      </c>
      <c r="N1902" s="12"/>
      <c r="O1902" s="154"/>
      <c r="Q1902" s="12"/>
      <c r="R1902" s="147"/>
      <c r="S1902" s="138"/>
      <c r="T1902" s="138"/>
      <c r="X1902" s="85"/>
      <c r="Y1902" s="185"/>
      <c r="AA1902" s="158"/>
      <c r="AB1902" s="118"/>
      <c r="AC1902" s="118"/>
      <c r="AD1902" s="84"/>
      <c r="AF1902" s="139"/>
      <c r="AS1902" s="84"/>
    </row>
    <row r="1903" spans="1:45" ht="14.25" customHeight="1">
      <c r="A1903" s="407"/>
      <c r="B1903" s="104"/>
      <c r="C1903" s="105"/>
      <c r="E1903" s="135">
        <f>COUNTIF(品番配送区分記入用リスト!U:U,CONCATENATE(A1903,$E$1))</f>
        <v>0</v>
      </c>
      <c r="F1903" s="135">
        <f>COUNTIF(品番配送区分記入用リスト!U:U,CONCATENATE(A1903,$F$1))</f>
        <v>0</v>
      </c>
      <c r="G1903" s="135">
        <f>COUNTIF(品番配送区分記入用リスト!U:U,CONCATENATE(A1903,$G$1))</f>
        <v>0</v>
      </c>
      <c r="H1903" s="135">
        <f>COUNTIF(品番配送区分記入用リスト!U:U,CONCATENATE(A1903,$H$1))</f>
        <v>0</v>
      </c>
      <c r="I1903" s="136">
        <f t="shared" si="31"/>
        <v>0</v>
      </c>
      <c r="J1903" s="142"/>
      <c r="L1903" s="135" t="s">
        <v>1484</v>
      </c>
      <c r="M1903" s="137">
        <v>1000000</v>
      </c>
      <c r="N1903" s="12"/>
      <c r="O1903" s="154"/>
      <c r="Q1903" s="12"/>
      <c r="R1903" s="147"/>
      <c r="S1903" s="138"/>
      <c r="T1903" s="138"/>
      <c r="X1903" s="85"/>
      <c r="Y1903" s="185"/>
      <c r="AA1903" s="158"/>
      <c r="AB1903" s="118"/>
      <c r="AC1903" s="118"/>
      <c r="AD1903" s="84"/>
      <c r="AF1903" s="139"/>
      <c r="AS1903" s="84"/>
    </row>
    <row r="1904" spans="1:45" ht="14.25" customHeight="1">
      <c r="A1904" s="407"/>
      <c r="B1904" s="104"/>
      <c r="C1904" s="105"/>
      <c r="E1904" s="135">
        <f>COUNTIF(品番配送区分記入用リスト!U:U,CONCATENATE(A1904,$E$1))</f>
        <v>0</v>
      </c>
      <c r="F1904" s="135">
        <f>COUNTIF(品番配送区分記入用リスト!U:U,CONCATENATE(A1904,$F$1))</f>
        <v>0</v>
      </c>
      <c r="G1904" s="135">
        <f>COUNTIF(品番配送区分記入用リスト!U:U,CONCATENATE(A1904,$G$1))</f>
        <v>0</v>
      </c>
      <c r="H1904" s="135">
        <f>COUNTIF(品番配送区分記入用リスト!U:U,CONCATENATE(A1904,$H$1))</f>
        <v>0</v>
      </c>
      <c r="I1904" s="136">
        <f t="shared" si="31"/>
        <v>0</v>
      </c>
      <c r="J1904" s="142"/>
      <c r="L1904" s="135" t="s">
        <v>1484</v>
      </c>
      <c r="M1904" s="137">
        <v>1000000</v>
      </c>
      <c r="N1904" s="12"/>
      <c r="O1904" s="154"/>
      <c r="Q1904" s="12"/>
      <c r="R1904" s="147"/>
      <c r="S1904" s="138"/>
      <c r="T1904" s="138"/>
      <c r="X1904" s="85"/>
      <c r="Y1904" s="185"/>
      <c r="AA1904" s="158"/>
      <c r="AB1904" s="118"/>
      <c r="AC1904" s="118"/>
      <c r="AD1904" s="84"/>
      <c r="AF1904" s="139"/>
      <c r="AS1904" s="84"/>
    </row>
    <row r="1905" spans="1:45" ht="14.25" customHeight="1">
      <c r="A1905" s="407"/>
      <c r="B1905" s="104"/>
      <c r="C1905" s="105"/>
      <c r="E1905" s="135">
        <f>COUNTIF(品番配送区分記入用リスト!U:U,CONCATENATE(A1905,$E$1))</f>
        <v>0</v>
      </c>
      <c r="F1905" s="135">
        <f>COUNTIF(品番配送区分記入用リスト!U:U,CONCATENATE(A1905,$F$1))</f>
        <v>0</v>
      </c>
      <c r="G1905" s="135">
        <f>COUNTIF(品番配送区分記入用リスト!U:U,CONCATENATE(A1905,$G$1))</f>
        <v>0</v>
      </c>
      <c r="H1905" s="135">
        <f>COUNTIF(品番配送区分記入用リスト!U:U,CONCATENATE(A1905,$H$1))</f>
        <v>0</v>
      </c>
      <c r="I1905" s="136">
        <f t="shared" si="31"/>
        <v>0</v>
      </c>
      <c r="J1905" s="142"/>
      <c r="L1905" s="135" t="s">
        <v>1484</v>
      </c>
      <c r="M1905" s="137">
        <v>1000000</v>
      </c>
      <c r="N1905" s="12"/>
      <c r="O1905" s="154"/>
      <c r="Q1905" s="12"/>
      <c r="R1905" s="147"/>
      <c r="S1905" s="138"/>
      <c r="T1905" s="138"/>
      <c r="X1905" s="85"/>
      <c r="Y1905" s="185"/>
      <c r="AA1905" s="158"/>
      <c r="AB1905" s="118"/>
      <c r="AC1905" s="118"/>
      <c r="AD1905" s="84"/>
      <c r="AF1905" s="139"/>
      <c r="AS1905" s="84"/>
    </row>
    <row r="1906" spans="1:45" ht="14.25" customHeight="1">
      <c r="A1906" s="407"/>
      <c r="B1906" s="104"/>
      <c r="C1906" s="105"/>
      <c r="E1906" s="135">
        <f>COUNTIF(品番配送区分記入用リスト!U:U,CONCATENATE(A1906,$E$1))</f>
        <v>0</v>
      </c>
      <c r="F1906" s="135">
        <f>COUNTIF(品番配送区分記入用リスト!U:U,CONCATENATE(A1906,$F$1))</f>
        <v>0</v>
      </c>
      <c r="G1906" s="135">
        <f>COUNTIF(品番配送区分記入用リスト!U:U,CONCATENATE(A1906,$G$1))</f>
        <v>0</v>
      </c>
      <c r="H1906" s="135">
        <f>COUNTIF(品番配送区分記入用リスト!U:U,CONCATENATE(A1906,$H$1))</f>
        <v>0</v>
      </c>
      <c r="I1906" s="136">
        <f t="shared" si="31"/>
        <v>0</v>
      </c>
      <c r="J1906" s="142"/>
      <c r="L1906" s="135" t="s">
        <v>1484</v>
      </c>
      <c r="M1906" s="137">
        <v>1000000</v>
      </c>
      <c r="N1906" s="12"/>
      <c r="O1906" s="154"/>
      <c r="Q1906" s="12"/>
      <c r="R1906" s="147"/>
      <c r="S1906" s="138"/>
      <c r="T1906" s="138"/>
      <c r="X1906" s="85"/>
      <c r="Y1906" s="185"/>
      <c r="AA1906" s="158"/>
      <c r="AB1906" s="118"/>
      <c r="AC1906" s="118"/>
      <c r="AD1906" s="84"/>
      <c r="AF1906" s="139"/>
      <c r="AS1906" s="84"/>
    </row>
    <row r="1907" spans="1:45" ht="14.25" customHeight="1">
      <c r="A1907" s="407"/>
      <c r="B1907" s="104"/>
      <c r="C1907" s="105"/>
      <c r="E1907" s="135">
        <f>COUNTIF(品番配送区分記入用リスト!U:U,CONCATENATE(A1907,$E$1))</f>
        <v>0</v>
      </c>
      <c r="F1907" s="135">
        <f>COUNTIF(品番配送区分記入用リスト!U:U,CONCATENATE(A1907,$F$1))</f>
        <v>0</v>
      </c>
      <c r="G1907" s="135">
        <f>COUNTIF(品番配送区分記入用リスト!U:U,CONCATENATE(A1907,$G$1))</f>
        <v>0</v>
      </c>
      <c r="H1907" s="135">
        <f>COUNTIF(品番配送区分記入用リスト!U:U,CONCATENATE(A1907,$H$1))</f>
        <v>0</v>
      </c>
      <c r="I1907" s="136">
        <f t="shared" si="31"/>
        <v>0</v>
      </c>
      <c r="J1907" s="142"/>
      <c r="L1907" s="135" t="s">
        <v>1484</v>
      </c>
      <c r="M1907" s="137">
        <v>1000000</v>
      </c>
      <c r="N1907" s="12"/>
      <c r="O1907" s="154"/>
      <c r="Q1907" s="12"/>
      <c r="R1907" s="147"/>
      <c r="S1907" s="138"/>
      <c r="T1907" s="138"/>
      <c r="X1907" s="85"/>
      <c r="Y1907" s="185"/>
      <c r="AA1907" s="158"/>
      <c r="AB1907" s="118"/>
      <c r="AC1907" s="118"/>
      <c r="AD1907" s="84"/>
      <c r="AF1907" s="139"/>
      <c r="AS1907" s="84"/>
    </row>
    <row r="1908" spans="1:45" ht="14.25" customHeight="1">
      <c r="A1908" s="407"/>
      <c r="B1908" s="104"/>
      <c r="C1908" s="105"/>
      <c r="E1908" s="135">
        <f>COUNTIF(品番配送区分記入用リスト!U:U,CONCATENATE(A1908,$E$1))</f>
        <v>0</v>
      </c>
      <c r="F1908" s="135">
        <f>COUNTIF(品番配送区分記入用リスト!U:U,CONCATENATE(A1908,$F$1))</f>
        <v>0</v>
      </c>
      <c r="G1908" s="135">
        <f>COUNTIF(品番配送区分記入用リスト!U:U,CONCATENATE(A1908,$G$1))</f>
        <v>0</v>
      </c>
      <c r="H1908" s="135">
        <f>COUNTIF(品番配送区分記入用リスト!U:U,CONCATENATE(A1908,$H$1))</f>
        <v>0</v>
      </c>
      <c r="I1908" s="136">
        <f t="shared" si="31"/>
        <v>0</v>
      </c>
      <c r="J1908" s="142"/>
      <c r="L1908" s="135" t="s">
        <v>1484</v>
      </c>
      <c r="M1908" s="137">
        <v>1000000</v>
      </c>
      <c r="N1908" s="12"/>
      <c r="O1908" s="154"/>
      <c r="Q1908" s="12"/>
      <c r="R1908" s="147"/>
      <c r="S1908" s="138"/>
      <c r="T1908" s="138"/>
      <c r="X1908" s="85"/>
      <c r="Y1908" s="185"/>
      <c r="AA1908" s="158"/>
      <c r="AB1908" s="118"/>
      <c r="AC1908" s="118"/>
      <c r="AD1908" s="84"/>
      <c r="AF1908" s="139"/>
      <c r="AS1908" s="84"/>
    </row>
    <row r="1909" spans="1:45" ht="14.25" customHeight="1">
      <c r="A1909" s="407"/>
      <c r="B1909" s="104"/>
      <c r="C1909" s="105"/>
      <c r="E1909" s="135">
        <f>COUNTIF(品番配送区分記入用リスト!U:U,CONCATENATE(A1909,$E$1))</f>
        <v>0</v>
      </c>
      <c r="F1909" s="135">
        <f>COUNTIF(品番配送区分記入用リスト!U:U,CONCATENATE(A1909,$F$1))</f>
        <v>0</v>
      </c>
      <c r="G1909" s="135">
        <f>COUNTIF(品番配送区分記入用リスト!U:U,CONCATENATE(A1909,$G$1))</f>
        <v>0</v>
      </c>
      <c r="H1909" s="135">
        <f>COUNTIF(品番配送区分記入用リスト!U:U,CONCATENATE(A1909,$H$1))</f>
        <v>0</v>
      </c>
      <c r="I1909" s="136">
        <f t="shared" si="31"/>
        <v>0</v>
      </c>
      <c r="J1909" s="142"/>
      <c r="L1909" s="135" t="s">
        <v>1484</v>
      </c>
      <c r="M1909" s="137">
        <v>1000000</v>
      </c>
      <c r="N1909" s="12"/>
      <c r="O1909" s="154"/>
      <c r="Q1909" s="12"/>
      <c r="R1909" s="147"/>
      <c r="S1909" s="138"/>
      <c r="T1909" s="138"/>
      <c r="X1909" s="85"/>
      <c r="Y1909" s="185"/>
      <c r="AA1909" s="158"/>
      <c r="AB1909" s="118"/>
      <c r="AC1909" s="118"/>
      <c r="AD1909" s="84"/>
      <c r="AF1909" s="139"/>
      <c r="AS1909" s="84"/>
    </row>
    <row r="1910" spans="1:45" ht="14.25" customHeight="1">
      <c r="A1910" s="407"/>
      <c r="B1910" s="104"/>
      <c r="C1910" s="105"/>
      <c r="E1910" s="135">
        <f>COUNTIF(品番配送区分記入用リスト!U:U,CONCATENATE(A1910,$E$1))</f>
        <v>0</v>
      </c>
      <c r="F1910" s="135">
        <f>COUNTIF(品番配送区分記入用リスト!U:U,CONCATENATE(A1910,$F$1))</f>
        <v>0</v>
      </c>
      <c r="G1910" s="135">
        <f>COUNTIF(品番配送区分記入用リスト!U:U,CONCATENATE(A1910,$G$1))</f>
        <v>0</v>
      </c>
      <c r="H1910" s="135">
        <f>COUNTIF(品番配送区分記入用リスト!U:U,CONCATENATE(A1910,$H$1))</f>
        <v>0</v>
      </c>
      <c r="I1910" s="136">
        <f t="shared" si="31"/>
        <v>0</v>
      </c>
      <c r="J1910" s="142"/>
      <c r="L1910" s="135" t="s">
        <v>1484</v>
      </c>
      <c r="M1910" s="137">
        <v>1000000</v>
      </c>
      <c r="N1910" s="12"/>
      <c r="O1910" s="154"/>
      <c r="Q1910" s="12"/>
      <c r="R1910" s="147"/>
      <c r="S1910" s="138"/>
      <c r="T1910" s="138"/>
      <c r="X1910" s="85"/>
      <c r="Y1910" s="185"/>
      <c r="AA1910" s="158"/>
      <c r="AB1910" s="118"/>
      <c r="AC1910" s="118"/>
      <c r="AD1910" s="84"/>
      <c r="AF1910" s="139"/>
      <c r="AS1910" s="84"/>
    </row>
    <row r="1911" spans="1:45" ht="14.25" customHeight="1">
      <c r="A1911" s="407"/>
      <c r="B1911" s="104"/>
      <c r="C1911" s="105"/>
      <c r="E1911" s="135">
        <f>COUNTIF(品番配送区分記入用リスト!U:U,CONCATENATE(A1911,$E$1))</f>
        <v>0</v>
      </c>
      <c r="F1911" s="135">
        <f>COUNTIF(品番配送区分記入用リスト!U:U,CONCATENATE(A1911,$F$1))</f>
        <v>0</v>
      </c>
      <c r="G1911" s="135">
        <f>COUNTIF(品番配送区分記入用リスト!U:U,CONCATENATE(A1911,$G$1))</f>
        <v>0</v>
      </c>
      <c r="H1911" s="135">
        <f>COUNTIF(品番配送区分記入用リスト!U:U,CONCATENATE(A1911,$H$1))</f>
        <v>0</v>
      </c>
      <c r="I1911" s="136">
        <f t="shared" si="31"/>
        <v>0</v>
      </c>
      <c r="J1911" s="142"/>
      <c r="L1911" s="135" t="s">
        <v>1484</v>
      </c>
      <c r="M1911" s="137">
        <v>1000000</v>
      </c>
      <c r="N1911" s="12"/>
      <c r="O1911" s="154"/>
      <c r="Q1911" s="12"/>
      <c r="R1911" s="147"/>
      <c r="S1911" s="138"/>
      <c r="T1911" s="138"/>
      <c r="X1911" s="85"/>
      <c r="Y1911" s="185"/>
      <c r="AA1911" s="158"/>
      <c r="AB1911" s="118"/>
      <c r="AC1911" s="118"/>
      <c r="AD1911" s="84"/>
      <c r="AF1911" s="139"/>
      <c r="AS1911" s="84"/>
    </row>
    <row r="1912" spans="1:45" ht="14.25" customHeight="1">
      <c r="A1912" s="407"/>
      <c r="B1912" s="104"/>
      <c r="C1912" s="105"/>
      <c r="E1912" s="135">
        <f>COUNTIF(品番配送区分記入用リスト!U:U,CONCATENATE(A1912,$E$1))</f>
        <v>0</v>
      </c>
      <c r="F1912" s="135">
        <f>COUNTIF(品番配送区分記入用リスト!U:U,CONCATENATE(A1912,$F$1))</f>
        <v>0</v>
      </c>
      <c r="G1912" s="135">
        <f>COUNTIF(品番配送区分記入用リスト!U:U,CONCATENATE(A1912,$G$1))</f>
        <v>0</v>
      </c>
      <c r="H1912" s="135">
        <f>COUNTIF(品番配送区分記入用リスト!U:U,CONCATENATE(A1912,$H$1))</f>
        <v>0</v>
      </c>
      <c r="I1912" s="136">
        <f t="shared" si="31"/>
        <v>0</v>
      </c>
      <c r="J1912" s="142"/>
      <c r="L1912" s="135" t="s">
        <v>1484</v>
      </c>
      <c r="M1912" s="137">
        <v>1000000</v>
      </c>
      <c r="N1912" s="12"/>
      <c r="O1912" s="154"/>
      <c r="Q1912" s="12"/>
      <c r="R1912" s="147"/>
      <c r="S1912" s="138"/>
      <c r="T1912" s="138"/>
      <c r="X1912" s="85"/>
      <c r="Y1912" s="185"/>
      <c r="AA1912" s="158"/>
      <c r="AB1912" s="118"/>
      <c r="AC1912" s="118"/>
      <c r="AD1912" s="84"/>
      <c r="AF1912" s="139"/>
      <c r="AS1912" s="84"/>
    </row>
    <row r="1913" spans="1:45" ht="14.25" customHeight="1">
      <c r="A1913" s="407"/>
      <c r="B1913" s="104"/>
      <c r="C1913" s="105"/>
      <c r="E1913" s="135">
        <f>COUNTIF(品番配送区分記入用リスト!U:U,CONCATENATE(A1913,$E$1))</f>
        <v>0</v>
      </c>
      <c r="F1913" s="135">
        <f>COUNTIF(品番配送区分記入用リスト!U:U,CONCATENATE(A1913,$F$1))</f>
        <v>0</v>
      </c>
      <c r="G1913" s="135">
        <f>COUNTIF(品番配送区分記入用リスト!U:U,CONCATENATE(A1913,$G$1))</f>
        <v>0</v>
      </c>
      <c r="H1913" s="135">
        <f>COUNTIF(品番配送区分記入用リスト!U:U,CONCATENATE(A1913,$H$1))</f>
        <v>0</v>
      </c>
      <c r="I1913" s="136">
        <f t="shared" si="31"/>
        <v>0</v>
      </c>
      <c r="J1913" s="142"/>
      <c r="L1913" s="135" t="s">
        <v>1484</v>
      </c>
      <c r="M1913" s="137">
        <v>1000000</v>
      </c>
      <c r="N1913" s="12"/>
      <c r="O1913" s="154"/>
      <c r="Q1913" s="12"/>
      <c r="R1913" s="147"/>
      <c r="S1913" s="138"/>
      <c r="T1913" s="138"/>
      <c r="X1913" s="85"/>
      <c r="Y1913" s="185"/>
      <c r="AA1913" s="158"/>
      <c r="AB1913" s="118"/>
      <c r="AC1913" s="118"/>
      <c r="AD1913" s="84"/>
      <c r="AF1913" s="139"/>
      <c r="AS1913" s="84"/>
    </row>
    <row r="1914" spans="1:45" ht="14.25" customHeight="1">
      <c r="A1914" s="407"/>
      <c r="B1914" s="104"/>
      <c r="C1914" s="105"/>
      <c r="E1914" s="135">
        <f>COUNTIF(品番配送区分記入用リスト!U:U,CONCATENATE(A1914,$E$1))</f>
        <v>0</v>
      </c>
      <c r="F1914" s="135">
        <f>COUNTIF(品番配送区分記入用リスト!U:U,CONCATENATE(A1914,$F$1))</f>
        <v>0</v>
      </c>
      <c r="G1914" s="135">
        <f>COUNTIF(品番配送区分記入用リスト!U:U,CONCATENATE(A1914,$G$1))</f>
        <v>0</v>
      </c>
      <c r="H1914" s="135">
        <f>COUNTIF(品番配送区分記入用リスト!U:U,CONCATENATE(A1914,$H$1))</f>
        <v>0</v>
      </c>
      <c r="I1914" s="136">
        <f t="shared" si="31"/>
        <v>0</v>
      </c>
      <c r="J1914" s="142"/>
      <c r="L1914" s="135" t="s">
        <v>1484</v>
      </c>
      <c r="M1914" s="137">
        <v>1000000</v>
      </c>
      <c r="N1914" s="12"/>
      <c r="O1914" s="154"/>
      <c r="Q1914" s="12"/>
      <c r="R1914" s="147"/>
      <c r="S1914" s="138"/>
      <c r="T1914" s="138"/>
      <c r="X1914" s="85"/>
      <c r="Y1914" s="185"/>
      <c r="AA1914" s="158"/>
      <c r="AB1914" s="118"/>
      <c r="AC1914" s="118"/>
      <c r="AD1914" s="84"/>
      <c r="AF1914" s="139"/>
      <c r="AS1914" s="84"/>
    </row>
    <row r="1915" spans="1:45" ht="14.25" customHeight="1">
      <c r="A1915" s="407"/>
      <c r="B1915" s="104"/>
      <c r="C1915" s="105"/>
      <c r="E1915" s="135">
        <f>COUNTIF(品番配送区分記入用リスト!U:U,CONCATENATE(A1915,$E$1))</f>
        <v>0</v>
      </c>
      <c r="F1915" s="135">
        <f>COUNTIF(品番配送区分記入用リスト!U:U,CONCATENATE(A1915,$F$1))</f>
        <v>0</v>
      </c>
      <c r="G1915" s="135">
        <f>COUNTIF(品番配送区分記入用リスト!U:U,CONCATENATE(A1915,$G$1))</f>
        <v>0</v>
      </c>
      <c r="H1915" s="135">
        <f>COUNTIF(品番配送区分記入用リスト!U:U,CONCATENATE(A1915,$H$1))</f>
        <v>0</v>
      </c>
      <c r="I1915" s="136">
        <f t="shared" si="31"/>
        <v>0</v>
      </c>
      <c r="J1915" s="142"/>
      <c r="L1915" s="135" t="s">
        <v>1484</v>
      </c>
      <c r="M1915" s="137">
        <v>1000000</v>
      </c>
      <c r="N1915" s="12"/>
      <c r="O1915" s="154"/>
      <c r="Q1915" s="12"/>
      <c r="R1915" s="147"/>
      <c r="S1915" s="138"/>
      <c r="T1915" s="138"/>
      <c r="X1915" s="85"/>
      <c r="Y1915" s="185"/>
      <c r="AA1915" s="158"/>
      <c r="AB1915" s="118"/>
      <c r="AC1915" s="118"/>
      <c r="AD1915" s="84"/>
      <c r="AF1915" s="139"/>
      <c r="AS1915" s="84"/>
    </row>
    <row r="1916" spans="1:45" ht="14.25" customHeight="1">
      <c r="A1916" s="407"/>
      <c r="B1916" s="104"/>
      <c r="C1916" s="105"/>
      <c r="E1916" s="135">
        <f>COUNTIF(品番配送区分記入用リスト!U:U,CONCATENATE(A1916,$E$1))</f>
        <v>0</v>
      </c>
      <c r="F1916" s="135">
        <f>COUNTIF(品番配送区分記入用リスト!U:U,CONCATENATE(A1916,$F$1))</f>
        <v>0</v>
      </c>
      <c r="G1916" s="135">
        <f>COUNTIF(品番配送区分記入用リスト!U:U,CONCATENATE(A1916,$G$1))</f>
        <v>0</v>
      </c>
      <c r="H1916" s="135">
        <f>COUNTIF(品番配送区分記入用リスト!U:U,CONCATENATE(A1916,$H$1))</f>
        <v>0</v>
      </c>
      <c r="I1916" s="136">
        <f t="shared" si="31"/>
        <v>0</v>
      </c>
      <c r="J1916" s="142"/>
      <c r="L1916" s="135" t="s">
        <v>1484</v>
      </c>
      <c r="M1916" s="137">
        <v>1000000</v>
      </c>
      <c r="N1916" s="12"/>
      <c r="O1916" s="154"/>
      <c r="Q1916" s="12"/>
      <c r="R1916" s="147"/>
      <c r="S1916" s="138"/>
      <c r="T1916" s="138"/>
      <c r="X1916" s="85"/>
      <c r="Y1916" s="185"/>
      <c r="AA1916" s="158"/>
      <c r="AB1916" s="118"/>
      <c r="AC1916" s="118"/>
      <c r="AD1916" s="84"/>
      <c r="AF1916" s="139"/>
      <c r="AS1916" s="84"/>
    </row>
    <row r="1917" spans="1:45" ht="14.25" customHeight="1">
      <c r="A1917" s="407"/>
      <c r="B1917" s="104"/>
      <c r="C1917" s="105"/>
      <c r="E1917" s="135">
        <f>COUNTIF(品番配送区分記入用リスト!U:U,CONCATENATE(A1917,$E$1))</f>
        <v>0</v>
      </c>
      <c r="F1917" s="135">
        <f>COUNTIF(品番配送区分記入用リスト!U:U,CONCATENATE(A1917,$F$1))</f>
        <v>0</v>
      </c>
      <c r="G1917" s="135">
        <f>COUNTIF(品番配送区分記入用リスト!U:U,CONCATENATE(A1917,$G$1))</f>
        <v>0</v>
      </c>
      <c r="H1917" s="135">
        <f>COUNTIF(品番配送区分記入用リスト!U:U,CONCATENATE(A1917,$H$1))</f>
        <v>0</v>
      </c>
      <c r="I1917" s="136">
        <f t="shared" si="31"/>
        <v>0</v>
      </c>
      <c r="J1917" s="142"/>
      <c r="L1917" s="135" t="s">
        <v>1484</v>
      </c>
      <c r="M1917" s="137">
        <v>1000000</v>
      </c>
      <c r="N1917" s="12"/>
      <c r="O1917" s="154"/>
      <c r="Q1917" s="12"/>
      <c r="R1917" s="147"/>
      <c r="S1917" s="138"/>
      <c r="T1917" s="138"/>
      <c r="X1917" s="85"/>
      <c r="Y1917" s="185"/>
      <c r="AA1917" s="158"/>
      <c r="AB1917" s="118"/>
      <c r="AC1917" s="118"/>
      <c r="AD1917" s="84"/>
      <c r="AF1917" s="139"/>
      <c r="AS1917" s="84"/>
    </row>
    <row r="1918" spans="1:45" ht="14.25" customHeight="1">
      <c r="A1918" s="407"/>
      <c r="B1918" s="104"/>
      <c r="C1918" s="105"/>
      <c r="E1918" s="135">
        <f>COUNTIF(品番配送区分記入用リスト!U:U,CONCATENATE(A1918,$E$1))</f>
        <v>0</v>
      </c>
      <c r="F1918" s="135">
        <f>COUNTIF(品番配送区分記入用リスト!U:U,CONCATENATE(A1918,$F$1))</f>
        <v>0</v>
      </c>
      <c r="G1918" s="135">
        <f>COUNTIF(品番配送区分記入用リスト!U:U,CONCATENATE(A1918,$G$1))</f>
        <v>0</v>
      </c>
      <c r="H1918" s="135">
        <f>COUNTIF(品番配送区分記入用リスト!U:U,CONCATENATE(A1918,$H$1))</f>
        <v>0</v>
      </c>
      <c r="I1918" s="136">
        <f t="shared" si="31"/>
        <v>0</v>
      </c>
      <c r="J1918" s="142"/>
      <c r="L1918" s="135" t="s">
        <v>1484</v>
      </c>
      <c r="M1918" s="137">
        <v>1000000</v>
      </c>
      <c r="N1918" s="12"/>
      <c r="O1918" s="154"/>
      <c r="Q1918" s="12"/>
      <c r="R1918" s="147"/>
      <c r="S1918" s="138"/>
      <c r="T1918" s="138"/>
      <c r="X1918" s="85"/>
      <c r="Y1918" s="185"/>
      <c r="AA1918" s="158"/>
      <c r="AB1918" s="118"/>
      <c r="AC1918" s="118"/>
      <c r="AD1918" s="84"/>
      <c r="AF1918" s="139"/>
      <c r="AS1918" s="84"/>
    </row>
    <row r="1919" spans="1:45" ht="14.25" customHeight="1">
      <c r="A1919" s="407"/>
      <c r="B1919" s="104"/>
      <c r="C1919" s="105"/>
      <c r="E1919" s="135">
        <f>COUNTIF(品番配送区分記入用リスト!U:U,CONCATENATE(A1919,$E$1))</f>
        <v>0</v>
      </c>
      <c r="F1919" s="135">
        <f>COUNTIF(品番配送区分記入用リスト!U:U,CONCATENATE(A1919,$F$1))</f>
        <v>0</v>
      </c>
      <c r="G1919" s="135">
        <f>COUNTIF(品番配送区分記入用リスト!U:U,CONCATENATE(A1919,$G$1))</f>
        <v>0</v>
      </c>
      <c r="H1919" s="135">
        <f>COUNTIF(品番配送区分記入用リスト!U:U,CONCATENATE(A1919,$H$1))</f>
        <v>0</v>
      </c>
      <c r="I1919" s="136">
        <f t="shared" si="31"/>
        <v>0</v>
      </c>
      <c r="J1919" s="142"/>
      <c r="L1919" s="135" t="s">
        <v>1484</v>
      </c>
      <c r="M1919" s="137">
        <v>1000000</v>
      </c>
      <c r="N1919" s="12"/>
      <c r="O1919" s="154"/>
      <c r="Q1919" s="12"/>
      <c r="R1919" s="147"/>
      <c r="S1919" s="138"/>
      <c r="T1919" s="138"/>
      <c r="X1919" s="85"/>
      <c r="Y1919" s="185"/>
      <c r="AA1919" s="158"/>
      <c r="AB1919" s="118"/>
      <c r="AC1919" s="118"/>
      <c r="AD1919" s="84"/>
      <c r="AF1919" s="139"/>
      <c r="AS1919" s="84"/>
    </row>
    <row r="1920" spans="1:45" ht="14.25" customHeight="1">
      <c r="A1920" s="407"/>
      <c r="B1920" s="104"/>
      <c r="C1920" s="105"/>
      <c r="E1920" s="135">
        <f>COUNTIF(品番配送区分記入用リスト!U:U,CONCATENATE(A1920,$E$1))</f>
        <v>0</v>
      </c>
      <c r="F1920" s="135">
        <f>COUNTIF(品番配送区分記入用リスト!U:U,CONCATENATE(A1920,$F$1))</f>
        <v>0</v>
      </c>
      <c r="G1920" s="135">
        <f>COUNTIF(品番配送区分記入用リスト!U:U,CONCATENATE(A1920,$G$1))</f>
        <v>0</v>
      </c>
      <c r="H1920" s="135">
        <f>COUNTIF(品番配送区分記入用リスト!U:U,CONCATENATE(A1920,$H$1))</f>
        <v>0</v>
      </c>
      <c r="I1920" s="136">
        <f t="shared" si="31"/>
        <v>0</v>
      </c>
      <c r="J1920" s="142"/>
      <c r="L1920" s="135" t="s">
        <v>1484</v>
      </c>
      <c r="M1920" s="137">
        <v>1000000</v>
      </c>
      <c r="N1920" s="12"/>
      <c r="O1920" s="154"/>
      <c r="Q1920" s="12"/>
      <c r="R1920" s="147"/>
      <c r="S1920" s="138"/>
      <c r="T1920" s="138"/>
      <c r="X1920" s="85"/>
      <c r="Y1920" s="185"/>
      <c r="AA1920" s="158"/>
      <c r="AB1920" s="118"/>
      <c r="AC1920" s="118"/>
      <c r="AD1920" s="84"/>
      <c r="AF1920" s="139"/>
      <c r="AS1920" s="84"/>
    </row>
    <row r="1921" spans="1:45" ht="14.25" customHeight="1">
      <c r="A1921" s="407"/>
      <c r="B1921" s="104"/>
      <c r="C1921" s="105"/>
      <c r="E1921" s="135">
        <f>COUNTIF(品番配送区分記入用リスト!U:U,CONCATENATE(A1921,$E$1))</f>
        <v>0</v>
      </c>
      <c r="F1921" s="135">
        <f>COUNTIF(品番配送区分記入用リスト!U:U,CONCATENATE(A1921,$F$1))</f>
        <v>0</v>
      </c>
      <c r="G1921" s="135">
        <f>COUNTIF(品番配送区分記入用リスト!U:U,CONCATENATE(A1921,$G$1))</f>
        <v>0</v>
      </c>
      <c r="H1921" s="135">
        <f>COUNTIF(品番配送区分記入用リスト!U:U,CONCATENATE(A1921,$H$1))</f>
        <v>0</v>
      </c>
      <c r="I1921" s="136">
        <f t="shared" ref="I1921:I1984" si="32">IF(SUM(E1921:H1921)+ROW(A1920)*0.0001%&gt;=1,SUM(E1921:H1921)+ROW(A1920)*0.0001%+M1921+C1921,0)</f>
        <v>0</v>
      </c>
      <c r="J1921" s="142"/>
      <c r="L1921" s="135" t="s">
        <v>1484</v>
      </c>
      <c r="M1921" s="137">
        <v>1000000</v>
      </c>
      <c r="N1921" s="12"/>
      <c r="O1921" s="154"/>
      <c r="Q1921" s="12"/>
      <c r="R1921" s="147"/>
      <c r="S1921" s="138"/>
      <c r="T1921" s="138"/>
      <c r="X1921" s="85"/>
      <c r="Y1921" s="185"/>
      <c r="AA1921" s="158"/>
      <c r="AB1921" s="118"/>
      <c r="AC1921" s="118"/>
      <c r="AD1921" s="84"/>
      <c r="AF1921" s="139"/>
      <c r="AS1921" s="84"/>
    </row>
    <row r="1922" spans="1:45" ht="14.25" customHeight="1">
      <c r="A1922" s="407"/>
      <c r="B1922" s="104"/>
      <c r="C1922" s="105"/>
      <c r="E1922" s="135">
        <f>COUNTIF(品番配送区分記入用リスト!U:U,CONCATENATE(A1922,$E$1))</f>
        <v>0</v>
      </c>
      <c r="F1922" s="135">
        <f>COUNTIF(品番配送区分記入用リスト!U:U,CONCATENATE(A1922,$F$1))</f>
        <v>0</v>
      </c>
      <c r="G1922" s="135">
        <f>COUNTIF(品番配送区分記入用リスト!U:U,CONCATENATE(A1922,$G$1))</f>
        <v>0</v>
      </c>
      <c r="H1922" s="135">
        <f>COUNTIF(品番配送区分記入用リスト!U:U,CONCATENATE(A1922,$H$1))</f>
        <v>0</v>
      </c>
      <c r="I1922" s="136">
        <f t="shared" si="32"/>
        <v>0</v>
      </c>
      <c r="J1922" s="142"/>
      <c r="L1922" s="135" t="s">
        <v>1484</v>
      </c>
      <c r="M1922" s="137">
        <v>1000000</v>
      </c>
      <c r="N1922" s="12"/>
      <c r="O1922" s="154"/>
      <c r="Q1922" s="12"/>
      <c r="R1922" s="147"/>
      <c r="S1922" s="138"/>
      <c r="T1922" s="138"/>
      <c r="X1922" s="85"/>
      <c r="Y1922" s="185"/>
      <c r="AA1922" s="158"/>
      <c r="AB1922" s="118"/>
      <c r="AC1922" s="118"/>
      <c r="AD1922" s="84"/>
      <c r="AF1922" s="139"/>
      <c r="AS1922" s="84"/>
    </row>
    <row r="1923" spans="1:45" ht="14.25" customHeight="1">
      <c r="A1923" s="407"/>
      <c r="B1923" s="104"/>
      <c r="C1923" s="105"/>
      <c r="E1923" s="135">
        <f>COUNTIF(品番配送区分記入用リスト!U:U,CONCATENATE(A1923,$E$1))</f>
        <v>0</v>
      </c>
      <c r="F1923" s="135">
        <f>COUNTIF(品番配送区分記入用リスト!U:U,CONCATENATE(A1923,$F$1))</f>
        <v>0</v>
      </c>
      <c r="G1923" s="135">
        <f>COUNTIF(品番配送区分記入用リスト!U:U,CONCATENATE(A1923,$G$1))</f>
        <v>0</v>
      </c>
      <c r="H1923" s="135">
        <f>COUNTIF(品番配送区分記入用リスト!U:U,CONCATENATE(A1923,$H$1))</f>
        <v>0</v>
      </c>
      <c r="I1923" s="136">
        <f t="shared" si="32"/>
        <v>0</v>
      </c>
      <c r="J1923" s="142"/>
      <c r="L1923" s="135" t="s">
        <v>1484</v>
      </c>
      <c r="M1923" s="137">
        <v>1000000</v>
      </c>
      <c r="N1923" s="12"/>
      <c r="O1923" s="154"/>
      <c r="Q1923" s="12"/>
      <c r="R1923" s="147"/>
      <c r="S1923" s="138"/>
      <c r="T1923" s="138"/>
      <c r="X1923" s="85"/>
      <c r="Y1923" s="185"/>
      <c r="AB1923" s="118"/>
      <c r="AC1923" s="118"/>
      <c r="AF1923" s="139"/>
      <c r="AS1923" s="84"/>
    </row>
    <row r="1924" spans="1:45" ht="14.25" customHeight="1">
      <c r="A1924" s="409"/>
      <c r="B1924" s="119"/>
      <c r="C1924" s="105"/>
      <c r="E1924" s="135">
        <f>COUNTIF(品番配送区分記入用リスト!U:U,CONCATENATE(A1924,$E$1))</f>
        <v>0</v>
      </c>
      <c r="F1924" s="135">
        <f>COUNTIF(品番配送区分記入用リスト!U:U,CONCATENATE(A1924,$F$1))</f>
        <v>0</v>
      </c>
      <c r="G1924" s="135">
        <f>COUNTIF(品番配送区分記入用リスト!U:U,CONCATENATE(A1924,$G$1))</f>
        <v>0</v>
      </c>
      <c r="H1924" s="135">
        <f>COUNTIF(品番配送区分記入用リスト!U:U,CONCATENATE(A1924,$H$1))</f>
        <v>0</v>
      </c>
      <c r="I1924" s="136">
        <f t="shared" si="32"/>
        <v>0</v>
      </c>
      <c r="J1924" s="142"/>
      <c r="L1924" s="135" t="s">
        <v>1484</v>
      </c>
      <c r="M1924" s="137">
        <v>1000000</v>
      </c>
      <c r="N1924" s="12"/>
      <c r="O1924" s="154"/>
      <c r="P1924" s="137"/>
      <c r="Q1924" s="223"/>
      <c r="R1924" s="147"/>
      <c r="S1924" s="138"/>
      <c r="T1924" s="138"/>
      <c r="X1924" s="85"/>
      <c r="Y1924" s="185"/>
      <c r="AB1924" s="118"/>
      <c r="AC1924" s="118"/>
      <c r="AD1924" s="84"/>
      <c r="AF1924" s="139"/>
      <c r="AL1924" s="84"/>
      <c r="AS1924" s="84"/>
    </row>
    <row r="1925" spans="1:45" ht="14.25" customHeight="1">
      <c r="A1925" s="409"/>
      <c r="B1925" s="119"/>
      <c r="C1925" s="105"/>
      <c r="E1925" s="135">
        <f>COUNTIF(品番配送区分記入用リスト!U:U,CONCATENATE(A1925,$E$1))</f>
        <v>0</v>
      </c>
      <c r="F1925" s="135">
        <f>COUNTIF(品番配送区分記入用リスト!U:U,CONCATENATE(A1925,$F$1))</f>
        <v>0</v>
      </c>
      <c r="G1925" s="135">
        <f>COUNTIF(品番配送区分記入用リスト!U:U,CONCATENATE(A1925,$G$1))</f>
        <v>0</v>
      </c>
      <c r="H1925" s="135">
        <f>COUNTIF(品番配送区分記入用リスト!U:U,CONCATENATE(A1925,$H$1))</f>
        <v>0</v>
      </c>
      <c r="I1925" s="136">
        <f t="shared" si="32"/>
        <v>0</v>
      </c>
      <c r="J1925" s="142"/>
      <c r="L1925" s="135" t="s">
        <v>1484</v>
      </c>
      <c r="M1925" s="137">
        <v>1000000</v>
      </c>
      <c r="N1925" s="12"/>
      <c r="O1925" s="154"/>
      <c r="P1925" s="137"/>
      <c r="Q1925" s="223"/>
      <c r="R1925" s="147"/>
      <c r="S1925" s="138"/>
      <c r="T1925" s="138"/>
      <c r="X1925" s="85"/>
      <c r="Y1925" s="185"/>
      <c r="AB1925" s="118"/>
      <c r="AC1925" s="118"/>
      <c r="AD1925" s="84"/>
      <c r="AF1925" s="139"/>
      <c r="AL1925" s="84"/>
      <c r="AS1925" s="84"/>
    </row>
    <row r="1926" spans="1:45" ht="14.25" customHeight="1">
      <c r="A1926" s="409"/>
      <c r="B1926" s="119"/>
      <c r="C1926" s="105"/>
      <c r="E1926" s="135">
        <f>COUNTIF(品番配送区分記入用リスト!U:U,CONCATENATE(A1926,$E$1))</f>
        <v>0</v>
      </c>
      <c r="F1926" s="135">
        <f>COUNTIF(品番配送区分記入用リスト!U:U,CONCATENATE(A1926,$F$1))</f>
        <v>0</v>
      </c>
      <c r="G1926" s="135">
        <f>COUNTIF(品番配送区分記入用リスト!U:U,CONCATENATE(A1926,$G$1))</f>
        <v>0</v>
      </c>
      <c r="H1926" s="135">
        <f>COUNTIF(品番配送区分記入用リスト!U:U,CONCATENATE(A1926,$H$1))</f>
        <v>0</v>
      </c>
      <c r="I1926" s="136">
        <f t="shared" si="32"/>
        <v>0</v>
      </c>
      <c r="J1926" s="142"/>
      <c r="L1926" s="135" t="s">
        <v>1484</v>
      </c>
      <c r="M1926" s="137">
        <v>1000000</v>
      </c>
      <c r="N1926" s="12"/>
      <c r="O1926" s="154"/>
      <c r="P1926" s="137"/>
      <c r="Q1926" s="223"/>
      <c r="R1926" s="147"/>
      <c r="S1926" s="138"/>
      <c r="T1926" s="138"/>
      <c r="X1926" s="85"/>
      <c r="Y1926" s="185"/>
      <c r="AB1926" s="118"/>
      <c r="AC1926" s="118"/>
      <c r="AD1926" s="84"/>
      <c r="AF1926" s="139"/>
      <c r="AL1926" s="84"/>
      <c r="AS1926" s="84"/>
    </row>
    <row r="1927" spans="1:45" ht="14.25" customHeight="1">
      <c r="A1927" s="409"/>
      <c r="B1927" s="119"/>
      <c r="C1927" s="105"/>
      <c r="E1927" s="135">
        <f>COUNTIF(品番配送区分記入用リスト!U:U,CONCATENATE(A1927,$E$1))</f>
        <v>0</v>
      </c>
      <c r="F1927" s="135">
        <f>COUNTIF(品番配送区分記入用リスト!U:U,CONCATENATE(A1927,$F$1))</f>
        <v>0</v>
      </c>
      <c r="G1927" s="135">
        <f>COUNTIF(品番配送区分記入用リスト!U:U,CONCATENATE(A1927,$G$1))</f>
        <v>0</v>
      </c>
      <c r="H1927" s="135">
        <f>COUNTIF(品番配送区分記入用リスト!U:U,CONCATENATE(A1927,$H$1))</f>
        <v>0</v>
      </c>
      <c r="I1927" s="136">
        <f t="shared" si="32"/>
        <v>0</v>
      </c>
      <c r="J1927" s="142"/>
      <c r="L1927" s="135" t="s">
        <v>1484</v>
      </c>
      <c r="M1927" s="137">
        <v>1000000</v>
      </c>
      <c r="N1927" s="12"/>
      <c r="O1927" s="154"/>
      <c r="P1927" s="137"/>
      <c r="Q1927" s="223"/>
      <c r="R1927" s="147"/>
      <c r="S1927" s="138"/>
      <c r="T1927" s="138"/>
      <c r="X1927" s="85"/>
      <c r="Y1927" s="185"/>
      <c r="AB1927" s="118"/>
      <c r="AC1927" s="118"/>
      <c r="AD1927" s="84"/>
      <c r="AF1927" s="139"/>
      <c r="AL1927" s="84"/>
      <c r="AS1927" s="84"/>
    </row>
    <row r="1928" spans="1:45" ht="14.25" customHeight="1">
      <c r="A1928" s="409"/>
      <c r="B1928" s="119"/>
      <c r="C1928" s="105"/>
      <c r="E1928" s="135">
        <f>COUNTIF(品番配送区分記入用リスト!U:U,CONCATENATE(A1928,$E$1))</f>
        <v>0</v>
      </c>
      <c r="F1928" s="135">
        <f>COUNTIF(品番配送区分記入用リスト!U:U,CONCATENATE(A1928,$F$1))</f>
        <v>0</v>
      </c>
      <c r="G1928" s="135">
        <f>COUNTIF(品番配送区分記入用リスト!U:U,CONCATENATE(A1928,$G$1))</f>
        <v>0</v>
      </c>
      <c r="H1928" s="135">
        <f>COUNTIF(品番配送区分記入用リスト!U:U,CONCATENATE(A1928,$H$1))</f>
        <v>0</v>
      </c>
      <c r="I1928" s="136">
        <f t="shared" si="32"/>
        <v>0</v>
      </c>
      <c r="J1928" s="142"/>
      <c r="L1928" s="135" t="s">
        <v>1484</v>
      </c>
      <c r="M1928" s="137">
        <v>1000000</v>
      </c>
      <c r="N1928" s="12"/>
      <c r="O1928" s="154"/>
      <c r="P1928" s="137"/>
      <c r="Q1928" s="223"/>
      <c r="R1928" s="147"/>
      <c r="S1928" s="138"/>
      <c r="T1928" s="138"/>
      <c r="X1928" s="85"/>
      <c r="Y1928" s="185"/>
      <c r="AB1928" s="118"/>
      <c r="AC1928" s="118"/>
      <c r="AD1928" s="84"/>
      <c r="AF1928" s="139"/>
      <c r="AL1928" s="84"/>
      <c r="AS1928" s="84"/>
    </row>
    <row r="1929" spans="1:45" ht="14.25" customHeight="1">
      <c r="A1929" s="409"/>
      <c r="B1929" s="119"/>
      <c r="C1929" s="105"/>
      <c r="E1929" s="135">
        <f>COUNTIF(品番配送区分記入用リスト!U:U,CONCATENATE(A1929,$E$1))</f>
        <v>0</v>
      </c>
      <c r="F1929" s="135">
        <f>COUNTIF(品番配送区分記入用リスト!U:U,CONCATENATE(A1929,$F$1))</f>
        <v>0</v>
      </c>
      <c r="G1929" s="135">
        <f>COUNTIF(品番配送区分記入用リスト!U:U,CONCATENATE(A1929,$G$1))</f>
        <v>0</v>
      </c>
      <c r="H1929" s="135">
        <f>COUNTIF(品番配送区分記入用リスト!U:U,CONCATENATE(A1929,$H$1))</f>
        <v>0</v>
      </c>
      <c r="I1929" s="136">
        <f t="shared" si="32"/>
        <v>0</v>
      </c>
      <c r="J1929" s="142"/>
      <c r="L1929" s="135" t="s">
        <v>1484</v>
      </c>
      <c r="M1929" s="137">
        <v>1000000</v>
      </c>
      <c r="N1929" s="12"/>
      <c r="O1929" s="154"/>
      <c r="P1929" s="137"/>
      <c r="Q1929" s="223"/>
      <c r="R1929" s="147"/>
      <c r="S1929" s="138"/>
      <c r="T1929" s="138"/>
      <c r="X1929" s="85"/>
      <c r="Y1929" s="185"/>
      <c r="AB1929" s="118"/>
      <c r="AC1929" s="118"/>
      <c r="AD1929" s="84"/>
      <c r="AF1929" s="139"/>
      <c r="AL1929" s="84"/>
      <c r="AS1929" s="84"/>
    </row>
    <row r="1930" spans="1:45" ht="14.25" customHeight="1">
      <c r="A1930" s="409"/>
      <c r="B1930" s="119"/>
      <c r="C1930" s="105"/>
      <c r="E1930" s="135">
        <f>COUNTIF(品番配送区分記入用リスト!U:U,CONCATENATE(A1930,$E$1))</f>
        <v>0</v>
      </c>
      <c r="F1930" s="135">
        <f>COUNTIF(品番配送区分記入用リスト!U:U,CONCATENATE(A1930,$F$1))</f>
        <v>0</v>
      </c>
      <c r="G1930" s="135">
        <f>COUNTIF(品番配送区分記入用リスト!U:U,CONCATENATE(A1930,$G$1))</f>
        <v>0</v>
      </c>
      <c r="H1930" s="135">
        <f>COUNTIF(品番配送区分記入用リスト!U:U,CONCATENATE(A1930,$H$1))</f>
        <v>0</v>
      </c>
      <c r="I1930" s="136">
        <f t="shared" si="32"/>
        <v>0</v>
      </c>
      <c r="J1930" s="142"/>
      <c r="L1930" s="135" t="s">
        <v>1484</v>
      </c>
      <c r="M1930" s="137">
        <v>1000000</v>
      </c>
      <c r="N1930" s="12"/>
      <c r="O1930" s="154"/>
      <c r="P1930" s="137"/>
      <c r="Q1930" s="223"/>
      <c r="R1930" s="147"/>
      <c r="S1930" s="138"/>
      <c r="T1930" s="138"/>
      <c r="X1930" s="85"/>
      <c r="Y1930" s="185"/>
      <c r="AB1930" s="118"/>
      <c r="AC1930" s="118"/>
      <c r="AD1930" s="84"/>
      <c r="AF1930" s="139"/>
      <c r="AL1930" s="84"/>
      <c r="AS1930" s="84"/>
    </row>
    <row r="1931" spans="1:45" ht="14.25" customHeight="1">
      <c r="A1931" s="409"/>
      <c r="B1931" s="119"/>
      <c r="C1931" s="105"/>
      <c r="E1931" s="135">
        <f>COUNTIF(品番配送区分記入用リスト!U:U,CONCATENATE(A1931,$E$1))</f>
        <v>0</v>
      </c>
      <c r="F1931" s="135">
        <f>COUNTIF(品番配送区分記入用リスト!U:U,CONCATENATE(A1931,$F$1))</f>
        <v>0</v>
      </c>
      <c r="G1931" s="135">
        <f>COUNTIF(品番配送区分記入用リスト!U:U,CONCATENATE(A1931,$G$1))</f>
        <v>0</v>
      </c>
      <c r="H1931" s="135">
        <f>COUNTIF(品番配送区分記入用リスト!U:U,CONCATENATE(A1931,$H$1))</f>
        <v>0</v>
      </c>
      <c r="I1931" s="136">
        <f t="shared" si="32"/>
        <v>0</v>
      </c>
      <c r="J1931" s="142"/>
      <c r="L1931" s="135" t="s">
        <v>1484</v>
      </c>
      <c r="M1931" s="137">
        <v>1000000</v>
      </c>
      <c r="N1931" s="12"/>
      <c r="O1931" s="154"/>
      <c r="P1931" s="137"/>
      <c r="Q1931" s="223"/>
      <c r="R1931" s="147"/>
      <c r="S1931" s="138"/>
      <c r="T1931" s="138"/>
      <c r="X1931" s="85"/>
      <c r="Y1931" s="185"/>
      <c r="AB1931" s="118"/>
      <c r="AC1931" s="118"/>
      <c r="AD1931" s="84"/>
      <c r="AF1931" s="139"/>
      <c r="AL1931" s="84"/>
      <c r="AS1931" s="84"/>
    </row>
    <row r="1932" spans="1:45" ht="14.25" customHeight="1">
      <c r="A1932" s="409"/>
      <c r="B1932" s="119"/>
      <c r="C1932" s="105"/>
      <c r="E1932" s="135">
        <f>COUNTIF(品番配送区分記入用リスト!U:U,CONCATENATE(A1932,$E$1))</f>
        <v>0</v>
      </c>
      <c r="F1932" s="135">
        <f>COUNTIF(品番配送区分記入用リスト!U:U,CONCATENATE(A1932,$F$1))</f>
        <v>0</v>
      </c>
      <c r="G1932" s="135">
        <f>COUNTIF(品番配送区分記入用リスト!U:U,CONCATENATE(A1932,$G$1))</f>
        <v>0</v>
      </c>
      <c r="H1932" s="135">
        <f>COUNTIF(品番配送区分記入用リスト!U:U,CONCATENATE(A1932,$H$1))</f>
        <v>0</v>
      </c>
      <c r="I1932" s="136">
        <f t="shared" si="32"/>
        <v>0</v>
      </c>
      <c r="J1932" s="142"/>
      <c r="L1932" s="135" t="s">
        <v>1484</v>
      </c>
      <c r="M1932" s="137">
        <v>1000000</v>
      </c>
      <c r="N1932" s="12"/>
      <c r="O1932" s="154"/>
      <c r="P1932" s="137"/>
      <c r="Q1932" s="223"/>
      <c r="R1932" s="147"/>
      <c r="S1932" s="138"/>
      <c r="T1932" s="138"/>
      <c r="X1932" s="85"/>
      <c r="Y1932" s="185"/>
      <c r="AB1932" s="118"/>
      <c r="AC1932" s="118"/>
      <c r="AD1932" s="84"/>
      <c r="AF1932" s="139"/>
      <c r="AL1932" s="84"/>
      <c r="AS1932" s="84"/>
    </row>
    <row r="1933" spans="1:45" ht="14.25" customHeight="1">
      <c r="A1933" s="409"/>
      <c r="B1933" s="119"/>
      <c r="C1933" s="105"/>
      <c r="E1933" s="135">
        <f>COUNTIF(品番配送区分記入用リスト!U:U,CONCATENATE(A1933,$E$1))</f>
        <v>0</v>
      </c>
      <c r="F1933" s="135">
        <f>COUNTIF(品番配送区分記入用リスト!U:U,CONCATENATE(A1933,$F$1))</f>
        <v>0</v>
      </c>
      <c r="G1933" s="135">
        <f>COUNTIF(品番配送区分記入用リスト!U:U,CONCATENATE(A1933,$G$1))</f>
        <v>0</v>
      </c>
      <c r="H1933" s="135">
        <f>COUNTIF(品番配送区分記入用リスト!U:U,CONCATENATE(A1933,$H$1))</f>
        <v>0</v>
      </c>
      <c r="I1933" s="136">
        <f t="shared" si="32"/>
        <v>0</v>
      </c>
      <c r="J1933" s="142"/>
      <c r="L1933" s="135" t="s">
        <v>1484</v>
      </c>
      <c r="M1933" s="137">
        <v>1000000</v>
      </c>
      <c r="N1933" s="12"/>
      <c r="O1933" s="154"/>
      <c r="P1933" s="137"/>
      <c r="Q1933" s="223"/>
      <c r="R1933" s="147"/>
      <c r="S1933" s="138"/>
      <c r="T1933" s="138"/>
      <c r="X1933" s="85"/>
      <c r="Y1933" s="185"/>
      <c r="AB1933" s="118"/>
      <c r="AC1933" s="118"/>
      <c r="AD1933" s="84"/>
      <c r="AF1933" s="139"/>
      <c r="AL1933" s="84"/>
      <c r="AS1933" s="84"/>
    </row>
    <row r="1934" spans="1:45" ht="14.25" customHeight="1">
      <c r="A1934" s="409"/>
      <c r="B1934" s="119"/>
      <c r="C1934" s="105"/>
      <c r="E1934" s="135">
        <f>COUNTIF(品番配送区分記入用リスト!U:U,CONCATENATE(A1934,$E$1))</f>
        <v>0</v>
      </c>
      <c r="F1934" s="135">
        <f>COUNTIF(品番配送区分記入用リスト!U:U,CONCATENATE(A1934,$F$1))</f>
        <v>0</v>
      </c>
      <c r="G1934" s="135">
        <f>COUNTIF(品番配送区分記入用リスト!U:U,CONCATENATE(A1934,$G$1))</f>
        <v>0</v>
      </c>
      <c r="H1934" s="135">
        <f>COUNTIF(品番配送区分記入用リスト!U:U,CONCATENATE(A1934,$H$1))</f>
        <v>0</v>
      </c>
      <c r="I1934" s="136">
        <f t="shared" si="32"/>
        <v>0</v>
      </c>
      <c r="J1934" s="142"/>
      <c r="L1934" s="135" t="s">
        <v>1484</v>
      </c>
      <c r="M1934" s="137">
        <v>1000000</v>
      </c>
      <c r="N1934" s="12"/>
      <c r="O1934" s="154"/>
      <c r="P1934" s="137"/>
      <c r="Q1934" s="223"/>
      <c r="R1934" s="147"/>
      <c r="S1934" s="138"/>
      <c r="T1934" s="138"/>
      <c r="X1934" s="85"/>
      <c r="Y1934" s="185"/>
      <c r="AB1934" s="118"/>
      <c r="AC1934" s="118"/>
      <c r="AD1934" s="84"/>
      <c r="AF1934" s="139"/>
      <c r="AL1934" s="84"/>
      <c r="AS1934" s="84"/>
    </row>
    <row r="1935" spans="1:45" ht="14.25" customHeight="1">
      <c r="A1935" s="409"/>
      <c r="B1935" s="119"/>
      <c r="C1935" s="105"/>
      <c r="E1935" s="135">
        <f>COUNTIF(品番配送区分記入用リスト!U:U,CONCATENATE(A1935,$E$1))</f>
        <v>0</v>
      </c>
      <c r="F1935" s="135">
        <f>COUNTIF(品番配送区分記入用リスト!U:U,CONCATENATE(A1935,$F$1))</f>
        <v>0</v>
      </c>
      <c r="G1935" s="135">
        <f>COUNTIF(品番配送区分記入用リスト!U:U,CONCATENATE(A1935,$G$1))</f>
        <v>0</v>
      </c>
      <c r="H1935" s="135">
        <f>COUNTIF(品番配送区分記入用リスト!U:U,CONCATENATE(A1935,$H$1))</f>
        <v>0</v>
      </c>
      <c r="I1935" s="136">
        <f t="shared" si="32"/>
        <v>0</v>
      </c>
      <c r="J1935" s="142"/>
      <c r="L1935" s="135" t="s">
        <v>1484</v>
      </c>
      <c r="M1935" s="137">
        <v>1000000</v>
      </c>
      <c r="N1935" s="12"/>
      <c r="O1935" s="154"/>
      <c r="P1935" s="137"/>
      <c r="Q1935" s="223"/>
      <c r="R1935" s="147"/>
      <c r="S1935" s="138"/>
      <c r="T1935" s="138"/>
      <c r="X1935" s="85"/>
      <c r="Y1935" s="185"/>
      <c r="AB1935" s="118"/>
      <c r="AC1935" s="118"/>
      <c r="AD1935" s="84"/>
      <c r="AF1935" s="139"/>
      <c r="AL1935" s="84"/>
      <c r="AS1935" s="84"/>
    </row>
    <row r="1936" spans="1:45" ht="14.25" customHeight="1">
      <c r="A1936" s="409"/>
      <c r="B1936" s="119"/>
      <c r="C1936" s="105"/>
      <c r="E1936" s="135">
        <f>COUNTIF(品番配送区分記入用リスト!U:U,CONCATENATE(A1936,$E$1))</f>
        <v>0</v>
      </c>
      <c r="F1936" s="135">
        <f>COUNTIF(品番配送区分記入用リスト!U:U,CONCATENATE(A1936,$F$1))</f>
        <v>0</v>
      </c>
      <c r="G1936" s="135">
        <f>COUNTIF(品番配送区分記入用リスト!U:U,CONCATENATE(A1936,$G$1))</f>
        <v>0</v>
      </c>
      <c r="H1936" s="135">
        <f>COUNTIF(品番配送区分記入用リスト!U:U,CONCATENATE(A1936,$H$1))</f>
        <v>0</v>
      </c>
      <c r="I1936" s="136">
        <f t="shared" si="32"/>
        <v>0</v>
      </c>
      <c r="J1936" s="142"/>
      <c r="L1936" s="135" t="s">
        <v>1484</v>
      </c>
      <c r="M1936" s="137">
        <v>1000000</v>
      </c>
      <c r="N1936" s="12"/>
      <c r="O1936" s="154"/>
      <c r="P1936" s="137"/>
      <c r="Q1936" s="223"/>
      <c r="R1936" s="147"/>
      <c r="S1936" s="138"/>
      <c r="T1936" s="138"/>
      <c r="X1936" s="85"/>
      <c r="Y1936" s="185"/>
      <c r="AB1936" s="118"/>
      <c r="AC1936" s="118"/>
      <c r="AD1936" s="84"/>
      <c r="AF1936" s="139"/>
      <c r="AL1936" s="84"/>
      <c r="AS1936" s="84"/>
    </row>
    <row r="1937" spans="1:45" ht="14.25" customHeight="1">
      <c r="A1937" s="409"/>
      <c r="B1937" s="119"/>
      <c r="C1937" s="105"/>
      <c r="E1937" s="135">
        <f>COUNTIF(品番配送区分記入用リスト!U:U,CONCATENATE(A1937,$E$1))</f>
        <v>0</v>
      </c>
      <c r="F1937" s="135">
        <f>COUNTIF(品番配送区分記入用リスト!U:U,CONCATENATE(A1937,$F$1))</f>
        <v>0</v>
      </c>
      <c r="G1937" s="135">
        <f>COUNTIF(品番配送区分記入用リスト!U:U,CONCATENATE(A1937,$G$1))</f>
        <v>0</v>
      </c>
      <c r="H1937" s="135">
        <f>COUNTIF(品番配送区分記入用リスト!U:U,CONCATENATE(A1937,$H$1))</f>
        <v>0</v>
      </c>
      <c r="I1937" s="136">
        <f t="shared" si="32"/>
        <v>0</v>
      </c>
      <c r="J1937" s="142"/>
      <c r="L1937" s="135" t="s">
        <v>1484</v>
      </c>
      <c r="M1937" s="137">
        <v>1000000</v>
      </c>
      <c r="N1937" s="12"/>
      <c r="O1937" s="154"/>
      <c r="P1937" s="137"/>
      <c r="Q1937" s="223"/>
      <c r="R1937" s="147"/>
      <c r="S1937" s="138"/>
      <c r="T1937" s="138"/>
      <c r="X1937" s="85"/>
      <c r="Y1937" s="185"/>
      <c r="AA1937" s="158"/>
      <c r="AB1937" s="118"/>
      <c r="AC1937" s="118"/>
      <c r="AD1937" s="84"/>
      <c r="AF1937" s="139"/>
      <c r="AL1937" s="84"/>
      <c r="AS1937" s="84"/>
    </row>
    <row r="1938" spans="1:45" ht="14.25" customHeight="1">
      <c r="A1938" s="409"/>
      <c r="B1938" s="119"/>
      <c r="C1938" s="105"/>
      <c r="E1938" s="135">
        <f>COUNTIF(品番配送区分記入用リスト!U:U,CONCATENATE(A1938,$E$1))</f>
        <v>0</v>
      </c>
      <c r="F1938" s="135">
        <f>COUNTIF(品番配送区分記入用リスト!U:U,CONCATENATE(A1938,$F$1))</f>
        <v>0</v>
      </c>
      <c r="G1938" s="135">
        <f>COUNTIF(品番配送区分記入用リスト!U:U,CONCATENATE(A1938,$G$1))</f>
        <v>0</v>
      </c>
      <c r="H1938" s="135">
        <f>COUNTIF(品番配送区分記入用リスト!U:U,CONCATENATE(A1938,$H$1))</f>
        <v>0</v>
      </c>
      <c r="I1938" s="136">
        <f t="shared" si="32"/>
        <v>0</v>
      </c>
      <c r="J1938" s="142"/>
      <c r="L1938" s="135" t="s">
        <v>1484</v>
      </c>
      <c r="M1938" s="137">
        <v>1000000</v>
      </c>
      <c r="N1938" s="12"/>
      <c r="O1938" s="154"/>
      <c r="P1938" s="137"/>
      <c r="Q1938" s="223"/>
      <c r="R1938" s="147"/>
      <c r="S1938" s="138"/>
      <c r="T1938" s="138"/>
      <c r="X1938" s="85"/>
      <c r="Y1938" s="185"/>
      <c r="AA1938" s="158"/>
      <c r="AB1938" s="118"/>
      <c r="AC1938" s="118"/>
      <c r="AD1938" s="84"/>
      <c r="AF1938" s="139"/>
      <c r="AL1938" s="84"/>
      <c r="AS1938" s="84"/>
    </row>
    <row r="1939" spans="1:45" ht="14.25" customHeight="1">
      <c r="A1939" s="409"/>
      <c r="B1939" s="119"/>
      <c r="C1939" s="105"/>
      <c r="E1939" s="135">
        <f>COUNTIF(品番配送区分記入用リスト!U:U,CONCATENATE(A1939,$E$1))</f>
        <v>0</v>
      </c>
      <c r="F1939" s="135">
        <f>COUNTIF(品番配送区分記入用リスト!U:U,CONCATENATE(A1939,$F$1))</f>
        <v>0</v>
      </c>
      <c r="G1939" s="135">
        <f>COUNTIF(品番配送区分記入用リスト!U:U,CONCATENATE(A1939,$G$1))</f>
        <v>0</v>
      </c>
      <c r="H1939" s="135">
        <f>COUNTIF(品番配送区分記入用リスト!U:U,CONCATENATE(A1939,$H$1))</f>
        <v>0</v>
      </c>
      <c r="I1939" s="136">
        <f t="shared" si="32"/>
        <v>0</v>
      </c>
      <c r="J1939" s="142"/>
      <c r="L1939" s="135" t="s">
        <v>1484</v>
      </c>
      <c r="M1939" s="137">
        <v>1000000</v>
      </c>
      <c r="N1939" s="12"/>
      <c r="O1939" s="154"/>
      <c r="P1939" s="137"/>
      <c r="Q1939" s="223"/>
      <c r="R1939" s="147"/>
      <c r="S1939" s="138"/>
      <c r="T1939" s="138"/>
      <c r="X1939" s="85"/>
      <c r="Y1939" s="185"/>
      <c r="AA1939" s="158"/>
      <c r="AB1939" s="118"/>
      <c r="AC1939" s="118"/>
      <c r="AD1939" s="84"/>
      <c r="AF1939" s="139"/>
      <c r="AL1939" s="84"/>
      <c r="AS1939" s="84"/>
    </row>
    <row r="1940" spans="1:45" ht="14.25" customHeight="1">
      <c r="A1940" s="410"/>
      <c r="B1940" s="120"/>
      <c r="C1940" s="108"/>
      <c r="E1940" s="135">
        <f>COUNTIF(品番配送区分記入用リスト!U:U,CONCATENATE(A1940,$E$1))</f>
        <v>0</v>
      </c>
      <c r="F1940" s="135">
        <f>COUNTIF(品番配送区分記入用リスト!U:U,CONCATENATE(A1940,$F$1))</f>
        <v>0</v>
      </c>
      <c r="G1940" s="135">
        <f>COUNTIF(品番配送区分記入用リスト!U:U,CONCATENATE(A1940,$G$1))</f>
        <v>0</v>
      </c>
      <c r="H1940" s="135">
        <f>COUNTIF(品番配送区分記入用リスト!U:U,CONCATENATE(A1940,$H$1))</f>
        <v>0</v>
      </c>
      <c r="I1940" s="136">
        <f t="shared" si="32"/>
        <v>0</v>
      </c>
      <c r="J1940" s="142"/>
      <c r="L1940" s="135" t="s">
        <v>1484</v>
      </c>
      <c r="M1940" s="137">
        <v>1000000</v>
      </c>
      <c r="N1940" s="12"/>
      <c r="O1940" s="154"/>
      <c r="P1940" s="137"/>
      <c r="Q1940" s="223"/>
      <c r="R1940" s="149"/>
      <c r="S1940" s="138"/>
      <c r="T1940" s="138"/>
      <c r="X1940" s="85"/>
      <c r="Y1940" s="185"/>
      <c r="AA1940" s="158"/>
      <c r="AB1940" s="118"/>
      <c r="AC1940" s="118"/>
      <c r="AD1940" s="84"/>
      <c r="AF1940" s="139"/>
      <c r="AL1940" s="84"/>
      <c r="AS1940" s="84"/>
    </row>
    <row r="1941" spans="1:45" ht="14.25" customHeight="1">
      <c r="A1941" s="409"/>
      <c r="B1941" s="121"/>
      <c r="C1941" s="94"/>
      <c r="E1941" s="135">
        <f>COUNTIF(品番配送区分記入用リスト!U:U,CONCATENATE(A1941,$E$1))</f>
        <v>0</v>
      </c>
      <c r="F1941" s="135">
        <f>COUNTIF(品番配送区分記入用リスト!U:U,CONCATENATE(A1941,$F$1))</f>
        <v>0</v>
      </c>
      <c r="G1941" s="135">
        <f>COUNTIF(品番配送区分記入用リスト!U:U,CONCATENATE(A1941,$G$1))</f>
        <v>0</v>
      </c>
      <c r="H1941" s="135">
        <f>COUNTIF(品番配送区分記入用リスト!U:U,CONCATENATE(A1941,$H$1))</f>
        <v>0</v>
      </c>
      <c r="I1941" s="136">
        <f t="shared" si="32"/>
        <v>0</v>
      </c>
      <c r="J1941" s="142"/>
      <c r="L1941" s="135" t="s">
        <v>1484</v>
      </c>
      <c r="M1941" s="137">
        <v>1000000</v>
      </c>
      <c r="N1941" s="12"/>
      <c r="O1941" s="154"/>
      <c r="P1941" s="137"/>
      <c r="Q1941" s="148"/>
      <c r="S1941" s="138"/>
      <c r="T1941" s="138"/>
      <c r="X1941" s="85"/>
      <c r="Y1941" s="185"/>
      <c r="AA1941" s="158"/>
      <c r="AB1941" s="95"/>
      <c r="AC1941" s="95"/>
      <c r="AD1941" s="84"/>
      <c r="AF1941" s="139"/>
      <c r="AS1941" s="84"/>
    </row>
    <row r="1942" spans="1:45" ht="14.25" customHeight="1">
      <c r="A1942" s="407"/>
      <c r="B1942" s="93"/>
      <c r="C1942" s="94"/>
      <c r="E1942" s="135">
        <f>COUNTIF(品番配送区分記入用リスト!U:U,CONCATENATE(A1942,$E$1))</f>
        <v>0</v>
      </c>
      <c r="F1942" s="135">
        <f>COUNTIF(品番配送区分記入用リスト!U:U,CONCATENATE(A1942,$F$1))</f>
        <v>0</v>
      </c>
      <c r="G1942" s="135">
        <f>COUNTIF(品番配送区分記入用リスト!U:U,CONCATENATE(A1942,$G$1))</f>
        <v>0</v>
      </c>
      <c r="H1942" s="135">
        <f>COUNTIF(品番配送区分記入用リスト!U:U,CONCATENATE(A1942,$H$1))</f>
        <v>0</v>
      </c>
      <c r="I1942" s="136">
        <f t="shared" si="32"/>
        <v>0</v>
      </c>
      <c r="J1942" s="142"/>
      <c r="L1942" s="135" t="s">
        <v>1484</v>
      </c>
      <c r="M1942" s="137">
        <v>1000000</v>
      </c>
      <c r="N1942" s="12"/>
      <c r="O1942" s="154"/>
      <c r="P1942" s="137"/>
      <c r="Q1942" s="148"/>
      <c r="S1942" s="138"/>
      <c r="T1942" s="138"/>
      <c r="X1942" s="85"/>
      <c r="Y1942" s="185"/>
      <c r="AA1942" s="158"/>
      <c r="AB1942" s="95"/>
      <c r="AC1942" s="95"/>
      <c r="AD1942" s="84"/>
      <c r="AF1942" s="139"/>
      <c r="AS1942" s="84"/>
    </row>
    <row r="1943" spans="1:45" ht="14.25" customHeight="1">
      <c r="A1943" s="125"/>
      <c r="B1943" s="125"/>
      <c r="C1943" s="129"/>
      <c r="E1943" s="135">
        <f>COUNTIF(品番配送区分記入用リスト!U:U,CONCATENATE(A1943,$E$1))</f>
        <v>0</v>
      </c>
      <c r="F1943" s="135">
        <f>COUNTIF(品番配送区分記入用リスト!U:U,CONCATENATE(A1943,$F$1))</f>
        <v>0</v>
      </c>
      <c r="G1943" s="135">
        <f>COUNTIF(品番配送区分記入用リスト!U:U,CONCATENATE(A1943,$G$1))</f>
        <v>0</v>
      </c>
      <c r="H1943" s="135">
        <f>COUNTIF(品番配送区分記入用リスト!U:U,CONCATENATE(A1943,$H$1))</f>
        <v>0</v>
      </c>
      <c r="I1943" s="136">
        <f t="shared" si="32"/>
        <v>0</v>
      </c>
      <c r="J1943" s="142"/>
      <c r="L1943" s="135" t="s">
        <v>1484</v>
      </c>
      <c r="M1943" s="137">
        <v>1000000</v>
      </c>
      <c r="N1943" s="12"/>
      <c r="O1943" s="154"/>
      <c r="P1943" s="137"/>
      <c r="Q1943" s="150"/>
      <c r="S1943" s="138"/>
      <c r="T1943" s="138"/>
      <c r="X1943" s="85"/>
      <c r="Y1943" s="185"/>
      <c r="AA1943" s="158"/>
      <c r="AB1943" s="118"/>
      <c r="AC1943" s="118"/>
      <c r="AD1943" s="84"/>
      <c r="AF1943" s="139"/>
      <c r="AS1943" s="84"/>
    </row>
    <row r="1944" spans="1:45" ht="14.25" customHeight="1">
      <c r="A1944" s="125"/>
      <c r="B1944" s="125"/>
      <c r="C1944" s="129"/>
      <c r="E1944" s="135">
        <f>COUNTIF(品番配送区分記入用リスト!U:U,CONCATENATE(A1944,$E$1))</f>
        <v>0</v>
      </c>
      <c r="F1944" s="135">
        <f>COUNTIF(品番配送区分記入用リスト!U:U,CONCATENATE(A1944,$F$1))</f>
        <v>0</v>
      </c>
      <c r="G1944" s="135">
        <f>COUNTIF(品番配送区分記入用リスト!U:U,CONCATENATE(A1944,$G$1))</f>
        <v>0</v>
      </c>
      <c r="H1944" s="135">
        <f>COUNTIF(品番配送区分記入用リスト!U:U,CONCATENATE(A1944,$H$1))</f>
        <v>0</v>
      </c>
      <c r="I1944" s="136">
        <f t="shared" si="32"/>
        <v>0</v>
      </c>
      <c r="J1944" s="142"/>
      <c r="L1944" s="135" t="s">
        <v>1484</v>
      </c>
      <c r="M1944" s="137">
        <v>1000000</v>
      </c>
      <c r="N1944" s="12"/>
      <c r="O1944" s="154"/>
      <c r="P1944" s="137"/>
      <c r="Q1944" s="150"/>
      <c r="S1944" s="138"/>
      <c r="T1944" s="138"/>
      <c r="X1944" s="85"/>
      <c r="Y1944" s="185"/>
      <c r="AA1944" s="158"/>
      <c r="AB1944" s="118"/>
      <c r="AC1944" s="118"/>
      <c r="AD1944" s="84"/>
      <c r="AF1944" s="139"/>
      <c r="AS1944" s="84"/>
    </row>
    <row r="1945" spans="1:45" ht="14.25" customHeight="1">
      <c r="A1945" s="125"/>
      <c r="B1945" s="125"/>
      <c r="C1945" s="129"/>
      <c r="E1945" s="135">
        <f>COUNTIF(品番配送区分記入用リスト!U:U,CONCATENATE(A1945,$E$1))</f>
        <v>0</v>
      </c>
      <c r="F1945" s="135">
        <f>COUNTIF(品番配送区分記入用リスト!U:U,CONCATENATE(A1945,$F$1))</f>
        <v>0</v>
      </c>
      <c r="G1945" s="135">
        <f>COUNTIF(品番配送区分記入用リスト!U:U,CONCATENATE(A1945,$G$1))</f>
        <v>0</v>
      </c>
      <c r="H1945" s="135">
        <f>COUNTIF(品番配送区分記入用リスト!U:U,CONCATENATE(A1945,$H$1))</f>
        <v>0</v>
      </c>
      <c r="I1945" s="136">
        <f t="shared" si="32"/>
        <v>0</v>
      </c>
      <c r="J1945" s="142"/>
      <c r="L1945" s="135" t="s">
        <v>1484</v>
      </c>
      <c r="M1945" s="137">
        <v>1000000</v>
      </c>
      <c r="N1945" s="12"/>
      <c r="O1945" s="154"/>
      <c r="P1945" s="137"/>
      <c r="Q1945" s="150"/>
      <c r="S1945" s="138"/>
      <c r="T1945" s="138"/>
      <c r="X1945" s="85"/>
      <c r="Y1945" s="185"/>
      <c r="AA1945" s="158"/>
      <c r="AB1945" s="118"/>
      <c r="AC1945" s="118"/>
      <c r="AD1945" s="84"/>
      <c r="AF1945" s="139"/>
      <c r="AS1945" s="84"/>
    </row>
    <row r="1946" spans="1:45" ht="14.25" customHeight="1">
      <c r="A1946" s="125"/>
      <c r="B1946" s="125"/>
      <c r="C1946" s="129"/>
      <c r="E1946" s="135">
        <f>COUNTIF(品番配送区分記入用リスト!U:U,CONCATENATE(A1946,$E$1))</f>
        <v>0</v>
      </c>
      <c r="F1946" s="135">
        <f>COUNTIF(品番配送区分記入用リスト!U:U,CONCATENATE(A1946,$F$1))</f>
        <v>0</v>
      </c>
      <c r="G1946" s="135">
        <f>COUNTIF(品番配送区分記入用リスト!U:U,CONCATENATE(A1946,$G$1))</f>
        <v>0</v>
      </c>
      <c r="H1946" s="135">
        <f>COUNTIF(品番配送区分記入用リスト!U:U,CONCATENATE(A1946,$H$1))</f>
        <v>0</v>
      </c>
      <c r="I1946" s="136">
        <f t="shared" si="32"/>
        <v>0</v>
      </c>
      <c r="J1946" s="142"/>
      <c r="L1946" s="135" t="s">
        <v>1484</v>
      </c>
      <c r="M1946" s="137">
        <v>1000000</v>
      </c>
      <c r="N1946" s="12"/>
      <c r="O1946" s="154"/>
      <c r="P1946" s="137"/>
      <c r="Q1946" s="150"/>
      <c r="S1946" s="138"/>
      <c r="T1946" s="138"/>
      <c r="X1946" s="85"/>
      <c r="Y1946" s="185"/>
      <c r="AA1946" s="158"/>
      <c r="AB1946" s="118"/>
      <c r="AC1946" s="118"/>
      <c r="AD1946" s="84"/>
      <c r="AF1946" s="139"/>
      <c r="AS1946" s="84"/>
    </row>
    <row r="1947" spans="1:45" ht="14.25" customHeight="1">
      <c r="A1947" s="125"/>
      <c r="B1947" s="125"/>
      <c r="C1947" s="129"/>
      <c r="E1947" s="135">
        <f>COUNTIF(品番配送区分記入用リスト!U:U,CONCATENATE(A1947,$E$1))</f>
        <v>0</v>
      </c>
      <c r="F1947" s="135">
        <f>COUNTIF(品番配送区分記入用リスト!U:U,CONCATENATE(A1947,$F$1))</f>
        <v>0</v>
      </c>
      <c r="G1947" s="135">
        <f>COUNTIF(品番配送区分記入用リスト!U:U,CONCATENATE(A1947,$G$1))</f>
        <v>0</v>
      </c>
      <c r="H1947" s="135">
        <f>COUNTIF(品番配送区分記入用リスト!U:U,CONCATENATE(A1947,$H$1))</f>
        <v>0</v>
      </c>
      <c r="I1947" s="136">
        <f t="shared" si="32"/>
        <v>0</v>
      </c>
      <c r="J1947" s="142"/>
      <c r="L1947" s="135" t="s">
        <v>1484</v>
      </c>
      <c r="M1947" s="137">
        <v>1000000</v>
      </c>
      <c r="N1947" s="12"/>
      <c r="O1947" s="154"/>
      <c r="P1947" s="137"/>
      <c r="Q1947" s="150"/>
      <c r="S1947" s="138"/>
      <c r="T1947" s="138"/>
      <c r="X1947" s="85"/>
      <c r="Y1947" s="185"/>
      <c r="AA1947" s="158"/>
      <c r="AB1947" s="118"/>
      <c r="AC1947" s="118"/>
      <c r="AD1947" s="84"/>
      <c r="AF1947" s="139"/>
      <c r="AS1947" s="84"/>
    </row>
    <row r="1948" spans="1:45" ht="14.25" customHeight="1">
      <c r="A1948" s="125"/>
      <c r="B1948" s="125"/>
      <c r="C1948" s="125"/>
      <c r="E1948" s="135">
        <f>COUNTIF(品番配送区分記入用リスト!U:U,CONCATENATE(A1948,$E$1))</f>
        <v>0</v>
      </c>
      <c r="F1948" s="135">
        <f>COUNTIF(品番配送区分記入用リスト!U:U,CONCATENATE(A1948,$F$1))</f>
        <v>0</v>
      </c>
      <c r="G1948" s="135">
        <f>COUNTIF(品番配送区分記入用リスト!U:U,CONCATENATE(A1948,$G$1))</f>
        <v>0</v>
      </c>
      <c r="H1948" s="135">
        <f>COUNTIF(品番配送区分記入用リスト!U:U,CONCATENATE(A1948,$H$1))</f>
        <v>0</v>
      </c>
      <c r="I1948" s="136">
        <f t="shared" si="32"/>
        <v>0</v>
      </c>
      <c r="J1948" s="142"/>
      <c r="L1948" s="135" t="s">
        <v>1484</v>
      </c>
      <c r="M1948" s="137">
        <v>1000000</v>
      </c>
      <c r="N1948" s="12"/>
      <c r="O1948" s="154"/>
      <c r="P1948" s="137"/>
      <c r="Q1948" s="150"/>
      <c r="S1948" s="138"/>
      <c r="T1948" s="138"/>
      <c r="X1948" s="85"/>
      <c r="Y1948" s="185"/>
      <c r="AA1948" s="158"/>
      <c r="AB1948" s="118"/>
      <c r="AC1948" s="118"/>
      <c r="AD1948" s="84"/>
      <c r="AF1948" s="139"/>
      <c r="AS1948" s="84"/>
    </row>
    <row r="1949" spans="1:45" ht="14.25" customHeight="1">
      <c r="A1949" s="125"/>
      <c r="B1949" s="125"/>
      <c r="C1949" s="125"/>
      <c r="E1949" s="135">
        <f>COUNTIF(品番配送区分記入用リスト!U:U,CONCATENATE(A1949,$E$1))</f>
        <v>0</v>
      </c>
      <c r="F1949" s="135">
        <f>COUNTIF(品番配送区分記入用リスト!U:U,CONCATENATE(A1949,$F$1))</f>
        <v>0</v>
      </c>
      <c r="G1949" s="135">
        <f>COUNTIF(品番配送区分記入用リスト!U:U,CONCATENATE(A1949,$G$1))</f>
        <v>0</v>
      </c>
      <c r="H1949" s="135">
        <f>COUNTIF(品番配送区分記入用リスト!U:U,CONCATENATE(A1949,$H$1))</f>
        <v>0</v>
      </c>
      <c r="I1949" s="136">
        <f t="shared" si="32"/>
        <v>0</v>
      </c>
      <c r="J1949" s="142"/>
      <c r="L1949" s="135" t="s">
        <v>1484</v>
      </c>
      <c r="M1949" s="137">
        <v>1000000</v>
      </c>
      <c r="N1949" s="12"/>
      <c r="O1949" s="154"/>
      <c r="P1949" s="137"/>
      <c r="Q1949" s="150"/>
      <c r="S1949" s="138"/>
      <c r="T1949" s="138"/>
      <c r="X1949" s="85"/>
      <c r="Y1949" s="185"/>
      <c r="AA1949" s="158"/>
      <c r="AB1949" s="118"/>
      <c r="AC1949" s="118"/>
      <c r="AD1949" s="84"/>
      <c r="AF1949" s="139"/>
      <c r="AS1949" s="84"/>
    </row>
    <row r="1950" spans="1:45" ht="14.25" customHeight="1">
      <c r="A1950" s="125"/>
      <c r="B1950" s="125"/>
      <c r="C1950" s="125"/>
      <c r="E1950" s="135">
        <f>COUNTIF(品番配送区分記入用リスト!U:U,CONCATENATE(A1950,$E$1))</f>
        <v>0</v>
      </c>
      <c r="F1950" s="135">
        <f>COUNTIF(品番配送区分記入用リスト!U:U,CONCATENATE(A1950,$F$1))</f>
        <v>0</v>
      </c>
      <c r="G1950" s="135">
        <f>COUNTIF(品番配送区分記入用リスト!U:U,CONCATENATE(A1950,$G$1))</f>
        <v>0</v>
      </c>
      <c r="H1950" s="135">
        <f>COUNTIF(品番配送区分記入用リスト!U:U,CONCATENATE(A1950,$H$1))</f>
        <v>0</v>
      </c>
      <c r="I1950" s="136">
        <f t="shared" si="32"/>
        <v>0</v>
      </c>
      <c r="J1950" s="142"/>
      <c r="L1950" s="135" t="s">
        <v>1484</v>
      </c>
      <c r="M1950" s="137">
        <v>1000000</v>
      </c>
      <c r="N1950" s="12"/>
      <c r="O1950" s="154"/>
      <c r="P1950" s="137"/>
      <c r="Q1950" s="150"/>
      <c r="S1950" s="138"/>
      <c r="T1950" s="138"/>
      <c r="X1950" s="85"/>
      <c r="Y1950" s="185"/>
      <c r="AA1950" s="158"/>
      <c r="AB1950" s="118"/>
      <c r="AC1950" s="118"/>
      <c r="AD1950" s="84"/>
      <c r="AF1950" s="139"/>
      <c r="AS1950" s="84"/>
    </row>
    <row r="1951" spans="1:45" ht="14.25" customHeight="1">
      <c r="A1951" s="125"/>
      <c r="B1951" s="125"/>
      <c r="C1951" s="125"/>
      <c r="E1951" s="135">
        <f>COUNTIF(品番配送区分記入用リスト!U:U,CONCATENATE(A1951,$E$1))</f>
        <v>0</v>
      </c>
      <c r="F1951" s="135">
        <f>COUNTIF(品番配送区分記入用リスト!U:U,CONCATENATE(A1951,$F$1))</f>
        <v>0</v>
      </c>
      <c r="G1951" s="135">
        <f>COUNTIF(品番配送区分記入用リスト!U:U,CONCATENATE(A1951,$G$1))</f>
        <v>0</v>
      </c>
      <c r="H1951" s="135">
        <f>COUNTIF(品番配送区分記入用リスト!U:U,CONCATENATE(A1951,$H$1))</f>
        <v>0</v>
      </c>
      <c r="I1951" s="136">
        <f t="shared" si="32"/>
        <v>0</v>
      </c>
      <c r="J1951" s="142"/>
      <c r="L1951" s="135" t="s">
        <v>1484</v>
      </c>
      <c r="M1951" s="137">
        <v>1000000</v>
      </c>
      <c r="N1951" s="12"/>
      <c r="O1951" s="154"/>
      <c r="P1951" s="137"/>
      <c r="Q1951" s="150"/>
      <c r="S1951" s="138"/>
      <c r="T1951" s="138"/>
      <c r="X1951" s="85"/>
      <c r="Y1951" s="185"/>
      <c r="AA1951" s="158"/>
      <c r="AB1951" s="118"/>
      <c r="AC1951" s="118"/>
      <c r="AD1951" s="84"/>
      <c r="AF1951" s="139"/>
      <c r="AS1951" s="84"/>
    </row>
    <row r="1952" spans="1:45" ht="14.25" customHeight="1">
      <c r="A1952" s="125"/>
      <c r="B1952" s="125"/>
      <c r="C1952" s="125"/>
      <c r="E1952" s="135">
        <f>COUNTIF(品番配送区分記入用リスト!U:U,CONCATENATE(A1952,$E$1))</f>
        <v>0</v>
      </c>
      <c r="F1952" s="135">
        <f>COUNTIF(品番配送区分記入用リスト!U:U,CONCATENATE(A1952,$F$1))</f>
        <v>0</v>
      </c>
      <c r="G1952" s="135">
        <f>COUNTIF(品番配送区分記入用リスト!U:U,CONCATENATE(A1952,$G$1))</f>
        <v>0</v>
      </c>
      <c r="H1952" s="135">
        <f>COUNTIF(品番配送区分記入用リスト!U:U,CONCATENATE(A1952,$H$1))</f>
        <v>0</v>
      </c>
      <c r="I1952" s="136">
        <f t="shared" si="32"/>
        <v>0</v>
      </c>
      <c r="J1952" s="142"/>
      <c r="L1952" s="135" t="s">
        <v>1484</v>
      </c>
      <c r="M1952" s="137">
        <v>1000000</v>
      </c>
      <c r="N1952" s="12"/>
      <c r="O1952" s="154"/>
      <c r="P1952" s="137"/>
      <c r="Q1952" s="150"/>
      <c r="S1952" s="138"/>
      <c r="T1952" s="138"/>
      <c r="X1952" s="85"/>
      <c r="Y1952" s="185"/>
      <c r="AA1952" s="158"/>
      <c r="AB1952" s="118"/>
      <c r="AC1952" s="118"/>
      <c r="AD1952" s="84"/>
      <c r="AF1952" s="139"/>
      <c r="AS1952" s="84"/>
    </row>
    <row r="1953" spans="1:45" ht="14.25" customHeight="1">
      <c r="A1953" s="125"/>
      <c r="B1953" s="125"/>
      <c r="C1953" s="125"/>
      <c r="E1953" s="135">
        <f>COUNTIF(品番配送区分記入用リスト!U:U,CONCATENATE(A1953,$E$1))</f>
        <v>0</v>
      </c>
      <c r="F1953" s="135">
        <f>COUNTIF(品番配送区分記入用リスト!U:U,CONCATENATE(A1953,$F$1))</f>
        <v>0</v>
      </c>
      <c r="G1953" s="135">
        <f>COUNTIF(品番配送区分記入用リスト!U:U,CONCATENATE(A1953,$G$1))</f>
        <v>0</v>
      </c>
      <c r="H1953" s="135">
        <f>COUNTIF(品番配送区分記入用リスト!U:U,CONCATENATE(A1953,$H$1))</f>
        <v>0</v>
      </c>
      <c r="I1953" s="136">
        <f t="shared" si="32"/>
        <v>0</v>
      </c>
      <c r="J1953" s="142"/>
      <c r="L1953" s="135" t="s">
        <v>1484</v>
      </c>
      <c r="M1953" s="137">
        <v>1000000</v>
      </c>
      <c r="N1953" s="12"/>
      <c r="O1953" s="154"/>
      <c r="P1953" s="137"/>
      <c r="Q1953" s="150"/>
      <c r="S1953" s="138"/>
      <c r="T1953" s="138"/>
      <c r="X1953" s="85"/>
      <c r="Y1953" s="185"/>
      <c r="AA1953" s="158"/>
      <c r="AB1953" s="118"/>
      <c r="AC1953" s="118"/>
      <c r="AD1953" s="84"/>
      <c r="AF1953" s="139"/>
      <c r="AS1953" s="84"/>
    </row>
    <row r="1954" spans="1:45" ht="14.25" customHeight="1">
      <c r="A1954" s="125"/>
      <c r="B1954" s="125"/>
      <c r="C1954" s="125"/>
      <c r="E1954" s="135">
        <f>COUNTIF(品番配送区分記入用リスト!U:U,CONCATENATE(A1954,$E$1))</f>
        <v>0</v>
      </c>
      <c r="F1954" s="135">
        <f>COUNTIF(品番配送区分記入用リスト!U:U,CONCATENATE(A1954,$F$1))</f>
        <v>0</v>
      </c>
      <c r="G1954" s="135">
        <f>COUNTIF(品番配送区分記入用リスト!U:U,CONCATENATE(A1954,$G$1))</f>
        <v>0</v>
      </c>
      <c r="H1954" s="135">
        <f>COUNTIF(品番配送区分記入用リスト!U:U,CONCATENATE(A1954,$H$1))</f>
        <v>0</v>
      </c>
      <c r="I1954" s="136">
        <f t="shared" si="32"/>
        <v>0</v>
      </c>
      <c r="J1954" s="142"/>
      <c r="L1954" s="135" t="s">
        <v>1484</v>
      </c>
      <c r="M1954" s="137">
        <v>1000000</v>
      </c>
      <c r="N1954" s="12"/>
      <c r="O1954" s="154"/>
      <c r="P1954" s="137"/>
      <c r="Q1954" s="150"/>
      <c r="S1954" s="138"/>
      <c r="T1954" s="138"/>
      <c r="X1954" s="85"/>
      <c r="Y1954" s="185"/>
      <c r="AA1954" s="158"/>
      <c r="AB1954" s="118"/>
      <c r="AC1954" s="118"/>
      <c r="AD1954" s="84"/>
      <c r="AF1954" s="139"/>
      <c r="AS1954" s="84"/>
    </row>
    <row r="1955" spans="1:45" ht="14.25" customHeight="1">
      <c r="A1955" s="125"/>
      <c r="B1955" s="125"/>
      <c r="C1955" s="125"/>
      <c r="E1955" s="135">
        <f>COUNTIF(品番配送区分記入用リスト!U:U,CONCATENATE(A1955,$E$1))</f>
        <v>0</v>
      </c>
      <c r="F1955" s="135">
        <f>COUNTIF(品番配送区分記入用リスト!U:U,CONCATENATE(A1955,$F$1))</f>
        <v>0</v>
      </c>
      <c r="G1955" s="135">
        <f>COUNTIF(品番配送区分記入用リスト!U:U,CONCATENATE(A1955,$G$1))</f>
        <v>0</v>
      </c>
      <c r="H1955" s="135">
        <f>COUNTIF(品番配送区分記入用リスト!U:U,CONCATENATE(A1955,$H$1))</f>
        <v>0</v>
      </c>
      <c r="I1955" s="136">
        <f t="shared" si="32"/>
        <v>0</v>
      </c>
      <c r="J1955" s="142"/>
      <c r="L1955" s="135" t="s">
        <v>1484</v>
      </c>
      <c r="M1955" s="137">
        <v>1000000</v>
      </c>
      <c r="N1955" s="12"/>
      <c r="O1955" s="154"/>
      <c r="P1955" s="137"/>
      <c r="Q1955" s="150"/>
      <c r="S1955" s="138"/>
      <c r="T1955" s="138"/>
      <c r="X1955" s="85"/>
      <c r="Y1955" s="185"/>
      <c r="AA1955" s="158"/>
      <c r="AB1955" s="118"/>
      <c r="AC1955" s="118"/>
      <c r="AD1955" s="84"/>
      <c r="AF1955" s="139"/>
      <c r="AS1955" s="84"/>
    </row>
    <row r="1956" spans="1:45" ht="14.25" customHeight="1">
      <c r="A1956" s="125"/>
      <c r="B1956" s="125"/>
      <c r="C1956" s="125"/>
      <c r="E1956" s="135">
        <f>COUNTIF(品番配送区分記入用リスト!U:U,CONCATENATE(A1956,$E$1))</f>
        <v>0</v>
      </c>
      <c r="F1956" s="135">
        <f>COUNTIF(品番配送区分記入用リスト!U:U,CONCATENATE(A1956,$F$1))</f>
        <v>0</v>
      </c>
      <c r="G1956" s="135">
        <f>COUNTIF(品番配送区分記入用リスト!U:U,CONCATENATE(A1956,$G$1))</f>
        <v>0</v>
      </c>
      <c r="H1956" s="135">
        <f>COUNTIF(品番配送区分記入用リスト!U:U,CONCATENATE(A1956,$H$1))</f>
        <v>0</v>
      </c>
      <c r="I1956" s="136">
        <f t="shared" si="32"/>
        <v>0</v>
      </c>
      <c r="J1956" s="142"/>
      <c r="L1956" s="135" t="s">
        <v>1484</v>
      </c>
      <c r="M1956" s="137">
        <v>1000000</v>
      </c>
      <c r="N1956" s="12"/>
      <c r="O1956" s="154"/>
      <c r="P1956" s="137"/>
      <c r="Q1956" s="150"/>
      <c r="S1956" s="138"/>
      <c r="T1956" s="138"/>
      <c r="X1956" s="85"/>
      <c r="Y1956" s="185"/>
      <c r="AA1956" s="158"/>
      <c r="AB1956" s="118"/>
      <c r="AC1956" s="118"/>
      <c r="AD1956" s="84"/>
      <c r="AF1956" s="139"/>
      <c r="AS1956" s="84"/>
    </row>
    <row r="1957" spans="1:45" ht="14.25" customHeight="1">
      <c r="A1957" s="125"/>
      <c r="B1957" s="125"/>
      <c r="C1957" s="129"/>
      <c r="E1957" s="135">
        <f>COUNTIF(品番配送区分記入用リスト!U:U,CONCATENATE(A1957,$E$1))</f>
        <v>0</v>
      </c>
      <c r="F1957" s="135">
        <f>COUNTIF(品番配送区分記入用リスト!U:U,CONCATENATE(A1957,$F$1))</f>
        <v>0</v>
      </c>
      <c r="G1957" s="135">
        <f>COUNTIF(品番配送区分記入用リスト!U:U,CONCATENATE(A1957,$G$1))</f>
        <v>0</v>
      </c>
      <c r="H1957" s="135">
        <f>COUNTIF(品番配送区分記入用リスト!U:U,CONCATENATE(A1957,$H$1))</f>
        <v>0</v>
      </c>
      <c r="I1957" s="136">
        <f t="shared" si="32"/>
        <v>0</v>
      </c>
      <c r="J1957" s="142"/>
      <c r="L1957" s="135" t="s">
        <v>1484</v>
      </c>
      <c r="M1957" s="137">
        <v>1000000</v>
      </c>
      <c r="N1957" s="12"/>
      <c r="O1957" s="154"/>
      <c r="P1957" s="137"/>
      <c r="Q1957" s="150"/>
      <c r="S1957" s="138"/>
      <c r="T1957" s="138"/>
      <c r="X1957" s="85"/>
      <c r="Y1957" s="185"/>
      <c r="AA1957" s="158"/>
      <c r="AB1957" s="118"/>
      <c r="AC1957" s="118"/>
      <c r="AD1957" s="84"/>
      <c r="AF1957" s="139"/>
      <c r="AS1957" s="84"/>
    </row>
    <row r="1958" spans="1:45" ht="14.25" customHeight="1">
      <c r="A1958" s="125"/>
      <c r="B1958" s="125"/>
      <c r="C1958" s="129"/>
      <c r="E1958" s="135">
        <f>COUNTIF(品番配送区分記入用リスト!U:U,CONCATENATE(A1958,$E$1))</f>
        <v>0</v>
      </c>
      <c r="F1958" s="135">
        <f>COUNTIF(品番配送区分記入用リスト!U:U,CONCATENATE(A1958,$F$1))</f>
        <v>0</v>
      </c>
      <c r="G1958" s="135">
        <f>COUNTIF(品番配送区分記入用リスト!U:U,CONCATENATE(A1958,$G$1))</f>
        <v>0</v>
      </c>
      <c r="H1958" s="135">
        <f>COUNTIF(品番配送区分記入用リスト!U:U,CONCATENATE(A1958,$H$1))</f>
        <v>0</v>
      </c>
      <c r="I1958" s="136">
        <f t="shared" si="32"/>
        <v>0</v>
      </c>
      <c r="J1958" s="142"/>
      <c r="L1958" s="135" t="s">
        <v>1484</v>
      </c>
      <c r="M1958" s="137">
        <v>1000000</v>
      </c>
      <c r="N1958" s="12"/>
      <c r="O1958" s="154"/>
      <c r="P1958" s="137"/>
      <c r="Q1958" s="150"/>
      <c r="S1958" s="138"/>
      <c r="T1958" s="138"/>
      <c r="X1958" s="85"/>
      <c r="Y1958" s="185"/>
      <c r="AA1958" s="158"/>
      <c r="AB1958" s="118"/>
      <c r="AC1958" s="118"/>
      <c r="AD1958" s="84"/>
      <c r="AF1958" s="139"/>
      <c r="AS1958" s="84"/>
    </row>
    <row r="1959" spans="1:45" ht="14.25" customHeight="1">
      <c r="A1959" s="125"/>
      <c r="B1959" s="125"/>
      <c r="C1959" s="129"/>
      <c r="E1959" s="135">
        <f>COUNTIF(品番配送区分記入用リスト!U:U,CONCATENATE(A1959,$E$1))</f>
        <v>0</v>
      </c>
      <c r="F1959" s="135">
        <f>COUNTIF(品番配送区分記入用リスト!U:U,CONCATENATE(A1959,$F$1))</f>
        <v>0</v>
      </c>
      <c r="G1959" s="135">
        <f>COUNTIF(品番配送区分記入用リスト!U:U,CONCATENATE(A1959,$G$1))</f>
        <v>0</v>
      </c>
      <c r="H1959" s="135">
        <f>COUNTIF(品番配送区分記入用リスト!U:U,CONCATENATE(A1959,$H$1))</f>
        <v>0</v>
      </c>
      <c r="I1959" s="136">
        <f t="shared" si="32"/>
        <v>0</v>
      </c>
      <c r="J1959" s="142"/>
      <c r="L1959" s="135" t="s">
        <v>1484</v>
      </c>
      <c r="M1959" s="137">
        <v>1000000</v>
      </c>
      <c r="N1959" s="12"/>
      <c r="O1959" s="154"/>
      <c r="P1959" s="137"/>
      <c r="Q1959" s="150"/>
      <c r="S1959" s="138"/>
      <c r="T1959" s="138"/>
      <c r="X1959" s="85"/>
      <c r="Y1959" s="185"/>
      <c r="AA1959" s="158"/>
      <c r="AB1959" s="118"/>
      <c r="AC1959" s="118"/>
      <c r="AD1959" s="84"/>
      <c r="AF1959" s="139"/>
      <c r="AS1959" s="84"/>
    </row>
    <row r="1960" spans="1:45" ht="14.25" customHeight="1">
      <c r="A1960" s="125"/>
      <c r="B1960" s="125"/>
      <c r="C1960" s="129"/>
      <c r="E1960" s="135">
        <f>COUNTIF(品番配送区分記入用リスト!U:U,CONCATENATE(A1960,$E$1))</f>
        <v>0</v>
      </c>
      <c r="F1960" s="135">
        <f>COUNTIF(品番配送区分記入用リスト!U:U,CONCATENATE(A1960,$F$1))</f>
        <v>0</v>
      </c>
      <c r="G1960" s="135">
        <f>COUNTIF(品番配送区分記入用リスト!U:U,CONCATENATE(A1960,$G$1))</f>
        <v>0</v>
      </c>
      <c r="H1960" s="135">
        <f>COUNTIF(品番配送区分記入用リスト!U:U,CONCATENATE(A1960,$H$1))</f>
        <v>0</v>
      </c>
      <c r="I1960" s="136">
        <f t="shared" si="32"/>
        <v>0</v>
      </c>
      <c r="J1960" s="142"/>
      <c r="L1960" s="135" t="s">
        <v>1484</v>
      </c>
      <c r="M1960" s="137">
        <v>1000000</v>
      </c>
      <c r="N1960" s="12"/>
      <c r="O1960" s="154"/>
      <c r="P1960" s="137"/>
      <c r="Q1960" s="150"/>
      <c r="S1960" s="138"/>
      <c r="T1960" s="138"/>
      <c r="X1960" s="85"/>
      <c r="Y1960" s="185"/>
      <c r="AA1960" s="158"/>
      <c r="AB1960" s="118"/>
      <c r="AC1960" s="118"/>
      <c r="AD1960" s="84"/>
      <c r="AF1960" s="139"/>
      <c r="AS1960" s="84"/>
    </row>
    <row r="1961" spans="1:45" ht="14.25" customHeight="1">
      <c r="A1961" s="125"/>
      <c r="B1961" s="125"/>
      <c r="C1961" s="129"/>
      <c r="E1961" s="135">
        <f>COUNTIF(品番配送区分記入用リスト!U:U,CONCATENATE(A1961,$E$1))</f>
        <v>0</v>
      </c>
      <c r="F1961" s="135">
        <f>COUNTIF(品番配送区分記入用リスト!U:U,CONCATENATE(A1961,$F$1))</f>
        <v>0</v>
      </c>
      <c r="G1961" s="135">
        <f>COUNTIF(品番配送区分記入用リスト!U:U,CONCATENATE(A1961,$G$1))</f>
        <v>0</v>
      </c>
      <c r="H1961" s="135">
        <f>COUNTIF(品番配送区分記入用リスト!U:U,CONCATENATE(A1961,$H$1))</f>
        <v>0</v>
      </c>
      <c r="I1961" s="136">
        <f t="shared" si="32"/>
        <v>0</v>
      </c>
      <c r="J1961" s="142"/>
      <c r="L1961" s="135" t="s">
        <v>1484</v>
      </c>
      <c r="M1961" s="137">
        <v>1000000</v>
      </c>
      <c r="N1961" s="12"/>
      <c r="O1961" s="154"/>
      <c r="P1961" s="137"/>
      <c r="Q1961" s="150"/>
      <c r="S1961" s="138"/>
      <c r="T1961" s="138"/>
      <c r="X1961" s="85"/>
      <c r="Y1961" s="185"/>
      <c r="AA1961" s="158"/>
      <c r="AB1961" s="118"/>
      <c r="AC1961" s="118"/>
      <c r="AD1961" s="84"/>
      <c r="AF1961" s="139"/>
      <c r="AS1961" s="84"/>
    </row>
    <row r="1962" spans="1:45" ht="14.25" customHeight="1">
      <c r="A1962" s="125"/>
      <c r="B1962" s="125"/>
      <c r="C1962" s="125"/>
      <c r="E1962" s="135">
        <f>COUNTIF(品番配送区分記入用リスト!U:U,CONCATENATE(A1962,$E$1))</f>
        <v>0</v>
      </c>
      <c r="F1962" s="135">
        <f>COUNTIF(品番配送区分記入用リスト!U:U,CONCATENATE(A1962,$F$1))</f>
        <v>0</v>
      </c>
      <c r="G1962" s="135">
        <f>COUNTIF(品番配送区分記入用リスト!U:U,CONCATENATE(A1962,$G$1))</f>
        <v>0</v>
      </c>
      <c r="H1962" s="135">
        <f>COUNTIF(品番配送区分記入用リスト!U:U,CONCATENATE(A1962,$H$1))</f>
        <v>0</v>
      </c>
      <c r="I1962" s="136">
        <f t="shared" si="32"/>
        <v>0</v>
      </c>
      <c r="J1962" s="142"/>
      <c r="L1962" s="135" t="s">
        <v>1484</v>
      </c>
      <c r="M1962" s="137">
        <v>1000000</v>
      </c>
      <c r="N1962" s="12"/>
      <c r="O1962" s="154"/>
      <c r="P1962" s="137"/>
      <c r="Q1962" s="150"/>
      <c r="S1962" s="138"/>
      <c r="T1962" s="138"/>
      <c r="X1962" s="85"/>
      <c r="Y1962" s="185"/>
      <c r="AA1962" s="158"/>
      <c r="AB1962" s="118"/>
      <c r="AC1962" s="118"/>
      <c r="AD1962" s="84"/>
      <c r="AF1962" s="139"/>
      <c r="AS1962" s="84"/>
    </row>
    <row r="1963" spans="1:45" ht="14.25" customHeight="1">
      <c r="A1963" s="125"/>
      <c r="B1963" s="125"/>
      <c r="C1963" s="125"/>
      <c r="E1963" s="135">
        <f>COUNTIF(品番配送区分記入用リスト!U:U,CONCATENATE(A1963,$E$1))</f>
        <v>0</v>
      </c>
      <c r="F1963" s="135">
        <f>COUNTIF(品番配送区分記入用リスト!U:U,CONCATENATE(A1963,$F$1))</f>
        <v>0</v>
      </c>
      <c r="G1963" s="135">
        <f>COUNTIF(品番配送区分記入用リスト!U:U,CONCATENATE(A1963,$G$1))</f>
        <v>0</v>
      </c>
      <c r="H1963" s="135">
        <f>COUNTIF(品番配送区分記入用リスト!U:U,CONCATENATE(A1963,$H$1))</f>
        <v>0</v>
      </c>
      <c r="I1963" s="136">
        <f t="shared" si="32"/>
        <v>0</v>
      </c>
      <c r="J1963" s="142"/>
      <c r="L1963" s="135" t="s">
        <v>1484</v>
      </c>
      <c r="M1963" s="137">
        <v>1000000</v>
      </c>
      <c r="N1963" s="12"/>
      <c r="O1963" s="154"/>
      <c r="P1963" s="137"/>
      <c r="Q1963" s="150"/>
      <c r="S1963" s="138"/>
      <c r="T1963" s="138"/>
      <c r="X1963" s="85"/>
      <c r="Y1963" s="185"/>
      <c r="AA1963" s="158"/>
      <c r="AB1963" s="118"/>
      <c r="AC1963" s="118"/>
      <c r="AD1963" s="84"/>
      <c r="AF1963" s="139"/>
      <c r="AS1963" s="84"/>
    </row>
    <row r="1964" spans="1:45" ht="14.25" customHeight="1">
      <c r="A1964" s="125"/>
      <c r="B1964" s="125"/>
      <c r="C1964" s="125"/>
      <c r="E1964" s="135">
        <f>COUNTIF(品番配送区分記入用リスト!U:U,CONCATENATE(A1964,$E$1))</f>
        <v>0</v>
      </c>
      <c r="F1964" s="135">
        <f>COUNTIF(品番配送区分記入用リスト!U:U,CONCATENATE(A1964,$F$1))</f>
        <v>0</v>
      </c>
      <c r="G1964" s="135">
        <f>COUNTIF(品番配送区分記入用リスト!U:U,CONCATENATE(A1964,$G$1))</f>
        <v>0</v>
      </c>
      <c r="H1964" s="135">
        <f>COUNTIF(品番配送区分記入用リスト!U:U,CONCATENATE(A1964,$H$1))</f>
        <v>0</v>
      </c>
      <c r="I1964" s="136">
        <f t="shared" si="32"/>
        <v>0</v>
      </c>
      <c r="J1964" s="142"/>
      <c r="L1964" s="135" t="s">
        <v>1484</v>
      </c>
      <c r="M1964" s="137">
        <v>1000000</v>
      </c>
      <c r="N1964" s="12"/>
      <c r="O1964" s="154"/>
      <c r="P1964" s="137"/>
      <c r="Q1964" s="150"/>
      <c r="S1964" s="138"/>
      <c r="T1964" s="138"/>
      <c r="X1964" s="85"/>
      <c r="Y1964" s="185"/>
      <c r="AA1964" s="158"/>
      <c r="AB1964" s="118"/>
      <c r="AC1964" s="118"/>
      <c r="AD1964" s="84"/>
      <c r="AF1964" s="139"/>
      <c r="AS1964" s="84"/>
    </row>
    <row r="1965" spans="1:45" ht="14.25" customHeight="1">
      <c r="A1965" s="125"/>
      <c r="B1965" s="125"/>
      <c r="C1965" s="125"/>
      <c r="E1965" s="135">
        <f>COUNTIF(品番配送区分記入用リスト!U:U,CONCATENATE(A1965,$E$1))</f>
        <v>0</v>
      </c>
      <c r="F1965" s="135">
        <f>COUNTIF(品番配送区分記入用リスト!U:U,CONCATENATE(A1965,$F$1))</f>
        <v>0</v>
      </c>
      <c r="G1965" s="135">
        <f>COUNTIF(品番配送区分記入用リスト!U:U,CONCATENATE(A1965,$G$1))</f>
        <v>0</v>
      </c>
      <c r="H1965" s="135">
        <f>COUNTIF(品番配送区分記入用リスト!U:U,CONCATENATE(A1965,$H$1))</f>
        <v>0</v>
      </c>
      <c r="I1965" s="136">
        <f t="shared" si="32"/>
        <v>0</v>
      </c>
      <c r="J1965" s="142"/>
      <c r="L1965" s="135" t="s">
        <v>1484</v>
      </c>
      <c r="M1965" s="137">
        <v>1000000</v>
      </c>
      <c r="N1965" s="12"/>
      <c r="O1965" s="154"/>
      <c r="P1965" s="137"/>
      <c r="Q1965" s="150"/>
      <c r="S1965" s="138"/>
      <c r="T1965" s="138"/>
      <c r="X1965" s="85"/>
      <c r="Y1965" s="185"/>
      <c r="AA1965" s="158"/>
      <c r="AB1965" s="118"/>
      <c r="AC1965" s="118"/>
      <c r="AD1965" s="84"/>
      <c r="AF1965" s="139"/>
      <c r="AS1965" s="84"/>
    </row>
    <row r="1966" spans="1:45" ht="14.25" customHeight="1">
      <c r="A1966" s="125"/>
      <c r="B1966" s="125"/>
      <c r="C1966" s="125"/>
      <c r="E1966" s="135">
        <f>COUNTIF(品番配送区分記入用リスト!U:U,CONCATENATE(A1966,$E$1))</f>
        <v>0</v>
      </c>
      <c r="F1966" s="135">
        <f>COUNTIF(品番配送区分記入用リスト!U:U,CONCATENATE(A1966,$F$1))</f>
        <v>0</v>
      </c>
      <c r="G1966" s="135">
        <f>COUNTIF(品番配送区分記入用リスト!U:U,CONCATENATE(A1966,$G$1))</f>
        <v>0</v>
      </c>
      <c r="H1966" s="135">
        <f>COUNTIF(品番配送区分記入用リスト!U:U,CONCATENATE(A1966,$H$1))</f>
        <v>0</v>
      </c>
      <c r="I1966" s="136">
        <f t="shared" si="32"/>
        <v>0</v>
      </c>
      <c r="J1966" s="142"/>
      <c r="L1966" s="135" t="s">
        <v>1484</v>
      </c>
      <c r="M1966" s="137">
        <v>1000000</v>
      </c>
      <c r="N1966" s="12"/>
      <c r="O1966" s="154"/>
      <c r="P1966" s="137"/>
      <c r="Q1966" s="150"/>
      <c r="S1966" s="138"/>
      <c r="T1966" s="138"/>
      <c r="X1966" s="85"/>
      <c r="Y1966" s="185"/>
      <c r="AA1966" s="158"/>
      <c r="AB1966" s="118"/>
      <c r="AC1966" s="118"/>
      <c r="AD1966" s="84"/>
      <c r="AF1966" s="139"/>
      <c r="AS1966" s="84"/>
    </row>
    <row r="1967" spans="1:45" ht="14.25" customHeight="1">
      <c r="A1967" s="125"/>
      <c r="B1967" s="125"/>
      <c r="C1967" s="125"/>
      <c r="E1967" s="135">
        <f>COUNTIF(品番配送区分記入用リスト!U:U,CONCATENATE(A1967,$E$1))</f>
        <v>0</v>
      </c>
      <c r="F1967" s="135">
        <f>COUNTIF(品番配送区分記入用リスト!U:U,CONCATENATE(A1967,$F$1))</f>
        <v>0</v>
      </c>
      <c r="G1967" s="135">
        <f>COUNTIF(品番配送区分記入用リスト!U:U,CONCATENATE(A1967,$G$1))</f>
        <v>0</v>
      </c>
      <c r="H1967" s="135">
        <f>COUNTIF(品番配送区分記入用リスト!U:U,CONCATENATE(A1967,$H$1))</f>
        <v>0</v>
      </c>
      <c r="I1967" s="136">
        <f t="shared" si="32"/>
        <v>0</v>
      </c>
      <c r="J1967" s="142"/>
      <c r="L1967" s="135" t="s">
        <v>1484</v>
      </c>
      <c r="M1967" s="137">
        <v>1000000</v>
      </c>
      <c r="N1967" s="12"/>
      <c r="O1967" s="154"/>
      <c r="P1967" s="137"/>
      <c r="Q1967" s="150"/>
      <c r="S1967" s="138"/>
      <c r="T1967" s="138"/>
      <c r="X1967" s="85"/>
      <c r="Y1967" s="185"/>
      <c r="AA1967" s="158"/>
      <c r="AB1967" s="118"/>
      <c r="AC1967" s="118"/>
      <c r="AD1967" s="84"/>
      <c r="AF1967" s="139"/>
      <c r="AS1967" s="84"/>
    </row>
    <row r="1968" spans="1:45" ht="14.25" customHeight="1">
      <c r="A1968" s="125"/>
      <c r="B1968" s="125"/>
      <c r="C1968" s="125"/>
      <c r="E1968" s="135">
        <f>COUNTIF(品番配送区分記入用リスト!U:U,CONCATENATE(A1968,$E$1))</f>
        <v>0</v>
      </c>
      <c r="F1968" s="135">
        <f>COUNTIF(品番配送区分記入用リスト!U:U,CONCATENATE(A1968,$F$1))</f>
        <v>0</v>
      </c>
      <c r="G1968" s="135">
        <f>COUNTIF(品番配送区分記入用リスト!U:U,CONCATENATE(A1968,$G$1))</f>
        <v>0</v>
      </c>
      <c r="H1968" s="135">
        <f>COUNTIF(品番配送区分記入用リスト!U:U,CONCATENATE(A1968,$H$1))</f>
        <v>0</v>
      </c>
      <c r="I1968" s="136">
        <f t="shared" si="32"/>
        <v>0</v>
      </c>
      <c r="J1968" s="142"/>
      <c r="L1968" s="135" t="s">
        <v>1484</v>
      </c>
      <c r="M1968" s="137">
        <v>1000000</v>
      </c>
      <c r="N1968" s="12"/>
      <c r="O1968" s="154"/>
      <c r="P1968" s="137"/>
      <c r="Q1968" s="150"/>
      <c r="S1968" s="138"/>
      <c r="T1968" s="138"/>
      <c r="X1968" s="85"/>
      <c r="Y1968" s="185"/>
      <c r="AA1968" s="158"/>
      <c r="AB1968" s="118"/>
      <c r="AC1968" s="118"/>
      <c r="AD1968" s="84"/>
      <c r="AF1968" s="139"/>
      <c r="AS1968" s="84"/>
    </row>
    <row r="1969" spans="1:45" ht="14.25" customHeight="1">
      <c r="A1969" s="125"/>
      <c r="B1969" s="125"/>
      <c r="C1969" s="125"/>
      <c r="E1969" s="135">
        <f>COUNTIF(品番配送区分記入用リスト!U:U,CONCATENATE(A1969,$E$1))</f>
        <v>0</v>
      </c>
      <c r="F1969" s="135">
        <f>COUNTIF(品番配送区分記入用リスト!U:U,CONCATENATE(A1969,$F$1))</f>
        <v>0</v>
      </c>
      <c r="G1969" s="135">
        <f>COUNTIF(品番配送区分記入用リスト!U:U,CONCATENATE(A1969,$G$1))</f>
        <v>0</v>
      </c>
      <c r="H1969" s="135">
        <f>COUNTIF(品番配送区分記入用リスト!U:U,CONCATENATE(A1969,$H$1))</f>
        <v>0</v>
      </c>
      <c r="I1969" s="136">
        <f t="shared" si="32"/>
        <v>0</v>
      </c>
      <c r="J1969" s="142"/>
      <c r="L1969" s="135" t="s">
        <v>1484</v>
      </c>
      <c r="M1969" s="137">
        <v>1000000</v>
      </c>
      <c r="N1969" s="12"/>
      <c r="O1969" s="154"/>
      <c r="P1969" s="137"/>
      <c r="Q1969" s="150"/>
      <c r="S1969" s="138"/>
      <c r="T1969" s="138"/>
      <c r="X1969" s="85"/>
      <c r="Y1969" s="185"/>
      <c r="AA1969" s="158"/>
      <c r="AB1969" s="118"/>
      <c r="AC1969" s="118"/>
      <c r="AD1969" s="84"/>
      <c r="AF1969" s="139"/>
      <c r="AS1969" s="84"/>
    </row>
    <row r="1970" spans="1:45" ht="14.25" customHeight="1">
      <c r="A1970" s="125"/>
      <c r="B1970" s="125"/>
      <c r="C1970" s="125"/>
      <c r="E1970" s="135">
        <f>COUNTIF(品番配送区分記入用リスト!U:U,CONCATENATE(A1970,$E$1))</f>
        <v>0</v>
      </c>
      <c r="F1970" s="135">
        <f>COUNTIF(品番配送区分記入用リスト!U:U,CONCATENATE(A1970,$F$1))</f>
        <v>0</v>
      </c>
      <c r="G1970" s="135">
        <f>COUNTIF(品番配送区分記入用リスト!U:U,CONCATENATE(A1970,$G$1))</f>
        <v>0</v>
      </c>
      <c r="H1970" s="135">
        <f>COUNTIF(品番配送区分記入用リスト!U:U,CONCATENATE(A1970,$H$1))</f>
        <v>0</v>
      </c>
      <c r="I1970" s="136">
        <f t="shared" si="32"/>
        <v>0</v>
      </c>
      <c r="J1970" s="142"/>
      <c r="L1970" s="135" t="s">
        <v>1484</v>
      </c>
      <c r="M1970" s="137">
        <v>1000000</v>
      </c>
      <c r="N1970" s="12"/>
      <c r="O1970" s="154"/>
      <c r="P1970" s="137"/>
      <c r="Q1970" s="150"/>
      <c r="S1970" s="138"/>
      <c r="T1970" s="138"/>
      <c r="X1970" s="85"/>
      <c r="Y1970" s="185"/>
      <c r="AA1970" s="158"/>
      <c r="AB1970" s="118"/>
      <c r="AC1970" s="118"/>
      <c r="AD1970" s="84"/>
      <c r="AF1970" s="139"/>
      <c r="AS1970" s="84"/>
    </row>
    <row r="1971" spans="1:45" ht="14.25" customHeight="1">
      <c r="A1971" s="125"/>
      <c r="B1971" s="125"/>
      <c r="C1971" s="129"/>
      <c r="E1971" s="135">
        <f>COUNTIF(品番配送区分記入用リスト!U:U,CONCATENATE(A1971,$E$1))</f>
        <v>0</v>
      </c>
      <c r="F1971" s="135">
        <f>COUNTIF(品番配送区分記入用リスト!U:U,CONCATENATE(A1971,$F$1))</f>
        <v>0</v>
      </c>
      <c r="G1971" s="135">
        <f>COUNTIF(品番配送区分記入用リスト!U:U,CONCATENATE(A1971,$G$1))</f>
        <v>0</v>
      </c>
      <c r="H1971" s="135">
        <f>COUNTIF(品番配送区分記入用リスト!U:U,CONCATENATE(A1971,$H$1))</f>
        <v>0</v>
      </c>
      <c r="I1971" s="136">
        <f t="shared" si="32"/>
        <v>0</v>
      </c>
      <c r="J1971" s="142"/>
      <c r="L1971" s="135" t="s">
        <v>1484</v>
      </c>
      <c r="M1971" s="137">
        <v>1000000</v>
      </c>
      <c r="N1971" s="12"/>
      <c r="O1971" s="154"/>
      <c r="P1971" s="137"/>
      <c r="Q1971" s="150"/>
      <c r="S1971" s="138"/>
      <c r="T1971" s="138"/>
      <c r="X1971" s="85"/>
      <c r="Y1971" s="185"/>
      <c r="AA1971" s="158"/>
      <c r="AB1971" s="118"/>
      <c r="AC1971" s="118"/>
      <c r="AD1971" s="84"/>
      <c r="AF1971" s="139"/>
      <c r="AS1971" s="84"/>
    </row>
    <row r="1972" spans="1:45" ht="14.25" customHeight="1">
      <c r="A1972" s="125"/>
      <c r="B1972" s="125"/>
      <c r="C1972" s="129"/>
      <c r="E1972" s="135">
        <f>COUNTIF(品番配送区分記入用リスト!U:U,CONCATENATE(A1972,$E$1))</f>
        <v>0</v>
      </c>
      <c r="F1972" s="135">
        <f>COUNTIF(品番配送区分記入用リスト!U:U,CONCATENATE(A1972,$F$1))</f>
        <v>0</v>
      </c>
      <c r="G1972" s="135">
        <f>COUNTIF(品番配送区分記入用リスト!U:U,CONCATENATE(A1972,$G$1))</f>
        <v>0</v>
      </c>
      <c r="H1972" s="135">
        <f>COUNTIF(品番配送区分記入用リスト!U:U,CONCATENATE(A1972,$H$1))</f>
        <v>0</v>
      </c>
      <c r="I1972" s="136">
        <f t="shared" si="32"/>
        <v>0</v>
      </c>
      <c r="J1972" s="142"/>
      <c r="L1972" s="135" t="s">
        <v>1484</v>
      </c>
      <c r="M1972" s="137">
        <v>1000000</v>
      </c>
      <c r="N1972" s="12"/>
      <c r="O1972" s="154"/>
      <c r="P1972" s="137"/>
      <c r="Q1972" s="150"/>
      <c r="S1972" s="138"/>
      <c r="T1972" s="138"/>
      <c r="X1972" s="85"/>
      <c r="Y1972" s="185"/>
      <c r="AA1972" s="158"/>
      <c r="AB1972" s="118"/>
      <c r="AC1972" s="118"/>
      <c r="AD1972" s="84"/>
      <c r="AF1972" s="139"/>
      <c r="AS1972" s="84"/>
    </row>
    <row r="1973" spans="1:45" ht="14.25" customHeight="1">
      <c r="A1973" s="125"/>
      <c r="B1973" s="125"/>
      <c r="C1973" s="129"/>
      <c r="E1973" s="135">
        <f>COUNTIF(品番配送区分記入用リスト!U:U,CONCATENATE(A1973,$E$1))</f>
        <v>0</v>
      </c>
      <c r="F1973" s="135">
        <f>COUNTIF(品番配送区分記入用リスト!U:U,CONCATENATE(A1973,$F$1))</f>
        <v>0</v>
      </c>
      <c r="G1973" s="135">
        <f>COUNTIF(品番配送区分記入用リスト!U:U,CONCATENATE(A1973,$G$1))</f>
        <v>0</v>
      </c>
      <c r="H1973" s="135">
        <f>COUNTIF(品番配送区分記入用リスト!U:U,CONCATENATE(A1973,$H$1))</f>
        <v>0</v>
      </c>
      <c r="I1973" s="136">
        <f t="shared" si="32"/>
        <v>0</v>
      </c>
      <c r="J1973" s="142"/>
      <c r="L1973" s="135" t="s">
        <v>1484</v>
      </c>
      <c r="M1973" s="137">
        <v>1000000</v>
      </c>
      <c r="N1973" s="12"/>
      <c r="O1973" s="154"/>
      <c r="P1973" s="137"/>
      <c r="Q1973" s="150"/>
      <c r="S1973" s="138"/>
      <c r="T1973" s="138"/>
      <c r="X1973" s="85"/>
      <c r="Y1973" s="185"/>
      <c r="AA1973" s="158"/>
      <c r="AB1973" s="118"/>
      <c r="AC1973" s="118"/>
      <c r="AD1973" s="84"/>
      <c r="AF1973" s="139"/>
      <c r="AS1973" s="84"/>
    </row>
    <row r="1974" spans="1:45" ht="14.25" customHeight="1">
      <c r="A1974" s="125"/>
      <c r="B1974" s="125"/>
      <c r="C1974" s="129"/>
      <c r="E1974" s="135">
        <f>COUNTIF(品番配送区分記入用リスト!U:U,CONCATENATE(A1974,$E$1))</f>
        <v>0</v>
      </c>
      <c r="F1974" s="135">
        <f>COUNTIF(品番配送区分記入用リスト!U:U,CONCATENATE(A1974,$F$1))</f>
        <v>0</v>
      </c>
      <c r="G1974" s="135">
        <f>COUNTIF(品番配送区分記入用リスト!U:U,CONCATENATE(A1974,$G$1))</f>
        <v>0</v>
      </c>
      <c r="H1974" s="135">
        <f>COUNTIF(品番配送区分記入用リスト!U:U,CONCATENATE(A1974,$H$1))</f>
        <v>0</v>
      </c>
      <c r="I1974" s="136">
        <f t="shared" si="32"/>
        <v>0</v>
      </c>
      <c r="J1974" s="142"/>
      <c r="L1974" s="135" t="s">
        <v>1484</v>
      </c>
      <c r="M1974" s="137">
        <v>1000000</v>
      </c>
      <c r="N1974" s="12"/>
      <c r="O1974" s="154"/>
      <c r="P1974" s="137"/>
      <c r="Q1974" s="150"/>
      <c r="S1974" s="138"/>
      <c r="T1974" s="138"/>
      <c r="X1974" s="85"/>
      <c r="Y1974" s="185"/>
      <c r="AA1974" s="158"/>
      <c r="AB1974" s="118"/>
      <c r="AC1974" s="118"/>
      <c r="AD1974" s="84"/>
      <c r="AF1974" s="139"/>
      <c r="AS1974" s="84"/>
    </row>
    <row r="1975" spans="1:45" ht="14.25" customHeight="1">
      <c r="A1975" s="125"/>
      <c r="B1975" s="125"/>
      <c r="C1975" s="129"/>
      <c r="E1975" s="135">
        <f>COUNTIF(品番配送区分記入用リスト!U:U,CONCATENATE(A1975,$E$1))</f>
        <v>0</v>
      </c>
      <c r="F1975" s="135">
        <f>COUNTIF(品番配送区分記入用リスト!U:U,CONCATENATE(A1975,$F$1))</f>
        <v>0</v>
      </c>
      <c r="G1975" s="135">
        <f>COUNTIF(品番配送区分記入用リスト!U:U,CONCATENATE(A1975,$G$1))</f>
        <v>0</v>
      </c>
      <c r="H1975" s="135">
        <f>COUNTIF(品番配送区分記入用リスト!U:U,CONCATENATE(A1975,$H$1))</f>
        <v>0</v>
      </c>
      <c r="I1975" s="136">
        <f t="shared" si="32"/>
        <v>0</v>
      </c>
      <c r="J1975" s="142"/>
      <c r="L1975" s="135" t="s">
        <v>1484</v>
      </c>
      <c r="M1975" s="137">
        <v>1000000</v>
      </c>
      <c r="N1975" s="12"/>
      <c r="O1975" s="154"/>
      <c r="P1975" s="137"/>
      <c r="Q1975" s="150"/>
      <c r="S1975" s="138"/>
      <c r="T1975" s="138"/>
      <c r="X1975" s="85"/>
      <c r="Y1975" s="185"/>
      <c r="AA1975" s="158"/>
      <c r="AB1975" s="118"/>
      <c r="AC1975" s="118"/>
      <c r="AD1975" s="84"/>
      <c r="AF1975" s="139"/>
      <c r="AS1975" s="84"/>
    </row>
    <row r="1976" spans="1:45" ht="14.25" customHeight="1">
      <c r="A1976" s="125"/>
      <c r="B1976" s="125"/>
      <c r="C1976" s="125"/>
      <c r="E1976" s="135">
        <f>COUNTIF(品番配送区分記入用リスト!U:U,CONCATENATE(A1976,$E$1))</f>
        <v>0</v>
      </c>
      <c r="F1976" s="135">
        <f>COUNTIF(品番配送区分記入用リスト!U:U,CONCATENATE(A1976,$F$1))</f>
        <v>0</v>
      </c>
      <c r="G1976" s="135">
        <f>COUNTIF(品番配送区分記入用リスト!U:U,CONCATENATE(A1976,$G$1))</f>
        <v>0</v>
      </c>
      <c r="H1976" s="135">
        <f>COUNTIF(品番配送区分記入用リスト!U:U,CONCATENATE(A1976,$H$1))</f>
        <v>0</v>
      </c>
      <c r="I1976" s="136">
        <f t="shared" si="32"/>
        <v>0</v>
      </c>
      <c r="J1976" s="142"/>
      <c r="L1976" s="135" t="s">
        <v>1484</v>
      </c>
      <c r="M1976" s="137">
        <v>1000000</v>
      </c>
      <c r="N1976" s="12"/>
      <c r="O1976" s="154"/>
      <c r="P1976" s="137"/>
      <c r="Q1976" s="150"/>
      <c r="S1976" s="138"/>
      <c r="T1976" s="138"/>
      <c r="X1976" s="85"/>
      <c r="Y1976" s="185"/>
      <c r="AA1976" s="158"/>
      <c r="AB1976" s="118"/>
      <c r="AC1976" s="118"/>
      <c r="AD1976" s="84"/>
      <c r="AF1976" s="139"/>
      <c r="AS1976" s="84"/>
    </row>
    <row r="1977" spans="1:45" ht="14.25" customHeight="1">
      <c r="A1977" s="125"/>
      <c r="B1977" s="125"/>
      <c r="C1977" s="125"/>
      <c r="E1977" s="135">
        <f>COUNTIF(品番配送区分記入用リスト!U:U,CONCATENATE(A1977,$E$1))</f>
        <v>0</v>
      </c>
      <c r="F1977" s="135">
        <f>COUNTIF(品番配送区分記入用リスト!U:U,CONCATENATE(A1977,$F$1))</f>
        <v>0</v>
      </c>
      <c r="G1977" s="135">
        <f>COUNTIF(品番配送区分記入用リスト!U:U,CONCATENATE(A1977,$G$1))</f>
        <v>0</v>
      </c>
      <c r="H1977" s="135">
        <f>COUNTIF(品番配送区分記入用リスト!U:U,CONCATENATE(A1977,$H$1))</f>
        <v>0</v>
      </c>
      <c r="I1977" s="136">
        <f t="shared" si="32"/>
        <v>0</v>
      </c>
      <c r="J1977" s="142"/>
      <c r="L1977" s="135" t="s">
        <v>1484</v>
      </c>
      <c r="M1977" s="137">
        <v>1000000</v>
      </c>
      <c r="N1977" s="12"/>
      <c r="O1977" s="154"/>
      <c r="P1977" s="137"/>
      <c r="Q1977" s="150"/>
      <c r="S1977" s="138"/>
      <c r="T1977" s="138"/>
      <c r="X1977" s="85"/>
      <c r="Y1977" s="185"/>
      <c r="AA1977" s="158"/>
      <c r="AB1977" s="118"/>
      <c r="AC1977" s="118"/>
      <c r="AD1977" s="84"/>
      <c r="AF1977" s="139"/>
      <c r="AS1977" s="84"/>
    </row>
    <row r="1978" spans="1:45" ht="14.25" customHeight="1">
      <c r="A1978" s="125"/>
      <c r="B1978" s="125"/>
      <c r="C1978" s="125"/>
      <c r="E1978" s="135">
        <f>COUNTIF(品番配送区分記入用リスト!U:U,CONCATENATE(A1978,$E$1))</f>
        <v>0</v>
      </c>
      <c r="F1978" s="135">
        <f>COUNTIF(品番配送区分記入用リスト!U:U,CONCATENATE(A1978,$F$1))</f>
        <v>0</v>
      </c>
      <c r="G1978" s="135">
        <f>COUNTIF(品番配送区分記入用リスト!U:U,CONCATENATE(A1978,$G$1))</f>
        <v>0</v>
      </c>
      <c r="H1978" s="135">
        <f>COUNTIF(品番配送区分記入用リスト!U:U,CONCATENATE(A1978,$H$1))</f>
        <v>0</v>
      </c>
      <c r="I1978" s="136">
        <f t="shared" si="32"/>
        <v>0</v>
      </c>
      <c r="J1978" s="142"/>
      <c r="L1978" s="135" t="s">
        <v>1484</v>
      </c>
      <c r="M1978" s="137">
        <v>1000000</v>
      </c>
      <c r="N1978" s="12"/>
      <c r="O1978" s="154"/>
      <c r="P1978" s="137"/>
      <c r="Q1978" s="150"/>
      <c r="S1978" s="138"/>
      <c r="T1978" s="138"/>
      <c r="X1978" s="85"/>
      <c r="Y1978" s="185"/>
      <c r="AA1978" s="158"/>
      <c r="AB1978" s="118"/>
      <c r="AC1978" s="118"/>
      <c r="AD1978" s="84"/>
      <c r="AF1978" s="139"/>
      <c r="AS1978" s="84"/>
    </row>
    <row r="1979" spans="1:45" ht="14.25" customHeight="1">
      <c r="A1979" s="125"/>
      <c r="B1979" s="125"/>
      <c r="C1979" s="125"/>
      <c r="E1979" s="135">
        <f>COUNTIF(品番配送区分記入用リスト!U:U,CONCATENATE(A1979,$E$1))</f>
        <v>0</v>
      </c>
      <c r="F1979" s="135">
        <f>COUNTIF(品番配送区分記入用リスト!U:U,CONCATENATE(A1979,$F$1))</f>
        <v>0</v>
      </c>
      <c r="G1979" s="135">
        <f>COUNTIF(品番配送区分記入用リスト!U:U,CONCATENATE(A1979,$G$1))</f>
        <v>0</v>
      </c>
      <c r="H1979" s="135">
        <f>COUNTIF(品番配送区分記入用リスト!U:U,CONCATENATE(A1979,$H$1))</f>
        <v>0</v>
      </c>
      <c r="I1979" s="136">
        <f t="shared" si="32"/>
        <v>0</v>
      </c>
      <c r="J1979" s="142"/>
      <c r="L1979" s="135" t="s">
        <v>1484</v>
      </c>
      <c r="M1979" s="137">
        <v>1000000</v>
      </c>
      <c r="N1979" s="12"/>
      <c r="O1979" s="154"/>
      <c r="P1979" s="137"/>
      <c r="Q1979" s="150"/>
      <c r="S1979" s="138"/>
      <c r="T1979" s="138"/>
      <c r="X1979" s="85"/>
      <c r="Y1979" s="185"/>
      <c r="AA1979" s="158"/>
      <c r="AB1979" s="118"/>
      <c r="AC1979" s="118"/>
      <c r="AD1979" s="84"/>
      <c r="AF1979" s="139"/>
      <c r="AS1979" s="84"/>
    </row>
    <row r="1980" spans="1:45" ht="14.25" customHeight="1">
      <c r="A1980" s="125"/>
      <c r="B1980" s="125"/>
      <c r="C1980" s="125"/>
      <c r="E1980" s="135">
        <f>COUNTIF(品番配送区分記入用リスト!U:U,CONCATENATE(A1980,$E$1))</f>
        <v>0</v>
      </c>
      <c r="F1980" s="135">
        <f>COUNTIF(品番配送区分記入用リスト!U:U,CONCATENATE(A1980,$F$1))</f>
        <v>0</v>
      </c>
      <c r="G1980" s="135">
        <f>COUNTIF(品番配送区分記入用リスト!U:U,CONCATENATE(A1980,$G$1))</f>
        <v>0</v>
      </c>
      <c r="H1980" s="135">
        <f>COUNTIF(品番配送区分記入用リスト!U:U,CONCATENATE(A1980,$H$1))</f>
        <v>0</v>
      </c>
      <c r="I1980" s="136">
        <f t="shared" si="32"/>
        <v>0</v>
      </c>
      <c r="J1980" s="142"/>
      <c r="L1980" s="135" t="s">
        <v>1484</v>
      </c>
      <c r="M1980" s="137">
        <v>1000000</v>
      </c>
      <c r="N1980" s="12"/>
      <c r="O1980" s="154"/>
      <c r="P1980" s="137"/>
      <c r="Q1980" s="150"/>
      <c r="S1980" s="138"/>
      <c r="T1980" s="138"/>
      <c r="X1980" s="85"/>
      <c r="Y1980" s="185"/>
      <c r="AA1980" s="158"/>
      <c r="AB1980" s="118"/>
      <c r="AC1980" s="118"/>
      <c r="AD1980" s="84"/>
      <c r="AF1980" s="139"/>
      <c r="AS1980" s="84"/>
    </row>
    <row r="1981" spans="1:45" ht="14.25" customHeight="1">
      <c r="A1981" s="125"/>
      <c r="B1981" s="125"/>
      <c r="C1981" s="125"/>
      <c r="E1981" s="135">
        <f>COUNTIF(品番配送区分記入用リスト!U:U,CONCATENATE(A1981,$E$1))</f>
        <v>0</v>
      </c>
      <c r="F1981" s="135">
        <f>COUNTIF(品番配送区分記入用リスト!U:U,CONCATENATE(A1981,$F$1))</f>
        <v>0</v>
      </c>
      <c r="G1981" s="135">
        <f>COUNTIF(品番配送区分記入用リスト!U:U,CONCATENATE(A1981,$G$1))</f>
        <v>0</v>
      </c>
      <c r="H1981" s="135">
        <f>COUNTIF(品番配送区分記入用リスト!U:U,CONCATENATE(A1981,$H$1))</f>
        <v>0</v>
      </c>
      <c r="I1981" s="136">
        <f t="shared" si="32"/>
        <v>0</v>
      </c>
      <c r="J1981" s="142"/>
      <c r="L1981" s="135" t="s">
        <v>1484</v>
      </c>
      <c r="M1981" s="137">
        <v>1000000</v>
      </c>
      <c r="N1981" s="12"/>
      <c r="O1981" s="154"/>
      <c r="P1981" s="137"/>
      <c r="Q1981" s="150"/>
      <c r="S1981" s="138"/>
      <c r="T1981" s="138"/>
      <c r="X1981" s="85"/>
      <c r="Y1981" s="185"/>
      <c r="AA1981" s="158"/>
      <c r="AB1981" s="118"/>
      <c r="AC1981" s="118"/>
      <c r="AD1981" s="84"/>
      <c r="AF1981" s="139"/>
      <c r="AS1981" s="84"/>
    </row>
    <row r="1982" spans="1:45" ht="14.25" customHeight="1">
      <c r="A1982" s="125"/>
      <c r="B1982" s="125"/>
      <c r="C1982" s="125"/>
      <c r="E1982" s="135">
        <f>COUNTIF(品番配送区分記入用リスト!U:U,CONCATENATE(A1982,$E$1))</f>
        <v>0</v>
      </c>
      <c r="F1982" s="135">
        <f>COUNTIF(品番配送区分記入用リスト!U:U,CONCATENATE(A1982,$F$1))</f>
        <v>0</v>
      </c>
      <c r="G1982" s="135">
        <f>COUNTIF(品番配送区分記入用リスト!U:U,CONCATENATE(A1982,$G$1))</f>
        <v>0</v>
      </c>
      <c r="H1982" s="135">
        <f>COUNTIF(品番配送区分記入用リスト!U:U,CONCATENATE(A1982,$H$1))</f>
        <v>0</v>
      </c>
      <c r="I1982" s="136">
        <f t="shared" si="32"/>
        <v>0</v>
      </c>
      <c r="J1982" s="142"/>
      <c r="L1982" s="135" t="s">
        <v>1484</v>
      </c>
      <c r="M1982" s="137">
        <v>1000000</v>
      </c>
      <c r="N1982" s="12"/>
      <c r="O1982" s="154"/>
      <c r="P1982" s="137"/>
      <c r="Q1982" s="150"/>
      <c r="S1982" s="138"/>
      <c r="T1982" s="138"/>
      <c r="X1982" s="85"/>
      <c r="Y1982" s="185"/>
      <c r="AA1982" s="158"/>
      <c r="AB1982" s="118"/>
      <c r="AC1982" s="118"/>
      <c r="AD1982" s="84"/>
      <c r="AF1982" s="139"/>
      <c r="AS1982" s="84"/>
    </row>
    <row r="1983" spans="1:45" ht="14.25" customHeight="1">
      <c r="A1983" s="125"/>
      <c r="B1983" s="125"/>
      <c r="C1983" s="125"/>
      <c r="E1983" s="135">
        <f>COUNTIF(品番配送区分記入用リスト!U:U,CONCATENATE(A1983,$E$1))</f>
        <v>0</v>
      </c>
      <c r="F1983" s="135">
        <f>COUNTIF(品番配送区分記入用リスト!U:U,CONCATENATE(A1983,$F$1))</f>
        <v>0</v>
      </c>
      <c r="G1983" s="135">
        <f>COUNTIF(品番配送区分記入用リスト!U:U,CONCATENATE(A1983,$G$1))</f>
        <v>0</v>
      </c>
      <c r="H1983" s="135">
        <f>COUNTIF(品番配送区分記入用リスト!U:U,CONCATENATE(A1983,$H$1))</f>
        <v>0</v>
      </c>
      <c r="I1983" s="136">
        <f t="shared" si="32"/>
        <v>0</v>
      </c>
      <c r="J1983" s="142"/>
      <c r="L1983" s="135" t="s">
        <v>1484</v>
      </c>
      <c r="M1983" s="137">
        <v>1000000</v>
      </c>
      <c r="N1983" s="12"/>
      <c r="O1983" s="154"/>
      <c r="P1983" s="137"/>
      <c r="Q1983" s="150"/>
      <c r="S1983" s="138"/>
      <c r="T1983" s="138"/>
      <c r="X1983" s="85"/>
      <c r="Y1983" s="185"/>
      <c r="AA1983" s="158"/>
      <c r="AB1983" s="118"/>
      <c r="AC1983" s="118"/>
      <c r="AD1983" s="84"/>
      <c r="AF1983" s="139"/>
      <c r="AS1983" s="84"/>
    </row>
    <row r="1984" spans="1:45" ht="14.25" customHeight="1">
      <c r="A1984" s="125"/>
      <c r="B1984" s="125"/>
      <c r="C1984" s="125"/>
      <c r="E1984" s="135">
        <f>COUNTIF(品番配送区分記入用リスト!U:U,CONCATENATE(A1984,$E$1))</f>
        <v>0</v>
      </c>
      <c r="F1984" s="135">
        <f>COUNTIF(品番配送区分記入用リスト!U:U,CONCATENATE(A1984,$F$1))</f>
        <v>0</v>
      </c>
      <c r="G1984" s="135">
        <f>COUNTIF(品番配送区分記入用リスト!U:U,CONCATENATE(A1984,$G$1))</f>
        <v>0</v>
      </c>
      <c r="H1984" s="135">
        <f>COUNTIF(品番配送区分記入用リスト!U:U,CONCATENATE(A1984,$H$1))</f>
        <v>0</v>
      </c>
      <c r="I1984" s="136">
        <f t="shared" si="32"/>
        <v>0</v>
      </c>
      <c r="J1984" s="142"/>
      <c r="L1984" s="135" t="s">
        <v>1484</v>
      </c>
      <c r="M1984" s="137">
        <v>1000000</v>
      </c>
      <c r="N1984" s="12"/>
      <c r="O1984" s="154"/>
      <c r="P1984" s="137"/>
      <c r="Q1984" s="150"/>
      <c r="S1984" s="138"/>
      <c r="T1984" s="138"/>
      <c r="X1984" s="85"/>
      <c r="Y1984" s="185"/>
      <c r="AA1984" s="158"/>
      <c r="AB1984" s="118"/>
      <c r="AC1984" s="118"/>
      <c r="AD1984" s="84"/>
      <c r="AF1984" s="139"/>
      <c r="AS1984" s="84"/>
    </row>
    <row r="1985" spans="1:45" ht="14.25" customHeight="1">
      <c r="A1985" s="125"/>
      <c r="B1985" s="125"/>
      <c r="C1985" s="129"/>
      <c r="E1985" s="135">
        <f>COUNTIF(品番配送区分記入用リスト!U:U,CONCATENATE(A1985,$E$1))</f>
        <v>0</v>
      </c>
      <c r="F1985" s="135">
        <f>COUNTIF(品番配送区分記入用リスト!U:U,CONCATENATE(A1985,$F$1))</f>
        <v>0</v>
      </c>
      <c r="G1985" s="135">
        <f>COUNTIF(品番配送区分記入用リスト!U:U,CONCATENATE(A1985,$G$1))</f>
        <v>0</v>
      </c>
      <c r="H1985" s="135">
        <f>COUNTIF(品番配送区分記入用リスト!U:U,CONCATENATE(A1985,$H$1))</f>
        <v>0</v>
      </c>
      <c r="I1985" s="136">
        <f t="shared" ref="I1985:I2048" si="33">IF(SUM(E1985:H1985)+ROW(A1984)*0.0001%&gt;=1,SUM(E1985:H1985)+ROW(A1984)*0.0001%+M1985+C1985,0)</f>
        <v>0</v>
      </c>
      <c r="J1985" s="142"/>
      <c r="L1985" s="135" t="s">
        <v>1484</v>
      </c>
      <c r="M1985" s="137">
        <v>1000000</v>
      </c>
      <c r="N1985" s="12"/>
      <c r="O1985" s="154"/>
      <c r="P1985" s="137"/>
      <c r="Q1985" s="150"/>
      <c r="S1985" s="138"/>
      <c r="T1985" s="138"/>
      <c r="X1985" s="85"/>
      <c r="Y1985" s="185"/>
      <c r="AA1985" s="158"/>
      <c r="AB1985" s="118"/>
      <c r="AC1985" s="118"/>
      <c r="AD1985" s="84"/>
      <c r="AF1985" s="139"/>
      <c r="AS1985" s="84"/>
    </row>
    <row r="1986" spans="1:45" ht="14.25" customHeight="1">
      <c r="A1986" s="125"/>
      <c r="B1986" s="125"/>
      <c r="C1986" s="129"/>
      <c r="E1986" s="135">
        <f>COUNTIF(品番配送区分記入用リスト!U:U,CONCATENATE(A1986,$E$1))</f>
        <v>0</v>
      </c>
      <c r="F1986" s="135">
        <f>COUNTIF(品番配送区分記入用リスト!U:U,CONCATENATE(A1986,$F$1))</f>
        <v>0</v>
      </c>
      <c r="G1986" s="135">
        <f>COUNTIF(品番配送区分記入用リスト!U:U,CONCATENATE(A1986,$G$1))</f>
        <v>0</v>
      </c>
      <c r="H1986" s="135">
        <f>COUNTIF(品番配送区分記入用リスト!U:U,CONCATENATE(A1986,$H$1))</f>
        <v>0</v>
      </c>
      <c r="I1986" s="136">
        <f t="shared" si="33"/>
        <v>0</v>
      </c>
      <c r="J1986" s="142"/>
      <c r="L1986" s="135" t="s">
        <v>1484</v>
      </c>
      <c r="M1986" s="137">
        <v>1000000</v>
      </c>
      <c r="N1986" s="12"/>
      <c r="O1986" s="154"/>
      <c r="P1986" s="137"/>
      <c r="Q1986" s="150"/>
      <c r="S1986" s="138"/>
      <c r="T1986" s="138"/>
      <c r="X1986" s="85"/>
      <c r="Y1986" s="185"/>
      <c r="AA1986" s="158"/>
      <c r="AB1986" s="118"/>
      <c r="AC1986" s="118"/>
      <c r="AD1986" s="84"/>
      <c r="AF1986" s="139"/>
      <c r="AS1986" s="84"/>
    </row>
    <row r="1987" spans="1:45" ht="14.25" customHeight="1">
      <c r="A1987" s="125"/>
      <c r="B1987" s="125"/>
      <c r="C1987" s="129"/>
      <c r="E1987" s="135">
        <f>COUNTIF(品番配送区分記入用リスト!U:U,CONCATENATE(A1987,$E$1))</f>
        <v>0</v>
      </c>
      <c r="F1987" s="135">
        <f>COUNTIF(品番配送区分記入用リスト!U:U,CONCATENATE(A1987,$F$1))</f>
        <v>0</v>
      </c>
      <c r="G1987" s="135">
        <f>COUNTIF(品番配送区分記入用リスト!U:U,CONCATENATE(A1987,$G$1))</f>
        <v>0</v>
      </c>
      <c r="H1987" s="135">
        <f>COUNTIF(品番配送区分記入用リスト!U:U,CONCATENATE(A1987,$H$1))</f>
        <v>0</v>
      </c>
      <c r="I1987" s="136">
        <f t="shared" si="33"/>
        <v>0</v>
      </c>
      <c r="J1987" s="142"/>
      <c r="L1987" s="135" t="s">
        <v>1484</v>
      </c>
      <c r="M1987" s="137">
        <v>1000000</v>
      </c>
      <c r="N1987" s="12"/>
      <c r="O1987" s="154"/>
      <c r="P1987" s="137"/>
      <c r="Q1987" s="150"/>
      <c r="S1987" s="138"/>
      <c r="T1987" s="138"/>
      <c r="X1987" s="85"/>
      <c r="Y1987" s="185"/>
      <c r="AA1987" s="158"/>
      <c r="AB1987" s="118"/>
      <c r="AC1987" s="118"/>
      <c r="AD1987" s="84"/>
      <c r="AF1987" s="139"/>
      <c r="AS1987" s="84"/>
    </row>
    <row r="1988" spans="1:45" ht="14.25" customHeight="1">
      <c r="A1988" s="125"/>
      <c r="B1988" s="125"/>
      <c r="C1988" s="129"/>
      <c r="E1988" s="135">
        <f>COUNTIF(品番配送区分記入用リスト!U:U,CONCATENATE(A1988,$E$1))</f>
        <v>0</v>
      </c>
      <c r="F1988" s="135">
        <f>COUNTIF(品番配送区分記入用リスト!U:U,CONCATENATE(A1988,$F$1))</f>
        <v>0</v>
      </c>
      <c r="G1988" s="135">
        <f>COUNTIF(品番配送区分記入用リスト!U:U,CONCATENATE(A1988,$G$1))</f>
        <v>0</v>
      </c>
      <c r="H1988" s="135">
        <f>COUNTIF(品番配送区分記入用リスト!U:U,CONCATENATE(A1988,$H$1))</f>
        <v>0</v>
      </c>
      <c r="I1988" s="136">
        <f t="shared" si="33"/>
        <v>0</v>
      </c>
      <c r="J1988" s="142"/>
      <c r="L1988" s="135" t="s">
        <v>1484</v>
      </c>
      <c r="M1988" s="137">
        <v>1000000</v>
      </c>
      <c r="N1988" s="12"/>
      <c r="O1988" s="154"/>
      <c r="P1988" s="137"/>
      <c r="Q1988" s="150"/>
      <c r="S1988" s="138"/>
      <c r="T1988" s="138"/>
      <c r="X1988" s="85"/>
      <c r="Y1988" s="185"/>
      <c r="AA1988" s="158"/>
      <c r="AB1988" s="118"/>
      <c r="AC1988" s="118"/>
      <c r="AD1988" s="84"/>
      <c r="AF1988" s="139"/>
      <c r="AS1988" s="84"/>
    </row>
    <row r="1989" spans="1:45" ht="14.25" customHeight="1">
      <c r="A1989" s="125"/>
      <c r="B1989" s="125"/>
      <c r="C1989" s="129"/>
      <c r="E1989" s="135">
        <f>COUNTIF(品番配送区分記入用リスト!U:U,CONCATENATE(A1989,$E$1))</f>
        <v>0</v>
      </c>
      <c r="F1989" s="135">
        <f>COUNTIF(品番配送区分記入用リスト!U:U,CONCATENATE(A1989,$F$1))</f>
        <v>0</v>
      </c>
      <c r="G1989" s="135">
        <f>COUNTIF(品番配送区分記入用リスト!U:U,CONCATENATE(A1989,$G$1))</f>
        <v>0</v>
      </c>
      <c r="H1989" s="135">
        <f>COUNTIF(品番配送区分記入用リスト!U:U,CONCATENATE(A1989,$H$1))</f>
        <v>0</v>
      </c>
      <c r="I1989" s="136">
        <f t="shared" si="33"/>
        <v>0</v>
      </c>
      <c r="J1989" s="142"/>
      <c r="L1989" s="135" t="s">
        <v>1484</v>
      </c>
      <c r="M1989" s="137">
        <v>1000000</v>
      </c>
      <c r="N1989" s="12"/>
      <c r="O1989" s="154"/>
      <c r="P1989" s="137"/>
      <c r="Q1989" s="150"/>
      <c r="S1989" s="138"/>
      <c r="T1989" s="138"/>
      <c r="X1989" s="85"/>
      <c r="Y1989" s="185"/>
      <c r="AA1989" s="158"/>
      <c r="AB1989" s="118"/>
      <c r="AC1989" s="118"/>
      <c r="AD1989" s="84"/>
      <c r="AF1989" s="139"/>
      <c r="AS1989" s="84"/>
    </row>
    <row r="1990" spans="1:45" ht="14.25" customHeight="1">
      <c r="A1990" s="125"/>
      <c r="B1990" s="125"/>
      <c r="C1990" s="125"/>
      <c r="E1990" s="135">
        <f>COUNTIF(品番配送区分記入用リスト!U:U,CONCATENATE(A1990,$E$1))</f>
        <v>0</v>
      </c>
      <c r="F1990" s="135">
        <f>COUNTIF(品番配送区分記入用リスト!U:U,CONCATENATE(A1990,$F$1))</f>
        <v>0</v>
      </c>
      <c r="G1990" s="135">
        <f>COUNTIF(品番配送区分記入用リスト!U:U,CONCATENATE(A1990,$G$1))</f>
        <v>0</v>
      </c>
      <c r="H1990" s="135">
        <f>COUNTIF(品番配送区分記入用リスト!U:U,CONCATENATE(A1990,$H$1))</f>
        <v>0</v>
      </c>
      <c r="I1990" s="136">
        <f t="shared" si="33"/>
        <v>0</v>
      </c>
      <c r="J1990" s="142"/>
      <c r="L1990" s="135" t="s">
        <v>1484</v>
      </c>
      <c r="M1990" s="137">
        <v>1000000</v>
      </c>
      <c r="N1990" s="12"/>
      <c r="O1990" s="154"/>
      <c r="P1990" s="137"/>
      <c r="Q1990" s="150"/>
      <c r="S1990" s="138"/>
      <c r="T1990" s="138"/>
      <c r="X1990" s="85"/>
      <c r="Y1990" s="185"/>
      <c r="AA1990" s="158"/>
      <c r="AB1990" s="118"/>
      <c r="AC1990" s="118"/>
      <c r="AD1990" s="84"/>
      <c r="AF1990" s="139"/>
      <c r="AS1990" s="84"/>
    </row>
    <row r="1991" spans="1:45" ht="14.25" customHeight="1">
      <c r="A1991" s="125"/>
      <c r="B1991" s="125"/>
      <c r="C1991" s="125"/>
      <c r="E1991" s="135">
        <f>COUNTIF(品番配送区分記入用リスト!U:U,CONCATENATE(A1991,$E$1))</f>
        <v>0</v>
      </c>
      <c r="F1991" s="135">
        <f>COUNTIF(品番配送区分記入用リスト!U:U,CONCATENATE(A1991,$F$1))</f>
        <v>0</v>
      </c>
      <c r="G1991" s="135">
        <f>COUNTIF(品番配送区分記入用リスト!U:U,CONCATENATE(A1991,$G$1))</f>
        <v>0</v>
      </c>
      <c r="H1991" s="135">
        <f>COUNTIF(品番配送区分記入用リスト!U:U,CONCATENATE(A1991,$H$1))</f>
        <v>0</v>
      </c>
      <c r="I1991" s="136">
        <f t="shared" si="33"/>
        <v>0</v>
      </c>
      <c r="J1991" s="142"/>
      <c r="L1991" s="135" t="s">
        <v>1484</v>
      </c>
      <c r="M1991" s="137">
        <v>1000000</v>
      </c>
      <c r="N1991" s="12"/>
      <c r="O1991" s="154"/>
      <c r="P1991" s="137"/>
      <c r="Q1991" s="150"/>
      <c r="S1991" s="138"/>
      <c r="T1991" s="138"/>
      <c r="X1991" s="85"/>
      <c r="Y1991" s="185"/>
      <c r="AA1991" s="158"/>
      <c r="AB1991" s="118"/>
      <c r="AC1991" s="118"/>
      <c r="AD1991" s="84"/>
      <c r="AF1991" s="139"/>
      <c r="AS1991" s="84"/>
    </row>
    <row r="1992" spans="1:45" ht="14.25" customHeight="1">
      <c r="A1992" s="125"/>
      <c r="B1992" s="125"/>
      <c r="C1992" s="125"/>
      <c r="E1992" s="135">
        <f>COUNTIF(品番配送区分記入用リスト!U:U,CONCATENATE(A1992,$E$1))</f>
        <v>0</v>
      </c>
      <c r="F1992" s="135">
        <f>COUNTIF(品番配送区分記入用リスト!U:U,CONCATENATE(A1992,$F$1))</f>
        <v>0</v>
      </c>
      <c r="G1992" s="135">
        <f>COUNTIF(品番配送区分記入用リスト!U:U,CONCATENATE(A1992,$G$1))</f>
        <v>0</v>
      </c>
      <c r="H1992" s="135">
        <f>COUNTIF(品番配送区分記入用リスト!U:U,CONCATENATE(A1992,$H$1))</f>
        <v>0</v>
      </c>
      <c r="I1992" s="136">
        <f t="shared" si="33"/>
        <v>0</v>
      </c>
      <c r="J1992" s="142"/>
      <c r="L1992" s="135" t="s">
        <v>1484</v>
      </c>
      <c r="M1992" s="137">
        <v>1000000</v>
      </c>
      <c r="N1992" s="12"/>
      <c r="O1992" s="154"/>
      <c r="P1992" s="137"/>
      <c r="Q1992" s="150"/>
      <c r="S1992" s="138"/>
      <c r="T1992" s="138"/>
      <c r="X1992" s="85"/>
      <c r="Y1992" s="185"/>
      <c r="AA1992" s="158"/>
      <c r="AB1992" s="118"/>
      <c r="AC1992" s="118"/>
      <c r="AD1992" s="84"/>
      <c r="AF1992" s="139"/>
      <c r="AS1992" s="84"/>
    </row>
    <row r="1993" spans="1:45" ht="14.25" customHeight="1">
      <c r="A1993" s="217"/>
      <c r="B1993" s="217"/>
      <c r="C1993" s="125"/>
      <c r="E1993" s="135">
        <f>COUNTIF(品番配送区分記入用リスト!U:U,CONCATENATE(A1993,$E$1))</f>
        <v>0</v>
      </c>
      <c r="F1993" s="135">
        <f>COUNTIF(品番配送区分記入用リスト!U:U,CONCATENATE(A1993,$F$1))</f>
        <v>0</v>
      </c>
      <c r="G1993" s="135">
        <f>COUNTIF(品番配送区分記入用リスト!U:U,CONCATENATE(A1993,$G$1))</f>
        <v>0</v>
      </c>
      <c r="H1993" s="135">
        <f>COUNTIF(品番配送区分記入用リスト!U:U,CONCATENATE(A1993,$H$1))</f>
        <v>0</v>
      </c>
      <c r="I1993" s="136">
        <f t="shared" si="33"/>
        <v>0</v>
      </c>
      <c r="J1993" s="142"/>
      <c r="L1993" s="135" t="s">
        <v>1484</v>
      </c>
      <c r="M1993" s="137">
        <v>1000000</v>
      </c>
      <c r="N1993" s="12"/>
      <c r="O1993" s="154"/>
      <c r="P1993" s="137"/>
      <c r="Q1993" s="150"/>
      <c r="S1993" s="138"/>
      <c r="T1993" s="138"/>
      <c r="X1993" s="85"/>
      <c r="Y1993" s="185"/>
      <c r="AA1993" s="158"/>
      <c r="AB1993" s="118"/>
      <c r="AC1993" s="118"/>
      <c r="AD1993" s="84"/>
      <c r="AF1993" s="139"/>
      <c r="AS1993" s="84"/>
    </row>
    <row r="1994" spans="1:45" ht="14.25" customHeight="1">
      <c r="A1994" s="125"/>
      <c r="B1994" s="125"/>
      <c r="C1994" s="125"/>
      <c r="E1994" s="135">
        <f>COUNTIF(品番配送区分記入用リスト!U:U,CONCATENATE(A1994,$E$1))</f>
        <v>0</v>
      </c>
      <c r="F1994" s="135">
        <f>COUNTIF(品番配送区分記入用リスト!U:U,CONCATENATE(A1994,$F$1))</f>
        <v>0</v>
      </c>
      <c r="G1994" s="135">
        <f>COUNTIF(品番配送区分記入用リスト!U:U,CONCATENATE(A1994,$G$1))</f>
        <v>0</v>
      </c>
      <c r="H1994" s="135">
        <f>COUNTIF(品番配送区分記入用リスト!U:U,CONCATENATE(A1994,$H$1))</f>
        <v>0</v>
      </c>
      <c r="I1994" s="136">
        <f t="shared" si="33"/>
        <v>0</v>
      </c>
      <c r="J1994" s="142"/>
      <c r="L1994" s="135" t="s">
        <v>1484</v>
      </c>
      <c r="M1994" s="137">
        <v>1000000</v>
      </c>
      <c r="N1994" s="12"/>
      <c r="O1994" s="154"/>
      <c r="P1994" s="137"/>
      <c r="Q1994" s="150"/>
      <c r="S1994" s="138"/>
      <c r="T1994" s="138"/>
      <c r="X1994" s="85"/>
      <c r="Y1994" s="185"/>
      <c r="AA1994" s="158"/>
      <c r="AB1994" s="118"/>
      <c r="AC1994" s="118"/>
      <c r="AD1994" s="84"/>
      <c r="AF1994" s="139"/>
      <c r="AS1994" s="84"/>
    </row>
    <row r="1995" spans="1:45" ht="14.25" customHeight="1">
      <c r="A1995" s="125"/>
      <c r="B1995" s="125"/>
      <c r="C1995" s="125"/>
      <c r="E1995" s="135">
        <f>COUNTIF(品番配送区分記入用リスト!U:U,CONCATENATE(A1995,$E$1))</f>
        <v>0</v>
      </c>
      <c r="F1995" s="135">
        <f>COUNTIF(品番配送区分記入用リスト!U:U,CONCATENATE(A1995,$F$1))</f>
        <v>0</v>
      </c>
      <c r="G1995" s="135">
        <f>COUNTIF(品番配送区分記入用リスト!U:U,CONCATENATE(A1995,$G$1))</f>
        <v>0</v>
      </c>
      <c r="H1995" s="135">
        <f>COUNTIF(品番配送区分記入用リスト!U:U,CONCATENATE(A1995,$H$1))</f>
        <v>0</v>
      </c>
      <c r="I1995" s="136">
        <f t="shared" si="33"/>
        <v>0</v>
      </c>
      <c r="J1995" s="142"/>
      <c r="L1995" s="135" t="s">
        <v>1484</v>
      </c>
      <c r="M1995" s="137">
        <v>1000000</v>
      </c>
      <c r="N1995" s="12"/>
      <c r="O1995" s="154"/>
      <c r="P1995" s="137"/>
      <c r="Q1995" s="150"/>
      <c r="S1995" s="138"/>
      <c r="T1995" s="138"/>
      <c r="X1995" s="85"/>
      <c r="Y1995" s="185"/>
      <c r="AA1995" s="158"/>
      <c r="AB1995" s="118"/>
      <c r="AC1995" s="118"/>
      <c r="AD1995" s="84"/>
      <c r="AF1995" s="139"/>
      <c r="AS1995" s="84"/>
    </row>
    <row r="1996" spans="1:45" ht="14.25" customHeight="1">
      <c r="A1996" s="125"/>
      <c r="B1996" s="125"/>
      <c r="C1996" s="125"/>
      <c r="E1996" s="135">
        <f>COUNTIF(品番配送区分記入用リスト!U:U,CONCATENATE(A1996,$E$1))</f>
        <v>0</v>
      </c>
      <c r="F1996" s="135">
        <f>COUNTIF(品番配送区分記入用リスト!U:U,CONCATENATE(A1996,$F$1))</f>
        <v>0</v>
      </c>
      <c r="G1996" s="135">
        <f>COUNTIF(品番配送区分記入用リスト!U:U,CONCATENATE(A1996,$G$1))</f>
        <v>0</v>
      </c>
      <c r="H1996" s="135">
        <f>COUNTIF(品番配送区分記入用リスト!U:U,CONCATENATE(A1996,$H$1))</f>
        <v>0</v>
      </c>
      <c r="I1996" s="136">
        <f t="shared" si="33"/>
        <v>0</v>
      </c>
      <c r="J1996" s="142"/>
      <c r="L1996" s="135" t="s">
        <v>1484</v>
      </c>
      <c r="M1996" s="137">
        <v>1000000</v>
      </c>
      <c r="N1996" s="12"/>
      <c r="O1996" s="154"/>
      <c r="P1996" s="137"/>
      <c r="Q1996" s="150"/>
      <c r="S1996" s="138"/>
      <c r="T1996" s="138"/>
      <c r="X1996" s="85"/>
      <c r="Y1996" s="185"/>
      <c r="AA1996" s="158"/>
      <c r="AB1996" s="118"/>
      <c r="AC1996" s="118"/>
      <c r="AD1996" s="84"/>
      <c r="AF1996" s="139"/>
      <c r="AS1996" s="84"/>
    </row>
    <row r="1997" spans="1:45" ht="14.25" customHeight="1">
      <c r="A1997" s="125"/>
      <c r="B1997" s="125"/>
      <c r="C1997" s="125"/>
      <c r="E1997" s="135">
        <f>COUNTIF(品番配送区分記入用リスト!U:U,CONCATENATE(A1997,$E$1))</f>
        <v>0</v>
      </c>
      <c r="F1997" s="135">
        <f>COUNTIF(品番配送区分記入用リスト!U:U,CONCATENATE(A1997,$F$1))</f>
        <v>0</v>
      </c>
      <c r="G1997" s="135">
        <f>COUNTIF(品番配送区分記入用リスト!U:U,CONCATENATE(A1997,$G$1))</f>
        <v>0</v>
      </c>
      <c r="H1997" s="135">
        <f>COUNTIF(品番配送区分記入用リスト!U:U,CONCATENATE(A1997,$H$1))</f>
        <v>0</v>
      </c>
      <c r="I1997" s="136">
        <f t="shared" si="33"/>
        <v>0</v>
      </c>
      <c r="J1997" s="142"/>
      <c r="L1997" s="135" t="s">
        <v>1484</v>
      </c>
      <c r="M1997" s="137">
        <v>1000000</v>
      </c>
      <c r="N1997" s="12"/>
      <c r="O1997" s="154"/>
      <c r="P1997" s="137"/>
      <c r="Q1997" s="150"/>
      <c r="S1997" s="138"/>
      <c r="T1997" s="138"/>
      <c r="X1997" s="85"/>
      <c r="Y1997" s="185"/>
      <c r="AA1997" s="158"/>
      <c r="AB1997" s="118"/>
      <c r="AC1997" s="118"/>
      <c r="AD1997" s="84"/>
      <c r="AF1997" s="139"/>
      <c r="AS1997" s="84"/>
    </row>
    <row r="1998" spans="1:45" ht="14.25" customHeight="1">
      <c r="A1998" s="125"/>
      <c r="B1998" s="125"/>
      <c r="C1998" s="125"/>
      <c r="E1998" s="135">
        <f>COUNTIF(品番配送区分記入用リスト!U:U,CONCATENATE(A1998,$E$1))</f>
        <v>0</v>
      </c>
      <c r="F1998" s="135">
        <f>COUNTIF(品番配送区分記入用リスト!U:U,CONCATENATE(A1998,$F$1))</f>
        <v>0</v>
      </c>
      <c r="G1998" s="135">
        <f>COUNTIF(品番配送区分記入用リスト!U:U,CONCATENATE(A1998,$G$1))</f>
        <v>0</v>
      </c>
      <c r="H1998" s="135">
        <f>COUNTIF(品番配送区分記入用リスト!U:U,CONCATENATE(A1998,$H$1))</f>
        <v>0</v>
      </c>
      <c r="I1998" s="136">
        <f t="shared" si="33"/>
        <v>0</v>
      </c>
      <c r="J1998" s="142"/>
      <c r="L1998" s="135" t="s">
        <v>1484</v>
      </c>
      <c r="M1998" s="137">
        <v>1000000</v>
      </c>
      <c r="N1998" s="12"/>
      <c r="O1998" s="154"/>
      <c r="P1998" s="137"/>
      <c r="Q1998" s="150"/>
      <c r="S1998" s="138"/>
      <c r="T1998" s="138"/>
      <c r="X1998" s="85"/>
      <c r="Y1998" s="185"/>
      <c r="AA1998" s="158"/>
      <c r="AB1998" s="118"/>
      <c r="AC1998" s="118"/>
      <c r="AD1998" s="84"/>
      <c r="AF1998" s="139"/>
      <c r="AS1998" s="84"/>
    </row>
    <row r="1999" spans="1:45" ht="14.25" customHeight="1">
      <c r="A1999" s="125"/>
      <c r="B1999" s="125"/>
      <c r="C1999" s="129"/>
      <c r="E1999" s="135">
        <f>COUNTIF(品番配送区分記入用リスト!U:U,CONCATENATE(A1999,$E$1))</f>
        <v>0</v>
      </c>
      <c r="F1999" s="135">
        <f>COUNTIF(品番配送区分記入用リスト!U:U,CONCATENATE(A1999,$F$1))</f>
        <v>0</v>
      </c>
      <c r="G1999" s="135">
        <f>COUNTIF(品番配送区分記入用リスト!U:U,CONCATENATE(A1999,$G$1))</f>
        <v>0</v>
      </c>
      <c r="H1999" s="135">
        <f>COUNTIF(品番配送区分記入用リスト!U:U,CONCATENATE(A1999,$H$1))</f>
        <v>0</v>
      </c>
      <c r="I1999" s="136">
        <f t="shared" si="33"/>
        <v>0</v>
      </c>
      <c r="J1999" s="142"/>
      <c r="L1999" s="135" t="s">
        <v>1484</v>
      </c>
      <c r="M1999" s="137">
        <v>1000000</v>
      </c>
      <c r="N1999" s="12"/>
      <c r="O1999" s="154"/>
      <c r="P1999" s="137"/>
      <c r="Q1999" s="150"/>
      <c r="S1999" s="138"/>
      <c r="T1999" s="138"/>
      <c r="X1999" s="85"/>
      <c r="Y1999" s="185"/>
      <c r="AA1999" s="158"/>
      <c r="AB1999" s="118"/>
      <c r="AC1999" s="118"/>
      <c r="AD1999" s="84"/>
      <c r="AF1999" s="139"/>
      <c r="AS1999" s="84"/>
    </row>
    <row r="2000" spans="1:45" ht="14.25" customHeight="1">
      <c r="A2000" s="125"/>
      <c r="B2000" s="125"/>
      <c r="C2000" s="129"/>
      <c r="E2000" s="135">
        <f>COUNTIF(品番配送区分記入用リスト!U:U,CONCATENATE(A2000,$E$1))</f>
        <v>0</v>
      </c>
      <c r="F2000" s="135">
        <f>COUNTIF(品番配送区分記入用リスト!U:U,CONCATENATE(A2000,$F$1))</f>
        <v>0</v>
      </c>
      <c r="G2000" s="135">
        <f>COUNTIF(品番配送区分記入用リスト!U:U,CONCATENATE(A2000,$G$1))</f>
        <v>0</v>
      </c>
      <c r="H2000" s="135">
        <f>COUNTIF(品番配送区分記入用リスト!U:U,CONCATENATE(A2000,$H$1))</f>
        <v>0</v>
      </c>
      <c r="I2000" s="136">
        <f t="shared" si="33"/>
        <v>0</v>
      </c>
      <c r="J2000" s="142"/>
      <c r="L2000" s="135" t="s">
        <v>1484</v>
      </c>
      <c r="M2000" s="137">
        <v>1000000</v>
      </c>
      <c r="N2000" s="12"/>
      <c r="O2000" s="154"/>
      <c r="P2000" s="137"/>
      <c r="Q2000" s="150"/>
      <c r="S2000" s="138"/>
      <c r="T2000" s="138"/>
      <c r="X2000" s="85"/>
      <c r="Y2000" s="185"/>
      <c r="AA2000" s="158"/>
      <c r="AB2000" s="118"/>
      <c r="AC2000" s="118"/>
      <c r="AD2000" s="84"/>
      <c r="AF2000" s="139"/>
      <c r="AS2000" s="84"/>
    </row>
    <row r="2001" spans="1:45" ht="14.25" customHeight="1">
      <c r="A2001" s="125"/>
      <c r="B2001" s="125"/>
      <c r="C2001" s="129"/>
      <c r="E2001" s="135">
        <f>COUNTIF(品番配送区分記入用リスト!U:U,CONCATENATE(A2001,$E$1))</f>
        <v>0</v>
      </c>
      <c r="F2001" s="135">
        <f>COUNTIF(品番配送区分記入用リスト!U:U,CONCATENATE(A2001,$F$1))</f>
        <v>0</v>
      </c>
      <c r="G2001" s="135">
        <f>COUNTIF(品番配送区分記入用リスト!U:U,CONCATENATE(A2001,$G$1))</f>
        <v>0</v>
      </c>
      <c r="H2001" s="135">
        <f>COUNTIF(品番配送区分記入用リスト!U:U,CONCATENATE(A2001,$H$1))</f>
        <v>0</v>
      </c>
      <c r="I2001" s="136">
        <f t="shared" si="33"/>
        <v>0</v>
      </c>
      <c r="J2001" s="142"/>
      <c r="L2001" s="135" t="s">
        <v>1484</v>
      </c>
      <c r="M2001" s="137">
        <v>1000000</v>
      </c>
      <c r="N2001" s="12"/>
      <c r="O2001" s="154"/>
      <c r="P2001" s="137"/>
      <c r="Q2001" s="150"/>
      <c r="S2001" s="138"/>
      <c r="T2001" s="138"/>
      <c r="X2001" s="85"/>
      <c r="Y2001" s="185"/>
      <c r="AA2001" s="158"/>
      <c r="AB2001" s="118"/>
      <c r="AC2001" s="118"/>
      <c r="AD2001" s="84"/>
      <c r="AF2001" s="139"/>
      <c r="AS2001" s="84"/>
    </row>
    <row r="2002" spans="1:45" ht="14.25" customHeight="1">
      <c r="A2002" s="125"/>
      <c r="B2002" s="125"/>
      <c r="C2002" s="129"/>
      <c r="E2002" s="135">
        <f>COUNTIF(品番配送区分記入用リスト!U:U,CONCATENATE(A2002,$E$1))</f>
        <v>0</v>
      </c>
      <c r="F2002" s="135">
        <f>COUNTIF(品番配送区分記入用リスト!U:U,CONCATENATE(A2002,$F$1))</f>
        <v>0</v>
      </c>
      <c r="G2002" s="135">
        <f>COUNTIF(品番配送区分記入用リスト!U:U,CONCATENATE(A2002,$G$1))</f>
        <v>0</v>
      </c>
      <c r="H2002" s="135">
        <f>COUNTIF(品番配送区分記入用リスト!U:U,CONCATENATE(A2002,$H$1))</f>
        <v>0</v>
      </c>
      <c r="I2002" s="136">
        <f t="shared" si="33"/>
        <v>0</v>
      </c>
      <c r="J2002" s="142"/>
      <c r="L2002" s="135" t="s">
        <v>1484</v>
      </c>
      <c r="M2002" s="137">
        <v>1000000</v>
      </c>
      <c r="N2002" s="12"/>
      <c r="O2002" s="154"/>
      <c r="P2002" s="137"/>
      <c r="Q2002" s="150"/>
      <c r="S2002" s="138"/>
      <c r="T2002" s="138"/>
      <c r="X2002" s="85"/>
      <c r="Y2002" s="185"/>
      <c r="AA2002" s="158"/>
      <c r="AB2002" s="118"/>
      <c r="AC2002" s="118"/>
      <c r="AD2002" s="84"/>
      <c r="AF2002" s="139"/>
      <c r="AS2002" s="84"/>
    </row>
    <row r="2003" spans="1:45" ht="14.25" customHeight="1">
      <c r="A2003" s="125"/>
      <c r="B2003" s="125"/>
      <c r="C2003" s="129"/>
      <c r="E2003" s="135">
        <f>COUNTIF(品番配送区分記入用リスト!U:U,CONCATENATE(A2003,$E$1))</f>
        <v>0</v>
      </c>
      <c r="F2003" s="135">
        <f>COUNTIF(品番配送区分記入用リスト!U:U,CONCATENATE(A2003,$F$1))</f>
        <v>0</v>
      </c>
      <c r="G2003" s="135">
        <f>COUNTIF(品番配送区分記入用リスト!U:U,CONCATENATE(A2003,$G$1))</f>
        <v>0</v>
      </c>
      <c r="H2003" s="135">
        <f>COUNTIF(品番配送区分記入用リスト!U:U,CONCATENATE(A2003,$H$1))</f>
        <v>0</v>
      </c>
      <c r="I2003" s="136">
        <f t="shared" si="33"/>
        <v>0</v>
      </c>
      <c r="J2003" s="142"/>
      <c r="L2003" s="135" t="s">
        <v>1484</v>
      </c>
      <c r="M2003" s="137">
        <v>1000000</v>
      </c>
      <c r="N2003" s="12"/>
      <c r="O2003" s="154"/>
      <c r="P2003" s="137"/>
      <c r="Q2003" s="150"/>
      <c r="S2003" s="138"/>
      <c r="T2003" s="138"/>
      <c r="X2003" s="85"/>
      <c r="Y2003" s="185"/>
      <c r="AA2003" s="158"/>
      <c r="AB2003" s="118"/>
      <c r="AC2003" s="118"/>
      <c r="AD2003" s="84"/>
      <c r="AF2003" s="139"/>
      <c r="AS2003" s="84"/>
    </row>
    <row r="2004" spans="1:45" ht="14.25" customHeight="1">
      <c r="A2004" s="125"/>
      <c r="B2004" s="125"/>
      <c r="C2004" s="129"/>
      <c r="E2004" s="135">
        <f>COUNTIF(品番配送区分記入用リスト!U:U,CONCATENATE(A2004,$E$1))</f>
        <v>0</v>
      </c>
      <c r="F2004" s="135">
        <f>COUNTIF(品番配送区分記入用リスト!U:U,CONCATENATE(A2004,$F$1))</f>
        <v>0</v>
      </c>
      <c r="G2004" s="135">
        <f>COUNTIF(品番配送区分記入用リスト!U:U,CONCATENATE(A2004,$G$1))</f>
        <v>0</v>
      </c>
      <c r="H2004" s="135">
        <f>COUNTIF(品番配送区分記入用リスト!U:U,CONCATENATE(A2004,$H$1))</f>
        <v>0</v>
      </c>
      <c r="I2004" s="136">
        <f t="shared" si="33"/>
        <v>0</v>
      </c>
      <c r="J2004" s="142"/>
      <c r="L2004" s="135" t="s">
        <v>1484</v>
      </c>
      <c r="M2004" s="137">
        <v>1000000</v>
      </c>
      <c r="N2004" s="12"/>
      <c r="O2004" s="154"/>
      <c r="P2004" s="137"/>
      <c r="Q2004" s="150"/>
      <c r="S2004" s="138"/>
      <c r="T2004" s="138"/>
      <c r="X2004" s="85"/>
      <c r="Y2004" s="185"/>
      <c r="AA2004" s="158"/>
      <c r="AB2004" s="118"/>
      <c r="AC2004" s="118"/>
      <c r="AD2004" s="84"/>
      <c r="AF2004" s="139"/>
      <c r="AS2004" s="84"/>
    </row>
    <row r="2005" spans="1:45" ht="14.25" customHeight="1">
      <c r="A2005" s="125"/>
      <c r="B2005" s="125"/>
      <c r="C2005" s="125"/>
      <c r="E2005" s="135">
        <f>COUNTIF(品番配送区分記入用リスト!U:U,CONCATENATE(A2005,$E$1))</f>
        <v>0</v>
      </c>
      <c r="F2005" s="135">
        <f>COUNTIF(品番配送区分記入用リスト!U:U,CONCATENATE(A2005,$F$1))</f>
        <v>0</v>
      </c>
      <c r="G2005" s="135">
        <f>COUNTIF(品番配送区分記入用リスト!U:U,CONCATENATE(A2005,$G$1))</f>
        <v>0</v>
      </c>
      <c r="H2005" s="135">
        <f>COUNTIF(品番配送区分記入用リスト!U:U,CONCATENATE(A2005,$H$1))</f>
        <v>0</v>
      </c>
      <c r="I2005" s="136">
        <f t="shared" si="33"/>
        <v>0</v>
      </c>
      <c r="J2005" s="142"/>
      <c r="L2005" s="135" t="s">
        <v>1484</v>
      </c>
      <c r="M2005" s="137">
        <v>1000000</v>
      </c>
      <c r="N2005" s="12"/>
      <c r="O2005" s="154"/>
      <c r="P2005" s="137"/>
      <c r="Q2005" s="150"/>
      <c r="S2005" s="138"/>
      <c r="T2005" s="138"/>
      <c r="X2005" s="85"/>
      <c r="Y2005" s="185"/>
      <c r="AA2005" s="158"/>
      <c r="AB2005" s="118"/>
      <c r="AC2005" s="118"/>
      <c r="AD2005" s="84"/>
      <c r="AF2005" s="139"/>
      <c r="AS2005" s="84"/>
    </row>
    <row r="2006" spans="1:45" ht="14.25" customHeight="1">
      <c r="A2006" s="125"/>
      <c r="B2006" s="125"/>
      <c r="C2006" s="125"/>
      <c r="E2006" s="135">
        <f>COUNTIF(品番配送区分記入用リスト!U:U,CONCATENATE(A2006,$E$1))</f>
        <v>0</v>
      </c>
      <c r="F2006" s="135">
        <f>COUNTIF(品番配送区分記入用リスト!U:U,CONCATENATE(A2006,$F$1))</f>
        <v>0</v>
      </c>
      <c r="G2006" s="135">
        <f>COUNTIF(品番配送区分記入用リスト!U:U,CONCATENATE(A2006,$G$1))</f>
        <v>0</v>
      </c>
      <c r="H2006" s="135">
        <f>COUNTIF(品番配送区分記入用リスト!U:U,CONCATENATE(A2006,$H$1))</f>
        <v>0</v>
      </c>
      <c r="I2006" s="136">
        <f t="shared" si="33"/>
        <v>0</v>
      </c>
      <c r="J2006" s="142"/>
      <c r="L2006" s="135" t="s">
        <v>1484</v>
      </c>
      <c r="M2006" s="137">
        <v>1000000</v>
      </c>
      <c r="N2006" s="12"/>
      <c r="O2006" s="154"/>
      <c r="P2006" s="137"/>
      <c r="Q2006" s="150"/>
      <c r="S2006" s="138"/>
      <c r="T2006" s="138"/>
      <c r="X2006" s="85"/>
      <c r="Y2006" s="185"/>
      <c r="AA2006" s="158"/>
      <c r="AB2006" s="118"/>
      <c r="AC2006" s="118"/>
      <c r="AD2006" s="84"/>
      <c r="AF2006" s="139"/>
      <c r="AS2006" s="84"/>
    </row>
    <row r="2007" spans="1:45" ht="14.25" customHeight="1">
      <c r="A2007" s="125"/>
      <c r="B2007" s="125"/>
      <c r="C2007" s="125"/>
      <c r="E2007" s="135">
        <f>COUNTIF(品番配送区分記入用リスト!U:U,CONCATENATE(A2007,$E$1))</f>
        <v>0</v>
      </c>
      <c r="F2007" s="135">
        <f>COUNTIF(品番配送区分記入用リスト!U:U,CONCATENATE(A2007,$F$1))</f>
        <v>0</v>
      </c>
      <c r="G2007" s="135">
        <f>COUNTIF(品番配送区分記入用リスト!U:U,CONCATENATE(A2007,$G$1))</f>
        <v>0</v>
      </c>
      <c r="H2007" s="135">
        <f>COUNTIF(品番配送区分記入用リスト!U:U,CONCATENATE(A2007,$H$1))</f>
        <v>0</v>
      </c>
      <c r="I2007" s="136">
        <f t="shared" si="33"/>
        <v>0</v>
      </c>
      <c r="J2007" s="142"/>
      <c r="L2007" s="135" t="s">
        <v>1484</v>
      </c>
      <c r="M2007" s="137">
        <v>1000000</v>
      </c>
      <c r="N2007" s="12"/>
      <c r="O2007" s="154"/>
      <c r="P2007" s="137"/>
      <c r="Q2007" s="150"/>
      <c r="S2007" s="138"/>
      <c r="T2007" s="138"/>
      <c r="X2007" s="85"/>
      <c r="Y2007" s="185"/>
      <c r="AA2007" s="158"/>
      <c r="AB2007" s="118"/>
      <c r="AC2007" s="118"/>
      <c r="AD2007" s="84"/>
      <c r="AF2007" s="139"/>
      <c r="AS2007" s="84"/>
    </row>
    <row r="2008" spans="1:45" ht="14.25" customHeight="1">
      <c r="A2008" s="125"/>
      <c r="B2008" s="125"/>
      <c r="C2008" s="125"/>
      <c r="E2008" s="135">
        <f>COUNTIF(品番配送区分記入用リスト!U:U,CONCATENATE(A2008,$E$1))</f>
        <v>0</v>
      </c>
      <c r="F2008" s="135">
        <f>COUNTIF(品番配送区分記入用リスト!U:U,CONCATENATE(A2008,$F$1))</f>
        <v>0</v>
      </c>
      <c r="G2008" s="135">
        <f>COUNTIF(品番配送区分記入用リスト!U:U,CONCATENATE(A2008,$G$1))</f>
        <v>0</v>
      </c>
      <c r="H2008" s="135">
        <f>COUNTIF(品番配送区分記入用リスト!U:U,CONCATENATE(A2008,$H$1))</f>
        <v>0</v>
      </c>
      <c r="I2008" s="136">
        <f t="shared" si="33"/>
        <v>0</v>
      </c>
      <c r="J2008" s="142"/>
      <c r="L2008" s="135" t="s">
        <v>1484</v>
      </c>
      <c r="M2008" s="137">
        <v>1000000</v>
      </c>
      <c r="N2008" s="12"/>
      <c r="O2008" s="154"/>
      <c r="P2008" s="137"/>
      <c r="Q2008" s="150"/>
      <c r="S2008" s="138"/>
      <c r="T2008" s="138"/>
      <c r="X2008" s="85"/>
      <c r="Y2008" s="185"/>
      <c r="AA2008" s="158"/>
      <c r="AB2008" s="118"/>
      <c r="AC2008" s="118"/>
      <c r="AD2008" s="84"/>
      <c r="AF2008" s="139"/>
      <c r="AS2008" s="84"/>
    </row>
    <row r="2009" spans="1:45" ht="14.25" customHeight="1">
      <c r="A2009" s="125"/>
      <c r="B2009" s="125"/>
      <c r="C2009" s="125"/>
      <c r="E2009" s="135">
        <f>COUNTIF(品番配送区分記入用リスト!U:U,CONCATENATE(A2009,$E$1))</f>
        <v>0</v>
      </c>
      <c r="F2009" s="135">
        <f>COUNTIF(品番配送区分記入用リスト!U:U,CONCATENATE(A2009,$F$1))</f>
        <v>0</v>
      </c>
      <c r="G2009" s="135">
        <f>COUNTIF(品番配送区分記入用リスト!U:U,CONCATENATE(A2009,$G$1))</f>
        <v>0</v>
      </c>
      <c r="H2009" s="135">
        <f>COUNTIF(品番配送区分記入用リスト!U:U,CONCATENATE(A2009,$H$1))</f>
        <v>0</v>
      </c>
      <c r="I2009" s="136">
        <f t="shared" si="33"/>
        <v>0</v>
      </c>
      <c r="J2009" s="142"/>
      <c r="L2009" s="135" t="s">
        <v>1484</v>
      </c>
      <c r="M2009" s="137">
        <v>1000000</v>
      </c>
      <c r="N2009" s="12"/>
      <c r="O2009" s="154"/>
      <c r="P2009" s="137"/>
      <c r="Q2009" s="150"/>
      <c r="S2009" s="138"/>
      <c r="T2009" s="138"/>
      <c r="X2009" s="85"/>
      <c r="Y2009" s="185"/>
      <c r="AA2009" s="158"/>
      <c r="AB2009" s="118"/>
      <c r="AC2009" s="118"/>
      <c r="AD2009" s="84"/>
      <c r="AF2009" s="139"/>
      <c r="AS2009" s="84"/>
    </row>
    <row r="2010" spans="1:45" ht="14.25" customHeight="1">
      <c r="A2010" s="125"/>
      <c r="B2010" s="125"/>
      <c r="C2010" s="125"/>
      <c r="E2010" s="135">
        <f>COUNTIF(品番配送区分記入用リスト!U:U,CONCATENATE(A2010,$E$1))</f>
        <v>0</v>
      </c>
      <c r="F2010" s="135">
        <f>COUNTIF(品番配送区分記入用リスト!U:U,CONCATENATE(A2010,$F$1))</f>
        <v>0</v>
      </c>
      <c r="G2010" s="135">
        <f>COUNTIF(品番配送区分記入用リスト!U:U,CONCATENATE(A2010,$G$1))</f>
        <v>0</v>
      </c>
      <c r="H2010" s="135">
        <f>COUNTIF(品番配送区分記入用リスト!U:U,CONCATENATE(A2010,$H$1))</f>
        <v>0</v>
      </c>
      <c r="I2010" s="136">
        <f t="shared" si="33"/>
        <v>0</v>
      </c>
      <c r="J2010" s="142"/>
      <c r="L2010" s="135" t="s">
        <v>1484</v>
      </c>
      <c r="M2010" s="137">
        <v>1000000</v>
      </c>
      <c r="N2010" s="12"/>
      <c r="O2010" s="154"/>
      <c r="P2010" s="137"/>
      <c r="Q2010" s="150"/>
      <c r="S2010" s="138"/>
      <c r="T2010" s="138"/>
      <c r="X2010" s="85"/>
      <c r="Y2010" s="185"/>
      <c r="AB2010" s="118"/>
      <c r="AC2010" s="118"/>
      <c r="AF2010" s="139"/>
      <c r="AS2010" s="84"/>
    </row>
    <row r="2011" spans="1:45" ht="14.25" customHeight="1">
      <c r="A2011" s="125"/>
      <c r="B2011" s="125"/>
      <c r="C2011" s="125"/>
      <c r="E2011" s="135">
        <f>COUNTIF(品番配送区分記入用リスト!U:U,CONCATENATE(A2011,$E$1))</f>
        <v>0</v>
      </c>
      <c r="F2011" s="135">
        <f>COUNTIF(品番配送区分記入用リスト!U:U,CONCATENATE(A2011,$F$1))</f>
        <v>0</v>
      </c>
      <c r="G2011" s="135">
        <f>COUNTIF(品番配送区分記入用リスト!U:U,CONCATENATE(A2011,$G$1))</f>
        <v>0</v>
      </c>
      <c r="H2011" s="135">
        <f>COUNTIF(品番配送区分記入用リスト!U:U,CONCATENATE(A2011,$H$1))</f>
        <v>0</v>
      </c>
      <c r="I2011" s="136">
        <f t="shared" si="33"/>
        <v>0</v>
      </c>
      <c r="J2011" s="142"/>
      <c r="L2011" s="135" t="s">
        <v>1484</v>
      </c>
      <c r="M2011" s="137">
        <v>1000000</v>
      </c>
      <c r="N2011" s="12"/>
      <c r="O2011" s="154"/>
      <c r="P2011" s="137"/>
      <c r="Q2011" s="150"/>
      <c r="S2011" s="138"/>
      <c r="T2011" s="138"/>
      <c r="X2011" s="85"/>
      <c r="Y2011" s="185"/>
      <c r="AB2011" s="118"/>
      <c r="AC2011" s="118"/>
      <c r="AF2011" s="139"/>
      <c r="AS2011" s="84"/>
    </row>
    <row r="2012" spans="1:45" ht="14.25" customHeight="1">
      <c r="A2012" s="125"/>
      <c r="B2012" s="125"/>
      <c r="C2012" s="125"/>
      <c r="E2012" s="135">
        <f>COUNTIF(品番配送区分記入用リスト!U:U,CONCATENATE(A2012,$E$1))</f>
        <v>0</v>
      </c>
      <c r="F2012" s="135">
        <f>COUNTIF(品番配送区分記入用リスト!U:U,CONCATENATE(A2012,$F$1))</f>
        <v>0</v>
      </c>
      <c r="G2012" s="135">
        <f>COUNTIF(品番配送区分記入用リスト!U:U,CONCATENATE(A2012,$G$1))</f>
        <v>0</v>
      </c>
      <c r="H2012" s="135">
        <f>COUNTIF(品番配送区分記入用リスト!U:U,CONCATENATE(A2012,$H$1))</f>
        <v>0</v>
      </c>
      <c r="I2012" s="136">
        <f t="shared" si="33"/>
        <v>0</v>
      </c>
      <c r="J2012" s="142"/>
      <c r="L2012" s="135" t="s">
        <v>1484</v>
      </c>
      <c r="M2012" s="137">
        <v>1000000</v>
      </c>
      <c r="N2012" s="12"/>
      <c r="O2012" s="154"/>
      <c r="P2012" s="137"/>
      <c r="Q2012" s="150"/>
      <c r="S2012" s="138"/>
      <c r="T2012" s="138"/>
      <c r="X2012" s="85"/>
      <c r="Y2012" s="185"/>
      <c r="AB2012" s="118"/>
      <c r="AC2012" s="118"/>
      <c r="AF2012" s="139"/>
      <c r="AS2012" s="84"/>
    </row>
    <row r="2013" spans="1:45" ht="14.25" customHeight="1">
      <c r="A2013" s="125"/>
      <c r="B2013" s="125"/>
      <c r="C2013" s="125"/>
      <c r="E2013" s="135">
        <f>COUNTIF(品番配送区分記入用リスト!U:U,CONCATENATE(A2013,$E$1))</f>
        <v>0</v>
      </c>
      <c r="F2013" s="135">
        <f>COUNTIF(品番配送区分記入用リスト!U:U,CONCATENATE(A2013,$F$1))</f>
        <v>0</v>
      </c>
      <c r="G2013" s="135">
        <f>COUNTIF(品番配送区分記入用リスト!U:U,CONCATENATE(A2013,$G$1))</f>
        <v>0</v>
      </c>
      <c r="H2013" s="135">
        <f>COUNTIF(品番配送区分記入用リスト!U:U,CONCATENATE(A2013,$H$1))</f>
        <v>0</v>
      </c>
      <c r="I2013" s="136">
        <f t="shared" si="33"/>
        <v>0</v>
      </c>
      <c r="J2013" s="142"/>
      <c r="L2013" s="135" t="s">
        <v>1484</v>
      </c>
      <c r="M2013" s="137">
        <v>1000000</v>
      </c>
      <c r="N2013" s="12"/>
      <c r="O2013" s="154"/>
      <c r="P2013" s="137"/>
      <c r="Q2013" s="150"/>
      <c r="S2013" s="138"/>
      <c r="T2013" s="138"/>
      <c r="X2013" s="85"/>
      <c r="Y2013" s="185"/>
      <c r="AB2013" s="118"/>
      <c r="AC2013" s="118"/>
      <c r="AF2013" s="139"/>
      <c r="AS2013" s="84"/>
    </row>
    <row r="2014" spans="1:45" ht="14.25" customHeight="1">
      <c r="A2014" s="411"/>
      <c r="B2014" s="81"/>
      <c r="C2014" s="82"/>
      <c r="E2014" s="135">
        <f>COUNTIF(品番配送区分記入用リスト!U:U,CONCATENATE(A2014,$E$1))</f>
        <v>0</v>
      </c>
      <c r="F2014" s="135">
        <f>COUNTIF(品番配送区分記入用リスト!U:U,CONCATENATE(A2014,$F$1))</f>
        <v>0</v>
      </c>
      <c r="G2014" s="135">
        <f>COUNTIF(品番配送区分記入用リスト!U:U,CONCATENATE(A2014,$G$1))</f>
        <v>0</v>
      </c>
      <c r="H2014" s="135">
        <f>COUNTIF(品番配送区分記入用リスト!U:U,CONCATENATE(A2014,$H$1))</f>
        <v>0</v>
      </c>
      <c r="I2014" s="136">
        <f t="shared" si="33"/>
        <v>0</v>
      </c>
      <c r="J2014" s="142"/>
      <c r="L2014" s="135" t="s">
        <v>1484</v>
      </c>
      <c r="M2014" s="137">
        <v>1000000</v>
      </c>
      <c r="N2014" s="12"/>
      <c r="O2014" s="154"/>
      <c r="P2014" s="137"/>
      <c r="Q2014" s="148"/>
      <c r="S2014" s="138"/>
      <c r="T2014" s="138"/>
      <c r="X2014" s="85"/>
      <c r="Y2014" s="185"/>
      <c r="AB2014" s="95"/>
      <c r="AC2014" s="95"/>
      <c r="AF2014" s="139"/>
      <c r="AS2014" s="84"/>
    </row>
    <row r="2015" spans="1:45" ht="14.25" customHeight="1">
      <c r="A2015" s="124"/>
      <c r="B2015" s="124"/>
      <c r="C2015" s="156"/>
      <c r="E2015" s="135">
        <f>COUNTIF(品番配送区分記入用リスト!U:U,CONCATENATE(A2015,$E$1))</f>
        <v>0</v>
      </c>
      <c r="F2015" s="135">
        <f>COUNTIF(品番配送区分記入用リスト!U:U,CONCATENATE(A2015,$F$1))</f>
        <v>0</v>
      </c>
      <c r="G2015" s="135">
        <f>COUNTIF(品番配送区分記入用リスト!U:U,CONCATENATE(A2015,$G$1))</f>
        <v>0</v>
      </c>
      <c r="H2015" s="135">
        <f>COUNTIF(品番配送区分記入用リスト!U:U,CONCATENATE(A2015,$H$1))</f>
        <v>0</v>
      </c>
      <c r="I2015" s="136">
        <f t="shared" si="33"/>
        <v>0</v>
      </c>
      <c r="J2015" s="142"/>
      <c r="L2015" s="135" t="s">
        <v>1484</v>
      </c>
      <c r="M2015" s="137">
        <v>1000000</v>
      </c>
      <c r="N2015" s="12"/>
      <c r="O2015" s="154"/>
      <c r="P2015" s="137"/>
      <c r="Q2015" s="12"/>
      <c r="R2015" s="151"/>
      <c r="S2015" s="138"/>
      <c r="T2015" s="138"/>
      <c r="X2015" s="85"/>
      <c r="Y2015" s="185"/>
      <c r="AA2015" s="157"/>
      <c r="AB2015" s="95"/>
      <c r="AC2015" s="95"/>
      <c r="AF2015" s="139"/>
      <c r="AS2015" s="84"/>
    </row>
    <row r="2016" spans="1:45" ht="14.25" customHeight="1">
      <c r="A2016" s="124"/>
      <c r="B2016" s="124"/>
      <c r="C2016" s="156"/>
      <c r="E2016" s="135">
        <f>COUNTIF(品番配送区分記入用リスト!U:U,CONCATENATE(A2016,$E$1))</f>
        <v>0</v>
      </c>
      <c r="F2016" s="135">
        <f>COUNTIF(品番配送区分記入用リスト!U:U,CONCATENATE(A2016,$F$1))</f>
        <v>0</v>
      </c>
      <c r="G2016" s="135">
        <f>COUNTIF(品番配送区分記入用リスト!U:U,CONCATENATE(A2016,$G$1))</f>
        <v>0</v>
      </c>
      <c r="H2016" s="135">
        <f>COUNTIF(品番配送区分記入用リスト!U:U,CONCATENATE(A2016,$H$1))</f>
        <v>0</v>
      </c>
      <c r="I2016" s="136">
        <f t="shared" si="33"/>
        <v>0</v>
      </c>
      <c r="J2016" s="142"/>
      <c r="L2016" s="135" t="s">
        <v>1484</v>
      </c>
      <c r="M2016" s="137">
        <v>1000000</v>
      </c>
      <c r="N2016" s="12"/>
      <c r="O2016" s="154"/>
      <c r="P2016" s="137"/>
      <c r="Q2016" s="12"/>
      <c r="R2016" s="151"/>
      <c r="S2016" s="138"/>
      <c r="T2016" s="138"/>
      <c r="X2016" s="85"/>
      <c r="Y2016" s="185"/>
      <c r="AA2016" s="157"/>
      <c r="AB2016" s="95"/>
      <c r="AC2016" s="95"/>
      <c r="AF2016" s="139"/>
      <c r="AS2016" s="84"/>
    </row>
    <row r="2017" spans="1:45" ht="14.25" customHeight="1">
      <c r="A2017" s="124"/>
      <c r="B2017" s="124"/>
      <c r="C2017" s="156"/>
      <c r="E2017" s="135">
        <f>COUNTIF(品番配送区分記入用リスト!U:U,CONCATENATE(A2017,$E$1))</f>
        <v>0</v>
      </c>
      <c r="F2017" s="135">
        <f>COUNTIF(品番配送区分記入用リスト!U:U,CONCATENATE(A2017,$F$1))</f>
        <v>0</v>
      </c>
      <c r="G2017" s="135">
        <f>COUNTIF(品番配送区分記入用リスト!U:U,CONCATENATE(A2017,$G$1))</f>
        <v>0</v>
      </c>
      <c r="H2017" s="135">
        <f>COUNTIF(品番配送区分記入用リスト!U:U,CONCATENATE(A2017,$H$1))</f>
        <v>0</v>
      </c>
      <c r="I2017" s="136">
        <f t="shared" si="33"/>
        <v>0</v>
      </c>
      <c r="J2017" s="142"/>
      <c r="L2017" s="135" t="s">
        <v>1484</v>
      </c>
      <c r="M2017" s="137">
        <v>1000000</v>
      </c>
      <c r="N2017" s="12"/>
      <c r="O2017" s="154"/>
      <c r="P2017" s="137"/>
      <c r="Q2017" s="12"/>
      <c r="R2017" s="151"/>
      <c r="S2017" s="138"/>
      <c r="T2017" s="138"/>
      <c r="X2017" s="85"/>
      <c r="Y2017" s="185"/>
      <c r="AA2017" s="157"/>
      <c r="AB2017" s="95"/>
      <c r="AC2017" s="95"/>
      <c r="AF2017" s="139"/>
      <c r="AS2017" s="84"/>
    </row>
    <row r="2018" spans="1:45" ht="14.25" customHeight="1">
      <c r="A2018" s="124"/>
      <c r="B2018" s="124"/>
      <c r="C2018" s="156"/>
      <c r="E2018" s="135">
        <f>COUNTIF(品番配送区分記入用リスト!U:U,CONCATENATE(A2018,$E$1))</f>
        <v>0</v>
      </c>
      <c r="F2018" s="135">
        <f>COUNTIF(品番配送区分記入用リスト!U:U,CONCATENATE(A2018,$F$1))</f>
        <v>0</v>
      </c>
      <c r="G2018" s="135">
        <f>COUNTIF(品番配送区分記入用リスト!U:U,CONCATENATE(A2018,$G$1))</f>
        <v>0</v>
      </c>
      <c r="H2018" s="135">
        <f>COUNTIF(品番配送区分記入用リスト!U:U,CONCATENATE(A2018,$H$1))</f>
        <v>0</v>
      </c>
      <c r="I2018" s="136">
        <f t="shared" si="33"/>
        <v>0</v>
      </c>
      <c r="J2018" s="142"/>
      <c r="L2018" s="135" t="s">
        <v>1484</v>
      </c>
      <c r="M2018" s="137">
        <v>1000000</v>
      </c>
      <c r="N2018" s="12"/>
      <c r="O2018" s="154"/>
      <c r="P2018" s="137"/>
      <c r="Q2018" s="12"/>
      <c r="R2018" s="151"/>
      <c r="S2018" s="138"/>
      <c r="T2018" s="138"/>
      <c r="X2018" s="85"/>
      <c r="Y2018" s="185"/>
      <c r="AA2018" s="157"/>
      <c r="AB2018" s="95"/>
      <c r="AC2018" s="95"/>
      <c r="AF2018" s="139"/>
      <c r="AS2018" s="84"/>
    </row>
    <row r="2019" spans="1:45" ht="14.25" customHeight="1">
      <c r="A2019" s="124"/>
      <c r="B2019" s="124"/>
      <c r="C2019" s="156"/>
      <c r="E2019" s="135">
        <f>COUNTIF(品番配送区分記入用リスト!U:U,CONCATENATE(A2019,$E$1))</f>
        <v>0</v>
      </c>
      <c r="F2019" s="135">
        <f>COUNTIF(品番配送区分記入用リスト!U:U,CONCATENATE(A2019,$F$1))</f>
        <v>0</v>
      </c>
      <c r="G2019" s="135">
        <f>COUNTIF(品番配送区分記入用リスト!U:U,CONCATENATE(A2019,$G$1))</f>
        <v>0</v>
      </c>
      <c r="H2019" s="135">
        <f>COUNTIF(品番配送区分記入用リスト!U:U,CONCATENATE(A2019,$H$1))</f>
        <v>0</v>
      </c>
      <c r="I2019" s="136">
        <f t="shared" si="33"/>
        <v>0</v>
      </c>
      <c r="J2019" s="142"/>
      <c r="L2019" s="135" t="s">
        <v>1484</v>
      </c>
      <c r="M2019" s="137">
        <v>1000000</v>
      </c>
      <c r="N2019" s="12"/>
      <c r="O2019" s="154"/>
      <c r="P2019" s="137"/>
      <c r="Q2019" s="12"/>
      <c r="R2019" s="151"/>
      <c r="S2019" s="138"/>
      <c r="T2019" s="138"/>
      <c r="X2019" s="85"/>
      <c r="Y2019" s="185"/>
      <c r="AA2019" s="157"/>
      <c r="AB2019" s="95"/>
      <c r="AC2019" s="95"/>
      <c r="AF2019" s="139"/>
      <c r="AS2019" s="84"/>
    </row>
    <row r="2020" spans="1:45" ht="14.25" customHeight="1">
      <c r="A2020" s="124"/>
      <c r="B2020" s="124"/>
      <c r="C2020" s="156"/>
      <c r="E2020" s="135">
        <f>COUNTIF(品番配送区分記入用リスト!U:U,CONCATENATE(A2020,$E$1))</f>
        <v>0</v>
      </c>
      <c r="F2020" s="135">
        <f>COUNTIF(品番配送区分記入用リスト!U:U,CONCATENATE(A2020,$F$1))</f>
        <v>0</v>
      </c>
      <c r="G2020" s="135">
        <f>COUNTIF(品番配送区分記入用リスト!U:U,CONCATENATE(A2020,$G$1))</f>
        <v>0</v>
      </c>
      <c r="H2020" s="135">
        <f>COUNTIF(品番配送区分記入用リスト!U:U,CONCATENATE(A2020,$H$1))</f>
        <v>0</v>
      </c>
      <c r="I2020" s="136">
        <f t="shared" si="33"/>
        <v>0</v>
      </c>
      <c r="J2020" s="142"/>
      <c r="L2020" s="135" t="s">
        <v>1484</v>
      </c>
      <c r="M2020" s="137">
        <v>1000000</v>
      </c>
      <c r="N2020" s="12"/>
      <c r="O2020" s="154"/>
      <c r="P2020" s="137"/>
      <c r="Q2020" s="12"/>
      <c r="R2020" s="151"/>
      <c r="S2020" s="138"/>
      <c r="T2020" s="138"/>
      <c r="X2020" s="85"/>
      <c r="Y2020" s="185"/>
      <c r="AA2020" s="157"/>
      <c r="AB2020" s="95"/>
      <c r="AC2020" s="95"/>
      <c r="AF2020" s="139"/>
      <c r="AS2020" s="84"/>
    </row>
    <row r="2021" spans="1:45" ht="14.25" customHeight="1">
      <c r="A2021" s="124"/>
      <c r="B2021" s="124"/>
      <c r="C2021" s="156"/>
      <c r="E2021" s="135">
        <f>COUNTIF(品番配送区分記入用リスト!U:U,CONCATENATE(A2021,$E$1))</f>
        <v>0</v>
      </c>
      <c r="F2021" s="135">
        <f>COUNTIF(品番配送区分記入用リスト!U:U,CONCATENATE(A2021,$F$1))</f>
        <v>0</v>
      </c>
      <c r="G2021" s="135">
        <f>COUNTIF(品番配送区分記入用リスト!U:U,CONCATENATE(A2021,$G$1))</f>
        <v>0</v>
      </c>
      <c r="H2021" s="135">
        <f>COUNTIF(品番配送区分記入用リスト!U:U,CONCATENATE(A2021,$H$1))</f>
        <v>0</v>
      </c>
      <c r="I2021" s="136">
        <f t="shared" si="33"/>
        <v>0</v>
      </c>
      <c r="J2021" s="142"/>
      <c r="L2021" s="135" t="s">
        <v>1484</v>
      </c>
      <c r="M2021" s="137">
        <v>1000000</v>
      </c>
      <c r="N2021" s="12"/>
      <c r="O2021" s="154"/>
      <c r="P2021" s="137"/>
      <c r="Q2021" s="12"/>
      <c r="R2021" s="151"/>
      <c r="S2021" s="138"/>
      <c r="T2021" s="138"/>
      <c r="X2021" s="85"/>
      <c r="Y2021" s="185"/>
      <c r="AA2021" s="157"/>
      <c r="AB2021" s="95"/>
      <c r="AC2021" s="95"/>
      <c r="AF2021" s="139"/>
      <c r="AS2021" s="84"/>
    </row>
    <row r="2022" spans="1:45" ht="14.25" customHeight="1">
      <c r="A2022" s="124"/>
      <c r="B2022" s="124"/>
      <c r="C2022" s="156"/>
      <c r="E2022" s="135">
        <f>COUNTIF(品番配送区分記入用リスト!U:U,CONCATENATE(A2022,$E$1))</f>
        <v>0</v>
      </c>
      <c r="F2022" s="135">
        <f>COUNTIF(品番配送区分記入用リスト!U:U,CONCATENATE(A2022,$F$1))</f>
        <v>0</v>
      </c>
      <c r="G2022" s="135">
        <f>COUNTIF(品番配送区分記入用リスト!U:U,CONCATENATE(A2022,$G$1))</f>
        <v>0</v>
      </c>
      <c r="H2022" s="135">
        <f>COUNTIF(品番配送区分記入用リスト!U:U,CONCATENATE(A2022,$H$1))</f>
        <v>0</v>
      </c>
      <c r="I2022" s="136">
        <f t="shared" si="33"/>
        <v>0</v>
      </c>
      <c r="J2022" s="142"/>
      <c r="L2022" s="135" t="s">
        <v>1484</v>
      </c>
      <c r="M2022" s="137">
        <v>1000000</v>
      </c>
      <c r="N2022" s="12"/>
      <c r="O2022" s="154"/>
      <c r="P2022" s="137"/>
      <c r="Q2022" s="12"/>
      <c r="R2022" s="151"/>
      <c r="S2022" s="138"/>
      <c r="T2022" s="138"/>
      <c r="X2022" s="85"/>
      <c r="Y2022" s="185"/>
      <c r="AA2022" s="157"/>
      <c r="AB2022" s="95"/>
      <c r="AC2022" s="95"/>
      <c r="AF2022" s="139"/>
      <c r="AS2022" s="84"/>
    </row>
    <row r="2023" spans="1:45" ht="14.25" customHeight="1">
      <c r="A2023" s="124"/>
      <c r="B2023" s="124"/>
      <c r="C2023" s="156"/>
      <c r="E2023" s="135">
        <f>COUNTIF(品番配送区分記入用リスト!U:U,CONCATENATE(A2023,$E$1))</f>
        <v>0</v>
      </c>
      <c r="F2023" s="135">
        <f>COUNTIF(品番配送区分記入用リスト!U:U,CONCATENATE(A2023,$F$1))</f>
        <v>0</v>
      </c>
      <c r="G2023" s="135">
        <f>COUNTIF(品番配送区分記入用リスト!U:U,CONCATENATE(A2023,$G$1))</f>
        <v>0</v>
      </c>
      <c r="H2023" s="135">
        <f>COUNTIF(品番配送区分記入用リスト!U:U,CONCATENATE(A2023,$H$1))</f>
        <v>0</v>
      </c>
      <c r="I2023" s="136">
        <f t="shared" si="33"/>
        <v>0</v>
      </c>
      <c r="J2023" s="142"/>
      <c r="L2023" s="135" t="s">
        <v>1484</v>
      </c>
      <c r="M2023" s="137">
        <v>1000000</v>
      </c>
      <c r="N2023" s="12"/>
      <c r="O2023" s="154"/>
      <c r="P2023" s="137"/>
      <c r="Q2023" s="12"/>
      <c r="R2023" s="151"/>
      <c r="S2023" s="138"/>
      <c r="T2023" s="138"/>
      <c r="X2023" s="85"/>
      <c r="Y2023" s="185"/>
      <c r="AA2023" s="157"/>
      <c r="AB2023" s="95"/>
      <c r="AC2023" s="95"/>
      <c r="AF2023" s="139"/>
      <c r="AS2023" s="84"/>
    </row>
    <row r="2024" spans="1:45" ht="14.25" customHeight="1">
      <c r="A2024" s="124"/>
      <c r="B2024" s="124"/>
      <c r="C2024" s="124"/>
      <c r="E2024" s="135">
        <f>COUNTIF(品番配送区分記入用リスト!U:U,CONCATENATE(A2024,$E$1))</f>
        <v>0</v>
      </c>
      <c r="F2024" s="135">
        <f>COUNTIF(品番配送区分記入用リスト!U:U,CONCATENATE(A2024,$F$1))</f>
        <v>0</v>
      </c>
      <c r="G2024" s="135">
        <f>COUNTIF(品番配送区分記入用リスト!U:U,CONCATENATE(A2024,$G$1))</f>
        <v>0</v>
      </c>
      <c r="H2024" s="135">
        <f>COUNTIF(品番配送区分記入用リスト!U:U,CONCATENATE(A2024,$H$1))</f>
        <v>0</v>
      </c>
      <c r="I2024" s="136">
        <f t="shared" si="33"/>
        <v>0</v>
      </c>
      <c r="J2024" s="142"/>
      <c r="L2024" s="135" t="s">
        <v>1484</v>
      </c>
      <c r="M2024" s="137">
        <v>1000000</v>
      </c>
      <c r="N2024" s="12"/>
      <c r="O2024" s="154"/>
      <c r="P2024" s="137"/>
      <c r="Q2024" s="12"/>
      <c r="R2024" s="151"/>
      <c r="S2024" s="138"/>
      <c r="T2024" s="138"/>
      <c r="X2024" s="85"/>
      <c r="Y2024" s="185"/>
      <c r="AA2024" s="157"/>
      <c r="AB2024" s="95"/>
      <c r="AC2024" s="95"/>
      <c r="AF2024" s="139"/>
      <c r="AS2024" s="84"/>
    </row>
    <row r="2025" spans="1:45" ht="14.25" customHeight="1">
      <c r="A2025" s="124"/>
      <c r="B2025" s="124"/>
      <c r="C2025" s="156"/>
      <c r="E2025" s="135">
        <f>COUNTIF(品番配送区分記入用リスト!U:U,CONCATENATE(A2025,$E$1))</f>
        <v>0</v>
      </c>
      <c r="F2025" s="135">
        <f>COUNTIF(品番配送区分記入用リスト!U:U,CONCATENATE(A2025,$F$1))</f>
        <v>0</v>
      </c>
      <c r="G2025" s="135">
        <f>COUNTIF(品番配送区分記入用リスト!U:U,CONCATENATE(A2025,$G$1))</f>
        <v>0</v>
      </c>
      <c r="H2025" s="135">
        <f>COUNTIF(品番配送区分記入用リスト!U:U,CONCATENATE(A2025,$H$1))</f>
        <v>0</v>
      </c>
      <c r="I2025" s="136">
        <f t="shared" si="33"/>
        <v>0</v>
      </c>
      <c r="J2025" s="142"/>
      <c r="L2025" s="135" t="s">
        <v>1484</v>
      </c>
      <c r="M2025" s="137">
        <v>1000000</v>
      </c>
      <c r="N2025" s="12"/>
      <c r="O2025" s="154"/>
      <c r="P2025" s="137"/>
      <c r="Q2025" s="12"/>
      <c r="R2025" s="151"/>
      <c r="S2025" s="138"/>
      <c r="T2025" s="138"/>
      <c r="X2025" s="85"/>
      <c r="Y2025" s="185"/>
      <c r="AA2025" s="157"/>
      <c r="AB2025" s="95"/>
      <c r="AC2025" s="95"/>
      <c r="AF2025" s="139"/>
      <c r="AS2025" s="84"/>
    </row>
    <row r="2026" spans="1:45" ht="14.25" customHeight="1">
      <c r="A2026" s="124"/>
      <c r="B2026" s="124"/>
      <c r="C2026" s="156"/>
      <c r="E2026" s="135">
        <f>COUNTIF(品番配送区分記入用リスト!U:U,CONCATENATE(A2026,$E$1))</f>
        <v>0</v>
      </c>
      <c r="F2026" s="135">
        <f>COUNTIF(品番配送区分記入用リスト!U:U,CONCATENATE(A2026,$F$1))</f>
        <v>0</v>
      </c>
      <c r="G2026" s="135">
        <f>COUNTIF(品番配送区分記入用リスト!U:U,CONCATENATE(A2026,$G$1))</f>
        <v>0</v>
      </c>
      <c r="H2026" s="135">
        <f>COUNTIF(品番配送区分記入用リスト!U:U,CONCATENATE(A2026,$H$1))</f>
        <v>0</v>
      </c>
      <c r="I2026" s="136">
        <f t="shared" si="33"/>
        <v>0</v>
      </c>
      <c r="J2026" s="142"/>
      <c r="L2026" s="135" t="s">
        <v>1484</v>
      </c>
      <c r="M2026" s="137">
        <v>1000000</v>
      </c>
      <c r="N2026" s="12"/>
      <c r="O2026" s="154"/>
      <c r="P2026" s="137"/>
      <c r="Q2026" s="12"/>
      <c r="R2026" s="151"/>
      <c r="S2026" s="138"/>
      <c r="T2026" s="138"/>
      <c r="X2026" s="85"/>
      <c r="Y2026" s="185"/>
      <c r="AA2026" s="157"/>
      <c r="AB2026" s="95"/>
      <c r="AC2026" s="95"/>
      <c r="AF2026" s="139"/>
      <c r="AS2026" s="84"/>
    </row>
    <row r="2027" spans="1:45" ht="14.25" customHeight="1">
      <c r="A2027" s="124"/>
      <c r="B2027" s="124"/>
      <c r="C2027" s="156"/>
      <c r="E2027" s="135">
        <f>COUNTIF(品番配送区分記入用リスト!U:U,CONCATENATE(A2027,$E$1))</f>
        <v>0</v>
      </c>
      <c r="F2027" s="135">
        <f>COUNTIF(品番配送区分記入用リスト!U:U,CONCATENATE(A2027,$F$1))</f>
        <v>0</v>
      </c>
      <c r="G2027" s="135">
        <f>COUNTIF(品番配送区分記入用リスト!U:U,CONCATENATE(A2027,$G$1))</f>
        <v>0</v>
      </c>
      <c r="H2027" s="135">
        <f>COUNTIF(品番配送区分記入用リスト!U:U,CONCATENATE(A2027,$H$1))</f>
        <v>0</v>
      </c>
      <c r="I2027" s="136">
        <f t="shared" si="33"/>
        <v>0</v>
      </c>
      <c r="J2027" s="142"/>
      <c r="L2027" s="135" t="s">
        <v>1484</v>
      </c>
      <c r="M2027" s="137">
        <v>1000000</v>
      </c>
      <c r="N2027" s="12"/>
      <c r="O2027" s="154"/>
      <c r="P2027" s="137"/>
      <c r="Q2027" s="12"/>
      <c r="R2027" s="151"/>
      <c r="S2027" s="138"/>
      <c r="T2027" s="138"/>
      <c r="X2027" s="85"/>
      <c r="Y2027" s="185"/>
      <c r="AA2027" s="157"/>
      <c r="AB2027" s="95"/>
      <c r="AC2027" s="95"/>
      <c r="AF2027" s="139"/>
      <c r="AS2027" s="84"/>
    </row>
    <row r="2028" spans="1:45" ht="14.25" customHeight="1">
      <c r="A2028" s="124"/>
      <c r="B2028" s="124"/>
      <c r="C2028" s="156"/>
      <c r="E2028" s="135">
        <f>COUNTIF(品番配送区分記入用リスト!U:U,CONCATENATE(A2028,$E$1))</f>
        <v>0</v>
      </c>
      <c r="F2028" s="135">
        <f>COUNTIF(品番配送区分記入用リスト!U:U,CONCATENATE(A2028,$F$1))</f>
        <v>0</v>
      </c>
      <c r="G2028" s="135">
        <f>COUNTIF(品番配送区分記入用リスト!U:U,CONCATENATE(A2028,$G$1))</f>
        <v>0</v>
      </c>
      <c r="H2028" s="135">
        <f>COUNTIF(品番配送区分記入用リスト!U:U,CONCATENATE(A2028,$H$1))</f>
        <v>0</v>
      </c>
      <c r="I2028" s="136">
        <f t="shared" si="33"/>
        <v>0</v>
      </c>
      <c r="J2028" s="142"/>
      <c r="L2028" s="135" t="s">
        <v>1484</v>
      </c>
      <c r="M2028" s="137">
        <v>1000000</v>
      </c>
      <c r="N2028" s="12"/>
      <c r="O2028" s="154"/>
      <c r="P2028" s="137"/>
      <c r="Q2028" s="12"/>
      <c r="R2028" s="151"/>
      <c r="S2028" s="138"/>
      <c r="T2028" s="138"/>
      <c r="X2028" s="85"/>
      <c r="Y2028" s="185"/>
      <c r="AA2028" s="157"/>
      <c r="AB2028" s="95"/>
      <c r="AC2028" s="95"/>
      <c r="AF2028" s="139"/>
      <c r="AS2028" s="84"/>
    </row>
    <row r="2029" spans="1:45" ht="14.25" customHeight="1">
      <c r="A2029" s="124"/>
      <c r="B2029" s="124"/>
      <c r="C2029" s="156"/>
      <c r="E2029" s="135">
        <f>COUNTIF(品番配送区分記入用リスト!U:U,CONCATENATE(A2029,$E$1))</f>
        <v>0</v>
      </c>
      <c r="F2029" s="135">
        <f>COUNTIF(品番配送区分記入用リスト!U:U,CONCATENATE(A2029,$F$1))</f>
        <v>0</v>
      </c>
      <c r="G2029" s="135">
        <f>COUNTIF(品番配送区分記入用リスト!U:U,CONCATENATE(A2029,$G$1))</f>
        <v>0</v>
      </c>
      <c r="H2029" s="135">
        <f>COUNTIF(品番配送区分記入用リスト!U:U,CONCATENATE(A2029,$H$1))</f>
        <v>0</v>
      </c>
      <c r="I2029" s="136">
        <f t="shared" si="33"/>
        <v>0</v>
      </c>
      <c r="J2029" s="142"/>
      <c r="L2029" s="135" t="s">
        <v>1484</v>
      </c>
      <c r="M2029" s="137">
        <v>1000000</v>
      </c>
      <c r="N2029" s="12"/>
      <c r="O2029" s="154"/>
      <c r="P2029" s="137"/>
      <c r="Q2029" s="12"/>
      <c r="R2029" s="151"/>
      <c r="S2029" s="138"/>
      <c r="T2029" s="138"/>
      <c r="X2029" s="85"/>
      <c r="Y2029" s="185"/>
      <c r="AA2029" s="157"/>
      <c r="AB2029" s="95"/>
      <c r="AC2029" s="95"/>
      <c r="AF2029" s="139"/>
      <c r="AS2029" s="84"/>
    </row>
    <row r="2030" spans="1:45" ht="14.25" customHeight="1">
      <c r="A2030" s="124"/>
      <c r="B2030" s="124"/>
      <c r="C2030" s="156"/>
      <c r="E2030" s="135">
        <f>COUNTIF(品番配送区分記入用リスト!U:U,CONCATENATE(A2030,$E$1))</f>
        <v>0</v>
      </c>
      <c r="F2030" s="135">
        <f>COUNTIF(品番配送区分記入用リスト!U:U,CONCATENATE(A2030,$F$1))</f>
        <v>0</v>
      </c>
      <c r="G2030" s="135">
        <f>COUNTIF(品番配送区分記入用リスト!U:U,CONCATENATE(A2030,$G$1))</f>
        <v>0</v>
      </c>
      <c r="H2030" s="135">
        <f>COUNTIF(品番配送区分記入用リスト!U:U,CONCATENATE(A2030,$H$1))</f>
        <v>0</v>
      </c>
      <c r="I2030" s="136">
        <f t="shared" si="33"/>
        <v>0</v>
      </c>
      <c r="J2030" s="142"/>
      <c r="L2030" s="135" t="s">
        <v>1484</v>
      </c>
      <c r="M2030" s="137">
        <v>1000000</v>
      </c>
      <c r="N2030" s="12"/>
      <c r="O2030" s="154"/>
      <c r="P2030" s="137"/>
      <c r="Q2030" s="12"/>
      <c r="R2030" s="151"/>
      <c r="S2030" s="138"/>
      <c r="T2030" s="138"/>
      <c r="X2030" s="85"/>
      <c r="Y2030" s="185"/>
      <c r="AA2030" s="157"/>
      <c r="AB2030" s="95"/>
      <c r="AC2030" s="95"/>
      <c r="AF2030" s="139"/>
      <c r="AS2030" s="84"/>
    </row>
    <row r="2031" spans="1:45" ht="14.25" customHeight="1">
      <c r="A2031" s="124"/>
      <c r="B2031" s="124"/>
      <c r="C2031" s="124"/>
      <c r="E2031" s="135">
        <f>COUNTIF(品番配送区分記入用リスト!U:U,CONCATENATE(A2031,$E$1))</f>
        <v>0</v>
      </c>
      <c r="F2031" s="135">
        <f>COUNTIF(品番配送区分記入用リスト!U:U,CONCATENATE(A2031,$F$1))</f>
        <v>0</v>
      </c>
      <c r="G2031" s="135">
        <f>COUNTIF(品番配送区分記入用リスト!U:U,CONCATENATE(A2031,$G$1))</f>
        <v>0</v>
      </c>
      <c r="H2031" s="135">
        <f>COUNTIF(品番配送区分記入用リスト!U:U,CONCATENATE(A2031,$H$1))</f>
        <v>0</v>
      </c>
      <c r="I2031" s="136">
        <f t="shared" si="33"/>
        <v>0</v>
      </c>
      <c r="J2031" s="142"/>
      <c r="L2031" s="135" t="s">
        <v>1484</v>
      </c>
      <c r="M2031" s="137">
        <v>1000000</v>
      </c>
      <c r="N2031" s="12"/>
      <c r="O2031" s="154"/>
      <c r="P2031" s="137"/>
      <c r="Q2031" s="12"/>
      <c r="R2031" s="151"/>
      <c r="S2031" s="138"/>
      <c r="T2031" s="138"/>
      <c r="X2031" s="85"/>
      <c r="Y2031" s="185"/>
      <c r="AA2031" s="157"/>
      <c r="AB2031" s="95"/>
      <c r="AC2031" s="95"/>
      <c r="AF2031" s="139"/>
      <c r="AS2031" s="84"/>
    </row>
    <row r="2032" spans="1:45" ht="14.25" customHeight="1">
      <c r="A2032" s="124"/>
      <c r="B2032" s="124"/>
      <c r="C2032" s="156"/>
      <c r="E2032" s="135">
        <f>COUNTIF(品番配送区分記入用リスト!U:U,CONCATENATE(A2032,$E$1))</f>
        <v>0</v>
      </c>
      <c r="F2032" s="135">
        <f>COUNTIF(品番配送区分記入用リスト!U:U,CONCATENATE(A2032,$F$1))</f>
        <v>0</v>
      </c>
      <c r="G2032" s="135">
        <f>COUNTIF(品番配送区分記入用リスト!U:U,CONCATENATE(A2032,$G$1))</f>
        <v>0</v>
      </c>
      <c r="H2032" s="135">
        <f>COUNTIF(品番配送区分記入用リスト!U:U,CONCATENATE(A2032,$H$1))</f>
        <v>0</v>
      </c>
      <c r="I2032" s="136">
        <f t="shared" si="33"/>
        <v>0</v>
      </c>
      <c r="J2032" s="142"/>
      <c r="L2032" s="135" t="s">
        <v>1484</v>
      </c>
      <c r="M2032" s="137">
        <v>1000000</v>
      </c>
      <c r="N2032" s="12"/>
      <c r="O2032" s="154"/>
      <c r="P2032" s="137"/>
      <c r="Q2032" s="12"/>
      <c r="R2032" s="151"/>
      <c r="S2032" s="138"/>
      <c r="T2032" s="138"/>
      <c r="X2032" s="85"/>
      <c r="Y2032" s="185"/>
      <c r="AA2032" s="157"/>
      <c r="AB2032" s="95"/>
      <c r="AC2032" s="95"/>
      <c r="AF2032" s="139"/>
      <c r="AS2032" s="84"/>
    </row>
    <row r="2033" spans="1:45" ht="14.25" customHeight="1">
      <c r="A2033" s="124"/>
      <c r="B2033" s="124"/>
      <c r="C2033" s="156"/>
      <c r="E2033" s="135">
        <f>COUNTIF(品番配送区分記入用リスト!U:U,CONCATENATE(A2033,$E$1))</f>
        <v>0</v>
      </c>
      <c r="F2033" s="135">
        <f>COUNTIF(品番配送区分記入用リスト!U:U,CONCATENATE(A2033,$F$1))</f>
        <v>0</v>
      </c>
      <c r="G2033" s="135">
        <f>COUNTIF(品番配送区分記入用リスト!U:U,CONCATENATE(A2033,$G$1))</f>
        <v>0</v>
      </c>
      <c r="H2033" s="135">
        <f>COUNTIF(品番配送区分記入用リスト!U:U,CONCATENATE(A2033,$H$1))</f>
        <v>0</v>
      </c>
      <c r="I2033" s="136">
        <f t="shared" si="33"/>
        <v>0</v>
      </c>
      <c r="J2033" s="142"/>
      <c r="L2033" s="135" t="s">
        <v>1484</v>
      </c>
      <c r="M2033" s="137">
        <v>1000000</v>
      </c>
      <c r="N2033" s="12"/>
      <c r="O2033" s="154"/>
      <c r="P2033" s="137"/>
      <c r="Q2033" s="12"/>
      <c r="R2033" s="151"/>
      <c r="S2033" s="138"/>
      <c r="T2033" s="138"/>
      <c r="X2033" s="85"/>
      <c r="Y2033" s="185"/>
      <c r="AA2033" s="157"/>
      <c r="AB2033" s="95"/>
      <c r="AC2033" s="95"/>
      <c r="AF2033" s="139"/>
      <c r="AS2033" s="84"/>
    </row>
    <row r="2034" spans="1:45" ht="14.25" customHeight="1">
      <c r="A2034" s="124"/>
      <c r="B2034" s="124"/>
      <c r="C2034" s="156"/>
      <c r="E2034" s="135">
        <f>COUNTIF(品番配送区分記入用リスト!U:U,CONCATENATE(A2034,$E$1))</f>
        <v>0</v>
      </c>
      <c r="F2034" s="135">
        <f>COUNTIF(品番配送区分記入用リスト!U:U,CONCATENATE(A2034,$F$1))</f>
        <v>0</v>
      </c>
      <c r="G2034" s="135">
        <f>COUNTIF(品番配送区分記入用リスト!U:U,CONCATENATE(A2034,$G$1))</f>
        <v>0</v>
      </c>
      <c r="H2034" s="135">
        <f>COUNTIF(品番配送区分記入用リスト!U:U,CONCATENATE(A2034,$H$1))</f>
        <v>0</v>
      </c>
      <c r="I2034" s="136">
        <f t="shared" si="33"/>
        <v>0</v>
      </c>
      <c r="J2034" s="142"/>
      <c r="L2034" s="135" t="s">
        <v>1484</v>
      </c>
      <c r="M2034" s="137">
        <v>1000000</v>
      </c>
      <c r="N2034" s="12"/>
      <c r="O2034" s="154"/>
      <c r="P2034" s="137"/>
      <c r="Q2034" s="12"/>
      <c r="R2034" s="151"/>
      <c r="S2034" s="138"/>
      <c r="T2034" s="138"/>
      <c r="X2034" s="85"/>
      <c r="Y2034" s="185"/>
      <c r="AA2034" s="157"/>
      <c r="AB2034" s="95"/>
      <c r="AC2034" s="95"/>
      <c r="AF2034" s="139"/>
      <c r="AS2034" s="84"/>
    </row>
    <row r="2035" spans="1:45" ht="14.25" customHeight="1">
      <c r="A2035" s="124"/>
      <c r="B2035" s="124"/>
      <c r="C2035" s="156"/>
      <c r="E2035" s="135">
        <f>COUNTIF(品番配送区分記入用リスト!U:U,CONCATENATE(A2035,$E$1))</f>
        <v>0</v>
      </c>
      <c r="F2035" s="135">
        <f>COUNTIF(品番配送区分記入用リスト!U:U,CONCATENATE(A2035,$F$1))</f>
        <v>0</v>
      </c>
      <c r="G2035" s="135">
        <f>COUNTIF(品番配送区分記入用リスト!U:U,CONCATENATE(A2035,$G$1))</f>
        <v>0</v>
      </c>
      <c r="H2035" s="135">
        <f>COUNTIF(品番配送区分記入用リスト!U:U,CONCATENATE(A2035,$H$1))</f>
        <v>0</v>
      </c>
      <c r="I2035" s="136">
        <f t="shared" si="33"/>
        <v>0</v>
      </c>
      <c r="J2035" s="142"/>
      <c r="L2035" s="135" t="s">
        <v>1484</v>
      </c>
      <c r="M2035" s="137">
        <v>1000000</v>
      </c>
      <c r="N2035" s="12"/>
      <c r="O2035" s="154"/>
      <c r="P2035" s="137"/>
      <c r="Q2035" s="12"/>
      <c r="R2035" s="151"/>
      <c r="S2035" s="138"/>
      <c r="T2035" s="138"/>
      <c r="X2035" s="85"/>
      <c r="Y2035" s="185"/>
      <c r="AA2035" s="157"/>
      <c r="AB2035" s="95"/>
      <c r="AC2035" s="95"/>
      <c r="AF2035" s="139"/>
      <c r="AS2035" s="84"/>
    </row>
    <row r="2036" spans="1:45" ht="14.25" customHeight="1">
      <c r="A2036" s="124"/>
      <c r="B2036" s="124"/>
      <c r="C2036" s="156"/>
      <c r="E2036" s="135">
        <f>COUNTIF(品番配送区分記入用リスト!U:U,CONCATENATE(A2036,$E$1))</f>
        <v>0</v>
      </c>
      <c r="F2036" s="135">
        <f>COUNTIF(品番配送区分記入用リスト!U:U,CONCATENATE(A2036,$F$1))</f>
        <v>0</v>
      </c>
      <c r="G2036" s="135">
        <f>COUNTIF(品番配送区分記入用リスト!U:U,CONCATENATE(A2036,$G$1))</f>
        <v>0</v>
      </c>
      <c r="H2036" s="135">
        <f>COUNTIF(品番配送区分記入用リスト!U:U,CONCATENATE(A2036,$H$1))</f>
        <v>0</v>
      </c>
      <c r="I2036" s="136">
        <f t="shared" si="33"/>
        <v>0</v>
      </c>
      <c r="J2036" s="142"/>
      <c r="L2036" s="135" t="s">
        <v>1484</v>
      </c>
      <c r="M2036" s="137">
        <v>1000000</v>
      </c>
      <c r="N2036" s="12"/>
      <c r="O2036" s="154"/>
      <c r="P2036" s="137"/>
      <c r="Q2036" s="12"/>
      <c r="R2036" s="151"/>
      <c r="S2036" s="138"/>
      <c r="T2036" s="138"/>
      <c r="X2036" s="85"/>
      <c r="Y2036" s="185"/>
      <c r="AA2036" s="157"/>
      <c r="AB2036" s="95"/>
      <c r="AC2036" s="95"/>
      <c r="AF2036" s="139"/>
      <c r="AS2036" s="84"/>
    </row>
    <row r="2037" spans="1:45" ht="14.25" customHeight="1">
      <c r="A2037" s="124"/>
      <c r="B2037" s="124"/>
      <c r="C2037" s="156"/>
      <c r="E2037" s="135">
        <f>COUNTIF(品番配送区分記入用リスト!U:U,CONCATENATE(A2037,$E$1))</f>
        <v>0</v>
      </c>
      <c r="F2037" s="135">
        <f>COUNTIF(品番配送区分記入用リスト!U:U,CONCATENATE(A2037,$F$1))</f>
        <v>0</v>
      </c>
      <c r="G2037" s="135">
        <f>COUNTIF(品番配送区分記入用リスト!U:U,CONCATENATE(A2037,$G$1))</f>
        <v>0</v>
      </c>
      <c r="H2037" s="135">
        <f>COUNTIF(品番配送区分記入用リスト!U:U,CONCATENATE(A2037,$H$1))</f>
        <v>0</v>
      </c>
      <c r="I2037" s="136">
        <f t="shared" si="33"/>
        <v>0</v>
      </c>
      <c r="J2037" s="142"/>
      <c r="L2037" s="135" t="s">
        <v>1484</v>
      </c>
      <c r="M2037" s="137">
        <v>1000000</v>
      </c>
      <c r="N2037" s="12"/>
      <c r="O2037" s="154"/>
      <c r="P2037" s="137"/>
      <c r="Q2037" s="12"/>
      <c r="R2037" s="151"/>
      <c r="S2037" s="138"/>
      <c r="T2037" s="138"/>
      <c r="X2037" s="85"/>
      <c r="Y2037" s="185"/>
      <c r="AA2037" s="157"/>
      <c r="AB2037" s="95"/>
      <c r="AC2037" s="95"/>
      <c r="AF2037" s="139"/>
      <c r="AS2037" s="84"/>
    </row>
    <row r="2038" spans="1:45" ht="14.25" customHeight="1">
      <c r="A2038" s="124"/>
      <c r="B2038" s="124"/>
      <c r="C2038" s="156"/>
      <c r="E2038" s="135">
        <f>COUNTIF(品番配送区分記入用リスト!U:U,CONCATENATE(A2038,$E$1))</f>
        <v>0</v>
      </c>
      <c r="F2038" s="135">
        <f>COUNTIF(品番配送区分記入用リスト!U:U,CONCATENATE(A2038,$F$1))</f>
        <v>0</v>
      </c>
      <c r="G2038" s="135">
        <f>COUNTIF(品番配送区分記入用リスト!U:U,CONCATENATE(A2038,$G$1))</f>
        <v>0</v>
      </c>
      <c r="H2038" s="135">
        <f>COUNTIF(品番配送区分記入用リスト!U:U,CONCATENATE(A2038,$H$1))</f>
        <v>0</v>
      </c>
      <c r="I2038" s="136">
        <f t="shared" si="33"/>
        <v>0</v>
      </c>
      <c r="J2038" s="142"/>
      <c r="L2038" s="135" t="s">
        <v>1484</v>
      </c>
      <c r="M2038" s="137">
        <v>1000000</v>
      </c>
      <c r="N2038" s="12"/>
      <c r="O2038" s="154"/>
      <c r="P2038" s="137"/>
      <c r="Q2038" s="12"/>
      <c r="R2038" s="151"/>
      <c r="S2038" s="138"/>
      <c r="T2038" s="138"/>
      <c r="X2038" s="85"/>
      <c r="Y2038" s="185"/>
      <c r="AA2038" s="157"/>
      <c r="AB2038" s="95"/>
      <c r="AC2038" s="95"/>
      <c r="AF2038" s="139"/>
      <c r="AS2038" s="84"/>
    </row>
    <row r="2039" spans="1:45" ht="14.25" customHeight="1">
      <c r="A2039" s="124"/>
      <c r="B2039" s="124"/>
      <c r="C2039" s="156"/>
      <c r="E2039" s="135">
        <f>COUNTIF(品番配送区分記入用リスト!U:U,CONCATENATE(A2039,$E$1))</f>
        <v>0</v>
      </c>
      <c r="F2039" s="135">
        <f>COUNTIF(品番配送区分記入用リスト!U:U,CONCATENATE(A2039,$F$1))</f>
        <v>0</v>
      </c>
      <c r="G2039" s="135">
        <f>COUNTIF(品番配送区分記入用リスト!U:U,CONCATENATE(A2039,$G$1))</f>
        <v>0</v>
      </c>
      <c r="H2039" s="135">
        <f>COUNTIF(品番配送区分記入用リスト!U:U,CONCATENATE(A2039,$H$1))</f>
        <v>0</v>
      </c>
      <c r="I2039" s="136">
        <f t="shared" si="33"/>
        <v>0</v>
      </c>
      <c r="J2039" s="142"/>
      <c r="L2039" s="135" t="s">
        <v>1484</v>
      </c>
      <c r="M2039" s="137">
        <v>1000000</v>
      </c>
      <c r="N2039" s="12"/>
      <c r="O2039" s="154"/>
      <c r="P2039" s="137"/>
      <c r="Q2039" s="12"/>
      <c r="R2039" s="151"/>
      <c r="S2039" s="138"/>
      <c r="T2039" s="138"/>
      <c r="X2039" s="85"/>
      <c r="Y2039" s="185"/>
      <c r="AA2039" s="157"/>
      <c r="AB2039" s="95"/>
      <c r="AC2039" s="95"/>
      <c r="AF2039" s="139"/>
      <c r="AS2039" s="84"/>
    </row>
    <row r="2040" spans="1:45" ht="14.25" customHeight="1">
      <c r="A2040" s="124"/>
      <c r="B2040" s="124"/>
      <c r="C2040" s="124"/>
      <c r="E2040" s="135">
        <f>COUNTIF(品番配送区分記入用リスト!U:U,CONCATENATE(A2040,$E$1))</f>
        <v>0</v>
      </c>
      <c r="F2040" s="135">
        <f>COUNTIF(品番配送区分記入用リスト!U:U,CONCATENATE(A2040,$F$1))</f>
        <v>0</v>
      </c>
      <c r="G2040" s="135">
        <f>COUNTIF(品番配送区分記入用リスト!U:U,CONCATENATE(A2040,$G$1))</f>
        <v>0</v>
      </c>
      <c r="H2040" s="135">
        <f>COUNTIF(品番配送区分記入用リスト!U:U,CONCATENATE(A2040,$H$1))</f>
        <v>0</v>
      </c>
      <c r="I2040" s="136">
        <f t="shared" si="33"/>
        <v>0</v>
      </c>
      <c r="J2040" s="142"/>
      <c r="L2040" s="135" t="s">
        <v>1484</v>
      </c>
      <c r="M2040" s="137">
        <v>1000000</v>
      </c>
      <c r="N2040" s="12"/>
      <c r="O2040" s="154"/>
      <c r="P2040" s="137"/>
      <c r="Q2040" s="12"/>
      <c r="R2040" s="151"/>
      <c r="S2040" s="138"/>
      <c r="T2040" s="138"/>
      <c r="X2040" s="85"/>
      <c r="Y2040" s="185"/>
      <c r="AA2040" s="157"/>
      <c r="AB2040" s="95"/>
      <c r="AC2040" s="95"/>
      <c r="AF2040" s="139"/>
      <c r="AS2040" s="84"/>
    </row>
    <row r="2041" spans="1:45" s="103" customFormat="1" ht="14.25" customHeight="1">
      <c r="A2041" s="156"/>
      <c r="B2041" s="156"/>
      <c r="C2041" s="156"/>
      <c r="D2041" s="135"/>
      <c r="E2041" s="135">
        <f>COUNTIF(品番配送区分記入用リスト!U:U,CONCATENATE(A2041,$E$1))</f>
        <v>0</v>
      </c>
      <c r="F2041" s="135">
        <f>COUNTIF(品番配送区分記入用リスト!U:U,CONCATENATE(A2041,$F$1))</f>
        <v>0</v>
      </c>
      <c r="G2041" s="135">
        <f>COUNTIF(品番配送区分記入用リスト!U:U,CONCATENATE(A2041,$G$1))</f>
        <v>0</v>
      </c>
      <c r="H2041" s="135">
        <f>COUNTIF(品番配送区分記入用リスト!U:U,CONCATENATE(A2041,$H$1))</f>
        <v>0</v>
      </c>
      <c r="I2041" s="136">
        <f t="shared" si="33"/>
        <v>0</v>
      </c>
      <c r="J2041" s="195"/>
      <c r="L2041" s="103" t="s">
        <v>1484</v>
      </c>
      <c r="M2041" s="137">
        <v>1000000</v>
      </c>
      <c r="O2041" s="154"/>
      <c r="P2041" s="160"/>
      <c r="R2041" s="161"/>
      <c r="S2041" s="162"/>
      <c r="T2041" s="162"/>
      <c r="U2041" s="196"/>
      <c r="V2041" s="159"/>
      <c r="W2041" s="163"/>
      <c r="X2041" s="162"/>
      <c r="Y2041" s="162"/>
      <c r="Z2041" s="159"/>
      <c r="AA2041" s="191"/>
      <c r="AB2041" s="192"/>
      <c r="AC2041" s="192"/>
      <c r="AE2041" s="193"/>
      <c r="AF2041" s="163"/>
      <c r="AG2041" s="163"/>
      <c r="AH2041" s="194"/>
      <c r="AM2041" s="12"/>
      <c r="AN2041" s="12"/>
      <c r="AP2041" s="12"/>
      <c r="AR2041" s="84"/>
      <c r="AS2041" s="84"/>
    </row>
    <row r="2042" spans="1:45" s="103" customFormat="1" ht="14.25" customHeight="1">
      <c r="A2042" s="156"/>
      <c r="B2042" s="156"/>
      <c r="C2042" s="156"/>
      <c r="D2042" s="135"/>
      <c r="E2042" s="135">
        <f>COUNTIF(品番配送区分記入用リスト!U:U,CONCATENATE(A2042,$E$1))</f>
        <v>0</v>
      </c>
      <c r="F2042" s="135">
        <f>COUNTIF(品番配送区分記入用リスト!U:U,CONCATENATE(A2042,$F$1))</f>
        <v>0</v>
      </c>
      <c r="G2042" s="135">
        <f>COUNTIF(品番配送区分記入用リスト!U:U,CONCATENATE(A2042,$G$1))</f>
        <v>0</v>
      </c>
      <c r="H2042" s="135">
        <f>COUNTIF(品番配送区分記入用リスト!U:U,CONCATENATE(A2042,$H$1))</f>
        <v>0</v>
      </c>
      <c r="I2042" s="136">
        <f t="shared" si="33"/>
        <v>0</v>
      </c>
      <c r="J2042" s="195"/>
      <c r="L2042" s="103" t="s">
        <v>1484</v>
      </c>
      <c r="M2042" s="137">
        <v>1000000</v>
      </c>
      <c r="O2042" s="154"/>
      <c r="P2042" s="160"/>
      <c r="R2042" s="161"/>
      <c r="S2042" s="162"/>
      <c r="T2042" s="162"/>
      <c r="U2042" s="196"/>
      <c r="V2042" s="159"/>
      <c r="W2042" s="163"/>
      <c r="X2042" s="162"/>
      <c r="Y2042" s="162"/>
      <c r="Z2042" s="159"/>
      <c r="AA2042" s="191"/>
      <c r="AB2042" s="192"/>
      <c r="AC2042" s="192"/>
      <c r="AE2042" s="193"/>
      <c r="AF2042" s="163"/>
      <c r="AG2042" s="163"/>
      <c r="AH2042" s="194"/>
      <c r="AM2042" s="12"/>
      <c r="AN2042" s="12"/>
      <c r="AP2042" s="12"/>
      <c r="AR2042" s="84"/>
      <c r="AS2042" s="84"/>
    </row>
    <row r="2043" spans="1:45" s="103" customFormat="1" ht="14.25" customHeight="1">
      <c r="A2043" s="156"/>
      <c r="B2043" s="156"/>
      <c r="C2043" s="156"/>
      <c r="D2043" s="135"/>
      <c r="E2043" s="135">
        <f>COUNTIF(品番配送区分記入用リスト!U:U,CONCATENATE(A2043,$E$1))</f>
        <v>0</v>
      </c>
      <c r="F2043" s="135">
        <f>COUNTIF(品番配送区分記入用リスト!U:U,CONCATENATE(A2043,$F$1))</f>
        <v>0</v>
      </c>
      <c r="G2043" s="135">
        <f>COUNTIF(品番配送区分記入用リスト!U:U,CONCATENATE(A2043,$G$1))</f>
        <v>0</v>
      </c>
      <c r="H2043" s="135">
        <f>COUNTIF(品番配送区分記入用リスト!U:U,CONCATENATE(A2043,$H$1))</f>
        <v>0</v>
      </c>
      <c r="I2043" s="136">
        <f t="shared" si="33"/>
        <v>0</v>
      </c>
      <c r="J2043" s="195"/>
      <c r="L2043" s="103" t="s">
        <v>1484</v>
      </c>
      <c r="M2043" s="137">
        <v>1000000</v>
      </c>
      <c r="O2043" s="154"/>
      <c r="P2043" s="160"/>
      <c r="R2043" s="161"/>
      <c r="S2043" s="162"/>
      <c r="T2043" s="162"/>
      <c r="U2043" s="196"/>
      <c r="V2043" s="159"/>
      <c r="W2043" s="163"/>
      <c r="X2043" s="162"/>
      <c r="Y2043" s="162"/>
      <c r="Z2043" s="159"/>
      <c r="AA2043" s="191"/>
      <c r="AB2043" s="192"/>
      <c r="AC2043" s="192"/>
      <c r="AE2043" s="193"/>
      <c r="AF2043" s="163"/>
      <c r="AG2043" s="163"/>
      <c r="AH2043" s="194"/>
      <c r="AM2043" s="12"/>
      <c r="AN2043" s="12"/>
      <c r="AP2043" s="12"/>
      <c r="AR2043" s="84"/>
      <c r="AS2043" s="84"/>
    </row>
    <row r="2044" spans="1:45" s="103" customFormat="1" ht="14.25" customHeight="1">
      <c r="A2044" s="156"/>
      <c r="B2044" s="156"/>
      <c r="C2044" s="156"/>
      <c r="D2044" s="135"/>
      <c r="E2044" s="135">
        <f>COUNTIF(品番配送区分記入用リスト!U:U,CONCATENATE(A2044,$E$1))</f>
        <v>0</v>
      </c>
      <c r="F2044" s="135">
        <f>COUNTIF(品番配送区分記入用リスト!U:U,CONCATENATE(A2044,$F$1))</f>
        <v>0</v>
      </c>
      <c r="G2044" s="135">
        <f>COUNTIF(品番配送区分記入用リスト!U:U,CONCATENATE(A2044,$G$1))</f>
        <v>0</v>
      </c>
      <c r="H2044" s="135">
        <f>COUNTIF(品番配送区分記入用リスト!U:U,CONCATENATE(A2044,$H$1))</f>
        <v>0</v>
      </c>
      <c r="I2044" s="136">
        <f t="shared" si="33"/>
        <v>0</v>
      </c>
      <c r="J2044" s="195"/>
      <c r="L2044" s="103" t="s">
        <v>1484</v>
      </c>
      <c r="M2044" s="137">
        <v>1000000</v>
      </c>
      <c r="O2044" s="154"/>
      <c r="P2044" s="160"/>
      <c r="R2044" s="161"/>
      <c r="S2044" s="162"/>
      <c r="T2044" s="162"/>
      <c r="U2044" s="196"/>
      <c r="V2044" s="159"/>
      <c r="W2044" s="163"/>
      <c r="X2044" s="162"/>
      <c r="Y2044" s="162"/>
      <c r="Z2044" s="159"/>
      <c r="AA2044" s="191"/>
      <c r="AB2044" s="192"/>
      <c r="AC2044" s="192"/>
      <c r="AE2044" s="193"/>
      <c r="AF2044" s="163"/>
      <c r="AG2044" s="163"/>
      <c r="AH2044" s="194"/>
      <c r="AM2044" s="12"/>
      <c r="AN2044" s="12"/>
      <c r="AP2044" s="12"/>
      <c r="AR2044" s="84"/>
      <c r="AS2044" s="84"/>
    </row>
    <row r="2045" spans="1:45" s="103" customFormat="1" ht="14.25" customHeight="1">
      <c r="A2045" s="156"/>
      <c r="B2045" s="156"/>
      <c r="C2045" s="156"/>
      <c r="D2045" s="135"/>
      <c r="E2045" s="135">
        <f>COUNTIF(品番配送区分記入用リスト!U:U,CONCATENATE(A2045,$E$1))</f>
        <v>0</v>
      </c>
      <c r="F2045" s="135">
        <f>COUNTIF(品番配送区分記入用リスト!U:U,CONCATENATE(A2045,$F$1))</f>
        <v>0</v>
      </c>
      <c r="G2045" s="135">
        <f>COUNTIF(品番配送区分記入用リスト!U:U,CONCATENATE(A2045,$G$1))</f>
        <v>0</v>
      </c>
      <c r="H2045" s="135">
        <f>COUNTIF(品番配送区分記入用リスト!U:U,CONCATENATE(A2045,$H$1))</f>
        <v>0</v>
      </c>
      <c r="I2045" s="136">
        <f t="shared" si="33"/>
        <v>0</v>
      </c>
      <c r="J2045" s="195"/>
      <c r="L2045" s="103" t="s">
        <v>1484</v>
      </c>
      <c r="M2045" s="137">
        <v>1000000</v>
      </c>
      <c r="O2045" s="154"/>
      <c r="P2045" s="160"/>
      <c r="R2045" s="161"/>
      <c r="S2045" s="162"/>
      <c r="T2045" s="162"/>
      <c r="U2045" s="196"/>
      <c r="V2045" s="159"/>
      <c r="W2045" s="163"/>
      <c r="X2045" s="162"/>
      <c r="Y2045" s="162"/>
      <c r="Z2045" s="159"/>
      <c r="AA2045" s="191"/>
      <c r="AB2045" s="192"/>
      <c r="AC2045" s="192"/>
      <c r="AE2045" s="193"/>
      <c r="AF2045" s="163"/>
      <c r="AG2045" s="163"/>
      <c r="AH2045" s="194"/>
      <c r="AM2045" s="12"/>
      <c r="AN2045" s="12"/>
      <c r="AP2045" s="12"/>
      <c r="AR2045" s="84"/>
      <c r="AS2045" s="84"/>
    </row>
    <row r="2046" spans="1:45" s="103" customFormat="1" ht="14.25" customHeight="1">
      <c r="A2046" s="156"/>
      <c r="B2046" s="156"/>
      <c r="C2046" s="156"/>
      <c r="D2046" s="135"/>
      <c r="E2046" s="135">
        <f>COUNTIF(品番配送区分記入用リスト!U:U,CONCATENATE(A2046,$E$1))</f>
        <v>0</v>
      </c>
      <c r="F2046" s="135">
        <f>COUNTIF(品番配送区分記入用リスト!U:U,CONCATENATE(A2046,$F$1))</f>
        <v>0</v>
      </c>
      <c r="G2046" s="135">
        <f>COUNTIF(品番配送区分記入用リスト!U:U,CONCATENATE(A2046,$G$1))</f>
        <v>0</v>
      </c>
      <c r="H2046" s="135">
        <f>COUNTIF(品番配送区分記入用リスト!U:U,CONCATENATE(A2046,$H$1))</f>
        <v>0</v>
      </c>
      <c r="I2046" s="136">
        <f t="shared" si="33"/>
        <v>0</v>
      </c>
      <c r="J2046" s="195"/>
      <c r="L2046" s="103" t="s">
        <v>1484</v>
      </c>
      <c r="M2046" s="137">
        <v>1000000</v>
      </c>
      <c r="O2046" s="154"/>
      <c r="P2046" s="160"/>
      <c r="R2046" s="161"/>
      <c r="S2046" s="162"/>
      <c r="T2046" s="162"/>
      <c r="U2046" s="196"/>
      <c r="V2046" s="159"/>
      <c r="W2046" s="163"/>
      <c r="X2046" s="162"/>
      <c r="Y2046" s="162"/>
      <c r="Z2046" s="159"/>
      <c r="AA2046" s="191"/>
      <c r="AB2046" s="192"/>
      <c r="AC2046" s="192"/>
      <c r="AE2046" s="193"/>
      <c r="AF2046" s="163"/>
      <c r="AG2046" s="163"/>
      <c r="AH2046" s="194"/>
      <c r="AM2046" s="12"/>
      <c r="AN2046" s="12"/>
      <c r="AP2046" s="12"/>
      <c r="AR2046" s="84"/>
      <c r="AS2046" s="84"/>
    </row>
    <row r="2047" spans="1:45" s="103" customFormat="1" ht="14.25" customHeight="1">
      <c r="A2047" s="156"/>
      <c r="B2047" s="156"/>
      <c r="C2047" s="156"/>
      <c r="D2047" s="135"/>
      <c r="E2047" s="135">
        <f>COUNTIF(品番配送区分記入用リスト!U:U,CONCATENATE(A2047,$E$1))</f>
        <v>0</v>
      </c>
      <c r="F2047" s="135">
        <f>COUNTIF(品番配送区分記入用リスト!U:U,CONCATENATE(A2047,$F$1))</f>
        <v>0</v>
      </c>
      <c r="G2047" s="135">
        <f>COUNTIF(品番配送区分記入用リスト!U:U,CONCATENATE(A2047,$G$1))</f>
        <v>0</v>
      </c>
      <c r="H2047" s="135">
        <f>COUNTIF(品番配送区分記入用リスト!U:U,CONCATENATE(A2047,$H$1))</f>
        <v>0</v>
      </c>
      <c r="I2047" s="136">
        <f t="shared" si="33"/>
        <v>0</v>
      </c>
      <c r="J2047" s="195"/>
      <c r="L2047" s="103" t="s">
        <v>1484</v>
      </c>
      <c r="M2047" s="137">
        <v>1000000</v>
      </c>
      <c r="O2047" s="154"/>
      <c r="P2047" s="160"/>
      <c r="R2047" s="161"/>
      <c r="S2047" s="162"/>
      <c r="T2047" s="162"/>
      <c r="U2047" s="196"/>
      <c r="V2047" s="159"/>
      <c r="W2047" s="163"/>
      <c r="X2047" s="162"/>
      <c r="Y2047" s="162"/>
      <c r="Z2047" s="159"/>
      <c r="AA2047" s="191"/>
      <c r="AB2047" s="192"/>
      <c r="AC2047" s="192"/>
      <c r="AE2047" s="193"/>
      <c r="AF2047" s="163"/>
      <c r="AG2047" s="163"/>
      <c r="AH2047" s="194"/>
      <c r="AM2047" s="12"/>
      <c r="AN2047" s="12"/>
      <c r="AP2047" s="12"/>
      <c r="AR2047" s="84"/>
      <c r="AS2047" s="84"/>
    </row>
    <row r="2048" spans="1:45" ht="14.25" customHeight="1">
      <c r="A2048" s="124"/>
      <c r="B2048" s="124"/>
      <c r="C2048" s="156"/>
      <c r="E2048" s="135">
        <f>COUNTIF(品番配送区分記入用リスト!U:U,CONCATENATE(A2048,$E$1))</f>
        <v>0</v>
      </c>
      <c r="F2048" s="135">
        <f>COUNTIF(品番配送区分記入用リスト!U:U,CONCATENATE(A2048,$F$1))</f>
        <v>0</v>
      </c>
      <c r="G2048" s="135">
        <f>COUNTIF(品番配送区分記入用リスト!U:U,CONCATENATE(A2048,$G$1))</f>
        <v>0</v>
      </c>
      <c r="H2048" s="135">
        <f>COUNTIF(品番配送区分記入用リスト!U:U,CONCATENATE(A2048,$H$1))</f>
        <v>0</v>
      </c>
      <c r="I2048" s="136">
        <f t="shared" si="33"/>
        <v>0</v>
      </c>
      <c r="J2048" s="142"/>
      <c r="L2048" s="135" t="s">
        <v>1484</v>
      </c>
      <c r="M2048" s="137">
        <v>1000000</v>
      </c>
      <c r="N2048" s="12"/>
      <c r="O2048" s="154"/>
      <c r="P2048" s="137"/>
      <c r="Q2048" s="12"/>
      <c r="R2048" s="151"/>
      <c r="S2048" s="138"/>
      <c r="T2048" s="138"/>
      <c r="X2048" s="85"/>
      <c r="Y2048" s="185"/>
      <c r="AA2048" s="157"/>
      <c r="AB2048" s="95"/>
      <c r="AC2048" s="95"/>
      <c r="AF2048" s="139"/>
      <c r="AS2048" s="84"/>
    </row>
    <row r="2049" spans="1:45" ht="14.25" customHeight="1">
      <c r="A2049" s="124"/>
      <c r="B2049" s="124"/>
      <c r="C2049" s="156"/>
      <c r="E2049" s="135">
        <f>COUNTIF(品番配送区分記入用リスト!U:U,CONCATENATE(A2049,$E$1))</f>
        <v>0</v>
      </c>
      <c r="F2049" s="135">
        <f>COUNTIF(品番配送区分記入用リスト!U:U,CONCATENATE(A2049,$F$1))</f>
        <v>0</v>
      </c>
      <c r="G2049" s="135">
        <f>COUNTIF(品番配送区分記入用リスト!U:U,CONCATENATE(A2049,$G$1))</f>
        <v>0</v>
      </c>
      <c r="H2049" s="135">
        <f>COUNTIF(品番配送区分記入用リスト!U:U,CONCATENATE(A2049,$H$1))</f>
        <v>0</v>
      </c>
      <c r="I2049" s="136">
        <f t="shared" ref="I2049:I2112" si="34">IF(SUM(E2049:H2049)+ROW(A2048)*0.0001%&gt;=1,SUM(E2049:H2049)+ROW(A2048)*0.0001%+M2049+C2049,0)</f>
        <v>0</v>
      </c>
      <c r="J2049" s="142"/>
      <c r="L2049" s="135" t="s">
        <v>1484</v>
      </c>
      <c r="M2049" s="137">
        <v>1000000</v>
      </c>
      <c r="N2049" s="12"/>
      <c r="O2049" s="154"/>
      <c r="P2049" s="137"/>
      <c r="Q2049" s="12"/>
      <c r="R2049" s="151"/>
      <c r="S2049" s="138"/>
      <c r="T2049" s="138"/>
      <c r="X2049" s="85"/>
      <c r="Y2049" s="185"/>
      <c r="AA2049" s="157"/>
      <c r="AB2049" s="95"/>
      <c r="AC2049" s="95"/>
      <c r="AF2049" s="139"/>
      <c r="AS2049" s="84"/>
    </row>
    <row r="2050" spans="1:45" ht="14.25" customHeight="1">
      <c r="A2050" s="124"/>
      <c r="B2050" s="124"/>
      <c r="C2050" s="156"/>
      <c r="E2050" s="135">
        <f>COUNTIF(品番配送区分記入用リスト!U:U,CONCATENATE(A2050,$E$1))</f>
        <v>0</v>
      </c>
      <c r="F2050" s="135">
        <f>COUNTIF(品番配送区分記入用リスト!U:U,CONCATENATE(A2050,$F$1))</f>
        <v>0</v>
      </c>
      <c r="G2050" s="135">
        <f>COUNTIF(品番配送区分記入用リスト!U:U,CONCATENATE(A2050,$G$1))</f>
        <v>0</v>
      </c>
      <c r="H2050" s="135">
        <f>COUNTIF(品番配送区分記入用リスト!U:U,CONCATENATE(A2050,$H$1))</f>
        <v>0</v>
      </c>
      <c r="I2050" s="136">
        <f t="shared" si="34"/>
        <v>0</v>
      </c>
      <c r="J2050" s="142"/>
      <c r="L2050" s="135" t="s">
        <v>1484</v>
      </c>
      <c r="M2050" s="137">
        <v>1000000</v>
      </c>
      <c r="N2050" s="12"/>
      <c r="O2050" s="154"/>
      <c r="P2050" s="137"/>
      <c r="Q2050" s="12"/>
      <c r="R2050" s="151"/>
      <c r="S2050" s="138"/>
      <c r="T2050" s="138"/>
      <c r="X2050" s="85"/>
      <c r="Y2050" s="185"/>
      <c r="AA2050" s="157"/>
      <c r="AB2050" s="95"/>
      <c r="AC2050" s="95"/>
      <c r="AF2050" s="139"/>
      <c r="AS2050" s="84"/>
    </row>
    <row r="2051" spans="1:45" ht="14.25" customHeight="1">
      <c r="A2051" s="124"/>
      <c r="B2051" s="124"/>
      <c r="C2051" s="156"/>
      <c r="E2051" s="135">
        <f>COUNTIF(品番配送区分記入用リスト!U:U,CONCATENATE(A2051,$E$1))</f>
        <v>0</v>
      </c>
      <c r="F2051" s="135">
        <f>COUNTIF(品番配送区分記入用リスト!U:U,CONCATENATE(A2051,$F$1))</f>
        <v>0</v>
      </c>
      <c r="G2051" s="135">
        <f>COUNTIF(品番配送区分記入用リスト!U:U,CONCATENATE(A2051,$G$1))</f>
        <v>0</v>
      </c>
      <c r="H2051" s="135">
        <f>COUNTIF(品番配送区分記入用リスト!U:U,CONCATENATE(A2051,$H$1))</f>
        <v>0</v>
      </c>
      <c r="I2051" s="136">
        <f t="shared" si="34"/>
        <v>0</v>
      </c>
      <c r="J2051" s="142"/>
      <c r="L2051" s="135" t="s">
        <v>1484</v>
      </c>
      <c r="M2051" s="137">
        <v>1000000</v>
      </c>
      <c r="N2051" s="12"/>
      <c r="O2051" s="154"/>
      <c r="P2051" s="137"/>
      <c r="Q2051" s="12"/>
      <c r="R2051" s="151"/>
      <c r="S2051" s="138"/>
      <c r="T2051" s="138"/>
      <c r="X2051" s="85"/>
      <c r="Y2051" s="185"/>
      <c r="AA2051" s="157"/>
      <c r="AB2051" s="95"/>
      <c r="AC2051" s="95"/>
      <c r="AF2051" s="139"/>
      <c r="AS2051" s="84"/>
    </row>
    <row r="2052" spans="1:45" ht="14.25" customHeight="1">
      <c r="A2052" s="124"/>
      <c r="B2052" s="124"/>
      <c r="C2052" s="156"/>
      <c r="E2052" s="135">
        <f>COUNTIF(品番配送区分記入用リスト!U:U,CONCATENATE(A2052,$E$1))</f>
        <v>0</v>
      </c>
      <c r="F2052" s="135">
        <f>COUNTIF(品番配送区分記入用リスト!U:U,CONCATENATE(A2052,$F$1))</f>
        <v>0</v>
      </c>
      <c r="G2052" s="135">
        <f>COUNTIF(品番配送区分記入用リスト!U:U,CONCATENATE(A2052,$G$1))</f>
        <v>0</v>
      </c>
      <c r="H2052" s="135">
        <f>COUNTIF(品番配送区分記入用リスト!U:U,CONCATENATE(A2052,$H$1))</f>
        <v>0</v>
      </c>
      <c r="I2052" s="136">
        <f t="shared" si="34"/>
        <v>0</v>
      </c>
      <c r="J2052" s="142"/>
      <c r="L2052" s="135" t="s">
        <v>1484</v>
      </c>
      <c r="M2052" s="137">
        <v>1000000</v>
      </c>
      <c r="N2052" s="12"/>
      <c r="O2052" s="154"/>
      <c r="P2052" s="137"/>
      <c r="Q2052" s="12"/>
      <c r="R2052" s="151"/>
      <c r="S2052" s="138"/>
      <c r="T2052" s="138"/>
      <c r="X2052" s="85"/>
      <c r="Y2052" s="185"/>
      <c r="AA2052" s="157"/>
      <c r="AB2052" s="95"/>
      <c r="AC2052" s="95"/>
      <c r="AF2052" s="139"/>
      <c r="AS2052" s="84"/>
    </row>
    <row r="2053" spans="1:45" ht="14.25" customHeight="1">
      <c r="A2053" s="124"/>
      <c r="B2053" s="124"/>
      <c r="C2053" s="156"/>
      <c r="E2053" s="135">
        <f>COUNTIF(品番配送区分記入用リスト!U:U,CONCATENATE(A2053,$E$1))</f>
        <v>0</v>
      </c>
      <c r="F2053" s="135">
        <f>COUNTIF(品番配送区分記入用リスト!U:U,CONCATENATE(A2053,$F$1))</f>
        <v>0</v>
      </c>
      <c r="G2053" s="135">
        <f>COUNTIF(品番配送区分記入用リスト!U:U,CONCATENATE(A2053,$G$1))</f>
        <v>0</v>
      </c>
      <c r="H2053" s="135">
        <f>COUNTIF(品番配送区分記入用リスト!U:U,CONCATENATE(A2053,$H$1))</f>
        <v>0</v>
      </c>
      <c r="I2053" s="136">
        <f t="shared" si="34"/>
        <v>0</v>
      </c>
      <c r="J2053" s="142"/>
      <c r="L2053" s="135" t="s">
        <v>1484</v>
      </c>
      <c r="M2053" s="137">
        <v>1000000</v>
      </c>
      <c r="N2053" s="12"/>
      <c r="O2053" s="154"/>
      <c r="P2053" s="137"/>
      <c r="Q2053" s="12"/>
      <c r="R2053" s="151"/>
      <c r="S2053" s="138"/>
      <c r="T2053" s="138"/>
      <c r="X2053" s="85"/>
      <c r="Y2053" s="185"/>
      <c r="AA2053" s="157"/>
      <c r="AB2053" s="95"/>
      <c r="AC2053" s="95"/>
      <c r="AF2053" s="139"/>
      <c r="AS2053" s="84"/>
    </row>
    <row r="2054" spans="1:45" ht="14.25" customHeight="1">
      <c r="A2054" s="124"/>
      <c r="B2054" s="124"/>
      <c r="C2054" s="156"/>
      <c r="E2054" s="135">
        <f>COUNTIF(品番配送区分記入用リスト!U:U,CONCATENATE(A2054,$E$1))</f>
        <v>0</v>
      </c>
      <c r="F2054" s="135">
        <f>COUNTIF(品番配送区分記入用リスト!U:U,CONCATENATE(A2054,$F$1))</f>
        <v>0</v>
      </c>
      <c r="G2054" s="135">
        <f>COUNTIF(品番配送区分記入用リスト!U:U,CONCATENATE(A2054,$G$1))</f>
        <v>0</v>
      </c>
      <c r="H2054" s="135">
        <f>COUNTIF(品番配送区分記入用リスト!U:U,CONCATENATE(A2054,$H$1))</f>
        <v>0</v>
      </c>
      <c r="I2054" s="136">
        <f t="shared" si="34"/>
        <v>0</v>
      </c>
      <c r="J2054" s="142"/>
      <c r="L2054" s="135" t="s">
        <v>1484</v>
      </c>
      <c r="M2054" s="137">
        <v>1000000</v>
      </c>
      <c r="N2054" s="12"/>
      <c r="O2054" s="154"/>
      <c r="P2054" s="137"/>
      <c r="Q2054" s="12"/>
      <c r="R2054" s="151"/>
      <c r="S2054" s="138"/>
      <c r="T2054" s="138"/>
      <c r="X2054" s="85"/>
      <c r="Y2054" s="185"/>
      <c r="AA2054" s="157"/>
      <c r="AB2054" s="95"/>
      <c r="AC2054" s="95"/>
      <c r="AF2054" s="139"/>
      <c r="AS2054" s="84"/>
    </row>
    <row r="2055" spans="1:45" ht="14.25" customHeight="1">
      <c r="A2055" s="124"/>
      <c r="B2055" s="124"/>
      <c r="C2055" s="156"/>
      <c r="E2055" s="135">
        <f>COUNTIF(品番配送区分記入用リスト!U:U,CONCATENATE(A2055,$E$1))</f>
        <v>0</v>
      </c>
      <c r="F2055" s="135">
        <f>COUNTIF(品番配送区分記入用リスト!U:U,CONCATENATE(A2055,$F$1))</f>
        <v>0</v>
      </c>
      <c r="G2055" s="135">
        <f>COUNTIF(品番配送区分記入用リスト!U:U,CONCATENATE(A2055,$G$1))</f>
        <v>0</v>
      </c>
      <c r="H2055" s="135">
        <f>COUNTIF(品番配送区分記入用リスト!U:U,CONCATENATE(A2055,$H$1))</f>
        <v>0</v>
      </c>
      <c r="I2055" s="136">
        <f t="shared" si="34"/>
        <v>0</v>
      </c>
      <c r="J2055" s="142"/>
      <c r="L2055" s="135" t="s">
        <v>1484</v>
      </c>
      <c r="M2055" s="137">
        <v>1000000</v>
      </c>
      <c r="N2055" s="12"/>
      <c r="O2055" s="154"/>
      <c r="P2055" s="137"/>
      <c r="Q2055" s="12"/>
      <c r="R2055" s="151"/>
      <c r="S2055" s="138"/>
      <c r="T2055" s="138"/>
      <c r="X2055" s="85"/>
      <c r="Y2055" s="185"/>
      <c r="AA2055" s="157"/>
      <c r="AB2055" s="95"/>
      <c r="AC2055" s="95"/>
      <c r="AF2055" s="139"/>
      <c r="AS2055" s="84"/>
    </row>
    <row r="2056" spans="1:45" ht="14.25" customHeight="1">
      <c r="A2056" s="124"/>
      <c r="B2056" s="124"/>
      <c r="C2056" s="156"/>
      <c r="E2056" s="135">
        <f>COUNTIF(品番配送区分記入用リスト!U:U,CONCATENATE(A2056,$E$1))</f>
        <v>0</v>
      </c>
      <c r="F2056" s="135">
        <f>COUNTIF(品番配送区分記入用リスト!U:U,CONCATENATE(A2056,$F$1))</f>
        <v>0</v>
      </c>
      <c r="G2056" s="135">
        <f>COUNTIF(品番配送区分記入用リスト!U:U,CONCATENATE(A2056,$G$1))</f>
        <v>0</v>
      </c>
      <c r="H2056" s="135">
        <f>COUNTIF(品番配送区分記入用リスト!U:U,CONCATENATE(A2056,$H$1))</f>
        <v>0</v>
      </c>
      <c r="I2056" s="136">
        <f t="shared" si="34"/>
        <v>0</v>
      </c>
      <c r="J2056" s="142"/>
      <c r="L2056" s="135" t="s">
        <v>1484</v>
      </c>
      <c r="M2056" s="137">
        <v>1000000</v>
      </c>
      <c r="N2056" s="12"/>
      <c r="O2056" s="154"/>
      <c r="P2056" s="137"/>
      <c r="Q2056" s="12"/>
      <c r="R2056" s="151"/>
      <c r="S2056" s="138"/>
      <c r="T2056" s="138"/>
      <c r="X2056" s="85"/>
      <c r="Y2056" s="185"/>
      <c r="AA2056" s="157"/>
      <c r="AB2056" s="95"/>
      <c r="AC2056" s="95"/>
      <c r="AF2056" s="139"/>
      <c r="AS2056" s="84"/>
    </row>
    <row r="2057" spans="1:45" ht="14.25" customHeight="1">
      <c r="A2057" s="124"/>
      <c r="B2057" s="124"/>
      <c r="C2057" s="156"/>
      <c r="E2057" s="135">
        <f>COUNTIF(品番配送区分記入用リスト!U:U,CONCATENATE(A2057,$E$1))</f>
        <v>0</v>
      </c>
      <c r="F2057" s="135">
        <f>COUNTIF(品番配送区分記入用リスト!U:U,CONCATENATE(A2057,$F$1))</f>
        <v>0</v>
      </c>
      <c r="G2057" s="135">
        <f>COUNTIF(品番配送区分記入用リスト!U:U,CONCATENATE(A2057,$G$1))</f>
        <v>0</v>
      </c>
      <c r="H2057" s="135">
        <f>COUNTIF(品番配送区分記入用リスト!U:U,CONCATENATE(A2057,$H$1))</f>
        <v>0</v>
      </c>
      <c r="I2057" s="136">
        <f t="shared" si="34"/>
        <v>0</v>
      </c>
      <c r="J2057" s="142"/>
      <c r="L2057" s="135" t="s">
        <v>1484</v>
      </c>
      <c r="M2057" s="137">
        <v>1000000</v>
      </c>
      <c r="N2057" s="12"/>
      <c r="O2057" s="154"/>
      <c r="P2057" s="137"/>
      <c r="Q2057" s="12"/>
      <c r="R2057" s="151"/>
      <c r="S2057" s="138"/>
      <c r="T2057" s="138"/>
      <c r="X2057" s="85"/>
      <c r="Y2057" s="185"/>
      <c r="AA2057" s="157"/>
      <c r="AB2057" s="95"/>
      <c r="AC2057" s="95"/>
      <c r="AF2057" s="139"/>
      <c r="AS2057" s="84"/>
    </row>
    <row r="2058" spans="1:45" ht="14.25" customHeight="1">
      <c r="A2058" s="124"/>
      <c r="B2058" s="124"/>
      <c r="C2058" s="156"/>
      <c r="E2058" s="135">
        <f>COUNTIF(品番配送区分記入用リスト!U:U,CONCATENATE(A2058,$E$1))</f>
        <v>0</v>
      </c>
      <c r="F2058" s="135">
        <f>COUNTIF(品番配送区分記入用リスト!U:U,CONCATENATE(A2058,$F$1))</f>
        <v>0</v>
      </c>
      <c r="G2058" s="135">
        <f>COUNTIF(品番配送区分記入用リスト!U:U,CONCATENATE(A2058,$G$1))</f>
        <v>0</v>
      </c>
      <c r="H2058" s="135">
        <f>COUNTIF(品番配送区分記入用リスト!U:U,CONCATENATE(A2058,$H$1))</f>
        <v>0</v>
      </c>
      <c r="I2058" s="136">
        <f t="shared" si="34"/>
        <v>0</v>
      </c>
      <c r="J2058" s="142"/>
      <c r="L2058" s="135" t="s">
        <v>1484</v>
      </c>
      <c r="M2058" s="137">
        <v>1000000</v>
      </c>
      <c r="N2058" s="12"/>
      <c r="O2058" s="154"/>
      <c r="P2058" s="137"/>
      <c r="Q2058" s="12"/>
      <c r="R2058" s="151"/>
      <c r="S2058" s="138"/>
      <c r="T2058" s="138"/>
      <c r="X2058" s="85"/>
      <c r="Y2058" s="185"/>
      <c r="AA2058" s="157"/>
      <c r="AB2058" s="95"/>
      <c r="AC2058" s="95"/>
      <c r="AF2058" s="139"/>
      <c r="AS2058" s="84"/>
    </row>
    <row r="2059" spans="1:45" ht="14.25" customHeight="1">
      <c r="A2059" s="124"/>
      <c r="B2059" s="124"/>
      <c r="C2059" s="156"/>
      <c r="E2059" s="135">
        <f>COUNTIF(品番配送区分記入用リスト!U:U,CONCATENATE(A2059,$E$1))</f>
        <v>0</v>
      </c>
      <c r="F2059" s="135">
        <f>COUNTIF(品番配送区分記入用リスト!U:U,CONCATENATE(A2059,$F$1))</f>
        <v>0</v>
      </c>
      <c r="G2059" s="135">
        <f>COUNTIF(品番配送区分記入用リスト!U:U,CONCATENATE(A2059,$G$1))</f>
        <v>0</v>
      </c>
      <c r="H2059" s="135">
        <f>COUNTIF(品番配送区分記入用リスト!U:U,CONCATENATE(A2059,$H$1))</f>
        <v>0</v>
      </c>
      <c r="I2059" s="136">
        <f t="shared" si="34"/>
        <v>0</v>
      </c>
      <c r="J2059" s="142"/>
      <c r="L2059" s="135" t="s">
        <v>1484</v>
      </c>
      <c r="M2059" s="137">
        <v>1000000</v>
      </c>
      <c r="N2059" s="12"/>
      <c r="O2059" s="154"/>
      <c r="P2059" s="137"/>
      <c r="Q2059" s="12"/>
      <c r="R2059" s="151"/>
      <c r="S2059" s="138"/>
      <c r="T2059" s="138"/>
      <c r="X2059" s="85"/>
      <c r="Y2059" s="185"/>
      <c r="AA2059" s="157"/>
      <c r="AB2059" s="95"/>
      <c r="AC2059" s="95"/>
      <c r="AF2059" s="139"/>
      <c r="AS2059" s="84"/>
    </row>
    <row r="2060" spans="1:45" ht="14.25" customHeight="1">
      <c r="A2060" s="124"/>
      <c r="B2060" s="124"/>
      <c r="C2060" s="156"/>
      <c r="E2060" s="135">
        <f>COUNTIF(品番配送区分記入用リスト!U:U,CONCATENATE(A2060,$E$1))</f>
        <v>0</v>
      </c>
      <c r="F2060" s="135">
        <f>COUNTIF(品番配送区分記入用リスト!U:U,CONCATENATE(A2060,$F$1))</f>
        <v>0</v>
      </c>
      <c r="G2060" s="135">
        <f>COUNTIF(品番配送区分記入用リスト!U:U,CONCATENATE(A2060,$G$1))</f>
        <v>0</v>
      </c>
      <c r="H2060" s="135">
        <f>COUNTIF(品番配送区分記入用リスト!U:U,CONCATENATE(A2060,$H$1))</f>
        <v>0</v>
      </c>
      <c r="I2060" s="136">
        <f t="shared" si="34"/>
        <v>0</v>
      </c>
      <c r="J2060" s="142"/>
      <c r="L2060" s="135" t="s">
        <v>1484</v>
      </c>
      <c r="M2060" s="137">
        <v>1000000</v>
      </c>
      <c r="N2060" s="12"/>
      <c r="O2060" s="154"/>
      <c r="P2060" s="137"/>
      <c r="Q2060" s="12"/>
      <c r="R2060" s="151"/>
      <c r="S2060" s="138"/>
      <c r="T2060" s="138"/>
      <c r="X2060" s="85"/>
      <c r="Y2060" s="185"/>
      <c r="AA2060" s="157"/>
      <c r="AB2060" s="95"/>
      <c r="AC2060" s="95"/>
      <c r="AF2060" s="139"/>
      <c r="AS2060" s="84"/>
    </row>
    <row r="2061" spans="1:45" s="103" customFormat="1" ht="14.25" customHeight="1">
      <c r="A2061" s="156"/>
      <c r="B2061" s="156"/>
      <c r="C2061" s="156"/>
      <c r="D2061" s="135"/>
      <c r="E2061" s="135">
        <f>COUNTIF(品番配送区分記入用リスト!U:U,CONCATENATE(A2061,$E$1))</f>
        <v>0</v>
      </c>
      <c r="F2061" s="135">
        <f>COUNTIF(品番配送区分記入用リスト!U:U,CONCATENATE(A2061,$F$1))</f>
        <v>0</v>
      </c>
      <c r="G2061" s="135">
        <f>COUNTIF(品番配送区分記入用リスト!U:U,CONCATENATE(A2061,$G$1))</f>
        <v>0</v>
      </c>
      <c r="H2061" s="135">
        <f>COUNTIF(品番配送区分記入用リスト!U:U,CONCATENATE(A2061,$H$1))</f>
        <v>0</v>
      </c>
      <c r="I2061" s="136">
        <f t="shared" si="34"/>
        <v>0</v>
      </c>
      <c r="J2061" s="195"/>
      <c r="L2061" s="103" t="s">
        <v>1484</v>
      </c>
      <c r="M2061" s="137">
        <v>1000000</v>
      </c>
      <c r="O2061" s="154"/>
      <c r="P2061" s="160"/>
      <c r="R2061" s="161"/>
      <c r="S2061" s="162"/>
      <c r="T2061" s="162"/>
      <c r="U2061" s="163"/>
      <c r="V2061" s="159"/>
      <c r="W2061" s="163"/>
      <c r="X2061" s="162"/>
      <c r="Y2061" s="162"/>
      <c r="Z2061" s="159"/>
      <c r="AA2061" s="191"/>
      <c r="AB2061" s="192"/>
      <c r="AC2061" s="192"/>
      <c r="AE2061" s="193"/>
      <c r="AF2061" s="163"/>
      <c r="AG2061" s="163"/>
      <c r="AH2061" s="194"/>
      <c r="AM2061" s="12"/>
      <c r="AN2061" s="12"/>
      <c r="AP2061" s="12"/>
      <c r="AR2061" s="84"/>
      <c r="AS2061" s="84"/>
    </row>
    <row r="2062" spans="1:45" s="103" customFormat="1" ht="14.25" customHeight="1">
      <c r="A2062" s="156"/>
      <c r="B2062" s="156"/>
      <c r="C2062" s="156"/>
      <c r="D2062" s="135"/>
      <c r="E2062" s="135">
        <f>COUNTIF(品番配送区分記入用リスト!U:U,CONCATENATE(A2062,$E$1))</f>
        <v>0</v>
      </c>
      <c r="F2062" s="135">
        <f>COUNTIF(品番配送区分記入用リスト!U:U,CONCATENATE(A2062,$F$1))</f>
        <v>0</v>
      </c>
      <c r="G2062" s="135">
        <f>COUNTIF(品番配送区分記入用リスト!U:U,CONCATENATE(A2062,$G$1))</f>
        <v>0</v>
      </c>
      <c r="H2062" s="135">
        <f>COUNTIF(品番配送区分記入用リスト!U:U,CONCATENATE(A2062,$H$1))</f>
        <v>0</v>
      </c>
      <c r="I2062" s="136">
        <f t="shared" si="34"/>
        <v>0</v>
      </c>
      <c r="J2062" s="195"/>
      <c r="L2062" s="103" t="s">
        <v>1484</v>
      </c>
      <c r="M2062" s="137">
        <v>1000000</v>
      </c>
      <c r="O2062" s="154"/>
      <c r="P2062" s="160"/>
      <c r="R2062" s="161"/>
      <c r="S2062" s="162"/>
      <c r="T2062" s="162"/>
      <c r="U2062" s="163"/>
      <c r="V2062" s="159"/>
      <c r="W2062" s="163"/>
      <c r="X2062" s="162"/>
      <c r="Y2062" s="162"/>
      <c r="Z2062" s="159"/>
      <c r="AA2062" s="191"/>
      <c r="AB2062" s="192"/>
      <c r="AC2062" s="192"/>
      <c r="AE2062" s="193"/>
      <c r="AF2062" s="163"/>
      <c r="AG2062" s="163"/>
      <c r="AH2062" s="194"/>
      <c r="AM2062" s="12"/>
      <c r="AN2062" s="12"/>
      <c r="AP2062" s="12"/>
      <c r="AR2062" s="84"/>
      <c r="AS2062" s="84"/>
    </row>
    <row r="2063" spans="1:45" s="103" customFormat="1" ht="14.25" customHeight="1">
      <c r="A2063" s="156"/>
      <c r="B2063" s="156"/>
      <c r="C2063" s="156"/>
      <c r="D2063" s="135"/>
      <c r="E2063" s="135">
        <f>COUNTIF(品番配送区分記入用リスト!U:U,CONCATENATE(A2063,$E$1))</f>
        <v>0</v>
      </c>
      <c r="F2063" s="135">
        <f>COUNTIF(品番配送区分記入用リスト!U:U,CONCATENATE(A2063,$F$1))</f>
        <v>0</v>
      </c>
      <c r="G2063" s="135">
        <f>COUNTIF(品番配送区分記入用リスト!U:U,CONCATENATE(A2063,$G$1))</f>
        <v>0</v>
      </c>
      <c r="H2063" s="135">
        <f>COUNTIF(品番配送区分記入用リスト!U:U,CONCATENATE(A2063,$H$1))</f>
        <v>0</v>
      </c>
      <c r="I2063" s="136">
        <f t="shared" si="34"/>
        <v>0</v>
      </c>
      <c r="J2063" s="195"/>
      <c r="L2063" s="103" t="s">
        <v>1484</v>
      </c>
      <c r="M2063" s="137">
        <v>1000000</v>
      </c>
      <c r="O2063" s="154"/>
      <c r="P2063" s="160"/>
      <c r="R2063" s="161"/>
      <c r="S2063" s="162"/>
      <c r="T2063" s="162"/>
      <c r="U2063" s="163"/>
      <c r="V2063" s="159"/>
      <c r="W2063" s="163"/>
      <c r="X2063" s="162"/>
      <c r="Y2063" s="162"/>
      <c r="Z2063" s="159"/>
      <c r="AA2063" s="191"/>
      <c r="AB2063" s="192"/>
      <c r="AC2063" s="192"/>
      <c r="AE2063" s="193"/>
      <c r="AF2063" s="163"/>
      <c r="AG2063" s="163"/>
      <c r="AH2063" s="194"/>
      <c r="AM2063" s="12"/>
      <c r="AN2063" s="12"/>
      <c r="AP2063" s="12"/>
      <c r="AR2063" s="84"/>
      <c r="AS2063" s="84"/>
    </row>
    <row r="2064" spans="1:45" ht="14.25" customHeight="1">
      <c r="A2064" s="124"/>
      <c r="B2064" s="124"/>
      <c r="C2064" s="156"/>
      <c r="E2064" s="135">
        <f>COUNTIF(品番配送区分記入用リスト!U:U,CONCATENATE(A2064,$E$1))</f>
        <v>0</v>
      </c>
      <c r="F2064" s="135">
        <f>COUNTIF(品番配送区分記入用リスト!U:U,CONCATENATE(A2064,$F$1))</f>
        <v>0</v>
      </c>
      <c r="G2064" s="135">
        <f>COUNTIF(品番配送区分記入用リスト!U:U,CONCATENATE(A2064,$G$1))</f>
        <v>0</v>
      </c>
      <c r="H2064" s="135">
        <f>COUNTIF(品番配送区分記入用リスト!U:U,CONCATENATE(A2064,$H$1))</f>
        <v>0</v>
      </c>
      <c r="I2064" s="136">
        <f t="shared" si="34"/>
        <v>0</v>
      </c>
      <c r="J2064" s="142"/>
      <c r="L2064" s="135" t="s">
        <v>1484</v>
      </c>
      <c r="M2064" s="137">
        <v>1000000</v>
      </c>
      <c r="N2064" s="12"/>
      <c r="O2064" s="154"/>
      <c r="P2064" s="137"/>
      <c r="Q2064" s="12"/>
      <c r="R2064" s="151"/>
      <c r="S2064" s="138"/>
      <c r="T2064" s="138"/>
      <c r="X2064" s="85"/>
      <c r="Y2064" s="185"/>
      <c r="AA2064" s="157"/>
      <c r="AB2064" s="95"/>
      <c r="AC2064" s="95"/>
      <c r="AF2064" s="139"/>
      <c r="AS2064" s="84"/>
    </row>
    <row r="2065" spans="1:45" ht="14.25" customHeight="1">
      <c r="A2065" s="124"/>
      <c r="B2065" s="124"/>
      <c r="C2065" s="156"/>
      <c r="E2065" s="135">
        <f>COUNTIF(品番配送区分記入用リスト!U:U,CONCATENATE(A2065,$E$1))</f>
        <v>0</v>
      </c>
      <c r="F2065" s="135">
        <f>COUNTIF(品番配送区分記入用リスト!U:U,CONCATENATE(A2065,$F$1))</f>
        <v>0</v>
      </c>
      <c r="G2065" s="135">
        <f>COUNTIF(品番配送区分記入用リスト!U:U,CONCATENATE(A2065,$G$1))</f>
        <v>0</v>
      </c>
      <c r="H2065" s="135">
        <f>COUNTIF(品番配送区分記入用リスト!U:U,CONCATENATE(A2065,$H$1))</f>
        <v>0</v>
      </c>
      <c r="I2065" s="136">
        <f t="shared" si="34"/>
        <v>0</v>
      </c>
      <c r="J2065" s="142"/>
      <c r="L2065" s="135" t="s">
        <v>1484</v>
      </c>
      <c r="M2065" s="137">
        <v>1000000</v>
      </c>
      <c r="N2065" s="12"/>
      <c r="O2065" s="154"/>
      <c r="P2065" s="137"/>
      <c r="Q2065" s="12"/>
      <c r="R2065" s="151"/>
      <c r="S2065" s="138"/>
      <c r="T2065" s="138"/>
      <c r="X2065" s="85"/>
      <c r="Y2065" s="185"/>
      <c r="AA2065" s="157"/>
      <c r="AB2065" s="95"/>
      <c r="AC2065" s="95"/>
      <c r="AF2065" s="139"/>
      <c r="AS2065" s="84"/>
    </row>
    <row r="2066" spans="1:45" ht="14.25" customHeight="1">
      <c r="A2066" s="124"/>
      <c r="B2066" s="124"/>
      <c r="C2066" s="156"/>
      <c r="E2066" s="135">
        <f>COUNTIF(品番配送区分記入用リスト!U:U,CONCATENATE(A2066,$E$1))</f>
        <v>0</v>
      </c>
      <c r="F2066" s="135">
        <f>COUNTIF(品番配送区分記入用リスト!U:U,CONCATENATE(A2066,$F$1))</f>
        <v>0</v>
      </c>
      <c r="G2066" s="135">
        <f>COUNTIF(品番配送区分記入用リスト!U:U,CONCATENATE(A2066,$G$1))</f>
        <v>0</v>
      </c>
      <c r="H2066" s="135">
        <f>COUNTIF(品番配送区分記入用リスト!U:U,CONCATENATE(A2066,$H$1))</f>
        <v>0</v>
      </c>
      <c r="I2066" s="136">
        <f t="shared" si="34"/>
        <v>0</v>
      </c>
      <c r="J2066" s="142"/>
      <c r="L2066" s="135" t="s">
        <v>1484</v>
      </c>
      <c r="M2066" s="137">
        <v>1000000</v>
      </c>
      <c r="N2066" s="12"/>
      <c r="O2066" s="154"/>
      <c r="P2066" s="137"/>
      <c r="Q2066" s="12"/>
      <c r="R2066" s="151"/>
      <c r="S2066" s="138"/>
      <c r="T2066" s="138"/>
      <c r="X2066" s="85"/>
      <c r="Y2066" s="185"/>
      <c r="AA2066" s="157"/>
      <c r="AB2066" s="95"/>
      <c r="AC2066" s="95"/>
      <c r="AF2066" s="139"/>
      <c r="AS2066" s="84"/>
    </row>
    <row r="2067" spans="1:45" ht="14.25" customHeight="1">
      <c r="A2067" s="124"/>
      <c r="B2067" s="124"/>
      <c r="C2067" s="156"/>
      <c r="E2067" s="135">
        <f>COUNTIF(品番配送区分記入用リスト!U:U,CONCATENATE(A2067,$E$1))</f>
        <v>0</v>
      </c>
      <c r="F2067" s="135">
        <f>COUNTIF(品番配送区分記入用リスト!U:U,CONCATENATE(A2067,$F$1))</f>
        <v>0</v>
      </c>
      <c r="G2067" s="135">
        <f>COUNTIF(品番配送区分記入用リスト!U:U,CONCATENATE(A2067,$G$1))</f>
        <v>0</v>
      </c>
      <c r="H2067" s="135">
        <f>COUNTIF(品番配送区分記入用リスト!U:U,CONCATENATE(A2067,$H$1))</f>
        <v>0</v>
      </c>
      <c r="I2067" s="136">
        <f t="shared" si="34"/>
        <v>0</v>
      </c>
      <c r="J2067" s="142"/>
      <c r="L2067" s="135" t="s">
        <v>1484</v>
      </c>
      <c r="M2067" s="137">
        <v>1000000</v>
      </c>
      <c r="N2067" s="12"/>
      <c r="O2067" s="154"/>
      <c r="P2067" s="137"/>
      <c r="Q2067" s="12"/>
      <c r="R2067" s="151"/>
      <c r="S2067" s="138"/>
      <c r="T2067" s="138"/>
      <c r="X2067" s="85"/>
      <c r="Y2067" s="185"/>
      <c r="AA2067" s="157"/>
      <c r="AB2067" s="95"/>
      <c r="AC2067" s="95"/>
      <c r="AF2067" s="139"/>
      <c r="AS2067" s="84"/>
    </row>
    <row r="2068" spans="1:45" ht="14.25" customHeight="1">
      <c r="A2068" s="124"/>
      <c r="B2068" s="124"/>
      <c r="C2068" s="156"/>
      <c r="E2068" s="135">
        <f>COUNTIF(品番配送区分記入用リスト!U:U,CONCATENATE(A2068,$E$1))</f>
        <v>0</v>
      </c>
      <c r="F2068" s="135">
        <f>COUNTIF(品番配送区分記入用リスト!U:U,CONCATENATE(A2068,$F$1))</f>
        <v>0</v>
      </c>
      <c r="G2068" s="135">
        <f>COUNTIF(品番配送区分記入用リスト!U:U,CONCATENATE(A2068,$G$1))</f>
        <v>0</v>
      </c>
      <c r="H2068" s="135">
        <f>COUNTIF(品番配送区分記入用リスト!U:U,CONCATENATE(A2068,$H$1))</f>
        <v>0</v>
      </c>
      <c r="I2068" s="136">
        <f t="shared" si="34"/>
        <v>0</v>
      </c>
      <c r="J2068" s="142"/>
      <c r="L2068" s="135" t="s">
        <v>1484</v>
      </c>
      <c r="M2068" s="137">
        <v>1000000</v>
      </c>
      <c r="N2068" s="12"/>
      <c r="O2068" s="154"/>
      <c r="P2068" s="137"/>
      <c r="Q2068" s="12"/>
      <c r="R2068" s="151"/>
      <c r="S2068" s="138"/>
      <c r="T2068" s="138"/>
      <c r="X2068" s="85"/>
      <c r="Y2068" s="185"/>
      <c r="AA2068" s="157"/>
      <c r="AB2068" s="95"/>
      <c r="AC2068" s="95"/>
      <c r="AF2068" s="139"/>
      <c r="AS2068" s="84"/>
    </row>
    <row r="2069" spans="1:45" ht="14.25" customHeight="1">
      <c r="A2069" s="124"/>
      <c r="B2069" s="124"/>
      <c r="C2069" s="156"/>
      <c r="E2069" s="135">
        <f>COUNTIF(品番配送区分記入用リスト!U:U,CONCATENATE(A2069,$E$1))</f>
        <v>0</v>
      </c>
      <c r="F2069" s="135">
        <f>COUNTIF(品番配送区分記入用リスト!U:U,CONCATENATE(A2069,$F$1))</f>
        <v>0</v>
      </c>
      <c r="G2069" s="135">
        <f>COUNTIF(品番配送区分記入用リスト!U:U,CONCATENATE(A2069,$G$1))</f>
        <v>0</v>
      </c>
      <c r="H2069" s="135">
        <f>COUNTIF(品番配送区分記入用リスト!U:U,CONCATENATE(A2069,$H$1))</f>
        <v>0</v>
      </c>
      <c r="I2069" s="136">
        <f t="shared" si="34"/>
        <v>0</v>
      </c>
      <c r="J2069" s="142"/>
      <c r="L2069" s="135" t="s">
        <v>1484</v>
      </c>
      <c r="M2069" s="137">
        <v>1000000</v>
      </c>
      <c r="N2069" s="12"/>
      <c r="O2069" s="154"/>
      <c r="P2069" s="137"/>
      <c r="Q2069" s="12"/>
      <c r="R2069" s="151"/>
      <c r="S2069" s="138"/>
      <c r="T2069" s="138"/>
      <c r="X2069" s="85"/>
      <c r="Y2069" s="185"/>
      <c r="AA2069" s="157"/>
      <c r="AB2069" s="95"/>
      <c r="AC2069" s="95"/>
      <c r="AF2069" s="139"/>
      <c r="AS2069" s="84"/>
    </row>
    <row r="2070" spans="1:45" ht="14.25" customHeight="1">
      <c r="A2070" s="124"/>
      <c r="B2070" s="124"/>
      <c r="C2070" s="156"/>
      <c r="E2070" s="135">
        <f>COUNTIF(品番配送区分記入用リスト!U:U,CONCATENATE(A2070,$E$1))</f>
        <v>0</v>
      </c>
      <c r="F2070" s="135">
        <f>COUNTIF(品番配送区分記入用リスト!U:U,CONCATENATE(A2070,$F$1))</f>
        <v>0</v>
      </c>
      <c r="G2070" s="135">
        <f>COUNTIF(品番配送区分記入用リスト!U:U,CONCATENATE(A2070,$G$1))</f>
        <v>0</v>
      </c>
      <c r="H2070" s="135">
        <f>COUNTIF(品番配送区分記入用リスト!U:U,CONCATENATE(A2070,$H$1))</f>
        <v>0</v>
      </c>
      <c r="I2070" s="136">
        <f t="shared" si="34"/>
        <v>0</v>
      </c>
      <c r="J2070" s="142"/>
      <c r="L2070" s="135" t="s">
        <v>1484</v>
      </c>
      <c r="M2070" s="137">
        <v>1000000</v>
      </c>
      <c r="N2070" s="12"/>
      <c r="O2070" s="154"/>
      <c r="P2070" s="137"/>
      <c r="Q2070" s="12"/>
      <c r="R2070" s="151"/>
      <c r="S2070" s="138"/>
      <c r="T2070" s="138"/>
      <c r="X2070" s="85"/>
      <c r="Y2070" s="185"/>
      <c r="AA2070" s="157"/>
      <c r="AB2070" s="95"/>
      <c r="AC2070" s="95"/>
      <c r="AF2070" s="139"/>
      <c r="AS2070" s="84"/>
    </row>
    <row r="2071" spans="1:45" ht="14.25" customHeight="1">
      <c r="A2071" s="124"/>
      <c r="B2071" s="124"/>
      <c r="C2071" s="124"/>
      <c r="E2071" s="135">
        <f>COUNTIF(品番配送区分記入用リスト!U:U,CONCATENATE(A2071,$E$1))</f>
        <v>0</v>
      </c>
      <c r="F2071" s="135">
        <f>COUNTIF(品番配送区分記入用リスト!U:U,CONCATENATE(A2071,$F$1))</f>
        <v>0</v>
      </c>
      <c r="G2071" s="135">
        <f>COUNTIF(品番配送区分記入用リスト!U:U,CONCATENATE(A2071,$G$1))</f>
        <v>0</v>
      </c>
      <c r="H2071" s="135">
        <f>COUNTIF(品番配送区分記入用リスト!U:U,CONCATENATE(A2071,$H$1))</f>
        <v>0</v>
      </c>
      <c r="I2071" s="136">
        <f t="shared" si="34"/>
        <v>0</v>
      </c>
      <c r="J2071" s="142"/>
      <c r="L2071" s="135" t="s">
        <v>1484</v>
      </c>
      <c r="M2071" s="137">
        <v>1000000</v>
      </c>
      <c r="N2071" s="12"/>
      <c r="O2071" s="154"/>
      <c r="P2071" s="137"/>
      <c r="Q2071" s="12"/>
      <c r="R2071" s="151"/>
      <c r="S2071" s="138"/>
      <c r="T2071" s="138"/>
      <c r="X2071" s="85"/>
      <c r="Y2071" s="185"/>
      <c r="AA2071" s="157"/>
      <c r="AB2071" s="95"/>
      <c r="AC2071" s="95"/>
      <c r="AF2071" s="139"/>
      <c r="AS2071" s="84"/>
    </row>
    <row r="2072" spans="1:45" s="103" customFormat="1" ht="14.25" customHeight="1">
      <c r="A2072" s="156"/>
      <c r="B2072" s="156"/>
      <c r="C2072" s="156"/>
      <c r="D2072" s="135"/>
      <c r="E2072" s="135">
        <f>COUNTIF(品番配送区分記入用リスト!U:U,CONCATENATE(A2072,$E$1))</f>
        <v>0</v>
      </c>
      <c r="F2072" s="135">
        <f>COUNTIF(品番配送区分記入用リスト!U:U,CONCATENATE(A2072,$F$1))</f>
        <v>0</v>
      </c>
      <c r="G2072" s="135">
        <f>COUNTIF(品番配送区分記入用リスト!U:U,CONCATENATE(A2072,$G$1))</f>
        <v>0</v>
      </c>
      <c r="H2072" s="135">
        <f>COUNTIF(品番配送区分記入用リスト!U:U,CONCATENATE(A2072,$H$1))</f>
        <v>0</v>
      </c>
      <c r="I2072" s="136">
        <f t="shared" si="34"/>
        <v>0</v>
      </c>
      <c r="J2072" s="195"/>
      <c r="L2072" s="103" t="s">
        <v>1484</v>
      </c>
      <c r="M2072" s="137">
        <v>1000000</v>
      </c>
      <c r="O2072" s="154"/>
      <c r="P2072" s="160"/>
      <c r="R2072" s="161"/>
      <c r="S2072" s="162"/>
      <c r="T2072" s="162"/>
      <c r="U2072" s="163"/>
      <c r="V2072" s="159"/>
      <c r="W2072" s="163"/>
      <c r="X2072" s="162"/>
      <c r="Y2072" s="162"/>
      <c r="Z2072" s="159"/>
      <c r="AA2072" s="191"/>
      <c r="AB2072" s="192"/>
      <c r="AC2072" s="192"/>
      <c r="AE2072" s="193"/>
      <c r="AF2072" s="163"/>
      <c r="AG2072" s="163"/>
      <c r="AH2072" s="194"/>
      <c r="AM2072" s="12"/>
      <c r="AN2072" s="12"/>
      <c r="AP2072" s="12"/>
      <c r="AR2072" s="84"/>
      <c r="AS2072" s="84"/>
    </row>
    <row r="2073" spans="1:45" s="103" customFormat="1" ht="14.25" customHeight="1">
      <c r="A2073" s="156"/>
      <c r="B2073" s="156"/>
      <c r="C2073" s="156"/>
      <c r="D2073" s="135"/>
      <c r="E2073" s="135">
        <f>COUNTIF(品番配送区分記入用リスト!U:U,CONCATENATE(A2073,$E$1))</f>
        <v>0</v>
      </c>
      <c r="F2073" s="135">
        <f>COUNTIF(品番配送区分記入用リスト!U:U,CONCATENATE(A2073,$F$1))</f>
        <v>0</v>
      </c>
      <c r="G2073" s="135">
        <f>COUNTIF(品番配送区分記入用リスト!U:U,CONCATENATE(A2073,$G$1))</f>
        <v>0</v>
      </c>
      <c r="H2073" s="135">
        <f>COUNTIF(品番配送区分記入用リスト!U:U,CONCATENATE(A2073,$H$1))</f>
        <v>0</v>
      </c>
      <c r="I2073" s="136">
        <f t="shared" si="34"/>
        <v>0</v>
      </c>
      <c r="J2073" s="195"/>
      <c r="L2073" s="103" t="s">
        <v>1484</v>
      </c>
      <c r="M2073" s="137">
        <v>1000000</v>
      </c>
      <c r="O2073" s="154"/>
      <c r="P2073" s="160"/>
      <c r="R2073" s="161"/>
      <c r="S2073" s="162"/>
      <c r="T2073" s="162"/>
      <c r="U2073" s="163"/>
      <c r="V2073" s="159"/>
      <c r="W2073" s="163"/>
      <c r="X2073" s="162"/>
      <c r="Y2073" s="162"/>
      <c r="Z2073" s="159"/>
      <c r="AA2073" s="191"/>
      <c r="AB2073" s="192"/>
      <c r="AC2073" s="192"/>
      <c r="AE2073" s="193"/>
      <c r="AF2073" s="163"/>
      <c r="AG2073" s="163"/>
      <c r="AH2073" s="194"/>
      <c r="AM2073" s="12"/>
      <c r="AN2073" s="12"/>
      <c r="AP2073" s="12"/>
      <c r="AR2073" s="84"/>
      <c r="AS2073" s="84"/>
    </row>
    <row r="2074" spans="1:45" ht="14.25" customHeight="1">
      <c r="A2074" s="124"/>
      <c r="B2074" s="124"/>
      <c r="C2074" s="156"/>
      <c r="E2074" s="135">
        <f>COUNTIF(品番配送区分記入用リスト!U:U,CONCATENATE(A2074,$E$1))</f>
        <v>0</v>
      </c>
      <c r="F2074" s="135">
        <f>COUNTIF(品番配送区分記入用リスト!U:U,CONCATENATE(A2074,$F$1))</f>
        <v>0</v>
      </c>
      <c r="G2074" s="135">
        <f>COUNTIF(品番配送区分記入用リスト!U:U,CONCATENATE(A2074,$G$1))</f>
        <v>0</v>
      </c>
      <c r="H2074" s="135">
        <f>COUNTIF(品番配送区分記入用リスト!U:U,CONCATENATE(A2074,$H$1))</f>
        <v>0</v>
      </c>
      <c r="I2074" s="136">
        <f t="shared" si="34"/>
        <v>0</v>
      </c>
      <c r="J2074" s="142"/>
      <c r="L2074" s="135" t="s">
        <v>1484</v>
      </c>
      <c r="M2074" s="137">
        <v>1000000</v>
      </c>
      <c r="N2074" s="12"/>
      <c r="O2074" s="154"/>
      <c r="P2074" s="137"/>
      <c r="Q2074" s="12"/>
      <c r="R2074" s="151"/>
      <c r="S2074" s="138"/>
      <c r="T2074" s="138"/>
      <c r="X2074" s="85"/>
      <c r="Y2074" s="185"/>
      <c r="AA2074" s="157"/>
      <c r="AB2074" s="95"/>
      <c r="AC2074" s="95"/>
      <c r="AF2074" s="139"/>
      <c r="AS2074" s="84"/>
    </row>
    <row r="2075" spans="1:45" s="103" customFormat="1" ht="14.25" customHeight="1">
      <c r="A2075" s="156"/>
      <c r="B2075" s="156"/>
      <c r="C2075" s="156"/>
      <c r="D2075" s="135"/>
      <c r="E2075" s="135">
        <f>COUNTIF(品番配送区分記入用リスト!U:U,CONCATENATE(A2075,$E$1))</f>
        <v>0</v>
      </c>
      <c r="F2075" s="135">
        <f>COUNTIF(品番配送区分記入用リスト!U:U,CONCATENATE(A2075,$F$1))</f>
        <v>0</v>
      </c>
      <c r="G2075" s="135">
        <f>COUNTIF(品番配送区分記入用リスト!U:U,CONCATENATE(A2075,$G$1))</f>
        <v>0</v>
      </c>
      <c r="H2075" s="135">
        <f>COUNTIF(品番配送区分記入用リスト!U:U,CONCATENATE(A2075,$H$1))</f>
        <v>0</v>
      </c>
      <c r="I2075" s="136">
        <f t="shared" si="34"/>
        <v>0</v>
      </c>
      <c r="J2075" s="195"/>
      <c r="L2075" s="103" t="s">
        <v>1484</v>
      </c>
      <c r="M2075" s="137">
        <v>1000000</v>
      </c>
      <c r="O2075" s="154"/>
      <c r="P2075" s="160"/>
      <c r="R2075" s="161"/>
      <c r="S2075" s="162"/>
      <c r="T2075" s="162"/>
      <c r="U2075" s="163"/>
      <c r="V2075" s="159"/>
      <c r="W2075" s="163"/>
      <c r="X2075" s="162"/>
      <c r="Y2075" s="162"/>
      <c r="Z2075" s="159"/>
      <c r="AA2075" s="191"/>
      <c r="AB2075" s="192"/>
      <c r="AC2075" s="192"/>
      <c r="AE2075" s="193"/>
      <c r="AF2075" s="163"/>
      <c r="AG2075" s="163"/>
      <c r="AH2075" s="194"/>
      <c r="AM2075" s="12"/>
      <c r="AN2075" s="12"/>
      <c r="AP2075" s="12"/>
      <c r="AR2075" s="84"/>
      <c r="AS2075" s="84"/>
    </row>
    <row r="2076" spans="1:45" ht="14.25" customHeight="1">
      <c r="A2076" s="124"/>
      <c r="B2076" s="124"/>
      <c r="C2076" s="156"/>
      <c r="E2076" s="135">
        <f>COUNTIF(品番配送区分記入用リスト!U:U,CONCATENATE(A2076,$E$1))</f>
        <v>0</v>
      </c>
      <c r="F2076" s="135">
        <f>COUNTIF(品番配送区分記入用リスト!U:U,CONCATENATE(A2076,$F$1))</f>
        <v>0</v>
      </c>
      <c r="G2076" s="135">
        <f>COUNTIF(品番配送区分記入用リスト!U:U,CONCATENATE(A2076,$G$1))</f>
        <v>0</v>
      </c>
      <c r="H2076" s="135">
        <f>COUNTIF(品番配送区分記入用リスト!U:U,CONCATENATE(A2076,$H$1))</f>
        <v>0</v>
      </c>
      <c r="I2076" s="136">
        <f t="shared" si="34"/>
        <v>0</v>
      </c>
      <c r="J2076" s="142"/>
      <c r="L2076" s="135" t="s">
        <v>1484</v>
      </c>
      <c r="M2076" s="137">
        <v>1000000</v>
      </c>
      <c r="N2076" s="12"/>
      <c r="O2076" s="154"/>
      <c r="P2076" s="137"/>
      <c r="Q2076" s="12"/>
      <c r="R2076" s="151"/>
      <c r="S2076" s="138"/>
      <c r="T2076" s="138"/>
      <c r="X2076" s="85"/>
      <c r="Y2076" s="185"/>
      <c r="AA2076" s="157"/>
      <c r="AB2076" s="95"/>
      <c r="AC2076" s="95"/>
      <c r="AF2076" s="139"/>
      <c r="AS2076" s="84"/>
    </row>
    <row r="2077" spans="1:45" ht="14.25" customHeight="1">
      <c r="A2077" s="124"/>
      <c r="B2077" s="124"/>
      <c r="C2077" s="156"/>
      <c r="E2077" s="135">
        <f>COUNTIF(品番配送区分記入用リスト!U:U,CONCATENATE(A2077,$E$1))</f>
        <v>0</v>
      </c>
      <c r="F2077" s="135">
        <f>COUNTIF(品番配送区分記入用リスト!U:U,CONCATENATE(A2077,$F$1))</f>
        <v>0</v>
      </c>
      <c r="G2077" s="135">
        <f>COUNTIF(品番配送区分記入用リスト!U:U,CONCATENATE(A2077,$G$1))</f>
        <v>0</v>
      </c>
      <c r="H2077" s="135">
        <f>COUNTIF(品番配送区分記入用リスト!U:U,CONCATENATE(A2077,$H$1))</f>
        <v>0</v>
      </c>
      <c r="I2077" s="136">
        <f t="shared" si="34"/>
        <v>0</v>
      </c>
      <c r="J2077" s="142"/>
      <c r="L2077" s="135" t="s">
        <v>1484</v>
      </c>
      <c r="M2077" s="137">
        <v>1000000</v>
      </c>
      <c r="N2077" s="12"/>
      <c r="O2077" s="154"/>
      <c r="P2077" s="137"/>
      <c r="Q2077" s="12"/>
      <c r="R2077" s="151"/>
      <c r="S2077" s="138"/>
      <c r="T2077" s="138"/>
      <c r="X2077" s="85"/>
      <c r="Y2077" s="185"/>
      <c r="AA2077" s="157"/>
      <c r="AB2077" s="95"/>
      <c r="AC2077" s="95"/>
      <c r="AF2077" s="139"/>
      <c r="AS2077" s="84"/>
    </row>
    <row r="2078" spans="1:45" ht="14.25" customHeight="1">
      <c r="A2078" s="124"/>
      <c r="B2078" s="124"/>
      <c r="C2078" s="156"/>
      <c r="E2078" s="135">
        <f>COUNTIF(品番配送区分記入用リスト!U:U,CONCATENATE(A2078,$E$1))</f>
        <v>0</v>
      </c>
      <c r="F2078" s="135">
        <f>COUNTIF(品番配送区分記入用リスト!U:U,CONCATENATE(A2078,$F$1))</f>
        <v>0</v>
      </c>
      <c r="G2078" s="135">
        <f>COUNTIF(品番配送区分記入用リスト!U:U,CONCATENATE(A2078,$G$1))</f>
        <v>0</v>
      </c>
      <c r="H2078" s="135">
        <f>COUNTIF(品番配送区分記入用リスト!U:U,CONCATENATE(A2078,$H$1))</f>
        <v>0</v>
      </c>
      <c r="I2078" s="136">
        <f t="shared" si="34"/>
        <v>0</v>
      </c>
      <c r="J2078" s="142"/>
      <c r="L2078" s="135" t="s">
        <v>1484</v>
      </c>
      <c r="M2078" s="137">
        <v>1000000</v>
      </c>
      <c r="N2078" s="12"/>
      <c r="O2078" s="154"/>
      <c r="P2078" s="137"/>
      <c r="Q2078" s="12"/>
      <c r="R2078" s="151"/>
      <c r="S2078" s="138"/>
      <c r="T2078" s="138"/>
      <c r="X2078" s="85"/>
      <c r="Y2078" s="185"/>
      <c r="AA2078" s="157"/>
      <c r="AB2078" s="95"/>
      <c r="AC2078" s="95"/>
      <c r="AF2078" s="139"/>
      <c r="AS2078" s="84"/>
    </row>
    <row r="2079" spans="1:45" ht="14.25" customHeight="1">
      <c r="A2079" s="124"/>
      <c r="B2079" s="124"/>
      <c r="C2079" s="156"/>
      <c r="E2079" s="135">
        <f>COUNTIF(品番配送区分記入用リスト!U:U,CONCATENATE(A2079,$E$1))</f>
        <v>0</v>
      </c>
      <c r="F2079" s="135">
        <f>COUNTIF(品番配送区分記入用リスト!U:U,CONCATENATE(A2079,$F$1))</f>
        <v>0</v>
      </c>
      <c r="G2079" s="135">
        <f>COUNTIF(品番配送区分記入用リスト!U:U,CONCATENATE(A2079,$G$1))</f>
        <v>0</v>
      </c>
      <c r="H2079" s="135">
        <f>COUNTIF(品番配送区分記入用リスト!U:U,CONCATENATE(A2079,$H$1))</f>
        <v>0</v>
      </c>
      <c r="I2079" s="136">
        <f t="shared" si="34"/>
        <v>0</v>
      </c>
      <c r="J2079" s="142"/>
      <c r="L2079" s="135" t="s">
        <v>1484</v>
      </c>
      <c r="M2079" s="137">
        <v>1000000</v>
      </c>
      <c r="N2079" s="12"/>
      <c r="O2079" s="154"/>
      <c r="P2079" s="137"/>
      <c r="Q2079" s="12"/>
      <c r="R2079" s="151"/>
      <c r="S2079" s="138"/>
      <c r="T2079" s="138"/>
      <c r="X2079" s="85"/>
      <c r="Y2079" s="185"/>
      <c r="AA2079" s="157"/>
      <c r="AB2079" s="95"/>
      <c r="AC2079" s="95"/>
      <c r="AF2079" s="139"/>
      <c r="AS2079" s="84"/>
    </row>
    <row r="2080" spans="1:45" ht="14.25" customHeight="1">
      <c r="A2080" s="124"/>
      <c r="B2080" s="124"/>
      <c r="C2080" s="156"/>
      <c r="E2080" s="135">
        <f>COUNTIF(品番配送区分記入用リスト!U:U,CONCATENATE(A2080,$E$1))</f>
        <v>0</v>
      </c>
      <c r="F2080" s="135">
        <f>COUNTIF(品番配送区分記入用リスト!U:U,CONCATENATE(A2080,$F$1))</f>
        <v>0</v>
      </c>
      <c r="G2080" s="135">
        <f>COUNTIF(品番配送区分記入用リスト!U:U,CONCATENATE(A2080,$G$1))</f>
        <v>0</v>
      </c>
      <c r="H2080" s="135">
        <f>COUNTIF(品番配送区分記入用リスト!U:U,CONCATENATE(A2080,$H$1))</f>
        <v>0</v>
      </c>
      <c r="I2080" s="136">
        <f t="shared" si="34"/>
        <v>0</v>
      </c>
      <c r="J2080" s="142"/>
      <c r="L2080" s="135" t="s">
        <v>1484</v>
      </c>
      <c r="M2080" s="137">
        <v>1000000</v>
      </c>
      <c r="N2080" s="12"/>
      <c r="O2080" s="154"/>
      <c r="P2080" s="137"/>
      <c r="Q2080" s="12"/>
      <c r="R2080" s="151"/>
      <c r="S2080" s="138"/>
      <c r="T2080" s="138"/>
      <c r="X2080" s="85"/>
      <c r="Y2080" s="185"/>
      <c r="AA2080" s="157"/>
      <c r="AB2080" s="95"/>
      <c r="AC2080" s="95"/>
      <c r="AF2080" s="139"/>
      <c r="AS2080" s="84"/>
    </row>
    <row r="2081" spans="1:45" ht="14.25" customHeight="1">
      <c r="A2081" s="124"/>
      <c r="B2081" s="124"/>
      <c r="C2081" s="156"/>
      <c r="E2081" s="135">
        <f>COUNTIF(品番配送区分記入用リスト!U:U,CONCATENATE(A2081,$E$1))</f>
        <v>0</v>
      </c>
      <c r="F2081" s="135">
        <f>COUNTIF(品番配送区分記入用リスト!U:U,CONCATENATE(A2081,$F$1))</f>
        <v>0</v>
      </c>
      <c r="G2081" s="135">
        <f>COUNTIF(品番配送区分記入用リスト!U:U,CONCATENATE(A2081,$G$1))</f>
        <v>0</v>
      </c>
      <c r="H2081" s="135">
        <f>COUNTIF(品番配送区分記入用リスト!U:U,CONCATENATE(A2081,$H$1))</f>
        <v>0</v>
      </c>
      <c r="I2081" s="136">
        <f t="shared" si="34"/>
        <v>0</v>
      </c>
      <c r="J2081" s="142"/>
      <c r="L2081" s="135" t="s">
        <v>1484</v>
      </c>
      <c r="M2081" s="137">
        <v>1000000</v>
      </c>
      <c r="N2081" s="12"/>
      <c r="O2081" s="154"/>
      <c r="P2081" s="137"/>
      <c r="Q2081" s="12"/>
      <c r="R2081" s="151"/>
      <c r="S2081" s="138"/>
      <c r="T2081" s="138"/>
      <c r="X2081" s="85"/>
      <c r="Y2081" s="185"/>
      <c r="AA2081" s="157"/>
      <c r="AB2081" s="95"/>
      <c r="AC2081" s="95"/>
      <c r="AF2081" s="139"/>
      <c r="AS2081" s="84"/>
    </row>
    <row r="2082" spans="1:45" ht="14.25" customHeight="1">
      <c r="A2082" s="124"/>
      <c r="B2082" s="124"/>
      <c r="C2082" s="156"/>
      <c r="E2082" s="135">
        <f>COUNTIF(品番配送区分記入用リスト!U:U,CONCATENATE(A2082,$E$1))</f>
        <v>0</v>
      </c>
      <c r="F2082" s="135">
        <f>COUNTIF(品番配送区分記入用リスト!U:U,CONCATENATE(A2082,$F$1))</f>
        <v>0</v>
      </c>
      <c r="G2082" s="135">
        <f>COUNTIF(品番配送区分記入用リスト!U:U,CONCATENATE(A2082,$G$1))</f>
        <v>0</v>
      </c>
      <c r="H2082" s="135">
        <f>COUNTIF(品番配送区分記入用リスト!U:U,CONCATENATE(A2082,$H$1))</f>
        <v>0</v>
      </c>
      <c r="I2082" s="136">
        <f t="shared" si="34"/>
        <v>0</v>
      </c>
      <c r="J2082" s="142"/>
      <c r="L2082" s="135" t="s">
        <v>1484</v>
      </c>
      <c r="M2082" s="137">
        <v>1000000</v>
      </c>
      <c r="N2082" s="12"/>
      <c r="O2082" s="154"/>
      <c r="P2082" s="137"/>
      <c r="Q2082" s="12"/>
      <c r="R2082" s="151"/>
      <c r="S2082" s="138"/>
      <c r="T2082" s="138"/>
      <c r="X2082" s="85"/>
      <c r="Y2082" s="185"/>
      <c r="AA2082" s="157"/>
      <c r="AB2082" s="95"/>
      <c r="AC2082" s="95"/>
      <c r="AF2082" s="139"/>
      <c r="AS2082" s="84"/>
    </row>
    <row r="2083" spans="1:45" ht="14.25" customHeight="1">
      <c r="A2083" s="124"/>
      <c r="B2083" s="124"/>
      <c r="C2083" s="156"/>
      <c r="E2083" s="135">
        <f>COUNTIF(品番配送区分記入用リスト!U:U,CONCATENATE(A2083,$E$1))</f>
        <v>0</v>
      </c>
      <c r="F2083" s="135">
        <f>COUNTIF(品番配送区分記入用リスト!U:U,CONCATENATE(A2083,$F$1))</f>
        <v>0</v>
      </c>
      <c r="G2083" s="135">
        <f>COUNTIF(品番配送区分記入用リスト!U:U,CONCATENATE(A2083,$G$1))</f>
        <v>0</v>
      </c>
      <c r="H2083" s="135">
        <f>COUNTIF(品番配送区分記入用リスト!U:U,CONCATENATE(A2083,$H$1))</f>
        <v>0</v>
      </c>
      <c r="I2083" s="136">
        <f t="shared" si="34"/>
        <v>0</v>
      </c>
      <c r="J2083" s="142"/>
      <c r="L2083" s="135" t="s">
        <v>1484</v>
      </c>
      <c r="M2083" s="137">
        <v>1000000</v>
      </c>
      <c r="N2083" s="12"/>
      <c r="O2083" s="154"/>
      <c r="P2083" s="137"/>
      <c r="Q2083" s="12"/>
      <c r="R2083" s="151"/>
      <c r="S2083" s="138"/>
      <c r="T2083" s="138"/>
      <c r="X2083" s="85"/>
      <c r="Y2083" s="185"/>
      <c r="AA2083" s="157"/>
      <c r="AB2083" s="95"/>
      <c r="AC2083" s="95"/>
      <c r="AF2083" s="139"/>
      <c r="AS2083" s="84"/>
    </row>
    <row r="2084" spans="1:45" ht="14.25" customHeight="1">
      <c r="A2084" s="124"/>
      <c r="B2084" s="124"/>
      <c r="C2084" s="156"/>
      <c r="E2084" s="135">
        <f>COUNTIF(品番配送区分記入用リスト!U:U,CONCATENATE(A2084,$E$1))</f>
        <v>0</v>
      </c>
      <c r="F2084" s="135">
        <f>COUNTIF(品番配送区分記入用リスト!U:U,CONCATENATE(A2084,$F$1))</f>
        <v>0</v>
      </c>
      <c r="G2084" s="135">
        <f>COUNTIF(品番配送区分記入用リスト!U:U,CONCATENATE(A2084,$G$1))</f>
        <v>0</v>
      </c>
      <c r="H2084" s="135">
        <f>COUNTIF(品番配送区分記入用リスト!U:U,CONCATENATE(A2084,$H$1))</f>
        <v>0</v>
      </c>
      <c r="I2084" s="136">
        <f t="shared" si="34"/>
        <v>0</v>
      </c>
      <c r="J2084" s="142"/>
      <c r="L2084" s="135" t="s">
        <v>1484</v>
      </c>
      <c r="M2084" s="137">
        <v>1000000</v>
      </c>
      <c r="N2084" s="12"/>
      <c r="O2084" s="154"/>
      <c r="P2084" s="137"/>
      <c r="Q2084" s="12"/>
      <c r="R2084" s="151"/>
      <c r="S2084" s="138"/>
      <c r="T2084" s="138"/>
      <c r="X2084" s="85"/>
      <c r="Y2084" s="185"/>
      <c r="AA2084" s="157"/>
      <c r="AB2084" s="95"/>
      <c r="AC2084" s="95"/>
      <c r="AF2084" s="139"/>
      <c r="AS2084" s="84"/>
    </row>
    <row r="2085" spans="1:45" ht="14.25" customHeight="1">
      <c r="A2085" s="124"/>
      <c r="B2085" s="124"/>
      <c r="C2085" s="156"/>
      <c r="E2085" s="135">
        <f>COUNTIF(品番配送区分記入用リスト!U:U,CONCATENATE(A2085,$E$1))</f>
        <v>0</v>
      </c>
      <c r="F2085" s="135">
        <f>COUNTIF(品番配送区分記入用リスト!U:U,CONCATENATE(A2085,$F$1))</f>
        <v>0</v>
      </c>
      <c r="G2085" s="135">
        <f>COUNTIF(品番配送区分記入用リスト!U:U,CONCATENATE(A2085,$G$1))</f>
        <v>0</v>
      </c>
      <c r="H2085" s="135">
        <f>COUNTIF(品番配送区分記入用リスト!U:U,CONCATENATE(A2085,$H$1))</f>
        <v>0</v>
      </c>
      <c r="I2085" s="136">
        <f t="shared" si="34"/>
        <v>0</v>
      </c>
      <c r="J2085" s="142"/>
      <c r="L2085" s="135" t="s">
        <v>1484</v>
      </c>
      <c r="M2085" s="137">
        <v>1000000</v>
      </c>
      <c r="N2085" s="12"/>
      <c r="O2085" s="154"/>
      <c r="P2085" s="137"/>
      <c r="Q2085" s="12"/>
      <c r="R2085" s="151"/>
      <c r="S2085" s="138"/>
      <c r="T2085" s="138"/>
      <c r="X2085" s="85"/>
      <c r="Y2085" s="185"/>
      <c r="AA2085" s="157"/>
      <c r="AB2085" s="95"/>
      <c r="AC2085" s="95"/>
      <c r="AF2085" s="139"/>
      <c r="AS2085" s="84"/>
    </row>
    <row r="2086" spans="1:45" ht="14.25" customHeight="1">
      <c r="A2086" s="124"/>
      <c r="B2086" s="124"/>
      <c r="C2086" s="156"/>
      <c r="E2086" s="135">
        <f>COUNTIF(品番配送区分記入用リスト!U:U,CONCATENATE(A2086,$E$1))</f>
        <v>0</v>
      </c>
      <c r="F2086" s="135">
        <f>COUNTIF(品番配送区分記入用リスト!U:U,CONCATENATE(A2086,$F$1))</f>
        <v>0</v>
      </c>
      <c r="G2086" s="135">
        <f>COUNTIF(品番配送区分記入用リスト!U:U,CONCATENATE(A2086,$G$1))</f>
        <v>0</v>
      </c>
      <c r="H2086" s="135">
        <f>COUNTIF(品番配送区分記入用リスト!U:U,CONCATENATE(A2086,$H$1))</f>
        <v>0</v>
      </c>
      <c r="I2086" s="136">
        <f t="shared" si="34"/>
        <v>0</v>
      </c>
      <c r="J2086" s="142"/>
      <c r="L2086" s="135" t="s">
        <v>1484</v>
      </c>
      <c r="M2086" s="137">
        <v>1000000</v>
      </c>
      <c r="N2086" s="12"/>
      <c r="O2086" s="154"/>
      <c r="P2086" s="137"/>
      <c r="Q2086" s="12"/>
      <c r="R2086" s="151"/>
      <c r="S2086" s="138"/>
      <c r="T2086" s="138"/>
      <c r="X2086" s="85"/>
      <c r="Y2086" s="185"/>
      <c r="AA2086" s="157"/>
      <c r="AB2086" s="95"/>
      <c r="AC2086" s="95"/>
      <c r="AF2086" s="139"/>
      <c r="AS2086" s="84"/>
    </row>
    <row r="2087" spans="1:45" ht="14.25" customHeight="1">
      <c r="A2087" s="124"/>
      <c r="B2087" s="124"/>
      <c r="C2087" s="156"/>
      <c r="E2087" s="135">
        <f>COUNTIF(品番配送区分記入用リスト!U:U,CONCATENATE(A2087,$E$1))</f>
        <v>0</v>
      </c>
      <c r="F2087" s="135">
        <f>COUNTIF(品番配送区分記入用リスト!U:U,CONCATENATE(A2087,$F$1))</f>
        <v>0</v>
      </c>
      <c r="G2087" s="135">
        <f>COUNTIF(品番配送区分記入用リスト!U:U,CONCATENATE(A2087,$G$1))</f>
        <v>0</v>
      </c>
      <c r="H2087" s="135">
        <f>COUNTIF(品番配送区分記入用リスト!U:U,CONCATENATE(A2087,$H$1))</f>
        <v>0</v>
      </c>
      <c r="I2087" s="136">
        <f t="shared" si="34"/>
        <v>0</v>
      </c>
      <c r="J2087" s="142"/>
      <c r="L2087" s="135" t="s">
        <v>1484</v>
      </c>
      <c r="M2087" s="137">
        <v>1000000</v>
      </c>
      <c r="N2087" s="12"/>
      <c r="O2087" s="154"/>
      <c r="P2087" s="137"/>
      <c r="Q2087" s="12"/>
      <c r="R2087" s="151"/>
      <c r="S2087" s="138"/>
      <c r="T2087" s="138"/>
      <c r="X2087" s="85"/>
      <c r="Y2087" s="185"/>
      <c r="AA2087" s="157"/>
      <c r="AB2087" s="95"/>
      <c r="AC2087" s="95"/>
      <c r="AF2087" s="139"/>
      <c r="AS2087" s="84"/>
    </row>
    <row r="2088" spans="1:45" ht="14.25" customHeight="1">
      <c r="A2088" s="124"/>
      <c r="B2088" s="124"/>
      <c r="C2088" s="156"/>
      <c r="E2088" s="135">
        <f>COUNTIF(品番配送区分記入用リスト!U:U,CONCATENATE(A2088,$E$1))</f>
        <v>0</v>
      </c>
      <c r="F2088" s="135">
        <f>COUNTIF(品番配送区分記入用リスト!U:U,CONCATENATE(A2088,$F$1))</f>
        <v>0</v>
      </c>
      <c r="G2088" s="135">
        <f>COUNTIF(品番配送区分記入用リスト!U:U,CONCATENATE(A2088,$G$1))</f>
        <v>0</v>
      </c>
      <c r="H2088" s="135">
        <f>COUNTIF(品番配送区分記入用リスト!U:U,CONCATENATE(A2088,$H$1))</f>
        <v>0</v>
      </c>
      <c r="I2088" s="136">
        <f t="shared" si="34"/>
        <v>0</v>
      </c>
      <c r="J2088" s="142"/>
      <c r="L2088" s="135" t="s">
        <v>1484</v>
      </c>
      <c r="M2088" s="137">
        <v>1000000</v>
      </c>
      <c r="N2088" s="12"/>
      <c r="O2088" s="154"/>
      <c r="P2088" s="137"/>
      <c r="Q2088" s="12"/>
      <c r="R2088" s="151"/>
      <c r="S2088" s="138"/>
      <c r="T2088" s="138"/>
      <c r="X2088" s="85"/>
      <c r="Y2088" s="185"/>
      <c r="AA2088" s="157"/>
      <c r="AB2088" s="95"/>
      <c r="AC2088" s="95"/>
      <c r="AF2088" s="139"/>
      <c r="AS2088" s="84"/>
    </row>
    <row r="2089" spans="1:45" ht="14.25" customHeight="1">
      <c r="A2089" s="124"/>
      <c r="B2089" s="124"/>
      <c r="C2089" s="156"/>
      <c r="E2089" s="135">
        <f>COUNTIF(品番配送区分記入用リスト!U:U,CONCATENATE(A2089,$E$1))</f>
        <v>0</v>
      </c>
      <c r="F2089" s="135">
        <f>COUNTIF(品番配送区分記入用リスト!U:U,CONCATENATE(A2089,$F$1))</f>
        <v>0</v>
      </c>
      <c r="G2089" s="135">
        <f>COUNTIF(品番配送区分記入用リスト!U:U,CONCATENATE(A2089,$G$1))</f>
        <v>0</v>
      </c>
      <c r="H2089" s="135">
        <f>COUNTIF(品番配送区分記入用リスト!U:U,CONCATENATE(A2089,$H$1))</f>
        <v>0</v>
      </c>
      <c r="I2089" s="136">
        <f t="shared" si="34"/>
        <v>0</v>
      </c>
      <c r="J2089" s="142"/>
      <c r="L2089" s="135" t="s">
        <v>1484</v>
      </c>
      <c r="M2089" s="137">
        <v>1000000</v>
      </c>
      <c r="N2089" s="12"/>
      <c r="O2089" s="154"/>
      <c r="P2089" s="137"/>
      <c r="Q2089" s="12"/>
      <c r="R2089" s="151"/>
      <c r="S2089" s="138"/>
      <c r="T2089" s="138"/>
      <c r="X2089" s="85"/>
      <c r="Y2089" s="185"/>
      <c r="AA2089" s="157"/>
      <c r="AB2089" s="95"/>
      <c r="AC2089" s="95"/>
      <c r="AF2089" s="139"/>
      <c r="AS2089" s="84"/>
    </row>
    <row r="2090" spans="1:45" ht="14.25" customHeight="1">
      <c r="A2090" s="124"/>
      <c r="B2090" s="124"/>
      <c r="C2090" s="156"/>
      <c r="E2090" s="135">
        <f>COUNTIF(品番配送区分記入用リスト!U:U,CONCATENATE(A2090,$E$1))</f>
        <v>0</v>
      </c>
      <c r="F2090" s="135">
        <f>COUNTIF(品番配送区分記入用リスト!U:U,CONCATENATE(A2090,$F$1))</f>
        <v>0</v>
      </c>
      <c r="G2090" s="135">
        <f>COUNTIF(品番配送区分記入用リスト!U:U,CONCATENATE(A2090,$G$1))</f>
        <v>0</v>
      </c>
      <c r="H2090" s="135">
        <f>COUNTIF(品番配送区分記入用リスト!U:U,CONCATENATE(A2090,$H$1))</f>
        <v>0</v>
      </c>
      <c r="I2090" s="136">
        <f t="shared" si="34"/>
        <v>0</v>
      </c>
      <c r="J2090" s="142"/>
      <c r="L2090" s="135" t="s">
        <v>1484</v>
      </c>
      <c r="M2090" s="137">
        <v>1000000</v>
      </c>
      <c r="N2090" s="12"/>
      <c r="O2090" s="154"/>
      <c r="P2090" s="137"/>
      <c r="Q2090" s="12"/>
      <c r="R2090" s="151"/>
      <c r="S2090" s="138"/>
      <c r="T2090" s="138"/>
      <c r="X2090" s="85"/>
      <c r="Y2090" s="185"/>
      <c r="AA2090" s="157"/>
      <c r="AB2090" s="95"/>
      <c r="AC2090" s="95"/>
      <c r="AF2090" s="139"/>
      <c r="AS2090" s="84"/>
    </row>
    <row r="2091" spans="1:45" ht="14.25" customHeight="1">
      <c r="A2091" s="124"/>
      <c r="B2091" s="124"/>
      <c r="C2091" s="156"/>
      <c r="E2091" s="135">
        <f>COUNTIF(品番配送区分記入用リスト!U:U,CONCATENATE(A2091,$E$1))</f>
        <v>0</v>
      </c>
      <c r="F2091" s="135">
        <f>COUNTIF(品番配送区分記入用リスト!U:U,CONCATENATE(A2091,$F$1))</f>
        <v>0</v>
      </c>
      <c r="G2091" s="135">
        <f>COUNTIF(品番配送区分記入用リスト!U:U,CONCATENATE(A2091,$G$1))</f>
        <v>0</v>
      </c>
      <c r="H2091" s="135">
        <f>COUNTIF(品番配送区分記入用リスト!U:U,CONCATENATE(A2091,$H$1))</f>
        <v>0</v>
      </c>
      <c r="I2091" s="136">
        <f t="shared" si="34"/>
        <v>0</v>
      </c>
      <c r="J2091" s="142"/>
      <c r="L2091" s="135" t="s">
        <v>1484</v>
      </c>
      <c r="M2091" s="137">
        <v>1000000</v>
      </c>
      <c r="N2091" s="12"/>
      <c r="O2091" s="154"/>
      <c r="P2091" s="137"/>
      <c r="Q2091" s="12"/>
      <c r="R2091" s="151"/>
      <c r="S2091" s="138"/>
      <c r="T2091" s="138"/>
      <c r="X2091" s="85"/>
      <c r="Y2091" s="185"/>
      <c r="AA2091" s="157"/>
      <c r="AB2091" s="95"/>
      <c r="AC2091" s="95"/>
      <c r="AF2091" s="139"/>
      <c r="AS2091" s="84"/>
    </row>
    <row r="2092" spans="1:45" ht="14.25" customHeight="1">
      <c r="A2092" s="124"/>
      <c r="B2092" s="124"/>
      <c r="C2092" s="156"/>
      <c r="E2092" s="135">
        <f>COUNTIF(品番配送区分記入用リスト!U:U,CONCATENATE(A2092,$E$1))</f>
        <v>0</v>
      </c>
      <c r="F2092" s="135">
        <f>COUNTIF(品番配送区分記入用リスト!U:U,CONCATENATE(A2092,$F$1))</f>
        <v>0</v>
      </c>
      <c r="G2092" s="135">
        <f>COUNTIF(品番配送区分記入用リスト!U:U,CONCATENATE(A2092,$G$1))</f>
        <v>0</v>
      </c>
      <c r="H2092" s="135">
        <f>COUNTIF(品番配送区分記入用リスト!U:U,CONCATENATE(A2092,$H$1))</f>
        <v>0</v>
      </c>
      <c r="I2092" s="136">
        <f t="shared" si="34"/>
        <v>0</v>
      </c>
      <c r="J2092" s="142"/>
      <c r="L2092" s="135" t="s">
        <v>1484</v>
      </c>
      <c r="M2092" s="137">
        <v>1000000</v>
      </c>
      <c r="N2092" s="12"/>
      <c r="O2092" s="154"/>
      <c r="P2092" s="137"/>
      <c r="Q2092" s="12"/>
      <c r="R2092" s="151"/>
      <c r="S2092" s="138"/>
      <c r="T2092" s="138"/>
      <c r="X2092" s="85"/>
      <c r="Y2092" s="185"/>
      <c r="AA2092" s="157"/>
      <c r="AB2092" s="95"/>
      <c r="AC2092" s="95"/>
      <c r="AF2092" s="139"/>
      <c r="AS2092" s="84"/>
    </row>
    <row r="2093" spans="1:45" ht="14.25" customHeight="1">
      <c r="A2093" s="124"/>
      <c r="B2093" s="124"/>
      <c r="C2093" s="156"/>
      <c r="E2093" s="135">
        <f>COUNTIF(品番配送区分記入用リスト!U:U,CONCATENATE(A2093,$E$1))</f>
        <v>0</v>
      </c>
      <c r="F2093" s="135">
        <f>COUNTIF(品番配送区分記入用リスト!U:U,CONCATENATE(A2093,$F$1))</f>
        <v>0</v>
      </c>
      <c r="G2093" s="135">
        <f>COUNTIF(品番配送区分記入用リスト!U:U,CONCATENATE(A2093,$G$1))</f>
        <v>0</v>
      </c>
      <c r="H2093" s="135">
        <f>COUNTIF(品番配送区分記入用リスト!U:U,CONCATENATE(A2093,$H$1))</f>
        <v>0</v>
      </c>
      <c r="I2093" s="136">
        <f t="shared" si="34"/>
        <v>0</v>
      </c>
      <c r="J2093" s="142"/>
      <c r="L2093" s="135" t="s">
        <v>1484</v>
      </c>
      <c r="M2093" s="137">
        <v>1000000</v>
      </c>
      <c r="N2093" s="12"/>
      <c r="O2093" s="154"/>
      <c r="P2093" s="137"/>
      <c r="Q2093" s="12"/>
      <c r="R2093" s="151"/>
      <c r="S2093" s="138"/>
      <c r="T2093" s="138"/>
      <c r="X2093" s="85"/>
      <c r="Y2093" s="185"/>
      <c r="AA2093" s="157"/>
      <c r="AB2093" s="95"/>
      <c r="AC2093" s="95"/>
      <c r="AF2093" s="139"/>
      <c r="AS2093" s="84"/>
    </row>
    <row r="2094" spans="1:45" ht="14.25" customHeight="1">
      <c r="A2094" s="124"/>
      <c r="B2094" s="124"/>
      <c r="C2094" s="156"/>
      <c r="E2094" s="135">
        <f>COUNTIF(品番配送区分記入用リスト!U:U,CONCATENATE(A2094,$E$1))</f>
        <v>0</v>
      </c>
      <c r="F2094" s="135">
        <f>COUNTIF(品番配送区分記入用リスト!U:U,CONCATENATE(A2094,$F$1))</f>
        <v>0</v>
      </c>
      <c r="G2094" s="135">
        <f>COUNTIF(品番配送区分記入用リスト!U:U,CONCATENATE(A2094,$G$1))</f>
        <v>0</v>
      </c>
      <c r="H2094" s="135">
        <f>COUNTIF(品番配送区分記入用リスト!U:U,CONCATENATE(A2094,$H$1))</f>
        <v>0</v>
      </c>
      <c r="I2094" s="136">
        <f t="shared" si="34"/>
        <v>0</v>
      </c>
      <c r="J2094" s="142"/>
      <c r="L2094" s="135" t="s">
        <v>1484</v>
      </c>
      <c r="M2094" s="137">
        <v>1000000</v>
      </c>
      <c r="N2094" s="12"/>
      <c r="O2094" s="154"/>
      <c r="P2094" s="137"/>
      <c r="Q2094" s="12"/>
      <c r="R2094" s="151"/>
      <c r="S2094" s="138"/>
      <c r="T2094" s="138"/>
      <c r="X2094" s="85"/>
      <c r="Y2094" s="185"/>
      <c r="AA2094" s="157"/>
      <c r="AB2094" s="95"/>
      <c r="AC2094" s="95"/>
      <c r="AF2094" s="139"/>
      <c r="AS2094" s="84"/>
    </row>
    <row r="2095" spans="1:45" ht="14.25" customHeight="1">
      <c r="A2095" s="124"/>
      <c r="B2095" s="124"/>
      <c r="C2095" s="156"/>
      <c r="E2095" s="135">
        <f>COUNTIF(品番配送区分記入用リスト!U:U,CONCATENATE(A2095,$E$1))</f>
        <v>0</v>
      </c>
      <c r="F2095" s="135">
        <f>COUNTIF(品番配送区分記入用リスト!U:U,CONCATENATE(A2095,$F$1))</f>
        <v>0</v>
      </c>
      <c r="G2095" s="135">
        <f>COUNTIF(品番配送区分記入用リスト!U:U,CONCATENATE(A2095,$G$1))</f>
        <v>0</v>
      </c>
      <c r="H2095" s="135">
        <f>COUNTIF(品番配送区分記入用リスト!U:U,CONCATENATE(A2095,$H$1))</f>
        <v>0</v>
      </c>
      <c r="I2095" s="136">
        <f t="shared" si="34"/>
        <v>0</v>
      </c>
      <c r="J2095" s="142"/>
      <c r="L2095" s="135" t="s">
        <v>1484</v>
      </c>
      <c r="M2095" s="137">
        <v>1000000</v>
      </c>
      <c r="N2095" s="12"/>
      <c r="O2095" s="154"/>
      <c r="P2095" s="137"/>
      <c r="Q2095" s="12"/>
      <c r="R2095" s="151"/>
      <c r="S2095" s="138"/>
      <c r="T2095" s="138"/>
      <c r="X2095" s="85"/>
      <c r="Y2095" s="185"/>
      <c r="AA2095" s="157"/>
      <c r="AB2095" s="95"/>
      <c r="AC2095" s="95"/>
      <c r="AF2095" s="139"/>
      <c r="AS2095" s="84"/>
    </row>
    <row r="2096" spans="1:45" ht="14.25" customHeight="1">
      <c r="A2096" s="124"/>
      <c r="B2096" s="124"/>
      <c r="C2096" s="156"/>
      <c r="E2096" s="135">
        <f>COUNTIF(品番配送区分記入用リスト!U:U,CONCATENATE(A2096,$E$1))</f>
        <v>0</v>
      </c>
      <c r="F2096" s="135">
        <f>COUNTIF(品番配送区分記入用リスト!U:U,CONCATENATE(A2096,$F$1))</f>
        <v>0</v>
      </c>
      <c r="G2096" s="135">
        <f>COUNTIF(品番配送区分記入用リスト!U:U,CONCATENATE(A2096,$G$1))</f>
        <v>0</v>
      </c>
      <c r="H2096" s="135">
        <f>COUNTIF(品番配送区分記入用リスト!U:U,CONCATENATE(A2096,$H$1))</f>
        <v>0</v>
      </c>
      <c r="I2096" s="136">
        <f t="shared" si="34"/>
        <v>0</v>
      </c>
      <c r="J2096" s="142"/>
      <c r="L2096" s="135" t="s">
        <v>1484</v>
      </c>
      <c r="M2096" s="137">
        <v>1000000</v>
      </c>
      <c r="N2096" s="12"/>
      <c r="O2096" s="154"/>
      <c r="P2096" s="137"/>
      <c r="Q2096" s="12"/>
      <c r="R2096" s="151"/>
      <c r="S2096" s="138"/>
      <c r="T2096" s="138"/>
      <c r="X2096" s="85"/>
      <c r="Y2096" s="185"/>
      <c r="AA2096" s="157"/>
      <c r="AB2096" s="95"/>
      <c r="AC2096" s="95"/>
      <c r="AF2096" s="139"/>
      <c r="AS2096" s="84"/>
    </row>
    <row r="2097" spans="1:45" ht="14.25" customHeight="1">
      <c r="A2097" s="124"/>
      <c r="B2097" s="124"/>
      <c r="C2097" s="156"/>
      <c r="E2097" s="135">
        <f>COUNTIF(品番配送区分記入用リスト!U:U,CONCATENATE(A2097,$E$1))</f>
        <v>0</v>
      </c>
      <c r="F2097" s="135">
        <f>COUNTIF(品番配送区分記入用リスト!U:U,CONCATENATE(A2097,$F$1))</f>
        <v>0</v>
      </c>
      <c r="G2097" s="135">
        <f>COUNTIF(品番配送区分記入用リスト!U:U,CONCATENATE(A2097,$G$1))</f>
        <v>0</v>
      </c>
      <c r="H2097" s="135">
        <f>COUNTIF(品番配送区分記入用リスト!U:U,CONCATENATE(A2097,$H$1))</f>
        <v>0</v>
      </c>
      <c r="I2097" s="136">
        <f t="shared" si="34"/>
        <v>0</v>
      </c>
      <c r="J2097" s="142"/>
      <c r="L2097" s="135" t="s">
        <v>1484</v>
      </c>
      <c r="M2097" s="137">
        <v>1000000</v>
      </c>
      <c r="N2097" s="12"/>
      <c r="O2097" s="154"/>
      <c r="P2097" s="137"/>
      <c r="Q2097" s="12"/>
      <c r="R2097" s="151"/>
      <c r="S2097" s="138"/>
      <c r="T2097" s="138"/>
      <c r="X2097" s="85"/>
      <c r="Y2097" s="185"/>
      <c r="AA2097" s="157"/>
      <c r="AB2097" s="95"/>
      <c r="AC2097" s="95"/>
      <c r="AF2097" s="139"/>
      <c r="AS2097" s="84"/>
    </row>
    <row r="2098" spans="1:45" ht="14.25" customHeight="1">
      <c r="A2098" s="124"/>
      <c r="B2098" s="124"/>
      <c r="C2098" s="156"/>
      <c r="E2098" s="135">
        <f>COUNTIF(品番配送区分記入用リスト!U:U,CONCATENATE(A2098,$E$1))</f>
        <v>0</v>
      </c>
      <c r="F2098" s="135">
        <f>COUNTIF(品番配送区分記入用リスト!U:U,CONCATENATE(A2098,$F$1))</f>
        <v>0</v>
      </c>
      <c r="G2098" s="135">
        <f>COUNTIF(品番配送区分記入用リスト!U:U,CONCATENATE(A2098,$G$1))</f>
        <v>0</v>
      </c>
      <c r="H2098" s="135">
        <f>COUNTIF(品番配送区分記入用リスト!U:U,CONCATENATE(A2098,$H$1))</f>
        <v>0</v>
      </c>
      <c r="I2098" s="136">
        <f t="shared" si="34"/>
        <v>0</v>
      </c>
      <c r="J2098" s="142"/>
      <c r="L2098" s="135" t="s">
        <v>1484</v>
      </c>
      <c r="M2098" s="137">
        <v>1000000</v>
      </c>
      <c r="N2098" s="12"/>
      <c r="O2098" s="154"/>
      <c r="P2098" s="137"/>
      <c r="Q2098" s="12"/>
      <c r="R2098" s="151"/>
      <c r="S2098" s="138"/>
      <c r="T2098" s="138"/>
      <c r="X2098" s="85"/>
      <c r="Y2098" s="185"/>
      <c r="AA2098" s="157"/>
      <c r="AB2098" s="95"/>
      <c r="AC2098" s="95"/>
      <c r="AF2098" s="139"/>
      <c r="AS2098" s="84"/>
    </row>
    <row r="2099" spans="1:45" ht="14.25" customHeight="1">
      <c r="A2099" s="124"/>
      <c r="B2099" s="124"/>
      <c r="C2099" s="156"/>
      <c r="E2099" s="135">
        <f>COUNTIF(品番配送区分記入用リスト!U:U,CONCATENATE(A2099,$E$1))</f>
        <v>0</v>
      </c>
      <c r="F2099" s="135">
        <f>COUNTIF(品番配送区分記入用リスト!U:U,CONCATENATE(A2099,$F$1))</f>
        <v>0</v>
      </c>
      <c r="G2099" s="135">
        <f>COUNTIF(品番配送区分記入用リスト!U:U,CONCATENATE(A2099,$G$1))</f>
        <v>0</v>
      </c>
      <c r="H2099" s="135">
        <f>COUNTIF(品番配送区分記入用リスト!U:U,CONCATENATE(A2099,$H$1))</f>
        <v>0</v>
      </c>
      <c r="I2099" s="136">
        <f t="shared" si="34"/>
        <v>0</v>
      </c>
      <c r="J2099" s="142"/>
      <c r="L2099" s="135" t="s">
        <v>1484</v>
      </c>
      <c r="M2099" s="137">
        <v>1000000</v>
      </c>
      <c r="N2099" s="12"/>
      <c r="O2099" s="154"/>
      <c r="P2099" s="137"/>
      <c r="Q2099" s="12"/>
      <c r="R2099" s="151"/>
      <c r="S2099" s="138"/>
      <c r="T2099" s="138"/>
      <c r="X2099" s="85"/>
      <c r="Y2099" s="185"/>
      <c r="AA2099" s="157"/>
      <c r="AB2099" s="95"/>
      <c r="AC2099" s="95"/>
      <c r="AF2099" s="139"/>
      <c r="AS2099" s="84"/>
    </row>
    <row r="2100" spans="1:45" ht="14.25" customHeight="1">
      <c r="A2100" s="124"/>
      <c r="B2100" s="124"/>
      <c r="C2100" s="156"/>
      <c r="E2100" s="135">
        <f>COUNTIF(品番配送区分記入用リスト!U:U,CONCATENATE(A2100,$E$1))</f>
        <v>0</v>
      </c>
      <c r="F2100" s="135">
        <f>COUNTIF(品番配送区分記入用リスト!U:U,CONCATENATE(A2100,$F$1))</f>
        <v>0</v>
      </c>
      <c r="G2100" s="135">
        <f>COUNTIF(品番配送区分記入用リスト!U:U,CONCATENATE(A2100,$G$1))</f>
        <v>0</v>
      </c>
      <c r="H2100" s="135">
        <f>COUNTIF(品番配送区分記入用リスト!U:U,CONCATENATE(A2100,$H$1))</f>
        <v>0</v>
      </c>
      <c r="I2100" s="136">
        <f t="shared" si="34"/>
        <v>0</v>
      </c>
      <c r="J2100" s="142"/>
      <c r="L2100" s="135" t="s">
        <v>1484</v>
      </c>
      <c r="M2100" s="137">
        <v>1000000</v>
      </c>
      <c r="N2100" s="12"/>
      <c r="O2100" s="154"/>
      <c r="P2100" s="137"/>
      <c r="Q2100" s="12"/>
      <c r="R2100" s="151"/>
      <c r="S2100" s="138"/>
      <c r="T2100" s="138"/>
      <c r="X2100" s="85"/>
      <c r="Y2100" s="185"/>
      <c r="AA2100" s="157"/>
      <c r="AB2100" s="95"/>
      <c r="AC2100" s="95"/>
      <c r="AF2100" s="139"/>
      <c r="AS2100" s="84"/>
    </row>
    <row r="2101" spans="1:45" ht="14.25" customHeight="1">
      <c r="A2101" s="124"/>
      <c r="B2101" s="124"/>
      <c r="C2101" s="156"/>
      <c r="E2101" s="135">
        <f>COUNTIF(品番配送区分記入用リスト!U:U,CONCATENATE(A2101,$E$1))</f>
        <v>0</v>
      </c>
      <c r="F2101" s="135">
        <f>COUNTIF(品番配送区分記入用リスト!U:U,CONCATENATE(A2101,$F$1))</f>
        <v>0</v>
      </c>
      <c r="G2101" s="135">
        <f>COUNTIF(品番配送区分記入用リスト!U:U,CONCATENATE(A2101,$G$1))</f>
        <v>0</v>
      </c>
      <c r="H2101" s="135">
        <f>COUNTIF(品番配送区分記入用リスト!U:U,CONCATENATE(A2101,$H$1))</f>
        <v>0</v>
      </c>
      <c r="I2101" s="136">
        <f t="shared" si="34"/>
        <v>0</v>
      </c>
      <c r="J2101" s="142"/>
      <c r="L2101" s="135" t="s">
        <v>1484</v>
      </c>
      <c r="M2101" s="137">
        <v>1000000</v>
      </c>
      <c r="N2101" s="12"/>
      <c r="O2101" s="154"/>
      <c r="P2101" s="137"/>
      <c r="Q2101" s="12"/>
      <c r="R2101" s="151"/>
      <c r="S2101" s="138"/>
      <c r="T2101" s="138"/>
      <c r="X2101" s="85"/>
      <c r="Y2101" s="185"/>
      <c r="AA2101" s="157"/>
      <c r="AB2101" s="95"/>
      <c r="AC2101" s="95"/>
      <c r="AF2101" s="139"/>
      <c r="AS2101" s="84"/>
    </row>
    <row r="2102" spans="1:45" ht="14.25" customHeight="1">
      <c r="A2102" s="124"/>
      <c r="B2102" s="124"/>
      <c r="C2102" s="156"/>
      <c r="E2102" s="135">
        <f>COUNTIF(品番配送区分記入用リスト!U:U,CONCATENATE(A2102,$E$1))</f>
        <v>0</v>
      </c>
      <c r="F2102" s="135">
        <f>COUNTIF(品番配送区分記入用リスト!U:U,CONCATENATE(A2102,$F$1))</f>
        <v>0</v>
      </c>
      <c r="G2102" s="135">
        <f>COUNTIF(品番配送区分記入用リスト!U:U,CONCATENATE(A2102,$G$1))</f>
        <v>0</v>
      </c>
      <c r="H2102" s="135">
        <f>COUNTIF(品番配送区分記入用リスト!U:U,CONCATENATE(A2102,$H$1))</f>
        <v>0</v>
      </c>
      <c r="I2102" s="136">
        <f t="shared" si="34"/>
        <v>0</v>
      </c>
      <c r="J2102" s="142"/>
      <c r="L2102" s="135" t="s">
        <v>1484</v>
      </c>
      <c r="M2102" s="137">
        <v>1000000</v>
      </c>
      <c r="N2102" s="12"/>
      <c r="O2102" s="154"/>
      <c r="P2102" s="137"/>
      <c r="Q2102" s="12"/>
      <c r="R2102" s="151"/>
      <c r="S2102" s="138"/>
      <c r="T2102" s="138"/>
      <c r="X2102" s="85"/>
      <c r="Y2102" s="185"/>
      <c r="AA2102" s="157"/>
      <c r="AB2102" s="95"/>
      <c r="AC2102" s="95"/>
      <c r="AF2102" s="139"/>
      <c r="AS2102" s="84"/>
    </row>
    <row r="2103" spans="1:45" ht="14.25" customHeight="1">
      <c r="A2103" s="124"/>
      <c r="B2103" s="124"/>
      <c r="C2103" s="156"/>
      <c r="E2103" s="135">
        <f>COUNTIF(品番配送区分記入用リスト!U:U,CONCATENATE(A2103,$E$1))</f>
        <v>0</v>
      </c>
      <c r="F2103" s="135">
        <f>COUNTIF(品番配送区分記入用リスト!U:U,CONCATENATE(A2103,$F$1))</f>
        <v>0</v>
      </c>
      <c r="G2103" s="135">
        <f>COUNTIF(品番配送区分記入用リスト!U:U,CONCATENATE(A2103,$G$1))</f>
        <v>0</v>
      </c>
      <c r="H2103" s="135">
        <f>COUNTIF(品番配送区分記入用リスト!U:U,CONCATENATE(A2103,$H$1))</f>
        <v>0</v>
      </c>
      <c r="I2103" s="136">
        <f t="shared" si="34"/>
        <v>0</v>
      </c>
      <c r="J2103" s="142"/>
      <c r="L2103" s="135" t="s">
        <v>1484</v>
      </c>
      <c r="M2103" s="137">
        <v>1000000</v>
      </c>
      <c r="N2103" s="12"/>
      <c r="O2103" s="154"/>
      <c r="P2103" s="137"/>
      <c r="Q2103" s="12"/>
      <c r="R2103" s="151"/>
      <c r="S2103" s="138"/>
      <c r="T2103" s="138"/>
      <c r="X2103" s="85"/>
      <c r="Y2103" s="185"/>
      <c r="AA2103" s="157"/>
      <c r="AB2103" s="95"/>
      <c r="AC2103" s="95"/>
      <c r="AF2103" s="139"/>
      <c r="AS2103" s="84"/>
    </row>
    <row r="2104" spans="1:45" ht="14.25" customHeight="1">
      <c r="A2104" s="124"/>
      <c r="B2104" s="124"/>
      <c r="C2104" s="156"/>
      <c r="E2104" s="135">
        <f>COUNTIF(品番配送区分記入用リスト!U:U,CONCATENATE(A2104,$E$1))</f>
        <v>0</v>
      </c>
      <c r="F2104" s="135">
        <f>COUNTIF(品番配送区分記入用リスト!U:U,CONCATENATE(A2104,$F$1))</f>
        <v>0</v>
      </c>
      <c r="G2104" s="135">
        <f>COUNTIF(品番配送区分記入用リスト!U:U,CONCATENATE(A2104,$G$1))</f>
        <v>0</v>
      </c>
      <c r="H2104" s="135">
        <f>COUNTIF(品番配送区分記入用リスト!U:U,CONCATENATE(A2104,$H$1))</f>
        <v>0</v>
      </c>
      <c r="I2104" s="136">
        <f t="shared" si="34"/>
        <v>0</v>
      </c>
      <c r="J2104" s="142"/>
      <c r="L2104" s="135" t="s">
        <v>1484</v>
      </c>
      <c r="M2104" s="137">
        <v>1000000</v>
      </c>
      <c r="N2104" s="12"/>
      <c r="O2104" s="154"/>
      <c r="P2104" s="137"/>
      <c r="Q2104" s="12"/>
      <c r="R2104" s="151"/>
      <c r="S2104" s="138"/>
      <c r="T2104" s="138"/>
      <c r="X2104" s="85"/>
      <c r="Y2104" s="185"/>
      <c r="AA2104" s="157"/>
      <c r="AB2104" s="95"/>
      <c r="AC2104" s="95"/>
      <c r="AF2104" s="139"/>
      <c r="AS2104" s="84"/>
    </row>
    <row r="2105" spans="1:45" ht="14.25" customHeight="1">
      <c r="A2105" s="124"/>
      <c r="B2105" s="124"/>
      <c r="C2105" s="156"/>
      <c r="E2105" s="135">
        <f>COUNTIF(品番配送区分記入用リスト!U:U,CONCATENATE(A2105,$E$1))</f>
        <v>0</v>
      </c>
      <c r="F2105" s="135">
        <f>COUNTIF(品番配送区分記入用リスト!U:U,CONCATENATE(A2105,$F$1))</f>
        <v>0</v>
      </c>
      <c r="G2105" s="135">
        <f>COUNTIF(品番配送区分記入用リスト!U:U,CONCATENATE(A2105,$G$1))</f>
        <v>0</v>
      </c>
      <c r="H2105" s="135">
        <f>COUNTIF(品番配送区分記入用リスト!U:U,CONCATENATE(A2105,$H$1))</f>
        <v>0</v>
      </c>
      <c r="I2105" s="136">
        <f t="shared" si="34"/>
        <v>0</v>
      </c>
      <c r="J2105" s="142"/>
      <c r="L2105" s="135" t="s">
        <v>1484</v>
      </c>
      <c r="M2105" s="137">
        <v>1000000</v>
      </c>
      <c r="N2105" s="12"/>
      <c r="O2105" s="154"/>
      <c r="P2105" s="137"/>
      <c r="Q2105" s="12"/>
      <c r="R2105" s="151"/>
      <c r="S2105" s="138"/>
      <c r="T2105" s="138"/>
      <c r="X2105" s="85"/>
      <c r="Y2105" s="185"/>
      <c r="AA2105" s="157"/>
      <c r="AB2105" s="95"/>
      <c r="AC2105" s="95"/>
      <c r="AF2105" s="139"/>
      <c r="AS2105" s="84"/>
    </row>
    <row r="2106" spans="1:45" ht="14.25" customHeight="1">
      <c r="A2106" s="124"/>
      <c r="B2106" s="124"/>
      <c r="C2106" s="156"/>
      <c r="E2106" s="135">
        <f>COUNTIF(品番配送区分記入用リスト!U:U,CONCATENATE(A2106,$E$1))</f>
        <v>0</v>
      </c>
      <c r="F2106" s="135">
        <f>COUNTIF(品番配送区分記入用リスト!U:U,CONCATENATE(A2106,$F$1))</f>
        <v>0</v>
      </c>
      <c r="G2106" s="135">
        <f>COUNTIF(品番配送区分記入用リスト!U:U,CONCATENATE(A2106,$G$1))</f>
        <v>0</v>
      </c>
      <c r="H2106" s="135">
        <f>COUNTIF(品番配送区分記入用リスト!U:U,CONCATENATE(A2106,$H$1))</f>
        <v>0</v>
      </c>
      <c r="I2106" s="136">
        <f t="shared" si="34"/>
        <v>0</v>
      </c>
      <c r="J2106" s="142"/>
      <c r="L2106" s="135" t="s">
        <v>1484</v>
      </c>
      <c r="M2106" s="137">
        <v>1000000</v>
      </c>
      <c r="N2106" s="12"/>
      <c r="O2106" s="154"/>
      <c r="P2106" s="137"/>
      <c r="Q2106" s="12"/>
      <c r="R2106" s="151"/>
      <c r="S2106" s="138"/>
      <c r="T2106" s="138"/>
      <c r="X2106" s="85"/>
      <c r="Y2106" s="185"/>
      <c r="AA2106" s="157"/>
      <c r="AB2106" s="95"/>
      <c r="AC2106" s="95"/>
      <c r="AF2106" s="139"/>
      <c r="AS2106" s="84"/>
    </row>
    <row r="2107" spans="1:45" ht="14.25" customHeight="1">
      <c r="A2107" s="124"/>
      <c r="B2107" s="124"/>
      <c r="C2107" s="156"/>
      <c r="E2107" s="135">
        <f>COUNTIF(品番配送区分記入用リスト!U:U,CONCATENATE(A2107,$E$1))</f>
        <v>0</v>
      </c>
      <c r="F2107" s="135">
        <f>COUNTIF(品番配送区分記入用リスト!U:U,CONCATENATE(A2107,$F$1))</f>
        <v>0</v>
      </c>
      <c r="G2107" s="135">
        <f>COUNTIF(品番配送区分記入用リスト!U:U,CONCATENATE(A2107,$G$1))</f>
        <v>0</v>
      </c>
      <c r="H2107" s="135">
        <f>COUNTIF(品番配送区分記入用リスト!U:U,CONCATENATE(A2107,$H$1))</f>
        <v>0</v>
      </c>
      <c r="I2107" s="136">
        <f t="shared" si="34"/>
        <v>0</v>
      </c>
      <c r="J2107" s="142"/>
      <c r="L2107" s="135" t="s">
        <v>1484</v>
      </c>
      <c r="M2107" s="137">
        <v>1000000</v>
      </c>
      <c r="N2107" s="12"/>
      <c r="O2107" s="154"/>
      <c r="P2107" s="137"/>
      <c r="Q2107" s="12"/>
      <c r="R2107" s="151"/>
      <c r="S2107" s="138"/>
      <c r="T2107" s="138"/>
      <c r="X2107" s="85"/>
      <c r="Y2107" s="185"/>
      <c r="AA2107" s="157"/>
      <c r="AB2107" s="95"/>
      <c r="AC2107" s="95"/>
      <c r="AF2107" s="139"/>
      <c r="AS2107" s="84"/>
    </row>
    <row r="2108" spans="1:45" ht="14.25" customHeight="1">
      <c r="A2108" s="124"/>
      <c r="B2108" s="124"/>
      <c r="C2108" s="156"/>
      <c r="E2108" s="135">
        <f>COUNTIF(品番配送区分記入用リスト!U:U,CONCATENATE(A2108,$E$1))</f>
        <v>0</v>
      </c>
      <c r="F2108" s="135">
        <f>COUNTIF(品番配送区分記入用リスト!U:U,CONCATENATE(A2108,$F$1))</f>
        <v>0</v>
      </c>
      <c r="G2108" s="135">
        <f>COUNTIF(品番配送区分記入用リスト!U:U,CONCATENATE(A2108,$G$1))</f>
        <v>0</v>
      </c>
      <c r="H2108" s="135">
        <f>COUNTIF(品番配送区分記入用リスト!U:U,CONCATENATE(A2108,$H$1))</f>
        <v>0</v>
      </c>
      <c r="I2108" s="136">
        <f t="shared" si="34"/>
        <v>0</v>
      </c>
      <c r="J2108" s="142"/>
      <c r="L2108" s="135" t="s">
        <v>1484</v>
      </c>
      <c r="M2108" s="137">
        <v>1000000</v>
      </c>
      <c r="N2108" s="12"/>
      <c r="O2108" s="154"/>
      <c r="P2108" s="137"/>
      <c r="Q2108" s="12"/>
      <c r="R2108" s="151"/>
      <c r="S2108" s="138"/>
      <c r="T2108" s="138"/>
      <c r="X2108" s="85"/>
      <c r="Y2108" s="185"/>
      <c r="AA2108" s="157"/>
      <c r="AB2108" s="95"/>
      <c r="AC2108" s="95"/>
      <c r="AF2108" s="139"/>
      <c r="AS2108" s="84"/>
    </row>
    <row r="2109" spans="1:45" ht="14.25" customHeight="1">
      <c r="A2109" s="124"/>
      <c r="B2109" s="124"/>
      <c r="C2109" s="156"/>
      <c r="E2109" s="135">
        <f>COUNTIF(品番配送区分記入用リスト!U:U,CONCATENATE(A2109,$E$1))</f>
        <v>0</v>
      </c>
      <c r="F2109" s="135">
        <f>COUNTIF(品番配送区分記入用リスト!U:U,CONCATENATE(A2109,$F$1))</f>
        <v>0</v>
      </c>
      <c r="G2109" s="135">
        <f>COUNTIF(品番配送区分記入用リスト!U:U,CONCATENATE(A2109,$G$1))</f>
        <v>0</v>
      </c>
      <c r="H2109" s="135">
        <f>COUNTIF(品番配送区分記入用リスト!U:U,CONCATENATE(A2109,$H$1))</f>
        <v>0</v>
      </c>
      <c r="I2109" s="136">
        <f t="shared" si="34"/>
        <v>0</v>
      </c>
      <c r="J2109" s="142"/>
      <c r="L2109" s="135" t="s">
        <v>1484</v>
      </c>
      <c r="M2109" s="137">
        <v>1000000</v>
      </c>
      <c r="N2109" s="12"/>
      <c r="O2109" s="154"/>
      <c r="P2109" s="137"/>
      <c r="Q2109" s="12"/>
      <c r="R2109" s="151"/>
      <c r="S2109" s="138"/>
      <c r="T2109" s="138"/>
      <c r="X2109" s="85"/>
      <c r="Y2109" s="185"/>
      <c r="AA2109" s="157"/>
      <c r="AB2109" s="95"/>
      <c r="AC2109" s="95"/>
      <c r="AF2109" s="139"/>
      <c r="AS2109" s="84"/>
    </row>
    <row r="2110" spans="1:45" ht="14.25" customHeight="1">
      <c r="A2110" s="124"/>
      <c r="B2110" s="124"/>
      <c r="C2110" s="156"/>
      <c r="E2110" s="135">
        <f>COUNTIF(品番配送区分記入用リスト!U:U,CONCATENATE(A2110,$E$1))</f>
        <v>0</v>
      </c>
      <c r="F2110" s="135">
        <f>COUNTIF(品番配送区分記入用リスト!U:U,CONCATENATE(A2110,$F$1))</f>
        <v>0</v>
      </c>
      <c r="G2110" s="135">
        <f>COUNTIF(品番配送区分記入用リスト!U:U,CONCATENATE(A2110,$G$1))</f>
        <v>0</v>
      </c>
      <c r="H2110" s="135">
        <f>COUNTIF(品番配送区分記入用リスト!U:U,CONCATENATE(A2110,$H$1))</f>
        <v>0</v>
      </c>
      <c r="I2110" s="136">
        <f t="shared" si="34"/>
        <v>0</v>
      </c>
      <c r="J2110" s="142"/>
      <c r="L2110" s="135" t="s">
        <v>1484</v>
      </c>
      <c r="M2110" s="137">
        <v>1000000</v>
      </c>
      <c r="N2110" s="12"/>
      <c r="O2110" s="154"/>
      <c r="P2110" s="137"/>
      <c r="Q2110" s="12"/>
      <c r="R2110" s="151"/>
      <c r="S2110" s="138"/>
      <c r="T2110" s="138"/>
      <c r="X2110" s="85"/>
      <c r="Y2110" s="185"/>
      <c r="AA2110" s="157"/>
      <c r="AB2110" s="95"/>
      <c r="AC2110" s="95"/>
      <c r="AF2110" s="139"/>
      <c r="AS2110" s="84"/>
    </row>
    <row r="2111" spans="1:45" ht="14.25" customHeight="1">
      <c r="A2111" s="124"/>
      <c r="B2111" s="124"/>
      <c r="C2111" s="156"/>
      <c r="E2111" s="135">
        <f>COUNTIF(品番配送区分記入用リスト!U:U,CONCATENATE(A2111,$E$1))</f>
        <v>0</v>
      </c>
      <c r="F2111" s="135">
        <f>COUNTIF(品番配送区分記入用リスト!U:U,CONCATENATE(A2111,$F$1))</f>
        <v>0</v>
      </c>
      <c r="G2111" s="135">
        <f>COUNTIF(品番配送区分記入用リスト!U:U,CONCATENATE(A2111,$G$1))</f>
        <v>0</v>
      </c>
      <c r="H2111" s="135">
        <f>COUNTIF(品番配送区分記入用リスト!U:U,CONCATENATE(A2111,$H$1))</f>
        <v>0</v>
      </c>
      <c r="I2111" s="136">
        <f t="shared" si="34"/>
        <v>0</v>
      </c>
      <c r="J2111" s="142"/>
      <c r="L2111" s="135" t="s">
        <v>1484</v>
      </c>
      <c r="M2111" s="137">
        <v>1000000</v>
      </c>
      <c r="N2111" s="12"/>
      <c r="O2111" s="154"/>
      <c r="P2111" s="137"/>
      <c r="Q2111" s="12"/>
      <c r="R2111" s="151"/>
      <c r="S2111" s="138"/>
      <c r="T2111" s="138"/>
      <c r="X2111" s="85"/>
      <c r="Y2111" s="185"/>
      <c r="AA2111" s="157"/>
      <c r="AB2111" s="95"/>
      <c r="AC2111" s="95"/>
      <c r="AF2111" s="139"/>
      <c r="AS2111" s="84"/>
    </row>
    <row r="2112" spans="1:45" ht="14.25" customHeight="1">
      <c r="A2112" s="124"/>
      <c r="B2112" s="124"/>
      <c r="C2112" s="156"/>
      <c r="E2112" s="135">
        <f>COUNTIF(品番配送区分記入用リスト!U:U,CONCATENATE(A2112,$E$1))</f>
        <v>0</v>
      </c>
      <c r="F2112" s="135">
        <f>COUNTIF(品番配送区分記入用リスト!U:U,CONCATENATE(A2112,$F$1))</f>
        <v>0</v>
      </c>
      <c r="G2112" s="135">
        <f>COUNTIF(品番配送区分記入用リスト!U:U,CONCATENATE(A2112,$G$1))</f>
        <v>0</v>
      </c>
      <c r="H2112" s="135">
        <f>COUNTIF(品番配送区分記入用リスト!U:U,CONCATENATE(A2112,$H$1))</f>
        <v>0</v>
      </c>
      <c r="I2112" s="136">
        <f t="shared" si="34"/>
        <v>0</v>
      </c>
      <c r="J2112" s="142"/>
      <c r="L2112" s="135" t="s">
        <v>1484</v>
      </c>
      <c r="M2112" s="137">
        <v>1000000</v>
      </c>
      <c r="N2112" s="12"/>
      <c r="O2112" s="154"/>
      <c r="P2112" s="137"/>
      <c r="Q2112" s="12"/>
      <c r="R2112" s="151"/>
      <c r="S2112" s="138"/>
      <c r="T2112" s="138"/>
      <c r="X2112" s="85"/>
      <c r="Y2112" s="185"/>
      <c r="AA2112" s="157"/>
      <c r="AB2112" s="95"/>
      <c r="AC2112" s="95"/>
      <c r="AF2112" s="139"/>
      <c r="AS2112" s="84"/>
    </row>
    <row r="2113" spans="1:45" ht="14.25" customHeight="1">
      <c r="A2113" s="124"/>
      <c r="B2113" s="124"/>
      <c r="C2113" s="156"/>
      <c r="E2113" s="135">
        <f>COUNTIF(品番配送区分記入用リスト!U:U,CONCATENATE(A2113,$E$1))</f>
        <v>0</v>
      </c>
      <c r="F2113" s="135">
        <f>COUNTIF(品番配送区分記入用リスト!U:U,CONCATENATE(A2113,$F$1))</f>
        <v>0</v>
      </c>
      <c r="G2113" s="135">
        <f>COUNTIF(品番配送区分記入用リスト!U:U,CONCATENATE(A2113,$G$1))</f>
        <v>0</v>
      </c>
      <c r="H2113" s="135">
        <f>COUNTIF(品番配送区分記入用リスト!U:U,CONCATENATE(A2113,$H$1))</f>
        <v>0</v>
      </c>
      <c r="I2113" s="136">
        <f t="shared" ref="I2113:I2176" si="35">IF(SUM(E2113:H2113)+ROW(A2112)*0.0001%&gt;=1,SUM(E2113:H2113)+ROW(A2112)*0.0001%+M2113+C2113,0)</f>
        <v>0</v>
      </c>
      <c r="J2113" s="142"/>
      <c r="L2113" s="135" t="s">
        <v>1484</v>
      </c>
      <c r="M2113" s="137">
        <v>1000000</v>
      </c>
      <c r="N2113" s="12"/>
      <c r="O2113" s="154"/>
      <c r="P2113" s="137"/>
      <c r="Q2113" s="12"/>
      <c r="R2113" s="151"/>
      <c r="S2113" s="138"/>
      <c r="T2113" s="138"/>
      <c r="X2113" s="85"/>
      <c r="Y2113" s="185"/>
      <c r="AA2113" s="157"/>
      <c r="AB2113" s="95"/>
      <c r="AC2113" s="95"/>
      <c r="AF2113" s="139"/>
      <c r="AS2113" s="84"/>
    </row>
    <row r="2114" spans="1:45" ht="14.25" customHeight="1">
      <c r="A2114" s="124"/>
      <c r="B2114" s="124"/>
      <c r="C2114" s="156"/>
      <c r="E2114" s="135">
        <f>COUNTIF(品番配送区分記入用リスト!U:U,CONCATENATE(A2114,$E$1))</f>
        <v>0</v>
      </c>
      <c r="F2114" s="135">
        <f>COUNTIF(品番配送区分記入用リスト!U:U,CONCATENATE(A2114,$F$1))</f>
        <v>0</v>
      </c>
      <c r="G2114" s="135">
        <f>COUNTIF(品番配送区分記入用リスト!U:U,CONCATENATE(A2114,$G$1))</f>
        <v>0</v>
      </c>
      <c r="H2114" s="135">
        <f>COUNTIF(品番配送区分記入用リスト!U:U,CONCATENATE(A2114,$H$1))</f>
        <v>0</v>
      </c>
      <c r="I2114" s="136">
        <f t="shared" si="35"/>
        <v>0</v>
      </c>
      <c r="J2114" s="142"/>
      <c r="L2114" s="135" t="s">
        <v>1484</v>
      </c>
      <c r="M2114" s="137">
        <v>1000000</v>
      </c>
      <c r="N2114" s="12"/>
      <c r="O2114" s="154"/>
      <c r="P2114" s="137"/>
      <c r="Q2114" s="12"/>
      <c r="R2114" s="151"/>
      <c r="S2114" s="138"/>
      <c r="T2114" s="138"/>
      <c r="X2114" s="85"/>
      <c r="Y2114" s="185"/>
      <c r="AA2114" s="157"/>
      <c r="AB2114" s="95"/>
      <c r="AC2114" s="95"/>
      <c r="AF2114" s="139"/>
      <c r="AS2114" s="84"/>
    </row>
    <row r="2115" spans="1:45" ht="14.25" customHeight="1">
      <c r="A2115" s="124"/>
      <c r="B2115" s="124"/>
      <c r="C2115" s="156"/>
      <c r="E2115" s="135">
        <f>COUNTIF(品番配送区分記入用リスト!U:U,CONCATENATE(A2115,$E$1))</f>
        <v>0</v>
      </c>
      <c r="F2115" s="135">
        <f>COUNTIF(品番配送区分記入用リスト!U:U,CONCATENATE(A2115,$F$1))</f>
        <v>0</v>
      </c>
      <c r="G2115" s="135">
        <f>COUNTIF(品番配送区分記入用リスト!U:U,CONCATENATE(A2115,$G$1))</f>
        <v>0</v>
      </c>
      <c r="H2115" s="135">
        <f>COUNTIF(品番配送区分記入用リスト!U:U,CONCATENATE(A2115,$H$1))</f>
        <v>0</v>
      </c>
      <c r="I2115" s="136">
        <f t="shared" si="35"/>
        <v>0</v>
      </c>
      <c r="J2115" s="142"/>
      <c r="L2115" s="135" t="s">
        <v>1484</v>
      </c>
      <c r="M2115" s="137">
        <v>1000000</v>
      </c>
      <c r="N2115" s="12"/>
      <c r="O2115" s="154"/>
      <c r="P2115" s="137"/>
      <c r="Q2115" s="12"/>
      <c r="R2115" s="151"/>
      <c r="S2115" s="138"/>
      <c r="T2115" s="138"/>
      <c r="X2115" s="85"/>
      <c r="Y2115" s="185"/>
      <c r="AA2115" s="157"/>
      <c r="AB2115" s="95"/>
      <c r="AC2115" s="95"/>
      <c r="AF2115" s="139"/>
      <c r="AS2115" s="84"/>
    </row>
    <row r="2116" spans="1:45" ht="14.25" customHeight="1">
      <c r="A2116" s="124"/>
      <c r="B2116" s="124"/>
      <c r="C2116" s="156"/>
      <c r="E2116" s="135">
        <f>COUNTIF(品番配送区分記入用リスト!U:U,CONCATENATE(A2116,$E$1))</f>
        <v>0</v>
      </c>
      <c r="F2116" s="135">
        <f>COUNTIF(品番配送区分記入用リスト!U:U,CONCATENATE(A2116,$F$1))</f>
        <v>0</v>
      </c>
      <c r="G2116" s="135">
        <f>COUNTIF(品番配送区分記入用リスト!U:U,CONCATENATE(A2116,$G$1))</f>
        <v>0</v>
      </c>
      <c r="H2116" s="135">
        <f>COUNTIF(品番配送区分記入用リスト!U:U,CONCATENATE(A2116,$H$1))</f>
        <v>0</v>
      </c>
      <c r="I2116" s="136">
        <f t="shared" si="35"/>
        <v>0</v>
      </c>
      <c r="J2116" s="142"/>
      <c r="L2116" s="135" t="s">
        <v>1484</v>
      </c>
      <c r="M2116" s="137">
        <v>1000000</v>
      </c>
      <c r="N2116" s="12"/>
      <c r="O2116" s="154"/>
      <c r="P2116" s="137"/>
      <c r="Q2116" s="12"/>
      <c r="R2116" s="151"/>
      <c r="S2116" s="138"/>
      <c r="T2116" s="138"/>
      <c r="X2116" s="85"/>
      <c r="Y2116" s="185"/>
      <c r="AA2116" s="157"/>
      <c r="AB2116" s="95"/>
      <c r="AC2116" s="95"/>
      <c r="AF2116" s="139"/>
      <c r="AS2116" s="84"/>
    </row>
    <row r="2117" spans="1:45" ht="14.25" customHeight="1">
      <c r="A2117" s="124"/>
      <c r="B2117" s="124"/>
      <c r="C2117" s="156"/>
      <c r="E2117" s="135">
        <f>COUNTIF(品番配送区分記入用リスト!U:U,CONCATENATE(A2117,$E$1))</f>
        <v>0</v>
      </c>
      <c r="F2117" s="135">
        <f>COUNTIF(品番配送区分記入用リスト!U:U,CONCATENATE(A2117,$F$1))</f>
        <v>0</v>
      </c>
      <c r="G2117" s="135">
        <f>COUNTIF(品番配送区分記入用リスト!U:U,CONCATENATE(A2117,$G$1))</f>
        <v>0</v>
      </c>
      <c r="H2117" s="135">
        <f>COUNTIF(品番配送区分記入用リスト!U:U,CONCATENATE(A2117,$H$1))</f>
        <v>0</v>
      </c>
      <c r="I2117" s="136">
        <f t="shared" si="35"/>
        <v>0</v>
      </c>
      <c r="J2117" s="142"/>
      <c r="L2117" s="135" t="s">
        <v>1484</v>
      </c>
      <c r="M2117" s="137">
        <v>1000000</v>
      </c>
      <c r="N2117" s="12"/>
      <c r="O2117" s="154"/>
      <c r="P2117" s="137"/>
      <c r="Q2117" s="12"/>
      <c r="R2117" s="151"/>
      <c r="S2117" s="138"/>
      <c r="T2117" s="138"/>
      <c r="X2117" s="85"/>
      <c r="Y2117" s="185"/>
      <c r="AA2117" s="157"/>
      <c r="AB2117" s="95"/>
      <c r="AC2117" s="95"/>
      <c r="AF2117" s="139"/>
      <c r="AS2117" s="84"/>
    </row>
    <row r="2118" spans="1:45" ht="14.25" customHeight="1">
      <c r="A2118" s="124"/>
      <c r="B2118" s="124"/>
      <c r="C2118" s="156"/>
      <c r="E2118" s="135">
        <f>COUNTIF(品番配送区分記入用リスト!U:U,CONCATENATE(A2118,$E$1))</f>
        <v>0</v>
      </c>
      <c r="F2118" s="135">
        <f>COUNTIF(品番配送区分記入用リスト!U:U,CONCATENATE(A2118,$F$1))</f>
        <v>0</v>
      </c>
      <c r="G2118" s="135">
        <f>COUNTIF(品番配送区分記入用リスト!U:U,CONCATENATE(A2118,$G$1))</f>
        <v>0</v>
      </c>
      <c r="H2118" s="135">
        <f>COUNTIF(品番配送区分記入用リスト!U:U,CONCATENATE(A2118,$H$1))</f>
        <v>0</v>
      </c>
      <c r="I2118" s="136">
        <f t="shared" si="35"/>
        <v>0</v>
      </c>
      <c r="J2118" s="142"/>
      <c r="L2118" s="135" t="s">
        <v>1484</v>
      </c>
      <c r="M2118" s="137">
        <v>1000000</v>
      </c>
      <c r="N2118" s="12"/>
      <c r="O2118" s="154"/>
      <c r="P2118" s="137"/>
      <c r="Q2118" s="12"/>
      <c r="R2118" s="151"/>
      <c r="S2118" s="138"/>
      <c r="T2118" s="138"/>
      <c r="X2118" s="85"/>
      <c r="Y2118" s="185"/>
      <c r="AA2118" s="157"/>
      <c r="AB2118" s="95"/>
      <c r="AC2118" s="95"/>
      <c r="AF2118" s="139"/>
      <c r="AS2118" s="84"/>
    </row>
    <row r="2119" spans="1:45" ht="14.25" customHeight="1">
      <c r="A2119" s="124"/>
      <c r="B2119" s="124"/>
      <c r="C2119" s="156"/>
      <c r="E2119" s="135">
        <f>COUNTIF(品番配送区分記入用リスト!U:U,CONCATENATE(A2119,$E$1))</f>
        <v>0</v>
      </c>
      <c r="F2119" s="135">
        <f>COUNTIF(品番配送区分記入用リスト!U:U,CONCATENATE(A2119,$F$1))</f>
        <v>0</v>
      </c>
      <c r="G2119" s="135">
        <f>COUNTIF(品番配送区分記入用リスト!U:U,CONCATENATE(A2119,$G$1))</f>
        <v>0</v>
      </c>
      <c r="H2119" s="135">
        <f>COUNTIF(品番配送区分記入用リスト!U:U,CONCATENATE(A2119,$H$1))</f>
        <v>0</v>
      </c>
      <c r="I2119" s="136">
        <f t="shared" si="35"/>
        <v>0</v>
      </c>
      <c r="J2119" s="142"/>
      <c r="L2119" s="135" t="s">
        <v>1484</v>
      </c>
      <c r="M2119" s="137">
        <v>1000000</v>
      </c>
      <c r="N2119" s="12"/>
      <c r="O2119" s="154"/>
      <c r="P2119" s="137"/>
      <c r="Q2119" s="12"/>
      <c r="R2119" s="151"/>
      <c r="S2119" s="138"/>
      <c r="T2119" s="138"/>
      <c r="X2119" s="85"/>
      <c r="Y2119" s="185"/>
      <c r="AA2119" s="157"/>
      <c r="AB2119" s="95"/>
      <c r="AC2119" s="95"/>
      <c r="AF2119" s="139"/>
      <c r="AS2119" s="84"/>
    </row>
    <row r="2120" spans="1:45" ht="14.25" customHeight="1">
      <c r="A2120" s="124"/>
      <c r="B2120" s="124"/>
      <c r="C2120" s="156"/>
      <c r="E2120" s="135">
        <f>COUNTIF(品番配送区分記入用リスト!U:U,CONCATENATE(A2120,$E$1))</f>
        <v>0</v>
      </c>
      <c r="F2120" s="135">
        <f>COUNTIF(品番配送区分記入用リスト!U:U,CONCATENATE(A2120,$F$1))</f>
        <v>0</v>
      </c>
      <c r="G2120" s="135">
        <f>COUNTIF(品番配送区分記入用リスト!U:U,CONCATENATE(A2120,$G$1))</f>
        <v>0</v>
      </c>
      <c r="H2120" s="135">
        <f>COUNTIF(品番配送区分記入用リスト!U:U,CONCATENATE(A2120,$H$1))</f>
        <v>0</v>
      </c>
      <c r="I2120" s="136">
        <f t="shared" si="35"/>
        <v>0</v>
      </c>
      <c r="J2120" s="142"/>
      <c r="L2120" s="135" t="s">
        <v>1484</v>
      </c>
      <c r="M2120" s="137">
        <v>1000000</v>
      </c>
      <c r="N2120" s="12"/>
      <c r="O2120" s="154"/>
      <c r="P2120" s="137"/>
      <c r="Q2120" s="12"/>
      <c r="R2120" s="151"/>
      <c r="S2120" s="138"/>
      <c r="T2120" s="138"/>
      <c r="X2120" s="85"/>
      <c r="Y2120" s="185"/>
      <c r="AA2120" s="157"/>
      <c r="AB2120" s="95"/>
      <c r="AC2120" s="95"/>
      <c r="AF2120" s="139"/>
      <c r="AS2120" s="84"/>
    </row>
    <row r="2121" spans="1:45" ht="14.25" customHeight="1">
      <c r="A2121" s="124"/>
      <c r="B2121" s="124"/>
      <c r="C2121" s="156"/>
      <c r="E2121" s="135">
        <f>COUNTIF(品番配送区分記入用リスト!U:U,CONCATENATE(A2121,$E$1))</f>
        <v>0</v>
      </c>
      <c r="F2121" s="135">
        <f>COUNTIF(品番配送区分記入用リスト!U:U,CONCATENATE(A2121,$F$1))</f>
        <v>0</v>
      </c>
      <c r="G2121" s="135">
        <f>COUNTIF(品番配送区分記入用リスト!U:U,CONCATENATE(A2121,$G$1))</f>
        <v>0</v>
      </c>
      <c r="H2121" s="135">
        <f>COUNTIF(品番配送区分記入用リスト!U:U,CONCATENATE(A2121,$H$1))</f>
        <v>0</v>
      </c>
      <c r="I2121" s="136">
        <f t="shared" si="35"/>
        <v>0</v>
      </c>
      <c r="J2121" s="142"/>
      <c r="L2121" s="135" t="s">
        <v>1484</v>
      </c>
      <c r="M2121" s="137">
        <v>1000000</v>
      </c>
      <c r="N2121" s="12"/>
      <c r="O2121" s="154"/>
      <c r="P2121" s="137"/>
      <c r="Q2121" s="12"/>
      <c r="R2121" s="151"/>
      <c r="S2121" s="138"/>
      <c r="T2121" s="138"/>
      <c r="X2121" s="85"/>
      <c r="Y2121" s="185"/>
      <c r="AA2121" s="157"/>
      <c r="AB2121" s="95"/>
      <c r="AC2121" s="95"/>
      <c r="AF2121" s="139"/>
      <c r="AS2121" s="84"/>
    </row>
    <row r="2122" spans="1:45" ht="14.25" customHeight="1">
      <c r="A2122" s="124"/>
      <c r="B2122" s="124"/>
      <c r="C2122" s="156"/>
      <c r="E2122" s="135">
        <f>COUNTIF(品番配送区分記入用リスト!U:U,CONCATENATE(A2122,$E$1))</f>
        <v>0</v>
      </c>
      <c r="F2122" s="135">
        <f>COUNTIF(品番配送区分記入用リスト!U:U,CONCATENATE(A2122,$F$1))</f>
        <v>0</v>
      </c>
      <c r="G2122" s="135">
        <f>COUNTIF(品番配送区分記入用リスト!U:U,CONCATENATE(A2122,$G$1))</f>
        <v>0</v>
      </c>
      <c r="H2122" s="135">
        <f>COUNTIF(品番配送区分記入用リスト!U:U,CONCATENATE(A2122,$H$1))</f>
        <v>0</v>
      </c>
      <c r="I2122" s="136">
        <f t="shared" si="35"/>
        <v>0</v>
      </c>
      <c r="J2122" s="142"/>
      <c r="L2122" s="135" t="s">
        <v>1484</v>
      </c>
      <c r="M2122" s="137">
        <v>1000000</v>
      </c>
      <c r="N2122" s="12"/>
      <c r="O2122" s="154"/>
      <c r="P2122" s="137"/>
      <c r="Q2122" s="12"/>
      <c r="R2122" s="151"/>
      <c r="S2122" s="138"/>
      <c r="T2122" s="138"/>
      <c r="X2122" s="85"/>
      <c r="Y2122" s="185"/>
      <c r="AA2122" s="157"/>
      <c r="AB2122" s="95"/>
      <c r="AC2122" s="95"/>
      <c r="AF2122" s="139"/>
      <c r="AS2122" s="84"/>
    </row>
    <row r="2123" spans="1:45" ht="14.25" customHeight="1">
      <c r="A2123" s="124"/>
      <c r="B2123" s="124"/>
      <c r="C2123" s="156"/>
      <c r="E2123" s="135">
        <f>COUNTIF(品番配送区分記入用リスト!U:U,CONCATENATE(A2123,$E$1))</f>
        <v>0</v>
      </c>
      <c r="F2123" s="135">
        <f>COUNTIF(品番配送区分記入用リスト!U:U,CONCATENATE(A2123,$F$1))</f>
        <v>0</v>
      </c>
      <c r="G2123" s="135">
        <f>COUNTIF(品番配送区分記入用リスト!U:U,CONCATENATE(A2123,$G$1))</f>
        <v>0</v>
      </c>
      <c r="H2123" s="135">
        <f>COUNTIF(品番配送区分記入用リスト!U:U,CONCATENATE(A2123,$H$1))</f>
        <v>0</v>
      </c>
      <c r="I2123" s="136">
        <f t="shared" si="35"/>
        <v>0</v>
      </c>
      <c r="J2123" s="142"/>
      <c r="L2123" s="135" t="s">
        <v>1484</v>
      </c>
      <c r="M2123" s="137">
        <v>1000000</v>
      </c>
      <c r="N2123" s="12"/>
      <c r="O2123" s="154"/>
      <c r="P2123" s="137"/>
      <c r="Q2123" s="12"/>
      <c r="R2123" s="151"/>
      <c r="S2123" s="138"/>
      <c r="T2123" s="138"/>
      <c r="X2123" s="85"/>
      <c r="Y2123" s="185"/>
      <c r="AA2123" s="157"/>
      <c r="AB2123" s="95"/>
      <c r="AC2123" s="95"/>
      <c r="AF2123" s="139"/>
      <c r="AS2123" s="84"/>
    </row>
    <row r="2124" spans="1:45" ht="14.25" customHeight="1">
      <c r="A2124" s="124"/>
      <c r="B2124" s="124"/>
      <c r="C2124" s="156"/>
      <c r="E2124" s="135">
        <f>COUNTIF(品番配送区分記入用リスト!U:U,CONCATENATE(A2124,$E$1))</f>
        <v>0</v>
      </c>
      <c r="F2124" s="135">
        <f>COUNTIF(品番配送区分記入用リスト!U:U,CONCATENATE(A2124,$F$1))</f>
        <v>0</v>
      </c>
      <c r="G2124" s="135">
        <f>COUNTIF(品番配送区分記入用リスト!U:U,CONCATENATE(A2124,$G$1))</f>
        <v>0</v>
      </c>
      <c r="H2124" s="135">
        <f>COUNTIF(品番配送区分記入用リスト!U:U,CONCATENATE(A2124,$H$1))</f>
        <v>0</v>
      </c>
      <c r="I2124" s="136">
        <f t="shared" si="35"/>
        <v>0</v>
      </c>
      <c r="J2124" s="142"/>
      <c r="L2124" s="135" t="s">
        <v>1484</v>
      </c>
      <c r="M2124" s="137">
        <v>1000000</v>
      </c>
      <c r="N2124" s="12"/>
      <c r="O2124" s="154"/>
      <c r="P2124" s="137"/>
      <c r="Q2124" s="12"/>
      <c r="R2124" s="151"/>
      <c r="S2124" s="138"/>
      <c r="T2124" s="138"/>
      <c r="X2124" s="85"/>
      <c r="Y2124" s="185"/>
      <c r="AA2124" s="157"/>
      <c r="AB2124" s="95"/>
      <c r="AC2124" s="95"/>
      <c r="AF2124" s="139"/>
      <c r="AS2124" s="84"/>
    </row>
    <row r="2125" spans="1:45" ht="14.25" customHeight="1">
      <c r="A2125" s="124"/>
      <c r="B2125" s="124"/>
      <c r="C2125" s="156"/>
      <c r="E2125" s="135">
        <f>COUNTIF(品番配送区分記入用リスト!U:U,CONCATENATE(A2125,$E$1))</f>
        <v>0</v>
      </c>
      <c r="F2125" s="135">
        <f>COUNTIF(品番配送区分記入用リスト!U:U,CONCATENATE(A2125,$F$1))</f>
        <v>0</v>
      </c>
      <c r="G2125" s="135">
        <f>COUNTIF(品番配送区分記入用リスト!U:U,CONCATENATE(A2125,$G$1))</f>
        <v>0</v>
      </c>
      <c r="H2125" s="135">
        <f>COUNTIF(品番配送区分記入用リスト!U:U,CONCATENATE(A2125,$H$1))</f>
        <v>0</v>
      </c>
      <c r="I2125" s="136">
        <f t="shared" si="35"/>
        <v>0</v>
      </c>
      <c r="J2125" s="142"/>
      <c r="L2125" s="135" t="s">
        <v>1484</v>
      </c>
      <c r="M2125" s="137">
        <v>1000000</v>
      </c>
      <c r="N2125" s="12"/>
      <c r="O2125" s="154"/>
      <c r="P2125" s="137"/>
      <c r="Q2125" s="12"/>
      <c r="R2125" s="151"/>
      <c r="S2125" s="138"/>
      <c r="T2125" s="138"/>
      <c r="X2125" s="85"/>
      <c r="Y2125" s="185"/>
      <c r="AA2125" s="157"/>
      <c r="AB2125" s="95"/>
      <c r="AC2125" s="95"/>
      <c r="AF2125" s="139"/>
      <c r="AS2125" s="84"/>
    </row>
    <row r="2126" spans="1:45" ht="14.25" customHeight="1">
      <c r="A2126" s="124"/>
      <c r="B2126" s="124"/>
      <c r="C2126" s="156"/>
      <c r="E2126" s="135">
        <f>COUNTIF(品番配送区分記入用リスト!U:U,CONCATENATE(A2126,$E$1))</f>
        <v>0</v>
      </c>
      <c r="F2126" s="135">
        <f>COUNTIF(品番配送区分記入用リスト!U:U,CONCATENATE(A2126,$F$1))</f>
        <v>0</v>
      </c>
      <c r="G2126" s="135">
        <f>COUNTIF(品番配送区分記入用リスト!U:U,CONCATENATE(A2126,$G$1))</f>
        <v>0</v>
      </c>
      <c r="H2126" s="135">
        <f>COUNTIF(品番配送区分記入用リスト!U:U,CONCATENATE(A2126,$H$1))</f>
        <v>0</v>
      </c>
      <c r="I2126" s="136">
        <f t="shared" si="35"/>
        <v>0</v>
      </c>
      <c r="J2126" s="142"/>
      <c r="L2126" s="135" t="s">
        <v>1484</v>
      </c>
      <c r="M2126" s="137">
        <v>1000000</v>
      </c>
      <c r="N2126" s="12"/>
      <c r="O2126" s="154"/>
      <c r="P2126" s="137"/>
      <c r="Q2126" s="12"/>
      <c r="R2126" s="151"/>
      <c r="S2126" s="138"/>
      <c r="T2126" s="138"/>
      <c r="X2126" s="85"/>
      <c r="Y2126" s="185"/>
      <c r="AA2126" s="157"/>
      <c r="AB2126" s="95"/>
      <c r="AC2126" s="95"/>
      <c r="AF2126" s="139"/>
      <c r="AS2126" s="84"/>
    </row>
    <row r="2127" spans="1:45" ht="14.25" customHeight="1">
      <c r="A2127" s="124"/>
      <c r="B2127" s="124"/>
      <c r="C2127" s="156"/>
      <c r="E2127" s="135">
        <f>COUNTIF(品番配送区分記入用リスト!U:U,CONCATENATE(A2127,$E$1))</f>
        <v>0</v>
      </c>
      <c r="F2127" s="135">
        <f>COUNTIF(品番配送区分記入用リスト!U:U,CONCATENATE(A2127,$F$1))</f>
        <v>0</v>
      </c>
      <c r="G2127" s="135">
        <f>COUNTIF(品番配送区分記入用リスト!U:U,CONCATENATE(A2127,$G$1))</f>
        <v>0</v>
      </c>
      <c r="H2127" s="135">
        <f>COUNTIF(品番配送区分記入用リスト!U:U,CONCATENATE(A2127,$H$1))</f>
        <v>0</v>
      </c>
      <c r="I2127" s="136">
        <f t="shared" si="35"/>
        <v>0</v>
      </c>
      <c r="J2127" s="142"/>
      <c r="L2127" s="135" t="s">
        <v>1484</v>
      </c>
      <c r="M2127" s="137">
        <v>1000000</v>
      </c>
      <c r="N2127" s="12"/>
      <c r="O2127" s="154"/>
      <c r="P2127" s="137"/>
      <c r="Q2127" s="12"/>
      <c r="R2127" s="151"/>
      <c r="S2127" s="138"/>
      <c r="T2127" s="138"/>
      <c r="X2127" s="85"/>
      <c r="Y2127" s="185"/>
      <c r="AA2127" s="157"/>
      <c r="AB2127" s="95"/>
      <c r="AC2127" s="95"/>
      <c r="AF2127" s="139"/>
      <c r="AS2127" s="84"/>
    </row>
    <row r="2128" spans="1:45" ht="14.25" customHeight="1">
      <c r="A2128" s="124"/>
      <c r="B2128" s="124"/>
      <c r="C2128" s="156"/>
      <c r="E2128" s="135">
        <f>COUNTIF(品番配送区分記入用リスト!U:U,CONCATENATE(A2128,$E$1))</f>
        <v>0</v>
      </c>
      <c r="F2128" s="135">
        <f>COUNTIF(品番配送区分記入用リスト!U:U,CONCATENATE(A2128,$F$1))</f>
        <v>0</v>
      </c>
      <c r="G2128" s="135">
        <f>COUNTIF(品番配送区分記入用リスト!U:U,CONCATENATE(A2128,$G$1))</f>
        <v>0</v>
      </c>
      <c r="H2128" s="135">
        <f>COUNTIF(品番配送区分記入用リスト!U:U,CONCATENATE(A2128,$H$1))</f>
        <v>0</v>
      </c>
      <c r="I2128" s="136">
        <f t="shared" si="35"/>
        <v>0</v>
      </c>
      <c r="J2128" s="142"/>
      <c r="L2128" s="135" t="s">
        <v>1484</v>
      </c>
      <c r="M2128" s="137">
        <v>1000000</v>
      </c>
      <c r="N2128" s="12"/>
      <c r="O2128" s="154"/>
      <c r="P2128" s="137"/>
      <c r="Q2128" s="12"/>
      <c r="R2128" s="151"/>
      <c r="S2128" s="138"/>
      <c r="T2128" s="138"/>
      <c r="X2128" s="85"/>
      <c r="Y2128" s="185"/>
      <c r="AA2128" s="157"/>
      <c r="AB2128" s="95"/>
      <c r="AC2128" s="95"/>
      <c r="AF2128" s="139"/>
      <c r="AS2128" s="84"/>
    </row>
    <row r="2129" spans="1:45" ht="14.25" customHeight="1">
      <c r="A2129" s="124"/>
      <c r="B2129" s="124"/>
      <c r="C2129" s="156"/>
      <c r="E2129" s="135">
        <f>COUNTIF(品番配送区分記入用リスト!U:U,CONCATENATE(A2129,$E$1))</f>
        <v>0</v>
      </c>
      <c r="F2129" s="135">
        <f>COUNTIF(品番配送区分記入用リスト!U:U,CONCATENATE(A2129,$F$1))</f>
        <v>0</v>
      </c>
      <c r="G2129" s="135">
        <f>COUNTIF(品番配送区分記入用リスト!U:U,CONCATENATE(A2129,$G$1))</f>
        <v>0</v>
      </c>
      <c r="H2129" s="135">
        <f>COUNTIF(品番配送区分記入用リスト!U:U,CONCATENATE(A2129,$H$1))</f>
        <v>0</v>
      </c>
      <c r="I2129" s="136">
        <f t="shared" si="35"/>
        <v>0</v>
      </c>
      <c r="J2129" s="142"/>
      <c r="L2129" s="135" t="s">
        <v>1484</v>
      </c>
      <c r="M2129" s="137">
        <v>1000000</v>
      </c>
      <c r="N2129" s="12"/>
      <c r="O2129" s="154"/>
      <c r="P2129" s="137"/>
      <c r="Q2129" s="12"/>
      <c r="R2129" s="151"/>
      <c r="S2129" s="138"/>
      <c r="T2129" s="138"/>
      <c r="X2129" s="85"/>
      <c r="Y2129" s="185"/>
      <c r="AA2129" s="157"/>
      <c r="AB2129" s="95"/>
      <c r="AC2129" s="95"/>
      <c r="AF2129" s="139"/>
      <c r="AS2129" s="84"/>
    </row>
    <row r="2130" spans="1:45" ht="14.25" customHeight="1">
      <c r="A2130" s="124"/>
      <c r="B2130" s="124"/>
      <c r="C2130" s="156"/>
      <c r="E2130" s="135">
        <f>COUNTIF(品番配送区分記入用リスト!U:U,CONCATENATE(A2130,$E$1))</f>
        <v>0</v>
      </c>
      <c r="F2130" s="135">
        <f>COUNTIF(品番配送区分記入用リスト!U:U,CONCATENATE(A2130,$F$1))</f>
        <v>0</v>
      </c>
      <c r="G2130" s="135">
        <f>COUNTIF(品番配送区分記入用リスト!U:U,CONCATENATE(A2130,$G$1))</f>
        <v>0</v>
      </c>
      <c r="H2130" s="135">
        <f>COUNTIF(品番配送区分記入用リスト!U:U,CONCATENATE(A2130,$H$1))</f>
        <v>0</v>
      </c>
      <c r="I2130" s="136">
        <f t="shared" si="35"/>
        <v>0</v>
      </c>
      <c r="J2130" s="142"/>
      <c r="L2130" s="135" t="s">
        <v>1484</v>
      </c>
      <c r="M2130" s="137">
        <v>1000000</v>
      </c>
      <c r="N2130" s="12"/>
      <c r="O2130" s="154"/>
      <c r="P2130" s="137"/>
      <c r="Q2130" s="12"/>
      <c r="R2130" s="151"/>
      <c r="S2130" s="138"/>
      <c r="T2130" s="138"/>
      <c r="X2130" s="85"/>
      <c r="Y2130" s="185"/>
      <c r="AA2130" s="157"/>
      <c r="AB2130" s="95"/>
      <c r="AC2130" s="95"/>
      <c r="AF2130" s="139"/>
      <c r="AS2130" s="84"/>
    </row>
    <row r="2131" spans="1:45" ht="14.25" customHeight="1">
      <c r="A2131" s="124"/>
      <c r="B2131" s="124"/>
      <c r="C2131" s="156"/>
      <c r="E2131" s="135">
        <f>COUNTIF(品番配送区分記入用リスト!U:U,CONCATENATE(A2131,$E$1))</f>
        <v>0</v>
      </c>
      <c r="F2131" s="135">
        <f>COUNTIF(品番配送区分記入用リスト!U:U,CONCATENATE(A2131,$F$1))</f>
        <v>0</v>
      </c>
      <c r="G2131" s="135">
        <f>COUNTIF(品番配送区分記入用リスト!U:U,CONCATENATE(A2131,$G$1))</f>
        <v>0</v>
      </c>
      <c r="H2131" s="135">
        <f>COUNTIF(品番配送区分記入用リスト!U:U,CONCATENATE(A2131,$H$1))</f>
        <v>0</v>
      </c>
      <c r="I2131" s="136">
        <f t="shared" si="35"/>
        <v>0</v>
      </c>
      <c r="J2131" s="142"/>
      <c r="L2131" s="135" t="s">
        <v>1484</v>
      </c>
      <c r="M2131" s="137">
        <v>1000000</v>
      </c>
      <c r="N2131" s="12"/>
      <c r="O2131" s="154"/>
      <c r="P2131" s="137"/>
      <c r="Q2131" s="12"/>
      <c r="R2131" s="151"/>
      <c r="S2131" s="138"/>
      <c r="T2131" s="138"/>
      <c r="X2131" s="85"/>
      <c r="Y2131" s="185"/>
      <c r="AA2131" s="157"/>
      <c r="AB2131" s="95"/>
      <c r="AC2131" s="95"/>
      <c r="AF2131" s="139"/>
      <c r="AS2131" s="84"/>
    </row>
    <row r="2132" spans="1:45" ht="14.25" customHeight="1">
      <c r="A2132" s="124"/>
      <c r="B2132" s="124"/>
      <c r="C2132" s="156"/>
      <c r="E2132" s="135">
        <f>COUNTIF(品番配送区分記入用リスト!U:U,CONCATENATE(A2132,$E$1))</f>
        <v>0</v>
      </c>
      <c r="F2132" s="135">
        <f>COUNTIF(品番配送区分記入用リスト!U:U,CONCATENATE(A2132,$F$1))</f>
        <v>0</v>
      </c>
      <c r="G2132" s="135">
        <f>COUNTIF(品番配送区分記入用リスト!U:U,CONCATENATE(A2132,$G$1))</f>
        <v>0</v>
      </c>
      <c r="H2132" s="135">
        <f>COUNTIF(品番配送区分記入用リスト!U:U,CONCATENATE(A2132,$H$1))</f>
        <v>0</v>
      </c>
      <c r="I2132" s="136">
        <f t="shared" si="35"/>
        <v>0</v>
      </c>
      <c r="J2132" s="142"/>
      <c r="L2132" s="135" t="s">
        <v>1484</v>
      </c>
      <c r="M2132" s="137">
        <v>1000000</v>
      </c>
      <c r="N2132" s="12"/>
      <c r="O2132" s="154"/>
      <c r="P2132" s="137"/>
      <c r="Q2132" s="12"/>
      <c r="R2132" s="151"/>
      <c r="S2132" s="138"/>
      <c r="T2132" s="138"/>
      <c r="X2132" s="85"/>
      <c r="Y2132" s="185"/>
      <c r="AA2132" s="157"/>
      <c r="AB2132" s="95"/>
      <c r="AC2132" s="95"/>
      <c r="AF2132" s="139"/>
      <c r="AS2132" s="84"/>
    </row>
    <row r="2133" spans="1:45" ht="14.25" customHeight="1">
      <c r="A2133" s="124"/>
      <c r="B2133" s="124"/>
      <c r="C2133" s="156"/>
      <c r="E2133" s="135">
        <f>COUNTIF(品番配送区分記入用リスト!U:U,CONCATENATE(A2133,$E$1))</f>
        <v>0</v>
      </c>
      <c r="F2133" s="135">
        <f>COUNTIF(品番配送区分記入用リスト!U:U,CONCATENATE(A2133,$F$1))</f>
        <v>0</v>
      </c>
      <c r="G2133" s="135">
        <f>COUNTIF(品番配送区分記入用リスト!U:U,CONCATENATE(A2133,$G$1))</f>
        <v>0</v>
      </c>
      <c r="H2133" s="135">
        <f>COUNTIF(品番配送区分記入用リスト!U:U,CONCATENATE(A2133,$H$1))</f>
        <v>0</v>
      </c>
      <c r="I2133" s="136">
        <f t="shared" si="35"/>
        <v>0</v>
      </c>
      <c r="J2133" s="142"/>
      <c r="L2133" s="135" t="s">
        <v>1484</v>
      </c>
      <c r="M2133" s="137">
        <v>1000000</v>
      </c>
      <c r="N2133" s="12"/>
      <c r="O2133" s="154"/>
      <c r="P2133" s="137"/>
      <c r="Q2133" s="12"/>
      <c r="R2133" s="151"/>
      <c r="S2133" s="138"/>
      <c r="T2133" s="138"/>
      <c r="X2133" s="85"/>
      <c r="Y2133" s="185"/>
      <c r="AA2133" s="157"/>
      <c r="AB2133" s="95"/>
      <c r="AC2133" s="95"/>
      <c r="AF2133" s="139"/>
      <c r="AS2133" s="84"/>
    </row>
    <row r="2134" spans="1:45" ht="14.25" customHeight="1">
      <c r="A2134" s="124"/>
      <c r="B2134" s="124"/>
      <c r="C2134" s="156"/>
      <c r="E2134" s="135">
        <f>COUNTIF(品番配送区分記入用リスト!U:U,CONCATENATE(A2134,$E$1))</f>
        <v>0</v>
      </c>
      <c r="F2134" s="135">
        <f>COUNTIF(品番配送区分記入用リスト!U:U,CONCATENATE(A2134,$F$1))</f>
        <v>0</v>
      </c>
      <c r="G2134" s="135">
        <f>COUNTIF(品番配送区分記入用リスト!U:U,CONCATENATE(A2134,$G$1))</f>
        <v>0</v>
      </c>
      <c r="H2134" s="135">
        <f>COUNTIF(品番配送区分記入用リスト!U:U,CONCATENATE(A2134,$H$1))</f>
        <v>0</v>
      </c>
      <c r="I2134" s="136">
        <f t="shared" si="35"/>
        <v>0</v>
      </c>
      <c r="J2134" s="142"/>
      <c r="L2134" s="135" t="s">
        <v>1484</v>
      </c>
      <c r="M2134" s="137">
        <v>1000000</v>
      </c>
      <c r="N2134" s="12"/>
      <c r="O2134" s="154"/>
      <c r="P2134" s="137"/>
      <c r="Q2134" s="12"/>
      <c r="R2134" s="151"/>
      <c r="S2134" s="138"/>
      <c r="T2134" s="138"/>
      <c r="X2134" s="85"/>
      <c r="Y2134" s="185"/>
      <c r="AA2134" s="157"/>
      <c r="AB2134" s="95"/>
      <c r="AC2134" s="95"/>
      <c r="AF2134" s="139"/>
      <c r="AS2134" s="84"/>
    </row>
    <row r="2135" spans="1:45" ht="14.25" customHeight="1">
      <c r="A2135" s="124"/>
      <c r="B2135" s="124"/>
      <c r="C2135" s="156"/>
      <c r="E2135" s="135">
        <f>COUNTIF(品番配送区分記入用リスト!U:U,CONCATENATE(A2135,$E$1))</f>
        <v>0</v>
      </c>
      <c r="F2135" s="135">
        <f>COUNTIF(品番配送区分記入用リスト!U:U,CONCATENATE(A2135,$F$1))</f>
        <v>0</v>
      </c>
      <c r="G2135" s="135">
        <f>COUNTIF(品番配送区分記入用リスト!U:U,CONCATENATE(A2135,$G$1))</f>
        <v>0</v>
      </c>
      <c r="H2135" s="135">
        <f>COUNTIF(品番配送区分記入用リスト!U:U,CONCATENATE(A2135,$H$1))</f>
        <v>0</v>
      </c>
      <c r="I2135" s="136">
        <f t="shared" si="35"/>
        <v>0</v>
      </c>
      <c r="J2135" s="142"/>
      <c r="L2135" s="135" t="s">
        <v>1484</v>
      </c>
      <c r="M2135" s="137">
        <v>1000000</v>
      </c>
      <c r="N2135" s="12"/>
      <c r="O2135" s="154"/>
      <c r="P2135" s="137"/>
      <c r="Q2135" s="12"/>
      <c r="R2135" s="151"/>
      <c r="S2135" s="138"/>
      <c r="T2135" s="138"/>
      <c r="X2135" s="85"/>
      <c r="Y2135" s="185"/>
      <c r="AA2135" s="157"/>
      <c r="AB2135" s="95"/>
      <c r="AC2135" s="95"/>
      <c r="AF2135" s="139"/>
      <c r="AS2135" s="84"/>
    </row>
    <row r="2136" spans="1:45" ht="14.25" customHeight="1">
      <c r="A2136" s="124"/>
      <c r="B2136" s="124"/>
      <c r="C2136" s="156"/>
      <c r="E2136" s="135">
        <f>COUNTIF(品番配送区分記入用リスト!U:U,CONCATENATE(A2136,$E$1))</f>
        <v>0</v>
      </c>
      <c r="F2136" s="135">
        <f>COUNTIF(品番配送区分記入用リスト!U:U,CONCATENATE(A2136,$F$1))</f>
        <v>0</v>
      </c>
      <c r="G2136" s="135">
        <f>COUNTIF(品番配送区分記入用リスト!U:U,CONCATENATE(A2136,$G$1))</f>
        <v>0</v>
      </c>
      <c r="H2136" s="135">
        <f>COUNTIF(品番配送区分記入用リスト!U:U,CONCATENATE(A2136,$H$1))</f>
        <v>0</v>
      </c>
      <c r="I2136" s="136">
        <f t="shared" si="35"/>
        <v>0</v>
      </c>
      <c r="J2136" s="142"/>
      <c r="L2136" s="135" t="s">
        <v>1484</v>
      </c>
      <c r="M2136" s="137">
        <v>1000000</v>
      </c>
      <c r="N2136" s="12"/>
      <c r="O2136" s="154"/>
      <c r="P2136" s="137"/>
      <c r="Q2136" s="12"/>
      <c r="R2136" s="151"/>
      <c r="S2136" s="138"/>
      <c r="T2136" s="138"/>
      <c r="X2136" s="85"/>
      <c r="Y2136" s="185"/>
      <c r="AA2136" s="157"/>
      <c r="AB2136" s="95"/>
      <c r="AC2136" s="95"/>
      <c r="AF2136" s="139"/>
      <c r="AS2136" s="84"/>
    </row>
    <row r="2137" spans="1:45" ht="14.25" customHeight="1">
      <c r="A2137" s="124"/>
      <c r="B2137" s="124"/>
      <c r="C2137" s="156"/>
      <c r="E2137" s="135">
        <f>COUNTIF(品番配送区分記入用リスト!U:U,CONCATENATE(A2137,$E$1))</f>
        <v>0</v>
      </c>
      <c r="F2137" s="135">
        <f>COUNTIF(品番配送区分記入用リスト!U:U,CONCATENATE(A2137,$F$1))</f>
        <v>0</v>
      </c>
      <c r="G2137" s="135">
        <f>COUNTIF(品番配送区分記入用リスト!U:U,CONCATENATE(A2137,$G$1))</f>
        <v>0</v>
      </c>
      <c r="H2137" s="135">
        <f>COUNTIF(品番配送区分記入用リスト!U:U,CONCATENATE(A2137,$H$1))</f>
        <v>0</v>
      </c>
      <c r="I2137" s="136">
        <f t="shared" si="35"/>
        <v>0</v>
      </c>
      <c r="J2137" s="142"/>
      <c r="L2137" s="135" t="s">
        <v>1484</v>
      </c>
      <c r="M2137" s="137">
        <v>1000000</v>
      </c>
      <c r="N2137" s="12"/>
      <c r="O2137" s="154"/>
      <c r="P2137" s="137"/>
      <c r="Q2137" s="12"/>
      <c r="R2137" s="151"/>
      <c r="S2137" s="138"/>
      <c r="T2137" s="138"/>
      <c r="X2137" s="85"/>
      <c r="Y2137" s="185"/>
      <c r="AA2137" s="157"/>
      <c r="AB2137" s="95"/>
      <c r="AC2137" s="95"/>
      <c r="AF2137" s="139"/>
      <c r="AS2137" s="84"/>
    </row>
    <row r="2138" spans="1:45" ht="14.25" customHeight="1">
      <c r="A2138" s="124"/>
      <c r="B2138" s="124"/>
      <c r="C2138" s="156"/>
      <c r="E2138" s="135">
        <f>COUNTIF(品番配送区分記入用リスト!U:U,CONCATENATE(A2138,$E$1))</f>
        <v>0</v>
      </c>
      <c r="F2138" s="135">
        <f>COUNTIF(品番配送区分記入用リスト!U:U,CONCATENATE(A2138,$F$1))</f>
        <v>0</v>
      </c>
      <c r="G2138" s="135">
        <f>COUNTIF(品番配送区分記入用リスト!U:U,CONCATENATE(A2138,$G$1))</f>
        <v>0</v>
      </c>
      <c r="H2138" s="135">
        <f>COUNTIF(品番配送区分記入用リスト!U:U,CONCATENATE(A2138,$H$1))</f>
        <v>0</v>
      </c>
      <c r="I2138" s="136">
        <f t="shared" si="35"/>
        <v>0</v>
      </c>
      <c r="J2138" s="142"/>
      <c r="L2138" s="135" t="s">
        <v>1484</v>
      </c>
      <c r="M2138" s="137">
        <v>1000000</v>
      </c>
      <c r="N2138" s="12"/>
      <c r="O2138" s="154"/>
      <c r="P2138" s="137"/>
      <c r="Q2138" s="12"/>
      <c r="R2138" s="151"/>
      <c r="S2138" s="138"/>
      <c r="T2138" s="138"/>
      <c r="X2138" s="85"/>
      <c r="Y2138" s="185"/>
      <c r="AA2138" s="157"/>
      <c r="AB2138" s="95"/>
      <c r="AC2138" s="95"/>
      <c r="AF2138" s="139"/>
      <c r="AS2138" s="84"/>
    </row>
    <row r="2139" spans="1:45" ht="14.25" customHeight="1">
      <c r="A2139" s="124"/>
      <c r="B2139" s="124"/>
      <c r="C2139" s="156"/>
      <c r="E2139" s="135">
        <f>COUNTIF(品番配送区分記入用リスト!U:U,CONCATENATE(A2139,$E$1))</f>
        <v>0</v>
      </c>
      <c r="F2139" s="135">
        <f>COUNTIF(品番配送区分記入用リスト!U:U,CONCATENATE(A2139,$F$1))</f>
        <v>0</v>
      </c>
      <c r="G2139" s="135">
        <f>COUNTIF(品番配送区分記入用リスト!U:U,CONCATENATE(A2139,$G$1))</f>
        <v>0</v>
      </c>
      <c r="H2139" s="135">
        <f>COUNTIF(品番配送区分記入用リスト!U:U,CONCATENATE(A2139,$H$1))</f>
        <v>0</v>
      </c>
      <c r="I2139" s="136">
        <f t="shared" si="35"/>
        <v>0</v>
      </c>
      <c r="J2139" s="142"/>
      <c r="L2139" s="135" t="s">
        <v>1484</v>
      </c>
      <c r="M2139" s="137">
        <v>1000000</v>
      </c>
      <c r="N2139" s="12"/>
      <c r="O2139" s="154"/>
      <c r="P2139" s="137"/>
      <c r="Q2139" s="12"/>
      <c r="R2139" s="151"/>
      <c r="S2139" s="138"/>
      <c r="T2139" s="138"/>
      <c r="X2139" s="85"/>
      <c r="Y2139" s="185"/>
      <c r="AA2139" s="157"/>
      <c r="AB2139" s="95"/>
      <c r="AC2139" s="95"/>
      <c r="AF2139" s="139"/>
      <c r="AS2139" s="84"/>
    </row>
    <row r="2140" spans="1:45" ht="14.25" customHeight="1">
      <c r="A2140" s="124"/>
      <c r="B2140" s="124"/>
      <c r="C2140" s="156"/>
      <c r="E2140" s="135">
        <f>COUNTIF(品番配送区分記入用リスト!U:U,CONCATENATE(A2140,$E$1))</f>
        <v>0</v>
      </c>
      <c r="F2140" s="135">
        <f>COUNTIF(品番配送区分記入用リスト!U:U,CONCATENATE(A2140,$F$1))</f>
        <v>0</v>
      </c>
      <c r="G2140" s="135">
        <f>COUNTIF(品番配送区分記入用リスト!U:U,CONCATENATE(A2140,$G$1))</f>
        <v>0</v>
      </c>
      <c r="H2140" s="135">
        <f>COUNTIF(品番配送区分記入用リスト!U:U,CONCATENATE(A2140,$H$1))</f>
        <v>0</v>
      </c>
      <c r="I2140" s="136">
        <f t="shared" si="35"/>
        <v>0</v>
      </c>
      <c r="J2140" s="142"/>
      <c r="L2140" s="135" t="s">
        <v>1484</v>
      </c>
      <c r="M2140" s="137">
        <v>1000000</v>
      </c>
      <c r="N2140" s="12"/>
      <c r="O2140" s="154"/>
      <c r="P2140" s="137"/>
      <c r="Q2140" s="12"/>
      <c r="R2140" s="151"/>
      <c r="S2140" s="138"/>
      <c r="T2140" s="138"/>
      <c r="X2140" s="85"/>
      <c r="Y2140" s="185"/>
      <c r="AA2140" s="157"/>
      <c r="AB2140" s="95"/>
      <c r="AC2140" s="95"/>
      <c r="AF2140" s="139"/>
      <c r="AS2140" s="84"/>
    </row>
    <row r="2141" spans="1:45" ht="14.25" customHeight="1">
      <c r="A2141" s="124"/>
      <c r="B2141" s="124"/>
      <c r="C2141" s="156"/>
      <c r="E2141" s="135">
        <f>COUNTIF(品番配送区分記入用リスト!U:U,CONCATENATE(A2141,$E$1))</f>
        <v>0</v>
      </c>
      <c r="F2141" s="135">
        <f>COUNTIF(品番配送区分記入用リスト!U:U,CONCATENATE(A2141,$F$1))</f>
        <v>0</v>
      </c>
      <c r="G2141" s="135">
        <f>COUNTIF(品番配送区分記入用リスト!U:U,CONCATENATE(A2141,$G$1))</f>
        <v>0</v>
      </c>
      <c r="H2141" s="135">
        <f>COUNTIF(品番配送区分記入用リスト!U:U,CONCATENATE(A2141,$H$1))</f>
        <v>0</v>
      </c>
      <c r="I2141" s="136">
        <f t="shared" si="35"/>
        <v>0</v>
      </c>
      <c r="J2141" s="142"/>
      <c r="L2141" s="135" t="s">
        <v>1484</v>
      </c>
      <c r="M2141" s="137">
        <v>1000000</v>
      </c>
      <c r="N2141" s="12"/>
      <c r="O2141" s="154"/>
      <c r="P2141" s="137"/>
      <c r="Q2141" s="12"/>
      <c r="R2141" s="151"/>
      <c r="S2141" s="138"/>
      <c r="T2141" s="138"/>
      <c r="X2141" s="85"/>
      <c r="Y2141" s="185"/>
      <c r="AA2141" s="157"/>
      <c r="AB2141" s="95"/>
      <c r="AC2141" s="95"/>
      <c r="AF2141" s="139"/>
      <c r="AS2141" s="84"/>
    </row>
    <row r="2142" spans="1:45" ht="14.25" customHeight="1">
      <c r="A2142" s="124"/>
      <c r="B2142" s="124"/>
      <c r="C2142" s="156"/>
      <c r="E2142" s="135">
        <f>COUNTIF(品番配送区分記入用リスト!U:U,CONCATENATE(A2142,$E$1))</f>
        <v>0</v>
      </c>
      <c r="F2142" s="135">
        <f>COUNTIF(品番配送区分記入用リスト!U:U,CONCATENATE(A2142,$F$1))</f>
        <v>0</v>
      </c>
      <c r="G2142" s="135">
        <f>COUNTIF(品番配送区分記入用リスト!U:U,CONCATENATE(A2142,$G$1))</f>
        <v>0</v>
      </c>
      <c r="H2142" s="135">
        <f>COUNTIF(品番配送区分記入用リスト!U:U,CONCATENATE(A2142,$H$1))</f>
        <v>0</v>
      </c>
      <c r="I2142" s="136">
        <f t="shared" si="35"/>
        <v>0</v>
      </c>
      <c r="J2142" s="142"/>
      <c r="L2142" s="135" t="s">
        <v>1484</v>
      </c>
      <c r="M2142" s="137">
        <v>1000000</v>
      </c>
      <c r="N2142" s="12"/>
      <c r="O2142" s="154"/>
      <c r="P2142" s="137"/>
      <c r="Q2142" s="12"/>
      <c r="R2142" s="151"/>
      <c r="S2142" s="138"/>
      <c r="T2142" s="138"/>
      <c r="X2142" s="85"/>
      <c r="Y2142" s="185"/>
      <c r="AA2142" s="157"/>
      <c r="AB2142" s="95"/>
      <c r="AC2142" s="95"/>
      <c r="AF2142" s="139"/>
      <c r="AS2142" s="84"/>
    </row>
    <row r="2143" spans="1:45" ht="14.25" customHeight="1">
      <c r="A2143" s="124"/>
      <c r="B2143" s="124"/>
      <c r="C2143" s="156"/>
      <c r="E2143" s="135">
        <f>COUNTIF(品番配送区分記入用リスト!U:U,CONCATENATE(A2143,$E$1))</f>
        <v>0</v>
      </c>
      <c r="F2143" s="135">
        <f>COUNTIF(品番配送区分記入用リスト!U:U,CONCATENATE(A2143,$F$1))</f>
        <v>0</v>
      </c>
      <c r="G2143" s="135">
        <f>COUNTIF(品番配送区分記入用リスト!U:U,CONCATENATE(A2143,$G$1))</f>
        <v>0</v>
      </c>
      <c r="H2143" s="135">
        <f>COUNTIF(品番配送区分記入用リスト!U:U,CONCATENATE(A2143,$H$1))</f>
        <v>0</v>
      </c>
      <c r="I2143" s="136">
        <f t="shared" si="35"/>
        <v>0</v>
      </c>
      <c r="J2143" s="142"/>
      <c r="L2143" s="135" t="s">
        <v>1484</v>
      </c>
      <c r="M2143" s="137">
        <v>1000000</v>
      </c>
      <c r="N2143" s="12"/>
      <c r="O2143" s="154"/>
      <c r="P2143" s="137"/>
      <c r="Q2143" s="12"/>
      <c r="R2143" s="151"/>
      <c r="S2143" s="138"/>
      <c r="T2143" s="138"/>
      <c r="X2143" s="85"/>
      <c r="Y2143" s="185"/>
      <c r="AA2143" s="157"/>
      <c r="AB2143" s="95"/>
      <c r="AC2143" s="95"/>
      <c r="AF2143" s="139"/>
      <c r="AS2143" s="84"/>
    </row>
    <row r="2144" spans="1:45" ht="14.25" customHeight="1">
      <c r="A2144" s="124"/>
      <c r="B2144" s="124"/>
      <c r="C2144" s="156"/>
      <c r="E2144" s="135">
        <f>COUNTIF(品番配送区分記入用リスト!U:U,CONCATENATE(A2144,$E$1))</f>
        <v>0</v>
      </c>
      <c r="F2144" s="135">
        <f>COUNTIF(品番配送区分記入用リスト!U:U,CONCATENATE(A2144,$F$1))</f>
        <v>0</v>
      </c>
      <c r="G2144" s="135">
        <f>COUNTIF(品番配送区分記入用リスト!U:U,CONCATENATE(A2144,$G$1))</f>
        <v>0</v>
      </c>
      <c r="H2144" s="135">
        <f>COUNTIF(品番配送区分記入用リスト!U:U,CONCATENATE(A2144,$H$1))</f>
        <v>0</v>
      </c>
      <c r="I2144" s="136">
        <f t="shared" si="35"/>
        <v>0</v>
      </c>
      <c r="J2144" s="142"/>
      <c r="L2144" s="135" t="s">
        <v>1484</v>
      </c>
      <c r="M2144" s="137">
        <v>1000000</v>
      </c>
      <c r="N2144" s="12"/>
      <c r="O2144" s="154"/>
      <c r="P2144" s="137"/>
      <c r="Q2144" s="12"/>
      <c r="R2144" s="151"/>
      <c r="S2144" s="138"/>
      <c r="T2144" s="138"/>
      <c r="X2144" s="85"/>
      <c r="Y2144" s="185"/>
      <c r="AA2144" s="157"/>
      <c r="AB2144" s="95"/>
      <c r="AC2144" s="95"/>
      <c r="AF2144" s="139"/>
      <c r="AS2144" s="84"/>
    </row>
    <row r="2145" spans="1:45" ht="14.25" customHeight="1">
      <c r="A2145" s="124"/>
      <c r="B2145" s="124"/>
      <c r="C2145" s="156"/>
      <c r="E2145" s="135">
        <f>COUNTIF(品番配送区分記入用リスト!U:U,CONCATENATE(A2145,$E$1))</f>
        <v>0</v>
      </c>
      <c r="F2145" s="135">
        <f>COUNTIF(品番配送区分記入用リスト!U:U,CONCATENATE(A2145,$F$1))</f>
        <v>0</v>
      </c>
      <c r="G2145" s="135">
        <f>COUNTIF(品番配送区分記入用リスト!U:U,CONCATENATE(A2145,$G$1))</f>
        <v>0</v>
      </c>
      <c r="H2145" s="135">
        <f>COUNTIF(品番配送区分記入用リスト!U:U,CONCATENATE(A2145,$H$1))</f>
        <v>0</v>
      </c>
      <c r="I2145" s="136">
        <f t="shared" si="35"/>
        <v>0</v>
      </c>
      <c r="J2145" s="142"/>
      <c r="L2145" s="135" t="s">
        <v>1484</v>
      </c>
      <c r="M2145" s="137">
        <v>1000000</v>
      </c>
      <c r="N2145" s="12"/>
      <c r="O2145" s="154"/>
      <c r="P2145" s="137"/>
      <c r="Q2145" s="12"/>
      <c r="R2145" s="151"/>
      <c r="S2145" s="138"/>
      <c r="T2145" s="138"/>
      <c r="X2145" s="85"/>
      <c r="Y2145" s="185"/>
      <c r="AA2145" s="157"/>
      <c r="AB2145" s="95"/>
      <c r="AC2145" s="95"/>
      <c r="AF2145" s="139"/>
      <c r="AS2145" s="84"/>
    </row>
    <row r="2146" spans="1:45" ht="14.25" customHeight="1">
      <c r="A2146" s="124"/>
      <c r="B2146" s="124"/>
      <c r="C2146" s="156"/>
      <c r="E2146" s="135">
        <f>COUNTIF(品番配送区分記入用リスト!U:U,CONCATENATE(A2146,$E$1))</f>
        <v>0</v>
      </c>
      <c r="F2146" s="135">
        <f>COUNTIF(品番配送区分記入用リスト!U:U,CONCATENATE(A2146,$F$1))</f>
        <v>0</v>
      </c>
      <c r="G2146" s="135">
        <f>COUNTIF(品番配送区分記入用リスト!U:U,CONCATENATE(A2146,$G$1))</f>
        <v>0</v>
      </c>
      <c r="H2146" s="135">
        <f>COUNTIF(品番配送区分記入用リスト!U:U,CONCATENATE(A2146,$H$1))</f>
        <v>0</v>
      </c>
      <c r="I2146" s="136">
        <f t="shared" si="35"/>
        <v>0</v>
      </c>
      <c r="J2146" s="142"/>
      <c r="L2146" s="135" t="s">
        <v>1484</v>
      </c>
      <c r="M2146" s="137">
        <v>1000000</v>
      </c>
      <c r="N2146" s="12"/>
      <c r="O2146" s="154"/>
      <c r="P2146" s="137"/>
      <c r="Q2146" s="12"/>
      <c r="R2146" s="151"/>
      <c r="S2146" s="138"/>
      <c r="T2146" s="138"/>
      <c r="X2146" s="85"/>
      <c r="Y2146" s="185"/>
      <c r="AA2146" s="157"/>
      <c r="AB2146" s="95"/>
      <c r="AC2146" s="95"/>
      <c r="AF2146" s="139"/>
      <c r="AS2146" s="84"/>
    </row>
    <row r="2147" spans="1:45" ht="14.25" customHeight="1">
      <c r="A2147" s="124"/>
      <c r="B2147" s="124"/>
      <c r="C2147" s="156"/>
      <c r="E2147" s="135">
        <f>COUNTIF(品番配送区分記入用リスト!U:U,CONCATENATE(A2147,$E$1))</f>
        <v>0</v>
      </c>
      <c r="F2147" s="135">
        <f>COUNTIF(品番配送区分記入用リスト!U:U,CONCATENATE(A2147,$F$1))</f>
        <v>0</v>
      </c>
      <c r="G2147" s="135">
        <f>COUNTIF(品番配送区分記入用リスト!U:U,CONCATENATE(A2147,$G$1))</f>
        <v>0</v>
      </c>
      <c r="H2147" s="135">
        <f>COUNTIF(品番配送区分記入用リスト!U:U,CONCATENATE(A2147,$H$1))</f>
        <v>0</v>
      </c>
      <c r="I2147" s="136">
        <f t="shared" si="35"/>
        <v>0</v>
      </c>
      <c r="J2147" s="142"/>
      <c r="L2147" s="135" t="s">
        <v>1484</v>
      </c>
      <c r="M2147" s="137">
        <v>1000000</v>
      </c>
      <c r="N2147" s="12"/>
      <c r="O2147" s="154"/>
      <c r="P2147" s="137"/>
      <c r="Q2147" s="12"/>
      <c r="R2147" s="151"/>
      <c r="S2147" s="138"/>
      <c r="T2147" s="138"/>
      <c r="X2147" s="85"/>
      <c r="Y2147" s="185"/>
      <c r="AA2147" s="157"/>
      <c r="AB2147" s="95"/>
      <c r="AC2147" s="95"/>
      <c r="AF2147" s="139"/>
      <c r="AS2147" s="84"/>
    </row>
    <row r="2148" spans="1:45" ht="14.25" customHeight="1">
      <c r="A2148" s="124"/>
      <c r="B2148" s="124"/>
      <c r="C2148" s="156"/>
      <c r="E2148" s="135">
        <f>COUNTIF(品番配送区分記入用リスト!U:U,CONCATENATE(A2148,$E$1))</f>
        <v>0</v>
      </c>
      <c r="F2148" s="135">
        <f>COUNTIF(品番配送区分記入用リスト!U:U,CONCATENATE(A2148,$F$1))</f>
        <v>0</v>
      </c>
      <c r="G2148" s="135">
        <f>COUNTIF(品番配送区分記入用リスト!U:U,CONCATENATE(A2148,$G$1))</f>
        <v>0</v>
      </c>
      <c r="H2148" s="135">
        <f>COUNTIF(品番配送区分記入用リスト!U:U,CONCATENATE(A2148,$H$1))</f>
        <v>0</v>
      </c>
      <c r="I2148" s="136">
        <f t="shared" si="35"/>
        <v>0</v>
      </c>
      <c r="J2148" s="142"/>
      <c r="L2148" s="135" t="s">
        <v>1484</v>
      </c>
      <c r="M2148" s="137">
        <v>1000000</v>
      </c>
      <c r="N2148" s="12"/>
      <c r="O2148" s="154"/>
      <c r="P2148" s="137"/>
      <c r="Q2148" s="12"/>
      <c r="R2148" s="151"/>
      <c r="S2148" s="138"/>
      <c r="T2148" s="138"/>
      <c r="X2148" s="85"/>
      <c r="Y2148" s="185"/>
      <c r="AA2148" s="157"/>
      <c r="AB2148" s="95"/>
      <c r="AC2148" s="95"/>
      <c r="AF2148" s="139"/>
      <c r="AS2148" s="84"/>
    </row>
    <row r="2149" spans="1:45" ht="14.25" customHeight="1">
      <c r="A2149" s="124"/>
      <c r="B2149" s="124"/>
      <c r="C2149" s="156"/>
      <c r="E2149" s="135">
        <f>COUNTIF(品番配送区分記入用リスト!U:U,CONCATENATE(A2149,$E$1))</f>
        <v>0</v>
      </c>
      <c r="F2149" s="135">
        <f>COUNTIF(品番配送区分記入用リスト!U:U,CONCATENATE(A2149,$F$1))</f>
        <v>0</v>
      </c>
      <c r="G2149" s="135">
        <f>COUNTIF(品番配送区分記入用リスト!U:U,CONCATENATE(A2149,$G$1))</f>
        <v>0</v>
      </c>
      <c r="H2149" s="135">
        <f>COUNTIF(品番配送区分記入用リスト!U:U,CONCATENATE(A2149,$H$1))</f>
        <v>0</v>
      </c>
      <c r="I2149" s="136">
        <f t="shared" si="35"/>
        <v>0</v>
      </c>
      <c r="J2149" s="142"/>
      <c r="L2149" s="135" t="s">
        <v>1484</v>
      </c>
      <c r="M2149" s="137">
        <v>1000000</v>
      </c>
      <c r="N2149" s="12"/>
      <c r="O2149" s="154"/>
      <c r="P2149" s="137"/>
      <c r="Q2149" s="12"/>
      <c r="R2149" s="151"/>
      <c r="S2149" s="138"/>
      <c r="T2149" s="138"/>
      <c r="X2149" s="85"/>
      <c r="Y2149" s="185"/>
      <c r="AA2149" s="157"/>
      <c r="AB2149" s="95"/>
      <c r="AC2149" s="95"/>
      <c r="AF2149" s="139"/>
      <c r="AS2149" s="84"/>
    </row>
    <row r="2150" spans="1:45" ht="14.25" customHeight="1">
      <c r="A2150" s="124"/>
      <c r="B2150" s="124"/>
      <c r="C2150" s="156"/>
      <c r="E2150" s="135">
        <f>COUNTIF(品番配送区分記入用リスト!U:U,CONCATENATE(A2150,$E$1))</f>
        <v>0</v>
      </c>
      <c r="F2150" s="135">
        <f>COUNTIF(品番配送区分記入用リスト!U:U,CONCATENATE(A2150,$F$1))</f>
        <v>0</v>
      </c>
      <c r="G2150" s="135">
        <f>COUNTIF(品番配送区分記入用リスト!U:U,CONCATENATE(A2150,$G$1))</f>
        <v>0</v>
      </c>
      <c r="H2150" s="135">
        <f>COUNTIF(品番配送区分記入用リスト!U:U,CONCATENATE(A2150,$H$1))</f>
        <v>0</v>
      </c>
      <c r="I2150" s="136">
        <f t="shared" si="35"/>
        <v>0</v>
      </c>
      <c r="J2150" s="142"/>
      <c r="L2150" s="135" t="s">
        <v>1484</v>
      </c>
      <c r="M2150" s="137">
        <v>1000000</v>
      </c>
      <c r="N2150" s="12"/>
      <c r="O2150" s="154"/>
      <c r="P2150" s="137"/>
      <c r="Q2150" s="12"/>
      <c r="R2150" s="151"/>
      <c r="S2150" s="138"/>
      <c r="T2150" s="138"/>
      <c r="X2150" s="85"/>
      <c r="Y2150" s="185"/>
      <c r="AA2150" s="157"/>
      <c r="AB2150" s="95"/>
      <c r="AC2150" s="95"/>
      <c r="AF2150" s="139"/>
      <c r="AS2150" s="84"/>
    </row>
    <row r="2151" spans="1:45" ht="14.25" customHeight="1">
      <c r="A2151" s="124"/>
      <c r="B2151" s="124"/>
      <c r="C2151" s="156"/>
      <c r="E2151" s="135">
        <f>COUNTIF(品番配送区分記入用リスト!U:U,CONCATENATE(A2151,$E$1))</f>
        <v>0</v>
      </c>
      <c r="F2151" s="135">
        <f>COUNTIF(品番配送区分記入用リスト!U:U,CONCATENATE(A2151,$F$1))</f>
        <v>0</v>
      </c>
      <c r="G2151" s="135">
        <f>COUNTIF(品番配送区分記入用リスト!U:U,CONCATENATE(A2151,$G$1))</f>
        <v>0</v>
      </c>
      <c r="H2151" s="135">
        <f>COUNTIF(品番配送区分記入用リスト!U:U,CONCATENATE(A2151,$H$1))</f>
        <v>0</v>
      </c>
      <c r="I2151" s="136">
        <f t="shared" si="35"/>
        <v>0</v>
      </c>
      <c r="J2151" s="142"/>
      <c r="L2151" s="135" t="s">
        <v>1484</v>
      </c>
      <c r="M2151" s="137">
        <v>1000000</v>
      </c>
      <c r="N2151" s="12"/>
      <c r="O2151" s="154"/>
      <c r="P2151" s="137"/>
      <c r="Q2151" s="12"/>
      <c r="R2151" s="151"/>
      <c r="S2151" s="138"/>
      <c r="T2151" s="138"/>
      <c r="X2151" s="85"/>
      <c r="Y2151" s="185"/>
      <c r="AA2151" s="157"/>
      <c r="AB2151" s="95"/>
      <c r="AC2151" s="95"/>
      <c r="AF2151" s="139"/>
      <c r="AS2151" s="84"/>
    </row>
    <row r="2152" spans="1:45" ht="14.25" customHeight="1">
      <c r="A2152" s="124"/>
      <c r="B2152" s="124"/>
      <c r="C2152" s="156"/>
      <c r="E2152" s="135">
        <f>COUNTIF(品番配送区分記入用リスト!U:U,CONCATENATE(A2152,$E$1))</f>
        <v>0</v>
      </c>
      <c r="F2152" s="135">
        <f>COUNTIF(品番配送区分記入用リスト!U:U,CONCATENATE(A2152,$F$1))</f>
        <v>0</v>
      </c>
      <c r="G2152" s="135">
        <f>COUNTIF(品番配送区分記入用リスト!U:U,CONCATENATE(A2152,$G$1))</f>
        <v>0</v>
      </c>
      <c r="H2152" s="135">
        <f>COUNTIF(品番配送区分記入用リスト!U:U,CONCATENATE(A2152,$H$1))</f>
        <v>0</v>
      </c>
      <c r="I2152" s="136">
        <f t="shared" si="35"/>
        <v>0</v>
      </c>
      <c r="J2152" s="142"/>
      <c r="L2152" s="135" t="s">
        <v>1484</v>
      </c>
      <c r="M2152" s="137">
        <v>1000000</v>
      </c>
      <c r="N2152" s="12"/>
      <c r="O2152" s="154"/>
      <c r="P2152" s="137"/>
      <c r="Q2152" s="12"/>
      <c r="R2152" s="151"/>
      <c r="S2152" s="138"/>
      <c r="T2152" s="138"/>
      <c r="X2152" s="85"/>
      <c r="Y2152" s="185"/>
      <c r="AA2152" s="157"/>
      <c r="AB2152" s="95"/>
      <c r="AC2152" s="95"/>
      <c r="AF2152" s="139"/>
      <c r="AS2152" s="84"/>
    </row>
    <row r="2153" spans="1:45" ht="14.25" customHeight="1">
      <c r="A2153" s="124"/>
      <c r="B2153" s="124"/>
      <c r="C2153" s="156"/>
      <c r="E2153" s="135">
        <f>COUNTIF(品番配送区分記入用リスト!U:U,CONCATENATE(A2153,$E$1))</f>
        <v>0</v>
      </c>
      <c r="F2153" s="135">
        <f>COUNTIF(品番配送区分記入用リスト!U:U,CONCATENATE(A2153,$F$1))</f>
        <v>0</v>
      </c>
      <c r="G2153" s="135">
        <f>COUNTIF(品番配送区分記入用リスト!U:U,CONCATENATE(A2153,$G$1))</f>
        <v>0</v>
      </c>
      <c r="H2153" s="135">
        <f>COUNTIF(品番配送区分記入用リスト!U:U,CONCATENATE(A2153,$H$1))</f>
        <v>0</v>
      </c>
      <c r="I2153" s="136">
        <f t="shared" si="35"/>
        <v>0</v>
      </c>
      <c r="J2153" s="142"/>
      <c r="L2153" s="135" t="s">
        <v>1484</v>
      </c>
      <c r="M2153" s="137">
        <v>1000000</v>
      </c>
      <c r="N2153" s="12"/>
      <c r="O2153" s="154"/>
      <c r="P2153" s="137"/>
      <c r="Q2153" s="12"/>
      <c r="R2153" s="151"/>
      <c r="S2153" s="138"/>
      <c r="T2153" s="138"/>
      <c r="X2153" s="85"/>
      <c r="Y2153" s="185"/>
      <c r="AA2153" s="157"/>
      <c r="AB2153" s="95"/>
      <c r="AC2153" s="95"/>
      <c r="AF2153" s="139"/>
      <c r="AS2153" s="84"/>
    </row>
    <row r="2154" spans="1:45" ht="14.25" customHeight="1">
      <c r="A2154" s="124"/>
      <c r="B2154" s="124"/>
      <c r="C2154" s="156"/>
      <c r="E2154" s="135">
        <f>COUNTIF(品番配送区分記入用リスト!U:U,CONCATENATE(A2154,$E$1))</f>
        <v>0</v>
      </c>
      <c r="F2154" s="135">
        <f>COUNTIF(品番配送区分記入用リスト!U:U,CONCATENATE(A2154,$F$1))</f>
        <v>0</v>
      </c>
      <c r="G2154" s="135">
        <f>COUNTIF(品番配送区分記入用リスト!U:U,CONCATENATE(A2154,$G$1))</f>
        <v>0</v>
      </c>
      <c r="H2154" s="135">
        <f>COUNTIF(品番配送区分記入用リスト!U:U,CONCATENATE(A2154,$H$1))</f>
        <v>0</v>
      </c>
      <c r="I2154" s="136">
        <f t="shared" si="35"/>
        <v>0</v>
      </c>
      <c r="J2154" s="142"/>
      <c r="L2154" s="135" t="s">
        <v>1484</v>
      </c>
      <c r="M2154" s="137">
        <v>1000000</v>
      </c>
      <c r="N2154" s="12"/>
      <c r="O2154" s="154"/>
      <c r="P2154" s="137"/>
      <c r="Q2154" s="12"/>
      <c r="R2154" s="151"/>
      <c r="S2154" s="138"/>
      <c r="T2154" s="138"/>
      <c r="X2154" s="85"/>
      <c r="Y2154" s="185"/>
      <c r="AA2154" s="157"/>
      <c r="AB2154" s="95"/>
      <c r="AC2154" s="95"/>
      <c r="AF2154" s="139"/>
      <c r="AS2154" s="84"/>
    </row>
    <row r="2155" spans="1:45" ht="14.25" customHeight="1">
      <c r="A2155" s="124"/>
      <c r="B2155" s="124"/>
      <c r="C2155" s="156"/>
      <c r="E2155" s="135">
        <f>COUNTIF(品番配送区分記入用リスト!U:U,CONCATENATE(A2155,$E$1))</f>
        <v>0</v>
      </c>
      <c r="F2155" s="135">
        <f>COUNTIF(品番配送区分記入用リスト!U:U,CONCATENATE(A2155,$F$1))</f>
        <v>0</v>
      </c>
      <c r="G2155" s="135">
        <f>COUNTIF(品番配送区分記入用リスト!U:U,CONCATENATE(A2155,$G$1))</f>
        <v>0</v>
      </c>
      <c r="H2155" s="135">
        <f>COUNTIF(品番配送区分記入用リスト!U:U,CONCATENATE(A2155,$H$1))</f>
        <v>0</v>
      </c>
      <c r="I2155" s="136">
        <f t="shared" si="35"/>
        <v>0</v>
      </c>
      <c r="J2155" s="142"/>
      <c r="L2155" s="135" t="s">
        <v>1484</v>
      </c>
      <c r="M2155" s="137">
        <v>1000000</v>
      </c>
      <c r="N2155" s="12"/>
      <c r="O2155" s="154"/>
      <c r="P2155" s="137"/>
      <c r="Q2155" s="12"/>
      <c r="R2155" s="151"/>
      <c r="S2155" s="138"/>
      <c r="T2155" s="138"/>
      <c r="X2155" s="85"/>
      <c r="Y2155" s="185"/>
      <c r="AA2155" s="157"/>
      <c r="AB2155" s="95"/>
      <c r="AC2155" s="95"/>
      <c r="AF2155" s="139"/>
      <c r="AS2155" s="84"/>
    </row>
    <row r="2156" spans="1:45" ht="14.25" customHeight="1">
      <c r="A2156" s="124"/>
      <c r="B2156" s="124"/>
      <c r="C2156" s="156"/>
      <c r="E2156" s="135">
        <f>COUNTIF(品番配送区分記入用リスト!U:U,CONCATENATE(A2156,$E$1))</f>
        <v>0</v>
      </c>
      <c r="F2156" s="135">
        <f>COUNTIF(品番配送区分記入用リスト!U:U,CONCATENATE(A2156,$F$1))</f>
        <v>0</v>
      </c>
      <c r="G2156" s="135">
        <f>COUNTIF(品番配送区分記入用リスト!U:U,CONCATENATE(A2156,$G$1))</f>
        <v>0</v>
      </c>
      <c r="H2156" s="135">
        <f>COUNTIF(品番配送区分記入用リスト!U:U,CONCATENATE(A2156,$H$1))</f>
        <v>0</v>
      </c>
      <c r="I2156" s="136">
        <f t="shared" si="35"/>
        <v>0</v>
      </c>
      <c r="J2156" s="142"/>
      <c r="L2156" s="135" t="s">
        <v>1484</v>
      </c>
      <c r="M2156" s="137">
        <v>1000000</v>
      </c>
      <c r="N2156" s="12"/>
      <c r="O2156" s="154"/>
      <c r="P2156" s="137"/>
      <c r="Q2156" s="12"/>
      <c r="R2156" s="151"/>
      <c r="S2156" s="138"/>
      <c r="T2156" s="138"/>
      <c r="X2156" s="85"/>
      <c r="Y2156" s="185"/>
      <c r="AA2156" s="157"/>
      <c r="AB2156" s="95"/>
      <c r="AC2156" s="95"/>
      <c r="AF2156" s="139"/>
      <c r="AS2156" s="84"/>
    </row>
    <row r="2157" spans="1:45" ht="14.25" customHeight="1">
      <c r="A2157" s="124"/>
      <c r="B2157" s="124"/>
      <c r="C2157" s="156"/>
      <c r="E2157" s="135">
        <f>COUNTIF(品番配送区分記入用リスト!U:U,CONCATENATE(A2157,$E$1))</f>
        <v>0</v>
      </c>
      <c r="F2157" s="135">
        <f>COUNTIF(品番配送区分記入用リスト!U:U,CONCATENATE(A2157,$F$1))</f>
        <v>0</v>
      </c>
      <c r="G2157" s="135">
        <f>COUNTIF(品番配送区分記入用リスト!U:U,CONCATENATE(A2157,$G$1))</f>
        <v>0</v>
      </c>
      <c r="H2157" s="135">
        <f>COUNTIF(品番配送区分記入用リスト!U:U,CONCATENATE(A2157,$H$1))</f>
        <v>0</v>
      </c>
      <c r="I2157" s="136">
        <f t="shared" si="35"/>
        <v>0</v>
      </c>
      <c r="J2157" s="142"/>
      <c r="L2157" s="135" t="s">
        <v>1484</v>
      </c>
      <c r="M2157" s="137">
        <v>1000000</v>
      </c>
      <c r="N2157" s="12"/>
      <c r="O2157" s="154"/>
      <c r="P2157" s="137"/>
      <c r="Q2157" s="12"/>
      <c r="R2157" s="151"/>
      <c r="S2157" s="138"/>
      <c r="T2157" s="138"/>
      <c r="X2157" s="85"/>
      <c r="Y2157" s="185"/>
      <c r="AA2157" s="157"/>
      <c r="AB2157" s="95"/>
      <c r="AC2157" s="95"/>
      <c r="AF2157" s="139"/>
      <c r="AS2157" s="84"/>
    </row>
    <row r="2158" spans="1:45" ht="14.25" customHeight="1">
      <c r="A2158" s="124"/>
      <c r="B2158" s="124"/>
      <c r="C2158" s="156"/>
      <c r="E2158" s="135">
        <f>COUNTIF(品番配送区分記入用リスト!U:U,CONCATENATE(A2158,$E$1))</f>
        <v>0</v>
      </c>
      <c r="F2158" s="135">
        <f>COUNTIF(品番配送区分記入用リスト!U:U,CONCATENATE(A2158,$F$1))</f>
        <v>0</v>
      </c>
      <c r="G2158" s="135">
        <f>COUNTIF(品番配送区分記入用リスト!U:U,CONCATENATE(A2158,$G$1))</f>
        <v>0</v>
      </c>
      <c r="H2158" s="135">
        <f>COUNTIF(品番配送区分記入用リスト!U:U,CONCATENATE(A2158,$H$1))</f>
        <v>0</v>
      </c>
      <c r="I2158" s="136">
        <f t="shared" si="35"/>
        <v>0</v>
      </c>
      <c r="J2158" s="142"/>
      <c r="L2158" s="135" t="s">
        <v>1484</v>
      </c>
      <c r="M2158" s="137">
        <v>1000000</v>
      </c>
      <c r="N2158" s="12"/>
      <c r="O2158" s="154"/>
      <c r="P2158" s="137"/>
      <c r="Q2158" s="12"/>
      <c r="R2158" s="151"/>
      <c r="S2158" s="138"/>
      <c r="T2158" s="138"/>
      <c r="X2158" s="85"/>
      <c r="Y2158" s="185"/>
      <c r="AA2158" s="157"/>
      <c r="AB2158" s="95"/>
      <c r="AC2158" s="95"/>
      <c r="AF2158" s="139"/>
      <c r="AS2158" s="84"/>
    </row>
    <row r="2159" spans="1:45" ht="14.25" customHeight="1">
      <c r="A2159" s="124"/>
      <c r="B2159" s="124"/>
      <c r="C2159" s="156"/>
      <c r="E2159" s="135">
        <f>COUNTIF(品番配送区分記入用リスト!U:U,CONCATENATE(A2159,$E$1))</f>
        <v>0</v>
      </c>
      <c r="F2159" s="135">
        <f>COUNTIF(品番配送区分記入用リスト!U:U,CONCATENATE(A2159,$F$1))</f>
        <v>0</v>
      </c>
      <c r="G2159" s="135">
        <f>COUNTIF(品番配送区分記入用リスト!U:U,CONCATENATE(A2159,$G$1))</f>
        <v>0</v>
      </c>
      <c r="H2159" s="135">
        <f>COUNTIF(品番配送区分記入用リスト!U:U,CONCATENATE(A2159,$H$1))</f>
        <v>0</v>
      </c>
      <c r="I2159" s="136">
        <f t="shared" si="35"/>
        <v>0</v>
      </c>
      <c r="J2159" s="142"/>
      <c r="L2159" s="135" t="s">
        <v>1484</v>
      </c>
      <c r="M2159" s="137">
        <v>1000000</v>
      </c>
      <c r="N2159" s="12"/>
      <c r="O2159" s="154"/>
      <c r="P2159" s="137"/>
      <c r="Q2159" s="12"/>
      <c r="R2159" s="151"/>
      <c r="S2159" s="138"/>
      <c r="T2159" s="138"/>
      <c r="X2159" s="85"/>
      <c r="Y2159" s="185"/>
      <c r="AA2159" s="157"/>
      <c r="AB2159" s="95"/>
      <c r="AC2159" s="95"/>
      <c r="AF2159" s="139"/>
      <c r="AS2159" s="84"/>
    </row>
    <row r="2160" spans="1:45" ht="14.25" customHeight="1">
      <c r="A2160" s="124"/>
      <c r="B2160" s="124"/>
      <c r="C2160" s="156"/>
      <c r="E2160" s="135">
        <f>COUNTIF(品番配送区分記入用リスト!U:U,CONCATENATE(A2160,$E$1))</f>
        <v>0</v>
      </c>
      <c r="F2160" s="135">
        <f>COUNTIF(品番配送区分記入用リスト!U:U,CONCATENATE(A2160,$F$1))</f>
        <v>0</v>
      </c>
      <c r="G2160" s="135">
        <f>COUNTIF(品番配送区分記入用リスト!U:U,CONCATENATE(A2160,$G$1))</f>
        <v>0</v>
      </c>
      <c r="H2160" s="135">
        <f>COUNTIF(品番配送区分記入用リスト!U:U,CONCATENATE(A2160,$H$1))</f>
        <v>0</v>
      </c>
      <c r="I2160" s="136">
        <f t="shared" si="35"/>
        <v>0</v>
      </c>
      <c r="J2160" s="142"/>
      <c r="L2160" s="135" t="s">
        <v>1484</v>
      </c>
      <c r="M2160" s="137">
        <v>1000000</v>
      </c>
      <c r="N2160" s="12"/>
      <c r="O2160" s="154"/>
      <c r="P2160" s="137"/>
      <c r="Q2160" s="12"/>
      <c r="R2160" s="151"/>
      <c r="S2160" s="138"/>
      <c r="T2160" s="138"/>
      <c r="X2160" s="85"/>
      <c r="Y2160" s="185"/>
      <c r="AA2160" s="157"/>
      <c r="AB2160" s="95"/>
      <c r="AC2160" s="95"/>
      <c r="AF2160" s="139"/>
      <c r="AS2160" s="84"/>
    </row>
    <row r="2161" spans="1:45" ht="14.25" customHeight="1">
      <c r="A2161" s="124"/>
      <c r="B2161" s="124"/>
      <c r="C2161" s="156"/>
      <c r="E2161" s="135">
        <f>COUNTIF(品番配送区分記入用リスト!U:U,CONCATENATE(A2161,$E$1))</f>
        <v>0</v>
      </c>
      <c r="F2161" s="135">
        <f>COUNTIF(品番配送区分記入用リスト!U:U,CONCATENATE(A2161,$F$1))</f>
        <v>0</v>
      </c>
      <c r="G2161" s="135">
        <f>COUNTIF(品番配送区分記入用リスト!U:U,CONCATENATE(A2161,$G$1))</f>
        <v>0</v>
      </c>
      <c r="H2161" s="135">
        <f>COUNTIF(品番配送区分記入用リスト!U:U,CONCATENATE(A2161,$H$1))</f>
        <v>0</v>
      </c>
      <c r="I2161" s="136">
        <f t="shared" si="35"/>
        <v>0</v>
      </c>
      <c r="J2161" s="142"/>
      <c r="L2161" s="135" t="s">
        <v>1484</v>
      </c>
      <c r="M2161" s="137">
        <v>1000000</v>
      </c>
      <c r="N2161" s="12"/>
      <c r="O2161" s="154"/>
      <c r="P2161" s="137"/>
      <c r="Q2161" s="12"/>
      <c r="R2161" s="151"/>
      <c r="S2161" s="138"/>
      <c r="T2161" s="138"/>
      <c r="X2161" s="85"/>
      <c r="Y2161" s="185"/>
      <c r="AA2161" s="157"/>
      <c r="AB2161" s="95"/>
      <c r="AC2161" s="95"/>
      <c r="AF2161" s="139"/>
      <c r="AS2161" s="84"/>
    </row>
    <row r="2162" spans="1:45" ht="14.25" customHeight="1">
      <c r="A2162" s="124"/>
      <c r="B2162" s="124"/>
      <c r="C2162" s="156"/>
      <c r="E2162" s="135">
        <f>COUNTIF(品番配送区分記入用リスト!U:U,CONCATENATE(A2162,$E$1))</f>
        <v>0</v>
      </c>
      <c r="F2162" s="135">
        <f>COUNTIF(品番配送区分記入用リスト!U:U,CONCATENATE(A2162,$F$1))</f>
        <v>0</v>
      </c>
      <c r="G2162" s="135">
        <f>COUNTIF(品番配送区分記入用リスト!U:U,CONCATENATE(A2162,$G$1))</f>
        <v>0</v>
      </c>
      <c r="H2162" s="135">
        <f>COUNTIF(品番配送区分記入用リスト!U:U,CONCATENATE(A2162,$H$1))</f>
        <v>0</v>
      </c>
      <c r="I2162" s="136">
        <f t="shared" si="35"/>
        <v>0</v>
      </c>
      <c r="J2162" s="142"/>
      <c r="L2162" s="135" t="s">
        <v>1484</v>
      </c>
      <c r="M2162" s="137">
        <v>1000000</v>
      </c>
      <c r="N2162" s="12"/>
      <c r="O2162" s="154"/>
      <c r="P2162" s="137"/>
      <c r="Q2162" s="12"/>
      <c r="R2162" s="151"/>
      <c r="S2162" s="138"/>
      <c r="T2162" s="138"/>
      <c r="X2162" s="85"/>
      <c r="Y2162" s="185"/>
      <c r="AA2162" s="157"/>
      <c r="AB2162" s="95"/>
      <c r="AC2162" s="95"/>
      <c r="AF2162" s="139"/>
      <c r="AS2162" s="84"/>
    </row>
    <row r="2163" spans="1:45" ht="14.25" customHeight="1">
      <c r="A2163" s="124"/>
      <c r="B2163" s="124"/>
      <c r="C2163" s="156"/>
      <c r="E2163" s="135">
        <f>COUNTIF(品番配送区分記入用リスト!U:U,CONCATENATE(A2163,$E$1))</f>
        <v>0</v>
      </c>
      <c r="F2163" s="135">
        <f>COUNTIF(品番配送区分記入用リスト!U:U,CONCATENATE(A2163,$F$1))</f>
        <v>0</v>
      </c>
      <c r="G2163" s="135">
        <f>COUNTIF(品番配送区分記入用リスト!U:U,CONCATENATE(A2163,$G$1))</f>
        <v>0</v>
      </c>
      <c r="H2163" s="135">
        <f>COUNTIF(品番配送区分記入用リスト!U:U,CONCATENATE(A2163,$H$1))</f>
        <v>0</v>
      </c>
      <c r="I2163" s="136">
        <f t="shared" si="35"/>
        <v>0</v>
      </c>
      <c r="J2163" s="142"/>
      <c r="L2163" s="135" t="s">
        <v>1484</v>
      </c>
      <c r="M2163" s="137">
        <v>1000000</v>
      </c>
      <c r="N2163" s="12"/>
      <c r="O2163" s="154"/>
      <c r="P2163" s="137"/>
      <c r="Q2163" s="12"/>
      <c r="R2163" s="151"/>
      <c r="S2163" s="138"/>
      <c r="T2163" s="138"/>
      <c r="X2163" s="85"/>
      <c r="Y2163" s="185"/>
      <c r="AA2163" s="157"/>
      <c r="AB2163" s="95"/>
      <c r="AC2163" s="95"/>
      <c r="AF2163" s="139"/>
      <c r="AS2163" s="84"/>
    </row>
    <row r="2164" spans="1:45" ht="14.25" customHeight="1">
      <c r="A2164" s="124"/>
      <c r="B2164" s="124"/>
      <c r="C2164" s="156"/>
      <c r="E2164" s="135">
        <f>COUNTIF(品番配送区分記入用リスト!U:U,CONCATENATE(A2164,$E$1))</f>
        <v>0</v>
      </c>
      <c r="F2164" s="135">
        <f>COUNTIF(品番配送区分記入用リスト!U:U,CONCATENATE(A2164,$F$1))</f>
        <v>0</v>
      </c>
      <c r="G2164" s="135">
        <f>COUNTIF(品番配送区分記入用リスト!U:U,CONCATENATE(A2164,$G$1))</f>
        <v>0</v>
      </c>
      <c r="H2164" s="135">
        <f>COUNTIF(品番配送区分記入用リスト!U:U,CONCATENATE(A2164,$H$1))</f>
        <v>0</v>
      </c>
      <c r="I2164" s="136">
        <f t="shared" si="35"/>
        <v>0</v>
      </c>
      <c r="J2164" s="142"/>
      <c r="L2164" s="135" t="s">
        <v>1484</v>
      </c>
      <c r="M2164" s="137">
        <v>1000000</v>
      </c>
      <c r="N2164" s="12"/>
      <c r="O2164" s="154"/>
      <c r="P2164" s="137"/>
      <c r="Q2164" s="12"/>
      <c r="R2164" s="151"/>
      <c r="S2164" s="138"/>
      <c r="T2164" s="138"/>
      <c r="X2164" s="85"/>
      <c r="Y2164" s="185"/>
      <c r="AA2164" s="157"/>
      <c r="AB2164" s="95"/>
      <c r="AC2164" s="95"/>
      <c r="AF2164" s="139"/>
      <c r="AS2164" s="84"/>
    </row>
    <row r="2165" spans="1:45" ht="14.25" customHeight="1">
      <c r="A2165" s="124"/>
      <c r="B2165" s="124"/>
      <c r="C2165" s="156"/>
      <c r="E2165" s="135">
        <f>COUNTIF(品番配送区分記入用リスト!U:U,CONCATENATE(A2165,$E$1))</f>
        <v>0</v>
      </c>
      <c r="F2165" s="135">
        <f>COUNTIF(品番配送区分記入用リスト!U:U,CONCATENATE(A2165,$F$1))</f>
        <v>0</v>
      </c>
      <c r="G2165" s="135">
        <f>COUNTIF(品番配送区分記入用リスト!U:U,CONCATENATE(A2165,$G$1))</f>
        <v>0</v>
      </c>
      <c r="H2165" s="135">
        <f>COUNTIF(品番配送区分記入用リスト!U:U,CONCATENATE(A2165,$H$1))</f>
        <v>0</v>
      </c>
      <c r="I2165" s="136">
        <f t="shared" si="35"/>
        <v>0</v>
      </c>
      <c r="J2165" s="142"/>
      <c r="L2165" s="135" t="s">
        <v>1484</v>
      </c>
      <c r="M2165" s="137">
        <v>1000000</v>
      </c>
      <c r="N2165" s="12"/>
      <c r="O2165" s="154"/>
      <c r="P2165" s="137"/>
      <c r="Q2165" s="12"/>
      <c r="R2165" s="151"/>
      <c r="S2165" s="138"/>
      <c r="T2165" s="138"/>
      <c r="X2165" s="85"/>
      <c r="Y2165" s="185"/>
      <c r="AA2165" s="157"/>
      <c r="AB2165" s="95"/>
      <c r="AC2165" s="95"/>
      <c r="AF2165" s="139"/>
      <c r="AS2165" s="84"/>
    </row>
    <row r="2166" spans="1:45" ht="14.25" customHeight="1">
      <c r="A2166" s="124"/>
      <c r="B2166" s="124"/>
      <c r="C2166" s="156"/>
      <c r="E2166" s="135">
        <f>COUNTIF(品番配送区分記入用リスト!U:U,CONCATENATE(A2166,$E$1))</f>
        <v>0</v>
      </c>
      <c r="F2166" s="135">
        <f>COUNTIF(品番配送区分記入用リスト!U:U,CONCATENATE(A2166,$F$1))</f>
        <v>0</v>
      </c>
      <c r="G2166" s="135">
        <f>COUNTIF(品番配送区分記入用リスト!U:U,CONCATENATE(A2166,$G$1))</f>
        <v>0</v>
      </c>
      <c r="H2166" s="135">
        <f>COUNTIF(品番配送区分記入用リスト!U:U,CONCATENATE(A2166,$H$1))</f>
        <v>0</v>
      </c>
      <c r="I2166" s="136">
        <f t="shared" si="35"/>
        <v>0</v>
      </c>
      <c r="J2166" s="142"/>
      <c r="L2166" s="135" t="s">
        <v>1484</v>
      </c>
      <c r="M2166" s="137">
        <v>1000000</v>
      </c>
      <c r="N2166" s="12"/>
      <c r="O2166" s="154"/>
      <c r="P2166" s="137"/>
      <c r="Q2166" s="12"/>
      <c r="R2166" s="151"/>
      <c r="S2166" s="138"/>
      <c r="T2166" s="138"/>
      <c r="X2166" s="85"/>
      <c r="Y2166" s="185"/>
      <c r="AA2166" s="157"/>
      <c r="AB2166" s="95"/>
      <c r="AC2166" s="95"/>
      <c r="AF2166" s="139"/>
      <c r="AS2166" s="84"/>
    </row>
    <row r="2167" spans="1:45" ht="14.25" customHeight="1">
      <c r="A2167" s="124"/>
      <c r="B2167" s="124"/>
      <c r="C2167" s="156"/>
      <c r="E2167" s="135">
        <f>COUNTIF(品番配送区分記入用リスト!U:U,CONCATENATE(A2167,$E$1))</f>
        <v>0</v>
      </c>
      <c r="F2167" s="135">
        <f>COUNTIF(品番配送区分記入用リスト!U:U,CONCATENATE(A2167,$F$1))</f>
        <v>0</v>
      </c>
      <c r="G2167" s="135">
        <f>COUNTIF(品番配送区分記入用リスト!U:U,CONCATENATE(A2167,$G$1))</f>
        <v>0</v>
      </c>
      <c r="H2167" s="135">
        <f>COUNTIF(品番配送区分記入用リスト!U:U,CONCATENATE(A2167,$H$1))</f>
        <v>0</v>
      </c>
      <c r="I2167" s="136">
        <f t="shared" si="35"/>
        <v>0</v>
      </c>
      <c r="J2167" s="142"/>
      <c r="L2167" s="135" t="s">
        <v>1484</v>
      </c>
      <c r="M2167" s="137">
        <v>1000000</v>
      </c>
      <c r="N2167" s="12"/>
      <c r="O2167" s="154"/>
      <c r="P2167" s="137"/>
      <c r="Q2167" s="12"/>
      <c r="R2167" s="151"/>
      <c r="S2167" s="138"/>
      <c r="T2167" s="138"/>
      <c r="X2167" s="85"/>
      <c r="Y2167" s="185"/>
      <c r="AA2167" s="157"/>
      <c r="AB2167" s="95"/>
      <c r="AC2167" s="95"/>
      <c r="AF2167" s="139"/>
      <c r="AS2167" s="84"/>
    </row>
    <row r="2168" spans="1:45" ht="14.25" customHeight="1">
      <c r="A2168" s="124"/>
      <c r="B2168" s="124"/>
      <c r="C2168" s="156"/>
      <c r="E2168" s="135">
        <f>COUNTIF(品番配送区分記入用リスト!U:U,CONCATENATE(A2168,$E$1))</f>
        <v>0</v>
      </c>
      <c r="F2168" s="135">
        <f>COUNTIF(品番配送区分記入用リスト!U:U,CONCATENATE(A2168,$F$1))</f>
        <v>0</v>
      </c>
      <c r="G2168" s="135">
        <f>COUNTIF(品番配送区分記入用リスト!U:U,CONCATENATE(A2168,$G$1))</f>
        <v>0</v>
      </c>
      <c r="H2168" s="135">
        <f>COUNTIF(品番配送区分記入用リスト!U:U,CONCATENATE(A2168,$H$1))</f>
        <v>0</v>
      </c>
      <c r="I2168" s="136">
        <f t="shared" si="35"/>
        <v>0</v>
      </c>
      <c r="J2168" s="142"/>
      <c r="L2168" s="135" t="s">
        <v>1484</v>
      </c>
      <c r="M2168" s="137">
        <v>1000000</v>
      </c>
      <c r="N2168" s="12"/>
      <c r="O2168" s="154"/>
      <c r="P2168" s="137"/>
      <c r="Q2168" s="12"/>
      <c r="R2168" s="151"/>
      <c r="S2168" s="138"/>
      <c r="T2168" s="138"/>
      <c r="X2168" s="85"/>
      <c r="Y2168" s="185"/>
      <c r="AA2168" s="157"/>
      <c r="AB2168" s="95"/>
      <c r="AC2168" s="95"/>
      <c r="AF2168" s="139"/>
      <c r="AS2168" s="84"/>
    </row>
    <row r="2169" spans="1:45" ht="14.25" customHeight="1">
      <c r="A2169" s="124"/>
      <c r="B2169" s="124"/>
      <c r="C2169" s="156"/>
      <c r="E2169" s="135">
        <f>COUNTIF(品番配送区分記入用リスト!U:U,CONCATENATE(A2169,$E$1))</f>
        <v>0</v>
      </c>
      <c r="F2169" s="135">
        <f>COUNTIF(品番配送区分記入用リスト!U:U,CONCATENATE(A2169,$F$1))</f>
        <v>0</v>
      </c>
      <c r="G2169" s="135">
        <f>COUNTIF(品番配送区分記入用リスト!U:U,CONCATENATE(A2169,$G$1))</f>
        <v>0</v>
      </c>
      <c r="H2169" s="135">
        <f>COUNTIF(品番配送区分記入用リスト!U:U,CONCATENATE(A2169,$H$1))</f>
        <v>0</v>
      </c>
      <c r="I2169" s="136">
        <f t="shared" si="35"/>
        <v>0</v>
      </c>
      <c r="J2169" s="142"/>
      <c r="L2169" s="135" t="s">
        <v>1484</v>
      </c>
      <c r="M2169" s="137">
        <v>1000000</v>
      </c>
      <c r="N2169" s="12"/>
      <c r="O2169" s="154"/>
      <c r="P2169" s="137"/>
      <c r="Q2169" s="12"/>
      <c r="R2169" s="151"/>
      <c r="S2169" s="138"/>
      <c r="T2169" s="138"/>
      <c r="X2169" s="85"/>
      <c r="Y2169" s="185"/>
      <c r="AA2169" s="157"/>
      <c r="AB2169" s="95"/>
      <c r="AC2169" s="95"/>
      <c r="AF2169" s="139"/>
      <c r="AS2169" s="84"/>
    </row>
    <row r="2170" spans="1:45" ht="14.25" customHeight="1">
      <c r="A2170" s="124"/>
      <c r="B2170" s="124"/>
      <c r="C2170" s="156"/>
      <c r="E2170" s="135">
        <f>COUNTIF(品番配送区分記入用リスト!U:U,CONCATENATE(A2170,$E$1))</f>
        <v>0</v>
      </c>
      <c r="F2170" s="135">
        <f>COUNTIF(品番配送区分記入用リスト!U:U,CONCATENATE(A2170,$F$1))</f>
        <v>0</v>
      </c>
      <c r="G2170" s="135">
        <f>COUNTIF(品番配送区分記入用リスト!U:U,CONCATENATE(A2170,$G$1))</f>
        <v>0</v>
      </c>
      <c r="H2170" s="135">
        <f>COUNTIF(品番配送区分記入用リスト!U:U,CONCATENATE(A2170,$H$1))</f>
        <v>0</v>
      </c>
      <c r="I2170" s="136">
        <f t="shared" si="35"/>
        <v>0</v>
      </c>
      <c r="J2170" s="142"/>
      <c r="L2170" s="135" t="s">
        <v>1484</v>
      </c>
      <c r="M2170" s="137">
        <v>1000000</v>
      </c>
      <c r="N2170" s="12"/>
      <c r="O2170" s="154"/>
      <c r="P2170" s="137"/>
      <c r="Q2170" s="12"/>
      <c r="R2170" s="151"/>
      <c r="S2170" s="138"/>
      <c r="T2170" s="138"/>
      <c r="X2170" s="85"/>
      <c r="Y2170" s="185"/>
      <c r="AA2170" s="157"/>
      <c r="AB2170" s="95"/>
      <c r="AC2170" s="95"/>
      <c r="AF2170" s="139"/>
      <c r="AS2170" s="84"/>
    </row>
    <row r="2171" spans="1:45" ht="14.25" customHeight="1">
      <c r="A2171" s="124"/>
      <c r="B2171" s="124"/>
      <c r="C2171" s="156"/>
      <c r="E2171" s="135">
        <f>COUNTIF(品番配送区分記入用リスト!U:U,CONCATENATE(A2171,$E$1))</f>
        <v>0</v>
      </c>
      <c r="F2171" s="135">
        <f>COUNTIF(品番配送区分記入用リスト!U:U,CONCATENATE(A2171,$F$1))</f>
        <v>0</v>
      </c>
      <c r="G2171" s="135">
        <f>COUNTIF(品番配送区分記入用リスト!U:U,CONCATENATE(A2171,$G$1))</f>
        <v>0</v>
      </c>
      <c r="H2171" s="135">
        <f>COUNTIF(品番配送区分記入用リスト!U:U,CONCATENATE(A2171,$H$1))</f>
        <v>0</v>
      </c>
      <c r="I2171" s="136">
        <f t="shared" si="35"/>
        <v>0</v>
      </c>
      <c r="J2171" s="142"/>
      <c r="L2171" s="135" t="s">
        <v>1484</v>
      </c>
      <c r="M2171" s="137">
        <v>1000000</v>
      </c>
      <c r="N2171" s="12"/>
      <c r="O2171" s="154"/>
      <c r="P2171" s="137"/>
      <c r="Q2171" s="12"/>
      <c r="R2171" s="151"/>
      <c r="S2171" s="138"/>
      <c r="T2171" s="138"/>
      <c r="X2171" s="85"/>
      <c r="Y2171" s="185"/>
      <c r="AA2171" s="157"/>
      <c r="AB2171" s="95"/>
      <c r="AC2171" s="95"/>
      <c r="AF2171" s="139"/>
      <c r="AS2171" s="84"/>
    </row>
    <row r="2172" spans="1:45" ht="14.25" customHeight="1">
      <c r="A2172" s="124"/>
      <c r="B2172" s="124"/>
      <c r="C2172" s="156"/>
      <c r="E2172" s="135">
        <f>COUNTIF(品番配送区分記入用リスト!U:U,CONCATENATE(A2172,$E$1))</f>
        <v>0</v>
      </c>
      <c r="F2172" s="135">
        <f>COUNTIF(品番配送区分記入用リスト!U:U,CONCATENATE(A2172,$F$1))</f>
        <v>0</v>
      </c>
      <c r="G2172" s="135">
        <f>COUNTIF(品番配送区分記入用リスト!U:U,CONCATENATE(A2172,$G$1))</f>
        <v>0</v>
      </c>
      <c r="H2172" s="135">
        <f>COUNTIF(品番配送区分記入用リスト!U:U,CONCATENATE(A2172,$H$1))</f>
        <v>0</v>
      </c>
      <c r="I2172" s="136">
        <f t="shared" si="35"/>
        <v>0</v>
      </c>
      <c r="J2172" s="142"/>
      <c r="L2172" s="135" t="s">
        <v>1484</v>
      </c>
      <c r="M2172" s="137">
        <v>1000000</v>
      </c>
      <c r="N2172" s="12"/>
      <c r="O2172" s="154"/>
      <c r="P2172" s="137"/>
      <c r="Q2172" s="12"/>
      <c r="R2172" s="151"/>
      <c r="S2172" s="138"/>
      <c r="T2172" s="138"/>
      <c r="X2172" s="85"/>
      <c r="Y2172" s="185"/>
      <c r="AA2172" s="157"/>
      <c r="AB2172" s="95"/>
      <c r="AC2172" s="95"/>
      <c r="AF2172" s="139"/>
      <c r="AS2172" s="84"/>
    </row>
    <row r="2173" spans="1:45" ht="14.25" customHeight="1">
      <c r="A2173" s="124"/>
      <c r="B2173" s="124"/>
      <c r="C2173" s="156"/>
      <c r="E2173" s="135">
        <f>COUNTIF(品番配送区分記入用リスト!U:U,CONCATENATE(A2173,$E$1))</f>
        <v>0</v>
      </c>
      <c r="F2173" s="135">
        <f>COUNTIF(品番配送区分記入用リスト!U:U,CONCATENATE(A2173,$F$1))</f>
        <v>0</v>
      </c>
      <c r="G2173" s="135">
        <f>COUNTIF(品番配送区分記入用リスト!U:U,CONCATENATE(A2173,$G$1))</f>
        <v>0</v>
      </c>
      <c r="H2173" s="135">
        <f>COUNTIF(品番配送区分記入用リスト!U:U,CONCATENATE(A2173,$H$1))</f>
        <v>0</v>
      </c>
      <c r="I2173" s="136">
        <f t="shared" si="35"/>
        <v>0</v>
      </c>
      <c r="J2173" s="142"/>
      <c r="L2173" s="135" t="s">
        <v>1484</v>
      </c>
      <c r="M2173" s="137">
        <v>1000000</v>
      </c>
      <c r="N2173" s="12"/>
      <c r="O2173" s="154"/>
      <c r="P2173" s="137"/>
      <c r="Q2173" s="12"/>
      <c r="R2173" s="151"/>
      <c r="S2173" s="138"/>
      <c r="T2173" s="138"/>
      <c r="X2173" s="85"/>
      <c r="Y2173" s="185"/>
      <c r="AA2173" s="157"/>
      <c r="AB2173" s="95"/>
      <c r="AC2173" s="95"/>
      <c r="AF2173" s="139"/>
      <c r="AS2173" s="84"/>
    </row>
    <row r="2174" spans="1:45" ht="14.25" customHeight="1">
      <c r="A2174" s="124"/>
      <c r="B2174" s="124"/>
      <c r="C2174" s="156"/>
      <c r="E2174" s="135">
        <f>COUNTIF(品番配送区分記入用リスト!U:U,CONCATENATE(A2174,$E$1))</f>
        <v>0</v>
      </c>
      <c r="F2174" s="135">
        <f>COUNTIF(品番配送区分記入用リスト!U:U,CONCATENATE(A2174,$F$1))</f>
        <v>0</v>
      </c>
      <c r="G2174" s="135">
        <f>COUNTIF(品番配送区分記入用リスト!U:U,CONCATENATE(A2174,$G$1))</f>
        <v>0</v>
      </c>
      <c r="H2174" s="135">
        <f>COUNTIF(品番配送区分記入用リスト!U:U,CONCATENATE(A2174,$H$1))</f>
        <v>0</v>
      </c>
      <c r="I2174" s="136">
        <f t="shared" si="35"/>
        <v>0</v>
      </c>
      <c r="J2174" s="142"/>
      <c r="L2174" s="135" t="s">
        <v>1484</v>
      </c>
      <c r="M2174" s="137">
        <v>1000000</v>
      </c>
      <c r="N2174" s="12"/>
      <c r="O2174" s="154"/>
      <c r="P2174" s="137"/>
      <c r="Q2174" s="12"/>
      <c r="R2174" s="151"/>
      <c r="S2174" s="138"/>
      <c r="T2174" s="138"/>
      <c r="X2174" s="85"/>
      <c r="Y2174" s="185"/>
      <c r="AA2174" s="157"/>
      <c r="AB2174" s="95"/>
      <c r="AC2174" s="95"/>
      <c r="AF2174" s="139"/>
      <c r="AS2174" s="84"/>
    </row>
    <row r="2175" spans="1:45" ht="14.25" customHeight="1">
      <c r="A2175" s="124"/>
      <c r="B2175" s="124"/>
      <c r="C2175" s="156"/>
      <c r="E2175" s="135">
        <f>COUNTIF(品番配送区分記入用リスト!U:U,CONCATENATE(A2175,$E$1))</f>
        <v>0</v>
      </c>
      <c r="F2175" s="135">
        <f>COUNTIF(品番配送区分記入用リスト!U:U,CONCATENATE(A2175,$F$1))</f>
        <v>0</v>
      </c>
      <c r="G2175" s="135">
        <f>COUNTIF(品番配送区分記入用リスト!U:U,CONCATENATE(A2175,$G$1))</f>
        <v>0</v>
      </c>
      <c r="H2175" s="135">
        <f>COUNTIF(品番配送区分記入用リスト!U:U,CONCATENATE(A2175,$H$1))</f>
        <v>0</v>
      </c>
      <c r="I2175" s="136">
        <f t="shared" si="35"/>
        <v>0</v>
      </c>
      <c r="J2175" s="142"/>
      <c r="L2175" s="135" t="s">
        <v>1484</v>
      </c>
      <c r="M2175" s="137">
        <v>1000000</v>
      </c>
      <c r="N2175" s="12"/>
      <c r="O2175" s="154"/>
      <c r="P2175" s="137"/>
      <c r="Q2175" s="12"/>
      <c r="R2175" s="151"/>
      <c r="S2175" s="138"/>
      <c r="T2175" s="138"/>
      <c r="X2175" s="85"/>
      <c r="Y2175" s="185"/>
      <c r="AA2175" s="157"/>
      <c r="AB2175" s="95"/>
      <c r="AC2175" s="95"/>
      <c r="AF2175" s="139"/>
      <c r="AS2175" s="84"/>
    </row>
    <row r="2176" spans="1:45" ht="14.25" customHeight="1">
      <c r="A2176" s="124"/>
      <c r="B2176" s="124"/>
      <c r="C2176" s="156"/>
      <c r="E2176" s="135">
        <f>COUNTIF(品番配送区分記入用リスト!U:U,CONCATENATE(A2176,$E$1))</f>
        <v>0</v>
      </c>
      <c r="F2176" s="135">
        <f>COUNTIF(品番配送区分記入用リスト!U:U,CONCATENATE(A2176,$F$1))</f>
        <v>0</v>
      </c>
      <c r="G2176" s="135">
        <f>COUNTIF(品番配送区分記入用リスト!U:U,CONCATENATE(A2176,$G$1))</f>
        <v>0</v>
      </c>
      <c r="H2176" s="135">
        <f>COUNTIF(品番配送区分記入用リスト!U:U,CONCATENATE(A2176,$H$1))</f>
        <v>0</v>
      </c>
      <c r="I2176" s="136">
        <f t="shared" si="35"/>
        <v>0</v>
      </c>
      <c r="J2176" s="142"/>
      <c r="L2176" s="135" t="s">
        <v>1484</v>
      </c>
      <c r="M2176" s="137">
        <v>1000000</v>
      </c>
      <c r="N2176" s="12"/>
      <c r="O2176" s="154"/>
      <c r="P2176" s="137"/>
      <c r="Q2176" s="12"/>
      <c r="R2176" s="151"/>
      <c r="S2176" s="138"/>
      <c r="T2176" s="138"/>
      <c r="X2176" s="85"/>
      <c r="Y2176" s="185"/>
      <c r="AA2176" s="157"/>
      <c r="AB2176" s="95"/>
      <c r="AC2176" s="95"/>
      <c r="AF2176" s="139"/>
      <c r="AS2176" s="84"/>
    </row>
    <row r="2177" spans="1:45" ht="14.25" customHeight="1">
      <c r="A2177" s="124"/>
      <c r="B2177" s="124"/>
      <c r="C2177" s="156"/>
      <c r="E2177" s="135">
        <f>COUNTIF(品番配送区分記入用リスト!U:U,CONCATENATE(A2177,$E$1))</f>
        <v>0</v>
      </c>
      <c r="F2177" s="135">
        <f>COUNTIF(品番配送区分記入用リスト!U:U,CONCATENATE(A2177,$F$1))</f>
        <v>0</v>
      </c>
      <c r="G2177" s="135">
        <f>COUNTIF(品番配送区分記入用リスト!U:U,CONCATENATE(A2177,$G$1))</f>
        <v>0</v>
      </c>
      <c r="H2177" s="135">
        <f>COUNTIF(品番配送区分記入用リスト!U:U,CONCATENATE(A2177,$H$1))</f>
        <v>0</v>
      </c>
      <c r="I2177" s="136">
        <f t="shared" ref="I2177:I2240" si="36">IF(SUM(E2177:H2177)+ROW(A2176)*0.0001%&gt;=1,SUM(E2177:H2177)+ROW(A2176)*0.0001%+M2177+C2177,0)</f>
        <v>0</v>
      </c>
      <c r="J2177" s="142"/>
      <c r="L2177" s="135" t="s">
        <v>1484</v>
      </c>
      <c r="M2177" s="137">
        <v>1000000</v>
      </c>
      <c r="N2177" s="12"/>
      <c r="O2177" s="154"/>
      <c r="P2177" s="137"/>
      <c r="Q2177" s="12"/>
      <c r="R2177" s="151"/>
      <c r="S2177" s="138"/>
      <c r="T2177" s="138"/>
      <c r="X2177" s="85"/>
      <c r="Y2177" s="185"/>
      <c r="AA2177" s="157"/>
      <c r="AB2177" s="95"/>
      <c r="AC2177" s="95"/>
      <c r="AF2177" s="139"/>
      <c r="AS2177" s="84"/>
    </row>
    <row r="2178" spans="1:45" ht="14.25" customHeight="1">
      <c r="A2178" s="124"/>
      <c r="B2178" s="124"/>
      <c r="C2178" s="156"/>
      <c r="E2178" s="135">
        <f>COUNTIF(品番配送区分記入用リスト!U:U,CONCATENATE(A2178,$E$1))</f>
        <v>0</v>
      </c>
      <c r="F2178" s="135">
        <f>COUNTIF(品番配送区分記入用リスト!U:U,CONCATENATE(A2178,$F$1))</f>
        <v>0</v>
      </c>
      <c r="G2178" s="135">
        <f>COUNTIF(品番配送区分記入用リスト!U:U,CONCATENATE(A2178,$G$1))</f>
        <v>0</v>
      </c>
      <c r="H2178" s="135">
        <f>COUNTIF(品番配送区分記入用リスト!U:U,CONCATENATE(A2178,$H$1))</f>
        <v>0</v>
      </c>
      <c r="I2178" s="136">
        <f t="shared" si="36"/>
        <v>0</v>
      </c>
      <c r="J2178" s="142"/>
      <c r="L2178" s="135" t="s">
        <v>1484</v>
      </c>
      <c r="M2178" s="137">
        <v>1000000</v>
      </c>
      <c r="N2178" s="12"/>
      <c r="O2178" s="154"/>
      <c r="P2178" s="137"/>
      <c r="Q2178" s="12"/>
      <c r="R2178" s="151"/>
      <c r="S2178" s="138"/>
      <c r="T2178" s="138"/>
      <c r="X2178" s="85"/>
      <c r="Y2178" s="185"/>
      <c r="AA2178" s="157"/>
      <c r="AB2178" s="95"/>
      <c r="AC2178" s="95"/>
      <c r="AF2178" s="139"/>
      <c r="AS2178" s="84"/>
    </row>
    <row r="2179" spans="1:45" ht="14.25" customHeight="1">
      <c r="A2179" s="124"/>
      <c r="B2179" s="124"/>
      <c r="C2179" s="156"/>
      <c r="E2179" s="135">
        <f>COUNTIF(品番配送区分記入用リスト!U:U,CONCATENATE(A2179,$E$1))</f>
        <v>0</v>
      </c>
      <c r="F2179" s="135">
        <f>COUNTIF(品番配送区分記入用リスト!U:U,CONCATENATE(A2179,$F$1))</f>
        <v>0</v>
      </c>
      <c r="G2179" s="135">
        <f>COUNTIF(品番配送区分記入用リスト!U:U,CONCATENATE(A2179,$G$1))</f>
        <v>0</v>
      </c>
      <c r="H2179" s="135">
        <f>COUNTIF(品番配送区分記入用リスト!U:U,CONCATENATE(A2179,$H$1))</f>
        <v>0</v>
      </c>
      <c r="I2179" s="136">
        <f t="shared" si="36"/>
        <v>0</v>
      </c>
      <c r="J2179" s="142"/>
      <c r="L2179" s="135" t="s">
        <v>1484</v>
      </c>
      <c r="M2179" s="137">
        <v>1000000</v>
      </c>
      <c r="N2179" s="12"/>
      <c r="O2179" s="154"/>
      <c r="P2179" s="137"/>
      <c r="Q2179" s="12"/>
      <c r="R2179" s="151"/>
      <c r="S2179" s="138"/>
      <c r="T2179" s="138"/>
      <c r="X2179" s="85"/>
      <c r="Y2179" s="185"/>
      <c r="AA2179" s="157"/>
      <c r="AB2179" s="95"/>
      <c r="AC2179" s="95"/>
      <c r="AF2179" s="139"/>
      <c r="AS2179" s="84"/>
    </row>
    <row r="2180" spans="1:45" ht="14.25" customHeight="1">
      <c r="A2180" s="124"/>
      <c r="B2180" s="124"/>
      <c r="C2180" s="156"/>
      <c r="E2180" s="135">
        <f>COUNTIF(品番配送区分記入用リスト!U:U,CONCATENATE(A2180,$E$1))</f>
        <v>0</v>
      </c>
      <c r="F2180" s="135">
        <f>COUNTIF(品番配送区分記入用リスト!U:U,CONCATENATE(A2180,$F$1))</f>
        <v>0</v>
      </c>
      <c r="G2180" s="135">
        <f>COUNTIF(品番配送区分記入用リスト!U:U,CONCATENATE(A2180,$G$1))</f>
        <v>0</v>
      </c>
      <c r="H2180" s="135">
        <f>COUNTIF(品番配送区分記入用リスト!U:U,CONCATENATE(A2180,$H$1))</f>
        <v>0</v>
      </c>
      <c r="I2180" s="136">
        <f t="shared" si="36"/>
        <v>0</v>
      </c>
      <c r="J2180" s="142"/>
      <c r="L2180" s="135" t="s">
        <v>1484</v>
      </c>
      <c r="M2180" s="137">
        <v>1000000</v>
      </c>
      <c r="N2180" s="12"/>
      <c r="O2180" s="154"/>
      <c r="P2180" s="137"/>
      <c r="Q2180" s="12"/>
      <c r="R2180" s="151"/>
      <c r="S2180" s="138"/>
      <c r="T2180" s="138"/>
      <c r="X2180" s="85"/>
      <c r="Y2180" s="185"/>
      <c r="AA2180" s="157"/>
      <c r="AB2180" s="95"/>
      <c r="AC2180" s="95"/>
      <c r="AF2180" s="139"/>
      <c r="AS2180" s="84"/>
    </row>
    <row r="2181" spans="1:45" ht="14.25" customHeight="1">
      <c r="A2181" s="124"/>
      <c r="B2181" s="124"/>
      <c r="C2181" s="156"/>
      <c r="E2181" s="135">
        <f>COUNTIF(品番配送区分記入用リスト!U:U,CONCATENATE(A2181,$E$1))</f>
        <v>0</v>
      </c>
      <c r="F2181" s="135">
        <f>COUNTIF(品番配送区分記入用リスト!U:U,CONCATENATE(A2181,$F$1))</f>
        <v>0</v>
      </c>
      <c r="G2181" s="135">
        <f>COUNTIF(品番配送区分記入用リスト!U:U,CONCATENATE(A2181,$G$1))</f>
        <v>0</v>
      </c>
      <c r="H2181" s="135">
        <f>COUNTIF(品番配送区分記入用リスト!U:U,CONCATENATE(A2181,$H$1))</f>
        <v>0</v>
      </c>
      <c r="I2181" s="136">
        <f t="shared" si="36"/>
        <v>0</v>
      </c>
      <c r="J2181" s="142"/>
      <c r="L2181" s="135" t="s">
        <v>1484</v>
      </c>
      <c r="M2181" s="137">
        <v>1000000</v>
      </c>
      <c r="N2181" s="12"/>
      <c r="O2181" s="154"/>
      <c r="P2181" s="137"/>
      <c r="Q2181" s="12"/>
      <c r="R2181" s="151"/>
      <c r="S2181" s="138"/>
      <c r="T2181" s="138"/>
      <c r="X2181" s="85"/>
      <c r="Y2181" s="185"/>
      <c r="AA2181" s="157"/>
      <c r="AB2181" s="95"/>
      <c r="AC2181" s="95"/>
      <c r="AF2181" s="139"/>
      <c r="AS2181" s="84"/>
    </row>
    <row r="2182" spans="1:45" ht="14.25" customHeight="1">
      <c r="A2182" s="124"/>
      <c r="B2182" s="124"/>
      <c r="C2182" s="156"/>
      <c r="E2182" s="135">
        <f>COUNTIF(品番配送区分記入用リスト!U:U,CONCATENATE(A2182,$E$1))</f>
        <v>0</v>
      </c>
      <c r="F2182" s="135">
        <f>COUNTIF(品番配送区分記入用リスト!U:U,CONCATENATE(A2182,$F$1))</f>
        <v>0</v>
      </c>
      <c r="G2182" s="135">
        <f>COUNTIF(品番配送区分記入用リスト!U:U,CONCATENATE(A2182,$G$1))</f>
        <v>0</v>
      </c>
      <c r="H2182" s="135">
        <f>COUNTIF(品番配送区分記入用リスト!U:U,CONCATENATE(A2182,$H$1))</f>
        <v>0</v>
      </c>
      <c r="I2182" s="136">
        <f t="shared" si="36"/>
        <v>0</v>
      </c>
      <c r="J2182" s="142"/>
      <c r="L2182" s="135" t="s">
        <v>1484</v>
      </c>
      <c r="M2182" s="137">
        <v>1000000</v>
      </c>
      <c r="N2182" s="12"/>
      <c r="O2182" s="154"/>
      <c r="P2182" s="137"/>
      <c r="Q2182" s="12"/>
      <c r="R2182" s="151"/>
      <c r="S2182" s="138"/>
      <c r="T2182" s="138"/>
      <c r="X2182" s="85"/>
      <c r="Y2182" s="185"/>
      <c r="AA2182" s="157"/>
      <c r="AB2182" s="95"/>
      <c r="AC2182" s="95"/>
      <c r="AF2182" s="139"/>
      <c r="AS2182" s="84"/>
    </row>
    <row r="2183" spans="1:45" ht="14.25" customHeight="1">
      <c r="A2183" s="124"/>
      <c r="B2183" s="124"/>
      <c r="C2183" s="156"/>
      <c r="E2183" s="135">
        <f>COUNTIF(品番配送区分記入用リスト!U:U,CONCATENATE(A2183,$E$1))</f>
        <v>0</v>
      </c>
      <c r="F2183" s="135">
        <f>COUNTIF(品番配送区分記入用リスト!U:U,CONCATENATE(A2183,$F$1))</f>
        <v>0</v>
      </c>
      <c r="G2183" s="135">
        <f>COUNTIF(品番配送区分記入用リスト!U:U,CONCATENATE(A2183,$G$1))</f>
        <v>0</v>
      </c>
      <c r="H2183" s="135">
        <f>COUNTIF(品番配送区分記入用リスト!U:U,CONCATENATE(A2183,$H$1))</f>
        <v>0</v>
      </c>
      <c r="I2183" s="136">
        <f t="shared" si="36"/>
        <v>0</v>
      </c>
      <c r="J2183" s="142"/>
      <c r="L2183" s="135" t="s">
        <v>1484</v>
      </c>
      <c r="M2183" s="137">
        <v>1000000</v>
      </c>
      <c r="N2183" s="12"/>
      <c r="O2183" s="154"/>
      <c r="P2183" s="137"/>
      <c r="Q2183" s="12"/>
      <c r="R2183" s="151"/>
      <c r="S2183" s="138"/>
      <c r="T2183" s="138"/>
      <c r="X2183" s="85"/>
      <c r="Y2183" s="185"/>
      <c r="AA2183" s="157"/>
      <c r="AB2183" s="95"/>
      <c r="AC2183" s="95"/>
      <c r="AF2183" s="139"/>
      <c r="AS2183" s="84"/>
    </row>
    <row r="2184" spans="1:45" ht="14.25" customHeight="1">
      <c r="A2184" s="124"/>
      <c r="B2184" s="124"/>
      <c r="C2184" s="156"/>
      <c r="E2184" s="135">
        <f>COUNTIF(品番配送区分記入用リスト!U:U,CONCATENATE(A2184,$E$1))</f>
        <v>0</v>
      </c>
      <c r="F2184" s="135">
        <f>COUNTIF(品番配送区分記入用リスト!U:U,CONCATENATE(A2184,$F$1))</f>
        <v>0</v>
      </c>
      <c r="G2184" s="135">
        <f>COUNTIF(品番配送区分記入用リスト!U:U,CONCATENATE(A2184,$G$1))</f>
        <v>0</v>
      </c>
      <c r="H2184" s="135">
        <f>COUNTIF(品番配送区分記入用リスト!U:U,CONCATENATE(A2184,$H$1))</f>
        <v>0</v>
      </c>
      <c r="I2184" s="136">
        <f t="shared" si="36"/>
        <v>0</v>
      </c>
      <c r="J2184" s="142"/>
      <c r="L2184" s="135" t="s">
        <v>1484</v>
      </c>
      <c r="M2184" s="137">
        <v>1000000</v>
      </c>
      <c r="N2184" s="12"/>
      <c r="O2184" s="154"/>
      <c r="P2184" s="137"/>
      <c r="Q2184" s="12"/>
      <c r="R2184" s="151"/>
      <c r="S2184" s="138"/>
      <c r="T2184" s="138"/>
      <c r="X2184" s="85"/>
      <c r="Y2184" s="185"/>
      <c r="AA2184" s="157"/>
      <c r="AB2184" s="95"/>
      <c r="AC2184" s="95"/>
      <c r="AF2184" s="139"/>
      <c r="AS2184" s="84"/>
    </row>
    <row r="2185" spans="1:45" ht="14.25" customHeight="1">
      <c r="A2185" s="124"/>
      <c r="B2185" s="124"/>
      <c r="C2185" s="156"/>
      <c r="E2185" s="135">
        <f>COUNTIF(品番配送区分記入用リスト!U:U,CONCATENATE(A2185,$E$1))</f>
        <v>0</v>
      </c>
      <c r="F2185" s="135">
        <f>COUNTIF(品番配送区分記入用リスト!U:U,CONCATENATE(A2185,$F$1))</f>
        <v>0</v>
      </c>
      <c r="G2185" s="135">
        <f>COUNTIF(品番配送区分記入用リスト!U:U,CONCATENATE(A2185,$G$1))</f>
        <v>0</v>
      </c>
      <c r="H2185" s="135">
        <f>COUNTIF(品番配送区分記入用リスト!U:U,CONCATENATE(A2185,$H$1))</f>
        <v>0</v>
      </c>
      <c r="I2185" s="136">
        <f t="shared" si="36"/>
        <v>0</v>
      </c>
      <c r="J2185" s="142"/>
      <c r="L2185" s="135" t="s">
        <v>1484</v>
      </c>
      <c r="M2185" s="137">
        <v>1000000</v>
      </c>
      <c r="N2185" s="12"/>
      <c r="O2185" s="154"/>
      <c r="P2185" s="137"/>
      <c r="Q2185" s="12"/>
      <c r="R2185" s="151"/>
      <c r="S2185" s="138"/>
      <c r="T2185" s="138"/>
      <c r="X2185" s="85"/>
      <c r="Y2185" s="185"/>
      <c r="AA2185" s="157"/>
      <c r="AB2185" s="95"/>
      <c r="AC2185" s="95"/>
      <c r="AF2185" s="139"/>
      <c r="AS2185" s="84"/>
    </row>
    <row r="2186" spans="1:45" ht="14.25" customHeight="1">
      <c r="A2186" s="124"/>
      <c r="B2186" s="124"/>
      <c r="C2186" s="156"/>
      <c r="E2186" s="135">
        <f>COUNTIF(品番配送区分記入用リスト!U:U,CONCATENATE(A2186,$E$1))</f>
        <v>0</v>
      </c>
      <c r="F2186" s="135">
        <f>COUNTIF(品番配送区分記入用リスト!U:U,CONCATENATE(A2186,$F$1))</f>
        <v>0</v>
      </c>
      <c r="G2186" s="135">
        <f>COUNTIF(品番配送区分記入用リスト!U:U,CONCATENATE(A2186,$G$1))</f>
        <v>0</v>
      </c>
      <c r="H2186" s="135">
        <f>COUNTIF(品番配送区分記入用リスト!U:U,CONCATENATE(A2186,$H$1))</f>
        <v>0</v>
      </c>
      <c r="I2186" s="136">
        <f t="shared" si="36"/>
        <v>0</v>
      </c>
      <c r="J2186" s="142"/>
      <c r="L2186" s="135" t="s">
        <v>1484</v>
      </c>
      <c r="M2186" s="137">
        <v>1000000</v>
      </c>
      <c r="N2186" s="12"/>
      <c r="O2186" s="154"/>
      <c r="P2186" s="137"/>
      <c r="Q2186" s="12"/>
      <c r="R2186" s="151"/>
      <c r="S2186" s="138"/>
      <c r="T2186" s="138"/>
      <c r="X2186" s="85"/>
      <c r="Y2186" s="185"/>
      <c r="AA2186" s="157"/>
      <c r="AB2186" s="95"/>
      <c r="AC2186" s="95"/>
      <c r="AF2186" s="139"/>
      <c r="AS2186" s="84"/>
    </row>
    <row r="2187" spans="1:45" ht="14.25" customHeight="1">
      <c r="A2187" s="124"/>
      <c r="B2187" s="124"/>
      <c r="C2187" s="156"/>
      <c r="E2187" s="135">
        <f>COUNTIF(品番配送区分記入用リスト!U:U,CONCATENATE(A2187,$E$1))</f>
        <v>0</v>
      </c>
      <c r="F2187" s="135">
        <f>COUNTIF(品番配送区分記入用リスト!U:U,CONCATENATE(A2187,$F$1))</f>
        <v>0</v>
      </c>
      <c r="G2187" s="135">
        <f>COUNTIF(品番配送区分記入用リスト!U:U,CONCATENATE(A2187,$G$1))</f>
        <v>0</v>
      </c>
      <c r="H2187" s="135">
        <f>COUNTIF(品番配送区分記入用リスト!U:U,CONCATENATE(A2187,$H$1))</f>
        <v>0</v>
      </c>
      <c r="I2187" s="136">
        <f t="shared" si="36"/>
        <v>0</v>
      </c>
      <c r="J2187" s="142"/>
      <c r="L2187" s="135" t="s">
        <v>1484</v>
      </c>
      <c r="M2187" s="137">
        <v>1000000</v>
      </c>
      <c r="N2187" s="12"/>
      <c r="O2187" s="154"/>
      <c r="P2187" s="137"/>
      <c r="Q2187" s="12"/>
      <c r="R2187" s="151"/>
      <c r="S2187" s="138"/>
      <c r="T2187" s="138"/>
      <c r="X2187" s="85"/>
      <c r="Y2187" s="185"/>
      <c r="AA2187" s="157"/>
      <c r="AB2187" s="95"/>
      <c r="AC2187" s="95"/>
      <c r="AF2187" s="139"/>
      <c r="AS2187" s="84"/>
    </row>
    <row r="2188" spans="1:45" ht="14.25" customHeight="1">
      <c r="A2188" s="124"/>
      <c r="B2188" s="124"/>
      <c r="C2188" s="156"/>
      <c r="E2188" s="135">
        <f>COUNTIF(品番配送区分記入用リスト!U:U,CONCATENATE(A2188,$E$1))</f>
        <v>0</v>
      </c>
      <c r="F2188" s="135">
        <f>COUNTIF(品番配送区分記入用リスト!U:U,CONCATENATE(A2188,$F$1))</f>
        <v>0</v>
      </c>
      <c r="G2188" s="135">
        <f>COUNTIF(品番配送区分記入用リスト!U:U,CONCATENATE(A2188,$G$1))</f>
        <v>0</v>
      </c>
      <c r="H2188" s="135">
        <f>COUNTIF(品番配送区分記入用リスト!U:U,CONCATENATE(A2188,$H$1))</f>
        <v>0</v>
      </c>
      <c r="I2188" s="136">
        <f t="shared" si="36"/>
        <v>0</v>
      </c>
      <c r="J2188" s="142"/>
      <c r="L2188" s="135" t="s">
        <v>1484</v>
      </c>
      <c r="M2188" s="137">
        <v>1000000</v>
      </c>
      <c r="N2188" s="12"/>
      <c r="O2188" s="154"/>
      <c r="P2188" s="137"/>
      <c r="Q2188" s="12"/>
      <c r="R2188" s="151"/>
      <c r="S2188" s="138"/>
      <c r="T2188" s="138"/>
      <c r="X2188" s="85"/>
      <c r="Y2188" s="185"/>
      <c r="AA2188" s="157"/>
      <c r="AB2188" s="95"/>
      <c r="AC2188" s="95"/>
      <c r="AF2188" s="139"/>
      <c r="AS2188" s="84"/>
    </row>
    <row r="2189" spans="1:45" ht="14.25" customHeight="1">
      <c r="A2189" s="124"/>
      <c r="B2189" s="124"/>
      <c r="C2189" s="156"/>
      <c r="E2189" s="135">
        <f>COUNTIF(品番配送区分記入用リスト!U:U,CONCATENATE(A2189,$E$1))</f>
        <v>0</v>
      </c>
      <c r="F2189" s="135">
        <f>COUNTIF(品番配送区分記入用リスト!U:U,CONCATENATE(A2189,$F$1))</f>
        <v>0</v>
      </c>
      <c r="G2189" s="135">
        <f>COUNTIF(品番配送区分記入用リスト!U:U,CONCATENATE(A2189,$G$1))</f>
        <v>0</v>
      </c>
      <c r="H2189" s="135">
        <f>COUNTIF(品番配送区分記入用リスト!U:U,CONCATENATE(A2189,$H$1))</f>
        <v>0</v>
      </c>
      <c r="I2189" s="136">
        <f t="shared" si="36"/>
        <v>0</v>
      </c>
      <c r="J2189" s="142"/>
      <c r="L2189" s="135" t="s">
        <v>1484</v>
      </c>
      <c r="M2189" s="137">
        <v>1000000</v>
      </c>
      <c r="N2189" s="12"/>
      <c r="O2189" s="154"/>
      <c r="P2189" s="137"/>
      <c r="Q2189" s="12"/>
      <c r="R2189" s="151"/>
      <c r="S2189" s="138"/>
      <c r="T2189" s="138"/>
      <c r="X2189" s="85"/>
      <c r="Y2189" s="185"/>
      <c r="AA2189" s="157"/>
      <c r="AB2189" s="95"/>
      <c r="AC2189" s="95"/>
      <c r="AF2189" s="139"/>
      <c r="AS2189" s="84"/>
    </row>
    <row r="2190" spans="1:45" ht="14.25" customHeight="1">
      <c r="A2190" s="124"/>
      <c r="B2190" s="124"/>
      <c r="C2190" s="156"/>
      <c r="E2190" s="135">
        <f>COUNTIF(品番配送区分記入用リスト!U:U,CONCATENATE(A2190,$E$1))</f>
        <v>0</v>
      </c>
      <c r="F2190" s="135">
        <f>COUNTIF(品番配送区分記入用リスト!U:U,CONCATENATE(A2190,$F$1))</f>
        <v>0</v>
      </c>
      <c r="G2190" s="135">
        <f>COUNTIF(品番配送区分記入用リスト!U:U,CONCATENATE(A2190,$G$1))</f>
        <v>0</v>
      </c>
      <c r="H2190" s="135">
        <f>COUNTIF(品番配送区分記入用リスト!U:U,CONCATENATE(A2190,$H$1))</f>
        <v>0</v>
      </c>
      <c r="I2190" s="136">
        <f t="shared" si="36"/>
        <v>0</v>
      </c>
      <c r="J2190" s="142"/>
      <c r="L2190" s="135" t="s">
        <v>1484</v>
      </c>
      <c r="M2190" s="137">
        <v>1000000</v>
      </c>
      <c r="N2190" s="12"/>
      <c r="O2190" s="154"/>
      <c r="P2190" s="137"/>
      <c r="Q2190" s="12"/>
      <c r="R2190" s="151"/>
      <c r="S2190" s="138"/>
      <c r="T2190" s="138"/>
      <c r="X2190" s="85"/>
      <c r="Y2190" s="185"/>
      <c r="AA2190" s="157"/>
      <c r="AB2190" s="95"/>
      <c r="AC2190" s="95"/>
      <c r="AF2190" s="139"/>
      <c r="AS2190" s="84"/>
    </row>
    <row r="2191" spans="1:45" ht="14.25" customHeight="1">
      <c r="A2191" s="124"/>
      <c r="B2191" s="124"/>
      <c r="C2191" s="156"/>
      <c r="E2191" s="135">
        <f>COUNTIF(品番配送区分記入用リスト!U:U,CONCATENATE(A2191,$E$1))</f>
        <v>0</v>
      </c>
      <c r="F2191" s="135">
        <f>COUNTIF(品番配送区分記入用リスト!U:U,CONCATENATE(A2191,$F$1))</f>
        <v>0</v>
      </c>
      <c r="G2191" s="135">
        <f>COUNTIF(品番配送区分記入用リスト!U:U,CONCATENATE(A2191,$G$1))</f>
        <v>0</v>
      </c>
      <c r="H2191" s="135">
        <f>COUNTIF(品番配送区分記入用リスト!U:U,CONCATENATE(A2191,$H$1))</f>
        <v>0</v>
      </c>
      <c r="I2191" s="136">
        <f t="shared" si="36"/>
        <v>0</v>
      </c>
      <c r="J2191" s="142"/>
      <c r="L2191" s="135" t="s">
        <v>1484</v>
      </c>
      <c r="M2191" s="137">
        <v>1000000</v>
      </c>
      <c r="N2191" s="12"/>
      <c r="O2191" s="154"/>
      <c r="P2191" s="137"/>
      <c r="Q2191" s="12"/>
      <c r="R2191" s="151"/>
      <c r="S2191" s="138"/>
      <c r="T2191" s="138"/>
      <c r="X2191" s="85"/>
      <c r="Y2191" s="185"/>
      <c r="AA2191" s="157"/>
      <c r="AB2191" s="95"/>
      <c r="AC2191" s="95"/>
      <c r="AF2191" s="139"/>
      <c r="AS2191" s="84"/>
    </row>
    <row r="2192" spans="1:45" ht="14.25" customHeight="1">
      <c r="A2192" s="124"/>
      <c r="B2192" s="124"/>
      <c r="C2192" s="156"/>
      <c r="E2192" s="135">
        <f>COUNTIF(品番配送区分記入用リスト!U:U,CONCATENATE(A2192,$E$1))</f>
        <v>0</v>
      </c>
      <c r="F2192" s="135">
        <f>COUNTIF(品番配送区分記入用リスト!U:U,CONCATENATE(A2192,$F$1))</f>
        <v>0</v>
      </c>
      <c r="G2192" s="135">
        <f>COUNTIF(品番配送区分記入用リスト!U:U,CONCATENATE(A2192,$G$1))</f>
        <v>0</v>
      </c>
      <c r="H2192" s="135">
        <f>COUNTIF(品番配送区分記入用リスト!U:U,CONCATENATE(A2192,$H$1))</f>
        <v>0</v>
      </c>
      <c r="I2192" s="136">
        <f t="shared" si="36"/>
        <v>0</v>
      </c>
      <c r="J2192" s="142"/>
      <c r="L2192" s="135" t="s">
        <v>1484</v>
      </c>
      <c r="M2192" s="137">
        <v>1000000</v>
      </c>
      <c r="N2192" s="12"/>
      <c r="O2192" s="154"/>
      <c r="P2192" s="137"/>
      <c r="Q2192" s="12"/>
      <c r="R2192" s="151"/>
      <c r="S2192" s="138"/>
      <c r="T2192" s="138"/>
      <c r="X2192" s="85"/>
      <c r="Y2192" s="185"/>
      <c r="AA2192" s="157"/>
      <c r="AB2192" s="95"/>
      <c r="AC2192" s="95"/>
      <c r="AF2192" s="139"/>
      <c r="AS2192" s="84"/>
    </row>
    <row r="2193" spans="1:45" ht="14.25" customHeight="1">
      <c r="A2193" s="124"/>
      <c r="B2193" s="124"/>
      <c r="C2193" s="156"/>
      <c r="E2193" s="135">
        <f>COUNTIF(品番配送区分記入用リスト!U:U,CONCATENATE(A2193,$E$1))</f>
        <v>0</v>
      </c>
      <c r="F2193" s="135">
        <f>COUNTIF(品番配送区分記入用リスト!U:U,CONCATENATE(A2193,$F$1))</f>
        <v>0</v>
      </c>
      <c r="G2193" s="135">
        <f>COUNTIF(品番配送区分記入用リスト!U:U,CONCATENATE(A2193,$G$1))</f>
        <v>0</v>
      </c>
      <c r="H2193" s="135">
        <f>COUNTIF(品番配送区分記入用リスト!U:U,CONCATENATE(A2193,$H$1))</f>
        <v>0</v>
      </c>
      <c r="I2193" s="136">
        <f t="shared" si="36"/>
        <v>0</v>
      </c>
      <c r="J2193" s="142"/>
      <c r="L2193" s="135" t="s">
        <v>1484</v>
      </c>
      <c r="M2193" s="137">
        <v>1000000</v>
      </c>
      <c r="N2193" s="12"/>
      <c r="O2193" s="154"/>
      <c r="P2193" s="137"/>
      <c r="Q2193" s="12"/>
      <c r="R2193" s="151"/>
      <c r="S2193" s="138"/>
      <c r="T2193" s="138"/>
      <c r="X2193" s="85"/>
      <c r="Y2193" s="185"/>
      <c r="AA2193" s="157"/>
      <c r="AB2193" s="95"/>
      <c r="AC2193" s="95"/>
      <c r="AF2193" s="139"/>
      <c r="AS2193" s="84"/>
    </row>
    <row r="2194" spans="1:45" ht="14.25" customHeight="1">
      <c r="A2194" s="124"/>
      <c r="B2194" s="124"/>
      <c r="C2194" s="156"/>
      <c r="E2194" s="135">
        <f>COUNTIF(品番配送区分記入用リスト!U:U,CONCATENATE(A2194,$E$1))</f>
        <v>0</v>
      </c>
      <c r="F2194" s="135">
        <f>COUNTIF(品番配送区分記入用リスト!U:U,CONCATENATE(A2194,$F$1))</f>
        <v>0</v>
      </c>
      <c r="G2194" s="135">
        <f>COUNTIF(品番配送区分記入用リスト!U:U,CONCATENATE(A2194,$G$1))</f>
        <v>0</v>
      </c>
      <c r="H2194" s="135">
        <f>COUNTIF(品番配送区分記入用リスト!U:U,CONCATENATE(A2194,$H$1))</f>
        <v>0</v>
      </c>
      <c r="I2194" s="136">
        <f t="shared" si="36"/>
        <v>0</v>
      </c>
      <c r="J2194" s="142"/>
      <c r="L2194" s="135" t="s">
        <v>1484</v>
      </c>
      <c r="M2194" s="137">
        <v>1000000</v>
      </c>
      <c r="N2194" s="12"/>
      <c r="O2194" s="154"/>
      <c r="P2194" s="137"/>
      <c r="Q2194" s="12"/>
      <c r="R2194" s="151"/>
      <c r="S2194" s="138"/>
      <c r="T2194" s="138"/>
      <c r="X2194" s="85"/>
      <c r="Y2194" s="185"/>
      <c r="AA2194" s="157"/>
      <c r="AB2194" s="95"/>
      <c r="AC2194" s="95"/>
      <c r="AF2194" s="139"/>
      <c r="AS2194" s="84"/>
    </row>
    <row r="2195" spans="1:45" ht="14.25" customHeight="1">
      <c r="A2195" s="124"/>
      <c r="B2195" s="124"/>
      <c r="C2195" s="156"/>
      <c r="E2195" s="135">
        <f>COUNTIF(品番配送区分記入用リスト!U:U,CONCATENATE(A2195,$E$1))</f>
        <v>0</v>
      </c>
      <c r="F2195" s="135">
        <f>COUNTIF(品番配送区分記入用リスト!U:U,CONCATENATE(A2195,$F$1))</f>
        <v>0</v>
      </c>
      <c r="G2195" s="135">
        <f>COUNTIF(品番配送区分記入用リスト!U:U,CONCATENATE(A2195,$G$1))</f>
        <v>0</v>
      </c>
      <c r="H2195" s="135">
        <f>COUNTIF(品番配送区分記入用リスト!U:U,CONCATENATE(A2195,$H$1))</f>
        <v>0</v>
      </c>
      <c r="I2195" s="136">
        <f t="shared" si="36"/>
        <v>0</v>
      </c>
      <c r="J2195" s="142"/>
      <c r="L2195" s="135" t="s">
        <v>1484</v>
      </c>
      <c r="M2195" s="137">
        <v>1000000</v>
      </c>
      <c r="N2195" s="12"/>
      <c r="O2195" s="154"/>
      <c r="P2195" s="137"/>
      <c r="Q2195" s="12"/>
      <c r="R2195" s="151"/>
      <c r="S2195" s="138"/>
      <c r="T2195" s="138"/>
      <c r="X2195" s="85"/>
      <c r="Y2195" s="185"/>
      <c r="AA2195" s="157"/>
      <c r="AB2195" s="95"/>
      <c r="AC2195" s="95"/>
      <c r="AF2195" s="139"/>
      <c r="AS2195" s="84"/>
    </row>
    <row r="2196" spans="1:45" ht="14.25" customHeight="1">
      <c r="A2196" s="124"/>
      <c r="B2196" s="124"/>
      <c r="C2196" s="156"/>
      <c r="E2196" s="135">
        <f>COUNTIF(品番配送区分記入用リスト!U:U,CONCATENATE(A2196,$E$1))</f>
        <v>0</v>
      </c>
      <c r="F2196" s="135">
        <f>COUNTIF(品番配送区分記入用リスト!U:U,CONCATENATE(A2196,$F$1))</f>
        <v>0</v>
      </c>
      <c r="G2196" s="135">
        <f>COUNTIF(品番配送区分記入用リスト!U:U,CONCATENATE(A2196,$G$1))</f>
        <v>0</v>
      </c>
      <c r="H2196" s="135">
        <f>COUNTIF(品番配送区分記入用リスト!U:U,CONCATENATE(A2196,$H$1))</f>
        <v>0</v>
      </c>
      <c r="I2196" s="136">
        <f t="shared" si="36"/>
        <v>0</v>
      </c>
      <c r="J2196" s="142"/>
      <c r="L2196" s="135" t="s">
        <v>1484</v>
      </c>
      <c r="M2196" s="137">
        <v>1000000</v>
      </c>
      <c r="N2196" s="12"/>
      <c r="O2196" s="154"/>
      <c r="P2196" s="137"/>
      <c r="Q2196" s="12"/>
      <c r="R2196" s="151"/>
      <c r="S2196" s="138"/>
      <c r="T2196" s="138"/>
      <c r="X2196" s="85"/>
      <c r="Y2196" s="185"/>
      <c r="AA2196" s="157"/>
      <c r="AB2196" s="95"/>
      <c r="AC2196" s="95"/>
      <c r="AF2196" s="139"/>
      <c r="AS2196" s="84"/>
    </row>
    <row r="2197" spans="1:45" ht="14.25" customHeight="1">
      <c r="A2197" s="124"/>
      <c r="B2197" s="124"/>
      <c r="C2197" s="156"/>
      <c r="E2197" s="135">
        <f>COUNTIF(品番配送区分記入用リスト!U:U,CONCATENATE(A2197,$E$1))</f>
        <v>0</v>
      </c>
      <c r="F2197" s="135">
        <f>COUNTIF(品番配送区分記入用リスト!U:U,CONCATENATE(A2197,$F$1))</f>
        <v>0</v>
      </c>
      <c r="G2197" s="135">
        <f>COUNTIF(品番配送区分記入用リスト!U:U,CONCATENATE(A2197,$G$1))</f>
        <v>0</v>
      </c>
      <c r="H2197" s="135">
        <f>COUNTIF(品番配送区分記入用リスト!U:U,CONCATENATE(A2197,$H$1))</f>
        <v>0</v>
      </c>
      <c r="I2197" s="136">
        <f t="shared" si="36"/>
        <v>0</v>
      </c>
      <c r="J2197" s="142"/>
      <c r="L2197" s="135" t="s">
        <v>1484</v>
      </c>
      <c r="M2197" s="137">
        <v>1000000</v>
      </c>
      <c r="N2197" s="12"/>
      <c r="O2197" s="154"/>
      <c r="P2197" s="137"/>
      <c r="Q2197" s="12"/>
      <c r="R2197" s="151"/>
      <c r="S2197" s="138"/>
      <c r="T2197" s="138"/>
      <c r="X2197" s="85"/>
      <c r="Y2197" s="185"/>
      <c r="AA2197" s="157"/>
      <c r="AB2197" s="95"/>
      <c r="AC2197" s="95"/>
      <c r="AF2197" s="139"/>
      <c r="AS2197" s="84"/>
    </row>
    <row r="2198" spans="1:45" ht="14.25" customHeight="1">
      <c r="A2198" s="124"/>
      <c r="B2198" s="124"/>
      <c r="C2198" s="156"/>
      <c r="E2198" s="135">
        <f>COUNTIF(品番配送区分記入用リスト!U:U,CONCATENATE(A2198,$E$1))</f>
        <v>0</v>
      </c>
      <c r="F2198" s="135">
        <f>COUNTIF(品番配送区分記入用リスト!U:U,CONCATENATE(A2198,$F$1))</f>
        <v>0</v>
      </c>
      <c r="G2198" s="135">
        <f>COUNTIF(品番配送区分記入用リスト!U:U,CONCATENATE(A2198,$G$1))</f>
        <v>0</v>
      </c>
      <c r="H2198" s="135">
        <f>COUNTIF(品番配送区分記入用リスト!U:U,CONCATENATE(A2198,$H$1))</f>
        <v>0</v>
      </c>
      <c r="I2198" s="136">
        <f t="shared" si="36"/>
        <v>0</v>
      </c>
      <c r="L2198" s="135" t="s">
        <v>1484</v>
      </c>
      <c r="M2198" s="137">
        <v>1000000</v>
      </c>
      <c r="N2198" s="12"/>
      <c r="O2198" s="154"/>
      <c r="P2198" s="137"/>
      <c r="Q2198" s="12"/>
      <c r="R2198" s="151"/>
      <c r="S2198" s="138"/>
      <c r="T2198" s="138"/>
      <c r="X2198" s="85"/>
      <c r="Y2198" s="185"/>
      <c r="AA2198" s="157"/>
      <c r="AB2198" s="95"/>
      <c r="AC2198" s="95"/>
      <c r="AF2198" s="139"/>
      <c r="AS2198" s="84"/>
    </row>
    <row r="2199" spans="1:45" ht="14.25" customHeight="1">
      <c r="A2199" s="124"/>
      <c r="B2199" s="124"/>
      <c r="C2199" s="156"/>
      <c r="E2199" s="135">
        <f>COUNTIF(品番配送区分記入用リスト!U:U,CONCATENATE(A2199,$E$1))</f>
        <v>0</v>
      </c>
      <c r="F2199" s="135">
        <f>COUNTIF(品番配送区分記入用リスト!U:U,CONCATENATE(A2199,$F$1))</f>
        <v>0</v>
      </c>
      <c r="G2199" s="135">
        <f>COUNTIF(品番配送区分記入用リスト!U:U,CONCATENATE(A2199,$G$1))</f>
        <v>0</v>
      </c>
      <c r="H2199" s="135">
        <f>COUNTIF(品番配送区分記入用リスト!U:U,CONCATENATE(A2199,$H$1))</f>
        <v>0</v>
      </c>
      <c r="I2199" s="136">
        <f t="shared" si="36"/>
        <v>0</v>
      </c>
      <c r="L2199" s="135" t="s">
        <v>1484</v>
      </c>
      <c r="M2199" s="137">
        <v>1000000</v>
      </c>
      <c r="N2199" s="12"/>
      <c r="O2199" s="154"/>
      <c r="P2199" s="137"/>
      <c r="Q2199" s="12"/>
      <c r="R2199" s="151"/>
      <c r="S2199" s="138"/>
      <c r="T2199" s="138"/>
      <c r="X2199" s="85"/>
      <c r="Y2199" s="185"/>
      <c r="AA2199" s="157"/>
      <c r="AB2199" s="95"/>
      <c r="AC2199" s="95"/>
      <c r="AF2199" s="139"/>
      <c r="AS2199" s="84"/>
    </row>
    <row r="2200" spans="1:45" ht="14.25" customHeight="1">
      <c r="A2200" s="124"/>
      <c r="B2200" s="124"/>
      <c r="C2200" s="156"/>
      <c r="E2200" s="135">
        <f>COUNTIF(品番配送区分記入用リスト!U:U,CONCATENATE(A2200,$E$1))</f>
        <v>0</v>
      </c>
      <c r="F2200" s="135">
        <f>COUNTIF(品番配送区分記入用リスト!U:U,CONCATENATE(A2200,$F$1))</f>
        <v>0</v>
      </c>
      <c r="G2200" s="135">
        <f>COUNTIF(品番配送区分記入用リスト!U:U,CONCATENATE(A2200,$G$1))</f>
        <v>0</v>
      </c>
      <c r="H2200" s="135">
        <f>COUNTIF(品番配送区分記入用リスト!U:U,CONCATENATE(A2200,$H$1))</f>
        <v>0</v>
      </c>
      <c r="I2200" s="136">
        <f t="shared" si="36"/>
        <v>0</v>
      </c>
      <c r="L2200" s="135" t="s">
        <v>1484</v>
      </c>
      <c r="M2200" s="137">
        <v>1000000</v>
      </c>
      <c r="N2200" s="12"/>
      <c r="O2200" s="154"/>
      <c r="P2200" s="137"/>
      <c r="Q2200" s="12"/>
      <c r="R2200" s="151"/>
      <c r="S2200" s="138"/>
      <c r="T2200" s="138"/>
      <c r="X2200" s="85"/>
      <c r="Y2200" s="185"/>
      <c r="AA2200" s="157"/>
      <c r="AB2200" s="95"/>
      <c r="AC2200" s="95"/>
      <c r="AF2200" s="139"/>
      <c r="AS2200" s="84"/>
    </row>
    <row r="2201" spans="1:45" ht="14.25" customHeight="1">
      <c r="A2201" s="124"/>
      <c r="B2201" s="124"/>
      <c r="C2201" s="156"/>
      <c r="E2201" s="135">
        <f>COUNTIF(品番配送区分記入用リスト!U:U,CONCATENATE(A2201,$E$1))</f>
        <v>0</v>
      </c>
      <c r="F2201" s="135">
        <f>COUNTIF(品番配送区分記入用リスト!U:U,CONCATENATE(A2201,$F$1))</f>
        <v>0</v>
      </c>
      <c r="G2201" s="135">
        <f>COUNTIF(品番配送区分記入用リスト!U:U,CONCATENATE(A2201,$G$1))</f>
        <v>0</v>
      </c>
      <c r="H2201" s="135">
        <f>COUNTIF(品番配送区分記入用リスト!U:U,CONCATENATE(A2201,$H$1))</f>
        <v>0</v>
      </c>
      <c r="I2201" s="136">
        <f t="shared" si="36"/>
        <v>0</v>
      </c>
      <c r="L2201" s="135" t="s">
        <v>1484</v>
      </c>
      <c r="M2201" s="137">
        <v>1000000</v>
      </c>
      <c r="N2201" s="12"/>
      <c r="O2201" s="154"/>
      <c r="P2201" s="137"/>
      <c r="Q2201" s="12"/>
      <c r="R2201" s="151"/>
      <c r="S2201" s="138"/>
      <c r="T2201" s="138"/>
      <c r="X2201" s="85"/>
      <c r="Y2201" s="185"/>
      <c r="AA2201" s="157"/>
      <c r="AB2201" s="95"/>
      <c r="AC2201" s="95"/>
      <c r="AF2201" s="139"/>
      <c r="AS2201" s="84"/>
    </row>
    <row r="2202" spans="1:45" ht="14.25" customHeight="1">
      <c r="A2202" s="124"/>
      <c r="B2202" s="124"/>
      <c r="C2202" s="156"/>
      <c r="E2202" s="135">
        <f>COUNTIF(品番配送区分記入用リスト!U:U,CONCATENATE(A2202,$E$1))</f>
        <v>0</v>
      </c>
      <c r="F2202" s="135">
        <f>COUNTIF(品番配送区分記入用リスト!U:U,CONCATENATE(A2202,$F$1))</f>
        <v>0</v>
      </c>
      <c r="G2202" s="135">
        <f>COUNTIF(品番配送区分記入用リスト!U:U,CONCATENATE(A2202,$G$1))</f>
        <v>0</v>
      </c>
      <c r="H2202" s="135">
        <f>COUNTIF(品番配送区分記入用リスト!U:U,CONCATENATE(A2202,$H$1))</f>
        <v>0</v>
      </c>
      <c r="I2202" s="136">
        <f t="shared" si="36"/>
        <v>0</v>
      </c>
      <c r="L2202" s="135" t="s">
        <v>1484</v>
      </c>
      <c r="M2202" s="137">
        <v>1000000</v>
      </c>
      <c r="N2202" s="12"/>
      <c r="O2202" s="154"/>
      <c r="P2202" s="137"/>
      <c r="Q2202" s="12"/>
      <c r="R2202" s="151"/>
      <c r="S2202" s="138"/>
      <c r="T2202" s="138"/>
      <c r="X2202" s="85"/>
      <c r="Y2202" s="185"/>
      <c r="AA2202" s="157"/>
      <c r="AB2202" s="95"/>
      <c r="AC2202" s="95"/>
      <c r="AF2202" s="139"/>
      <c r="AS2202" s="84"/>
    </row>
    <row r="2203" spans="1:45" ht="14.25" customHeight="1">
      <c r="A2203" s="124"/>
      <c r="B2203" s="124"/>
      <c r="C2203" s="156"/>
      <c r="E2203" s="135">
        <f>COUNTIF(品番配送区分記入用リスト!U:U,CONCATENATE(A2203,$E$1))</f>
        <v>0</v>
      </c>
      <c r="F2203" s="135">
        <f>COUNTIF(品番配送区分記入用リスト!U:U,CONCATENATE(A2203,$F$1))</f>
        <v>0</v>
      </c>
      <c r="G2203" s="135">
        <f>COUNTIF(品番配送区分記入用リスト!U:U,CONCATENATE(A2203,$G$1))</f>
        <v>0</v>
      </c>
      <c r="H2203" s="135">
        <f>COUNTIF(品番配送区分記入用リスト!U:U,CONCATENATE(A2203,$H$1))</f>
        <v>0</v>
      </c>
      <c r="I2203" s="136">
        <f t="shared" si="36"/>
        <v>0</v>
      </c>
      <c r="L2203" s="135" t="s">
        <v>1484</v>
      </c>
      <c r="M2203" s="137">
        <v>1000000</v>
      </c>
      <c r="N2203" s="12"/>
      <c r="O2203" s="154"/>
      <c r="P2203" s="137"/>
      <c r="Q2203" s="12"/>
      <c r="R2203" s="151"/>
      <c r="S2203" s="138"/>
      <c r="T2203" s="138"/>
      <c r="X2203" s="85"/>
      <c r="Y2203" s="185"/>
      <c r="AA2203" s="157"/>
      <c r="AB2203" s="95"/>
      <c r="AC2203" s="95"/>
      <c r="AF2203" s="139"/>
      <c r="AS2203" s="84"/>
    </row>
    <row r="2204" spans="1:45" ht="14.25" customHeight="1">
      <c r="A2204" s="124"/>
      <c r="B2204" s="124"/>
      <c r="C2204" s="156"/>
      <c r="E2204" s="135">
        <f>COUNTIF(品番配送区分記入用リスト!U:U,CONCATENATE(A2204,$E$1))</f>
        <v>0</v>
      </c>
      <c r="F2204" s="135">
        <f>COUNTIF(品番配送区分記入用リスト!U:U,CONCATENATE(A2204,$F$1))</f>
        <v>0</v>
      </c>
      <c r="G2204" s="135">
        <f>COUNTIF(品番配送区分記入用リスト!U:U,CONCATENATE(A2204,$G$1))</f>
        <v>0</v>
      </c>
      <c r="H2204" s="135">
        <f>COUNTIF(品番配送区分記入用リスト!U:U,CONCATENATE(A2204,$H$1))</f>
        <v>0</v>
      </c>
      <c r="I2204" s="136">
        <f t="shared" si="36"/>
        <v>0</v>
      </c>
      <c r="L2204" s="135" t="s">
        <v>1484</v>
      </c>
      <c r="M2204" s="137">
        <v>1000000</v>
      </c>
      <c r="N2204" s="12"/>
      <c r="O2204" s="154"/>
      <c r="P2204" s="137"/>
      <c r="Q2204" s="12"/>
      <c r="R2204" s="151"/>
      <c r="S2204" s="138"/>
      <c r="T2204" s="138"/>
      <c r="X2204" s="85"/>
      <c r="Y2204" s="185"/>
      <c r="AA2204" s="157"/>
      <c r="AB2204" s="95"/>
      <c r="AC2204" s="95"/>
      <c r="AF2204" s="139"/>
      <c r="AS2204" s="84"/>
    </row>
    <row r="2205" spans="1:45" ht="14.25" customHeight="1">
      <c r="A2205" s="124"/>
      <c r="B2205" s="124"/>
      <c r="C2205" s="156"/>
      <c r="E2205" s="135">
        <f>COUNTIF(品番配送区分記入用リスト!U:U,CONCATENATE(A2205,$E$1))</f>
        <v>0</v>
      </c>
      <c r="F2205" s="135">
        <f>COUNTIF(品番配送区分記入用リスト!U:U,CONCATENATE(A2205,$F$1))</f>
        <v>0</v>
      </c>
      <c r="G2205" s="135">
        <f>COUNTIF(品番配送区分記入用リスト!U:U,CONCATENATE(A2205,$G$1))</f>
        <v>0</v>
      </c>
      <c r="H2205" s="135">
        <f>COUNTIF(品番配送区分記入用リスト!U:U,CONCATENATE(A2205,$H$1))</f>
        <v>0</v>
      </c>
      <c r="I2205" s="136">
        <f t="shared" si="36"/>
        <v>0</v>
      </c>
      <c r="L2205" s="135" t="s">
        <v>1484</v>
      </c>
      <c r="M2205" s="137">
        <v>1000000</v>
      </c>
      <c r="N2205" s="12"/>
      <c r="O2205" s="154"/>
      <c r="P2205" s="137"/>
      <c r="Q2205" s="12"/>
      <c r="R2205" s="151"/>
      <c r="S2205" s="138"/>
      <c r="T2205" s="138"/>
      <c r="X2205" s="85"/>
      <c r="Y2205" s="185"/>
      <c r="AA2205" s="157"/>
      <c r="AB2205" s="95"/>
      <c r="AC2205" s="95"/>
      <c r="AF2205" s="139"/>
      <c r="AS2205" s="84"/>
    </row>
    <row r="2206" spans="1:45" ht="14.25" customHeight="1">
      <c r="A2206" s="124"/>
      <c r="B2206" s="124"/>
      <c r="C2206" s="156"/>
      <c r="E2206" s="135">
        <f>COUNTIF(品番配送区分記入用リスト!U:U,CONCATENATE(A2206,$E$1))</f>
        <v>0</v>
      </c>
      <c r="F2206" s="135">
        <f>COUNTIF(品番配送区分記入用リスト!U:U,CONCATENATE(A2206,$F$1))</f>
        <v>0</v>
      </c>
      <c r="G2206" s="135">
        <f>COUNTIF(品番配送区分記入用リスト!U:U,CONCATENATE(A2206,$G$1))</f>
        <v>0</v>
      </c>
      <c r="H2206" s="135">
        <f>COUNTIF(品番配送区分記入用リスト!U:U,CONCATENATE(A2206,$H$1))</f>
        <v>0</v>
      </c>
      <c r="I2206" s="136">
        <f t="shared" si="36"/>
        <v>0</v>
      </c>
      <c r="L2206" s="135" t="s">
        <v>1484</v>
      </c>
      <c r="M2206" s="137">
        <v>1000000</v>
      </c>
      <c r="N2206" s="12"/>
      <c r="O2206" s="154"/>
      <c r="P2206" s="137"/>
      <c r="Q2206" s="12"/>
      <c r="R2206" s="151"/>
      <c r="S2206" s="138"/>
      <c r="T2206" s="138"/>
      <c r="X2206" s="85"/>
      <c r="Y2206" s="185"/>
      <c r="AA2206" s="157"/>
      <c r="AB2206" s="95"/>
      <c r="AC2206" s="95"/>
      <c r="AF2206" s="139"/>
      <c r="AS2206" s="84"/>
    </row>
    <row r="2207" spans="1:45" ht="14.25" customHeight="1">
      <c r="A2207" s="124"/>
      <c r="B2207" s="124"/>
      <c r="C2207" s="156"/>
      <c r="E2207" s="135">
        <f>COUNTIF(品番配送区分記入用リスト!U:U,CONCATENATE(A2207,$E$1))</f>
        <v>0</v>
      </c>
      <c r="F2207" s="135">
        <f>COUNTIF(品番配送区分記入用リスト!U:U,CONCATENATE(A2207,$F$1))</f>
        <v>0</v>
      </c>
      <c r="G2207" s="135">
        <f>COUNTIF(品番配送区分記入用リスト!U:U,CONCATENATE(A2207,$G$1))</f>
        <v>0</v>
      </c>
      <c r="H2207" s="135">
        <f>COUNTIF(品番配送区分記入用リスト!U:U,CONCATENATE(A2207,$H$1))</f>
        <v>0</v>
      </c>
      <c r="I2207" s="136">
        <f t="shared" si="36"/>
        <v>0</v>
      </c>
      <c r="L2207" s="135" t="s">
        <v>1484</v>
      </c>
      <c r="M2207" s="137">
        <v>1000000</v>
      </c>
      <c r="N2207" s="12"/>
      <c r="O2207" s="154"/>
      <c r="P2207" s="137"/>
      <c r="Q2207" s="12"/>
      <c r="R2207" s="151"/>
      <c r="S2207" s="138"/>
      <c r="T2207" s="138"/>
      <c r="X2207" s="85"/>
      <c r="Y2207" s="185"/>
      <c r="AA2207" s="157"/>
      <c r="AB2207" s="95"/>
      <c r="AC2207" s="95"/>
      <c r="AF2207" s="139"/>
      <c r="AS2207" s="84"/>
    </row>
    <row r="2208" spans="1:45" ht="14.25" customHeight="1">
      <c r="A2208" s="124"/>
      <c r="B2208" s="124"/>
      <c r="C2208" s="156"/>
      <c r="E2208" s="135">
        <f>COUNTIF(品番配送区分記入用リスト!U:U,CONCATENATE(A2208,$E$1))</f>
        <v>0</v>
      </c>
      <c r="F2208" s="135">
        <f>COUNTIF(品番配送区分記入用リスト!U:U,CONCATENATE(A2208,$F$1))</f>
        <v>0</v>
      </c>
      <c r="G2208" s="135">
        <f>COUNTIF(品番配送区分記入用リスト!U:U,CONCATENATE(A2208,$G$1))</f>
        <v>0</v>
      </c>
      <c r="H2208" s="135">
        <f>COUNTIF(品番配送区分記入用リスト!U:U,CONCATENATE(A2208,$H$1))</f>
        <v>0</v>
      </c>
      <c r="I2208" s="136">
        <f t="shared" si="36"/>
        <v>0</v>
      </c>
      <c r="L2208" s="135" t="s">
        <v>1484</v>
      </c>
      <c r="M2208" s="137">
        <v>1000000</v>
      </c>
      <c r="N2208" s="12"/>
      <c r="O2208" s="154"/>
      <c r="P2208" s="137"/>
      <c r="Q2208" s="12"/>
      <c r="R2208" s="151"/>
      <c r="S2208" s="138"/>
      <c r="T2208" s="138"/>
      <c r="X2208" s="85"/>
      <c r="Y2208" s="185"/>
      <c r="AA2208" s="157"/>
      <c r="AB2208" s="95"/>
      <c r="AC2208" s="95"/>
      <c r="AF2208" s="139"/>
      <c r="AS2208" s="84"/>
    </row>
    <row r="2209" spans="1:45" ht="14.25" customHeight="1">
      <c r="A2209" s="124"/>
      <c r="B2209" s="124"/>
      <c r="C2209" s="156"/>
      <c r="E2209" s="135">
        <f>COUNTIF(品番配送区分記入用リスト!U:U,CONCATENATE(A2209,$E$1))</f>
        <v>0</v>
      </c>
      <c r="F2209" s="135">
        <f>COUNTIF(品番配送区分記入用リスト!U:U,CONCATENATE(A2209,$F$1))</f>
        <v>0</v>
      </c>
      <c r="G2209" s="135">
        <f>COUNTIF(品番配送区分記入用リスト!U:U,CONCATENATE(A2209,$G$1))</f>
        <v>0</v>
      </c>
      <c r="H2209" s="135">
        <f>COUNTIF(品番配送区分記入用リスト!U:U,CONCATENATE(A2209,$H$1))</f>
        <v>0</v>
      </c>
      <c r="I2209" s="136">
        <f t="shared" si="36"/>
        <v>0</v>
      </c>
      <c r="L2209" s="135" t="s">
        <v>1484</v>
      </c>
      <c r="M2209" s="137">
        <v>1000000</v>
      </c>
      <c r="N2209" s="12"/>
      <c r="O2209" s="154"/>
      <c r="P2209" s="137"/>
      <c r="Q2209" s="12"/>
      <c r="R2209" s="151"/>
      <c r="S2209" s="138"/>
      <c r="T2209" s="138"/>
      <c r="X2209" s="85"/>
      <c r="Y2209" s="185"/>
      <c r="AA2209" s="157"/>
      <c r="AB2209" s="95"/>
      <c r="AC2209" s="95"/>
      <c r="AF2209" s="139"/>
      <c r="AS2209" s="84"/>
    </row>
    <row r="2210" spans="1:45" ht="14.25" customHeight="1">
      <c r="A2210" s="124"/>
      <c r="B2210" s="124"/>
      <c r="C2210" s="156"/>
      <c r="E2210" s="135">
        <f>COUNTIF(品番配送区分記入用リスト!U:U,CONCATENATE(A2210,$E$1))</f>
        <v>0</v>
      </c>
      <c r="F2210" s="135">
        <f>COUNTIF(品番配送区分記入用リスト!U:U,CONCATENATE(A2210,$F$1))</f>
        <v>0</v>
      </c>
      <c r="G2210" s="135">
        <f>COUNTIF(品番配送区分記入用リスト!U:U,CONCATENATE(A2210,$G$1))</f>
        <v>0</v>
      </c>
      <c r="H2210" s="135">
        <f>COUNTIF(品番配送区分記入用リスト!U:U,CONCATENATE(A2210,$H$1))</f>
        <v>0</v>
      </c>
      <c r="I2210" s="136">
        <f t="shared" si="36"/>
        <v>0</v>
      </c>
      <c r="L2210" s="135" t="s">
        <v>1484</v>
      </c>
      <c r="M2210" s="137">
        <v>1000000</v>
      </c>
      <c r="N2210" s="12"/>
      <c r="O2210" s="154"/>
      <c r="P2210" s="137"/>
      <c r="Q2210" s="12"/>
      <c r="R2210" s="151"/>
      <c r="S2210" s="138"/>
      <c r="T2210" s="138"/>
      <c r="X2210" s="85"/>
      <c r="Y2210" s="185"/>
      <c r="AA2210" s="157"/>
      <c r="AB2210" s="95"/>
      <c r="AC2210" s="95"/>
      <c r="AF2210" s="139"/>
      <c r="AS2210" s="84"/>
    </row>
    <row r="2211" spans="1:45" ht="14.25" customHeight="1">
      <c r="A2211" s="124"/>
      <c r="B2211" s="124"/>
      <c r="C2211" s="156"/>
      <c r="E2211" s="135">
        <f>COUNTIF(品番配送区分記入用リスト!U:U,CONCATENATE(A2211,$E$1))</f>
        <v>0</v>
      </c>
      <c r="F2211" s="135">
        <f>COUNTIF(品番配送区分記入用リスト!U:U,CONCATENATE(A2211,$F$1))</f>
        <v>0</v>
      </c>
      <c r="G2211" s="135">
        <f>COUNTIF(品番配送区分記入用リスト!U:U,CONCATENATE(A2211,$G$1))</f>
        <v>0</v>
      </c>
      <c r="H2211" s="135">
        <f>COUNTIF(品番配送区分記入用リスト!U:U,CONCATENATE(A2211,$H$1))</f>
        <v>0</v>
      </c>
      <c r="I2211" s="136">
        <f t="shared" si="36"/>
        <v>0</v>
      </c>
      <c r="L2211" s="135" t="s">
        <v>1484</v>
      </c>
      <c r="M2211" s="137">
        <v>1000000</v>
      </c>
      <c r="N2211" s="12"/>
      <c r="O2211" s="154"/>
      <c r="P2211" s="137"/>
      <c r="Q2211" s="12"/>
      <c r="R2211" s="151"/>
      <c r="S2211" s="138"/>
      <c r="T2211" s="138"/>
      <c r="X2211" s="85"/>
      <c r="Y2211" s="185"/>
      <c r="AA2211" s="157"/>
      <c r="AB2211" s="95"/>
      <c r="AC2211" s="95"/>
      <c r="AF2211" s="139"/>
      <c r="AS2211" s="84"/>
    </row>
    <row r="2212" spans="1:45" ht="14.25" customHeight="1">
      <c r="A2212" s="124"/>
      <c r="B2212" s="124"/>
      <c r="C2212" s="156"/>
      <c r="E2212" s="135">
        <f>COUNTIF(品番配送区分記入用リスト!U:U,CONCATENATE(A2212,$E$1))</f>
        <v>0</v>
      </c>
      <c r="F2212" s="135">
        <f>COUNTIF(品番配送区分記入用リスト!U:U,CONCATENATE(A2212,$F$1))</f>
        <v>0</v>
      </c>
      <c r="G2212" s="135">
        <f>COUNTIF(品番配送区分記入用リスト!U:U,CONCATENATE(A2212,$G$1))</f>
        <v>0</v>
      </c>
      <c r="H2212" s="135">
        <f>COUNTIF(品番配送区分記入用リスト!U:U,CONCATENATE(A2212,$H$1))</f>
        <v>0</v>
      </c>
      <c r="I2212" s="136">
        <f t="shared" si="36"/>
        <v>0</v>
      </c>
      <c r="L2212" s="135" t="s">
        <v>1484</v>
      </c>
      <c r="M2212" s="137">
        <v>1000000</v>
      </c>
      <c r="N2212" s="12"/>
      <c r="O2212" s="154"/>
      <c r="P2212" s="137"/>
      <c r="Q2212" s="12"/>
      <c r="R2212" s="151"/>
      <c r="S2212" s="138"/>
      <c r="T2212" s="138"/>
      <c r="X2212" s="85"/>
      <c r="Y2212" s="185"/>
      <c r="AA2212" s="157"/>
      <c r="AB2212" s="95"/>
      <c r="AC2212" s="95"/>
      <c r="AF2212" s="139"/>
      <c r="AS2212" s="84"/>
    </row>
    <row r="2213" spans="1:45" ht="14.25" customHeight="1">
      <c r="A2213" s="124"/>
      <c r="B2213" s="124"/>
      <c r="C2213" s="156"/>
      <c r="E2213" s="135">
        <f>COUNTIF(品番配送区分記入用リスト!U:U,CONCATENATE(A2213,$E$1))</f>
        <v>0</v>
      </c>
      <c r="F2213" s="135">
        <f>COUNTIF(品番配送区分記入用リスト!U:U,CONCATENATE(A2213,$F$1))</f>
        <v>0</v>
      </c>
      <c r="G2213" s="135">
        <f>COUNTIF(品番配送区分記入用リスト!U:U,CONCATENATE(A2213,$G$1))</f>
        <v>0</v>
      </c>
      <c r="H2213" s="135">
        <f>COUNTIF(品番配送区分記入用リスト!U:U,CONCATENATE(A2213,$H$1))</f>
        <v>0</v>
      </c>
      <c r="I2213" s="136">
        <f t="shared" si="36"/>
        <v>0</v>
      </c>
      <c r="L2213" s="135" t="s">
        <v>1484</v>
      </c>
      <c r="M2213" s="137">
        <v>1000000</v>
      </c>
      <c r="N2213" s="12"/>
      <c r="O2213" s="154"/>
      <c r="P2213" s="137"/>
      <c r="Q2213" s="12"/>
      <c r="R2213" s="151"/>
      <c r="S2213" s="138"/>
      <c r="T2213" s="138"/>
      <c r="X2213" s="85"/>
      <c r="Y2213" s="185"/>
      <c r="AA2213" s="157"/>
      <c r="AB2213" s="95"/>
      <c r="AC2213" s="95"/>
      <c r="AF2213" s="139"/>
      <c r="AS2213" s="84"/>
    </row>
    <row r="2214" spans="1:45" ht="14.25" customHeight="1">
      <c r="A2214" s="124"/>
      <c r="B2214" s="124"/>
      <c r="C2214" s="156"/>
      <c r="E2214" s="135">
        <f>COUNTIF(品番配送区分記入用リスト!U:U,CONCATENATE(A2214,$E$1))</f>
        <v>0</v>
      </c>
      <c r="F2214" s="135">
        <f>COUNTIF(品番配送区分記入用リスト!U:U,CONCATENATE(A2214,$F$1))</f>
        <v>0</v>
      </c>
      <c r="G2214" s="135">
        <f>COUNTIF(品番配送区分記入用リスト!U:U,CONCATENATE(A2214,$G$1))</f>
        <v>0</v>
      </c>
      <c r="H2214" s="135">
        <f>COUNTIF(品番配送区分記入用リスト!U:U,CONCATENATE(A2214,$H$1))</f>
        <v>0</v>
      </c>
      <c r="I2214" s="136">
        <f t="shared" si="36"/>
        <v>0</v>
      </c>
      <c r="L2214" s="135" t="s">
        <v>1484</v>
      </c>
      <c r="M2214" s="137">
        <v>1000000</v>
      </c>
      <c r="N2214" s="12"/>
      <c r="O2214" s="154"/>
      <c r="P2214" s="137"/>
      <c r="Q2214" s="12"/>
      <c r="R2214" s="151"/>
      <c r="S2214" s="138"/>
      <c r="T2214" s="138"/>
      <c r="X2214" s="85"/>
      <c r="Y2214" s="185"/>
      <c r="AA2214" s="157"/>
      <c r="AB2214" s="95"/>
      <c r="AC2214" s="95"/>
      <c r="AF2214" s="139"/>
      <c r="AS2214" s="84"/>
    </row>
    <row r="2215" spans="1:45" ht="14.25" customHeight="1">
      <c r="A2215" s="124"/>
      <c r="B2215" s="124"/>
      <c r="C2215" s="156"/>
      <c r="E2215" s="135">
        <f>COUNTIF(品番配送区分記入用リスト!U:U,CONCATENATE(A2215,$E$1))</f>
        <v>0</v>
      </c>
      <c r="F2215" s="135">
        <f>COUNTIF(品番配送区分記入用リスト!U:U,CONCATENATE(A2215,$F$1))</f>
        <v>0</v>
      </c>
      <c r="G2215" s="135">
        <f>COUNTIF(品番配送区分記入用リスト!U:U,CONCATENATE(A2215,$G$1))</f>
        <v>0</v>
      </c>
      <c r="H2215" s="135">
        <f>COUNTIF(品番配送区分記入用リスト!U:U,CONCATENATE(A2215,$H$1))</f>
        <v>0</v>
      </c>
      <c r="I2215" s="136">
        <f t="shared" si="36"/>
        <v>0</v>
      </c>
      <c r="L2215" s="135" t="s">
        <v>1484</v>
      </c>
      <c r="M2215" s="137">
        <v>1000000</v>
      </c>
      <c r="N2215" s="12"/>
      <c r="O2215" s="154"/>
      <c r="P2215" s="137"/>
      <c r="Q2215" s="12"/>
      <c r="R2215" s="151"/>
      <c r="S2215" s="138"/>
      <c r="T2215" s="138"/>
      <c r="X2215" s="85"/>
      <c r="Y2215" s="185"/>
      <c r="AA2215" s="157"/>
      <c r="AB2215" s="95"/>
      <c r="AC2215" s="95"/>
      <c r="AF2215" s="139"/>
      <c r="AS2215" s="84"/>
    </row>
    <row r="2216" spans="1:45" ht="14.25" customHeight="1">
      <c r="A2216" s="124"/>
      <c r="B2216" s="124"/>
      <c r="C2216" s="156"/>
      <c r="E2216" s="135">
        <f>COUNTIF(品番配送区分記入用リスト!U:U,CONCATENATE(A2216,$E$1))</f>
        <v>0</v>
      </c>
      <c r="F2216" s="135">
        <f>COUNTIF(品番配送区分記入用リスト!U:U,CONCATENATE(A2216,$F$1))</f>
        <v>0</v>
      </c>
      <c r="G2216" s="135">
        <f>COUNTIF(品番配送区分記入用リスト!U:U,CONCATENATE(A2216,$G$1))</f>
        <v>0</v>
      </c>
      <c r="H2216" s="135">
        <f>COUNTIF(品番配送区分記入用リスト!U:U,CONCATENATE(A2216,$H$1))</f>
        <v>0</v>
      </c>
      <c r="I2216" s="136">
        <f t="shared" si="36"/>
        <v>0</v>
      </c>
      <c r="L2216" s="135" t="s">
        <v>1484</v>
      </c>
      <c r="M2216" s="137">
        <v>1000000</v>
      </c>
      <c r="N2216" s="12"/>
      <c r="O2216" s="154"/>
      <c r="P2216" s="137"/>
      <c r="Q2216" s="12"/>
      <c r="R2216" s="151"/>
      <c r="S2216" s="138"/>
      <c r="T2216" s="138"/>
      <c r="X2216" s="85"/>
      <c r="Y2216" s="185"/>
      <c r="AA2216" s="157"/>
      <c r="AB2216" s="95"/>
      <c r="AC2216" s="95"/>
      <c r="AF2216" s="139"/>
      <c r="AS2216" s="84"/>
    </row>
    <row r="2217" spans="1:45" ht="14.25" customHeight="1">
      <c r="A2217" s="124"/>
      <c r="B2217" s="124"/>
      <c r="C2217" s="156"/>
      <c r="E2217" s="135">
        <f>COUNTIF(品番配送区分記入用リスト!U:U,CONCATENATE(A2217,$E$1))</f>
        <v>0</v>
      </c>
      <c r="F2217" s="135">
        <f>COUNTIF(品番配送区分記入用リスト!U:U,CONCATENATE(A2217,$F$1))</f>
        <v>0</v>
      </c>
      <c r="G2217" s="135">
        <f>COUNTIF(品番配送区分記入用リスト!U:U,CONCATENATE(A2217,$G$1))</f>
        <v>0</v>
      </c>
      <c r="H2217" s="135">
        <f>COUNTIF(品番配送区分記入用リスト!U:U,CONCATENATE(A2217,$H$1))</f>
        <v>0</v>
      </c>
      <c r="I2217" s="136">
        <f t="shared" si="36"/>
        <v>0</v>
      </c>
      <c r="L2217" s="135" t="s">
        <v>1484</v>
      </c>
      <c r="M2217" s="137">
        <v>1000000</v>
      </c>
      <c r="N2217" s="12"/>
      <c r="O2217" s="154"/>
      <c r="P2217" s="137"/>
      <c r="Q2217" s="12"/>
      <c r="R2217" s="151"/>
      <c r="S2217" s="138"/>
      <c r="T2217" s="138"/>
      <c r="X2217" s="85"/>
      <c r="Y2217" s="185"/>
      <c r="AA2217" s="157"/>
      <c r="AB2217" s="95"/>
      <c r="AC2217" s="95"/>
      <c r="AF2217" s="139"/>
      <c r="AS2217" s="84"/>
    </row>
    <row r="2218" spans="1:45" ht="14.25" customHeight="1">
      <c r="A2218" s="124"/>
      <c r="B2218" s="124"/>
      <c r="C2218" s="156"/>
      <c r="E2218" s="135">
        <f>COUNTIF(品番配送区分記入用リスト!U:U,CONCATENATE(A2218,$E$1))</f>
        <v>0</v>
      </c>
      <c r="F2218" s="135">
        <f>COUNTIF(品番配送区分記入用リスト!U:U,CONCATENATE(A2218,$F$1))</f>
        <v>0</v>
      </c>
      <c r="G2218" s="135">
        <f>COUNTIF(品番配送区分記入用リスト!U:U,CONCATENATE(A2218,$G$1))</f>
        <v>0</v>
      </c>
      <c r="H2218" s="135">
        <f>COUNTIF(品番配送区分記入用リスト!U:U,CONCATENATE(A2218,$H$1))</f>
        <v>0</v>
      </c>
      <c r="I2218" s="136">
        <f t="shared" si="36"/>
        <v>0</v>
      </c>
      <c r="L2218" s="135" t="s">
        <v>1484</v>
      </c>
      <c r="M2218" s="137">
        <v>1000000</v>
      </c>
      <c r="N2218" s="12"/>
      <c r="O2218" s="154"/>
      <c r="P2218" s="137"/>
      <c r="Q2218" s="12"/>
      <c r="R2218" s="151"/>
      <c r="S2218" s="138"/>
      <c r="T2218" s="138"/>
      <c r="X2218" s="85"/>
      <c r="Y2218" s="185"/>
      <c r="AA2218" s="157"/>
      <c r="AB2218" s="95"/>
      <c r="AC2218" s="95"/>
      <c r="AF2218" s="139"/>
      <c r="AS2218" s="84"/>
    </row>
    <row r="2219" spans="1:45" ht="14.25" customHeight="1">
      <c r="A2219" s="124"/>
      <c r="B2219" s="124"/>
      <c r="C2219" s="156"/>
      <c r="E2219" s="135">
        <f>COUNTIF(品番配送区分記入用リスト!U:U,CONCATENATE(A2219,$E$1))</f>
        <v>0</v>
      </c>
      <c r="F2219" s="135">
        <f>COUNTIF(品番配送区分記入用リスト!U:U,CONCATENATE(A2219,$F$1))</f>
        <v>0</v>
      </c>
      <c r="G2219" s="135">
        <f>COUNTIF(品番配送区分記入用リスト!U:U,CONCATENATE(A2219,$G$1))</f>
        <v>0</v>
      </c>
      <c r="H2219" s="135">
        <f>COUNTIF(品番配送区分記入用リスト!U:U,CONCATENATE(A2219,$H$1))</f>
        <v>0</v>
      </c>
      <c r="I2219" s="136">
        <f t="shared" si="36"/>
        <v>0</v>
      </c>
      <c r="L2219" s="135" t="s">
        <v>1484</v>
      </c>
      <c r="M2219" s="137">
        <v>1000000</v>
      </c>
      <c r="N2219" s="12"/>
      <c r="O2219" s="154"/>
      <c r="P2219" s="137"/>
      <c r="Q2219" s="12"/>
      <c r="R2219" s="151"/>
      <c r="S2219" s="138"/>
      <c r="T2219" s="138"/>
      <c r="X2219" s="85"/>
      <c r="Y2219" s="185"/>
      <c r="AA2219" s="157"/>
      <c r="AB2219" s="95"/>
      <c r="AC2219" s="95"/>
      <c r="AF2219" s="139"/>
      <c r="AS2219" s="84"/>
    </row>
    <row r="2220" spans="1:45" ht="14.25" customHeight="1">
      <c r="A2220" s="124"/>
      <c r="B2220" s="124"/>
      <c r="C2220" s="156"/>
      <c r="E2220" s="135">
        <f>COUNTIF(品番配送区分記入用リスト!U:U,CONCATENATE(A2220,$E$1))</f>
        <v>0</v>
      </c>
      <c r="F2220" s="135">
        <f>COUNTIF(品番配送区分記入用リスト!U:U,CONCATENATE(A2220,$F$1))</f>
        <v>0</v>
      </c>
      <c r="G2220" s="135">
        <f>COUNTIF(品番配送区分記入用リスト!U:U,CONCATENATE(A2220,$G$1))</f>
        <v>0</v>
      </c>
      <c r="H2220" s="135">
        <f>COUNTIF(品番配送区分記入用リスト!U:U,CONCATENATE(A2220,$H$1))</f>
        <v>0</v>
      </c>
      <c r="I2220" s="136">
        <f t="shared" si="36"/>
        <v>0</v>
      </c>
      <c r="L2220" s="135" t="s">
        <v>1484</v>
      </c>
      <c r="M2220" s="137">
        <v>1000000</v>
      </c>
      <c r="N2220" s="12"/>
      <c r="O2220" s="154"/>
      <c r="P2220" s="137"/>
      <c r="Q2220" s="12"/>
      <c r="R2220" s="151"/>
      <c r="S2220" s="138"/>
      <c r="T2220" s="138"/>
      <c r="X2220" s="85"/>
      <c r="Y2220" s="185"/>
      <c r="AA2220" s="157"/>
      <c r="AB2220" s="95"/>
      <c r="AC2220" s="95"/>
      <c r="AF2220" s="139"/>
      <c r="AS2220" s="84"/>
    </row>
    <row r="2221" spans="1:45" ht="14.25" customHeight="1">
      <c r="A2221" s="124"/>
      <c r="B2221" s="124"/>
      <c r="C2221" s="156"/>
      <c r="E2221" s="135">
        <f>COUNTIF(品番配送区分記入用リスト!U:U,CONCATENATE(A2221,$E$1))</f>
        <v>0</v>
      </c>
      <c r="F2221" s="135">
        <f>COUNTIF(品番配送区分記入用リスト!U:U,CONCATENATE(A2221,$F$1))</f>
        <v>0</v>
      </c>
      <c r="G2221" s="135">
        <f>COUNTIF(品番配送区分記入用リスト!U:U,CONCATENATE(A2221,$G$1))</f>
        <v>0</v>
      </c>
      <c r="H2221" s="135">
        <f>COUNTIF(品番配送区分記入用リスト!U:U,CONCATENATE(A2221,$H$1))</f>
        <v>0</v>
      </c>
      <c r="I2221" s="136">
        <f t="shared" si="36"/>
        <v>0</v>
      </c>
      <c r="L2221" s="135" t="s">
        <v>1484</v>
      </c>
      <c r="M2221" s="137">
        <v>1000000</v>
      </c>
      <c r="N2221" s="12"/>
      <c r="O2221" s="154"/>
      <c r="P2221" s="137"/>
      <c r="Q2221" s="12"/>
      <c r="R2221" s="151"/>
      <c r="S2221" s="138"/>
      <c r="T2221" s="138"/>
      <c r="X2221" s="85"/>
      <c r="Y2221" s="185"/>
      <c r="AA2221" s="157"/>
      <c r="AB2221" s="95"/>
      <c r="AC2221" s="95"/>
      <c r="AF2221" s="139"/>
      <c r="AS2221" s="84"/>
    </row>
    <row r="2222" spans="1:45" ht="14.25" customHeight="1">
      <c r="A2222" s="124"/>
      <c r="B2222" s="124"/>
      <c r="C2222" s="156"/>
      <c r="E2222" s="135">
        <f>COUNTIF(品番配送区分記入用リスト!U:U,CONCATENATE(A2222,$E$1))</f>
        <v>0</v>
      </c>
      <c r="F2222" s="135">
        <f>COUNTIF(品番配送区分記入用リスト!U:U,CONCATENATE(A2222,$F$1))</f>
        <v>0</v>
      </c>
      <c r="G2222" s="135">
        <f>COUNTIF(品番配送区分記入用リスト!U:U,CONCATENATE(A2222,$G$1))</f>
        <v>0</v>
      </c>
      <c r="H2222" s="135">
        <f>COUNTIF(品番配送区分記入用リスト!U:U,CONCATENATE(A2222,$H$1))</f>
        <v>0</v>
      </c>
      <c r="I2222" s="136">
        <f t="shared" si="36"/>
        <v>0</v>
      </c>
      <c r="L2222" s="135" t="s">
        <v>1484</v>
      </c>
      <c r="M2222" s="137">
        <v>1000000</v>
      </c>
      <c r="N2222" s="12"/>
      <c r="O2222" s="154"/>
      <c r="P2222" s="137"/>
      <c r="Q2222" s="12"/>
      <c r="R2222" s="151"/>
      <c r="S2222" s="138"/>
      <c r="T2222" s="138"/>
      <c r="X2222" s="85"/>
      <c r="Y2222" s="185"/>
      <c r="AA2222" s="157"/>
      <c r="AB2222" s="95"/>
      <c r="AC2222" s="95"/>
      <c r="AF2222" s="139"/>
      <c r="AS2222" s="84"/>
    </row>
    <row r="2223" spans="1:45" ht="14.25" customHeight="1">
      <c r="A2223" s="124"/>
      <c r="B2223" s="124"/>
      <c r="C2223" s="156"/>
      <c r="E2223" s="135">
        <f>COUNTIF(品番配送区分記入用リスト!U:U,CONCATENATE(A2223,$E$1))</f>
        <v>0</v>
      </c>
      <c r="F2223" s="135">
        <f>COUNTIF(品番配送区分記入用リスト!U:U,CONCATENATE(A2223,$F$1))</f>
        <v>0</v>
      </c>
      <c r="G2223" s="135">
        <f>COUNTIF(品番配送区分記入用リスト!U:U,CONCATENATE(A2223,$G$1))</f>
        <v>0</v>
      </c>
      <c r="H2223" s="135">
        <f>COUNTIF(品番配送区分記入用リスト!U:U,CONCATENATE(A2223,$H$1))</f>
        <v>0</v>
      </c>
      <c r="I2223" s="136">
        <f t="shared" si="36"/>
        <v>0</v>
      </c>
      <c r="L2223" s="135" t="s">
        <v>1484</v>
      </c>
      <c r="M2223" s="137">
        <v>1000000</v>
      </c>
      <c r="N2223" s="12"/>
      <c r="O2223" s="154"/>
      <c r="P2223" s="137"/>
      <c r="Q2223" s="12"/>
      <c r="R2223" s="151"/>
      <c r="S2223" s="138"/>
      <c r="T2223" s="138"/>
      <c r="X2223" s="85"/>
      <c r="Y2223" s="185"/>
      <c r="AA2223" s="157"/>
      <c r="AB2223" s="95"/>
      <c r="AC2223" s="95"/>
      <c r="AF2223" s="139"/>
      <c r="AS2223" s="84"/>
    </row>
    <row r="2224" spans="1:45" ht="14.25" customHeight="1">
      <c r="A2224" s="124"/>
      <c r="B2224" s="124"/>
      <c r="C2224" s="156"/>
      <c r="E2224" s="135">
        <f>COUNTIF(品番配送区分記入用リスト!U:U,CONCATENATE(A2224,$E$1))</f>
        <v>0</v>
      </c>
      <c r="F2224" s="135">
        <f>COUNTIF(品番配送区分記入用リスト!U:U,CONCATENATE(A2224,$F$1))</f>
        <v>0</v>
      </c>
      <c r="G2224" s="135">
        <f>COUNTIF(品番配送区分記入用リスト!U:U,CONCATENATE(A2224,$G$1))</f>
        <v>0</v>
      </c>
      <c r="H2224" s="135">
        <f>COUNTIF(品番配送区分記入用リスト!U:U,CONCATENATE(A2224,$H$1))</f>
        <v>0</v>
      </c>
      <c r="I2224" s="136">
        <f t="shared" si="36"/>
        <v>0</v>
      </c>
      <c r="M2224" s="137"/>
      <c r="N2224" s="12"/>
      <c r="O2224" s="154"/>
      <c r="P2224" s="137"/>
      <c r="Q2224" s="12"/>
      <c r="R2224" s="151"/>
      <c r="S2224" s="138"/>
      <c r="T2224" s="138"/>
      <c r="X2224" s="85"/>
      <c r="Y2224" s="185"/>
      <c r="AA2224" s="157"/>
      <c r="AB2224" s="95"/>
      <c r="AC2224" s="95"/>
      <c r="AF2224" s="139"/>
      <c r="AS2224" s="84"/>
    </row>
    <row r="2225" spans="1:45" ht="14.25" customHeight="1">
      <c r="A2225" s="124"/>
      <c r="B2225" s="124"/>
      <c r="C2225" s="156"/>
      <c r="E2225" s="135">
        <f>COUNTIF(品番配送区分記入用リスト!U:U,CONCATENATE(A2225,$E$1))</f>
        <v>0</v>
      </c>
      <c r="F2225" s="135">
        <f>COUNTIF(品番配送区分記入用リスト!U:U,CONCATENATE(A2225,$F$1))</f>
        <v>0</v>
      </c>
      <c r="G2225" s="135">
        <f>COUNTIF(品番配送区分記入用リスト!U:U,CONCATENATE(A2225,$G$1))</f>
        <v>0</v>
      </c>
      <c r="H2225" s="135">
        <f>COUNTIF(品番配送区分記入用リスト!U:U,CONCATENATE(A2225,$H$1))</f>
        <v>0</v>
      </c>
      <c r="I2225" s="136">
        <f t="shared" si="36"/>
        <v>0</v>
      </c>
      <c r="M2225" s="137"/>
      <c r="N2225" s="12"/>
      <c r="O2225" s="154"/>
      <c r="P2225" s="137"/>
      <c r="Q2225" s="12"/>
      <c r="R2225" s="151"/>
      <c r="S2225" s="138"/>
      <c r="T2225" s="138"/>
      <c r="X2225" s="85"/>
      <c r="Y2225" s="185"/>
      <c r="AA2225" s="157"/>
      <c r="AB2225" s="95"/>
      <c r="AC2225" s="95"/>
      <c r="AF2225" s="139"/>
      <c r="AS2225" s="84"/>
    </row>
    <row r="2226" spans="1:45" ht="14.25" customHeight="1">
      <c r="A2226" s="124"/>
      <c r="B2226" s="124"/>
      <c r="C2226" s="156"/>
      <c r="E2226" s="135">
        <f>COUNTIF(品番配送区分記入用リスト!U:U,CONCATENATE(A2226,$E$1))</f>
        <v>0</v>
      </c>
      <c r="F2226" s="135">
        <f>COUNTIF(品番配送区分記入用リスト!U:U,CONCATENATE(A2226,$F$1))</f>
        <v>0</v>
      </c>
      <c r="G2226" s="135">
        <f>COUNTIF(品番配送区分記入用リスト!U:U,CONCATENATE(A2226,$G$1))</f>
        <v>0</v>
      </c>
      <c r="H2226" s="135">
        <f>COUNTIF(品番配送区分記入用リスト!U:U,CONCATENATE(A2226,$H$1))</f>
        <v>0</v>
      </c>
      <c r="I2226" s="136">
        <f t="shared" si="36"/>
        <v>0</v>
      </c>
      <c r="M2226" s="137"/>
      <c r="N2226" s="12"/>
      <c r="O2226" s="154"/>
      <c r="P2226" s="137"/>
      <c r="Q2226" s="12"/>
      <c r="R2226" s="151"/>
      <c r="S2226" s="138"/>
      <c r="T2226" s="138"/>
      <c r="X2226" s="85"/>
      <c r="Y2226" s="185"/>
      <c r="AA2226" s="157"/>
      <c r="AB2226" s="95"/>
      <c r="AC2226" s="95"/>
      <c r="AF2226" s="139"/>
      <c r="AS2226" s="84"/>
    </row>
    <row r="2227" spans="1:45" ht="14.25" customHeight="1">
      <c r="A2227" s="124"/>
      <c r="B2227" s="124"/>
      <c r="C2227" s="156"/>
      <c r="E2227" s="135">
        <f>COUNTIF(品番配送区分記入用リスト!U:U,CONCATENATE(A2227,$E$1))</f>
        <v>0</v>
      </c>
      <c r="F2227" s="135">
        <f>COUNTIF(品番配送区分記入用リスト!U:U,CONCATENATE(A2227,$F$1))</f>
        <v>0</v>
      </c>
      <c r="G2227" s="135">
        <f>COUNTIF(品番配送区分記入用リスト!U:U,CONCATENATE(A2227,$G$1))</f>
        <v>0</v>
      </c>
      <c r="H2227" s="135">
        <f>COUNTIF(品番配送区分記入用リスト!U:U,CONCATENATE(A2227,$H$1))</f>
        <v>0</v>
      </c>
      <c r="I2227" s="136">
        <f t="shared" si="36"/>
        <v>0</v>
      </c>
      <c r="M2227" s="137"/>
      <c r="N2227" s="12"/>
      <c r="O2227" s="154"/>
      <c r="P2227" s="137"/>
      <c r="Q2227" s="12"/>
      <c r="R2227" s="151"/>
      <c r="S2227" s="138"/>
      <c r="T2227" s="138"/>
      <c r="X2227" s="85"/>
      <c r="Y2227" s="185"/>
      <c r="AA2227" s="157"/>
      <c r="AB2227" s="95"/>
      <c r="AC2227" s="95"/>
      <c r="AF2227" s="139"/>
      <c r="AS2227" s="84"/>
    </row>
    <row r="2228" spans="1:45" ht="14.25" customHeight="1">
      <c r="A2228" s="124"/>
      <c r="B2228" s="124"/>
      <c r="C2228" s="156"/>
      <c r="E2228" s="135">
        <f>COUNTIF(品番配送区分記入用リスト!U:U,CONCATENATE(A2228,$E$1))</f>
        <v>0</v>
      </c>
      <c r="F2228" s="135">
        <f>COUNTIF(品番配送区分記入用リスト!U:U,CONCATENATE(A2228,$F$1))</f>
        <v>0</v>
      </c>
      <c r="G2228" s="135">
        <f>COUNTIF(品番配送区分記入用リスト!U:U,CONCATENATE(A2228,$G$1))</f>
        <v>0</v>
      </c>
      <c r="H2228" s="135">
        <f>COUNTIF(品番配送区分記入用リスト!U:U,CONCATENATE(A2228,$H$1))</f>
        <v>0</v>
      </c>
      <c r="I2228" s="136">
        <f t="shared" si="36"/>
        <v>0</v>
      </c>
      <c r="M2228" s="137"/>
      <c r="N2228" s="12"/>
      <c r="O2228" s="154"/>
      <c r="P2228" s="137"/>
      <c r="Q2228" s="12"/>
      <c r="R2228" s="151"/>
      <c r="S2228" s="138"/>
      <c r="T2228" s="138"/>
      <c r="X2228" s="85"/>
      <c r="Y2228" s="185"/>
      <c r="AA2228" s="157"/>
      <c r="AB2228" s="95"/>
      <c r="AC2228" s="95"/>
      <c r="AF2228" s="139"/>
      <c r="AS2228" s="84"/>
    </row>
    <row r="2229" spans="1:45" ht="14.25" customHeight="1">
      <c r="A2229" s="124"/>
      <c r="B2229" s="124"/>
      <c r="C2229" s="156"/>
      <c r="E2229" s="135">
        <f>COUNTIF(品番配送区分記入用リスト!U:U,CONCATENATE(A2229,$E$1))</f>
        <v>0</v>
      </c>
      <c r="F2229" s="135">
        <f>COUNTIF(品番配送区分記入用リスト!U:U,CONCATENATE(A2229,$F$1))</f>
        <v>0</v>
      </c>
      <c r="G2229" s="135">
        <f>COUNTIF(品番配送区分記入用リスト!U:U,CONCATENATE(A2229,$G$1))</f>
        <v>0</v>
      </c>
      <c r="H2229" s="135">
        <f>COUNTIF(品番配送区分記入用リスト!U:U,CONCATENATE(A2229,$H$1))</f>
        <v>0</v>
      </c>
      <c r="I2229" s="136">
        <f t="shared" si="36"/>
        <v>0</v>
      </c>
      <c r="M2229" s="137"/>
      <c r="N2229" s="12"/>
      <c r="O2229" s="154"/>
      <c r="P2229" s="137"/>
      <c r="Q2229" s="12"/>
      <c r="R2229" s="151"/>
      <c r="S2229" s="138"/>
      <c r="T2229" s="138"/>
      <c r="X2229" s="85"/>
      <c r="Y2229" s="185"/>
      <c r="AA2229" s="157"/>
      <c r="AB2229" s="95"/>
      <c r="AC2229" s="95"/>
      <c r="AF2229" s="139"/>
      <c r="AS2229" s="84"/>
    </row>
    <row r="2230" spans="1:45" ht="14.25" customHeight="1">
      <c r="A2230" s="124"/>
      <c r="B2230" s="124"/>
      <c r="C2230" s="156"/>
      <c r="E2230" s="135">
        <f>COUNTIF(品番配送区分記入用リスト!U:U,CONCATENATE(A2230,$E$1))</f>
        <v>0</v>
      </c>
      <c r="F2230" s="135">
        <f>COUNTIF(品番配送区分記入用リスト!U:U,CONCATENATE(A2230,$F$1))</f>
        <v>0</v>
      </c>
      <c r="G2230" s="135">
        <f>COUNTIF(品番配送区分記入用リスト!U:U,CONCATENATE(A2230,$G$1))</f>
        <v>0</v>
      </c>
      <c r="H2230" s="135">
        <f>COUNTIF(品番配送区分記入用リスト!U:U,CONCATENATE(A2230,$H$1))</f>
        <v>0</v>
      </c>
      <c r="I2230" s="136">
        <f t="shared" si="36"/>
        <v>0</v>
      </c>
      <c r="M2230" s="137"/>
      <c r="N2230" s="12"/>
      <c r="O2230" s="154"/>
      <c r="P2230" s="137"/>
      <c r="Q2230" s="12"/>
      <c r="R2230" s="151"/>
      <c r="S2230" s="138"/>
      <c r="T2230" s="138"/>
      <c r="X2230" s="85"/>
      <c r="Y2230" s="185"/>
      <c r="AA2230" s="157"/>
      <c r="AB2230" s="95"/>
      <c r="AC2230" s="95"/>
      <c r="AF2230" s="139"/>
      <c r="AS2230" s="84"/>
    </row>
    <row r="2231" spans="1:45" ht="14.25" customHeight="1">
      <c r="A2231" s="124"/>
      <c r="B2231" s="124"/>
      <c r="C2231" s="156"/>
      <c r="E2231" s="135">
        <f>COUNTIF(品番配送区分記入用リスト!U:U,CONCATENATE(A2231,$E$1))</f>
        <v>0</v>
      </c>
      <c r="F2231" s="135">
        <f>COUNTIF(品番配送区分記入用リスト!U:U,CONCATENATE(A2231,$F$1))</f>
        <v>0</v>
      </c>
      <c r="G2231" s="135">
        <f>COUNTIF(品番配送区分記入用リスト!U:U,CONCATENATE(A2231,$G$1))</f>
        <v>0</v>
      </c>
      <c r="H2231" s="135">
        <f>COUNTIF(品番配送区分記入用リスト!U:U,CONCATENATE(A2231,$H$1))</f>
        <v>0</v>
      </c>
      <c r="I2231" s="136">
        <f t="shared" si="36"/>
        <v>0</v>
      </c>
      <c r="M2231" s="137"/>
      <c r="N2231" s="12"/>
      <c r="O2231" s="154"/>
      <c r="P2231" s="137"/>
      <c r="Q2231" s="12"/>
      <c r="R2231" s="151"/>
      <c r="S2231" s="138"/>
      <c r="T2231" s="138"/>
      <c r="X2231" s="85"/>
      <c r="Y2231" s="185"/>
      <c r="AA2231" s="157"/>
      <c r="AB2231" s="95"/>
      <c r="AC2231" s="95"/>
      <c r="AF2231" s="139"/>
      <c r="AS2231" s="84"/>
    </row>
    <row r="2232" spans="1:45" ht="14.25" customHeight="1">
      <c r="A2232" s="124"/>
      <c r="B2232" s="124"/>
      <c r="C2232" s="156"/>
      <c r="E2232" s="135">
        <f>COUNTIF(品番配送区分記入用リスト!U:U,CONCATENATE(A2232,$E$1))</f>
        <v>0</v>
      </c>
      <c r="F2232" s="135">
        <f>COUNTIF(品番配送区分記入用リスト!U:U,CONCATENATE(A2232,$F$1))</f>
        <v>0</v>
      </c>
      <c r="G2232" s="135">
        <f>COUNTIF(品番配送区分記入用リスト!U:U,CONCATENATE(A2232,$G$1))</f>
        <v>0</v>
      </c>
      <c r="H2232" s="135">
        <f>COUNTIF(品番配送区分記入用リスト!U:U,CONCATENATE(A2232,$H$1))</f>
        <v>0</v>
      </c>
      <c r="I2232" s="136">
        <f t="shared" si="36"/>
        <v>0</v>
      </c>
      <c r="M2232" s="137"/>
      <c r="N2232" s="12"/>
      <c r="O2232" s="154"/>
      <c r="P2232" s="137"/>
      <c r="Q2232" s="12"/>
      <c r="R2232" s="151"/>
      <c r="S2232" s="138"/>
      <c r="T2232" s="138"/>
      <c r="X2232" s="85"/>
      <c r="Y2232" s="185"/>
      <c r="AA2232" s="157"/>
      <c r="AB2232" s="95"/>
      <c r="AC2232" s="95"/>
      <c r="AF2232" s="139"/>
      <c r="AS2232" s="84"/>
    </row>
    <row r="2233" spans="1:45" ht="14.25" customHeight="1">
      <c r="A2233" s="124"/>
      <c r="B2233" s="124"/>
      <c r="C2233" s="156"/>
      <c r="E2233" s="135">
        <f>COUNTIF(品番配送区分記入用リスト!U:U,CONCATENATE(A2233,$E$1))</f>
        <v>0</v>
      </c>
      <c r="F2233" s="135">
        <f>COUNTIF(品番配送区分記入用リスト!U:U,CONCATENATE(A2233,$F$1))</f>
        <v>0</v>
      </c>
      <c r="G2233" s="135">
        <f>COUNTIF(品番配送区分記入用リスト!U:U,CONCATENATE(A2233,$G$1))</f>
        <v>0</v>
      </c>
      <c r="H2233" s="135">
        <f>COUNTIF(品番配送区分記入用リスト!U:U,CONCATENATE(A2233,$H$1))</f>
        <v>0</v>
      </c>
      <c r="I2233" s="136">
        <f t="shared" si="36"/>
        <v>0</v>
      </c>
      <c r="M2233" s="137"/>
      <c r="N2233" s="12"/>
      <c r="O2233" s="154"/>
      <c r="P2233" s="137"/>
      <c r="Q2233" s="12"/>
      <c r="R2233" s="151"/>
      <c r="S2233" s="138"/>
      <c r="T2233" s="138"/>
      <c r="X2233" s="85"/>
      <c r="Y2233" s="185"/>
      <c r="AA2233" s="157"/>
      <c r="AB2233" s="95"/>
      <c r="AC2233" s="95"/>
      <c r="AF2233" s="139"/>
      <c r="AS2233" s="84"/>
    </row>
    <row r="2234" spans="1:45" ht="14.25" customHeight="1">
      <c r="A2234" s="124"/>
      <c r="B2234" s="124"/>
      <c r="C2234" s="156"/>
      <c r="E2234" s="135">
        <f>COUNTIF(品番配送区分記入用リスト!U:U,CONCATENATE(A2234,$E$1))</f>
        <v>0</v>
      </c>
      <c r="F2234" s="135">
        <f>COUNTIF(品番配送区分記入用リスト!U:U,CONCATENATE(A2234,$F$1))</f>
        <v>0</v>
      </c>
      <c r="G2234" s="135">
        <f>COUNTIF(品番配送区分記入用リスト!U:U,CONCATENATE(A2234,$G$1))</f>
        <v>0</v>
      </c>
      <c r="H2234" s="135">
        <f>COUNTIF(品番配送区分記入用リスト!U:U,CONCATENATE(A2234,$H$1))</f>
        <v>0</v>
      </c>
      <c r="I2234" s="136">
        <f t="shared" si="36"/>
        <v>0</v>
      </c>
      <c r="M2234" s="137"/>
      <c r="N2234" s="12"/>
      <c r="O2234" s="154"/>
      <c r="P2234" s="137"/>
      <c r="Q2234" s="12"/>
      <c r="R2234" s="151"/>
      <c r="S2234" s="138"/>
      <c r="T2234" s="138"/>
      <c r="X2234" s="85"/>
      <c r="Y2234" s="185"/>
      <c r="AA2234" s="157"/>
      <c r="AB2234" s="95"/>
      <c r="AC2234" s="95"/>
      <c r="AF2234" s="139"/>
      <c r="AS2234" s="84"/>
    </row>
    <row r="2235" spans="1:45" ht="14.25" customHeight="1">
      <c r="A2235" s="124"/>
      <c r="B2235" s="124"/>
      <c r="C2235" s="156"/>
      <c r="E2235" s="135">
        <f>COUNTIF(品番配送区分記入用リスト!U:U,CONCATENATE(A2235,$E$1))</f>
        <v>0</v>
      </c>
      <c r="F2235" s="135">
        <f>COUNTIF(品番配送区分記入用リスト!U:U,CONCATENATE(A2235,$F$1))</f>
        <v>0</v>
      </c>
      <c r="G2235" s="135">
        <f>COUNTIF(品番配送区分記入用リスト!U:U,CONCATENATE(A2235,$G$1))</f>
        <v>0</v>
      </c>
      <c r="H2235" s="135">
        <f>COUNTIF(品番配送区分記入用リスト!U:U,CONCATENATE(A2235,$H$1))</f>
        <v>0</v>
      </c>
      <c r="I2235" s="136">
        <f t="shared" si="36"/>
        <v>0</v>
      </c>
      <c r="M2235" s="137"/>
      <c r="N2235" s="12"/>
      <c r="O2235" s="154"/>
      <c r="P2235" s="137"/>
      <c r="Q2235" s="12"/>
      <c r="R2235" s="151"/>
      <c r="S2235" s="138"/>
      <c r="T2235" s="138"/>
      <c r="X2235" s="85"/>
      <c r="Y2235" s="185"/>
      <c r="AA2235" s="157"/>
      <c r="AB2235" s="95"/>
      <c r="AC2235" s="95"/>
      <c r="AF2235" s="139"/>
      <c r="AS2235" s="84"/>
    </row>
    <row r="2236" spans="1:45" ht="14.25" customHeight="1">
      <c r="A2236" s="124"/>
      <c r="B2236" s="124"/>
      <c r="C2236" s="156"/>
      <c r="E2236" s="135">
        <f>COUNTIF(品番配送区分記入用リスト!U:U,CONCATENATE(A2236,$E$1))</f>
        <v>0</v>
      </c>
      <c r="F2236" s="135">
        <f>COUNTIF(品番配送区分記入用リスト!U:U,CONCATENATE(A2236,$F$1))</f>
        <v>0</v>
      </c>
      <c r="G2236" s="135">
        <f>COUNTIF(品番配送区分記入用リスト!U:U,CONCATENATE(A2236,$G$1))</f>
        <v>0</v>
      </c>
      <c r="H2236" s="135">
        <f>COUNTIF(品番配送区分記入用リスト!U:U,CONCATENATE(A2236,$H$1))</f>
        <v>0</v>
      </c>
      <c r="I2236" s="136">
        <f t="shared" si="36"/>
        <v>0</v>
      </c>
      <c r="M2236" s="137"/>
      <c r="N2236" s="12"/>
      <c r="O2236" s="154"/>
      <c r="P2236" s="137"/>
      <c r="Q2236" s="12"/>
      <c r="R2236" s="151"/>
      <c r="S2236" s="138"/>
      <c r="T2236" s="138"/>
      <c r="X2236" s="85"/>
      <c r="Y2236" s="185"/>
      <c r="AA2236" s="157"/>
      <c r="AB2236" s="95"/>
      <c r="AC2236" s="95"/>
      <c r="AF2236" s="139"/>
      <c r="AS2236" s="84"/>
    </row>
    <row r="2237" spans="1:45" ht="14.25" customHeight="1">
      <c r="A2237" s="124"/>
      <c r="B2237" s="124"/>
      <c r="C2237" s="156"/>
      <c r="E2237" s="135">
        <f>COUNTIF(品番配送区分記入用リスト!U:U,CONCATENATE(A2237,$E$1))</f>
        <v>0</v>
      </c>
      <c r="F2237" s="135">
        <f>COUNTIF(品番配送区分記入用リスト!U:U,CONCATENATE(A2237,$F$1))</f>
        <v>0</v>
      </c>
      <c r="G2237" s="135">
        <f>COUNTIF(品番配送区分記入用リスト!U:U,CONCATENATE(A2237,$G$1))</f>
        <v>0</v>
      </c>
      <c r="H2237" s="135">
        <f>COUNTIF(品番配送区分記入用リスト!U:U,CONCATENATE(A2237,$H$1))</f>
        <v>0</v>
      </c>
      <c r="I2237" s="136">
        <f t="shared" si="36"/>
        <v>0</v>
      </c>
      <c r="M2237" s="137"/>
      <c r="N2237" s="12"/>
      <c r="O2237" s="154"/>
      <c r="P2237" s="137"/>
      <c r="Q2237" s="12"/>
      <c r="R2237" s="151"/>
      <c r="S2237" s="138"/>
      <c r="T2237" s="138"/>
      <c r="X2237" s="85"/>
      <c r="Y2237" s="185"/>
      <c r="AA2237" s="157"/>
      <c r="AB2237" s="95"/>
      <c r="AC2237" s="95"/>
      <c r="AF2237" s="139"/>
      <c r="AS2237" s="84"/>
    </row>
    <row r="2238" spans="1:45" ht="14.25" customHeight="1">
      <c r="A2238" s="124"/>
      <c r="B2238" s="124"/>
      <c r="C2238" s="156"/>
      <c r="E2238" s="135">
        <f>COUNTIF(品番配送区分記入用リスト!U:U,CONCATENATE(A2238,$E$1))</f>
        <v>0</v>
      </c>
      <c r="F2238" s="135">
        <f>COUNTIF(品番配送区分記入用リスト!U:U,CONCATENATE(A2238,$F$1))</f>
        <v>0</v>
      </c>
      <c r="G2238" s="135">
        <f>COUNTIF(品番配送区分記入用リスト!U:U,CONCATENATE(A2238,$G$1))</f>
        <v>0</v>
      </c>
      <c r="H2238" s="135">
        <f>COUNTIF(品番配送区分記入用リスト!U:U,CONCATENATE(A2238,$H$1))</f>
        <v>0</v>
      </c>
      <c r="I2238" s="136">
        <f t="shared" si="36"/>
        <v>0</v>
      </c>
      <c r="M2238" s="137"/>
      <c r="N2238" s="12"/>
      <c r="O2238" s="154"/>
      <c r="P2238" s="137"/>
      <c r="Q2238" s="12"/>
      <c r="R2238" s="151"/>
      <c r="S2238" s="138"/>
      <c r="T2238" s="138"/>
      <c r="X2238" s="85"/>
      <c r="Y2238" s="185"/>
      <c r="AA2238" s="157"/>
      <c r="AB2238" s="95"/>
      <c r="AC2238" s="95"/>
      <c r="AF2238" s="139"/>
      <c r="AS2238" s="84"/>
    </row>
    <row r="2239" spans="1:45" ht="14.25" customHeight="1">
      <c r="A2239" s="124"/>
      <c r="B2239" s="124"/>
      <c r="C2239" s="156"/>
      <c r="E2239" s="135">
        <f>COUNTIF(品番配送区分記入用リスト!U:U,CONCATENATE(A2239,$E$1))</f>
        <v>0</v>
      </c>
      <c r="F2239" s="135">
        <f>COUNTIF(品番配送区分記入用リスト!U:U,CONCATENATE(A2239,$F$1))</f>
        <v>0</v>
      </c>
      <c r="G2239" s="135">
        <f>COUNTIF(品番配送区分記入用リスト!U:U,CONCATENATE(A2239,$G$1))</f>
        <v>0</v>
      </c>
      <c r="H2239" s="135">
        <f>COUNTIF(品番配送区分記入用リスト!U:U,CONCATENATE(A2239,$H$1))</f>
        <v>0</v>
      </c>
      <c r="I2239" s="136">
        <f t="shared" si="36"/>
        <v>0</v>
      </c>
      <c r="M2239" s="137"/>
      <c r="N2239" s="12"/>
      <c r="O2239" s="154"/>
      <c r="P2239" s="137"/>
      <c r="Q2239" s="12"/>
      <c r="R2239" s="151"/>
      <c r="S2239" s="138"/>
      <c r="T2239" s="138"/>
      <c r="X2239" s="85"/>
      <c r="Y2239" s="185"/>
      <c r="AA2239" s="157"/>
      <c r="AB2239" s="95"/>
      <c r="AC2239" s="95"/>
      <c r="AF2239" s="139"/>
      <c r="AS2239" s="84"/>
    </row>
    <row r="2240" spans="1:45" ht="14.25" customHeight="1">
      <c r="A2240" s="124"/>
      <c r="B2240" s="124"/>
      <c r="C2240" s="156"/>
      <c r="E2240" s="135">
        <f>COUNTIF(品番配送区分記入用リスト!U:U,CONCATENATE(A2240,$E$1))</f>
        <v>0</v>
      </c>
      <c r="F2240" s="135">
        <f>COUNTIF(品番配送区分記入用リスト!U:U,CONCATENATE(A2240,$F$1))</f>
        <v>0</v>
      </c>
      <c r="G2240" s="135">
        <f>COUNTIF(品番配送区分記入用リスト!U:U,CONCATENATE(A2240,$G$1))</f>
        <v>0</v>
      </c>
      <c r="H2240" s="135">
        <f>COUNTIF(品番配送区分記入用リスト!U:U,CONCATENATE(A2240,$H$1))</f>
        <v>0</v>
      </c>
      <c r="I2240" s="136">
        <f t="shared" si="36"/>
        <v>0</v>
      </c>
      <c r="M2240" s="137"/>
      <c r="N2240" s="12"/>
      <c r="O2240" s="154"/>
      <c r="P2240" s="137"/>
      <c r="Q2240" s="12"/>
      <c r="R2240" s="151"/>
      <c r="S2240" s="138"/>
      <c r="T2240" s="138"/>
      <c r="X2240" s="85"/>
      <c r="Y2240" s="185"/>
      <c r="AA2240" s="157"/>
      <c r="AB2240" s="95"/>
      <c r="AC2240" s="95"/>
      <c r="AF2240" s="139"/>
      <c r="AS2240" s="84"/>
    </row>
    <row r="2241" spans="1:45" ht="14.25" customHeight="1">
      <c r="A2241" s="124"/>
      <c r="B2241" s="124"/>
      <c r="C2241" s="156"/>
      <c r="E2241" s="135">
        <f>COUNTIF(品番配送区分記入用リスト!U:U,CONCATENATE(A2241,$E$1))</f>
        <v>0</v>
      </c>
      <c r="F2241" s="135">
        <f>COUNTIF(品番配送区分記入用リスト!U:U,CONCATENATE(A2241,$F$1))</f>
        <v>0</v>
      </c>
      <c r="G2241" s="135">
        <f>COUNTIF(品番配送区分記入用リスト!U:U,CONCATENATE(A2241,$G$1))</f>
        <v>0</v>
      </c>
      <c r="H2241" s="135">
        <f>COUNTIF(品番配送区分記入用リスト!U:U,CONCATENATE(A2241,$H$1))</f>
        <v>0</v>
      </c>
      <c r="I2241" s="136">
        <f t="shared" ref="I2241:I2304" si="37">IF(SUM(E2241:H2241)+ROW(A2240)*0.0001%&gt;=1,SUM(E2241:H2241)+ROW(A2240)*0.0001%+M2241+C2241,0)</f>
        <v>0</v>
      </c>
      <c r="M2241" s="137"/>
      <c r="N2241" s="12"/>
      <c r="O2241" s="154"/>
      <c r="P2241" s="137"/>
      <c r="Q2241" s="12"/>
      <c r="R2241" s="151"/>
      <c r="S2241" s="138"/>
      <c r="T2241" s="138"/>
      <c r="X2241" s="85"/>
      <c r="Y2241" s="185"/>
      <c r="AA2241" s="157"/>
      <c r="AB2241" s="95"/>
      <c r="AC2241" s="95"/>
      <c r="AF2241" s="139"/>
      <c r="AS2241" s="84"/>
    </row>
    <row r="2242" spans="1:45" ht="14.25" customHeight="1">
      <c r="A2242" s="124"/>
      <c r="B2242" s="124"/>
      <c r="C2242" s="156"/>
      <c r="E2242" s="135">
        <f>COUNTIF(品番配送区分記入用リスト!U:U,CONCATENATE(A2242,$E$1))</f>
        <v>0</v>
      </c>
      <c r="F2242" s="135">
        <f>COUNTIF(品番配送区分記入用リスト!U:U,CONCATENATE(A2242,$F$1))</f>
        <v>0</v>
      </c>
      <c r="G2242" s="135">
        <f>COUNTIF(品番配送区分記入用リスト!U:U,CONCATENATE(A2242,$G$1))</f>
        <v>0</v>
      </c>
      <c r="H2242" s="135">
        <f>COUNTIF(品番配送区分記入用リスト!U:U,CONCATENATE(A2242,$H$1))</f>
        <v>0</v>
      </c>
      <c r="I2242" s="136">
        <f t="shared" si="37"/>
        <v>0</v>
      </c>
      <c r="M2242" s="137"/>
      <c r="N2242" s="12"/>
      <c r="O2242" s="154"/>
      <c r="P2242" s="137"/>
      <c r="Q2242" s="12"/>
      <c r="R2242" s="151"/>
      <c r="S2242" s="138"/>
      <c r="T2242" s="138"/>
      <c r="X2242" s="85"/>
      <c r="Y2242" s="185"/>
      <c r="AA2242" s="157"/>
      <c r="AB2242" s="95"/>
      <c r="AC2242" s="95"/>
      <c r="AF2242" s="139"/>
      <c r="AS2242" s="84"/>
    </row>
    <row r="2243" spans="1:45" ht="14.25" customHeight="1">
      <c r="A2243" s="124"/>
      <c r="B2243" s="124"/>
      <c r="C2243" s="156"/>
      <c r="E2243" s="135">
        <f>COUNTIF(品番配送区分記入用リスト!U:U,CONCATENATE(A2243,$E$1))</f>
        <v>0</v>
      </c>
      <c r="F2243" s="135">
        <f>COUNTIF(品番配送区分記入用リスト!U:U,CONCATENATE(A2243,$F$1))</f>
        <v>0</v>
      </c>
      <c r="G2243" s="135">
        <f>COUNTIF(品番配送区分記入用リスト!U:U,CONCATENATE(A2243,$G$1))</f>
        <v>0</v>
      </c>
      <c r="H2243" s="135">
        <f>COUNTIF(品番配送区分記入用リスト!U:U,CONCATENATE(A2243,$H$1))</f>
        <v>0</v>
      </c>
      <c r="I2243" s="136">
        <f t="shared" si="37"/>
        <v>0</v>
      </c>
      <c r="M2243" s="137"/>
      <c r="N2243" s="12"/>
      <c r="O2243" s="154"/>
      <c r="P2243" s="137"/>
      <c r="Q2243" s="12"/>
      <c r="R2243" s="151"/>
      <c r="S2243" s="138"/>
      <c r="T2243" s="138"/>
      <c r="X2243" s="85"/>
      <c r="Y2243" s="185"/>
      <c r="AA2243" s="157"/>
      <c r="AB2243" s="95"/>
      <c r="AC2243" s="95"/>
      <c r="AF2243" s="139"/>
      <c r="AS2243" s="84"/>
    </row>
    <row r="2244" spans="1:45" ht="14.25" customHeight="1">
      <c r="A2244" s="124"/>
      <c r="B2244" s="124"/>
      <c r="C2244" s="156"/>
      <c r="E2244" s="135">
        <f>COUNTIF(品番配送区分記入用リスト!U:U,CONCATENATE(A2244,$E$1))</f>
        <v>0</v>
      </c>
      <c r="F2244" s="135">
        <f>COUNTIF(品番配送区分記入用リスト!U:U,CONCATENATE(A2244,$F$1))</f>
        <v>0</v>
      </c>
      <c r="G2244" s="135">
        <f>COUNTIF(品番配送区分記入用リスト!U:U,CONCATENATE(A2244,$G$1))</f>
        <v>0</v>
      </c>
      <c r="H2244" s="135">
        <f>COUNTIF(品番配送区分記入用リスト!U:U,CONCATENATE(A2244,$H$1))</f>
        <v>0</v>
      </c>
      <c r="I2244" s="136">
        <f t="shared" si="37"/>
        <v>0</v>
      </c>
      <c r="M2244" s="137"/>
      <c r="N2244" s="12"/>
      <c r="O2244" s="154"/>
      <c r="P2244" s="137"/>
      <c r="Q2244" s="12"/>
      <c r="R2244" s="151"/>
      <c r="S2244" s="138"/>
      <c r="T2244" s="138"/>
      <c r="X2244" s="85"/>
      <c r="Y2244" s="185"/>
      <c r="AA2244" s="157"/>
      <c r="AB2244" s="95"/>
      <c r="AC2244" s="95"/>
      <c r="AF2244" s="139"/>
      <c r="AS2244" s="84"/>
    </row>
    <row r="2245" spans="1:45" ht="14.25" customHeight="1">
      <c r="A2245" s="124"/>
      <c r="B2245" s="124"/>
      <c r="C2245" s="156"/>
      <c r="E2245" s="135">
        <f>COUNTIF(品番配送区分記入用リスト!U:U,CONCATENATE(A2245,$E$1))</f>
        <v>0</v>
      </c>
      <c r="F2245" s="135">
        <f>COUNTIF(品番配送区分記入用リスト!U:U,CONCATENATE(A2245,$F$1))</f>
        <v>0</v>
      </c>
      <c r="G2245" s="135">
        <f>COUNTIF(品番配送区分記入用リスト!U:U,CONCATENATE(A2245,$G$1))</f>
        <v>0</v>
      </c>
      <c r="H2245" s="135">
        <f>COUNTIF(品番配送区分記入用リスト!U:U,CONCATENATE(A2245,$H$1))</f>
        <v>0</v>
      </c>
      <c r="I2245" s="136">
        <f t="shared" si="37"/>
        <v>0</v>
      </c>
      <c r="M2245" s="137"/>
      <c r="N2245" s="12"/>
      <c r="O2245" s="154"/>
      <c r="P2245" s="137"/>
      <c r="Q2245" s="12"/>
      <c r="R2245" s="151"/>
      <c r="S2245" s="138"/>
      <c r="T2245" s="138"/>
      <c r="X2245" s="85"/>
      <c r="Y2245" s="185"/>
      <c r="AA2245" s="157"/>
      <c r="AB2245" s="95"/>
      <c r="AC2245" s="95"/>
      <c r="AF2245" s="139"/>
      <c r="AS2245" s="84"/>
    </row>
    <row r="2246" spans="1:45" ht="14.25" customHeight="1">
      <c r="A2246" s="124"/>
      <c r="B2246" s="124"/>
      <c r="C2246" s="156"/>
      <c r="E2246" s="135">
        <f>COUNTIF(品番配送区分記入用リスト!U:U,CONCATENATE(A2246,$E$1))</f>
        <v>0</v>
      </c>
      <c r="F2246" s="135">
        <f>COUNTIF(品番配送区分記入用リスト!U:U,CONCATENATE(A2246,$F$1))</f>
        <v>0</v>
      </c>
      <c r="G2246" s="135">
        <f>COUNTIF(品番配送区分記入用リスト!U:U,CONCATENATE(A2246,$G$1))</f>
        <v>0</v>
      </c>
      <c r="H2246" s="135">
        <f>COUNTIF(品番配送区分記入用リスト!U:U,CONCATENATE(A2246,$H$1))</f>
        <v>0</v>
      </c>
      <c r="I2246" s="136">
        <f t="shared" si="37"/>
        <v>0</v>
      </c>
      <c r="M2246" s="137"/>
      <c r="N2246" s="12"/>
      <c r="O2246" s="154"/>
      <c r="P2246" s="137"/>
      <c r="Q2246" s="12"/>
      <c r="R2246" s="151"/>
      <c r="S2246" s="138"/>
      <c r="T2246" s="138"/>
      <c r="X2246" s="85"/>
      <c r="Y2246" s="185"/>
      <c r="AA2246" s="157"/>
      <c r="AB2246" s="95"/>
      <c r="AC2246" s="95"/>
      <c r="AF2246" s="139"/>
      <c r="AS2246" s="84"/>
    </row>
    <row r="2247" spans="1:45" ht="14.25" customHeight="1">
      <c r="A2247" s="124"/>
      <c r="B2247" s="124"/>
      <c r="C2247" s="156"/>
      <c r="E2247" s="135">
        <f>COUNTIF(品番配送区分記入用リスト!U:U,CONCATENATE(A2247,$E$1))</f>
        <v>0</v>
      </c>
      <c r="F2247" s="135">
        <f>COUNTIF(品番配送区分記入用リスト!U:U,CONCATENATE(A2247,$F$1))</f>
        <v>0</v>
      </c>
      <c r="G2247" s="135">
        <f>COUNTIF(品番配送区分記入用リスト!U:U,CONCATENATE(A2247,$G$1))</f>
        <v>0</v>
      </c>
      <c r="H2247" s="135">
        <f>COUNTIF(品番配送区分記入用リスト!U:U,CONCATENATE(A2247,$H$1))</f>
        <v>0</v>
      </c>
      <c r="I2247" s="136">
        <f t="shared" si="37"/>
        <v>0</v>
      </c>
      <c r="M2247" s="137"/>
      <c r="N2247" s="12"/>
      <c r="O2247" s="154"/>
      <c r="P2247" s="137"/>
      <c r="Q2247" s="12"/>
      <c r="R2247" s="151"/>
      <c r="S2247" s="138"/>
      <c r="T2247" s="138"/>
      <c r="X2247" s="85"/>
      <c r="Y2247" s="185"/>
      <c r="AA2247" s="157"/>
      <c r="AB2247" s="95"/>
      <c r="AC2247" s="95"/>
      <c r="AF2247" s="139"/>
      <c r="AS2247" s="84"/>
    </row>
    <row r="2248" spans="1:45" ht="14.25" customHeight="1">
      <c r="A2248" s="124"/>
      <c r="B2248" s="124"/>
      <c r="C2248" s="156"/>
      <c r="E2248" s="135">
        <f>COUNTIF(品番配送区分記入用リスト!U:U,CONCATENATE(A2248,$E$1))</f>
        <v>0</v>
      </c>
      <c r="F2248" s="135">
        <f>COUNTIF(品番配送区分記入用リスト!U:U,CONCATENATE(A2248,$F$1))</f>
        <v>0</v>
      </c>
      <c r="G2248" s="135">
        <f>COUNTIF(品番配送区分記入用リスト!U:U,CONCATENATE(A2248,$G$1))</f>
        <v>0</v>
      </c>
      <c r="H2248" s="135">
        <f>COUNTIF(品番配送区分記入用リスト!U:U,CONCATENATE(A2248,$H$1))</f>
        <v>0</v>
      </c>
      <c r="I2248" s="136">
        <f t="shared" si="37"/>
        <v>0</v>
      </c>
      <c r="M2248" s="137"/>
      <c r="N2248" s="12"/>
      <c r="O2248" s="154"/>
      <c r="P2248" s="137"/>
      <c r="Q2248" s="12"/>
      <c r="R2248" s="151"/>
      <c r="S2248" s="138"/>
      <c r="T2248" s="138"/>
      <c r="X2248" s="85"/>
      <c r="Y2248" s="185"/>
      <c r="AA2248" s="157"/>
      <c r="AB2248" s="95"/>
      <c r="AC2248" s="95"/>
      <c r="AF2248" s="139"/>
      <c r="AS2248" s="84"/>
    </row>
    <row r="2249" spans="1:45" ht="14.25" customHeight="1">
      <c r="A2249" s="124"/>
      <c r="B2249" s="124"/>
      <c r="C2249" s="156"/>
      <c r="E2249" s="135">
        <f>COUNTIF(品番配送区分記入用リスト!U:U,CONCATENATE(A2249,$E$1))</f>
        <v>0</v>
      </c>
      <c r="F2249" s="135">
        <f>COUNTIF(品番配送区分記入用リスト!U:U,CONCATENATE(A2249,$F$1))</f>
        <v>0</v>
      </c>
      <c r="G2249" s="135">
        <f>COUNTIF(品番配送区分記入用リスト!U:U,CONCATENATE(A2249,$G$1))</f>
        <v>0</v>
      </c>
      <c r="H2249" s="135">
        <f>COUNTIF(品番配送区分記入用リスト!U:U,CONCATENATE(A2249,$H$1))</f>
        <v>0</v>
      </c>
      <c r="I2249" s="136">
        <f t="shared" si="37"/>
        <v>0</v>
      </c>
      <c r="M2249" s="137"/>
      <c r="N2249" s="12"/>
      <c r="O2249" s="154"/>
      <c r="P2249" s="137"/>
      <c r="Q2249" s="12"/>
      <c r="R2249" s="151"/>
      <c r="S2249" s="138"/>
      <c r="T2249" s="138"/>
      <c r="X2249" s="85"/>
      <c r="Y2249" s="185"/>
      <c r="AA2249" s="157"/>
      <c r="AB2249" s="95"/>
      <c r="AC2249" s="95"/>
      <c r="AF2249" s="139"/>
      <c r="AS2249" s="84"/>
    </row>
    <row r="2250" spans="1:45" ht="14.25" customHeight="1">
      <c r="A2250" s="124"/>
      <c r="B2250" s="124"/>
      <c r="C2250" s="156"/>
      <c r="E2250" s="135">
        <f>COUNTIF(品番配送区分記入用リスト!U:U,CONCATENATE(A2250,$E$1))</f>
        <v>0</v>
      </c>
      <c r="F2250" s="135">
        <f>COUNTIF(品番配送区分記入用リスト!U:U,CONCATENATE(A2250,$F$1))</f>
        <v>0</v>
      </c>
      <c r="G2250" s="135">
        <f>COUNTIF(品番配送区分記入用リスト!U:U,CONCATENATE(A2250,$G$1))</f>
        <v>0</v>
      </c>
      <c r="H2250" s="135">
        <f>COUNTIF(品番配送区分記入用リスト!U:U,CONCATENATE(A2250,$H$1))</f>
        <v>0</v>
      </c>
      <c r="I2250" s="136">
        <f t="shared" si="37"/>
        <v>0</v>
      </c>
      <c r="M2250" s="137"/>
      <c r="N2250" s="12"/>
      <c r="O2250" s="154"/>
      <c r="P2250" s="137"/>
      <c r="Q2250" s="12"/>
      <c r="R2250" s="151"/>
      <c r="S2250" s="138"/>
      <c r="T2250" s="138"/>
      <c r="X2250" s="85"/>
      <c r="Y2250" s="185"/>
      <c r="AA2250" s="157"/>
      <c r="AB2250" s="95"/>
      <c r="AC2250" s="95"/>
      <c r="AF2250" s="139"/>
      <c r="AS2250" s="84"/>
    </row>
    <row r="2251" spans="1:45" ht="14.25" customHeight="1">
      <c r="A2251" s="124"/>
      <c r="B2251" s="124"/>
      <c r="C2251" s="156"/>
      <c r="E2251" s="135">
        <f>COUNTIF(品番配送区分記入用リスト!U:U,CONCATENATE(A2251,$E$1))</f>
        <v>0</v>
      </c>
      <c r="F2251" s="135">
        <f>COUNTIF(品番配送区分記入用リスト!U:U,CONCATENATE(A2251,$F$1))</f>
        <v>0</v>
      </c>
      <c r="G2251" s="135">
        <f>COUNTIF(品番配送区分記入用リスト!U:U,CONCATENATE(A2251,$G$1))</f>
        <v>0</v>
      </c>
      <c r="H2251" s="135">
        <f>COUNTIF(品番配送区分記入用リスト!U:U,CONCATENATE(A2251,$H$1))</f>
        <v>0</v>
      </c>
      <c r="I2251" s="136">
        <f t="shared" si="37"/>
        <v>0</v>
      </c>
      <c r="M2251" s="137"/>
      <c r="N2251" s="12"/>
      <c r="O2251" s="154"/>
      <c r="P2251" s="137"/>
      <c r="Q2251" s="12"/>
      <c r="R2251" s="151"/>
      <c r="S2251" s="138"/>
      <c r="T2251" s="138"/>
      <c r="X2251" s="85"/>
      <c r="Y2251" s="185"/>
      <c r="AA2251" s="157"/>
      <c r="AB2251" s="95"/>
      <c r="AC2251" s="95"/>
      <c r="AF2251" s="139"/>
      <c r="AS2251" s="84"/>
    </row>
    <row r="2252" spans="1:45" ht="14.25" customHeight="1">
      <c r="A2252" s="124"/>
      <c r="B2252" s="124"/>
      <c r="C2252" s="156"/>
      <c r="E2252" s="135">
        <f>COUNTIF(品番配送区分記入用リスト!U:U,CONCATENATE(A2252,$E$1))</f>
        <v>0</v>
      </c>
      <c r="F2252" s="135">
        <f>COUNTIF(品番配送区分記入用リスト!U:U,CONCATENATE(A2252,$F$1))</f>
        <v>0</v>
      </c>
      <c r="G2252" s="135">
        <f>COUNTIF(品番配送区分記入用リスト!U:U,CONCATENATE(A2252,$G$1))</f>
        <v>0</v>
      </c>
      <c r="H2252" s="135">
        <f>COUNTIF(品番配送区分記入用リスト!U:U,CONCATENATE(A2252,$H$1))</f>
        <v>0</v>
      </c>
      <c r="I2252" s="136">
        <f t="shared" si="37"/>
        <v>0</v>
      </c>
      <c r="M2252" s="137"/>
      <c r="N2252" s="12"/>
      <c r="O2252" s="154"/>
      <c r="P2252" s="137"/>
      <c r="Q2252" s="12"/>
      <c r="R2252" s="151"/>
      <c r="S2252" s="138"/>
      <c r="T2252" s="138"/>
      <c r="X2252" s="85"/>
      <c r="Y2252" s="185"/>
      <c r="AA2252" s="157"/>
      <c r="AB2252" s="95"/>
      <c r="AC2252" s="95"/>
      <c r="AF2252" s="139"/>
      <c r="AS2252" s="84"/>
    </row>
    <row r="2253" spans="1:45" ht="14.25" customHeight="1">
      <c r="A2253" s="124"/>
      <c r="B2253" s="124"/>
      <c r="C2253" s="156"/>
      <c r="E2253" s="135">
        <f>COUNTIF(品番配送区分記入用リスト!U:U,CONCATENATE(A2253,$E$1))</f>
        <v>0</v>
      </c>
      <c r="F2253" s="135">
        <f>COUNTIF(品番配送区分記入用リスト!U:U,CONCATENATE(A2253,$F$1))</f>
        <v>0</v>
      </c>
      <c r="G2253" s="135">
        <f>COUNTIF(品番配送区分記入用リスト!U:U,CONCATENATE(A2253,$G$1))</f>
        <v>0</v>
      </c>
      <c r="H2253" s="135">
        <f>COUNTIF(品番配送区分記入用リスト!U:U,CONCATENATE(A2253,$H$1))</f>
        <v>0</v>
      </c>
      <c r="I2253" s="136">
        <f t="shared" si="37"/>
        <v>0</v>
      </c>
      <c r="M2253" s="137"/>
      <c r="N2253" s="12"/>
      <c r="O2253" s="154"/>
      <c r="P2253" s="137"/>
      <c r="Q2253" s="12"/>
      <c r="R2253" s="151"/>
      <c r="S2253" s="138"/>
      <c r="T2253" s="138"/>
      <c r="X2253" s="85"/>
      <c r="Y2253" s="185"/>
      <c r="AA2253" s="157"/>
      <c r="AB2253" s="95"/>
      <c r="AC2253" s="95"/>
      <c r="AF2253" s="139"/>
      <c r="AS2253" s="84"/>
    </row>
    <row r="2254" spans="1:45" ht="14.25" customHeight="1">
      <c r="A2254" s="124"/>
      <c r="B2254" s="124"/>
      <c r="C2254" s="156"/>
      <c r="E2254" s="135">
        <f>COUNTIF(品番配送区分記入用リスト!U:U,CONCATENATE(A2254,$E$1))</f>
        <v>0</v>
      </c>
      <c r="F2254" s="135">
        <f>COUNTIF(品番配送区分記入用リスト!U:U,CONCATENATE(A2254,$F$1))</f>
        <v>0</v>
      </c>
      <c r="G2254" s="135">
        <f>COUNTIF(品番配送区分記入用リスト!U:U,CONCATENATE(A2254,$G$1))</f>
        <v>0</v>
      </c>
      <c r="H2254" s="135">
        <f>COUNTIF(品番配送区分記入用リスト!U:U,CONCATENATE(A2254,$H$1))</f>
        <v>0</v>
      </c>
      <c r="I2254" s="136">
        <f t="shared" si="37"/>
        <v>0</v>
      </c>
      <c r="M2254" s="137"/>
      <c r="N2254" s="12"/>
      <c r="O2254" s="154"/>
      <c r="P2254" s="137"/>
      <c r="Q2254" s="12"/>
      <c r="R2254" s="151"/>
      <c r="S2254" s="138"/>
      <c r="T2254" s="138"/>
      <c r="X2254" s="85"/>
      <c r="Y2254" s="185"/>
      <c r="AA2254" s="157"/>
      <c r="AB2254" s="95"/>
      <c r="AC2254" s="95"/>
      <c r="AF2254" s="139"/>
      <c r="AS2254" s="84"/>
    </row>
    <row r="2255" spans="1:45" ht="14.25" customHeight="1">
      <c r="A2255" s="124"/>
      <c r="B2255" s="124"/>
      <c r="C2255" s="156"/>
      <c r="E2255" s="135">
        <f>COUNTIF(品番配送区分記入用リスト!U:U,CONCATENATE(A2255,$E$1))</f>
        <v>0</v>
      </c>
      <c r="F2255" s="135">
        <f>COUNTIF(品番配送区分記入用リスト!U:U,CONCATENATE(A2255,$F$1))</f>
        <v>0</v>
      </c>
      <c r="G2255" s="135">
        <f>COUNTIF(品番配送区分記入用リスト!U:U,CONCATENATE(A2255,$G$1))</f>
        <v>0</v>
      </c>
      <c r="H2255" s="135">
        <f>COUNTIF(品番配送区分記入用リスト!U:U,CONCATENATE(A2255,$H$1))</f>
        <v>0</v>
      </c>
      <c r="I2255" s="136">
        <f t="shared" si="37"/>
        <v>0</v>
      </c>
      <c r="M2255" s="137"/>
      <c r="N2255" s="12"/>
      <c r="O2255" s="154"/>
      <c r="P2255" s="137"/>
      <c r="Q2255" s="12"/>
      <c r="R2255" s="151"/>
      <c r="S2255" s="138"/>
      <c r="T2255" s="138"/>
      <c r="X2255" s="85"/>
      <c r="Y2255" s="185"/>
      <c r="AA2255" s="157"/>
      <c r="AB2255" s="95"/>
      <c r="AC2255" s="95"/>
      <c r="AF2255" s="139"/>
      <c r="AS2255" s="84"/>
    </row>
    <row r="2256" spans="1:45" ht="14.25" customHeight="1">
      <c r="A2256" s="124"/>
      <c r="B2256" s="124"/>
      <c r="C2256" s="156"/>
      <c r="E2256" s="135">
        <f>COUNTIF(品番配送区分記入用リスト!U:U,CONCATENATE(A2256,$E$1))</f>
        <v>0</v>
      </c>
      <c r="F2256" s="135">
        <f>COUNTIF(品番配送区分記入用リスト!U:U,CONCATENATE(A2256,$F$1))</f>
        <v>0</v>
      </c>
      <c r="G2256" s="135">
        <f>COUNTIF(品番配送区分記入用リスト!U:U,CONCATENATE(A2256,$G$1))</f>
        <v>0</v>
      </c>
      <c r="H2256" s="135">
        <f>COUNTIF(品番配送区分記入用リスト!U:U,CONCATENATE(A2256,$H$1))</f>
        <v>0</v>
      </c>
      <c r="I2256" s="136">
        <f t="shared" si="37"/>
        <v>0</v>
      </c>
      <c r="M2256" s="137"/>
      <c r="N2256" s="12"/>
      <c r="O2256" s="154"/>
      <c r="P2256" s="137"/>
      <c r="Q2256" s="12"/>
      <c r="R2256" s="151"/>
      <c r="S2256" s="138"/>
      <c r="T2256" s="138"/>
      <c r="X2256" s="85"/>
      <c r="Y2256" s="185"/>
      <c r="AA2256" s="157"/>
      <c r="AB2256" s="95"/>
      <c r="AC2256" s="95"/>
      <c r="AF2256" s="139"/>
      <c r="AS2256" s="84"/>
    </row>
    <row r="2257" spans="1:45" ht="14.25" customHeight="1">
      <c r="A2257" s="124"/>
      <c r="B2257" s="124"/>
      <c r="C2257" s="156"/>
      <c r="E2257" s="135">
        <f>COUNTIF(品番配送区分記入用リスト!U:U,CONCATENATE(A2257,$E$1))</f>
        <v>0</v>
      </c>
      <c r="F2257" s="135">
        <f>COUNTIF(品番配送区分記入用リスト!U:U,CONCATENATE(A2257,$F$1))</f>
        <v>0</v>
      </c>
      <c r="G2257" s="135">
        <f>COUNTIF(品番配送区分記入用リスト!U:U,CONCATENATE(A2257,$G$1))</f>
        <v>0</v>
      </c>
      <c r="H2257" s="135">
        <f>COUNTIF(品番配送区分記入用リスト!U:U,CONCATENATE(A2257,$H$1))</f>
        <v>0</v>
      </c>
      <c r="I2257" s="136">
        <f t="shared" si="37"/>
        <v>0</v>
      </c>
      <c r="M2257" s="137"/>
      <c r="N2257" s="12"/>
      <c r="O2257" s="154"/>
      <c r="P2257" s="137"/>
      <c r="Q2257" s="12"/>
      <c r="R2257" s="151"/>
      <c r="S2257" s="138"/>
      <c r="T2257" s="138"/>
      <c r="X2257" s="85"/>
      <c r="Y2257" s="185"/>
      <c r="AA2257" s="157"/>
      <c r="AB2257" s="95"/>
      <c r="AC2257" s="95"/>
      <c r="AF2257" s="139"/>
      <c r="AS2257" s="84"/>
    </row>
    <row r="2258" spans="1:45" ht="14.25" customHeight="1">
      <c r="A2258" s="124"/>
      <c r="B2258" s="124"/>
      <c r="C2258" s="156"/>
      <c r="E2258" s="135">
        <f>COUNTIF(品番配送区分記入用リスト!U:U,CONCATENATE(A2258,$E$1))</f>
        <v>0</v>
      </c>
      <c r="F2258" s="135">
        <f>COUNTIF(品番配送区分記入用リスト!U:U,CONCATENATE(A2258,$F$1))</f>
        <v>0</v>
      </c>
      <c r="G2258" s="135">
        <f>COUNTIF(品番配送区分記入用リスト!U:U,CONCATENATE(A2258,$G$1))</f>
        <v>0</v>
      </c>
      <c r="H2258" s="135">
        <f>COUNTIF(品番配送区分記入用リスト!U:U,CONCATENATE(A2258,$H$1))</f>
        <v>0</v>
      </c>
      <c r="I2258" s="136">
        <f t="shared" si="37"/>
        <v>0</v>
      </c>
      <c r="M2258" s="137"/>
      <c r="N2258" s="12"/>
      <c r="O2258" s="154"/>
      <c r="P2258" s="137"/>
      <c r="Q2258" s="12"/>
      <c r="R2258" s="151"/>
      <c r="S2258" s="138"/>
      <c r="T2258" s="138"/>
      <c r="X2258" s="85"/>
      <c r="Y2258" s="185"/>
      <c r="AA2258" s="157"/>
      <c r="AB2258" s="95"/>
      <c r="AC2258" s="95"/>
      <c r="AF2258" s="139"/>
      <c r="AS2258" s="84"/>
    </row>
    <row r="2259" spans="1:45" ht="14.25" customHeight="1">
      <c r="A2259" s="124"/>
      <c r="B2259" s="124"/>
      <c r="C2259" s="156"/>
      <c r="E2259" s="135">
        <f>COUNTIF(品番配送区分記入用リスト!U:U,CONCATENATE(A2259,$E$1))</f>
        <v>0</v>
      </c>
      <c r="F2259" s="135">
        <f>COUNTIF(品番配送区分記入用リスト!U:U,CONCATENATE(A2259,$F$1))</f>
        <v>0</v>
      </c>
      <c r="G2259" s="135">
        <f>COUNTIF(品番配送区分記入用リスト!U:U,CONCATENATE(A2259,$G$1))</f>
        <v>0</v>
      </c>
      <c r="H2259" s="135">
        <f>COUNTIF(品番配送区分記入用リスト!U:U,CONCATENATE(A2259,$H$1))</f>
        <v>0</v>
      </c>
      <c r="I2259" s="136">
        <f t="shared" si="37"/>
        <v>0</v>
      </c>
      <c r="M2259" s="137"/>
      <c r="N2259" s="12"/>
      <c r="O2259" s="154"/>
      <c r="P2259" s="137"/>
      <c r="Q2259" s="12"/>
      <c r="R2259" s="151"/>
      <c r="S2259" s="138"/>
      <c r="T2259" s="138"/>
      <c r="X2259" s="85"/>
      <c r="Y2259" s="185"/>
      <c r="AA2259" s="157"/>
      <c r="AB2259" s="95"/>
      <c r="AC2259" s="95"/>
      <c r="AF2259" s="139"/>
      <c r="AS2259" s="84"/>
    </row>
    <row r="2260" spans="1:45" ht="14.25" customHeight="1">
      <c r="A2260" s="124"/>
      <c r="B2260" s="124"/>
      <c r="C2260" s="156"/>
      <c r="E2260" s="135">
        <f>COUNTIF(品番配送区分記入用リスト!U:U,CONCATENATE(A2260,$E$1))</f>
        <v>0</v>
      </c>
      <c r="F2260" s="135">
        <f>COUNTIF(品番配送区分記入用リスト!U:U,CONCATENATE(A2260,$F$1))</f>
        <v>0</v>
      </c>
      <c r="G2260" s="135">
        <f>COUNTIF(品番配送区分記入用リスト!U:U,CONCATENATE(A2260,$G$1))</f>
        <v>0</v>
      </c>
      <c r="H2260" s="135">
        <f>COUNTIF(品番配送区分記入用リスト!U:U,CONCATENATE(A2260,$H$1))</f>
        <v>0</v>
      </c>
      <c r="I2260" s="136">
        <f t="shared" si="37"/>
        <v>0</v>
      </c>
      <c r="M2260" s="137"/>
      <c r="N2260" s="12"/>
      <c r="O2260" s="154"/>
      <c r="P2260" s="137"/>
      <c r="Q2260" s="12"/>
      <c r="R2260" s="151"/>
      <c r="S2260" s="138"/>
      <c r="T2260" s="138"/>
      <c r="X2260" s="85"/>
      <c r="Y2260" s="185"/>
      <c r="AA2260" s="157"/>
      <c r="AB2260" s="95"/>
      <c r="AC2260" s="95"/>
      <c r="AF2260" s="139"/>
      <c r="AS2260" s="84"/>
    </row>
    <row r="2261" spans="1:45" ht="14.25" customHeight="1">
      <c r="A2261" s="124"/>
      <c r="B2261" s="124"/>
      <c r="C2261" s="156"/>
      <c r="E2261" s="135">
        <f>COUNTIF(品番配送区分記入用リスト!U:U,CONCATENATE(A2261,$E$1))</f>
        <v>0</v>
      </c>
      <c r="F2261" s="135">
        <f>COUNTIF(品番配送区分記入用リスト!U:U,CONCATENATE(A2261,$F$1))</f>
        <v>0</v>
      </c>
      <c r="G2261" s="135">
        <f>COUNTIF(品番配送区分記入用リスト!U:U,CONCATENATE(A2261,$G$1))</f>
        <v>0</v>
      </c>
      <c r="H2261" s="135">
        <f>COUNTIF(品番配送区分記入用リスト!U:U,CONCATENATE(A2261,$H$1))</f>
        <v>0</v>
      </c>
      <c r="I2261" s="136">
        <f t="shared" si="37"/>
        <v>0</v>
      </c>
      <c r="M2261" s="137"/>
      <c r="N2261" s="12"/>
      <c r="O2261" s="154"/>
      <c r="P2261" s="137"/>
      <c r="Q2261" s="12"/>
      <c r="R2261" s="151"/>
      <c r="S2261" s="138"/>
      <c r="T2261" s="138"/>
      <c r="X2261" s="85"/>
      <c r="Y2261" s="185"/>
      <c r="AA2261" s="157"/>
      <c r="AB2261" s="95"/>
      <c r="AC2261" s="95"/>
      <c r="AF2261" s="139"/>
      <c r="AS2261" s="84"/>
    </row>
    <row r="2262" spans="1:45" ht="14.25" customHeight="1">
      <c r="A2262" s="124"/>
      <c r="B2262" s="124"/>
      <c r="C2262" s="156"/>
      <c r="E2262" s="135">
        <f>COUNTIF(品番配送区分記入用リスト!U:U,CONCATENATE(A2262,$E$1))</f>
        <v>0</v>
      </c>
      <c r="F2262" s="135">
        <f>COUNTIF(品番配送区分記入用リスト!U:U,CONCATENATE(A2262,$F$1))</f>
        <v>0</v>
      </c>
      <c r="G2262" s="135">
        <f>COUNTIF(品番配送区分記入用リスト!U:U,CONCATENATE(A2262,$G$1))</f>
        <v>0</v>
      </c>
      <c r="H2262" s="135">
        <f>COUNTIF(品番配送区分記入用リスト!U:U,CONCATENATE(A2262,$H$1))</f>
        <v>0</v>
      </c>
      <c r="I2262" s="136">
        <f t="shared" si="37"/>
        <v>0</v>
      </c>
      <c r="M2262" s="137"/>
      <c r="N2262" s="12"/>
      <c r="O2262" s="154"/>
      <c r="P2262" s="137"/>
      <c r="Q2262" s="12"/>
      <c r="R2262" s="151"/>
      <c r="S2262" s="138"/>
      <c r="T2262" s="138"/>
      <c r="X2262" s="85"/>
      <c r="Y2262" s="185"/>
      <c r="AA2262" s="157"/>
      <c r="AB2262" s="95"/>
      <c r="AC2262" s="95"/>
      <c r="AF2262" s="139"/>
      <c r="AS2262" s="84"/>
    </row>
    <row r="2263" spans="1:45" ht="14.25" customHeight="1">
      <c r="A2263" s="124"/>
      <c r="B2263" s="124"/>
      <c r="C2263" s="156"/>
      <c r="E2263" s="135">
        <f>COUNTIF(品番配送区分記入用リスト!U:U,CONCATENATE(A2263,$E$1))</f>
        <v>0</v>
      </c>
      <c r="F2263" s="135">
        <f>COUNTIF(品番配送区分記入用リスト!U:U,CONCATENATE(A2263,$F$1))</f>
        <v>0</v>
      </c>
      <c r="G2263" s="135">
        <f>COUNTIF(品番配送区分記入用リスト!U:U,CONCATENATE(A2263,$G$1))</f>
        <v>0</v>
      </c>
      <c r="H2263" s="135">
        <f>COUNTIF(品番配送区分記入用リスト!U:U,CONCATENATE(A2263,$H$1))</f>
        <v>0</v>
      </c>
      <c r="I2263" s="136">
        <f t="shared" si="37"/>
        <v>0</v>
      </c>
      <c r="M2263" s="137"/>
      <c r="N2263" s="12"/>
      <c r="O2263" s="154"/>
      <c r="P2263" s="137"/>
      <c r="Q2263" s="12"/>
      <c r="R2263" s="151"/>
      <c r="S2263" s="138"/>
      <c r="T2263" s="138"/>
      <c r="X2263" s="85"/>
      <c r="Y2263" s="185"/>
      <c r="AA2263" s="157"/>
      <c r="AB2263" s="95"/>
      <c r="AC2263" s="95"/>
      <c r="AF2263" s="139"/>
      <c r="AS2263" s="84"/>
    </row>
    <row r="2264" spans="1:45" ht="14.25" customHeight="1">
      <c r="A2264" s="124"/>
      <c r="B2264" s="124"/>
      <c r="C2264" s="156"/>
      <c r="E2264" s="135">
        <f>COUNTIF(品番配送区分記入用リスト!U:U,CONCATENATE(A2264,$E$1))</f>
        <v>0</v>
      </c>
      <c r="F2264" s="135">
        <f>COUNTIF(品番配送区分記入用リスト!U:U,CONCATENATE(A2264,$F$1))</f>
        <v>0</v>
      </c>
      <c r="G2264" s="135">
        <f>COUNTIF(品番配送区分記入用リスト!U:U,CONCATENATE(A2264,$G$1))</f>
        <v>0</v>
      </c>
      <c r="H2264" s="135">
        <f>COUNTIF(品番配送区分記入用リスト!U:U,CONCATENATE(A2264,$H$1))</f>
        <v>0</v>
      </c>
      <c r="I2264" s="136">
        <f t="shared" si="37"/>
        <v>0</v>
      </c>
      <c r="M2264" s="137"/>
      <c r="N2264" s="12"/>
      <c r="O2264" s="154"/>
      <c r="P2264" s="137"/>
      <c r="Q2264" s="12"/>
      <c r="R2264" s="151"/>
      <c r="S2264" s="138"/>
      <c r="T2264" s="138"/>
      <c r="X2264" s="85"/>
      <c r="Y2264" s="185"/>
      <c r="AA2264" s="157"/>
      <c r="AB2264" s="95"/>
      <c r="AC2264" s="95"/>
      <c r="AF2264" s="139"/>
      <c r="AS2264" s="84"/>
    </row>
    <row r="2265" spans="1:45" ht="14.25" customHeight="1">
      <c r="A2265" s="124"/>
      <c r="B2265" s="124"/>
      <c r="C2265" s="156"/>
      <c r="E2265" s="135">
        <f>COUNTIF(品番配送区分記入用リスト!U:U,CONCATENATE(A2265,$E$1))</f>
        <v>0</v>
      </c>
      <c r="F2265" s="135">
        <f>COUNTIF(品番配送区分記入用リスト!U:U,CONCATENATE(A2265,$F$1))</f>
        <v>0</v>
      </c>
      <c r="G2265" s="135">
        <f>COUNTIF(品番配送区分記入用リスト!U:U,CONCATENATE(A2265,$G$1))</f>
        <v>0</v>
      </c>
      <c r="H2265" s="135">
        <f>COUNTIF(品番配送区分記入用リスト!U:U,CONCATENATE(A2265,$H$1))</f>
        <v>0</v>
      </c>
      <c r="I2265" s="136">
        <f t="shared" si="37"/>
        <v>0</v>
      </c>
      <c r="M2265" s="137"/>
      <c r="N2265" s="12"/>
      <c r="O2265" s="154"/>
      <c r="P2265" s="137"/>
      <c r="Q2265" s="12"/>
      <c r="R2265" s="151"/>
      <c r="S2265" s="138"/>
      <c r="T2265" s="138"/>
      <c r="X2265" s="85"/>
      <c r="Y2265" s="185"/>
      <c r="AA2265" s="157"/>
      <c r="AB2265" s="95"/>
      <c r="AC2265" s="95"/>
      <c r="AF2265" s="139"/>
      <c r="AS2265" s="84"/>
    </row>
    <row r="2266" spans="1:45" ht="14.25" customHeight="1">
      <c r="A2266" s="124"/>
      <c r="B2266" s="124"/>
      <c r="C2266" s="156"/>
      <c r="E2266" s="135">
        <f>COUNTIF(品番配送区分記入用リスト!U:U,CONCATENATE(A2266,$E$1))</f>
        <v>0</v>
      </c>
      <c r="F2266" s="135">
        <f>COUNTIF(品番配送区分記入用リスト!U:U,CONCATENATE(A2266,$F$1))</f>
        <v>0</v>
      </c>
      <c r="G2266" s="135">
        <f>COUNTIF(品番配送区分記入用リスト!U:U,CONCATENATE(A2266,$G$1))</f>
        <v>0</v>
      </c>
      <c r="H2266" s="135">
        <f>COUNTIF(品番配送区分記入用リスト!U:U,CONCATENATE(A2266,$H$1))</f>
        <v>0</v>
      </c>
      <c r="I2266" s="136">
        <f t="shared" si="37"/>
        <v>0</v>
      </c>
      <c r="M2266" s="137"/>
      <c r="N2266" s="12"/>
      <c r="O2266" s="154"/>
      <c r="P2266" s="137"/>
      <c r="Q2266" s="12"/>
      <c r="R2266" s="151"/>
      <c r="S2266" s="138"/>
      <c r="T2266" s="138"/>
      <c r="X2266" s="85"/>
      <c r="Y2266" s="185"/>
      <c r="AA2266" s="157"/>
      <c r="AB2266" s="95"/>
      <c r="AC2266" s="95"/>
      <c r="AF2266" s="139"/>
      <c r="AS2266" s="84"/>
    </row>
    <row r="2267" spans="1:45" ht="14.25" customHeight="1">
      <c r="A2267" s="124"/>
      <c r="B2267" s="124"/>
      <c r="C2267" s="156"/>
      <c r="E2267" s="135">
        <f>COUNTIF(品番配送区分記入用リスト!U:U,CONCATENATE(A2267,$E$1))</f>
        <v>0</v>
      </c>
      <c r="F2267" s="135">
        <f>COUNTIF(品番配送区分記入用リスト!U:U,CONCATENATE(A2267,$F$1))</f>
        <v>0</v>
      </c>
      <c r="G2267" s="135">
        <f>COUNTIF(品番配送区分記入用リスト!U:U,CONCATENATE(A2267,$G$1))</f>
        <v>0</v>
      </c>
      <c r="H2267" s="135">
        <f>COUNTIF(品番配送区分記入用リスト!U:U,CONCATENATE(A2267,$H$1))</f>
        <v>0</v>
      </c>
      <c r="I2267" s="136">
        <f t="shared" si="37"/>
        <v>0</v>
      </c>
      <c r="M2267" s="137"/>
      <c r="N2267" s="12"/>
      <c r="O2267" s="154"/>
      <c r="P2267" s="137"/>
      <c r="Q2267" s="12"/>
      <c r="R2267" s="151"/>
      <c r="S2267" s="138"/>
      <c r="T2267" s="138"/>
      <c r="X2267" s="85"/>
      <c r="Y2267" s="185"/>
      <c r="AA2267" s="157"/>
      <c r="AB2267" s="95"/>
      <c r="AC2267" s="95"/>
      <c r="AF2267" s="139"/>
      <c r="AS2267" s="84"/>
    </row>
    <row r="2268" spans="1:45" ht="14.25" customHeight="1">
      <c r="A2268" s="124"/>
      <c r="B2268" s="124"/>
      <c r="C2268" s="156"/>
      <c r="E2268" s="135">
        <f>COUNTIF(品番配送区分記入用リスト!U:U,CONCATENATE(A2268,$E$1))</f>
        <v>0</v>
      </c>
      <c r="F2268" s="135">
        <f>COUNTIF(品番配送区分記入用リスト!U:U,CONCATENATE(A2268,$F$1))</f>
        <v>0</v>
      </c>
      <c r="G2268" s="135">
        <f>COUNTIF(品番配送区分記入用リスト!U:U,CONCATENATE(A2268,$G$1))</f>
        <v>0</v>
      </c>
      <c r="H2268" s="135">
        <f>COUNTIF(品番配送区分記入用リスト!U:U,CONCATENATE(A2268,$H$1))</f>
        <v>0</v>
      </c>
      <c r="I2268" s="136">
        <f t="shared" si="37"/>
        <v>0</v>
      </c>
      <c r="M2268" s="137"/>
      <c r="N2268" s="12"/>
      <c r="O2268" s="154"/>
      <c r="P2268" s="137"/>
      <c r="Q2268" s="12"/>
      <c r="R2268" s="151"/>
      <c r="S2268" s="138"/>
      <c r="T2268" s="138"/>
      <c r="X2268" s="85"/>
      <c r="Y2268" s="185"/>
      <c r="AA2268" s="157"/>
      <c r="AB2268" s="95"/>
      <c r="AC2268" s="95"/>
      <c r="AF2268" s="139"/>
      <c r="AS2268" s="84"/>
    </row>
    <row r="2269" spans="1:45" ht="14.25" customHeight="1">
      <c r="A2269" s="124"/>
      <c r="B2269" s="124"/>
      <c r="C2269" s="156"/>
      <c r="E2269" s="135">
        <f>COUNTIF(品番配送区分記入用リスト!U:U,CONCATENATE(A2269,$E$1))</f>
        <v>0</v>
      </c>
      <c r="F2269" s="135">
        <f>COUNTIF(品番配送区分記入用リスト!U:U,CONCATENATE(A2269,$F$1))</f>
        <v>0</v>
      </c>
      <c r="G2269" s="135">
        <f>COUNTIF(品番配送区分記入用リスト!U:U,CONCATENATE(A2269,$G$1))</f>
        <v>0</v>
      </c>
      <c r="H2269" s="135">
        <f>COUNTIF(品番配送区分記入用リスト!U:U,CONCATENATE(A2269,$H$1))</f>
        <v>0</v>
      </c>
      <c r="I2269" s="136">
        <f t="shared" si="37"/>
        <v>0</v>
      </c>
      <c r="M2269" s="137"/>
      <c r="N2269" s="12"/>
      <c r="O2269" s="154"/>
      <c r="P2269" s="137"/>
      <c r="Q2269" s="12"/>
      <c r="R2269" s="151"/>
      <c r="S2269" s="138"/>
      <c r="T2269" s="138"/>
      <c r="X2269" s="85"/>
      <c r="Y2269" s="185"/>
      <c r="AA2269" s="157"/>
      <c r="AB2269" s="95"/>
      <c r="AC2269" s="95"/>
      <c r="AF2269" s="139"/>
      <c r="AS2269" s="84"/>
    </row>
    <row r="2270" spans="1:45" ht="14.25" customHeight="1">
      <c r="A2270" s="124"/>
      <c r="B2270" s="124"/>
      <c r="C2270" s="156"/>
      <c r="E2270" s="135">
        <f>COUNTIF(品番配送区分記入用リスト!U:U,CONCATENATE(A2270,$E$1))</f>
        <v>0</v>
      </c>
      <c r="F2270" s="135">
        <f>COUNTIF(品番配送区分記入用リスト!U:U,CONCATENATE(A2270,$F$1))</f>
        <v>0</v>
      </c>
      <c r="G2270" s="135">
        <f>COUNTIF(品番配送区分記入用リスト!U:U,CONCATENATE(A2270,$G$1))</f>
        <v>0</v>
      </c>
      <c r="H2270" s="135">
        <f>COUNTIF(品番配送区分記入用リスト!U:U,CONCATENATE(A2270,$H$1))</f>
        <v>0</v>
      </c>
      <c r="I2270" s="136">
        <f t="shared" si="37"/>
        <v>0</v>
      </c>
      <c r="M2270" s="137"/>
      <c r="N2270" s="12"/>
      <c r="O2270" s="154"/>
      <c r="P2270" s="137"/>
      <c r="Q2270" s="12"/>
      <c r="R2270" s="151"/>
      <c r="S2270" s="138"/>
      <c r="T2270" s="138"/>
      <c r="X2270" s="85"/>
      <c r="Y2270" s="185"/>
      <c r="AA2270" s="157"/>
      <c r="AB2270" s="95"/>
      <c r="AC2270" s="95"/>
      <c r="AF2270" s="139"/>
      <c r="AS2270" s="84"/>
    </row>
    <row r="2271" spans="1:45" ht="14.25" customHeight="1">
      <c r="A2271" s="124"/>
      <c r="B2271" s="124"/>
      <c r="C2271" s="156"/>
      <c r="E2271" s="135">
        <f>COUNTIF(品番配送区分記入用リスト!U:U,CONCATENATE(A2271,$E$1))</f>
        <v>0</v>
      </c>
      <c r="F2271" s="135">
        <f>COUNTIF(品番配送区分記入用リスト!U:U,CONCATENATE(A2271,$F$1))</f>
        <v>0</v>
      </c>
      <c r="G2271" s="135">
        <f>COUNTIF(品番配送区分記入用リスト!U:U,CONCATENATE(A2271,$G$1))</f>
        <v>0</v>
      </c>
      <c r="H2271" s="135">
        <f>COUNTIF(品番配送区分記入用リスト!U:U,CONCATENATE(A2271,$H$1))</f>
        <v>0</v>
      </c>
      <c r="I2271" s="136">
        <f t="shared" si="37"/>
        <v>0</v>
      </c>
      <c r="M2271" s="137"/>
      <c r="N2271" s="12"/>
      <c r="O2271" s="154"/>
      <c r="P2271" s="137"/>
      <c r="Q2271" s="12"/>
      <c r="R2271" s="151"/>
      <c r="S2271" s="138"/>
      <c r="T2271" s="138"/>
      <c r="X2271" s="85"/>
      <c r="Y2271" s="185"/>
      <c r="AA2271" s="157"/>
      <c r="AB2271" s="95"/>
      <c r="AC2271" s="95"/>
      <c r="AF2271" s="139"/>
      <c r="AS2271" s="84"/>
    </row>
    <row r="2272" spans="1:45" ht="14.25" customHeight="1">
      <c r="A2272" s="124"/>
      <c r="B2272" s="124"/>
      <c r="C2272" s="156"/>
      <c r="E2272" s="135">
        <f>COUNTIF(品番配送区分記入用リスト!U:U,CONCATENATE(A2272,$E$1))</f>
        <v>0</v>
      </c>
      <c r="F2272" s="135">
        <f>COUNTIF(品番配送区分記入用リスト!U:U,CONCATENATE(A2272,$F$1))</f>
        <v>0</v>
      </c>
      <c r="G2272" s="135">
        <f>COUNTIF(品番配送区分記入用リスト!U:U,CONCATENATE(A2272,$G$1))</f>
        <v>0</v>
      </c>
      <c r="H2272" s="135">
        <f>COUNTIF(品番配送区分記入用リスト!U:U,CONCATENATE(A2272,$H$1))</f>
        <v>0</v>
      </c>
      <c r="I2272" s="136">
        <f t="shared" si="37"/>
        <v>0</v>
      </c>
      <c r="M2272" s="137"/>
      <c r="N2272" s="12"/>
      <c r="O2272" s="154"/>
      <c r="P2272" s="137"/>
      <c r="Q2272" s="12"/>
      <c r="R2272" s="151"/>
      <c r="S2272" s="138"/>
      <c r="T2272" s="138"/>
      <c r="X2272" s="85"/>
      <c r="Y2272" s="185"/>
      <c r="AA2272" s="157"/>
      <c r="AB2272" s="95"/>
      <c r="AC2272" s="95"/>
      <c r="AF2272" s="139"/>
      <c r="AS2272" s="84"/>
    </row>
    <row r="2273" spans="1:45" ht="14.25" customHeight="1">
      <c r="A2273" s="124"/>
      <c r="B2273" s="124"/>
      <c r="C2273" s="156"/>
      <c r="E2273" s="135">
        <f>COUNTIF(品番配送区分記入用リスト!U:U,CONCATENATE(A2273,$E$1))</f>
        <v>0</v>
      </c>
      <c r="F2273" s="135">
        <f>COUNTIF(品番配送区分記入用リスト!U:U,CONCATENATE(A2273,$F$1))</f>
        <v>0</v>
      </c>
      <c r="G2273" s="135">
        <f>COUNTIF(品番配送区分記入用リスト!U:U,CONCATENATE(A2273,$G$1))</f>
        <v>0</v>
      </c>
      <c r="H2273" s="135">
        <f>COUNTIF(品番配送区分記入用リスト!U:U,CONCATENATE(A2273,$H$1))</f>
        <v>0</v>
      </c>
      <c r="I2273" s="136">
        <f t="shared" si="37"/>
        <v>0</v>
      </c>
      <c r="M2273" s="137"/>
      <c r="N2273" s="12"/>
      <c r="O2273" s="154"/>
      <c r="P2273" s="137"/>
      <c r="Q2273" s="12"/>
      <c r="R2273" s="151"/>
      <c r="S2273" s="138"/>
      <c r="T2273" s="138"/>
      <c r="X2273" s="85"/>
      <c r="Y2273" s="185"/>
      <c r="AA2273" s="157"/>
      <c r="AB2273" s="95"/>
      <c r="AC2273" s="95"/>
      <c r="AF2273" s="139"/>
      <c r="AS2273" s="84"/>
    </row>
    <row r="2274" spans="1:45" ht="14.25" customHeight="1">
      <c r="A2274" s="124"/>
      <c r="B2274" s="124"/>
      <c r="C2274" s="156"/>
      <c r="E2274" s="135">
        <f>COUNTIF(品番配送区分記入用リスト!U:U,CONCATENATE(A2274,$E$1))</f>
        <v>0</v>
      </c>
      <c r="F2274" s="135">
        <f>COUNTIF(品番配送区分記入用リスト!U:U,CONCATENATE(A2274,$F$1))</f>
        <v>0</v>
      </c>
      <c r="G2274" s="135">
        <f>COUNTIF(品番配送区分記入用リスト!U:U,CONCATENATE(A2274,$G$1))</f>
        <v>0</v>
      </c>
      <c r="H2274" s="135">
        <f>COUNTIF(品番配送区分記入用リスト!U:U,CONCATENATE(A2274,$H$1))</f>
        <v>0</v>
      </c>
      <c r="I2274" s="136">
        <f t="shared" si="37"/>
        <v>0</v>
      </c>
      <c r="M2274" s="137"/>
      <c r="N2274" s="12"/>
      <c r="O2274" s="154"/>
      <c r="P2274" s="137"/>
      <c r="Q2274" s="12"/>
      <c r="R2274" s="151"/>
      <c r="S2274" s="138"/>
      <c r="T2274" s="138"/>
      <c r="X2274" s="85"/>
      <c r="Y2274" s="185"/>
      <c r="AA2274" s="157"/>
      <c r="AB2274" s="95"/>
      <c r="AC2274" s="95"/>
      <c r="AF2274" s="139"/>
      <c r="AS2274" s="84"/>
    </row>
    <row r="2275" spans="1:45" ht="14.25" customHeight="1">
      <c r="A2275" s="124"/>
      <c r="B2275" s="124"/>
      <c r="C2275" s="156"/>
      <c r="E2275" s="135">
        <f>COUNTIF(品番配送区分記入用リスト!U:U,CONCATENATE(A2275,$E$1))</f>
        <v>0</v>
      </c>
      <c r="F2275" s="135">
        <f>COUNTIF(品番配送区分記入用リスト!U:U,CONCATENATE(A2275,$F$1))</f>
        <v>0</v>
      </c>
      <c r="G2275" s="135">
        <f>COUNTIF(品番配送区分記入用リスト!U:U,CONCATENATE(A2275,$G$1))</f>
        <v>0</v>
      </c>
      <c r="H2275" s="135">
        <f>COUNTIF(品番配送区分記入用リスト!U:U,CONCATENATE(A2275,$H$1))</f>
        <v>0</v>
      </c>
      <c r="I2275" s="136">
        <f t="shared" si="37"/>
        <v>0</v>
      </c>
      <c r="M2275" s="137"/>
      <c r="N2275" s="12"/>
      <c r="O2275" s="154"/>
      <c r="P2275" s="137"/>
      <c r="Q2275" s="12"/>
      <c r="R2275" s="151"/>
      <c r="S2275" s="138"/>
      <c r="T2275" s="138"/>
      <c r="X2275" s="85"/>
      <c r="Y2275" s="185"/>
      <c r="AA2275" s="157"/>
      <c r="AB2275" s="95"/>
      <c r="AC2275" s="95"/>
      <c r="AF2275" s="139"/>
      <c r="AS2275" s="84"/>
    </row>
    <row r="2276" spans="1:45" ht="14.25" customHeight="1">
      <c r="A2276" s="124"/>
      <c r="B2276" s="124"/>
      <c r="C2276" s="156"/>
      <c r="E2276" s="135">
        <f>COUNTIF(品番配送区分記入用リスト!U:U,CONCATENATE(A2276,$E$1))</f>
        <v>0</v>
      </c>
      <c r="F2276" s="135">
        <f>COUNTIF(品番配送区分記入用リスト!U:U,CONCATENATE(A2276,$F$1))</f>
        <v>0</v>
      </c>
      <c r="G2276" s="135">
        <f>COUNTIF(品番配送区分記入用リスト!U:U,CONCATENATE(A2276,$G$1))</f>
        <v>0</v>
      </c>
      <c r="H2276" s="135">
        <f>COUNTIF(品番配送区分記入用リスト!U:U,CONCATENATE(A2276,$H$1))</f>
        <v>0</v>
      </c>
      <c r="I2276" s="136">
        <f t="shared" si="37"/>
        <v>0</v>
      </c>
      <c r="M2276" s="137"/>
      <c r="N2276" s="12"/>
      <c r="O2276" s="154"/>
      <c r="P2276" s="137"/>
      <c r="Q2276" s="12"/>
      <c r="R2276" s="151"/>
      <c r="S2276" s="138"/>
      <c r="T2276" s="138"/>
      <c r="X2276" s="85"/>
      <c r="Y2276" s="185"/>
      <c r="AA2276" s="157"/>
      <c r="AB2276" s="95"/>
      <c r="AC2276" s="95"/>
      <c r="AF2276" s="139"/>
      <c r="AS2276" s="84"/>
    </row>
    <row r="2277" spans="1:45" ht="14.25" customHeight="1">
      <c r="A2277" s="124"/>
      <c r="B2277" s="124"/>
      <c r="C2277" s="156"/>
      <c r="E2277" s="135">
        <f>COUNTIF(品番配送区分記入用リスト!U:U,CONCATENATE(A2277,$E$1))</f>
        <v>0</v>
      </c>
      <c r="F2277" s="135">
        <f>COUNTIF(品番配送区分記入用リスト!U:U,CONCATENATE(A2277,$F$1))</f>
        <v>0</v>
      </c>
      <c r="G2277" s="135">
        <f>COUNTIF(品番配送区分記入用リスト!U:U,CONCATENATE(A2277,$G$1))</f>
        <v>0</v>
      </c>
      <c r="H2277" s="135">
        <f>COUNTIF(品番配送区分記入用リスト!U:U,CONCATENATE(A2277,$H$1))</f>
        <v>0</v>
      </c>
      <c r="I2277" s="136">
        <f t="shared" si="37"/>
        <v>0</v>
      </c>
      <c r="M2277" s="137"/>
      <c r="N2277" s="12"/>
      <c r="O2277" s="154"/>
      <c r="P2277" s="137"/>
      <c r="Q2277" s="12"/>
      <c r="R2277" s="151"/>
      <c r="S2277" s="138"/>
      <c r="T2277" s="138"/>
      <c r="X2277" s="85"/>
      <c r="Y2277" s="185"/>
      <c r="AA2277" s="157"/>
      <c r="AB2277" s="95"/>
      <c r="AC2277" s="95"/>
      <c r="AF2277" s="139"/>
      <c r="AS2277" s="84"/>
    </row>
    <row r="2278" spans="1:45" ht="14.25" customHeight="1">
      <c r="A2278" s="124"/>
      <c r="B2278" s="124"/>
      <c r="C2278" s="156"/>
      <c r="E2278" s="135">
        <f>COUNTIF(品番配送区分記入用リスト!U:U,CONCATENATE(A2278,$E$1))</f>
        <v>0</v>
      </c>
      <c r="F2278" s="135">
        <f>COUNTIF(品番配送区分記入用リスト!U:U,CONCATENATE(A2278,$F$1))</f>
        <v>0</v>
      </c>
      <c r="G2278" s="135">
        <f>COUNTIF(品番配送区分記入用リスト!U:U,CONCATENATE(A2278,$G$1))</f>
        <v>0</v>
      </c>
      <c r="H2278" s="135">
        <f>COUNTIF(品番配送区分記入用リスト!U:U,CONCATENATE(A2278,$H$1))</f>
        <v>0</v>
      </c>
      <c r="I2278" s="136">
        <f t="shared" si="37"/>
        <v>0</v>
      </c>
      <c r="M2278" s="137"/>
      <c r="N2278" s="12"/>
      <c r="O2278" s="154"/>
      <c r="P2278" s="137"/>
      <c r="Q2278" s="12"/>
      <c r="R2278" s="151"/>
      <c r="S2278" s="138"/>
      <c r="T2278" s="138"/>
      <c r="X2278" s="85"/>
      <c r="Y2278" s="185"/>
      <c r="AA2278" s="157"/>
      <c r="AB2278" s="95"/>
      <c r="AC2278" s="95"/>
      <c r="AF2278" s="139"/>
      <c r="AS2278" s="84"/>
    </row>
    <row r="2279" spans="1:45" ht="14.25" customHeight="1">
      <c r="A2279" s="124"/>
      <c r="B2279" s="124"/>
      <c r="C2279" s="156"/>
      <c r="E2279" s="135">
        <f>COUNTIF(品番配送区分記入用リスト!U:U,CONCATENATE(A2279,$E$1))</f>
        <v>0</v>
      </c>
      <c r="F2279" s="135">
        <f>COUNTIF(品番配送区分記入用リスト!U:U,CONCATENATE(A2279,$F$1))</f>
        <v>0</v>
      </c>
      <c r="G2279" s="135">
        <f>COUNTIF(品番配送区分記入用リスト!U:U,CONCATENATE(A2279,$G$1))</f>
        <v>0</v>
      </c>
      <c r="H2279" s="135">
        <f>COUNTIF(品番配送区分記入用リスト!U:U,CONCATENATE(A2279,$H$1))</f>
        <v>0</v>
      </c>
      <c r="I2279" s="136">
        <f t="shared" si="37"/>
        <v>0</v>
      </c>
      <c r="M2279" s="137"/>
      <c r="N2279" s="12"/>
      <c r="O2279" s="154"/>
      <c r="P2279" s="137"/>
      <c r="Q2279" s="12"/>
      <c r="R2279" s="151"/>
      <c r="S2279" s="138"/>
      <c r="T2279" s="138"/>
      <c r="X2279" s="85"/>
      <c r="Y2279" s="185"/>
      <c r="AA2279" s="157"/>
      <c r="AB2279" s="95"/>
      <c r="AC2279" s="95"/>
      <c r="AF2279" s="139"/>
      <c r="AS2279" s="84"/>
    </row>
    <row r="2280" spans="1:45" ht="14.25" customHeight="1">
      <c r="A2280" s="124"/>
      <c r="B2280" s="124"/>
      <c r="C2280" s="156"/>
      <c r="E2280" s="135">
        <f>COUNTIF(品番配送区分記入用リスト!U:U,CONCATENATE(A2280,$E$1))</f>
        <v>0</v>
      </c>
      <c r="F2280" s="135">
        <f>COUNTIF(品番配送区分記入用リスト!U:U,CONCATENATE(A2280,$F$1))</f>
        <v>0</v>
      </c>
      <c r="G2280" s="135">
        <f>COUNTIF(品番配送区分記入用リスト!U:U,CONCATENATE(A2280,$G$1))</f>
        <v>0</v>
      </c>
      <c r="H2280" s="135">
        <f>COUNTIF(品番配送区分記入用リスト!U:U,CONCATENATE(A2280,$H$1))</f>
        <v>0</v>
      </c>
      <c r="I2280" s="136">
        <f t="shared" si="37"/>
        <v>0</v>
      </c>
      <c r="M2280" s="137"/>
      <c r="N2280" s="12"/>
      <c r="O2280" s="154"/>
      <c r="P2280" s="137"/>
      <c r="Q2280" s="12"/>
      <c r="R2280" s="151"/>
      <c r="S2280" s="138"/>
      <c r="T2280" s="138"/>
      <c r="X2280" s="85"/>
      <c r="Y2280" s="185"/>
      <c r="AA2280" s="157"/>
      <c r="AB2280" s="95"/>
      <c r="AC2280" s="95"/>
      <c r="AF2280" s="139"/>
      <c r="AS2280" s="84"/>
    </row>
    <row r="2281" spans="1:45" ht="14.25" customHeight="1">
      <c r="A2281" s="124"/>
      <c r="B2281" s="124"/>
      <c r="C2281" s="156"/>
      <c r="E2281" s="135">
        <f>COUNTIF(品番配送区分記入用リスト!U:U,CONCATENATE(A2281,$E$1))</f>
        <v>0</v>
      </c>
      <c r="F2281" s="135">
        <f>COUNTIF(品番配送区分記入用リスト!U:U,CONCATENATE(A2281,$F$1))</f>
        <v>0</v>
      </c>
      <c r="G2281" s="135">
        <f>COUNTIF(品番配送区分記入用リスト!U:U,CONCATENATE(A2281,$G$1))</f>
        <v>0</v>
      </c>
      <c r="H2281" s="135">
        <f>COUNTIF(品番配送区分記入用リスト!U:U,CONCATENATE(A2281,$H$1))</f>
        <v>0</v>
      </c>
      <c r="I2281" s="136">
        <f t="shared" si="37"/>
        <v>0</v>
      </c>
      <c r="M2281" s="137"/>
      <c r="N2281" s="12"/>
      <c r="O2281" s="154"/>
      <c r="P2281" s="137"/>
      <c r="Q2281" s="12"/>
      <c r="R2281" s="151"/>
      <c r="S2281" s="138"/>
      <c r="T2281" s="138"/>
      <c r="X2281" s="85"/>
      <c r="Y2281" s="185"/>
      <c r="AA2281" s="157"/>
      <c r="AB2281" s="95"/>
      <c r="AC2281" s="95"/>
      <c r="AF2281" s="139"/>
      <c r="AS2281" s="84"/>
    </row>
    <row r="2282" spans="1:45" ht="14.25" customHeight="1">
      <c r="A2282" s="124"/>
      <c r="B2282" s="124"/>
      <c r="C2282" s="156"/>
      <c r="E2282" s="135">
        <f>COUNTIF(品番配送区分記入用リスト!U:U,CONCATENATE(A2282,$E$1))</f>
        <v>0</v>
      </c>
      <c r="F2282" s="135">
        <f>COUNTIF(品番配送区分記入用リスト!U:U,CONCATENATE(A2282,$F$1))</f>
        <v>0</v>
      </c>
      <c r="G2282" s="135">
        <f>COUNTIF(品番配送区分記入用リスト!U:U,CONCATENATE(A2282,$G$1))</f>
        <v>0</v>
      </c>
      <c r="H2282" s="135">
        <f>COUNTIF(品番配送区分記入用リスト!U:U,CONCATENATE(A2282,$H$1))</f>
        <v>0</v>
      </c>
      <c r="I2282" s="136">
        <f t="shared" si="37"/>
        <v>0</v>
      </c>
      <c r="M2282" s="137"/>
      <c r="N2282" s="12"/>
      <c r="O2282" s="154"/>
      <c r="P2282" s="137"/>
      <c r="Q2282" s="12"/>
      <c r="R2282" s="151"/>
      <c r="S2282" s="138"/>
      <c r="T2282" s="138"/>
      <c r="X2282" s="85"/>
      <c r="Y2282" s="185"/>
      <c r="AA2282" s="157"/>
      <c r="AB2282" s="95"/>
      <c r="AC2282" s="95"/>
      <c r="AF2282" s="139"/>
      <c r="AS2282" s="84"/>
    </row>
    <row r="2283" spans="1:45" ht="14.25" customHeight="1">
      <c r="A2283" s="124"/>
      <c r="B2283" s="124"/>
      <c r="C2283" s="156"/>
      <c r="E2283" s="135">
        <f>COUNTIF(品番配送区分記入用リスト!U:U,CONCATENATE(A2283,$E$1))</f>
        <v>0</v>
      </c>
      <c r="F2283" s="135">
        <f>COUNTIF(品番配送区分記入用リスト!U:U,CONCATENATE(A2283,$F$1))</f>
        <v>0</v>
      </c>
      <c r="G2283" s="135">
        <f>COUNTIF(品番配送区分記入用リスト!U:U,CONCATENATE(A2283,$G$1))</f>
        <v>0</v>
      </c>
      <c r="H2283" s="135">
        <f>COUNTIF(品番配送区分記入用リスト!U:U,CONCATENATE(A2283,$H$1))</f>
        <v>0</v>
      </c>
      <c r="I2283" s="136">
        <f t="shared" si="37"/>
        <v>0</v>
      </c>
      <c r="M2283" s="137"/>
      <c r="N2283" s="12"/>
      <c r="O2283" s="154"/>
      <c r="P2283" s="137"/>
      <c r="Q2283" s="12"/>
      <c r="R2283" s="151"/>
      <c r="S2283" s="138"/>
      <c r="T2283" s="138"/>
      <c r="X2283" s="85"/>
      <c r="Y2283" s="185"/>
      <c r="AA2283" s="157"/>
      <c r="AB2283" s="95"/>
      <c r="AC2283" s="95"/>
      <c r="AF2283" s="139"/>
      <c r="AS2283" s="84"/>
    </row>
    <row r="2284" spans="1:45" ht="14.25" customHeight="1">
      <c r="A2284" s="124"/>
      <c r="B2284" s="124"/>
      <c r="C2284" s="156"/>
      <c r="E2284" s="135">
        <f>COUNTIF(品番配送区分記入用リスト!U:U,CONCATENATE(A2284,$E$1))</f>
        <v>0</v>
      </c>
      <c r="F2284" s="135">
        <f>COUNTIF(品番配送区分記入用リスト!U:U,CONCATENATE(A2284,$F$1))</f>
        <v>0</v>
      </c>
      <c r="G2284" s="135">
        <f>COUNTIF(品番配送区分記入用リスト!U:U,CONCATENATE(A2284,$G$1))</f>
        <v>0</v>
      </c>
      <c r="H2284" s="135">
        <f>COUNTIF(品番配送区分記入用リスト!U:U,CONCATENATE(A2284,$H$1))</f>
        <v>0</v>
      </c>
      <c r="I2284" s="136">
        <f t="shared" si="37"/>
        <v>0</v>
      </c>
      <c r="M2284" s="137"/>
      <c r="N2284" s="12"/>
      <c r="O2284" s="154"/>
      <c r="P2284" s="137"/>
      <c r="Q2284" s="12"/>
      <c r="R2284" s="151"/>
      <c r="S2284" s="138"/>
      <c r="T2284" s="138"/>
      <c r="X2284" s="85"/>
      <c r="Y2284" s="185"/>
      <c r="AA2284" s="157"/>
      <c r="AB2284" s="95"/>
      <c r="AC2284" s="95"/>
      <c r="AF2284" s="139"/>
      <c r="AS2284" s="84"/>
    </row>
    <row r="2285" spans="1:45" ht="14.25" customHeight="1">
      <c r="A2285" s="124"/>
      <c r="B2285" s="124"/>
      <c r="C2285" s="156"/>
      <c r="E2285" s="135">
        <f>COUNTIF(品番配送区分記入用リスト!U:U,CONCATENATE(A2285,$E$1))</f>
        <v>0</v>
      </c>
      <c r="F2285" s="135">
        <f>COUNTIF(品番配送区分記入用リスト!U:U,CONCATENATE(A2285,$F$1))</f>
        <v>0</v>
      </c>
      <c r="G2285" s="135">
        <f>COUNTIF(品番配送区分記入用リスト!U:U,CONCATENATE(A2285,$G$1))</f>
        <v>0</v>
      </c>
      <c r="H2285" s="135">
        <f>COUNTIF(品番配送区分記入用リスト!U:U,CONCATENATE(A2285,$H$1))</f>
        <v>0</v>
      </c>
      <c r="I2285" s="136">
        <f t="shared" si="37"/>
        <v>0</v>
      </c>
      <c r="M2285" s="137"/>
      <c r="N2285" s="12"/>
      <c r="O2285" s="154"/>
      <c r="P2285" s="137"/>
      <c r="Q2285" s="12"/>
      <c r="R2285" s="151"/>
      <c r="S2285" s="138"/>
      <c r="T2285" s="138"/>
      <c r="X2285" s="85"/>
      <c r="Y2285" s="185"/>
      <c r="AA2285" s="157"/>
      <c r="AB2285" s="95"/>
      <c r="AC2285" s="95"/>
      <c r="AF2285" s="139"/>
      <c r="AS2285" s="84"/>
    </row>
    <row r="2286" spans="1:45" ht="14.25" customHeight="1">
      <c r="A2286" s="124"/>
      <c r="B2286" s="124"/>
      <c r="C2286" s="156"/>
      <c r="E2286" s="135">
        <f>COUNTIF(品番配送区分記入用リスト!U:U,CONCATENATE(A2286,$E$1))</f>
        <v>0</v>
      </c>
      <c r="F2286" s="135">
        <f>COUNTIF(品番配送区分記入用リスト!U:U,CONCATENATE(A2286,$F$1))</f>
        <v>0</v>
      </c>
      <c r="G2286" s="135">
        <f>COUNTIF(品番配送区分記入用リスト!U:U,CONCATENATE(A2286,$G$1))</f>
        <v>0</v>
      </c>
      <c r="H2286" s="135">
        <f>COUNTIF(品番配送区分記入用リスト!U:U,CONCATENATE(A2286,$H$1))</f>
        <v>0</v>
      </c>
      <c r="I2286" s="136">
        <f t="shared" si="37"/>
        <v>0</v>
      </c>
      <c r="M2286" s="137"/>
      <c r="N2286" s="12"/>
      <c r="O2286" s="154"/>
      <c r="P2286" s="137"/>
      <c r="Q2286" s="12"/>
      <c r="R2286" s="151"/>
      <c r="S2286" s="138"/>
      <c r="T2286" s="138"/>
      <c r="X2286" s="85"/>
      <c r="Y2286" s="185"/>
      <c r="AA2286" s="157"/>
      <c r="AB2286" s="95"/>
      <c r="AC2286" s="95"/>
      <c r="AF2286" s="139"/>
      <c r="AS2286" s="84"/>
    </row>
    <row r="2287" spans="1:45" ht="14.25" customHeight="1">
      <c r="A2287" s="124"/>
      <c r="B2287" s="124"/>
      <c r="C2287" s="156"/>
      <c r="E2287" s="135">
        <f>COUNTIF(品番配送区分記入用リスト!U:U,CONCATENATE(A2287,$E$1))</f>
        <v>0</v>
      </c>
      <c r="F2287" s="135">
        <f>COUNTIF(品番配送区分記入用リスト!U:U,CONCATENATE(A2287,$F$1))</f>
        <v>0</v>
      </c>
      <c r="G2287" s="135">
        <f>COUNTIF(品番配送区分記入用リスト!U:U,CONCATENATE(A2287,$G$1))</f>
        <v>0</v>
      </c>
      <c r="H2287" s="135">
        <f>COUNTIF(品番配送区分記入用リスト!U:U,CONCATENATE(A2287,$H$1))</f>
        <v>0</v>
      </c>
      <c r="I2287" s="136">
        <f t="shared" si="37"/>
        <v>0</v>
      </c>
      <c r="M2287" s="137"/>
      <c r="N2287" s="12"/>
      <c r="O2287" s="154"/>
      <c r="P2287" s="137"/>
      <c r="Q2287" s="12"/>
      <c r="R2287" s="151"/>
      <c r="S2287" s="138"/>
      <c r="T2287" s="138"/>
      <c r="X2287" s="85"/>
      <c r="Y2287" s="185"/>
      <c r="AA2287" s="157"/>
      <c r="AB2287" s="95"/>
      <c r="AC2287" s="95"/>
      <c r="AF2287" s="139"/>
      <c r="AS2287" s="84"/>
    </row>
    <row r="2288" spans="1:45" ht="14.25" customHeight="1">
      <c r="A2288" s="124"/>
      <c r="B2288" s="124"/>
      <c r="C2288" s="156"/>
      <c r="E2288" s="135">
        <f>COUNTIF(品番配送区分記入用リスト!U:U,CONCATENATE(A2288,$E$1))</f>
        <v>0</v>
      </c>
      <c r="F2288" s="135">
        <f>COUNTIF(品番配送区分記入用リスト!U:U,CONCATENATE(A2288,$F$1))</f>
        <v>0</v>
      </c>
      <c r="G2288" s="135">
        <f>COUNTIF(品番配送区分記入用リスト!U:U,CONCATENATE(A2288,$G$1))</f>
        <v>0</v>
      </c>
      <c r="H2288" s="135">
        <f>COUNTIF(品番配送区分記入用リスト!U:U,CONCATENATE(A2288,$H$1))</f>
        <v>0</v>
      </c>
      <c r="I2288" s="136">
        <f t="shared" si="37"/>
        <v>0</v>
      </c>
      <c r="M2288" s="137"/>
      <c r="N2288" s="12"/>
      <c r="O2288" s="154"/>
      <c r="P2288" s="137"/>
      <c r="Q2288" s="12"/>
      <c r="R2288" s="151"/>
      <c r="S2288" s="138"/>
      <c r="T2288" s="138"/>
      <c r="X2288" s="85"/>
      <c r="Y2288" s="185"/>
      <c r="AA2288" s="157"/>
      <c r="AB2288" s="95"/>
      <c r="AC2288" s="95"/>
      <c r="AF2288" s="139"/>
      <c r="AS2288" s="84"/>
    </row>
    <row r="2289" spans="1:45" ht="14.25" customHeight="1">
      <c r="A2289" s="124"/>
      <c r="B2289" s="124"/>
      <c r="C2289" s="156"/>
      <c r="E2289" s="135">
        <f>COUNTIF(品番配送区分記入用リスト!U:U,CONCATENATE(A2289,$E$1))</f>
        <v>0</v>
      </c>
      <c r="F2289" s="135">
        <f>COUNTIF(品番配送区分記入用リスト!U:U,CONCATENATE(A2289,$F$1))</f>
        <v>0</v>
      </c>
      <c r="G2289" s="135">
        <f>COUNTIF(品番配送区分記入用リスト!U:U,CONCATENATE(A2289,$G$1))</f>
        <v>0</v>
      </c>
      <c r="H2289" s="135">
        <f>COUNTIF(品番配送区分記入用リスト!U:U,CONCATENATE(A2289,$H$1))</f>
        <v>0</v>
      </c>
      <c r="I2289" s="136">
        <f t="shared" si="37"/>
        <v>0</v>
      </c>
      <c r="M2289" s="137"/>
      <c r="N2289" s="12"/>
      <c r="O2289" s="154"/>
      <c r="P2289" s="137"/>
      <c r="Q2289" s="12"/>
      <c r="R2289" s="151"/>
      <c r="S2289" s="138"/>
      <c r="T2289" s="138"/>
      <c r="X2289" s="85"/>
      <c r="Y2289" s="185"/>
      <c r="AA2289" s="157"/>
      <c r="AB2289" s="95"/>
      <c r="AC2289" s="95"/>
      <c r="AF2289" s="139"/>
      <c r="AS2289" s="84"/>
    </row>
    <row r="2290" spans="1:45" ht="14.25" customHeight="1">
      <c r="A2290" s="124"/>
      <c r="B2290" s="124"/>
      <c r="C2290" s="156"/>
      <c r="E2290" s="135">
        <f>COUNTIF(品番配送区分記入用リスト!U:U,CONCATENATE(A2290,$E$1))</f>
        <v>0</v>
      </c>
      <c r="F2290" s="135">
        <f>COUNTIF(品番配送区分記入用リスト!U:U,CONCATENATE(A2290,$F$1))</f>
        <v>0</v>
      </c>
      <c r="G2290" s="135">
        <f>COUNTIF(品番配送区分記入用リスト!U:U,CONCATENATE(A2290,$G$1))</f>
        <v>0</v>
      </c>
      <c r="H2290" s="135">
        <f>COUNTIF(品番配送区分記入用リスト!U:U,CONCATENATE(A2290,$H$1))</f>
        <v>0</v>
      </c>
      <c r="I2290" s="136">
        <f t="shared" si="37"/>
        <v>0</v>
      </c>
      <c r="M2290" s="137"/>
      <c r="N2290" s="12"/>
      <c r="O2290" s="154"/>
      <c r="P2290" s="137"/>
      <c r="Q2290" s="12"/>
      <c r="R2290" s="151"/>
      <c r="S2290" s="138"/>
      <c r="T2290" s="138"/>
      <c r="X2290" s="85"/>
      <c r="Y2290" s="185"/>
      <c r="AA2290" s="157"/>
      <c r="AB2290" s="95"/>
      <c r="AC2290" s="95"/>
      <c r="AF2290" s="139"/>
      <c r="AS2290" s="84"/>
    </row>
    <row r="2291" spans="1:45" ht="14.25" customHeight="1">
      <c r="A2291" s="124"/>
      <c r="B2291" s="124"/>
      <c r="C2291" s="156"/>
      <c r="E2291" s="135">
        <f>COUNTIF(品番配送区分記入用リスト!U:U,CONCATENATE(A2291,$E$1))</f>
        <v>0</v>
      </c>
      <c r="F2291" s="135">
        <f>COUNTIF(品番配送区分記入用リスト!U:U,CONCATENATE(A2291,$F$1))</f>
        <v>0</v>
      </c>
      <c r="G2291" s="135">
        <f>COUNTIF(品番配送区分記入用リスト!U:U,CONCATENATE(A2291,$G$1))</f>
        <v>0</v>
      </c>
      <c r="H2291" s="135">
        <f>COUNTIF(品番配送区分記入用リスト!U:U,CONCATENATE(A2291,$H$1))</f>
        <v>0</v>
      </c>
      <c r="I2291" s="136">
        <f t="shared" si="37"/>
        <v>0</v>
      </c>
      <c r="M2291" s="137"/>
      <c r="N2291" s="12"/>
      <c r="O2291" s="154"/>
      <c r="P2291" s="137"/>
      <c r="Q2291" s="12"/>
      <c r="R2291" s="151"/>
      <c r="S2291" s="138"/>
      <c r="T2291" s="138"/>
      <c r="X2291" s="85"/>
      <c r="Y2291" s="185"/>
      <c r="AA2291" s="157"/>
      <c r="AB2291" s="95"/>
      <c r="AC2291" s="95"/>
      <c r="AF2291" s="139"/>
      <c r="AS2291" s="84"/>
    </row>
    <row r="2292" spans="1:45" ht="14.25" customHeight="1">
      <c r="A2292" s="124"/>
      <c r="B2292" s="124"/>
      <c r="C2292" s="156"/>
      <c r="E2292" s="135">
        <f>COUNTIF(品番配送区分記入用リスト!U:U,CONCATENATE(A2292,$E$1))</f>
        <v>0</v>
      </c>
      <c r="F2292" s="135">
        <f>COUNTIF(品番配送区分記入用リスト!U:U,CONCATENATE(A2292,$F$1))</f>
        <v>0</v>
      </c>
      <c r="G2292" s="135">
        <f>COUNTIF(品番配送区分記入用リスト!U:U,CONCATENATE(A2292,$G$1))</f>
        <v>0</v>
      </c>
      <c r="H2292" s="135">
        <f>COUNTIF(品番配送区分記入用リスト!U:U,CONCATENATE(A2292,$H$1))</f>
        <v>0</v>
      </c>
      <c r="I2292" s="136">
        <f t="shared" si="37"/>
        <v>0</v>
      </c>
      <c r="M2292" s="137"/>
      <c r="N2292" s="12"/>
      <c r="O2292" s="154"/>
      <c r="P2292" s="137"/>
      <c r="Q2292" s="12"/>
      <c r="R2292" s="151"/>
      <c r="S2292" s="138"/>
      <c r="T2292" s="138"/>
      <c r="X2292" s="85"/>
      <c r="Y2292" s="185"/>
      <c r="AA2292" s="157"/>
      <c r="AB2292" s="95"/>
      <c r="AC2292" s="95"/>
      <c r="AF2292" s="139"/>
      <c r="AS2292" s="84"/>
    </row>
    <row r="2293" spans="1:45" ht="14.25" customHeight="1">
      <c r="A2293" s="124"/>
      <c r="B2293" s="124"/>
      <c r="C2293" s="156"/>
      <c r="E2293" s="135">
        <f>COUNTIF(品番配送区分記入用リスト!U:U,CONCATENATE(A2293,$E$1))</f>
        <v>0</v>
      </c>
      <c r="F2293" s="135">
        <f>COUNTIF(品番配送区分記入用リスト!U:U,CONCATENATE(A2293,$F$1))</f>
        <v>0</v>
      </c>
      <c r="G2293" s="135">
        <f>COUNTIF(品番配送区分記入用リスト!U:U,CONCATENATE(A2293,$G$1))</f>
        <v>0</v>
      </c>
      <c r="H2293" s="135">
        <f>COUNTIF(品番配送区分記入用リスト!U:U,CONCATENATE(A2293,$H$1))</f>
        <v>0</v>
      </c>
      <c r="I2293" s="136">
        <f t="shared" si="37"/>
        <v>0</v>
      </c>
      <c r="M2293" s="137"/>
      <c r="N2293" s="12"/>
      <c r="O2293" s="154"/>
      <c r="P2293" s="137"/>
      <c r="Q2293" s="12"/>
      <c r="R2293" s="151"/>
      <c r="S2293" s="138"/>
      <c r="T2293" s="138"/>
      <c r="X2293" s="85"/>
      <c r="Y2293" s="185"/>
      <c r="AA2293" s="157"/>
      <c r="AB2293" s="95"/>
      <c r="AC2293" s="95"/>
      <c r="AF2293" s="139"/>
      <c r="AS2293" s="84"/>
    </row>
    <row r="2294" spans="1:45" ht="14.25" customHeight="1">
      <c r="A2294" s="124"/>
      <c r="B2294" s="124"/>
      <c r="C2294" s="156"/>
      <c r="E2294" s="135">
        <f>COUNTIF(品番配送区分記入用リスト!U:U,CONCATENATE(A2294,$E$1))</f>
        <v>0</v>
      </c>
      <c r="F2294" s="135">
        <f>COUNTIF(品番配送区分記入用リスト!U:U,CONCATENATE(A2294,$F$1))</f>
        <v>0</v>
      </c>
      <c r="G2294" s="135">
        <f>COUNTIF(品番配送区分記入用リスト!U:U,CONCATENATE(A2294,$G$1))</f>
        <v>0</v>
      </c>
      <c r="H2294" s="135">
        <f>COUNTIF(品番配送区分記入用リスト!U:U,CONCATENATE(A2294,$H$1))</f>
        <v>0</v>
      </c>
      <c r="I2294" s="136">
        <f t="shared" si="37"/>
        <v>0</v>
      </c>
      <c r="M2294" s="137"/>
      <c r="N2294" s="12"/>
      <c r="O2294" s="154"/>
      <c r="P2294" s="137"/>
      <c r="Q2294" s="12"/>
      <c r="R2294" s="151"/>
      <c r="S2294" s="138"/>
      <c r="T2294" s="138"/>
      <c r="X2294" s="85"/>
      <c r="Y2294" s="185"/>
      <c r="AA2294" s="157"/>
      <c r="AB2294" s="95"/>
      <c r="AC2294" s="95"/>
      <c r="AF2294" s="139"/>
      <c r="AS2294" s="84"/>
    </row>
    <row r="2295" spans="1:45" ht="14.25" customHeight="1">
      <c r="A2295" s="124"/>
      <c r="B2295" s="124"/>
      <c r="C2295" s="156"/>
      <c r="E2295" s="135">
        <f>COUNTIF(品番配送区分記入用リスト!U:U,CONCATENATE(A2295,$E$1))</f>
        <v>0</v>
      </c>
      <c r="F2295" s="135">
        <f>COUNTIF(品番配送区分記入用リスト!U:U,CONCATENATE(A2295,$F$1))</f>
        <v>0</v>
      </c>
      <c r="G2295" s="135">
        <f>COUNTIF(品番配送区分記入用リスト!U:U,CONCATENATE(A2295,$G$1))</f>
        <v>0</v>
      </c>
      <c r="H2295" s="135">
        <f>COUNTIF(品番配送区分記入用リスト!U:U,CONCATENATE(A2295,$H$1))</f>
        <v>0</v>
      </c>
      <c r="I2295" s="136">
        <f t="shared" si="37"/>
        <v>0</v>
      </c>
      <c r="M2295" s="137"/>
      <c r="N2295" s="12"/>
      <c r="O2295" s="154"/>
      <c r="P2295" s="137"/>
      <c r="Q2295" s="12"/>
      <c r="R2295" s="151"/>
      <c r="S2295" s="138"/>
      <c r="T2295" s="138"/>
      <c r="X2295" s="85"/>
      <c r="Y2295" s="185"/>
      <c r="AA2295" s="157"/>
      <c r="AB2295" s="95"/>
      <c r="AC2295" s="95"/>
      <c r="AF2295" s="139"/>
      <c r="AS2295" s="84"/>
    </row>
    <row r="2296" spans="1:45" ht="14.25" customHeight="1">
      <c r="A2296" s="124"/>
      <c r="B2296" s="124"/>
      <c r="C2296" s="156"/>
      <c r="E2296" s="135">
        <f>COUNTIF(品番配送区分記入用リスト!U:U,CONCATENATE(A2296,$E$1))</f>
        <v>0</v>
      </c>
      <c r="F2296" s="135">
        <f>COUNTIF(品番配送区分記入用リスト!U:U,CONCATENATE(A2296,$F$1))</f>
        <v>0</v>
      </c>
      <c r="G2296" s="135">
        <f>COUNTIF(品番配送区分記入用リスト!U:U,CONCATENATE(A2296,$G$1))</f>
        <v>0</v>
      </c>
      <c r="H2296" s="135">
        <f>COUNTIF(品番配送区分記入用リスト!U:U,CONCATENATE(A2296,$H$1))</f>
        <v>0</v>
      </c>
      <c r="I2296" s="136">
        <f t="shared" si="37"/>
        <v>0</v>
      </c>
      <c r="M2296" s="137"/>
      <c r="N2296" s="12"/>
      <c r="O2296" s="154"/>
      <c r="P2296" s="137"/>
      <c r="Q2296" s="12"/>
      <c r="R2296" s="151"/>
      <c r="S2296" s="138"/>
      <c r="T2296" s="138"/>
      <c r="X2296" s="85"/>
      <c r="Y2296" s="185"/>
      <c r="AA2296" s="157"/>
      <c r="AB2296" s="95"/>
      <c r="AC2296" s="95"/>
      <c r="AF2296" s="139"/>
      <c r="AS2296" s="84"/>
    </row>
    <row r="2297" spans="1:45" ht="14.25" customHeight="1">
      <c r="A2297" s="124"/>
      <c r="B2297" s="124"/>
      <c r="C2297" s="156"/>
      <c r="E2297" s="135">
        <f>COUNTIF(品番配送区分記入用リスト!U:U,CONCATENATE(A2297,$E$1))</f>
        <v>0</v>
      </c>
      <c r="F2297" s="135">
        <f>COUNTIF(品番配送区分記入用リスト!U:U,CONCATENATE(A2297,$F$1))</f>
        <v>0</v>
      </c>
      <c r="G2297" s="135">
        <f>COUNTIF(品番配送区分記入用リスト!U:U,CONCATENATE(A2297,$G$1))</f>
        <v>0</v>
      </c>
      <c r="H2297" s="135">
        <f>COUNTIF(品番配送区分記入用リスト!U:U,CONCATENATE(A2297,$H$1))</f>
        <v>0</v>
      </c>
      <c r="I2297" s="136">
        <f t="shared" si="37"/>
        <v>0</v>
      </c>
      <c r="M2297" s="137"/>
      <c r="N2297" s="12"/>
      <c r="O2297" s="154"/>
      <c r="P2297" s="137"/>
      <c r="Q2297" s="12"/>
      <c r="R2297" s="151"/>
      <c r="S2297" s="138"/>
      <c r="T2297" s="138"/>
      <c r="X2297" s="85"/>
      <c r="Y2297" s="185"/>
      <c r="AA2297" s="157"/>
      <c r="AB2297" s="95"/>
      <c r="AC2297" s="95"/>
      <c r="AF2297" s="139"/>
      <c r="AS2297" s="84"/>
    </row>
    <row r="2298" spans="1:45" ht="14.25" customHeight="1">
      <c r="A2298" s="124"/>
      <c r="B2298" s="124"/>
      <c r="C2298" s="156"/>
      <c r="E2298" s="135">
        <f>COUNTIF(品番配送区分記入用リスト!U:U,CONCATENATE(A2298,$E$1))</f>
        <v>0</v>
      </c>
      <c r="F2298" s="135">
        <f>COUNTIF(品番配送区分記入用リスト!U:U,CONCATENATE(A2298,$F$1))</f>
        <v>0</v>
      </c>
      <c r="G2298" s="135">
        <f>COUNTIF(品番配送区分記入用リスト!U:U,CONCATENATE(A2298,$G$1))</f>
        <v>0</v>
      </c>
      <c r="H2298" s="135">
        <f>COUNTIF(品番配送区分記入用リスト!U:U,CONCATENATE(A2298,$H$1))</f>
        <v>0</v>
      </c>
      <c r="I2298" s="136">
        <f t="shared" si="37"/>
        <v>0</v>
      </c>
      <c r="M2298" s="137"/>
      <c r="N2298" s="12"/>
      <c r="O2298" s="154"/>
      <c r="P2298" s="137"/>
      <c r="Q2298" s="12"/>
      <c r="R2298" s="151"/>
      <c r="S2298" s="138"/>
      <c r="T2298" s="138"/>
      <c r="X2298" s="85"/>
      <c r="Y2298" s="185"/>
      <c r="AA2298" s="157"/>
      <c r="AB2298" s="95"/>
      <c r="AC2298" s="95"/>
      <c r="AF2298" s="139"/>
      <c r="AS2298" s="84"/>
    </row>
    <row r="2299" spans="1:45" ht="14.25" customHeight="1">
      <c r="A2299" s="124"/>
      <c r="B2299" s="124"/>
      <c r="C2299" s="156"/>
      <c r="E2299" s="135">
        <f>COUNTIF(品番配送区分記入用リスト!U:U,CONCATENATE(A2299,$E$1))</f>
        <v>0</v>
      </c>
      <c r="F2299" s="135">
        <f>COUNTIF(品番配送区分記入用リスト!U:U,CONCATENATE(A2299,$F$1))</f>
        <v>0</v>
      </c>
      <c r="G2299" s="135">
        <f>COUNTIF(品番配送区分記入用リスト!U:U,CONCATENATE(A2299,$G$1))</f>
        <v>0</v>
      </c>
      <c r="H2299" s="135">
        <f>COUNTIF(品番配送区分記入用リスト!U:U,CONCATENATE(A2299,$H$1))</f>
        <v>0</v>
      </c>
      <c r="I2299" s="136">
        <f t="shared" si="37"/>
        <v>0</v>
      </c>
      <c r="M2299" s="137"/>
      <c r="N2299" s="12"/>
      <c r="O2299" s="154"/>
      <c r="P2299" s="137"/>
      <c r="Q2299" s="12"/>
      <c r="R2299" s="151"/>
      <c r="S2299" s="138"/>
      <c r="T2299" s="138"/>
      <c r="X2299" s="85"/>
      <c r="Y2299" s="185"/>
      <c r="AA2299" s="157"/>
      <c r="AB2299" s="95"/>
      <c r="AC2299" s="95"/>
      <c r="AF2299" s="139"/>
      <c r="AS2299" s="84"/>
    </row>
    <row r="2300" spans="1:45" s="103" customFormat="1" ht="14.25" customHeight="1">
      <c r="A2300" s="156"/>
      <c r="B2300" s="156"/>
      <c r="C2300" s="156"/>
      <c r="D2300" s="135"/>
      <c r="E2300" s="135">
        <f>COUNTIF(品番配送区分記入用リスト!U:U,CONCATENATE(A2300,$E$1))</f>
        <v>0</v>
      </c>
      <c r="F2300" s="135">
        <f>COUNTIF(品番配送区分記入用リスト!U:U,CONCATENATE(A2300,$F$1))</f>
        <v>0</v>
      </c>
      <c r="G2300" s="135">
        <f>COUNTIF(品番配送区分記入用リスト!U:U,CONCATENATE(A2300,$G$1))</f>
        <v>0</v>
      </c>
      <c r="H2300" s="135">
        <f>COUNTIF(品番配送区分記入用リスト!U:U,CONCATENATE(A2300,$H$1))</f>
        <v>0</v>
      </c>
      <c r="I2300" s="136">
        <f t="shared" si="37"/>
        <v>0</v>
      </c>
      <c r="M2300" s="137"/>
      <c r="O2300" s="154"/>
      <c r="P2300" s="160"/>
      <c r="R2300" s="161"/>
      <c r="S2300" s="162"/>
      <c r="T2300" s="162"/>
      <c r="U2300" s="163"/>
      <c r="V2300" s="159"/>
      <c r="W2300" s="163"/>
      <c r="X2300" s="162"/>
      <c r="Y2300" s="162"/>
      <c r="Z2300" s="159"/>
      <c r="AA2300" s="191"/>
      <c r="AB2300" s="192"/>
      <c r="AC2300" s="192"/>
      <c r="AE2300" s="193"/>
      <c r="AF2300" s="163"/>
      <c r="AG2300" s="163"/>
      <c r="AH2300" s="194"/>
      <c r="AM2300" s="12"/>
      <c r="AN2300" s="12"/>
      <c r="AP2300" s="12"/>
      <c r="AR2300" s="84"/>
      <c r="AS2300" s="84"/>
    </row>
    <row r="2301" spans="1:45" ht="14.25" customHeight="1">
      <c r="A2301" s="124"/>
      <c r="B2301" s="124"/>
      <c r="C2301" s="124"/>
      <c r="E2301" s="135">
        <f>COUNTIF(品番配送区分記入用リスト!U:U,CONCATENATE(A2301,$E$1))</f>
        <v>0</v>
      </c>
      <c r="F2301" s="135">
        <f>COUNTIF(品番配送区分記入用リスト!U:U,CONCATENATE(A2301,$F$1))</f>
        <v>0</v>
      </c>
      <c r="G2301" s="135">
        <f>COUNTIF(品番配送区分記入用リスト!U:U,CONCATENATE(A2301,$G$1))</f>
        <v>0</v>
      </c>
      <c r="H2301" s="135">
        <f>COUNTIF(品番配送区分記入用リスト!U:U,CONCATENATE(A2301,$H$1))</f>
        <v>0</v>
      </c>
      <c r="I2301" s="136">
        <f t="shared" si="37"/>
        <v>0</v>
      </c>
      <c r="M2301" s="137"/>
      <c r="N2301" s="12"/>
      <c r="O2301" s="154"/>
      <c r="P2301" s="137"/>
      <c r="Q2301" s="12"/>
      <c r="R2301" s="151"/>
      <c r="S2301" s="138"/>
      <c r="T2301" s="138"/>
      <c r="X2301" s="85"/>
      <c r="Y2301" s="185"/>
      <c r="AA2301" s="157"/>
      <c r="AB2301" s="95"/>
      <c r="AC2301" s="95"/>
      <c r="AF2301" s="139"/>
      <c r="AS2301" s="84"/>
    </row>
    <row r="2302" spans="1:45" ht="14.25" customHeight="1">
      <c r="A2302" s="124"/>
      <c r="B2302" s="124"/>
      <c r="C2302" s="124"/>
      <c r="E2302" s="135">
        <f>COUNTIF(品番配送区分記入用リスト!U:U,CONCATENATE(A2302,$E$1))</f>
        <v>0</v>
      </c>
      <c r="F2302" s="135">
        <f>COUNTIF(品番配送区分記入用リスト!U:U,CONCATENATE(A2302,$F$1))</f>
        <v>0</v>
      </c>
      <c r="G2302" s="135">
        <f>COUNTIF(品番配送区分記入用リスト!U:U,CONCATENATE(A2302,$G$1))</f>
        <v>0</v>
      </c>
      <c r="H2302" s="135">
        <f>COUNTIF(品番配送区分記入用リスト!U:U,CONCATENATE(A2302,$H$1))</f>
        <v>0</v>
      </c>
      <c r="I2302" s="136">
        <f t="shared" si="37"/>
        <v>0</v>
      </c>
      <c r="M2302" s="137"/>
      <c r="N2302" s="12"/>
      <c r="O2302" s="154"/>
      <c r="P2302" s="137"/>
      <c r="Q2302" s="12"/>
      <c r="R2302" s="151"/>
      <c r="S2302" s="138"/>
      <c r="T2302" s="138"/>
      <c r="X2302" s="85"/>
      <c r="Y2302" s="185"/>
      <c r="AA2302" s="157"/>
      <c r="AB2302" s="95"/>
      <c r="AC2302" s="95"/>
      <c r="AF2302" s="139"/>
      <c r="AS2302" s="84"/>
    </row>
    <row r="2303" spans="1:45" ht="14.25" customHeight="1">
      <c r="A2303" s="124"/>
      <c r="B2303" s="124"/>
      <c r="C2303" s="124"/>
      <c r="E2303" s="135">
        <f>COUNTIF(品番配送区分記入用リスト!U:U,CONCATENATE(A2303,$E$1))</f>
        <v>0</v>
      </c>
      <c r="F2303" s="135">
        <f>COUNTIF(品番配送区分記入用リスト!U:U,CONCATENATE(A2303,$F$1))</f>
        <v>0</v>
      </c>
      <c r="G2303" s="135">
        <f>COUNTIF(品番配送区分記入用リスト!U:U,CONCATENATE(A2303,$G$1))</f>
        <v>0</v>
      </c>
      <c r="H2303" s="135">
        <f>COUNTIF(品番配送区分記入用リスト!U:U,CONCATENATE(A2303,$H$1))</f>
        <v>0</v>
      </c>
      <c r="I2303" s="136">
        <f t="shared" si="37"/>
        <v>0</v>
      </c>
      <c r="M2303" s="137"/>
      <c r="N2303" s="12"/>
      <c r="O2303" s="154"/>
      <c r="P2303" s="137"/>
      <c r="Q2303" s="12"/>
      <c r="R2303" s="151"/>
      <c r="S2303" s="138"/>
      <c r="T2303" s="138"/>
      <c r="X2303" s="85"/>
      <c r="Y2303" s="185"/>
      <c r="AA2303" s="157"/>
      <c r="AB2303" s="95"/>
      <c r="AC2303" s="95"/>
      <c r="AF2303" s="139"/>
      <c r="AS2303" s="84"/>
    </row>
    <row r="2304" spans="1:45" ht="14.25" customHeight="1">
      <c r="A2304" s="124"/>
      <c r="B2304" s="124"/>
      <c r="C2304" s="124"/>
      <c r="E2304" s="135">
        <f>COUNTIF(品番配送区分記入用リスト!U:U,CONCATENATE(A2304,$E$1))</f>
        <v>0</v>
      </c>
      <c r="F2304" s="135">
        <f>COUNTIF(品番配送区分記入用リスト!U:U,CONCATENATE(A2304,$F$1))</f>
        <v>0</v>
      </c>
      <c r="G2304" s="135">
        <f>COUNTIF(品番配送区分記入用リスト!U:U,CONCATENATE(A2304,$G$1))</f>
        <v>0</v>
      </c>
      <c r="H2304" s="135">
        <f>COUNTIF(品番配送区分記入用リスト!U:U,CONCATENATE(A2304,$H$1))</f>
        <v>0</v>
      </c>
      <c r="I2304" s="136">
        <f t="shared" si="37"/>
        <v>0</v>
      </c>
      <c r="M2304" s="137"/>
      <c r="N2304" s="12"/>
      <c r="O2304" s="154"/>
      <c r="P2304" s="137"/>
      <c r="Q2304" s="12"/>
      <c r="R2304" s="151"/>
      <c r="S2304" s="138"/>
      <c r="T2304" s="138"/>
      <c r="X2304" s="85"/>
      <c r="Y2304" s="185"/>
      <c r="AA2304" s="157"/>
      <c r="AB2304" s="95"/>
      <c r="AC2304" s="95"/>
      <c r="AF2304" s="139"/>
      <c r="AS2304" s="84"/>
    </row>
    <row r="2305" spans="1:45" ht="14.25" customHeight="1">
      <c r="A2305" s="124"/>
      <c r="B2305" s="124"/>
      <c r="C2305" s="124"/>
      <c r="E2305" s="135">
        <f>COUNTIF(品番配送区分記入用リスト!U:U,CONCATENATE(A2305,$E$1))</f>
        <v>0</v>
      </c>
      <c r="F2305" s="135">
        <f>COUNTIF(品番配送区分記入用リスト!U:U,CONCATENATE(A2305,$F$1))</f>
        <v>0</v>
      </c>
      <c r="G2305" s="135">
        <f>COUNTIF(品番配送区分記入用リスト!U:U,CONCATENATE(A2305,$G$1))</f>
        <v>0</v>
      </c>
      <c r="H2305" s="135">
        <f>COUNTIF(品番配送区分記入用リスト!U:U,CONCATENATE(A2305,$H$1))</f>
        <v>0</v>
      </c>
      <c r="I2305" s="136">
        <f t="shared" ref="I2305:I2361" si="38">IF(SUM(E2305:H2305)+ROW(A2304)*0.0001%&gt;=1,SUM(E2305:H2305)+ROW(A2304)*0.0001%+M2305+C2305,0)</f>
        <v>0</v>
      </c>
      <c r="M2305" s="137"/>
      <c r="N2305" s="12"/>
      <c r="O2305" s="154"/>
      <c r="P2305" s="137"/>
      <c r="Q2305" s="12"/>
      <c r="R2305" s="151"/>
      <c r="S2305" s="138"/>
      <c r="T2305" s="138"/>
      <c r="X2305" s="85"/>
      <c r="Y2305" s="185"/>
      <c r="AA2305" s="157"/>
      <c r="AB2305" s="95"/>
      <c r="AC2305" s="95"/>
      <c r="AF2305" s="139"/>
      <c r="AS2305" s="84"/>
    </row>
    <row r="2306" spans="1:45" s="103" customFormat="1" ht="14.25" customHeight="1">
      <c r="A2306" s="156"/>
      <c r="B2306" s="156"/>
      <c r="C2306" s="156"/>
      <c r="D2306" s="135"/>
      <c r="E2306" s="135">
        <f>COUNTIF(品番配送区分記入用リスト!U:U,CONCATENATE(A2306,$E$1))</f>
        <v>0</v>
      </c>
      <c r="F2306" s="135">
        <f>COUNTIF(品番配送区分記入用リスト!U:U,CONCATENATE(A2306,$F$1))</f>
        <v>0</v>
      </c>
      <c r="G2306" s="135">
        <f>COUNTIF(品番配送区分記入用リスト!U:U,CONCATENATE(A2306,$G$1))</f>
        <v>0</v>
      </c>
      <c r="H2306" s="135">
        <f>COUNTIF(品番配送区分記入用リスト!U:U,CONCATENATE(A2306,$H$1))</f>
        <v>0</v>
      </c>
      <c r="I2306" s="136">
        <f t="shared" si="38"/>
        <v>0</v>
      </c>
      <c r="M2306" s="137"/>
      <c r="O2306" s="154"/>
      <c r="P2306" s="160"/>
      <c r="R2306" s="161"/>
      <c r="S2306" s="162"/>
      <c r="T2306" s="162"/>
      <c r="U2306" s="163"/>
      <c r="V2306" s="159"/>
      <c r="W2306" s="163"/>
      <c r="X2306" s="162"/>
      <c r="Y2306" s="162"/>
      <c r="Z2306" s="159"/>
      <c r="AA2306" s="191"/>
      <c r="AB2306" s="192"/>
      <c r="AC2306" s="192"/>
      <c r="AE2306" s="193"/>
      <c r="AF2306" s="163"/>
      <c r="AG2306" s="163"/>
      <c r="AH2306" s="194"/>
      <c r="AM2306" s="12"/>
      <c r="AN2306" s="12"/>
      <c r="AP2306" s="12"/>
      <c r="AR2306" s="84"/>
      <c r="AS2306" s="84"/>
    </row>
    <row r="2307" spans="1:45" ht="14.25" customHeight="1">
      <c r="A2307" s="124"/>
      <c r="B2307" s="124"/>
      <c r="C2307" s="124"/>
      <c r="E2307" s="135">
        <f>COUNTIF(品番配送区分記入用リスト!U:U,CONCATENATE(A2307,$E$1))</f>
        <v>0</v>
      </c>
      <c r="F2307" s="135">
        <f>COUNTIF(品番配送区分記入用リスト!U:U,CONCATENATE(A2307,$F$1))</f>
        <v>0</v>
      </c>
      <c r="G2307" s="135">
        <f>COUNTIF(品番配送区分記入用リスト!U:U,CONCATENATE(A2307,$G$1))</f>
        <v>0</v>
      </c>
      <c r="H2307" s="135">
        <f>COUNTIF(品番配送区分記入用リスト!U:U,CONCATENATE(A2307,$H$1))</f>
        <v>0</v>
      </c>
      <c r="I2307" s="136">
        <f t="shared" si="38"/>
        <v>0</v>
      </c>
      <c r="M2307" s="137"/>
      <c r="N2307" s="12"/>
      <c r="O2307" s="154"/>
      <c r="P2307" s="137"/>
      <c r="Q2307" s="12"/>
      <c r="R2307" s="151"/>
      <c r="S2307" s="138"/>
      <c r="T2307" s="138"/>
      <c r="X2307" s="85"/>
      <c r="Y2307" s="185"/>
      <c r="AA2307" s="157"/>
      <c r="AB2307" s="95"/>
      <c r="AC2307" s="95"/>
      <c r="AF2307" s="139"/>
      <c r="AS2307" s="84"/>
    </row>
    <row r="2308" spans="1:45" ht="14.25" customHeight="1">
      <c r="A2308" s="124"/>
      <c r="B2308" s="124"/>
      <c r="C2308" s="124"/>
      <c r="E2308" s="135">
        <f>COUNTIF(品番配送区分記入用リスト!U:U,CONCATENATE(A2308,$E$1))</f>
        <v>0</v>
      </c>
      <c r="F2308" s="135">
        <f>COUNTIF(品番配送区分記入用リスト!U:U,CONCATENATE(A2308,$F$1))</f>
        <v>0</v>
      </c>
      <c r="G2308" s="135">
        <f>COUNTIF(品番配送区分記入用リスト!U:U,CONCATENATE(A2308,$G$1))</f>
        <v>0</v>
      </c>
      <c r="H2308" s="135">
        <f>COUNTIF(品番配送区分記入用リスト!U:U,CONCATENATE(A2308,$H$1))</f>
        <v>0</v>
      </c>
      <c r="I2308" s="136">
        <f t="shared" si="38"/>
        <v>0</v>
      </c>
      <c r="M2308" s="137"/>
      <c r="N2308" s="12"/>
      <c r="O2308" s="154"/>
      <c r="P2308" s="137"/>
      <c r="Q2308" s="12"/>
      <c r="R2308" s="151"/>
      <c r="S2308" s="138"/>
      <c r="T2308" s="138"/>
      <c r="X2308" s="85"/>
      <c r="Y2308" s="185"/>
      <c r="AA2308" s="157"/>
      <c r="AB2308" s="95"/>
      <c r="AC2308" s="95"/>
      <c r="AF2308" s="139"/>
      <c r="AS2308" s="84"/>
    </row>
    <row r="2309" spans="1:45" s="103" customFormat="1" ht="14.25" customHeight="1">
      <c r="A2309" s="156"/>
      <c r="B2309" s="156"/>
      <c r="C2309" s="156"/>
      <c r="D2309" s="135"/>
      <c r="E2309" s="135">
        <f>COUNTIF(品番配送区分記入用リスト!U:U,CONCATENATE(A2309,$E$1))</f>
        <v>0</v>
      </c>
      <c r="F2309" s="135">
        <f>COUNTIF(品番配送区分記入用リスト!U:U,CONCATENATE(A2309,$F$1))</f>
        <v>0</v>
      </c>
      <c r="G2309" s="135">
        <f>COUNTIF(品番配送区分記入用リスト!U:U,CONCATENATE(A2309,$G$1))</f>
        <v>0</v>
      </c>
      <c r="H2309" s="135">
        <f>COUNTIF(品番配送区分記入用リスト!U:U,CONCATENATE(A2309,$H$1))</f>
        <v>0</v>
      </c>
      <c r="I2309" s="136">
        <f t="shared" si="38"/>
        <v>0</v>
      </c>
      <c r="M2309" s="137"/>
      <c r="O2309" s="154"/>
      <c r="P2309" s="160"/>
      <c r="R2309" s="161"/>
      <c r="S2309" s="162"/>
      <c r="T2309" s="162"/>
      <c r="U2309" s="163"/>
      <c r="V2309" s="159"/>
      <c r="W2309" s="163"/>
      <c r="X2309" s="162"/>
      <c r="Y2309" s="162"/>
      <c r="Z2309" s="159"/>
      <c r="AA2309" s="191"/>
      <c r="AB2309" s="192"/>
      <c r="AC2309" s="192"/>
      <c r="AE2309" s="193"/>
      <c r="AF2309" s="163"/>
      <c r="AG2309" s="163"/>
      <c r="AH2309" s="194"/>
      <c r="AM2309" s="12"/>
      <c r="AN2309" s="12"/>
      <c r="AP2309" s="12"/>
      <c r="AR2309" s="84"/>
      <c r="AS2309" s="84"/>
    </row>
    <row r="2310" spans="1:45" ht="14.25" customHeight="1">
      <c r="A2310" s="124"/>
      <c r="B2310" s="124"/>
      <c r="C2310" s="124"/>
      <c r="E2310" s="135">
        <f>COUNTIF(品番配送区分記入用リスト!U:U,CONCATENATE(A2310,$E$1))</f>
        <v>0</v>
      </c>
      <c r="F2310" s="135">
        <f>COUNTIF(品番配送区分記入用リスト!U:U,CONCATENATE(A2310,$F$1))</f>
        <v>0</v>
      </c>
      <c r="G2310" s="135">
        <f>COUNTIF(品番配送区分記入用リスト!U:U,CONCATENATE(A2310,$G$1))</f>
        <v>0</v>
      </c>
      <c r="H2310" s="135">
        <f>COUNTIF(品番配送区分記入用リスト!U:U,CONCATENATE(A2310,$H$1))</f>
        <v>0</v>
      </c>
      <c r="I2310" s="136">
        <f t="shared" si="38"/>
        <v>0</v>
      </c>
      <c r="M2310" s="137"/>
      <c r="N2310" s="12"/>
      <c r="O2310" s="154"/>
      <c r="P2310" s="137"/>
      <c r="Q2310" s="12"/>
      <c r="R2310" s="151"/>
      <c r="S2310" s="138"/>
      <c r="T2310" s="138"/>
      <c r="X2310" s="85"/>
      <c r="Y2310" s="185"/>
      <c r="AA2310" s="157"/>
      <c r="AB2310" s="95"/>
      <c r="AC2310" s="95"/>
      <c r="AF2310" s="139"/>
      <c r="AS2310" s="84"/>
    </row>
    <row r="2311" spans="1:45" ht="14.25" customHeight="1">
      <c r="A2311" s="124"/>
      <c r="B2311" s="124"/>
      <c r="C2311" s="124"/>
      <c r="E2311" s="135">
        <f>COUNTIF(品番配送区分記入用リスト!U:U,CONCATENATE(A2311,$E$1))</f>
        <v>0</v>
      </c>
      <c r="F2311" s="135">
        <f>COUNTIF(品番配送区分記入用リスト!U:U,CONCATENATE(A2311,$F$1))</f>
        <v>0</v>
      </c>
      <c r="G2311" s="135">
        <f>COUNTIF(品番配送区分記入用リスト!U:U,CONCATENATE(A2311,$G$1))</f>
        <v>0</v>
      </c>
      <c r="H2311" s="135">
        <f>COUNTIF(品番配送区分記入用リスト!U:U,CONCATENATE(A2311,$H$1))</f>
        <v>0</v>
      </c>
      <c r="I2311" s="136">
        <f t="shared" si="38"/>
        <v>0</v>
      </c>
      <c r="M2311" s="137"/>
      <c r="N2311" s="12"/>
      <c r="O2311" s="154"/>
      <c r="P2311" s="137"/>
      <c r="Q2311" s="12"/>
      <c r="R2311" s="151"/>
      <c r="S2311" s="138"/>
      <c r="T2311" s="138"/>
      <c r="X2311" s="85"/>
      <c r="Y2311" s="185"/>
      <c r="AA2311" s="157"/>
      <c r="AB2311" s="95"/>
      <c r="AC2311" s="95"/>
      <c r="AF2311" s="139"/>
      <c r="AS2311" s="84"/>
    </row>
    <row r="2312" spans="1:45" ht="14.25" customHeight="1">
      <c r="A2312" s="124"/>
      <c r="B2312" s="124"/>
      <c r="C2312" s="124"/>
      <c r="E2312" s="135">
        <f>COUNTIF(品番配送区分記入用リスト!U:U,CONCATENATE(A2312,$E$1))</f>
        <v>0</v>
      </c>
      <c r="F2312" s="135">
        <f>COUNTIF(品番配送区分記入用リスト!U:U,CONCATENATE(A2312,$F$1))</f>
        <v>0</v>
      </c>
      <c r="G2312" s="135">
        <f>COUNTIF(品番配送区分記入用リスト!U:U,CONCATENATE(A2312,$G$1))</f>
        <v>0</v>
      </c>
      <c r="H2312" s="135">
        <f>COUNTIF(品番配送区分記入用リスト!U:U,CONCATENATE(A2312,$H$1))</f>
        <v>0</v>
      </c>
      <c r="I2312" s="136">
        <f t="shared" si="38"/>
        <v>0</v>
      </c>
      <c r="M2312" s="137"/>
      <c r="N2312" s="12"/>
      <c r="O2312" s="154"/>
      <c r="P2312" s="137"/>
      <c r="Q2312" s="12"/>
      <c r="R2312" s="151"/>
      <c r="S2312" s="138"/>
      <c r="T2312" s="138"/>
      <c r="X2312" s="85"/>
      <c r="Y2312" s="185"/>
      <c r="AA2312" s="157"/>
      <c r="AB2312" s="95"/>
      <c r="AC2312" s="95"/>
      <c r="AF2312" s="139"/>
      <c r="AS2312" s="84"/>
    </row>
    <row r="2313" spans="1:45" ht="14.25" customHeight="1">
      <c r="A2313" s="156"/>
      <c r="B2313" s="156"/>
      <c r="C2313" s="156"/>
      <c r="E2313" s="135">
        <f>COUNTIF(品番配送区分記入用リスト!U:U,CONCATENATE(A2313,$E$1))</f>
        <v>0</v>
      </c>
      <c r="F2313" s="135">
        <f>COUNTIF(品番配送区分記入用リスト!U:U,CONCATENATE(A2313,$F$1))</f>
        <v>0</v>
      </c>
      <c r="G2313" s="135">
        <f>COUNTIF(品番配送区分記入用リスト!U:U,CONCATENATE(A2313,$G$1))</f>
        <v>0</v>
      </c>
      <c r="H2313" s="135">
        <f>COUNTIF(品番配送区分記入用リスト!U:U,CONCATENATE(A2313,$H$1))</f>
        <v>0</v>
      </c>
      <c r="I2313" s="136">
        <f t="shared" si="38"/>
        <v>0</v>
      </c>
      <c r="J2313" s="103"/>
      <c r="K2313" s="103"/>
      <c r="L2313" s="103"/>
      <c r="M2313" s="137"/>
      <c r="N2313" s="12"/>
      <c r="O2313" s="154"/>
      <c r="P2313" s="160"/>
      <c r="Q2313" s="12"/>
      <c r="R2313" s="161"/>
      <c r="S2313" s="162"/>
      <c r="T2313" s="162"/>
      <c r="U2313" s="163"/>
      <c r="V2313" s="159"/>
      <c r="W2313" s="163"/>
      <c r="X2313" s="162"/>
      <c r="Y2313" s="162"/>
      <c r="Z2313" s="159"/>
      <c r="AA2313" s="191"/>
      <c r="AB2313" s="192"/>
      <c r="AC2313" s="192"/>
      <c r="AD2313" s="103"/>
      <c r="AE2313" s="193"/>
      <c r="AF2313" s="163"/>
      <c r="AG2313" s="163"/>
      <c r="AH2313" s="194"/>
      <c r="AI2313" s="103"/>
      <c r="AS2313" s="84"/>
    </row>
    <row r="2314" spans="1:45" ht="14.25" customHeight="1">
      <c r="A2314" s="124"/>
      <c r="B2314" s="124"/>
      <c r="C2314" s="124"/>
      <c r="E2314" s="135">
        <f>COUNTIF(品番配送区分記入用リスト!U:U,CONCATENATE(A2314,$E$1))</f>
        <v>0</v>
      </c>
      <c r="F2314" s="135">
        <f>COUNTIF(品番配送区分記入用リスト!U:U,CONCATENATE(A2314,$F$1))</f>
        <v>0</v>
      </c>
      <c r="G2314" s="135">
        <f>COUNTIF(品番配送区分記入用リスト!U:U,CONCATENATE(A2314,$G$1))</f>
        <v>0</v>
      </c>
      <c r="H2314" s="135">
        <f>COUNTIF(品番配送区分記入用リスト!U:U,CONCATENATE(A2314,$H$1))</f>
        <v>0</v>
      </c>
      <c r="I2314" s="136">
        <f t="shared" si="38"/>
        <v>0</v>
      </c>
      <c r="M2314" s="137"/>
      <c r="N2314" s="12"/>
      <c r="O2314" s="154"/>
      <c r="P2314" s="137"/>
      <c r="Q2314" s="12"/>
      <c r="R2314" s="151"/>
      <c r="S2314" s="138"/>
      <c r="T2314" s="138"/>
      <c r="X2314" s="85"/>
      <c r="Y2314" s="185"/>
      <c r="AA2314" s="157"/>
      <c r="AB2314" s="95"/>
      <c r="AC2314" s="95"/>
      <c r="AF2314" s="139"/>
      <c r="AS2314" s="84"/>
    </row>
    <row r="2315" spans="1:45" ht="14.25" customHeight="1">
      <c r="A2315" s="124"/>
      <c r="B2315" s="124"/>
      <c r="C2315" s="124"/>
      <c r="E2315" s="135">
        <f>COUNTIF(品番配送区分記入用リスト!U:U,CONCATENATE(A2315,$E$1))</f>
        <v>0</v>
      </c>
      <c r="F2315" s="135">
        <f>COUNTIF(品番配送区分記入用リスト!U:U,CONCATENATE(A2315,$F$1))</f>
        <v>0</v>
      </c>
      <c r="G2315" s="135">
        <f>COUNTIF(品番配送区分記入用リスト!U:U,CONCATENATE(A2315,$G$1))</f>
        <v>0</v>
      </c>
      <c r="H2315" s="135">
        <f>COUNTIF(品番配送区分記入用リスト!U:U,CONCATENATE(A2315,$H$1))</f>
        <v>0</v>
      </c>
      <c r="I2315" s="136">
        <f t="shared" si="38"/>
        <v>0</v>
      </c>
      <c r="M2315" s="137"/>
      <c r="N2315" s="12"/>
      <c r="O2315" s="154"/>
      <c r="P2315" s="137"/>
      <c r="Q2315" s="12"/>
      <c r="R2315" s="151"/>
      <c r="S2315" s="138"/>
      <c r="T2315" s="138"/>
      <c r="X2315" s="85"/>
      <c r="Y2315" s="185"/>
      <c r="AA2315" s="157"/>
      <c r="AB2315" s="95"/>
      <c r="AC2315" s="95"/>
      <c r="AF2315" s="139"/>
      <c r="AS2315" s="84"/>
    </row>
    <row r="2316" spans="1:45" ht="14.25" customHeight="1">
      <c r="A2316" s="124"/>
      <c r="B2316" s="124"/>
      <c r="C2316" s="124"/>
      <c r="E2316" s="135">
        <f>COUNTIF(品番配送区分記入用リスト!U:U,CONCATENATE(A2316,$E$1))</f>
        <v>0</v>
      </c>
      <c r="F2316" s="135">
        <f>COUNTIF(品番配送区分記入用リスト!U:U,CONCATENATE(A2316,$F$1))</f>
        <v>0</v>
      </c>
      <c r="G2316" s="135">
        <f>COUNTIF(品番配送区分記入用リスト!U:U,CONCATENATE(A2316,$G$1))</f>
        <v>0</v>
      </c>
      <c r="H2316" s="135">
        <f>COUNTIF(品番配送区分記入用リスト!U:U,CONCATENATE(A2316,$H$1))</f>
        <v>0</v>
      </c>
      <c r="I2316" s="136">
        <f t="shared" si="38"/>
        <v>0</v>
      </c>
      <c r="M2316" s="137"/>
      <c r="N2316" s="12"/>
      <c r="O2316" s="154"/>
      <c r="P2316" s="137"/>
      <c r="Q2316" s="12"/>
      <c r="R2316" s="151"/>
      <c r="S2316" s="138"/>
      <c r="T2316" s="138"/>
      <c r="X2316" s="85"/>
      <c r="Y2316" s="185"/>
      <c r="AA2316" s="157"/>
      <c r="AB2316" s="95"/>
      <c r="AC2316" s="95"/>
      <c r="AF2316" s="139"/>
      <c r="AS2316" s="84"/>
    </row>
    <row r="2317" spans="1:45" ht="14.25" customHeight="1">
      <c r="A2317" s="124"/>
      <c r="B2317" s="124"/>
      <c r="C2317" s="124"/>
      <c r="E2317" s="135">
        <f>COUNTIF(品番配送区分記入用リスト!U:U,CONCATENATE(A2317,$E$1))</f>
        <v>0</v>
      </c>
      <c r="F2317" s="135">
        <f>COUNTIF(品番配送区分記入用リスト!U:U,CONCATENATE(A2317,$F$1))</f>
        <v>0</v>
      </c>
      <c r="G2317" s="135">
        <f>COUNTIF(品番配送区分記入用リスト!U:U,CONCATENATE(A2317,$G$1))</f>
        <v>0</v>
      </c>
      <c r="H2317" s="135">
        <f>COUNTIF(品番配送区分記入用リスト!U:U,CONCATENATE(A2317,$H$1))</f>
        <v>0</v>
      </c>
      <c r="I2317" s="136">
        <f t="shared" si="38"/>
        <v>0</v>
      </c>
      <c r="M2317" s="137"/>
      <c r="N2317" s="12"/>
      <c r="O2317" s="154"/>
      <c r="P2317" s="137"/>
      <c r="Q2317" s="12"/>
      <c r="R2317" s="151"/>
      <c r="S2317" s="138"/>
      <c r="T2317" s="138"/>
      <c r="X2317" s="85"/>
      <c r="Y2317" s="185"/>
      <c r="AA2317" s="157"/>
      <c r="AB2317" s="95"/>
      <c r="AC2317" s="95"/>
      <c r="AF2317" s="139"/>
      <c r="AS2317" s="84"/>
    </row>
    <row r="2318" spans="1:45" ht="14.25" customHeight="1">
      <c r="A2318" s="124"/>
      <c r="B2318" s="124"/>
      <c r="C2318" s="124"/>
      <c r="E2318" s="135">
        <f>COUNTIF(品番配送区分記入用リスト!U:U,CONCATENATE(A2318,$E$1))</f>
        <v>0</v>
      </c>
      <c r="F2318" s="135">
        <f>COUNTIF(品番配送区分記入用リスト!U:U,CONCATENATE(A2318,$F$1))</f>
        <v>0</v>
      </c>
      <c r="G2318" s="135">
        <f>COUNTIF(品番配送区分記入用リスト!U:U,CONCATENATE(A2318,$G$1))</f>
        <v>0</v>
      </c>
      <c r="H2318" s="135">
        <f>COUNTIF(品番配送区分記入用リスト!U:U,CONCATENATE(A2318,$H$1))</f>
        <v>0</v>
      </c>
      <c r="I2318" s="136">
        <f t="shared" si="38"/>
        <v>0</v>
      </c>
      <c r="M2318" s="137"/>
      <c r="N2318" s="12"/>
      <c r="O2318" s="154"/>
      <c r="P2318" s="137"/>
      <c r="Q2318" s="12"/>
      <c r="R2318" s="151"/>
      <c r="S2318" s="138"/>
      <c r="T2318" s="138"/>
      <c r="X2318" s="85"/>
      <c r="Y2318" s="185"/>
      <c r="AA2318" s="157"/>
      <c r="AB2318" s="95"/>
      <c r="AC2318" s="95"/>
      <c r="AF2318" s="139"/>
      <c r="AS2318" s="84"/>
    </row>
    <row r="2319" spans="1:45" ht="14.25" customHeight="1">
      <c r="A2319" s="124"/>
      <c r="B2319" s="124"/>
      <c r="C2319" s="124"/>
      <c r="E2319" s="135">
        <f>COUNTIF(品番配送区分記入用リスト!U:U,CONCATENATE(A2319,$E$1))</f>
        <v>0</v>
      </c>
      <c r="F2319" s="135">
        <f>COUNTIF(品番配送区分記入用リスト!U:U,CONCATENATE(A2319,$F$1))</f>
        <v>0</v>
      </c>
      <c r="G2319" s="135">
        <f>COUNTIF(品番配送区分記入用リスト!U:U,CONCATENATE(A2319,$G$1))</f>
        <v>0</v>
      </c>
      <c r="H2319" s="135">
        <f>COUNTIF(品番配送区分記入用リスト!U:U,CONCATENATE(A2319,$H$1))</f>
        <v>0</v>
      </c>
      <c r="I2319" s="136">
        <f t="shared" si="38"/>
        <v>0</v>
      </c>
      <c r="M2319" s="137"/>
      <c r="N2319" s="12"/>
      <c r="O2319" s="154"/>
      <c r="P2319" s="137"/>
      <c r="Q2319" s="12"/>
      <c r="R2319" s="151"/>
      <c r="S2319" s="138"/>
      <c r="T2319" s="138"/>
      <c r="X2319" s="85"/>
      <c r="Y2319" s="185"/>
      <c r="AA2319" s="157"/>
      <c r="AB2319" s="95"/>
      <c r="AC2319" s="95"/>
      <c r="AF2319" s="139"/>
      <c r="AS2319" s="84"/>
    </row>
    <row r="2320" spans="1:45" ht="14.25" customHeight="1">
      <c r="A2320" s="124"/>
      <c r="B2320" s="124"/>
      <c r="C2320" s="124"/>
      <c r="E2320" s="135">
        <f>COUNTIF(品番配送区分記入用リスト!U:U,CONCATENATE(A2320,$E$1))</f>
        <v>0</v>
      </c>
      <c r="F2320" s="135">
        <f>COUNTIF(品番配送区分記入用リスト!U:U,CONCATENATE(A2320,$F$1))</f>
        <v>0</v>
      </c>
      <c r="G2320" s="135">
        <f>COUNTIF(品番配送区分記入用リスト!U:U,CONCATENATE(A2320,$G$1))</f>
        <v>0</v>
      </c>
      <c r="H2320" s="135">
        <f>COUNTIF(品番配送区分記入用リスト!U:U,CONCATENATE(A2320,$H$1))</f>
        <v>0</v>
      </c>
      <c r="I2320" s="136">
        <f t="shared" si="38"/>
        <v>0</v>
      </c>
      <c r="M2320" s="137"/>
      <c r="N2320" s="12"/>
      <c r="O2320" s="154"/>
      <c r="P2320" s="137"/>
      <c r="Q2320" s="12"/>
      <c r="R2320" s="151"/>
      <c r="S2320" s="138"/>
      <c r="T2320" s="138"/>
      <c r="X2320" s="85"/>
      <c r="Y2320" s="185"/>
      <c r="AA2320" s="157"/>
      <c r="AB2320" s="95"/>
      <c r="AC2320" s="95"/>
      <c r="AF2320" s="139"/>
      <c r="AS2320" s="84"/>
    </row>
    <row r="2321" spans="1:45" ht="14.25" customHeight="1">
      <c r="A2321" s="124"/>
      <c r="B2321" s="124"/>
      <c r="C2321" s="124"/>
      <c r="E2321" s="135">
        <f>COUNTIF(品番配送区分記入用リスト!U:U,CONCATENATE(A2321,$E$1))</f>
        <v>0</v>
      </c>
      <c r="F2321" s="135">
        <f>COUNTIF(品番配送区分記入用リスト!U:U,CONCATENATE(A2321,$F$1))</f>
        <v>0</v>
      </c>
      <c r="G2321" s="135">
        <f>COUNTIF(品番配送区分記入用リスト!U:U,CONCATENATE(A2321,$G$1))</f>
        <v>0</v>
      </c>
      <c r="H2321" s="135">
        <f>COUNTIF(品番配送区分記入用リスト!U:U,CONCATENATE(A2321,$H$1))</f>
        <v>0</v>
      </c>
      <c r="I2321" s="136">
        <f t="shared" si="38"/>
        <v>0</v>
      </c>
      <c r="M2321" s="137"/>
      <c r="N2321" s="12"/>
      <c r="O2321" s="154"/>
      <c r="P2321" s="137"/>
      <c r="Q2321" s="12"/>
      <c r="R2321" s="151"/>
      <c r="S2321" s="138"/>
      <c r="T2321" s="138"/>
      <c r="X2321" s="85"/>
      <c r="Y2321" s="185"/>
      <c r="AA2321" s="157"/>
      <c r="AB2321" s="95"/>
      <c r="AC2321" s="95"/>
      <c r="AF2321" s="139"/>
      <c r="AS2321" s="84"/>
    </row>
    <row r="2322" spans="1:45" ht="14.25" customHeight="1">
      <c r="A2322" s="124"/>
      <c r="B2322" s="124"/>
      <c r="C2322" s="124"/>
      <c r="E2322" s="135">
        <f>COUNTIF(品番配送区分記入用リスト!U:U,CONCATENATE(A2322,$E$1))</f>
        <v>0</v>
      </c>
      <c r="F2322" s="135">
        <f>COUNTIF(品番配送区分記入用リスト!U:U,CONCATENATE(A2322,$F$1))</f>
        <v>0</v>
      </c>
      <c r="G2322" s="135">
        <f>COUNTIF(品番配送区分記入用リスト!U:U,CONCATENATE(A2322,$G$1))</f>
        <v>0</v>
      </c>
      <c r="H2322" s="135">
        <f>COUNTIF(品番配送区分記入用リスト!U:U,CONCATENATE(A2322,$H$1))</f>
        <v>0</v>
      </c>
      <c r="I2322" s="136">
        <f t="shared" si="38"/>
        <v>0</v>
      </c>
      <c r="M2322" s="137"/>
      <c r="N2322" s="12"/>
      <c r="O2322" s="154"/>
      <c r="P2322" s="137"/>
      <c r="Q2322" s="12"/>
      <c r="R2322" s="151"/>
      <c r="S2322" s="138"/>
      <c r="T2322" s="138"/>
      <c r="X2322" s="85"/>
      <c r="Y2322" s="185"/>
      <c r="AA2322" s="157"/>
      <c r="AB2322" s="95"/>
      <c r="AC2322" s="95"/>
      <c r="AF2322" s="139"/>
      <c r="AS2322" s="84"/>
    </row>
    <row r="2323" spans="1:45" ht="14.25" customHeight="1">
      <c r="A2323" s="124"/>
      <c r="B2323" s="124"/>
      <c r="C2323" s="124"/>
      <c r="E2323" s="135">
        <f>COUNTIF(品番配送区分記入用リスト!U:U,CONCATENATE(A2323,$E$1))</f>
        <v>0</v>
      </c>
      <c r="F2323" s="135">
        <f>COUNTIF(品番配送区分記入用リスト!U:U,CONCATENATE(A2323,$F$1))</f>
        <v>0</v>
      </c>
      <c r="G2323" s="135">
        <f>COUNTIF(品番配送区分記入用リスト!U:U,CONCATENATE(A2323,$G$1))</f>
        <v>0</v>
      </c>
      <c r="H2323" s="135">
        <f>COUNTIF(品番配送区分記入用リスト!U:U,CONCATENATE(A2323,$H$1))</f>
        <v>0</v>
      </c>
      <c r="I2323" s="136">
        <f t="shared" si="38"/>
        <v>0</v>
      </c>
      <c r="M2323" s="137"/>
      <c r="N2323" s="12"/>
      <c r="O2323" s="154"/>
      <c r="P2323" s="137"/>
      <c r="Q2323" s="12"/>
      <c r="R2323" s="151"/>
      <c r="S2323" s="138"/>
      <c r="T2323" s="138"/>
      <c r="X2323" s="85"/>
      <c r="Y2323" s="185"/>
      <c r="AA2323" s="157"/>
      <c r="AB2323" s="95"/>
      <c r="AC2323" s="95"/>
      <c r="AF2323" s="139"/>
      <c r="AS2323" s="84"/>
    </row>
    <row r="2324" spans="1:45" ht="14.25" customHeight="1">
      <c r="A2324" s="156"/>
      <c r="B2324" s="156"/>
      <c r="C2324" s="156"/>
      <c r="E2324" s="135">
        <f>COUNTIF(品番配送区分記入用リスト!U:U,CONCATENATE(A2324,$E$1))</f>
        <v>0</v>
      </c>
      <c r="F2324" s="135">
        <f>COUNTIF(品番配送区分記入用リスト!U:U,CONCATENATE(A2324,$F$1))</f>
        <v>0</v>
      </c>
      <c r="G2324" s="135">
        <f>COUNTIF(品番配送区分記入用リスト!U:U,CONCATENATE(A2324,$G$1))</f>
        <v>0</v>
      </c>
      <c r="H2324" s="135">
        <f>COUNTIF(品番配送区分記入用リスト!U:U,CONCATENATE(A2324,$H$1))</f>
        <v>0</v>
      </c>
      <c r="I2324" s="136">
        <f t="shared" si="38"/>
        <v>0</v>
      </c>
      <c r="J2324" s="103"/>
      <c r="K2324" s="103"/>
      <c r="L2324" s="103"/>
      <c r="M2324" s="137"/>
      <c r="N2324" s="12"/>
      <c r="O2324" s="154"/>
      <c r="P2324" s="160"/>
      <c r="Q2324" s="12"/>
      <c r="R2324" s="161"/>
      <c r="S2324" s="162"/>
      <c r="T2324" s="162"/>
      <c r="V2324" s="159"/>
      <c r="W2324" s="163"/>
      <c r="X2324" s="162"/>
      <c r="Y2324" s="185"/>
      <c r="Z2324" s="159"/>
      <c r="AA2324" s="157"/>
      <c r="AB2324" s="95"/>
      <c r="AC2324" s="95"/>
      <c r="AF2324" s="163"/>
      <c r="AS2324" s="84"/>
    </row>
    <row r="2325" spans="1:45" ht="14.25" customHeight="1">
      <c r="A2325" s="156"/>
      <c r="B2325" s="156"/>
      <c r="C2325" s="156"/>
      <c r="E2325" s="135">
        <f>COUNTIF(品番配送区分記入用リスト!U:U,CONCATENATE(A2325,$E$1))</f>
        <v>0</v>
      </c>
      <c r="F2325" s="135">
        <f>COUNTIF(品番配送区分記入用リスト!U:U,CONCATENATE(A2325,$F$1))</f>
        <v>0</v>
      </c>
      <c r="G2325" s="135">
        <f>COUNTIF(品番配送区分記入用リスト!U:U,CONCATENATE(A2325,$G$1))</f>
        <v>0</v>
      </c>
      <c r="H2325" s="135">
        <f>COUNTIF(品番配送区分記入用リスト!U:U,CONCATENATE(A2325,$H$1))</f>
        <v>0</v>
      </c>
      <c r="I2325" s="136">
        <f t="shared" si="38"/>
        <v>0</v>
      </c>
      <c r="J2325" s="103"/>
      <c r="K2325" s="103"/>
      <c r="L2325" s="103"/>
      <c r="M2325" s="137"/>
      <c r="N2325" s="12"/>
      <c r="O2325" s="154"/>
      <c r="P2325" s="160"/>
      <c r="Q2325" s="12"/>
      <c r="R2325" s="161"/>
      <c r="S2325" s="162"/>
      <c r="T2325" s="162"/>
      <c r="V2325" s="159"/>
      <c r="W2325" s="163"/>
      <c r="X2325" s="162"/>
      <c r="Y2325" s="185"/>
      <c r="Z2325" s="159"/>
      <c r="AA2325" s="157"/>
      <c r="AB2325" s="95"/>
      <c r="AC2325" s="95"/>
      <c r="AF2325" s="163"/>
      <c r="AS2325" s="84"/>
    </row>
    <row r="2326" spans="1:45" s="103" customFormat="1" ht="14.25" customHeight="1">
      <c r="A2326" s="156"/>
      <c r="B2326" s="156"/>
      <c r="C2326" s="156"/>
      <c r="D2326" s="135"/>
      <c r="E2326" s="135">
        <f>COUNTIF(品番配送区分記入用リスト!U:U,CONCATENATE(A2326,$E$1))</f>
        <v>0</v>
      </c>
      <c r="F2326" s="135">
        <f>COUNTIF(品番配送区分記入用リスト!U:U,CONCATENATE(A2326,$F$1))</f>
        <v>0</v>
      </c>
      <c r="G2326" s="135">
        <f>COUNTIF(品番配送区分記入用リスト!U:U,CONCATENATE(A2326,$G$1))</f>
        <v>0</v>
      </c>
      <c r="H2326" s="135">
        <f>COUNTIF(品番配送区分記入用リスト!U:U,CONCATENATE(A2326,$H$1))</f>
        <v>0</v>
      </c>
      <c r="I2326" s="136">
        <f t="shared" si="38"/>
        <v>0</v>
      </c>
      <c r="M2326" s="137"/>
      <c r="O2326" s="154"/>
      <c r="P2326" s="160"/>
      <c r="R2326" s="161"/>
      <c r="S2326" s="162"/>
      <c r="T2326" s="162"/>
      <c r="U2326" s="163"/>
      <c r="V2326" s="159"/>
      <c r="W2326" s="163"/>
      <c r="X2326" s="162"/>
      <c r="Y2326" s="162"/>
      <c r="Z2326" s="159"/>
      <c r="AA2326" s="191"/>
      <c r="AB2326" s="192"/>
      <c r="AC2326" s="192"/>
      <c r="AE2326" s="193"/>
      <c r="AF2326" s="163"/>
      <c r="AG2326" s="163"/>
      <c r="AH2326" s="194"/>
      <c r="AM2326" s="12"/>
      <c r="AN2326" s="12"/>
      <c r="AP2326" s="12"/>
      <c r="AR2326" s="84"/>
      <c r="AS2326" s="84"/>
    </row>
    <row r="2327" spans="1:45" ht="14.25" customHeight="1">
      <c r="A2327" s="124"/>
      <c r="B2327" s="124"/>
      <c r="C2327" s="124"/>
      <c r="E2327" s="135">
        <f>COUNTIF(品番配送区分記入用リスト!U:U,CONCATENATE(A2327,$E$1))</f>
        <v>0</v>
      </c>
      <c r="F2327" s="135">
        <f>COUNTIF(品番配送区分記入用リスト!U:U,CONCATENATE(A2327,$F$1))</f>
        <v>0</v>
      </c>
      <c r="G2327" s="135">
        <f>COUNTIF(品番配送区分記入用リスト!U:U,CONCATENATE(A2327,$G$1))</f>
        <v>0</v>
      </c>
      <c r="H2327" s="135">
        <f>COUNTIF(品番配送区分記入用リスト!U:U,CONCATENATE(A2327,$H$1))</f>
        <v>0</v>
      </c>
      <c r="I2327" s="136">
        <f t="shared" si="38"/>
        <v>0</v>
      </c>
      <c r="M2327" s="137"/>
      <c r="N2327" s="12"/>
      <c r="O2327" s="154"/>
      <c r="P2327" s="137"/>
      <c r="Q2327" s="12"/>
      <c r="R2327" s="151"/>
      <c r="S2327" s="138"/>
      <c r="T2327" s="138"/>
      <c r="X2327" s="85"/>
      <c r="Y2327" s="185"/>
      <c r="AA2327" s="157"/>
      <c r="AB2327" s="95"/>
      <c r="AC2327" s="95"/>
      <c r="AF2327" s="139"/>
      <c r="AS2327" s="84"/>
    </row>
    <row r="2328" spans="1:45" ht="14.25" customHeight="1">
      <c r="A2328" s="124"/>
      <c r="B2328" s="124"/>
      <c r="C2328" s="124"/>
      <c r="E2328" s="135">
        <f>COUNTIF(品番配送区分記入用リスト!U:U,CONCATENATE(A2328,$E$1))</f>
        <v>0</v>
      </c>
      <c r="F2328" s="135">
        <f>COUNTIF(品番配送区分記入用リスト!U:U,CONCATENATE(A2328,$F$1))</f>
        <v>0</v>
      </c>
      <c r="G2328" s="135">
        <f>COUNTIF(品番配送区分記入用リスト!U:U,CONCATENATE(A2328,$G$1))</f>
        <v>0</v>
      </c>
      <c r="H2328" s="135">
        <f>COUNTIF(品番配送区分記入用リスト!U:U,CONCATENATE(A2328,$H$1))</f>
        <v>0</v>
      </c>
      <c r="I2328" s="136">
        <f t="shared" si="38"/>
        <v>0</v>
      </c>
      <c r="M2328" s="137"/>
      <c r="N2328" s="12"/>
      <c r="O2328" s="154"/>
      <c r="P2328" s="137"/>
      <c r="Q2328" s="12"/>
      <c r="R2328" s="151"/>
      <c r="S2328" s="138"/>
      <c r="T2328" s="138"/>
      <c r="X2328" s="85"/>
      <c r="Y2328" s="185"/>
      <c r="AA2328" s="157"/>
      <c r="AB2328" s="95"/>
      <c r="AC2328" s="95"/>
      <c r="AF2328" s="139"/>
      <c r="AS2328" s="84"/>
    </row>
    <row r="2329" spans="1:45" ht="14.25" customHeight="1">
      <c r="A2329" s="124"/>
      <c r="B2329" s="124"/>
      <c r="C2329" s="124"/>
      <c r="E2329" s="135">
        <f>COUNTIF(品番配送区分記入用リスト!U:U,CONCATENATE(A2329,$E$1))</f>
        <v>0</v>
      </c>
      <c r="F2329" s="135">
        <f>COUNTIF(品番配送区分記入用リスト!U:U,CONCATENATE(A2329,$F$1))</f>
        <v>0</v>
      </c>
      <c r="G2329" s="135">
        <f>COUNTIF(品番配送区分記入用リスト!U:U,CONCATENATE(A2329,$G$1))</f>
        <v>0</v>
      </c>
      <c r="H2329" s="135">
        <f>COUNTIF(品番配送区分記入用リスト!U:U,CONCATENATE(A2329,$H$1))</f>
        <v>0</v>
      </c>
      <c r="I2329" s="136">
        <f t="shared" si="38"/>
        <v>0</v>
      </c>
      <c r="M2329" s="137"/>
      <c r="N2329" s="12"/>
      <c r="O2329" s="154"/>
      <c r="P2329" s="137"/>
      <c r="Q2329" s="12"/>
      <c r="R2329" s="151"/>
      <c r="S2329" s="138"/>
      <c r="T2329" s="138"/>
      <c r="X2329" s="85"/>
      <c r="Y2329" s="185"/>
      <c r="AA2329" s="157"/>
      <c r="AB2329" s="95"/>
      <c r="AC2329" s="95"/>
      <c r="AF2329" s="139"/>
      <c r="AS2329" s="84"/>
    </row>
    <row r="2330" spans="1:45" ht="14.25" customHeight="1">
      <c r="A2330" s="124"/>
      <c r="B2330" s="124"/>
      <c r="C2330" s="124"/>
      <c r="E2330" s="135">
        <f>COUNTIF(品番配送区分記入用リスト!U:U,CONCATENATE(A2330,$E$1))</f>
        <v>0</v>
      </c>
      <c r="F2330" s="135">
        <f>COUNTIF(品番配送区分記入用リスト!U:U,CONCATENATE(A2330,$F$1))</f>
        <v>0</v>
      </c>
      <c r="G2330" s="135">
        <f>COUNTIF(品番配送区分記入用リスト!U:U,CONCATENATE(A2330,$G$1))</f>
        <v>0</v>
      </c>
      <c r="H2330" s="135">
        <f>COUNTIF(品番配送区分記入用リスト!U:U,CONCATENATE(A2330,$H$1))</f>
        <v>0</v>
      </c>
      <c r="I2330" s="136">
        <f t="shared" si="38"/>
        <v>0</v>
      </c>
      <c r="M2330" s="137"/>
      <c r="N2330" s="12"/>
      <c r="O2330" s="154"/>
      <c r="P2330" s="137"/>
      <c r="Q2330" s="12"/>
      <c r="R2330" s="151"/>
      <c r="S2330" s="138"/>
      <c r="T2330" s="138"/>
      <c r="X2330" s="85"/>
      <c r="Y2330" s="185"/>
      <c r="AA2330" s="157"/>
      <c r="AB2330" s="95"/>
      <c r="AC2330" s="95"/>
      <c r="AF2330" s="139"/>
      <c r="AS2330" s="84"/>
    </row>
    <row r="2331" spans="1:45" s="103" customFormat="1" ht="14.25" customHeight="1">
      <c r="A2331" s="156"/>
      <c r="B2331" s="156"/>
      <c r="C2331" s="156"/>
      <c r="D2331" s="135"/>
      <c r="E2331" s="135">
        <f>COUNTIF(品番配送区分記入用リスト!U:U,CONCATENATE(A2331,$E$1))</f>
        <v>0</v>
      </c>
      <c r="F2331" s="135">
        <f>COUNTIF(品番配送区分記入用リスト!U:U,CONCATENATE(A2331,$F$1))</f>
        <v>0</v>
      </c>
      <c r="G2331" s="135">
        <f>COUNTIF(品番配送区分記入用リスト!U:U,CONCATENATE(A2331,$G$1))</f>
        <v>0</v>
      </c>
      <c r="H2331" s="135">
        <f>COUNTIF(品番配送区分記入用リスト!U:U,CONCATENATE(A2331,$H$1))</f>
        <v>0</v>
      </c>
      <c r="I2331" s="136">
        <f t="shared" si="38"/>
        <v>0</v>
      </c>
      <c r="M2331" s="137"/>
      <c r="O2331" s="154"/>
      <c r="P2331" s="160"/>
      <c r="R2331" s="161"/>
      <c r="S2331" s="162"/>
      <c r="T2331" s="162"/>
      <c r="U2331" s="163"/>
      <c r="V2331" s="159"/>
      <c r="W2331" s="163"/>
      <c r="X2331" s="162"/>
      <c r="Y2331" s="162"/>
      <c r="Z2331" s="159"/>
      <c r="AA2331" s="191"/>
      <c r="AB2331" s="192"/>
      <c r="AC2331" s="192"/>
      <c r="AE2331" s="193"/>
      <c r="AF2331" s="163"/>
      <c r="AG2331" s="163"/>
      <c r="AH2331" s="194"/>
      <c r="AM2331" s="12"/>
      <c r="AN2331" s="12"/>
      <c r="AP2331" s="12"/>
      <c r="AR2331" s="84"/>
      <c r="AS2331" s="84"/>
    </row>
    <row r="2332" spans="1:45" ht="14.25" customHeight="1">
      <c r="A2332" s="124"/>
      <c r="B2332" s="124"/>
      <c r="C2332" s="124"/>
      <c r="E2332" s="135">
        <f>COUNTIF(品番配送区分記入用リスト!U:U,CONCATENATE(A2332,$E$1))</f>
        <v>0</v>
      </c>
      <c r="F2332" s="135">
        <f>COUNTIF(品番配送区分記入用リスト!U:U,CONCATENATE(A2332,$F$1))</f>
        <v>0</v>
      </c>
      <c r="G2332" s="135">
        <f>COUNTIF(品番配送区分記入用リスト!U:U,CONCATENATE(A2332,$G$1))</f>
        <v>0</v>
      </c>
      <c r="H2332" s="135">
        <f>COUNTIF(品番配送区分記入用リスト!U:U,CONCATENATE(A2332,$H$1))</f>
        <v>0</v>
      </c>
      <c r="I2332" s="136">
        <f t="shared" si="38"/>
        <v>0</v>
      </c>
      <c r="M2332" s="137"/>
      <c r="N2332" s="12"/>
      <c r="O2332" s="154"/>
      <c r="P2332" s="137"/>
      <c r="Q2332" s="12"/>
      <c r="R2332" s="151"/>
      <c r="S2332" s="138"/>
      <c r="T2332" s="138"/>
      <c r="X2332" s="85"/>
      <c r="Y2332" s="185"/>
      <c r="AA2332" s="157"/>
      <c r="AB2332" s="95"/>
      <c r="AC2332" s="95"/>
      <c r="AF2332" s="139"/>
      <c r="AS2332" s="84"/>
    </row>
    <row r="2333" spans="1:45" ht="14.25" customHeight="1">
      <c r="A2333" s="124"/>
      <c r="B2333" s="124"/>
      <c r="C2333" s="124"/>
      <c r="E2333" s="135">
        <f>COUNTIF(品番配送区分記入用リスト!U:U,CONCATENATE(A2333,$E$1))</f>
        <v>0</v>
      </c>
      <c r="F2333" s="135">
        <f>COUNTIF(品番配送区分記入用リスト!U:U,CONCATENATE(A2333,$F$1))</f>
        <v>0</v>
      </c>
      <c r="G2333" s="135">
        <f>COUNTIF(品番配送区分記入用リスト!U:U,CONCATENATE(A2333,$G$1))</f>
        <v>0</v>
      </c>
      <c r="H2333" s="135">
        <f>COUNTIF(品番配送区分記入用リスト!U:U,CONCATENATE(A2333,$H$1))</f>
        <v>0</v>
      </c>
      <c r="I2333" s="136">
        <f t="shared" si="38"/>
        <v>0</v>
      </c>
      <c r="M2333" s="137"/>
      <c r="N2333" s="12"/>
      <c r="O2333" s="154"/>
      <c r="P2333" s="137"/>
      <c r="Q2333" s="12"/>
      <c r="R2333" s="151"/>
      <c r="S2333" s="138"/>
      <c r="T2333" s="138"/>
      <c r="X2333" s="85"/>
      <c r="Y2333" s="185"/>
      <c r="AA2333" s="157"/>
      <c r="AB2333" s="95"/>
      <c r="AC2333" s="95"/>
      <c r="AF2333" s="139"/>
      <c r="AS2333" s="84"/>
    </row>
    <row r="2334" spans="1:45" s="103" customFormat="1" ht="14.25" customHeight="1">
      <c r="A2334" s="156"/>
      <c r="B2334" s="156"/>
      <c r="C2334" s="156"/>
      <c r="D2334" s="135"/>
      <c r="E2334" s="135">
        <f>COUNTIF(品番配送区分記入用リスト!U:U,CONCATENATE(A2334,$E$1))</f>
        <v>0</v>
      </c>
      <c r="F2334" s="135">
        <f>COUNTIF(品番配送区分記入用リスト!U:U,CONCATENATE(A2334,$F$1))</f>
        <v>0</v>
      </c>
      <c r="G2334" s="135">
        <f>COUNTIF(品番配送区分記入用リスト!U:U,CONCATENATE(A2334,$G$1))</f>
        <v>0</v>
      </c>
      <c r="H2334" s="135">
        <f>COUNTIF(品番配送区分記入用リスト!U:U,CONCATENATE(A2334,$H$1))</f>
        <v>0</v>
      </c>
      <c r="I2334" s="136">
        <f t="shared" si="38"/>
        <v>0</v>
      </c>
      <c r="M2334" s="137"/>
      <c r="O2334" s="154"/>
      <c r="P2334" s="160"/>
      <c r="R2334" s="161"/>
      <c r="S2334" s="162"/>
      <c r="T2334" s="162"/>
      <c r="U2334" s="163"/>
      <c r="V2334" s="159"/>
      <c r="W2334" s="163"/>
      <c r="X2334" s="162"/>
      <c r="Y2334" s="162"/>
      <c r="Z2334" s="159"/>
      <c r="AA2334" s="191"/>
      <c r="AB2334" s="192"/>
      <c r="AC2334" s="192"/>
      <c r="AE2334" s="193"/>
      <c r="AF2334" s="163"/>
      <c r="AG2334" s="163"/>
      <c r="AH2334" s="194"/>
      <c r="AM2334" s="12"/>
      <c r="AN2334" s="12"/>
      <c r="AP2334" s="12"/>
      <c r="AR2334" s="84"/>
      <c r="AS2334" s="84"/>
    </row>
    <row r="2335" spans="1:45" ht="14.25" customHeight="1">
      <c r="A2335" s="124"/>
      <c r="B2335" s="124"/>
      <c r="C2335" s="124"/>
      <c r="E2335" s="135">
        <f>COUNTIF(品番配送区分記入用リスト!U:U,CONCATENATE(A2335,$E$1))</f>
        <v>0</v>
      </c>
      <c r="F2335" s="135">
        <f>COUNTIF(品番配送区分記入用リスト!U:U,CONCATENATE(A2335,$F$1))</f>
        <v>0</v>
      </c>
      <c r="G2335" s="135">
        <f>COUNTIF(品番配送区分記入用リスト!U:U,CONCATENATE(A2335,$G$1))</f>
        <v>0</v>
      </c>
      <c r="H2335" s="135">
        <f>COUNTIF(品番配送区分記入用リスト!U:U,CONCATENATE(A2335,$H$1))</f>
        <v>0</v>
      </c>
      <c r="I2335" s="136">
        <f t="shared" si="38"/>
        <v>0</v>
      </c>
      <c r="M2335" s="137"/>
      <c r="N2335" s="12"/>
      <c r="O2335" s="154"/>
      <c r="P2335" s="137"/>
      <c r="Q2335" s="12"/>
      <c r="R2335" s="151"/>
      <c r="S2335" s="138"/>
      <c r="T2335" s="138"/>
      <c r="X2335" s="85"/>
      <c r="Y2335" s="185"/>
      <c r="AA2335" s="157"/>
      <c r="AB2335" s="95"/>
      <c r="AC2335" s="95"/>
      <c r="AF2335" s="139"/>
      <c r="AS2335" s="84"/>
    </row>
    <row r="2336" spans="1:45" ht="14.25" customHeight="1">
      <c r="A2336" s="124"/>
      <c r="B2336" s="124"/>
      <c r="C2336" s="124"/>
      <c r="E2336" s="135">
        <f>COUNTIF(品番配送区分記入用リスト!U:U,CONCATENATE(A2336,$E$1))</f>
        <v>0</v>
      </c>
      <c r="F2336" s="135">
        <f>COUNTIF(品番配送区分記入用リスト!U:U,CONCATENATE(A2336,$F$1))</f>
        <v>0</v>
      </c>
      <c r="G2336" s="135">
        <f>COUNTIF(品番配送区分記入用リスト!U:U,CONCATENATE(A2336,$G$1))</f>
        <v>0</v>
      </c>
      <c r="H2336" s="135">
        <f>COUNTIF(品番配送区分記入用リスト!U:U,CONCATENATE(A2336,$H$1))</f>
        <v>0</v>
      </c>
      <c r="I2336" s="136">
        <f t="shared" si="38"/>
        <v>0</v>
      </c>
      <c r="M2336" s="137"/>
      <c r="N2336" s="12"/>
      <c r="O2336" s="154"/>
      <c r="P2336" s="137"/>
      <c r="Q2336" s="12"/>
      <c r="R2336" s="151"/>
      <c r="S2336" s="138"/>
      <c r="T2336" s="138"/>
      <c r="X2336" s="85"/>
      <c r="Y2336" s="185"/>
      <c r="AA2336" s="157"/>
      <c r="AB2336" s="95"/>
      <c r="AC2336" s="95"/>
      <c r="AF2336" s="139"/>
      <c r="AS2336" s="84"/>
    </row>
    <row r="2337" spans="1:45" ht="14.25" customHeight="1">
      <c r="A2337" s="124"/>
      <c r="B2337" s="124"/>
      <c r="C2337" s="124"/>
      <c r="E2337" s="135">
        <f>COUNTIF(品番配送区分記入用リスト!U:U,CONCATENATE(A2337,$E$1))</f>
        <v>0</v>
      </c>
      <c r="F2337" s="135">
        <f>COUNTIF(品番配送区分記入用リスト!U:U,CONCATENATE(A2337,$F$1))</f>
        <v>0</v>
      </c>
      <c r="G2337" s="135">
        <f>COUNTIF(品番配送区分記入用リスト!U:U,CONCATENATE(A2337,$G$1))</f>
        <v>0</v>
      </c>
      <c r="H2337" s="135">
        <f>COUNTIF(品番配送区分記入用リスト!U:U,CONCATENATE(A2337,$H$1))</f>
        <v>0</v>
      </c>
      <c r="I2337" s="136">
        <f t="shared" si="38"/>
        <v>0</v>
      </c>
      <c r="M2337" s="137"/>
      <c r="N2337" s="12"/>
      <c r="O2337" s="154"/>
      <c r="P2337" s="137"/>
      <c r="Q2337" s="12"/>
      <c r="R2337" s="151"/>
      <c r="S2337" s="138"/>
      <c r="T2337" s="138"/>
      <c r="X2337" s="85"/>
      <c r="Y2337" s="185"/>
      <c r="AA2337" s="157"/>
      <c r="AB2337" s="95"/>
      <c r="AC2337" s="95"/>
      <c r="AF2337" s="139"/>
      <c r="AS2337" s="84"/>
    </row>
    <row r="2338" spans="1:45" ht="14.25" customHeight="1">
      <c r="A2338" s="124"/>
      <c r="B2338" s="124"/>
      <c r="C2338" s="124"/>
      <c r="E2338" s="135">
        <f>COUNTIF(品番配送区分記入用リスト!U:U,CONCATENATE(A2338,$E$1))</f>
        <v>0</v>
      </c>
      <c r="F2338" s="135">
        <f>COUNTIF(品番配送区分記入用リスト!U:U,CONCATENATE(A2338,$F$1))</f>
        <v>0</v>
      </c>
      <c r="G2338" s="135">
        <f>COUNTIF(品番配送区分記入用リスト!U:U,CONCATENATE(A2338,$G$1))</f>
        <v>0</v>
      </c>
      <c r="H2338" s="135">
        <f>COUNTIF(品番配送区分記入用リスト!U:U,CONCATENATE(A2338,$H$1))</f>
        <v>0</v>
      </c>
      <c r="I2338" s="136">
        <f t="shared" si="38"/>
        <v>0</v>
      </c>
      <c r="M2338" s="137"/>
      <c r="N2338" s="12"/>
      <c r="O2338" s="154"/>
      <c r="P2338" s="137"/>
      <c r="Q2338" s="12"/>
      <c r="R2338" s="151"/>
      <c r="S2338" s="138"/>
      <c r="T2338" s="138"/>
      <c r="X2338" s="85"/>
      <c r="Y2338" s="185"/>
      <c r="AA2338" s="157"/>
      <c r="AB2338" s="95"/>
      <c r="AC2338" s="95"/>
      <c r="AF2338" s="139"/>
      <c r="AS2338" s="84"/>
    </row>
    <row r="2339" spans="1:45" ht="14.25" customHeight="1">
      <c r="A2339" s="124"/>
      <c r="B2339" s="124"/>
      <c r="C2339" s="124"/>
      <c r="E2339" s="135">
        <f>COUNTIF(品番配送区分記入用リスト!U:U,CONCATENATE(A2339,$E$1))</f>
        <v>0</v>
      </c>
      <c r="F2339" s="135">
        <f>COUNTIF(品番配送区分記入用リスト!U:U,CONCATENATE(A2339,$F$1))</f>
        <v>0</v>
      </c>
      <c r="G2339" s="135">
        <f>COUNTIF(品番配送区分記入用リスト!U:U,CONCATENATE(A2339,$G$1))</f>
        <v>0</v>
      </c>
      <c r="H2339" s="135">
        <f>COUNTIF(品番配送区分記入用リスト!U:U,CONCATENATE(A2339,$H$1))</f>
        <v>0</v>
      </c>
      <c r="I2339" s="136">
        <f t="shared" si="38"/>
        <v>0</v>
      </c>
      <c r="M2339" s="137"/>
      <c r="N2339" s="12"/>
      <c r="O2339" s="154"/>
      <c r="P2339" s="137"/>
      <c r="Q2339" s="12"/>
      <c r="R2339" s="151"/>
      <c r="S2339" s="138"/>
      <c r="T2339" s="138"/>
      <c r="X2339" s="85"/>
      <c r="Y2339" s="185"/>
      <c r="AA2339" s="157"/>
      <c r="AB2339" s="95"/>
      <c r="AC2339" s="95"/>
      <c r="AF2339" s="139"/>
      <c r="AS2339" s="84"/>
    </row>
    <row r="2340" spans="1:45" ht="14.25" customHeight="1">
      <c r="A2340" s="124"/>
      <c r="B2340" s="124"/>
      <c r="C2340" s="124"/>
      <c r="E2340" s="135">
        <f>COUNTIF(品番配送区分記入用リスト!U:U,CONCATENATE(A2340,$E$1))</f>
        <v>0</v>
      </c>
      <c r="F2340" s="135">
        <f>COUNTIF(品番配送区分記入用リスト!U:U,CONCATENATE(A2340,$F$1))</f>
        <v>0</v>
      </c>
      <c r="G2340" s="135">
        <f>COUNTIF(品番配送区分記入用リスト!U:U,CONCATENATE(A2340,$G$1))</f>
        <v>0</v>
      </c>
      <c r="H2340" s="135">
        <f>COUNTIF(品番配送区分記入用リスト!U:U,CONCATENATE(A2340,$H$1))</f>
        <v>0</v>
      </c>
      <c r="I2340" s="136">
        <f t="shared" si="38"/>
        <v>0</v>
      </c>
      <c r="M2340" s="137"/>
      <c r="N2340" s="12"/>
      <c r="O2340" s="154"/>
      <c r="P2340" s="137"/>
      <c r="Q2340" s="12"/>
      <c r="R2340" s="151"/>
      <c r="S2340" s="138"/>
      <c r="T2340" s="138"/>
      <c r="X2340" s="85"/>
      <c r="Y2340" s="185"/>
      <c r="AA2340" s="157"/>
      <c r="AB2340" s="95"/>
      <c r="AC2340" s="95"/>
      <c r="AF2340" s="139"/>
      <c r="AS2340" s="84"/>
    </row>
    <row r="2341" spans="1:45" ht="14.25" customHeight="1">
      <c r="A2341" s="124"/>
      <c r="B2341" s="124"/>
      <c r="C2341" s="124"/>
      <c r="E2341" s="135">
        <f>COUNTIF(品番配送区分記入用リスト!U:U,CONCATENATE(A2341,$E$1))</f>
        <v>0</v>
      </c>
      <c r="F2341" s="135">
        <f>COUNTIF(品番配送区分記入用リスト!U:U,CONCATENATE(A2341,$F$1))</f>
        <v>0</v>
      </c>
      <c r="G2341" s="135">
        <f>COUNTIF(品番配送区分記入用リスト!U:U,CONCATENATE(A2341,$G$1))</f>
        <v>0</v>
      </c>
      <c r="H2341" s="135">
        <f>COUNTIF(品番配送区分記入用リスト!U:U,CONCATENATE(A2341,$H$1))</f>
        <v>0</v>
      </c>
      <c r="I2341" s="136">
        <f t="shared" si="38"/>
        <v>0</v>
      </c>
      <c r="M2341" s="137"/>
      <c r="N2341" s="12"/>
      <c r="O2341" s="154"/>
      <c r="P2341" s="137"/>
      <c r="Q2341" s="12"/>
      <c r="R2341" s="151"/>
      <c r="S2341" s="138"/>
      <c r="T2341" s="138"/>
      <c r="X2341" s="85"/>
      <c r="Y2341" s="185"/>
      <c r="AA2341" s="157"/>
      <c r="AB2341" s="95"/>
      <c r="AC2341" s="95"/>
      <c r="AF2341" s="139"/>
      <c r="AS2341" s="84"/>
    </row>
    <row r="2342" spans="1:45" ht="14.25" customHeight="1">
      <c r="A2342" s="124"/>
      <c r="B2342" s="124"/>
      <c r="C2342" s="124"/>
      <c r="E2342" s="135">
        <f>COUNTIF(品番配送区分記入用リスト!U:U,CONCATENATE(A2342,$E$1))</f>
        <v>0</v>
      </c>
      <c r="F2342" s="135">
        <f>COUNTIF(品番配送区分記入用リスト!U:U,CONCATENATE(A2342,$F$1))</f>
        <v>0</v>
      </c>
      <c r="G2342" s="135">
        <f>COUNTIF(品番配送区分記入用リスト!U:U,CONCATENATE(A2342,$G$1))</f>
        <v>0</v>
      </c>
      <c r="H2342" s="135">
        <f>COUNTIF(品番配送区分記入用リスト!U:U,CONCATENATE(A2342,$H$1))</f>
        <v>0</v>
      </c>
      <c r="I2342" s="136">
        <f t="shared" si="38"/>
        <v>0</v>
      </c>
      <c r="M2342" s="137"/>
      <c r="N2342" s="12"/>
      <c r="O2342" s="154"/>
      <c r="P2342" s="137"/>
      <c r="Q2342" s="12"/>
      <c r="R2342" s="151"/>
      <c r="S2342" s="138"/>
      <c r="T2342" s="138"/>
      <c r="X2342" s="85"/>
      <c r="Y2342" s="185"/>
      <c r="AA2342" s="157"/>
      <c r="AB2342" s="95"/>
      <c r="AC2342" s="95"/>
      <c r="AF2342" s="139"/>
      <c r="AS2342" s="84"/>
    </row>
    <row r="2343" spans="1:45" ht="14.25" customHeight="1">
      <c r="A2343" s="124"/>
      <c r="B2343" s="124"/>
      <c r="C2343" s="124"/>
      <c r="E2343" s="135">
        <f>COUNTIF(品番配送区分記入用リスト!U:U,CONCATENATE(A2343,$E$1))</f>
        <v>0</v>
      </c>
      <c r="F2343" s="135">
        <f>COUNTIF(品番配送区分記入用リスト!U:U,CONCATENATE(A2343,$F$1))</f>
        <v>0</v>
      </c>
      <c r="G2343" s="135">
        <f>COUNTIF(品番配送区分記入用リスト!U:U,CONCATENATE(A2343,$G$1))</f>
        <v>0</v>
      </c>
      <c r="H2343" s="135">
        <f>COUNTIF(品番配送区分記入用リスト!U:U,CONCATENATE(A2343,$H$1))</f>
        <v>0</v>
      </c>
      <c r="I2343" s="136">
        <f t="shared" si="38"/>
        <v>0</v>
      </c>
      <c r="M2343" s="137"/>
      <c r="N2343" s="12"/>
      <c r="O2343" s="154"/>
      <c r="P2343" s="137"/>
      <c r="Q2343" s="12"/>
      <c r="R2343" s="151"/>
      <c r="S2343" s="138"/>
      <c r="T2343" s="138"/>
      <c r="X2343" s="85"/>
      <c r="Y2343" s="185"/>
      <c r="AA2343" s="157"/>
      <c r="AB2343" s="95"/>
      <c r="AC2343" s="95"/>
      <c r="AF2343" s="139"/>
      <c r="AS2343" s="84"/>
    </row>
    <row r="2344" spans="1:45" ht="14.25" customHeight="1">
      <c r="A2344" s="124"/>
      <c r="B2344" s="124"/>
      <c r="C2344" s="124"/>
      <c r="E2344" s="135">
        <f>COUNTIF(品番配送区分記入用リスト!U:U,CONCATENATE(A2344,$E$1))</f>
        <v>0</v>
      </c>
      <c r="F2344" s="135">
        <f>COUNTIF(品番配送区分記入用リスト!U:U,CONCATENATE(A2344,$F$1))</f>
        <v>0</v>
      </c>
      <c r="G2344" s="135">
        <f>COUNTIF(品番配送区分記入用リスト!U:U,CONCATENATE(A2344,$G$1))</f>
        <v>0</v>
      </c>
      <c r="H2344" s="135">
        <f>COUNTIF(品番配送区分記入用リスト!U:U,CONCATENATE(A2344,$H$1))</f>
        <v>0</v>
      </c>
      <c r="I2344" s="136">
        <f t="shared" si="38"/>
        <v>0</v>
      </c>
      <c r="M2344" s="137"/>
      <c r="N2344" s="12"/>
      <c r="O2344" s="154"/>
      <c r="P2344" s="137"/>
      <c r="Q2344" s="12"/>
      <c r="R2344" s="151"/>
      <c r="S2344" s="138"/>
      <c r="T2344" s="138"/>
      <c r="X2344" s="85"/>
      <c r="Y2344" s="185"/>
      <c r="AA2344" s="157"/>
      <c r="AB2344" s="95"/>
      <c r="AC2344" s="95"/>
      <c r="AF2344" s="139"/>
      <c r="AS2344" s="84"/>
    </row>
    <row r="2345" spans="1:45" ht="14.25" customHeight="1">
      <c r="A2345" s="124"/>
      <c r="B2345" s="124"/>
      <c r="C2345" s="124"/>
      <c r="E2345" s="135">
        <f>COUNTIF(品番配送区分記入用リスト!U:U,CONCATENATE(A2345,$E$1))</f>
        <v>0</v>
      </c>
      <c r="F2345" s="135">
        <f>COUNTIF(品番配送区分記入用リスト!U:U,CONCATENATE(A2345,$F$1))</f>
        <v>0</v>
      </c>
      <c r="G2345" s="135">
        <f>COUNTIF(品番配送区分記入用リスト!U:U,CONCATENATE(A2345,$G$1))</f>
        <v>0</v>
      </c>
      <c r="H2345" s="135">
        <f>COUNTIF(品番配送区分記入用リスト!U:U,CONCATENATE(A2345,$H$1))</f>
        <v>0</v>
      </c>
      <c r="I2345" s="136">
        <f t="shared" si="38"/>
        <v>0</v>
      </c>
      <c r="M2345" s="137"/>
      <c r="N2345" s="12"/>
      <c r="O2345" s="154"/>
      <c r="P2345" s="137"/>
      <c r="Q2345" s="12"/>
      <c r="R2345" s="151"/>
      <c r="S2345" s="138"/>
      <c r="T2345" s="138"/>
      <c r="X2345" s="85"/>
      <c r="Y2345" s="185"/>
      <c r="AA2345" s="157"/>
      <c r="AB2345" s="95"/>
      <c r="AC2345" s="95"/>
      <c r="AF2345" s="139"/>
      <c r="AS2345" s="84"/>
    </row>
    <row r="2346" spans="1:45" ht="14.25" customHeight="1">
      <c r="A2346" s="124"/>
      <c r="B2346" s="124"/>
      <c r="C2346" s="124"/>
      <c r="E2346" s="135">
        <f>COUNTIF(品番配送区分記入用リスト!U:U,CONCATENATE(A2346,$E$1))</f>
        <v>0</v>
      </c>
      <c r="F2346" s="135">
        <f>COUNTIF(品番配送区分記入用リスト!U:U,CONCATENATE(A2346,$F$1))</f>
        <v>0</v>
      </c>
      <c r="G2346" s="135">
        <f>COUNTIF(品番配送区分記入用リスト!U:U,CONCATENATE(A2346,$G$1))</f>
        <v>0</v>
      </c>
      <c r="H2346" s="135">
        <f>COUNTIF(品番配送区分記入用リスト!U:U,CONCATENATE(A2346,$H$1))</f>
        <v>0</v>
      </c>
      <c r="I2346" s="136">
        <f t="shared" si="38"/>
        <v>0</v>
      </c>
      <c r="M2346" s="137"/>
      <c r="N2346" s="12"/>
      <c r="O2346" s="154"/>
      <c r="P2346" s="137"/>
      <c r="Q2346" s="12"/>
      <c r="R2346" s="151"/>
      <c r="S2346" s="138"/>
      <c r="T2346" s="138"/>
      <c r="X2346" s="85"/>
      <c r="Y2346" s="185"/>
      <c r="AA2346" s="157"/>
      <c r="AB2346" s="95"/>
      <c r="AC2346" s="95"/>
      <c r="AF2346" s="139"/>
      <c r="AS2346" s="84"/>
    </row>
    <row r="2347" spans="1:45" ht="14.25" customHeight="1">
      <c r="A2347" s="124"/>
      <c r="B2347" s="124"/>
      <c r="C2347" s="156"/>
      <c r="E2347" s="135">
        <f>COUNTIF(品番配送区分記入用リスト!U:U,CONCATENATE(A2347,$E$1))</f>
        <v>0</v>
      </c>
      <c r="F2347" s="135">
        <f>COUNTIF(品番配送区分記入用リスト!U:U,CONCATENATE(A2347,$F$1))</f>
        <v>0</v>
      </c>
      <c r="G2347" s="135">
        <f>COUNTIF(品番配送区分記入用リスト!U:U,CONCATENATE(A2347,$G$1))</f>
        <v>0</v>
      </c>
      <c r="H2347" s="135">
        <f>COUNTIF(品番配送区分記入用リスト!U:U,CONCATENATE(A2347,$H$1))</f>
        <v>0</v>
      </c>
      <c r="I2347" s="136">
        <f t="shared" si="38"/>
        <v>0</v>
      </c>
      <c r="M2347" s="137"/>
      <c r="N2347" s="12"/>
      <c r="O2347" s="154"/>
      <c r="P2347" s="137"/>
      <c r="Q2347" s="12"/>
      <c r="R2347" s="151"/>
      <c r="S2347" s="138"/>
      <c r="T2347" s="138"/>
      <c r="X2347" s="85"/>
      <c r="Y2347" s="185"/>
      <c r="AB2347" s="95"/>
      <c r="AC2347" s="95"/>
      <c r="AF2347" s="139"/>
      <c r="AS2347" s="84"/>
    </row>
    <row r="2348" spans="1:45" ht="14.25" customHeight="1">
      <c r="A2348" s="124"/>
      <c r="B2348" s="124"/>
      <c r="C2348" s="156"/>
      <c r="E2348" s="135">
        <f>COUNTIF(品番配送区分記入用リスト!U:U,CONCATENATE(A2348,$E$1))</f>
        <v>0</v>
      </c>
      <c r="F2348" s="135">
        <f>COUNTIF(品番配送区分記入用リスト!U:U,CONCATENATE(A2348,$F$1))</f>
        <v>0</v>
      </c>
      <c r="G2348" s="135">
        <f>COUNTIF(品番配送区分記入用リスト!U:U,CONCATENATE(A2348,$G$1))</f>
        <v>0</v>
      </c>
      <c r="H2348" s="135">
        <f>COUNTIF(品番配送区分記入用リスト!U:U,CONCATENATE(A2348,$H$1))</f>
        <v>0</v>
      </c>
      <c r="I2348" s="136">
        <f t="shared" si="38"/>
        <v>0</v>
      </c>
      <c r="M2348" s="137"/>
      <c r="N2348" s="12"/>
      <c r="O2348" s="154"/>
      <c r="P2348" s="137"/>
      <c r="Q2348" s="12"/>
      <c r="R2348" s="151"/>
      <c r="S2348" s="138"/>
      <c r="T2348" s="138"/>
      <c r="X2348" s="85"/>
      <c r="Y2348" s="185"/>
      <c r="AB2348" s="95"/>
      <c r="AC2348" s="95"/>
      <c r="AF2348" s="139"/>
      <c r="AS2348" s="84"/>
    </row>
    <row r="2349" spans="1:45" ht="14.25" customHeight="1">
      <c r="A2349" s="124"/>
      <c r="B2349" s="124"/>
      <c r="C2349" s="156"/>
      <c r="E2349" s="135">
        <f>COUNTIF(品番配送区分記入用リスト!U:U,CONCATENATE(A2349,$E$1))</f>
        <v>0</v>
      </c>
      <c r="F2349" s="135">
        <f>COUNTIF(品番配送区分記入用リスト!U:U,CONCATENATE(A2349,$F$1))</f>
        <v>0</v>
      </c>
      <c r="G2349" s="135">
        <f>COUNTIF(品番配送区分記入用リスト!U:U,CONCATENATE(A2349,$G$1))</f>
        <v>0</v>
      </c>
      <c r="H2349" s="135">
        <f>COUNTIF(品番配送区分記入用リスト!U:U,CONCATENATE(A2349,$H$1))</f>
        <v>0</v>
      </c>
      <c r="I2349" s="136">
        <f t="shared" si="38"/>
        <v>0</v>
      </c>
      <c r="M2349" s="137"/>
      <c r="N2349" s="12"/>
      <c r="O2349" s="154"/>
      <c r="P2349" s="137"/>
      <c r="Q2349" s="12"/>
      <c r="R2349" s="151"/>
      <c r="S2349" s="138"/>
      <c r="T2349" s="138"/>
      <c r="X2349" s="85"/>
      <c r="Y2349" s="185"/>
      <c r="AB2349" s="95"/>
      <c r="AC2349" s="95"/>
      <c r="AF2349" s="139"/>
      <c r="AS2349" s="84"/>
    </row>
    <row r="2350" spans="1:45" ht="14.25" customHeight="1">
      <c r="A2350" s="124"/>
      <c r="B2350" s="124"/>
      <c r="C2350" s="156"/>
      <c r="E2350" s="135">
        <f>COUNTIF(品番配送区分記入用リスト!U:U,CONCATENATE(A2350,$E$1))</f>
        <v>0</v>
      </c>
      <c r="F2350" s="135">
        <f>COUNTIF(品番配送区分記入用リスト!U:U,CONCATENATE(A2350,$F$1))</f>
        <v>0</v>
      </c>
      <c r="G2350" s="135">
        <f>COUNTIF(品番配送区分記入用リスト!U:U,CONCATENATE(A2350,$G$1))</f>
        <v>0</v>
      </c>
      <c r="H2350" s="135">
        <f>COUNTIF(品番配送区分記入用リスト!U:U,CONCATENATE(A2350,$H$1))</f>
        <v>0</v>
      </c>
      <c r="I2350" s="136">
        <f t="shared" si="38"/>
        <v>0</v>
      </c>
      <c r="M2350" s="137"/>
      <c r="N2350" s="12"/>
      <c r="O2350" s="154"/>
      <c r="P2350" s="137"/>
      <c r="Q2350" s="12"/>
      <c r="R2350" s="151"/>
      <c r="S2350" s="138"/>
      <c r="T2350" s="138"/>
      <c r="X2350" s="85"/>
      <c r="Y2350" s="185"/>
      <c r="AB2350" s="95"/>
      <c r="AC2350" s="95"/>
      <c r="AF2350" s="139"/>
      <c r="AS2350" s="84"/>
    </row>
    <row r="2351" spans="1:45" ht="14.25" customHeight="1">
      <c r="A2351" s="124"/>
      <c r="B2351" s="124"/>
      <c r="C2351" s="124"/>
      <c r="E2351" s="135">
        <f>COUNTIF(品番配送区分記入用リスト!U:U,CONCATENATE(A2351,$E$1))</f>
        <v>0</v>
      </c>
      <c r="F2351" s="135">
        <f>COUNTIF(品番配送区分記入用リスト!U:U,CONCATENATE(A2351,$F$1))</f>
        <v>0</v>
      </c>
      <c r="G2351" s="135">
        <f>COUNTIF(品番配送区分記入用リスト!U:U,CONCATENATE(A2351,$G$1))</f>
        <v>0</v>
      </c>
      <c r="H2351" s="135">
        <f>COUNTIF(品番配送区分記入用リスト!U:U,CONCATENATE(A2351,$H$1))</f>
        <v>0</v>
      </c>
      <c r="I2351" s="136">
        <f t="shared" si="38"/>
        <v>0</v>
      </c>
      <c r="M2351" s="137"/>
      <c r="N2351" s="12"/>
      <c r="O2351" s="154"/>
      <c r="P2351" s="137"/>
      <c r="Q2351" s="12"/>
      <c r="R2351" s="151"/>
      <c r="S2351" s="138"/>
      <c r="T2351" s="138"/>
      <c r="X2351" s="85"/>
      <c r="Y2351" s="185"/>
      <c r="AB2351" s="95"/>
      <c r="AC2351" s="95"/>
      <c r="AF2351" s="139"/>
      <c r="AS2351" s="84"/>
    </row>
    <row r="2352" spans="1:45" ht="14.25" customHeight="1">
      <c r="A2352" s="124"/>
      <c r="B2352" s="124"/>
      <c r="C2352" s="156"/>
      <c r="E2352" s="135">
        <f>COUNTIF(品番配送区分記入用リスト!U:U,CONCATENATE(A2352,$E$1))</f>
        <v>0</v>
      </c>
      <c r="F2352" s="135">
        <f>COUNTIF(品番配送区分記入用リスト!U:U,CONCATENATE(A2352,$F$1))</f>
        <v>0</v>
      </c>
      <c r="G2352" s="135">
        <f>COUNTIF(品番配送区分記入用リスト!U:U,CONCATENATE(A2352,$G$1))</f>
        <v>0</v>
      </c>
      <c r="H2352" s="135">
        <f>COUNTIF(品番配送区分記入用リスト!U:U,CONCATENATE(A2352,$H$1))</f>
        <v>0</v>
      </c>
      <c r="I2352" s="136">
        <f t="shared" si="38"/>
        <v>0</v>
      </c>
      <c r="M2352" s="137"/>
      <c r="N2352" s="12"/>
      <c r="O2352" s="154"/>
      <c r="P2352" s="137"/>
      <c r="Q2352" s="12"/>
      <c r="R2352" s="151"/>
      <c r="S2352" s="138"/>
      <c r="T2352" s="138"/>
      <c r="X2352" s="85"/>
      <c r="Y2352" s="185"/>
      <c r="AB2352" s="95"/>
      <c r="AC2352" s="95"/>
      <c r="AF2352" s="139"/>
      <c r="AS2352" s="84"/>
    </row>
    <row r="2353" spans="1:45" ht="14.25" customHeight="1">
      <c r="A2353" s="124"/>
      <c r="B2353" s="124"/>
      <c r="C2353" s="156"/>
      <c r="E2353" s="135">
        <f>COUNTIF(品番配送区分記入用リスト!U:U,CONCATENATE(A2353,$E$1))</f>
        <v>0</v>
      </c>
      <c r="F2353" s="135">
        <f>COUNTIF(品番配送区分記入用リスト!U:U,CONCATENATE(A2353,$F$1))</f>
        <v>0</v>
      </c>
      <c r="G2353" s="135">
        <f>COUNTIF(品番配送区分記入用リスト!U:U,CONCATENATE(A2353,$G$1))</f>
        <v>0</v>
      </c>
      <c r="H2353" s="135">
        <f>COUNTIF(品番配送区分記入用リスト!U:U,CONCATENATE(A2353,$H$1))</f>
        <v>0</v>
      </c>
      <c r="I2353" s="136">
        <f t="shared" si="38"/>
        <v>0</v>
      </c>
      <c r="M2353" s="137"/>
      <c r="N2353" s="12"/>
      <c r="O2353" s="154"/>
      <c r="P2353" s="137"/>
      <c r="Q2353" s="12"/>
      <c r="R2353" s="151"/>
      <c r="S2353" s="138"/>
      <c r="T2353" s="138"/>
      <c r="X2353" s="85"/>
      <c r="Y2353" s="185"/>
      <c r="AB2353" s="95"/>
      <c r="AC2353" s="95"/>
      <c r="AF2353" s="139"/>
      <c r="AS2353" s="84"/>
    </row>
    <row r="2354" spans="1:45" ht="14.25" customHeight="1">
      <c r="A2354" s="124"/>
      <c r="B2354" s="124"/>
      <c r="C2354" s="156"/>
      <c r="E2354" s="135">
        <f>COUNTIF(品番配送区分記入用リスト!U:U,CONCATENATE(A2354,$E$1))</f>
        <v>0</v>
      </c>
      <c r="F2354" s="135">
        <f>COUNTIF(品番配送区分記入用リスト!U:U,CONCATENATE(A2354,$F$1))</f>
        <v>0</v>
      </c>
      <c r="G2354" s="135">
        <f>COUNTIF(品番配送区分記入用リスト!U:U,CONCATENATE(A2354,$G$1))</f>
        <v>0</v>
      </c>
      <c r="H2354" s="135">
        <f>COUNTIF(品番配送区分記入用リスト!U:U,CONCATENATE(A2354,$H$1))</f>
        <v>0</v>
      </c>
      <c r="I2354" s="136">
        <f t="shared" si="38"/>
        <v>0</v>
      </c>
      <c r="M2354" s="137"/>
      <c r="N2354" s="12"/>
      <c r="O2354" s="154"/>
      <c r="P2354" s="137"/>
      <c r="Q2354" s="12"/>
      <c r="R2354" s="151"/>
      <c r="S2354" s="138"/>
      <c r="T2354" s="138"/>
      <c r="X2354" s="85"/>
      <c r="Y2354" s="185"/>
      <c r="AB2354" s="95"/>
      <c r="AC2354" s="95"/>
      <c r="AF2354" s="139"/>
      <c r="AS2354" s="84"/>
    </row>
    <row r="2355" spans="1:45" ht="14.25" customHeight="1">
      <c r="A2355" s="124"/>
      <c r="B2355" s="124"/>
      <c r="C2355" s="124"/>
      <c r="E2355" s="135">
        <f>COUNTIF(品番配送区分記入用リスト!U:U,CONCATENATE(A2355,$E$1))</f>
        <v>0</v>
      </c>
      <c r="F2355" s="135">
        <f>COUNTIF(品番配送区分記入用リスト!U:U,CONCATENATE(A2355,$F$1))</f>
        <v>0</v>
      </c>
      <c r="G2355" s="135">
        <f>COUNTIF(品番配送区分記入用リスト!U:U,CONCATENATE(A2355,$G$1))</f>
        <v>0</v>
      </c>
      <c r="H2355" s="135">
        <f>COUNTIF(品番配送区分記入用リスト!U:U,CONCATENATE(A2355,$H$1))</f>
        <v>0</v>
      </c>
      <c r="I2355" s="136">
        <f t="shared" si="38"/>
        <v>0</v>
      </c>
      <c r="M2355" s="137"/>
      <c r="N2355" s="12"/>
      <c r="O2355" s="154"/>
      <c r="P2355" s="137"/>
      <c r="Q2355" s="12"/>
      <c r="R2355" s="151"/>
      <c r="S2355" s="138"/>
      <c r="T2355" s="138"/>
      <c r="X2355" s="85"/>
      <c r="Y2355" s="185"/>
      <c r="AB2355" s="95"/>
      <c r="AC2355" s="95"/>
      <c r="AF2355" s="139"/>
      <c r="AS2355" s="84"/>
    </row>
    <row r="2356" spans="1:45" ht="14.25" customHeight="1">
      <c r="A2356" s="124"/>
      <c r="B2356" s="124"/>
      <c r="C2356" s="156"/>
      <c r="E2356" s="135">
        <f>COUNTIF(品番配送区分記入用リスト!U:U,CONCATENATE(A2356,$E$1))</f>
        <v>0</v>
      </c>
      <c r="F2356" s="135">
        <f>COUNTIF(品番配送区分記入用リスト!U:U,CONCATENATE(A2356,$F$1))</f>
        <v>0</v>
      </c>
      <c r="G2356" s="135">
        <f>COUNTIF(品番配送区分記入用リスト!U:U,CONCATENATE(A2356,$G$1))</f>
        <v>0</v>
      </c>
      <c r="H2356" s="135">
        <f>COUNTIF(品番配送区分記入用リスト!U:U,CONCATENATE(A2356,$H$1))</f>
        <v>0</v>
      </c>
      <c r="I2356" s="136">
        <f t="shared" si="38"/>
        <v>0</v>
      </c>
      <c r="M2356" s="137"/>
      <c r="N2356" s="12"/>
      <c r="O2356" s="154"/>
      <c r="P2356" s="137"/>
      <c r="Q2356" s="12"/>
      <c r="R2356" s="151"/>
      <c r="S2356" s="138"/>
      <c r="T2356" s="138"/>
      <c r="X2356" s="85"/>
      <c r="Y2356" s="185"/>
      <c r="AB2356" s="95"/>
      <c r="AC2356" s="95"/>
      <c r="AF2356" s="139"/>
      <c r="AS2356" s="84"/>
    </row>
    <row r="2357" spans="1:45" ht="14.25" customHeight="1">
      <c r="A2357" s="124"/>
      <c r="B2357" s="124"/>
      <c r="C2357" s="124"/>
      <c r="E2357" s="135">
        <f>COUNTIF(品番配送区分記入用リスト!U:U,CONCATENATE(A2357,$E$1))</f>
        <v>0</v>
      </c>
      <c r="F2357" s="135">
        <f>COUNTIF(品番配送区分記入用リスト!U:U,CONCATENATE(A2357,$F$1))</f>
        <v>0</v>
      </c>
      <c r="G2357" s="135">
        <f>COUNTIF(品番配送区分記入用リスト!U:U,CONCATENATE(A2357,$G$1))</f>
        <v>0</v>
      </c>
      <c r="H2357" s="135">
        <f>COUNTIF(品番配送区分記入用リスト!U:U,CONCATENATE(A2357,$H$1))</f>
        <v>0</v>
      </c>
      <c r="I2357" s="136">
        <f t="shared" si="38"/>
        <v>0</v>
      </c>
      <c r="M2357" s="137"/>
      <c r="N2357" s="12"/>
      <c r="O2357" s="154"/>
      <c r="P2357" s="137"/>
      <c r="Q2357" s="12"/>
      <c r="R2357" s="151"/>
      <c r="S2357" s="138"/>
      <c r="T2357" s="138"/>
      <c r="X2357" s="85"/>
      <c r="Y2357" s="185"/>
      <c r="AB2357" s="95"/>
      <c r="AC2357" s="95"/>
      <c r="AF2357" s="139"/>
      <c r="AS2357" s="84"/>
    </row>
    <row r="2358" spans="1:45" ht="14.25" customHeight="1">
      <c r="A2358" s="124"/>
      <c r="B2358" s="124"/>
      <c r="C2358" s="124"/>
      <c r="E2358" s="135">
        <f>COUNTIF(品番配送区分記入用リスト!U:U,CONCATENATE(A2358,$E$1))</f>
        <v>0</v>
      </c>
      <c r="F2358" s="135">
        <f>COUNTIF(品番配送区分記入用リスト!U:U,CONCATENATE(A2358,$F$1))</f>
        <v>0</v>
      </c>
      <c r="G2358" s="135">
        <f>COUNTIF(品番配送区分記入用リスト!U:U,CONCATENATE(A2358,$G$1))</f>
        <v>0</v>
      </c>
      <c r="H2358" s="135">
        <f>COUNTIF(品番配送区分記入用リスト!U:U,CONCATENATE(A2358,$H$1))</f>
        <v>0</v>
      </c>
      <c r="I2358" s="136">
        <f t="shared" si="38"/>
        <v>0</v>
      </c>
      <c r="M2358" s="137"/>
      <c r="N2358" s="12"/>
      <c r="O2358" s="154"/>
      <c r="P2358" s="137"/>
      <c r="Q2358" s="12"/>
      <c r="R2358" s="151"/>
      <c r="S2358" s="138"/>
      <c r="T2358" s="138"/>
      <c r="X2358" s="85"/>
      <c r="Y2358" s="185"/>
      <c r="AB2358" s="95"/>
      <c r="AC2358" s="95"/>
      <c r="AF2358" s="139"/>
      <c r="AS2358" s="84"/>
    </row>
    <row r="2359" spans="1:45" ht="14.25" customHeight="1">
      <c r="A2359" s="124"/>
      <c r="B2359" s="124"/>
      <c r="C2359" s="156"/>
      <c r="E2359" s="135">
        <f>COUNTIF(品番配送区分記入用リスト!U:U,CONCATENATE(A2359,$E$1))</f>
        <v>0</v>
      </c>
      <c r="F2359" s="135">
        <f>COUNTIF(品番配送区分記入用リスト!U:U,CONCATENATE(A2359,$F$1))</f>
        <v>0</v>
      </c>
      <c r="G2359" s="135">
        <f>COUNTIF(品番配送区分記入用リスト!U:U,CONCATENATE(A2359,$G$1))</f>
        <v>0</v>
      </c>
      <c r="H2359" s="135">
        <f>COUNTIF(品番配送区分記入用リスト!U:U,CONCATENATE(A2359,$H$1))</f>
        <v>0</v>
      </c>
      <c r="I2359" s="136">
        <f t="shared" si="38"/>
        <v>0</v>
      </c>
      <c r="M2359" s="137"/>
      <c r="N2359" s="12"/>
      <c r="O2359" s="154"/>
      <c r="P2359" s="137"/>
      <c r="Q2359" s="12"/>
      <c r="R2359" s="151"/>
      <c r="S2359" s="138"/>
      <c r="T2359" s="138"/>
      <c r="X2359" s="85"/>
      <c r="Y2359" s="185"/>
      <c r="AB2359" s="95"/>
      <c r="AC2359" s="95"/>
      <c r="AF2359" s="139"/>
      <c r="AS2359" s="84"/>
    </row>
    <row r="2360" spans="1:45" ht="14.25" customHeight="1">
      <c r="A2360" s="124"/>
      <c r="B2360" s="124"/>
      <c r="C2360" s="156"/>
      <c r="E2360" s="135">
        <f>COUNTIF(品番配送区分記入用リスト!U:U,CONCATENATE(A2360,$E$1))</f>
        <v>0</v>
      </c>
      <c r="F2360" s="135">
        <f>COUNTIF(品番配送区分記入用リスト!U:U,CONCATENATE(A2360,$F$1))</f>
        <v>0</v>
      </c>
      <c r="G2360" s="135">
        <f>COUNTIF(品番配送区分記入用リスト!U:U,CONCATENATE(A2360,$G$1))</f>
        <v>0</v>
      </c>
      <c r="H2360" s="135">
        <f>COUNTIF(品番配送区分記入用リスト!U:U,CONCATENATE(A2360,$H$1))</f>
        <v>0</v>
      </c>
      <c r="I2360" s="136">
        <f t="shared" si="38"/>
        <v>0</v>
      </c>
      <c r="M2360" s="137"/>
      <c r="N2360" s="12"/>
      <c r="O2360" s="154"/>
      <c r="P2360" s="137"/>
      <c r="Q2360" s="12"/>
      <c r="R2360" s="151"/>
      <c r="S2360" s="138"/>
      <c r="T2360" s="138"/>
      <c r="X2360" s="85"/>
      <c r="Y2360" s="185"/>
      <c r="AB2360" s="95"/>
      <c r="AC2360" s="95"/>
      <c r="AF2360" s="139"/>
      <c r="AS2360" s="84"/>
    </row>
    <row r="2361" spans="1:45" ht="14.25" customHeight="1">
      <c r="A2361" s="124"/>
      <c r="B2361" s="124"/>
      <c r="C2361" s="156"/>
      <c r="E2361" s="135">
        <f>COUNTIF(品番配送区分記入用リスト!U:U,CONCATENATE(A2361,$E$1))</f>
        <v>0</v>
      </c>
      <c r="F2361" s="135">
        <f>COUNTIF(品番配送区分記入用リスト!U:U,CONCATENATE(A2361,$F$1))</f>
        <v>0</v>
      </c>
      <c r="G2361" s="135">
        <f>COUNTIF(品番配送区分記入用リスト!U:U,CONCATENATE(A2361,$G$1))</f>
        <v>0</v>
      </c>
      <c r="H2361" s="135">
        <f>COUNTIF(品番配送区分記入用リスト!U:U,CONCATENATE(A2361,$H$1))</f>
        <v>0</v>
      </c>
      <c r="I2361" s="136">
        <f t="shared" si="38"/>
        <v>0</v>
      </c>
      <c r="M2361" s="137"/>
      <c r="N2361" s="12"/>
      <c r="O2361" s="154"/>
      <c r="P2361" s="137"/>
      <c r="Q2361" s="12"/>
      <c r="R2361" s="151"/>
      <c r="S2361" s="138"/>
      <c r="T2361" s="138"/>
      <c r="X2361" s="85"/>
      <c r="Y2361" s="185"/>
      <c r="AB2361" s="95"/>
      <c r="AC2361" s="95"/>
      <c r="AF2361" s="139"/>
      <c r="AS2361" s="84"/>
    </row>
    <row r="2362" spans="1:45" ht="14.25" customHeight="1">
      <c r="A2362" s="412"/>
      <c r="B2362" s="88"/>
      <c r="C2362" s="89"/>
      <c r="M2362" s="137"/>
      <c r="N2362" s="142"/>
      <c r="P2362" s="137"/>
      <c r="Q2362" s="148"/>
      <c r="R2362" s="152"/>
      <c r="S2362" s="138"/>
      <c r="T2362" s="138"/>
      <c r="X2362" s="85"/>
      <c r="Y2362" s="185"/>
      <c r="AB2362" s="95"/>
      <c r="AC2362" s="95"/>
      <c r="AF2362" s="139"/>
      <c r="AS2362" s="84"/>
    </row>
    <row r="2363" spans="1:45" ht="14.25" customHeight="1">
      <c r="A2363" s="412"/>
      <c r="B2363" s="88"/>
      <c r="C2363" s="89"/>
      <c r="M2363" s="137"/>
      <c r="N2363" s="142"/>
      <c r="P2363" s="137"/>
      <c r="Q2363" s="148"/>
      <c r="R2363" s="152"/>
      <c r="S2363" s="138"/>
      <c r="T2363" s="138"/>
      <c r="X2363" s="85"/>
      <c r="Y2363" s="185"/>
      <c r="AB2363" s="95"/>
      <c r="AC2363" s="95"/>
      <c r="AF2363" s="139"/>
      <c r="AS2363" s="84"/>
    </row>
    <row r="2364" spans="1:45" ht="14.25" customHeight="1">
      <c r="A2364" s="412"/>
      <c r="B2364" s="88"/>
      <c r="C2364" s="89"/>
      <c r="M2364" s="137"/>
      <c r="N2364" s="142"/>
      <c r="P2364" s="137"/>
      <c r="Q2364" s="148"/>
      <c r="R2364" s="152"/>
      <c r="S2364" s="138"/>
      <c r="T2364" s="138"/>
      <c r="X2364" s="85"/>
      <c r="Y2364" s="185"/>
      <c r="AB2364" s="95"/>
      <c r="AC2364" s="95"/>
      <c r="AF2364" s="139"/>
      <c r="AS2364" s="84"/>
    </row>
    <row r="2365" spans="1:45" ht="14.25" customHeight="1">
      <c r="A2365" s="412"/>
      <c r="B2365" s="88"/>
      <c r="C2365" s="89"/>
      <c r="M2365" s="137"/>
      <c r="N2365" s="142"/>
      <c r="P2365" s="137"/>
      <c r="Q2365" s="148"/>
      <c r="R2365" s="152"/>
      <c r="S2365" s="138"/>
      <c r="T2365" s="138"/>
      <c r="X2365" s="85"/>
      <c r="Y2365" s="185"/>
      <c r="AB2365" s="95"/>
      <c r="AC2365" s="95"/>
      <c r="AF2365" s="139"/>
      <c r="AS2365" s="84"/>
    </row>
    <row r="2366" spans="1:45" ht="14.25" customHeight="1">
      <c r="A2366" s="412"/>
      <c r="B2366" s="88"/>
      <c r="C2366" s="89"/>
      <c r="M2366" s="137"/>
      <c r="N2366" s="142"/>
      <c r="P2366" s="137"/>
      <c r="Q2366" s="148"/>
      <c r="R2366" s="152"/>
      <c r="S2366" s="138"/>
      <c r="T2366" s="138"/>
      <c r="X2366" s="85"/>
      <c r="Y2366" s="185"/>
      <c r="AB2366" s="95"/>
      <c r="AC2366" s="95"/>
      <c r="AF2366" s="139"/>
      <c r="AS2366" s="84"/>
    </row>
    <row r="2367" spans="1:45" ht="14.25" customHeight="1">
      <c r="A2367" s="412"/>
      <c r="B2367" s="88"/>
      <c r="C2367" s="89"/>
      <c r="M2367" s="137"/>
      <c r="N2367" s="142"/>
      <c r="P2367" s="137"/>
      <c r="Q2367" s="148"/>
      <c r="R2367" s="152"/>
      <c r="S2367" s="138"/>
      <c r="T2367" s="138"/>
      <c r="X2367" s="85"/>
      <c r="Y2367" s="185"/>
      <c r="AB2367" s="95"/>
      <c r="AC2367" s="95"/>
      <c r="AF2367" s="139"/>
      <c r="AS2367" s="84"/>
    </row>
    <row r="2368" spans="1:45" ht="14.25" customHeight="1">
      <c r="A2368" s="412"/>
      <c r="B2368" s="88"/>
      <c r="C2368" s="89"/>
      <c r="M2368" s="137"/>
      <c r="N2368" s="142"/>
      <c r="P2368" s="137"/>
      <c r="Q2368" s="148"/>
      <c r="R2368" s="152"/>
      <c r="S2368" s="138"/>
      <c r="T2368" s="138"/>
      <c r="X2368" s="85"/>
      <c r="Y2368" s="185"/>
      <c r="AB2368" s="95"/>
      <c r="AC2368" s="95"/>
      <c r="AF2368" s="139"/>
      <c r="AS2368" s="84"/>
    </row>
    <row r="2369" spans="1:45" ht="14.25" customHeight="1">
      <c r="A2369" s="412"/>
      <c r="B2369" s="88"/>
      <c r="C2369" s="89"/>
      <c r="M2369" s="137"/>
      <c r="N2369" s="142"/>
      <c r="P2369" s="137"/>
      <c r="Q2369" s="148"/>
      <c r="R2369" s="152"/>
      <c r="S2369" s="138"/>
      <c r="T2369" s="138"/>
      <c r="X2369" s="85"/>
      <c r="Y2369" s="185"/>
      <c r="AB2369" s="95"/>
      <c r="AC2369" s="95"/>
      <c r="AF2369" s="139"/>
      <c r="AS2369" s="84"/>
    </row>
    <row r="2370" spans="1:45" ht="14.25" customHeight="1">
      <c r="A2370" s="412"/>
      <c r="B2370" s="88"/>
      <c r="C2370" s="89"/>
      <c r="M2370" s="137"/>
      <c r="N2370" s="142"/>
      <c r="P2370" s="137"/>
      <c r="Q2370" s="148"/>
      <c r="R2370" s="152"/>
      <c r="S2370" s="138"/>
      <c r="T2370" s="138"/>
      <c r="X2370" s="85"/>
      <c r="Y2370" s="185"/>
      <c r="AB2370" s="95"/>
      <c r="AC2370" s="95"/>
      <c r="AF2370" s="139"/>
      <c r="AS2370" s="84"/>
    </row>
    <row r="2371" spans="1:45" ht="14.25" customHeight="1">
      <c r="A2371" s="412"/>
      <c r="B2371" s="88"/>
      <c r="C2371" s="89"/>
      <c r="M2371" s="137"/>
      <c r="N2371" s="142"/>
      <c r="P2371" s="137"/>
      <c r="Q2371" s="148"/>
      <c r="R2371" s="152"/>
      <c r="S2371" s="138"/>
      <c r="T2371" s="138"/>
      <c r="X2371" s="85"/>
      <c r="Y2371" s="185"/>
      <c r="AB2371" s="95"/>
      <c r="AC2371" s="95"/>
      <c r="AF2371" s="139"/>
      <c r="AS2371" s="84"/>
    </row>
    <row r="2372" spans="1:45" ht="14.25" customHeight="1">
      <c r="A2372" s="412"/>
      <c r="B2372" s="88"/>
      <c r="C2372" s="89"/>
      <c r="M2372" s="137"/>
      <c r="N2372" s="142"/>
      <c r="P2372" s="137"/>
      <c r="Q2372" s="148"/>
      <c r="R2372" s="152"/>
      <c r="S2372" s="138"/>
      <c r="T2372" s="138"/>
      <c r="X2372" s="85"/>
      <c r="Y2372" s="185"/>
      <c r="AB2372" s="95"/>
      <c r="AC2372" s="95"/>
      <c r="AF2372" s="139"/>
      <c r="AS2372" s="84"/>
    </row>
    <row r="2373" spans="1:45" ht="14.25" customHeight="1">
      <c r="A2373" s="412"/>
      <c r="B2373" s="88"/>
      <c r="C2373" s="89"/>
      <c r="M2373" s="137"/>
      <c r="N2373" s="142"/>
      <c r="P2373" s="137"/>
      <c r="Q2373" s="148"/>
      <c r="R2373" s="152"/>
      <c r="S2373" s="138"/>
      <c r="T2373" s="138"/>
      <c r="X2373" s="85"/>
      <c r="Y2373" s="185"/>
      <c r="AB2373" s="95"/>
      <c r="AC2373" s="95"/>
      <c r="AF2373" s="139"/>
      <c r="AS2373" s="84"/>
    </row>
    <row r="2374" spans="1:45" ht="14.25" customHeight="1">
      <c r="A2374" s="412"/>
      <c r="B2374" s="88"/>
      <c r="C2374" s="89"/>
      <c r="M2374" s="137"/>
      <c r="N2374" s="142"/>
      <c r="P2374" s="137"/>
      <c r="Q2374" s="148"/>
      <c r="R2374" s="152"/>
      <c r="S2374" s="138"/>
      <c r="T2374" s="138"/>
      <c r="X2374" s="85"/>
      <c r="Y2374" s="185"/>
      <c r="AB2374" s="95"/>
      <c r="AC2374" s="95"/>
      <c r="AF2374" s="139"/>
      <c r="AS2374" s="84"/>
    </row>
    <row r="2375" spans="1:45" ht="14.25" customHeight="1">
      <c r="A2375" s="412"/>
      <c r="B2375" s="88"/>
      <c r="C2375" s="89"/>
      <c r="M2375" s="137"/>
      <c r="N2375" s="142"/>
      <c r="P2375" s="137"/>
      <c r="Q2375" s="148"/>
      <c r="R2375" s="152"/>
      <c r="S2375" s="138"/>
      <c r="T2375" s="138"/>
      <c r="X2375" s="85"/>
      <c r="Y2375" s="185"/>
      <c r="AB2375" s="95"/>
      <c r="AC2375" s="95"/>
      <c r="AF2375" s="139"/>
      <c r="AS2375" s="84"/>
    </row>
    <row r="2376" spans="1:45" ht="14.25" customHeight="1">
      <c r="A2376" s="412"/>
      <c r="B2376" s="88"/>
      <c r="C2376" s="89"/>
      <c r="M2376" s="137"/>
      <c r="N2376" s="142"/>
      <c r="P2376" s="137"/>
      <c r="Q2376" s="148"/>
      <c r="R2376" s="152"/>
      <c r="S2376" s="138"/>
      <c r="T2376" s="138"/>
      <c r="X2376" s="85"/>
      <c r="Y2376" s="185"/>
      <c r="AB2376" s="95"/>
      <c r="AC2376" s="95"/>
      <c r="AF2376" s="139"/>
      <c r="AS2376" s="84"/>
    </row>
    <row r="2377" spans="1:45" ht="14.25" customHeight="1">
      <c r="A2377" s="412"/>
      <c r="B2377" s="88"/>
      <c r="C2377" s="89"/>
      <c r="M2377" s="137"/>
      <c r="N2377" s="142"/>
      <c r="P2377" s="137"/>
      <c r="Q2377" s="148"/>
      <c r="R2377" s="152"/>
      <c r="S2377" s="138"/>
      <c r="T2377" s="138"/>
      <c r="X2377" s="85"/>
      <c r="Y2377" s="185"/>
      <c r="AB2377" s="95"/>
      <c r="AC2377" s="95"/>
      <c r="AF2377" s="139"/>
      <c r="AS2377" s="84"/>
    </row>
    <row r="2378" spans="1:45" ht="14.25" customHeight="1">
      <c r="A2378" s="412"/>
      <c r="B2378" s="88"/>
      <c r="C2378" s="89"/>
      <c r="M2378" s="137"/>
      <c r="N2378" s="142"/>
      <c r="P2378" s="137"/>
      <c r="Q2378" s="148"/>
      <c r="R2378" s="152"/>
      <c r="S2378" s="138"/>
      <c r="T2378" s="138"/>
      <c r="X2378" s="85"/>
      <c r="Y2378" s="185"/>
      <c r="AB2378" s="95"/>
      <c r="AC2378" s="95"/>
      <c r="AF2378" s="139"/>
      <c r="AS2378" s="84"/>
    </row>
    <row r="2379" spans="1:45" ht="14.25" customHeight="1">
      <c r="A2379" s="412"/>
      <c r="B2379" s="88"/>
      <c r="C2379" s="89"/>
      <c r="M2379" s="137"/>
      <c r="N2379" s="142"/>
      <c r="P2379" s="137"/>
      <c r="Q2379" s="148"/>
      <c r="R2379" s="152"/>
      <c r="S2379" s="138"/>
      <c r="T2379" s="138"/>
      <c r="X2379" s="85"/>
      <c r="Y2379" s="185"/>
      <c r="AB2379" s="95"/>
      <c r="AC2379" s="95"/>
      <c r="AF2379" s="139"/>
      <c r="AS2379" s="84"/>
    </row>
    <row r="2380" spans="1:45" ht="14.25" customHeight="1">
      <c r="A2380" s="412"/>
      <c r="B2380" s="88"/>
      <c r="C2380" s="89"/>
      <c r="M2380" s="137"/>
      <c r="N2380" s="142"/>
      <c r="P2380" s="137"/>
      <c r="Q2380" s="148"/>
      <c r="R2380" s="152"/>
      <c r="S2380" s="138"/>
      <c r="T2380" s="138"/>
      <c r="X2380" s="85"/>
      <c r="Y2380" s="185"/>
      <c r="AB2380" s="95"/>
      <c r="AC2380" s="95"/>
      <c r="AF2380" s="139"/>
      <c r="AS2380" s="84"/>
    </row>
    <row r="2381" spans="1:45" ht="14.25" customHeight="1">
      <c r="A2381" s="412"/>
      <c r="B2381" s="88"/>
      <c r="C2381" s="89"/>
      <c r="M2381" s="137"/>
      <c r="N2381" s="142"/>
      <c r="P2381" s="137"/>
      <c r="Q2381" s="148"/>
      <c r="R2381" s="152"/>
      <c r="S2381" s="138"/>
      <c r="T2381" s="138"/>
      <c r="X2381" s="85"/>
      <c r="Y2381" s="185"/>
      <c r="AB2381" s="95"/>
      <c r="AC2381" s="95"/>
      <c r="AF2381" s="139"/>
      <c r="AS2381" s="84"/>
    </row>
    <row r="2382" spans="1:45" ht="14.25" customHeight="1">
      <c r="A2382" s="412"/>
      <c r="B2382" s="88"/>
      <c r="C2382" s="89"/>
      <c r="M2382" s="137"/>
      <c r="N2382" s="142"/>
      <c r="P2382" s="137"/>
      <c r="Q2382" s="148"/>
      <c r="R2382" s="152"/>
      <c r="S2382" s="138"/>
      <c r="T2382" s="138"/>
      <c r="X2382" s="85"/>
      <c r="Y2382" s="185"/>
      <c r="AB2382" s="95"/>
      <c r="AC2382" s="95"/>
      <c r="AF2382" s="139"/>
      <c r="AS2382" s="84"/>
    </row>
    <row r="2383" spans="1:45" ht="14.25" customHeight="1">
      <c r="A2383" s="412"/>
      <c r="B2383" s="88"/>
      <c r="C2383" s="89"/>
      <c r="M2383" s="137"/>
      <c r="N2383" s="142"/>
      <c r="P2383" s="137"/>
      <c r="Q2383" s="148"/>
      <c r="R2383" s="152"/>
      <c r="S2383" s="138"/>
      <c r="T2383" s="138"/>
      <c r="X2383" s="85"/>
      <c r="Y2383" s="185"/>
      <c r="AB2383" s="95"/>
      <c r="AC2383" s="95"/>
      <c r="AF2383" s="139"/>
      <c r="AS2383" s="84"/>
    </row>
    <row r="2384" spans="1:45" ht="14.25" customHeight="1">
      <c r="A2384" s="412"/>
      <c r="B2384" s="88"/>
      <c r="C2384" s="89"/>
      <c r="M2384" s="137"/>
      <c r="N2384" s="142"/>
      <c r="P2384" s="137"/>
      <c r="Q2384" s="148"/>
      <c r="R2384" s="152"/>
      <c r="S2384" s="138"/>
      <c r="T2384" s="138"/>
      <c r="X2384" s="85"/>
      <c r="Y2384" s="185"/>
      <c r="AB2384" s="95"/>
      <c r="AC2384" s="95"/>
      <c r="AF2384" s="139"/>
      <c r="AS2384" s="84"/>
    </row>
    <row r="2385" spans="1:45" ht="14.25" customHeight="1">
      <c r="A2385" s="412"/>
      <c r="B2385" s="88"/>
      <c r="C2385" s="89"/>
      <c r="M2385" s="137"/>
      <c r="N2385" s="142"/>
      <c r="P2385" s="137"/>
      <c r="Q2385" s="148"/>
      <c r="R2385" s="152"/>
      <c r="S2385" s="138"/>
      <c r="T2385" s="138"/>
      <c r="X2385" s="85"/>
      <c r="Y2385" s="185"/>
      <c r="AB2385" s="95"/>
      <c r="AC2385" s="95"/>
      <c r="AF2385" s="139"/>
      <c r="AS2385" s="84"/>
    </row>
    <row r="2386" spans="1:45" ht="14.25" customHeight="1">
      <c r="A2386" s="412"/>
      <c r="B2386" s="88"/>
      <c r="C2386" s="89"/>
      <c r="M2386" s="137"/>
      <c r="N2386" s="142"/>
      <c r="P2386" s="137"/>
      <c r="Q2386" s="148"/>
      <c r="R2386" s="152"/>
      <c r="S2386" s="138"/>
      <c r="T2386" s="138"/>
      <c r="X2386" s="85"/>
      <c r="Y2386" s="185"/>
      <c r="AB2386" s="95"/>
      <c r="AC2386" s="95"/>
      <c r="AF2386" s="139"/>
      <c r="AS2386" s="84"/>
    </row>
    <row r="2387" spans="1:45" ht="14.25" customHeight="1">
      <c r="A2387" s="412"/>
      <c r="B2387" s="88"/>
      <c r="C2387" s="89"/>
      <c r="M2387" s="137"/>
      <c r="N2387" s="142"/>
      <c r="P2387" s="137"/>
      <c r="Q2387" s="148"/>
      <c r="R2387" s="152"/>
      <c r="S2387" s="138"/>
      <c r="T2387" s="138"/>
      <c r="X2387" s="85"/>
      <c r="Y2387" s="185"/>
      <c r="AB2387" s="95"/>
      <c r="AC2387" s="95"/>
      <c r="AF2387" s="139"/>
      <c r="AS2387" s="84"/>
    </row>
    <row r="2388" spans="1:45" ht="14.25" customHeight="1">
      <c r="A2388" s="412"/>
      <c r="B2388" s="88"/>
      <c r="C2388" s="89"/>
      <c r="M2388" s="137"/>
      <c r="N2388" s="142"/>
      <c r="P2388" s="137"/>
      <c r="Q2388" s="148"/>
      <c r="R2388" s="152"/>
      <c r="S2388" s="138"/>
      <c r="T2388" s="138"/>
      <c r="X2388" s="85"/>
      <c r="Y2388" s="185"/>
      <c r="AB2388" s="95"/>
      <c r="AC2388" s="95"/>
      <c r="AF2388" s="139"/>
      <c r="AS2388" s="84"/>
    </row>
    <row r="2389" spans="1:45" ht="14.25" customHeight="1">
      <c r="A2389" s="412"/>
      <c r="B2389" s="88"/>
      <c r="C2389" s="89"/>
      <c r="M2389" s="137"/>
      <c r="N2389" s="142"/>
      <c r="P2389" s="137"/>
      <c r="Q2389" s="148"/>
      <c r="R2389" s="152"/>
      <c r="S2389" s="138"/>
      <c r="T2389" s="138"/>
      <c r="X2389" s="85"/>
      <c r="Y2389" s="185"/>
      <c r="AB2389" s="95"/>
      <c r="AC2389" s="95"/>
      <c r="AF2389" s="139"/>
      <c r="AS2389" s="84"/>
    </row>
    <row r="2390" spans="1:45" ht="14.25" customHeight="1">
      <c r="A2390" s="412"/>
      <c r="B2390" s="88"/>
      <c r="C2390" s="89"/>
      <c r="M2390" s="137"/>
      <c r="N2390" s="142"/>
      <c r="P2390" s="137"/>
      <c r="Q2390" s="148"/>
      <c r="R2390" s="152"/>
      <c r="S2390" s="138"/>
      <c r="T2390" s="138"/>
      <c r="X2390" s="85"/>
      <c r="Y2390" s="185"/>
      <c r="AB2390" s="95"/>
      <c r="AC2390" s="95"/>
      <c r="AF2390" s="139"/>
      <c r="AS2390" s="84"/>
    </row>
    <row r="2391" spans="1:45" ht="14.25" customHeight="1">
      <c r="A2391" s="412"/>
      <c r="B2391" s="88"/>
      <c r="C2391" s="89"/>
      <c r="M2391" s="137"/>
      <c r="N2391" s="142"/>
      <c r="P2391" s="137"/>
      <c r="Q2391" s="148"/>
      <c r="R2391" s="152"/>
      <c r="S2391" s="138"/>
      <c r="T2391" s="138"/>
      <c r="X2391" s="85"/>
      <c r="Y2391" s="185"/>
      <c r="AB2391" s="95"/>
      <c r="AC2391" s="95"/>
      <c r="AF2391" s="139"/>
      <c r="AS2391" s="84"/>
    </row>
    <row r="2392" spans="1:45" ht="14.25" customHeight="1">
      <c r="A2392" s="412"/>
      <c r="B2392" s="88"/>
      <c r="C2392" s="89"/>
      <c r="M2392" s="137"/>
      <c r="N2392" s="142"/>
      <c r="P2392" s="137"/>
      <c r="Q2392" s="148"/>
      <c r="R2392" s="152"/>
      <c r="S2392" s="138"/>
      <c r="T2392" s="138"/>
      <c r="X2392" s="85"/>
      <c r="Y2392" s="185"/>
      <c r="AB2392" s="95"/>
      <c r="AC2392" s="95"/>
      <c r="AF2392" s="139"/>
      <c r="AS2392" s="84"/>
    </row>
    <row r="2393" spans="1:45" ht="14.25" customHeight="1">
      <c r="A2393" s="412"/>
      <c r="B2393" s="88"/>
      <c r="C2393" s="89"/>
      <c r="M2393" s="137"/>
      <c r="N2393" s="142"/>
      <c r="P2393" s="137"/>
      <c r="Q2393" s="148"/>
      <c r="R2393" s="152"/>
      <c r="S2393" s="138"/>
      <c r="T2393" s="138"/>
      <c r="X2393" s="85"/>
      <c r="Y2393" s="185"/>
      <c r="AB2393" s="95"/>
      <c r="AC2393" s="95"/>
      <c r="AF2393" s="139"/>
      <c r="AS2393" s="84"/>
    </row>
    <row r="2394" spans="1:45" ht="14.25" customHeight="1">
      <c r="A2394" s="412"/>
      <c r="B2394" s="88"/>
      <c r="C2394" s="89"/>
      <c r="M2394" s="137"/>
      <c r="N2394" s="142"/>
      <c r="P2394" s="137"/>
      <c r="Q2394" s="148"/>
      <c r="R2394" s="152"/>
      <c r="S2394" s="138"/>
      <c r="T2394" s="138"/>
      <c r="X2394" s="85"/>
      <c r="Y2394" s="185"/>
      <c r="AB2394" s="95"/>
      <c r="AC2394" s="95"/>
      <c r="AF2394" s="139"/>
      <c r="AS2394" s="84"/>
    </row>
    <row r="2395" spans="1:45" ht="14.25" customHeight="1">
      <c r="A2395" s="412"/>
      <c r="B2395" s="88"/>
      <c r="C2395" s="89"/>
      <c r="M2395" s="137"/>
      <c r="N2395" s="142"/>
      <c r="P2395" s="137"/>
      <c r="Q2395" s="148"/>
      <c r="R2395" s="152"/>
      <c r="S2395" s="138"/>
      <c r="T2395" s="138"/>
      <c r="X2395" s="85"/>
      <c r="Y2395" s="185"/>
      <c r="AB2395" s="95"/>
      <c r="AC2395" s="95"/>
      <c r="AF2395" s="139"/>
      <c r="AS2395" s="84"/>
    </row>
    <row r="2396" spans="1:45" ht="14.25" customHeight="1">
      <c r="A2396" s="412"/>
      <c r="B2396" s="88"/>
      <c r="C2396" s="89"/>
      <c r="M2396" s="137"/>
      <c r="N2396" s="142"/>
      <c r="P2396" s="137"/>
      <c r="Q2396" s="148"/>
      <c r="R2396" s="152"/>
      <c r="S2396" s="138"/>
      <c r="T2396" s="138"/>
      <c r="X2396" s="85"/>
      <c r="Y2396" s="185"/>
      <c r="AB2396" s="95"/>
      <c r="AC2396" s="95"/>
      <c r="AF2396" s="139"/>
      <c r="AS2396" s="84"/>
    </row>
    <row r="2397" spans="1:45" ht="14.25" customHeight="1">
      <c r="A2397" s="412"/>
      <c r="B2397" s="88"/>
      <c r="C2397" s="89"/>
      <c r="M2397" s="137"/>
      <c r="N2397" s="142"/>
      <c r="P2397" s="137"/>
      <c r="Q2397" s="148"/>
      <c r="R2397" s="152"/>
      <c r="S2397" s="138"/>
      <c r="T2397" s="138"/>
      <c r="X2397" s="85"/>
      <c r="Y2397" s="185"/>
      <c r="AB2397" s="95"/>
      <c r="AC2397" s="95"/>
      <c r="AF2397" s="139"/>
      <c r="AS2397" s="84"/>
    </row>
    <row r="2398" spans="1:45" ht="14.25" customHeight="1">
      <c r="A2398" s="412"/>
      <c r="B2398" s="88"/>
      <c r="C2398" s="89"/>
      <c r="M2398" s="137"/>
      <c r="N2398" s="142"/>
      <c r="P2398" s="137"/>
      <c r="Q2398" s="148"/>
      <c r="R2398" s="152"/>
      <c r="S2398" s="138"/>
      <c r="T2398" s="138"/>
      <c r="X2398" s="85"/>
      <c r="Y2398" s="185"/>
      <c r="AB2398" s="95"/>
      <c r="AC2398" s="95"/>
      <c r="AF2398" s="139"/>
      <c r="AS2398" s="84"/>
    </row>
    <row r="2399" spans="1:45" ht="14.25" customHeight="1">
      <c r="A2399" s="412"/>
      <c r="B2399" s="88"/>
      <c r="C2399" s="89"/>
      <c r="M2399" s="137"/>
      <c r="N2399" s="142"/>
      <c r="P2399" s="137"/>
      <c r="Q2399" s="148"/>
      <c r="R2399" s="152"/>
      <c r="S2399" s="138"/>
      <c r="T2399" s="138"/>
      <c r="X2399" s="85"/>
      <c r="Y2399" s="185"/>
      <c r="AB2399" s="95"/>
      <c r="AC2399" s="95"/>
      <c r="AF2399" s="139"/>
      <c r="AS2399" s="84"/>
    </row>
    <row r="2400" spans="1:45" ht="14.25" customHeight="1">
      <c r="A2400" s="412"/>
      <c r="B2400" s="88"/>
      <c r="C2400" s="89"/>
      <c r="M2400" s="137"/>
      <c r="N2400" s="142"/>
      <c r="P2400" s="137"/>
      <c r="Q2400" s="148"/>
      <c r="R2400" s="152"/>
      <c r="S2400" s="138"/>
      <c r="T2400" s="138"/>
      <c r="X2400" s="85"/>
      <c r="Y2400" s="185"/>
      <c r="AB2400" s="95"/>
      <c r="AC2400" s="95"/>
      <c r="AF2400" s="139"/>
      <c r="AS2400" s="84"/>
    </row>
    <row r="2401" spans="1:45" ht="14.25" customHeight="1">
      <c r="A2401" s="412"/>
      <c r="B2401" s="88"/>
      <c r="C2401" s="89"/>
      <c r="M2401" s="137"/>
      <c r="N2401" s="142"/>
      <c r="P2401" s="137"/>
      <c r="Q2401" s="148"/>
      <c r="R2401" s="152"/>
      <c r="S2401" s="138"/>
      <c r="T2401" s="138"/>
      <c r="X2401" s="85"/>
      <c r="Y2401" s="185"/>
      <c r="AB2401" s="95"/>
      <c r="AC2401" s="95"/>
      <c r="AF2401" s="139"/>
      <c r="AS2401" s="84"/>
    </row>
    <row r="2402" spans="1:45" ht="14.25" customHeight="1">
      <c r="A2402" s="412"/>
      <c r="B2402" s="88"/>
      <c r="C2402" s="89"/>
      <c r="M2402" s="137"/>
      <c r="N2402" s="142"/>
      <c r="P2402" s="137"/>
      <c r="Q2402" s="148"/>
      <c r="R2402" s="152"/>
      <c r="S2402" s="138"/>
      <c r="T2402" s="138"/>
      <c r="X2402" s="85"/>
      <c r="Y2402" s="185"/>
      <c r="AB2402" s="95"/>
      <c r="AC2402" s="95"/>
      <c r="AF2402" s="139"/>
      <c r="AS2402" s="84"/>
    </row>
    <row r="2403" spans="1:45" ht="14.25" customHeight="1">
      <c r="A2403" s="412"/>
      <c r="B2403" s="88"/>
      <c r="C2403" s="89"/>
      <c r="M2403" s="137"/>
      <c r="N2403" s="142"/>
      <c r="P2403" s="137"/>
      <c r="Q2403" s="148"/>
      <c r="R2403" s="152"/>
      <c r="S2403" s="138"/>
      <c r="T2403" s="138"/>
      <c r="X2403" s="85"/>
      <c r="Y2403" s="185"/>
      <c r="AB2403" s="95"/>
      <c r="AC2403" s="95"/>
      <c r="AF2403" s="139"/>
      <c r="AS2403" s="84"/>
    </row>
    <row r="2404" spans="1:45" ht="14.25" customHeight="1">
      <c r="A2404" s="412"/>
      <c r="B2404" s="88"/>
      <c r="C2404" s="89"/>
      <c r="M2404" s="137"/>
      <c r="N2404" s="142"/>
      <c r="P2404" s="137"/>
      <c r="Q2404" s="148"/>
      <c r="R2404" s="152"/>
      <c r="S2404" s="138"/>
      <c r="T2404" s="138"/>
      <c r="X2404" s="85"/>
      <c r="Y2404" s="185"/>
      <c r="AB2404" s="95"/>
      <c r="AC2404" s="95"/>
      <c r="AF2404" s="139"/>
      <c r="AS2404" s="84"/>
    </row>
    <row r="2405" spans="1:45" ht="14.25" customHeight="1">
      <c r="A2405" s="412"/>
      <c r="B2405" s="88"/>
      <c r="C2405" s="89"/>
      <c r="M2405" s="137"/>
      <c r="N2405" s="142"/>
      <c r="P2405" s="137"/>
      <c r="Q2405" s="148"/>
      <c r="R2405" s="152"/>
      <c r="S2405" s="138"/>
      <c r="T2405" s="138"/>
      <c r="X2405" s="85"/>
      <c r="Y2405" s="185"/>
      <c r="AB2405" s="95"/>
      <c r="AC2405" s="95"/>
      <c r="AF2405" s="139"/>
      <c r="AS2405" s="84"/>
    </row>
    <row r="2406" spans="1:45" ht="14.25" customHeight="1">
      <c r="A2406" s="412"/>
      <c r="B2406" s="88"/>
      <c r="C2406" s="89"/>
      <c r="M2406" s="137"/>
      <c r="N2406" s="142"/>
      <c r="P2406" s="137"/>
      <c r="Q2406" s="148"/>
      <c r="R2406" s="152"/>
      <c r="S2406" s="138"/>
      <c r="T2406" s="138"/>
      <c r="X2406" s="85"/>
      <c r="Y2406" s="185"/>
      <c r="AB2406" s="95"/>
      <c r="AC2406" s="95"/>
      <c r="AF2406" s="139"/>
      <c r="AS2406" s="84"/>
    </row>
    <row r="2407" spans="1:45" ht="14.25" customHeight="1">
      <c r="A2407" s="412"/>
      <c r="B2407" s="88"/>
      <c r="C2407" s="89"/>
      <c r="M2407" s="137"/>
      <c r="N2407" s="142"/>
      <c r="P2407" s="137"/>
      <c r="Q2407" s="148"/>
      <c r="R2407" s="152"/>
      <c r="S2407" s="138"/>
      <c r="T2407" s="138"/>
      <c r="X2407" s="85"/>
      <c r="Y2407" s="185"/>
      <c r="AB2407" s="95"/>
      <c r="AC2407" s="95"/>
      <c r="AF2407" s="139"/>
      <c r="AS2407" s="84"/>
    </row>
    <row r="2408" spans="1:45" ht="14.25" customHeight="1">
      <c r="A2408" s="412"/>
      <c r="B2408" s="88"/>
      <c r="C2408" s="89"/>
      <c r="M2408" s="137"/>
      <c r="N2408" s="142"/>
      <c r="P2408" s="137"/>
      <c r="Q2408" s="148"/>
      <c r="R2408" s="152"/>
      <c r="S2408" s="138"/>
      <c r="T2408" s="138"/>
      <c r="X2408" s="85"/>
      <c r="Y2408" s="185"/>
      <c r="AB2408" s="95"/>
      <c r="AC2408" s="95"/>
      <c r="AF2408" s="139"/>
      <c r="AS2408" s="84"/>
    </row>
    <row r="2409" spans="1:45" ht="14.25" customHeight="1">
      <c r="A2409" s="412"/>
      <c r="B2409" s="88"/>
      <c r="C2409" s="89"/>
      <c r="M2409" s="137"/>
      <c r="N2409" s="142"/>
      <c r="P2409" s="137"/>
      <c r="Q2409" s="148"/>
      <c r="R2409" s="152"/>
      <c r="S2409" s="138"/>
      <c r="T2409" s="138"/>
      <c r="X2409" s="85"/>
      <c r="Y2409" s="185"/>
      <c r="AB2409" s="95"/>
      <c r="AC2409" s="95"/>
      <c r="AF2409" s="139"/>
      <c r="AS2409" s="84"/>
    </row>
    <row r="2410" spans="1:45" ht="14.25" customHeight="1">
      <c r="A2410" s="412"/>
      <c r="B2410" s="88"/>
      <c r="C2410" s="89"/>
      <c r="M2410" s="137"/>
      <c r="N2410" s="142"/>
      <c r="P2410" s="137"/>
      <c r="Q2410" s="148"/>
      <c r="R2410" s="152"/>
      <c r="S2410" s="138"/>
      <c r="T2410" s="138"/>
      <c r="X2410" s="85"/>
      <c r="Y2410" s="185"/>
      <c r="AB2410" s="95"/>
      <c r="AC2410" s="95"/>
      <c r="AF2410" s="139"/>
      <c r="AS2410" s="84"/>
    </row>
    <row r="2411" spans="1:45" ht="14.25" customHeight="1">
      <c r="A2411" s="412"/>
      <c r="B2411" s="88"/>
      <c r="C2411" s="89"/>
      <c r="M2411" s="137"/>
      <c r="N2411" s="142"/>
      <c r="P2411" s="137"/>
      <c r="Q2411" s="148"/>
      <c r="R2411" s="152"/>
      <c r="S2411" s="138"/>
      <c r="T2411" s="138"/>
      <c r="X2411" s="85"/>
      <c r="Y2411" s="185"/>
      <c r="AB2411" s="95"/>
      <c r="AC2411" s="95"/>
      <c r="AF2411" s="139"/>
      <c r="AS2411" s="84"/>
    </row>
    <row r="2412" spans="1:45" ht="14.25" customHeight="1">
      <c r="A2412" s="412"/>
      <c r="B2412" s="88"/>
      <c r="C2412" s="89"/>
      <c r="M2412" s="137"/>
      <c r="N2412" s="142"/>
      <c r="P2412" s="137"/>
      <c r="Q2412" s="148"/>
      <c r="R2412" s="152"/>
      <c r="S2412" s="138"/>
      <c r="T2412" s="138"/>
      <c r="X2412" s="85"/>
      <c r="Y2412" s="185"/>
      <c r="AB2412" s="95"/>
      <c r="AC2412" s="95"/>
      <c r="AF2412" s="139"/>
      <c r="AS2412" s="84"/>
    </row>
    <row r="2413" spans="1:45" ht="14.25" customHeight="1">
      <c r="A2413" s="412"/>
      <c r="B2413" s="88"/>
      <c r="C2413" s="89"/>
      <c r="M2413" s="137"/>
      <c r="N2413" s="142"/>
      <c r="P2413" s="137"/>
      <c r="Q2413" s="148"/>
      <c r="R2413" s="152"/>
      <c r="S2413" s="138"/>
      <c r="T2413" s="138"/>
      <c r="X2413" s="85"/>
      <c r="Y2413" s="185"/>
      <c r="AB2413" s="95"/>
      <c r="AC2413" s="95"/>
      <c r="AF2413" s="139"/>
      <c r="AS2413" s="84"/>
    </row>
    <row r="2414" spans="1:45" ht="14.25" customHeight="1">
      <c r="A2414" s="412"/>
      <c r="B2414" s="88"/>
      <c r="C2414" s="89"/>
      <c r="M2414" s="137"/>
      <c r="N2414" s="142"/>
      <c r="P2414" s="137"/>
      <c r="Q2414" s="148"/>
      <c r="R2414" s="152"/>
      <c r="S2414" s="138"/>
      <c r="T2414" s="138"/>
      <c r="X2414" s="85"/>
      <c r="Y2414" s="185"/>
      <c r="AB2414" s="95"/>
      <c r="AC2414" s="95"/>
      <c r="AF2414" s="139"/>
      <c r="AS2414" s="84"/>
    </row>
    <row r="2415" spans="1:45" ht="14.25" customHeight="1">
      <c r="A2415" s="412"/>
      <c r="B2415" s="88"/>
      <c r="C2415" s="89"/>
      <c r="M2415" s="137"/>
      <c r="N2415" s="142"/>
      <c r="P2415" s="137"/>
      <c r="Q2415" s="148"/>
      <c r="R2415" s="152"/>
      <c r="S2415" s="138"/>
      <c r="T2415" s="138"/>
      <c r="X2415" s="85"/>
      <c r="Y2415" s="185"/>
      <c r="AB2415" s="95"/>
      <c r="AC2415" s="95"/>
      <c r="AF2415" s="139"/>
      <c r="AS2415" s="84"/>
    </row>
    <row r="2416" spans="1:45" ht="14.25" customHeight="1">
      <c r="A2416" s="412"/>
      <c r="B2416" s="88"/>
      <c r="C2416" s="89"/>
      <c r="M2416" s="137"/>
      <c r="N2416" s="142"/>
      <c r="P2416" s="137"/>
      <c r="Q2416" s="148"/>
      <c r="R2416" s="152"/>
      <c r="S2416" s="138"/>
      <c r="T2416" s="138"/>
      <c r="X2416" s="85"/>
      <c r="Y2416" s="185"/>
      <c r="AB2416" s="95"/>
      <c r="AC2416" s="95"/>
      <c r="AF2416" s="139"/>
      <c r="AS2416" s="84"/>
    </row>
    <row r="2417" spans="1:45" ht="14.25" customHeight="1">
      <c r="A2417" s="412"/>
      <c r="B2417" s="88"/>
      <c r="C2417" s="89"/>
      <c r="M2417" s="137"/>
      <c r="N2417" s="142"/>
      <c r="P2417" s="137"/>
      <c r="Q2417" s="148"/>
      <c r="R2417" s="152"/>
      <c r="S2417" s="138"/>
      <c r="T2417" s="138"/>
      <c r="X2417" s="85"/>
      <c r="Y2417" s="185"/>
      <c r="AB2417" s="95"/>
      <c r="AC2417" s="95"/>
      <c r="AF2417" s="139"/>
      <c r="AS2417" s="84"/>
    </row>
    <row r="2418" spans="1:45" ht="14.25" customHeight="1">
      <c r="A2418" s="412"/>
      <c r="B2418" s="88"/>
      <c r="C2418" s="89"/>
      <c r="M2418" s="137"/>
      <c r="N2418" s="142"/>
      <c r="P2418" s="137"/>
      <c r="Q2418" s="148"/>
      <c r="R2418" s="152"/>
      <c r="S2418" s="138"/>
      <c r="T2418" s="138"/>
      <c r="X2418" s="85"/>
      <c r="Y2418" s="185"/>
      <c r="AB2418" s="95"/>
      <c r="AC2418" s="95"/>
      <c r="AF2418" s="139"/>
      <c r="AS2418" s="84"/>
    </row>
    <row r="2419" spans="1:45" ht="14.25" customHeight="1">
      <c r="A2419" s="412"/>
      <c r="B2419" s="88"/>
      <c r="C2419" s="89"/>
      <c r="M2419" s="137"/>
      <c r="N2419" s="142"/>
      <c r="P2419" s="137"/>
      <c r="Q2419" s="148"/>
      <c r="R2419" s="152"/>
      <c r="S2419" s="138"/>
      <c r="T2419" s="138"/>
      <c r="X2419" s="85"/>
      <c r="Y2419" s="185"/>
      <c r="AB2419" s="95"/>
      <c r="AC2419" s="95"/>
      <c r="AF2419" s="139"/>
      <c r="AS2419" s="84"/>
    </row>
    <row r="2420" spans="1:45" ht="14.25" customHeight="1">
      <c r="A2420" s="412"/>
      <c r="B2420" s="88"/>
      <c r="C2420" s="89"/>
      <c r="M2420" s="137"/>
      <c r="N2420" s="142"/>
      <c r="P2420" s="137"/>
      <c r="Q2420" s="148"/>
      <c r="R2420" s="152"/>
      <c r="S2420" s="138"/>
      <c r="T2420" s="138"/>
      <c r="X2420" s="85"/>
      <c r="Y2420" s="185"/>
      <c r="AB2420" s="95"/>
      <c r="AC2420" s="95"/>
      <c r="AF2420" s="139"/>
      <c r="AS2420" s="84"/>
    </row>
    <row r="2421" spans="1:45" ht="14.25" customHeight="1">
      <c r="A2421" s="412"/>
      <c r="B2421" s="88"/>
      <c r="C2421" s="89"/>
      <c r="M2421" s="137"/>
      <c r="N2421" s="142"/>
      <c r="P2421" s="137"/>
      <c r="Q2421" s="148"/>
      <c r="R2421" s="152"/>
      <c r="S2421" s="138"/>
      <c r="T2421" s="138"/>
      <c r="X2421" s="85"/>
      <c r="Y2421" s="185"/>
      <c r="AB2421" s="95"/>
      <c r="AC2421" s="95"/>
      <c r="AF2421" s="139"/>
      <c r="AS2421" s="84"/>
    </row>
    <row r="2422" spans="1:45" ht="14.25" customHeight="1">
      <c r="A2422" s="412"/>
      <c r="B2422" s="88"/>
      <c r="C2422" s="89"/>
      <c r="M2422" s="137"/>
      <c r="N2422" s="142"/>
      <c r="P2422" s="137"/>
      <c r="Q2422" s="148"/>
      <c r="R2422" s="152"/>
      <c r="S2422" s="138"/>
      <c r="T2422" s="138"/>
      <c r="X2422" s="85"/>
      <c r="Y2422" s="185"/>
      <c r="AB2422" s="95"/>
      <c r="AC2422" s="95"/>
      <c r="AF2422" s="139"/>
      <c r="AS2422" s="84"/>
    </row>
    <row r="2423" spans="1:45" ht="14.25" customHeight="1">
      <c r="A2423" s="412"/>
      <c r="B2423" s="88"/>
      <c r="C2423" s="89"/>
      <c r="M2423" s="137"/>
      <c r="N2423" s="142"/>
      <c r="P2423" s="137"/>
      <c r="Q2423" s="148"/>
      <c r="R2423" s="152"/>
      <c r="S2423" s="138"/>
      <c r="T2423" s="138"/>
      <c r="X2423" s="85"/>
      <c r="Y2423" s="185"/>
      <c r="AB2423" s="95"/>
      <c r="AC2423" s="95"/>
      <c r="AF2423" s="139"/>
      <c r="AS2423" s="84"/>
    </row>
    <row r="2424" spans="1:45" ht="14.25" customHeight="1">
      <c r="A2424" s="412"/>
      <c r="B2424" s="88"/>
      <c r="C2424" s="89"/>
      <c r="M2424" s="137"/>
      <c r="N2424" s="142"/>
      <c r="P2424" s="137"/>
      <c r="Q2424" s="148"/>
      <c r="R2424" s="152"/>
      <c r="S2424" s="138"/>
      <c r="T2424" s="138"/>
      <c r="X2424" s="85"/>
      <c r="Y2424" s="185"/>
      <c r="AB2424" s="95"/>
      <c r="AC2424" s="95"/>
      <c r="AF2424" s="139"/>
      <c r="AS2424" s="84"/>
    </row>
    <row r="2425" spans="1:45" ht="14.25" customHeight="1">
      <c r="A2425" s="412"/>
      <c r="B2425" s="88"/>
      <c r="C2425" s="89"/>
      <c r="M2425" s="137"/>
      <c r="N2425" s="142"/>
      <c r="P2425" s="137"/>
      <c r="Q2425" s="148"/>
      <c r="R2425" s="152"/>
      <c r="S2425" s="138"/>
      <c r="T2425" s="138"/>
      <c r="X2425" s="85"/>
      <c r="Y2425" s="185"/>
      <c r="AB2425" s="95"/>
      <c r="AC2425" s="95"/>
      <c r="AF2425" s="139"/>
      <c r="AS2425" s="84"/>
    </row>
    <row r="2426" spans="1:45" ht="14.25" customHeight="1">
      <c r="A2426" s="412"/>
      <c r="B2426" s="88"/>
      <c r="C2426" s="89"/>
      <c r="M2426" s="137"/>
      <c r="N2426" s="142"/>
      <c r="P2426" s="137"/>
      <c r="Q2426" s="148"/>
      <c r="R2426" s="152"/>
      <c r="S2426" s="138"/>
      <c r="T2426" s="138"/>
      <c r="X2426" s="85"/>
      <c r="Y2426" s="185"/>
      <c r="AB2426" s="95"/>
      <c r="AC2426" s="95"/>
      <c r="AF2426" s="139"/>
      <c r="AS2426" s="84"/>
    </row>
    <row r="2427" spans="1:45" ht="14.25" customHeight="1">
      <c r="A2427" s="412"/>
      <c r="B2427" s="88"/>
      <c r="C2427" s="89"/>
      <c r="M2427" s="137"/>
      <c r="N2427" s="142"/>
      <c r="P2427" s="137"/>
      <c r="Q2427" s="148"/>
      <c r="R2427" s="152"/>
      <c r="S2427" s="138"/>
      <c r="T2427" s="138"/>
      <c r="X2427" s="85"/>
      <c r="Y2427" s="185"/>
      <c r="AB2427" s="95"/>
      <c r="AC2427" s="95"/>
      <c r="AF2427" s="139"/>
      <c r="AS2427" s="84"/>
    </row>
    <row r="2428" spans="1:45" ht="14.25" customHeight="1">
      <c r="A2428" s="412"/>
      <c r="B2428" s="88"/>
      <c r="C2428" s="89"/>
      <c r="M2428" s="137"/>
      <c r="N2428" s="142"/>
      <c r="P2428" s="137"/>
      <c r="Q2428" s="148"/>
      <c r="R2428" s="152"/>
      <c r="S2428" s="138"/>
      <c r="T2428" s="138"/>
      <c r="X2428" s="85"/>
      <c r="Y2428" s="185"/>
      <c r="AB2428" s="95"/>
      <c r="AC2428" s="95"/>
      <c r="AF2428" s="139"/>
      <c r="AS2428" s="84"/>
    </row>
    <row r="2429" spans="1:45" ht="14.25" customHeight="1">
      <c r="A2429" s="412"/>
      <c r="B2429" s="88"/>
      <c r="C2429" s="89"/>
      <c r="M2429" s="137"/>
      <c r="N2429" s="142"/>
      <c r="P2429" s="137"/>
      <c r="Q2429" s="148"/>
      <c r="R2429" s="152"/>
      <c r="S2429" s="138"/>
      <c r="T2429" s="138"/>
      <c r="X2429" s="85"/>
      <c r="Y2429" s="185"/>
      <c r="AB2429" s="95"/>
      <c r="AC2429" s="95"/>
      <c r="AF2429" s="139"/>
      <c r="AS2429" s="84"/>
    </row>
    <row r="2430" spans="1:45" ht="14.25" customHeight="1">
      <c r="A2430" s="412"/>
      <c r="B2430" s="88"/>
      <c r="C2430" s="89"/>
      <c r="M2430" s="137"/>
      <c r="N2430" s="142"/>
      <c r="P2430" s="137"/>
      <c r="Q2430" s="148"/>
      <c r="R2430" s="152"/>
      <c r="S2430" s="138"/>
      <c r="T2430" s="138"/>
      <c r="X2430" s="85"/>
      <c r="Y2430" s="185"/>
      <c r="AB2430" s="95"/>
      <c r="AC2430" s="95"/>
      <c r="AF2430" s="139"/>
      <c r="AS2430" s="84"/>
    </row>
    <row r="2431" spans="1:45" ht="14.25" customHeight="1">
      <c r="A2431" s="412"/>
      <c r="B2431" s="88"/>
      <c r="C2431" s="89"/>
      <c r="M2431" s="137"/>
      <c r="N2431" s="142"/>
      <c r="P2431" s="137"/>
      <c r="Q2431" s="148"/>
      <c r="R2431" s="152"/>
      <c r="S2431" s="138"/>
      <c r="T2431" s="138"/>
      <c r="X2431" s="85"/>
      <c r="Y2431" s="185"/>
      <c r="AB2431" s="95"/>
      <c r="AC2431" s="95"/>
      <c r="AF2431" s="139"/>
      <c r="AS2431" s="84"/>
    </row>
    <row r="2432" spans="1:45" ht="14.25" customHeight="1">
      <c r="A2432" s="412"/>
      <c r="B2432" s="88"/>
      <c r="C2432" s="89"/>
      <c r="M2432" s="137"/>
      <c r="N2432" s="142"/>
      <c r="P2432" s="137"/>
      <c r="Q2432" s="148"/>
      <c r="R2432" s="152"/>
      <c r="S2432" s="138"/>
      <c r="T2432" s="138"/>
      <c r="X2432" s="85"/>
      <c r="Y2432" s="185"/>
      <c r="AB2432" s="95"/>
      <c r="AC2432" s="95"/>
      <c r="AF2432" s="139"/>
      <c r="AS2432" s="84"/>
    </row>
    <row r="2433" spans="1:45" ht="14.25" customHeight="1">
      <c r="A2433" s="412"/>
      <c r="B2433" s="88"/>
      <c r="C2433" s="89"/>
      <c r="M2433" s="137"/>
      <c r="N2433" s="142"/>
      <c r="P2433" s="137"/>
      <c r="Q2433" s="148"/>
      <c r="R2433" s="152"/>
      <c r="S2433" s="138"/>
      <c r="T2433" s="138"/>
      <c r="X2433" s="85"/>
      <c r="Y2433" s="185"/>
      <c r="AB2433" s="95"/>
      <c r="AC2433" s="95"/>
      <c r="AF2433" s="139"/>
      <c r="AS2433" s="84"/>
    </row>
    <row r="2434" spans="1:45" ht="14.25" customHeight="1">
      <c r="A2434" s="412"/>
      <c r="B2434" s="88"/>
      <c r="C2434" s="89"/>
      <c r="M2434" s="137"/>
      <c r="N2434" s="142"/>
      <c r="P2434" s="137"/>
      <c r="Q2434" s="148"/>
      <c r="R2434" s="152"/>
      <c r="S2434" s="138"/>
      <c r="T2434" s="138"/>
      <c r="X2434" s="85"/>
      <c r="Y2434" s="185"/>
      <c r="AB2434" s="95"/>
      <c r="AC2434" s="95"/>
      <c r="AF2434" s="139"/>
      <c r="AS2434" s="84"/>
    </row>
    <row r="2435" spans="1:45" ht="14.25" customHeight="1">
      <c r="A2435" s="412"/>
      <c r="B2435" s="88"/>
      <c r="C2435" s="89"/>
      <c r="M2435" s="137"/>
      <c r="N2435" s="142"/>
      <c r="P2435" s="137"/>
      <c r="Q2435" s="148"/>
      <c r="R2435" s="152"/>
      <c r="S2435" s="138"/>
      <c r="T2435" s="138"/>
      <c r="X2435" s="85"/>
      <c r="Y2435" s="185"/>
      <c r="AB2435" s="95"/>
      <c r="AC2435" s="95"/>
      <c r="AF2435" s="139"/>
      <c r="AS2435" s="84"/>
    </row>
    <row r="2436" spans="1:45" ht="14.25" customHeight="1">
      <c r="A2436" s="412"/>
      <c r="B2436" s="88"/>
      <c r="C2436" s="89"/>
      <c r="M2436" s="137"/>
      <c r="N2436" s="142"/>
      <c r="P2436" s="137"/>
      <c r="Q2436" s="148"/>
      <c r="R2436" s="152"/>
      <c r="S2436" s="138"/>
      <c r="T2436" s="138"/>
      <c r="X2436" s="85"/>
      <c r="Y2436" s="185"/>
      <c r="AB2436" s="95"/>
      <c r="AC2436" s="95"/>
      <c r="AF2436" s="139"/>
      <c r="AS2436" s="84"/>
    </row>
    <row r="2437" spans="1:45" ht="14.25" customHeight="1">
      <c r="A2437" s="412"/>
      <c r="B2437" s="88"/>
      <c r="C2437" s="89"/>
      <c r="M2437" s="137"/>
      <c r="N2437" s="142"/>
      <c r="P2437" s="137"/>
      <c r="Q2437" s="148"/>
      <c r="R2437" s="152"/>
      <c r="S2437" s="138"/>
      <c r="T2437" s="138"/>
      <c r="X2437" s="85"/>
      <c r="Y2437" s="185"/>
      <c r="AB2437" s="95"/>
      <c r="AC2437" s="95"/>
      <c r="AF2437" s="139"/>
      <c r="AS2437" s="84"/>
    </row>
    <row r="2438" spans="1:45" ht="14.25" customHeight="1">
      <c r="A2438" s="412"/>
      <c r="B2438" s="88"/>
      <c r="C2438" s="89"/>
      <c r="M2438" s="137"/>
      <c r="N2438" s="142"/>
      <c r="P2438" s="137"/>
      <c r="Q2438" s="148"/>
      <c r="R2438" s="152"/>
      <c r="S2438" s="138"/>
      <c r="T2438" s="138"/>
      <c r="X2438" s="85"/>
      <c r="Y2438" s="185"/>
      <c r="AB2438" s="95"/>
      <c r="AC2438" s="95"/>
      <c r="AF2438" s="139"/>
      <c r="AS2438" s="84"/>
    </row>
    <row r="2439" spans="1:45" ht="14.25" customHeight="1">
      <c r="A2439" s="412"/>
      <c r="B2439" s="88"/>
      <c r="C2439" s="89"/>
      <c r="M2439" s="137"/>
      <c r="N2439" s="142"/>
      <c r="P2439" s="137"/>
      <c r="Q2439" s="148"/>
      <c r="R2439" s="152"/>
      <c r="S2439" s="138"/>
      <c r="T2439" s="138"/>
      <c r="X2439" s="85"/>
      <c r="Y2439" s="185"/>
      <c r="AB2439" s="95"/>
      <c r="AC2439" s="95"/>
      <c r="AF2439" s="139"/>
      <c r="AS2439" s="84"/>
    </row>
    <row r="2440" spans="1:45" ht="14.25" customHeight="1">
      <c r="A2440" s="412"/>
      <c r="B2440" s="88"/>
      <c r="C2440" s="89"/>
      <c r="M2440" s="137"/>
      <c r="N2440" s="142"/>
      <c r="P2440" s="137"/>
      <c r="Q2440" s="148"/>
      <c r="R2440" s="152"/>
      <c r="S2440" s="138"/>
      <c r="T2440" s="138"/>
      <c r="X2440" s="85"/>
      <c r="Y2440" s="185"/>
      <c r="AB2440" s="95"/>
      <c r="AC2440" s="95"/>
      <c r="AF2440" s="139"/>
      <c r="AS2440" s="84"/>
    </row>
    <row r="2441" spans="1:45" ht="14.25" customHeight="1">
      <c r="A2441" s="412"/>
      <c r="B2441" s="88"/>
      <c r="C2441" s="89"/>
      <c r="M2441" s="137"/>
      <c r="N2441" s="142"/>
      <c r="P2441" s="137"/>
      <c r="Q2441" s="148"/>
      <c r="R2441" s="152"/>
      <c r="S2441" s="138"/>
      <c r="T2441" s="138"/>
      <c r="X2441" s="85"/>
      <c r="Y2441" s="185"/>
      <c r="AB2441" s="95"/>
      <c r="AC2441" s="95"/>
      <c r="AF2441" s="139"/>
      <c r="AS2441" s="84"/>
    </row>
    <row r="2442" spans="1:45" ht="14.25" customHeight="1">
      <c r="A2442" s="412"/>
      <c r="B2442" s="88"/>
      <c r="C2442" s="89"/>
      <c r="M2442" s="137"/>
      <c r="N2442" s="142"/>
      <c r="P2442" s="137"/>
      <c r="Q2442" s="148"/>
      <c r="R2442" s="152"/>
      <c r="S2442" s="138"/>
      <c r="T2442" s="138"/>
      <c r="X2442" s="85"/>
      <c r="Y2442" s="185"/>
      <c r="AB2442" s="95"/>
      <c r="AC2442" s="95"/>
      <c r="AF2442" s="139"/>
      <c r="AS2442" s="84"/>
    </row>
    <row r="2443" spans="1:45" ht="14.25" customHeight="1">
      <c r="A2443" s="412"/>
      <c r="B2443" s="88"/>
      <c r="C2443" s="89"/>
      <c r="M2443" s="137"/>
      <c r="N2443" s="142"/>
      <c r="P2443" s="137"/>
      <c r="Q2443" s="148"/>
      <c r="R2443" s="152"/>
      <c r="S2443" s="138"/>
      <c r="T2443" s="138"/>
      <c r="X2443" s="85"/>
      <c r="Y2443" s="185"/>
      <c r="AB2443" s="95"/>
      <c r="AC2443" s="95"/>
      <c r="AF2443" s="139"/>
      <c r="AS2443" s="84"/>
    </row>
    <row r="2444" spans="1:45" ht="14.25" customHeight="1">
      <c r="A2444" s="412"/>
      <c r="B2444" s="88"/>
      <c r="C2444" s="89"/>
      <c r="M2444" s="137"/>
      <c r="N2444" s="142"/>
      <c r="P2444" s="137"/>
      <c r="Q2444" s="148"/>
      <c r="R2444" s="152"/>
      <c r="S2444" s="138"/>
      <c r="T2444" s="138"/>
      <c r="X2444" s="85"/>
      <c r="Y2444" s="185"/>
      <c r="AB2444" s="95"/>
      <c r="AC2444" s="95"/>
      <c r="AF2444" s="139"/>
      <c r="AS2444" s="84"/>
    </row>
    <row r="2445" spans="1:45" ht="14.25" customHeight="1">
      <c r="A2445" s="412"/>
      <c r="B2445" s="88"/>
      <c r="C2445" s="89"/>
      <c r="M2445" s="137"/>
      <c r="N2445" s="142"/>
      <c r="P2445" s="137"/>
      <c r="Q2445" s="148"/>
      <c r="R2445" s="152"/>
      <c r="S2445" s="138"/>
      <c r="T2445" s="138"/>
      <c r="X2445" s="85"/>
      <c r="Y2445" s="185"/>
      <c r="AB2445" s="95"/>
      <c r="AC2445" s="95"/>
      <c r="AF2445" s="139"/>
      <c r="AS2445" s="84"/>
    </row>
    <row r="2446" spans="1:45" ht="14.25" customHeight="1">
      <c r="A2446" s="412"/>
      <c r="B2446" s="88"/>
      <c r="C2446" s="89"/>
      <c r="M2446" s="137"/>
      <c r="N2446" s="142"/>
      <c r="P2446" s="137"/>
      <c r="Q2446" s="148"/>
      <c r="R2446" s="152"/>
      <c r="S2446" s="138"/>
      <c r="T2446" s="138"/>
      <c r="X2446" s="85"/>
      <c r="Y2446" s="185"/>
      <c r="AB2446" s="95"/>
      <c r="AC2446" s="95"/>
      <c r="AF2446" s="139"/>
      <c r="AS2446" s="84"/>
    </row>
    <row r="2447" spans="1:45" ht="14.25" customHeight="1">
      <c r="A2447" s="412"/>
      <c r="B2447" s="88"/>
      <c r="C2447" s="89"/>
      <c r="M2447" s="137"/>
      <c r="N2447" s="142"/>
      <c r="P2447" s="137"/>
      <c r="Q2447" s="148"/>
      <c r="R2447" s="152"/>
      <c r="S2447" s="138"/>
      <c r="T2447" s="138"/>
      <c r="X2447" s="85"/>
      <c r="Y2447" s="185"/>
      <c r="AB2447" s="95"/>
      <c r="AC2447" s="95"/>
      <c r="AF2447" s="139"/>
      <c r="AS2447" s="84"/>
    </row>
    <row r="2448" spans="1:45" ht="14.25" customHeight="1">
      <c r="A2448" s="412"/>
      <c r="B2448" s="88"/>
      <c r="C2448" s="89"/>
      <c r="M2448" s="137"/>
      <c r="N2448" s="142"/>
      <c r="P2448" s="137"/>
      <c r="Q2448" s="148"/>
      <c r="R2448" s="152"/>
      <c r="S2448" s="138"/>
      <c r="T2448" s="138"/>
      <c r="X2448" s="85"/>
      <c r="Y2448" s="185"/>
      <c r="AB2448" s="95"/>
      <c r="AC2448" s="95"/>
      <c r="AF2448" s="139"/>
      <c r="AS2448" s="84"/>
    </row>
    <row r="2449" spans="1:45" ht="14.25" customHeight="1">
      <c r="A2449" s="412"/>
      <c r="B2449" s="88"/>
      <c r="C2449" s="89"/>
      <c r="M2449" s="137"/>
      <c r="N2449" s="142"/>
      <c r="P2449" s="137"/>
      <c r="Q2449" s="148"/>
      <c r="R2449" s="152"/>
      <c r="S2449" s="138"/>
      <c r="T2449" s="138"/>
      <c r="X2449" s="85"/>
      <c r="Y2449" s="185"/>
      <c r="AB2449" s="95"/>
      <c r="AC2449" s="95"/>
      <c r="AF2449" s="139"/>
      <c r="AS2449" s="84"/>
    </row>
    <row r="2450" spans="1:45" ht="14.25" customHeight="1">
      <c r="A2450" s="412"/>
      <c r="B2450" s="88"/>
      <c r="C2450" s="89"/>
      <c r="M2450" s="137"/>
      <c r="N2450" s="142"/>
      <c r="P2450" s="137"/>
      <c r="Q2450" s="148"/>
      <c r="R2450" s="152"/>
      <c r="S2450" s="138"/>
      <c r="T2450" s="138"/>
      <c r="X2450" s="85"/>
      <c r="Y2450" s="185"/>
      <c r="AB2450" s="95"/>
      <c r="AC2450" s="95"/>
      <c r="AF2450" s="139"/>
      <c r="AS2450" s="84"/>
    </row>
    <row r="2451" spans="1:45" ht="14.25" customHeight="1">
      <c r="A2451" s="412"/>
      <c r="B2451" s="88"/>
      <c r="C2451" s="89"/>
      <c r="M2451" s="137"/>
      <c r="N2451" s="142"/>
      <c r="P2451" s="137"/>
      <c r="Q2451" s="148"/>
      <c r="R2451" s="152"/>
      <c r="S2451" s="138"/>
      <c r="T2451" s="138"/>
      <c r="X2451" s="85"/>
      <c r="Y2451" s="185"/>
      <c r="AB2451" s="95"/>
      <c r="AC2451" s="95"/>
      <c r="AF2451" s="139"/>
      <c r="AS2451" s="84"/>
    </row>
    <row r="2452" spans="1:45" ht="14.25" customHeight="1">
      <c r="A2452" s="412"/>
      <c r="B2452" s="88"/>
      <c r="C2452" s="89"/>
      <c r="M2452" s="137"/>
      <c r="N2452" s="142"/>
      <c r="P2452" s="137"/>
      <c r="Q2452" s="148"/>
      <c r="R2452" s="152"/>
      <c r="S2452" s="138"/>
      <c r="T2452" s="138"/>
      <c r="X2452" s="85"/>
      <c r="Y2452" s="185"/>
      <c r="AB2452" s="95"/>
      <c r="AC2452" s="95"/>
      <c r="AF2452" s="139"/>
      <c r="AS2452" s="84"/>
    </row>
    <row r="2453" spans="1:45" ht="14.25" customHeight="1">
      <c r="A2453" s="412"/>
      <c r="B2453" s="88"/>
      <c r="C2453" s="89"/>
      <c r="M2453" s="137"/>
      <c r="N2453" s="142"/>
      <c r="P2453" s="137"/>
      <c r="Q2453" s="148"/>
      <c r="R2453" s="152"/>
      <c r="S2453" s="138"/>
      <c r="T2453" s="138"/>
      <c r="X2453" s="85"/>
      <c r="Y2453" s="185"/>
      <c r="AB2453" s="95"/>
      <c r="AC2453" s="95"/>
      <c r="AF2453" s="139"/>
      <c r="AS2453" s="84"/>
    </row>
    <row r="2454" spans="1:45" ht="14.25" customHeight="1">
      <c r="A2454" s="412"/>
      <c r="B2454" s="88"/>
      <c r="C2454" s="89"/>
      <c r="M2454" s="137"/>
      <c r="N2454" s="142"/>
      <c r="P2454" s="137"/>
      <c r="Q2454" s="148"/>
      <c r="R2454" s="152"/>
      <c r="S2454" s="138"/>
      <c r="T2454" s="138"/>
      <c r="X2454" s="85"/>
      <c r="Y2454" s="185"/>
      <c r="AB2454" s="95"/>
      <c r="AC2454" s="95"/>
      <c r="AF2454" s="139"/>
      <c r="AS2454" s="84"/>
    </row>
    <row r="2455" spans="1:45" ht="14.25" customHeight="1">
      <c r="A2455" s="412"/>
      <c r="B2455" s="88"/>
      <c r="C2455" s="89"/>
      <c r="M2455" s="137"/>
      <c r="N2455" s="142"/>
      <c r="P2455" s="137"/>
      <c r="Q2455" s="148"/>
      <c r="R2455" s="152"/>
      <c r="S2455" s="138"/>
      <c r="T2455" s="138"/>
      <c r="X2455" s="85"/>
      <c r="Y2455" s="185"/>
      <c r="AB2455" s="95"/>
      <c r="AC2455" s="95"/>
      <c r="AF2455" s="139"/>
      <c r="AS2455" s="84"/>
    </row>
    <row r="2456" spans="1:45" ht="14.25" customHeight="1">
      <c r="A2456" s="412"/>
      <c r="B2456" s="88"/>
      <c r="C2456" s="89"/>
      <c r="M2456" s="137"/>
      <c r="N2456" s="142"/>
      <c r="P2456" s="137"/>
      <c r="Q2456" s="148"/>
      <c r="R2456" s="152"/>
      <c r="S2456" s="138"/>
      <c r="T2456" s="138"/>
      <c r="X2456" s="85"/>
      <c r="Y2456" s="185"/>
      <c r="AB2456" s="95"/>
      <c r="AC2456" s="95"/>
      <c r="AF2456" s="139"/>
      <c r="AS2456" s="84"/>
    </row>
    <row r="2457" spans="1:45" ht="14.25" customHeight="1">
      <c r="A2457" s="412"/>
      <c r="B2457" s="88"/>
      <c r="C2457" s="89"/>
      <c r="M2457" s="137"/>
      <c r="N2457" s="142"/>
      <c r="P2457" s="137"/>
      <c r="Q2457" s="148"/>
      <c r="R2457" s="152"/>
      <c r="S2457" s="138"/>
      <c r="T2457" s="138"/>
      <c r="X2457" s="85"/>
      <c r="Y2457" s="185"/>
      <c r="AB2457" s="95"/>
      <c r="AC2457" s="95"/>
      <c r="AF2457" s="139"/>
      <c r="AS2457" s="84"/>
    </row>
    <row r="2458" spans="1:45" ht="14.25" customHeight="1">
      <c r="A2458" s="412"/>
      <c r="B2458" s="88"/>
      <c r="C2458" s="89"/>
      <c r="M2458" s="137"/>
      <c r="N2458" s="142"/>
      <c r="P2458" s="137"/>
      <c r="Q2458" s="148"/>
      <c r="R2458" s="152"/>
      <c r="S2458" s="138"/>
      <c r="T2458" s="138"/>
      <c r="X2458" s="85"/>
      <c r="Y2458" s="185"/>
      <c r="AB2458" s="95"/>
      <c r="AC2458" s="95"/>
      <c r="AF2458" s="139"/>
      <c r="AS2458" s="84"/>
    </row>
    <row r="2459" spans="1:45" ht="14.25" customHeight="1">
      <c r="A2459" s="412"/>
      <c r="B2459" s="88"/>
      <c r="C2459" s="89"/>
      <c r="M2459" s="137"/>
      <c r="N2459" s="142"/>
      <c r="P2459" s="137"/>
      <c r="Q2459" s="148"/>
      <c r="R2459" s="152"/>
      <c r="S2459" s="138"/>
      <c r="T2459" s="138"/>
      <c r="X2459" s="85"/>
      <c r="Y2459" s="185"/>
      <c r="AB2459" s="95"/>
      <c r="AC2459" s="95"/>
      <c r="AF2459" s="139"/>
      <c r="AS2459" s="84"/>
    </row>
    <row r="2460" spans="1:45" ht="14.25" customHeight="1">
      <c r="A2460" s="412"/>
      <c r="B2460" s="88"/>
      <c r="C2460" s="89"/>
      <c r="M2460" s="137"/>
      <c r="N2460" s="142"/>
      <c r="P2460" s="137"/>
      <c r="Q2460" s="148"/>
      <c r="R2460" s="152"/>
      <c r="S2460" s="138"/>
      <c r="T2460" s="138"/>
      <c r="X2460" s="85"/>
      <c r="Y2460" s="185"/>
      <c r="AB2460" s="95"/>
      <c r="AC2460" s="95"/>
      <c r="AF2460" s="139"/>
      <c r="AS2460" s="84"/>
    </row>
    <row r="2461" spans="1:45" ht="14.25" customHeight="1">
      <c r="A2461" s="412"/>
      <c r="B2461" s="88"/>
      <c r="C2461" s="89"/>
      <c r="M2461" s="137"/>
      <c r="N2461" s="142"/>
      <c r="P2461" s="137"/>
      <c r="Q2461" s="148"/>
      <c r="R2461" s="152"/>
      <c r="S2461" s="138"/>
      <c r="T2461" s="138"/>
      <c r="X2461" s="85"/>
      <c r="Y2461" s="185"/>
      <c r="AB2461" s="95"/>
      <c r="AC2461" s="95"/>
      <c r="AF2461" s="139"/>
      <c r="AS2461" s="84"/>
    </row>
    <row r="2462" spans="1:45" ht="14.25" customHeight="1">
      <c r="A2462" s="412"/>
      <c r="B2462" s="88"/>
      <c r="C2462" s="89"/>
      <c r="M2462" s="137"/>
      <c r="N2462" s="142"/>
      <c r="P2462" s="137"/>
      <c r="Q2462" s="148"/>
      <c r="R2462" s="152"/>
      <c r="S2462" s="138"/>
      <c r="T2462" s="138"/>
      <c r="X2462" s="85"/>
      <c r="Y2462" s="185"/>
      <c r="AB2462" s="95"/>
      <c r="AC2462" s="95"/>
      <c r="AF2462" s="139"/>
      <c r="AS2462" s="84"/>
    </row>
    <row r="2463" spans="1:45" ht="14.25" customHeight="1">
      <c r="A2463" s="412"/>
      <c r="B2463" s="88"/>
      <c r="C2463" s="89"/>
      <c r="M2463" s="137"/>
      <c r="N2463" s="142"/>
      <c r="P2463" s="137"/>
      <c r="Q2463" s="148"/>
      <c r="R2463" s="152"/>
      <c r="S2463" s="138"/>
      <c r="T2463" s="138"/>
      <c r="X2463" s="85"/>
      <c r="Y2463" s="185"/>
      <c r="AB2463" s="95"/>
      <c r="AC2463" s="95"/>
      <c r="AF2463" s="139"/>
      <c r="AS2463" s="84"/>
    </row>
    <row r="2464" spans="1:45" ht="14.25" customHeight="1">
      <c r="A2464" s="412"/>
      <c r="B2464" s="88"/>
      <c r="C2464" s="89"/>
      <c r="M2464" s="137"/>
      <c r="N2464" s="142"/>
      <c r="P2464" s="137"/>
      <c r="Q2464" s="148"/>
      <c r="R2464" s="152"/>
      <c r="S2464" s="138"/>
      <c r="T2464" s="138"/>
      <c r="X2464" s="85"/>
      <c r="Y2464" s="185"/>
      <c r="AB2464" s="95"/>
      <c r="AC2464" s="95"/>
      <c r="AF2464" s="139"/>
      <c r="AS2464" s="84"/>
    </row>
    <row r="2465" spans="1:45" ht="14.25" customHeight="1">
      <c r="A2465" s="412"/>
      <c r="B2465" s="88"/>
      <c r="C2465" s="89"/>
      <c r="M2465" s="137"/>
      <c r="N2465" s="142"/>
      <c r="P2465" s="137"/>
      <c r="Q2465" s="148"/>
      <c r="R2465" s="152"/>
      <c r="S2465" s="138"/>
      <c r="T2465" s="138"/>
      <c r="X2465" s="85"/>
      <c r="Y2465" s="185"/>
      <c r="AB2465" s="95"/>
      <c r="AC2465" s="95"/>
      <c r="AF2465" s="139"/>
      <c r="AS2465" s="84"/>
    </row>
    <row r="2466" spans="1:45" ht="14.25" customHeight="1">
      <c r="A2466" s="412"/>
      <c r="B2466" s="88"/>
      <c r="C2466" s="89"/>
      <c r="M2466" s="137"/>
      <c r="N2466" s="142"/>
      <c r="P2466" s="137"/>
      <c r="Q2466" s="148"/>
      <c r="R2466" s="152"/>
      <c r="S2466" s="138"/>
      <c r="T2466" s="138"/>
      <c r="X2466" s="85"/>
      <c r="Y2466" s="185"/>
      <c r="AB2466" s="95"/>
      <c r="AC2466" s="95"/>
      <c r="AF2466" s="139"/>
      <c r="AS2466" s="84"/>
    </row>
    <row r="2467" spans="1:45" ht="14.25" customHeight="1">
      <c r="A2467" s="412"/>
      <c r="B2467" s="88"/>
      <c r="C2467" s="89"/>
      <c r="M2467" s="137"/>
      <c r="N2467" s="142"/>
      <c r="P2467" s="137"/>
      <c r="Q2467" s="148"/>
      <c r="R2467" s="152"/>
      <c r="S2467" s="138"/>
      <c r="T2467" s="138"/>
      <c r="X2467" s="85"/>
      <c r="Y2467" s="185"/>
      <c r="AB2467" s="95"/>
      <c r="AC2467" s="95"/>
      <c r="AF2467" s="139"/>
      <c r="AS2467" s="84"/>
    </row>
    <row r="2468" spans="1:45" ht="14.25" customHeight="1">
      <c r="A2468" s="412"/>
      <c r="B2468" s="88"/>
      <c r="C2468" s="89"/>
      <c r="M2468" s="137"/>
      <c r="N2468" s="142"/>
      <c r="P2468" s="137"/>
      <c r="Q2468" s="148"/>
      <c r="R2468" s="152"/>
      <c r="S2468" s="138"/>
      <c r="T2468" s="138"/>
      <c r="X2468" s="85"/>
      <c r="Y2468" s="185"/>
      <c r="AB2468" s="95"/>
      <c r="AC2468" s="95"/>
      <c r="AF2468" s="139"/>
      <c r="AS2468" s="84"/>
    </row>
    <row r="2469" spans="1:45" ht="14.25" customHeight="1">
      <c r="A2469" s="412"/>
      <c r="B2469" s="88"/>
      <c r="C2469" s="89"/>
      <c r="M2469" s="137"/>
      <c r="N2469" s="142"/>
      <c r="P2469" s="137"/>
      <c r="Q2469" s="148"/>
      <c r="R2469" s="152"/>
      <c r="S2469" s="138"/>
      <c r="T2469" s="138"/>
      <c r="X2469" s="85"/>
      <c r="Y2469" s="185"/>
      <c r="AB2469" s="95"/>
      <c r="AC2469" s="95"/>
      <c r="AF2469" s="139"/>
      <c r="AS2469" s="84"/>
    </row>
    <row r="2470" spans="1:45" ht="14.25" customHeight="1">
      <c r="A2470" s="412"/>
      <c r="B2470" s="88"/>
      <c r="C2470" s="89"/>
      <c r="M2470" s="137"/>
      <c r="N2470" s="142"/>
      <c r="P2470" s="137"/>
      <c r="Q2470" s="148"/>
      <c r="R2470" s="152"/>
      <c r="S2470" s="138"/>
      <c r="T2470" s="138"/>
      <c r="X2470" s="85"/>
      <c r="Y2470" s="185"/>
      <c r="AB2470" s="95"/>
      <c r="AC2470" s="95"/>
      <c r="AF2470" s="139"/>
      <c r="AS2470" s="84"/>
    </row>
    <row r="2471" spans="1:45" ht="14.25" customHeight="1">
      <c r="A2471" s="412"/>
      <c r="B2471" s="88"/>
      <c r="C2471" s="89"/>
      <c r="M2471" s="137"/>
      <c r="N2471" s="142"/>
      <c r="P2471" s="137"/>
      <c r="Q2471" s="148"/>
      <c r="R2471" s="152"/>
      <c r="S2471" s="138"/>
      <c r="T2471" s="138"/>
      <c r="X2471" s="85"/>
      <c r="Y2471" s="185"/>
      <c r="AB2471" s="95"/>
      <c r="AC2471" s="95"/>
      <c r="AF2471" s="139"/>
      <c r="AS2471" s="84"/>
    </row>
    <row r="2472" spans="1:45" ht="14.25" customHeight="1">
      <c r="A2472" s="412"/>
      <c r="B2472" s="88"/>
      <c r="C2472" s="89"/>
      <c r="M2472" s="137"/>
      <c r="N2472" s="142"/>
      <c r="P2472" s="137"/>
      <c r="Q2472" s="148"/>
      <c r="R2472" s="152"/>
      <c r="S2472" s="138"/>
      <c r="T2472" s="138"/>
      <c r="X2472" s="85"/>
      <c r="Y2472" s="185"/>
      <c r="AB2472" s="95"/>
      <c r="AC2472" s="95"/>
      <c r="AF2472" s="139"/>
      <c r="AS2472" s="84"/>
    </row>
    <row r="2473" spans="1:45" ht="14.25" customHeight="1">
      <c r="A2473" s="412"/>
      <c r="B2473" s="88"/>
      <c r="C2473" s="89"/>
      <c r="M2473" s="137"/>
      <c r="N2473" s="142"/>
      <c r="P2473" s="137"/>
      <c r="Q2473" s="148"/>
      <c r="R2473" s="152"/>
      <c r="S2473" s="138"/>
      <c r="T2473" s="138"/>
      <c r="X2473" s="85"/>
      <c r="Y2473" s="185"/>
      <c r="AB2473" s="95"/>
      <c r="AC2473" s="95"/>
      <c r="AF2473" s="139"/>
      <c r="AS2473" s="84"/>
    </row>
    <row r="2474" spans="1:45" ht="14.25" customHeight="1">
      <c r="A2474" s="412"/>
      <c r="B2474" s="88"/>
      <c r="C2474" s="89"/>
      <c r="M2474" s="137"/>
      <c r="N2474" s="142"/>
      <c r="P2474" s="137"/>
      <c r="Q2474" s="148"/>
      <c r="R2474" s="152"/>
      <c r="S2474" s="138"/>
      <c r="T2474" s="138"/>
      <c r="X2474" s="85"/>
      <c r="Y2474" s="185"/>
      <c r="AB2474" s="95"/>
      <c r="AC2474" s="95"/>
      <c r="AF2474" s="139"/>
      <c r="AS2474" s="84"/>
    </row>
    <row r="2475" spans="1:45" ht="14.25" customHeight="1">
      <c r="A2475" s="412"/>
      <c r="B2475" s="88"/>
      <c r="C2475" s="89"/>
      <c r="M2475" s="137"/>
      <c r="N2475" s="142"/>
      <c r="P2475" s="137"/>
      <c r="Q2475" s="148"/>
      <c r="R2475" s="152"/>
      <c r="S2475" s="138"/>
      <c r="T2475" s="138"/>
      <c r="X2475" s="85"/>
      <c r="Y2475" s="185"/>
      <c r="AB2475" s="95"/>
      <c r="AC2475" s="95"/>
      <c r="AF2475" s="139"/>
      <c r="AS2475" s="84"/>
    </row>
    <row r="2476" spans="1:45" ht="14.25" customHeight="1">
      <c r="A2476" s="412"/>
      <c r="B2476" s="88"/>
      <c r="C2476" s="89"/>
      <c r="M2476" s="137"/>
      <c r="N2476" s="142"/>
      <c r="P2476" s="137"/>
      <c r="Q2476" s="148"/>
      <c r="R2476" s="152"/>
      <c r="S2476" s="138"/>
      <c r="T2476" s="138"/>
      <c r="X2476" s="85"/>
      <c r="Y2476" s="185"/>
      <c r="AB2476" s="95"/>
      <c r="AC2476" s="95"/>
      <c r="AF2476" s="139"/>
      <c r="AS2476" s="84"/>
    </row>
    <row r="2477" spans="1:45" ht="14.25" customHeight="1">
      <c r="A2477" s="412"/>
      <c r="B2477" s="88"/>
      <c r="C2477" s="89"/>
      <c r="M2477" s="137"/>
      <c r="N2477" s="142"/>
      <c r="P2477" s="137"/>
      <c r="Q2477" s="148"/>
      <c r="R2477" s="152"/>
      <c r="S2477" s="138"/>
      <c r="T2477" s="138"/>
      <c r="X2477" s="85"/>
      <c r="Y2477" s="185"/>
      <c r="AB2477" s="95"/>
      <c r="AC2477" s="95"/>
      <c r="AF2477" s="139"/>
      <c r="AS2477" s="84"/>
    </row>
    <row r="2478" spans="1:45" ht="14.25" customHeight="1">
      <c r="A2478" s="412"/>
      <c r="B2478" s="88"/>
      <c r="C2478" s="89"/>
      <c r="M2478" s="137"/>
      <c r="N2478" s="142"/>
      <c r="P2478" s="137"/>
      <c r="Q2478" s="148"/>
      <c r="R2478" s="152"/>
      <c r="S2478" s="138"/>
      <c r="T2478" s="138"/>
      <c r="X2478" s="85"/>
      <c r="Y2478" s="185"/>
      <c r="AB2478" s="95"/>
      <c r="AC2478" s="95"/>
      <c r="AF2478" s="139"/>
      <c r="AS2478" s="84"/>
    </row>
    <row r="2479" spans="1:45" ht="14.25" customHeight="1">
      <c r="A2479" s="412"/>
      <c r="B2479" s="88"/>
      <c r="C2479" s="89"/>
      <c r="M2479" s="137"/>
      <c r="N2479" s="142"/>
      <c r="P2479" s="137"/>
      <c r="Q2479" s="148"/>
      <c r="R2479" s="152"/>
      <c r="S2479" s="138"/>
      <c r="T2479" s="138"/>
      <c r="X2479" s="85"/>
      <c r="Y2479" s="185"/>
      <c r="AB2479" s="95"/>
      <c r="AC2479" s="95"/>
      <c r="AF2479" s="139"/>
      <c r="AS2479" s="84"/>
    </row>
    <row r="2480" spans="1:45" ht="14.25" customHeight="1">
      <c r="A2480" s="412"/>
      <c r="B2480" s="88"/>
      <c r="C2480" s="89"/>
      <c r="M2480" s="137"/>
      <c r="N2480" s="142"/>
      <c r="P2480" s="137"/>
      <c r="Q2480" s="148"/>
      <c r="R2480" s="152"/>
      <c r="S2480" s="138"/>
      <c r="T2480" s="138"/>
      <c r="X2480" s="85"/>
      <c r="Y2480" s="185"/>
      <c r="AB2480" s="95"/>
      <c r="AC2480" s="95"/>
      <c r="AF2480" s="139"/>
      <c r="AS2480" s="84"/>
    </row>
    <row r="2481" spans="1:45" ht="14.25" customHeight="1">
      <c r="A2481" s="412"/>
      <c r="B2481" s="88"/>
      <c r="C2481" s="89"/>
      <c r="M2481" s="137"/>
      <c r="N2481" s="142"/>
      <c r="P2481" s="137"/>
      <c r="Q2481" s="148"/>
      <c r="R2481" s="152"/>
      <c r="S2481" s="138"/>
      <c r="T2481" s="138"/>
      <c r="X2481" s="85"/>
      <c r="Y2481" s="185"/>
      <c r="AB2481" s="95"/>
      <c r="AC2481" s="95"/>
      <c r="AF2481" s="139"/>
      <c r="AS2481" s="84"/>
    </row>
    <row r="2482" spans="1:45" ht="14.25" customHeight="1">
      <c r="A2482" s="412"/>
      <c r="B2482" s="88"/>
      <c r="C2482" s="89"/>
      <c r="M2482" s="137"/>
      <c r="N2482" s="142"/>
      <c r="P2482" s="137"/>
      <c r="Q2482" s="148"/>
      <c r="R2482" s="152"/>
      <c r="S2482" s="138"/>
      <c r="T2482" s="138"/>
      <c r="X2482" s="85"/>
      <c r="Y2482" s="185"/>
      <c r="AB2482" s="95"/>
      <c r="AC2482" s="95"/>
      <c r="AF2482" s="139"/>
      <c r="AS2482" s="84"/>
    </row>
    <row r="2483" spans="1:45" ht="14.25" customHeight="1">
      <c r="A2483" s="412"/>
      <c r="B2483" s="88"/>
      <c r="C2483" s="89"/>
      <c r="M2483" s="137"/>
      <c r="N2483" s="142"/>
      <c r="P2483" s="137"/>
      <c r="Q2483" s="148"/>
      <c r="R2483" s="152"/>
      <c r="S2483" s="138"/>
      <c r="T2483" s="138"/>
      <c r="X2483" s="85"/>
      <c r="Y2483" s="185"/>
      <c r="AB2483" s="95"/>
      <c r="AC2483" s="95"/>
      <c r="AF2483" s="139"/>
      <c r="AS2483" s="84"/>
    </row>
    <row r="2484" spans="1:45" ht="14.25" customHeight="1">
      <c r="A2484" s="412"/>
      <c r="B2484" s="88"/>
      <c r="C2484" s="89"/>
      <c r="M2484" s="137"/>
      <c r="N2484" s="142"/>
      <c r="P2484" s="137"/>
      <c r="Q2484" s="148"/>
      <c r="R2484" s="152"/>
      <c r="S2484" s="138"/>
      <c r="T2484" s="138"/>
      <c r="X2484" s="85"/>
      <c r="Y2484" s="185"/>
      <c r="AB2484" s="95"/>
      <c r="AC2484" s="95"/>
      <c r="AF2484" s="139"/>
      <c r="AS2484" s="84"/>
    </row>
    <row r="2485" spans="1:45" ht="14.25" customHeight="1">
      <c r="A2485" s="412"/>
      <c r="B2485" s="88"/>
      <c r="C2485" s="89"/>
      <c r="M2485" s="137"/>
      <c r="N2485" s="142"/>
      <c r="P2485" s="137"/>
      <c r="Q2485" s="148"/>
      <c r="R2485" s="152"/>
      <c r="S2485" s="138"/>
      <c r="T2485" s="138"/>
      <c r="X2485" s="85"/>
      <c r="Y2485" s="185"/>
      <c r="AB2485" s="95"/>
      <c r="AC2485" s="95"/>
      <c r="AF2485" s="139"/>
      <c r="AS2485" s="84"/>
    </row>
    <row r="2486" spans="1:45" ht="14.25" customHeight="1">
      <c r="A2486" s="412"/>
      <c r="B2486" s="88"/>
      <c r="C2486" s="89"/>
      <c r="M2486" s="137"/>
      <c r="N2486" s="142"/>
      <c r="P2486" s="137"/>
      <c r="Q2486" s="148"/>
      <c r="R2486" s="152"/>
      <c r="S2486" s="138"/>
      <c r="T2486" s="138"/>
      <c r="X2486" s="85"/>
      <c r="Y2486" s="185"/>
      <c r="AB2486" s="95"/>
      <c r="AC2486" s="95"/>
      <c r="AF2486" s="139"/>
      <c r="AS2486" s="84"/>
    </row>
    <row r="2487" spans="1:45" ht="14.25" customHeight="1">
      <c r="A2487" s="412"/>
      <c r="B2487" s="88"/>
      <c r="C2487" s="89"/>
      <c r="M2487" s="137"/>
      <c r="N2487" s="142"/>
      <c r="P2487" s="137"/>
      <c r="Q2487" s="148"/>
      <c r="R2487" s="152"/>
      <c r="S2487" s="138"/>
      <c r="T2487" s="138"/>
      <c r="X2487" s="85"/>
      <c r="Y2487" s="185"/>
      <c r="AB2487" s="95"/>
      <c r="AC2487" s="95"/>
      <c r="AF2487" s="139"/>
      <c r="AS2487" s="84"/>
    </row>
    <row r="2488" spans="1:45" ht="14.25" customHeight="1">
      <c r="A2488" s="412"/>
      <c r="B2488" s="88"/>
      <c r="C2488" s="89"/>
      <c r="M2488" s="137"/>
      <c r="N2488" s="142"/>
      <c r="P2488" s="137"/>
      <c r="Q2488" s="148"/>
      <c r="R2488" s="152"/>
      <c r="S2488" s="138"/>
      <c r="T2488" s="138"/>
      <c r="X2488" s="85"/>
      <c r="Y2488" s="185"/>
      <c r="AB2488" s="95"/>
      <c r="AC2488" s="95"/>
      <c r="AF2488" s="139"/>
      <c r="AS2488" s="84"/>
    </row>
    <row r="2489" spans="1:45" ht="14.25" customHeight="1">
      <c r="A2489" s="412"/>
      <c r="B2489" s="88"/>
      <c r="C2489" s="89"/>
      <c r="M2489" s="137"/>
      <c r="N2489" s="142"/>
      <c r="P2489" s="137"/>
      <c r="Q2489" s="148"/>
      <c r="R2489" s="152"/>
      <c r="S2489" s="138"/>
      <c r="T2489" s="138"/>
      <c r="X2489" s="85"/>
      <c r="Y2489" s="185"/>
      <c r="AB2489" s="95"/>
      <c r="AC2489" s="95"/>
      <c r="AF2489" s="139"/>
      <c r="AS2489" s="84"/>
    </row>
    <row r="2490" spans="1:45" ht="14.25" customHeight="1">
      <c r="A2490" s="412"/>
      <c r="B2490" s="88"/>
      <c r="C2490" s="89"/>
      <c r="M2490" s="137"/>
      <c r="N2490" s="142"/>
      <c r="P2490" s="137"/>
      <c r="Q2490" s="148"/>
      <c r="R2490" s="152"/>
      <c r="S2490" s="138"/>
      <c r="T2490" s="138"/>
      <c r="X2490" s="85"/>
      <c r="Y2490" s="185"/>
      <c r="AB2490" s="95"/>
      <c r="AC2490" s="95"/>
      <c r="AF2490" s="139"/>
      <c r="AS2490" s="84"/>
    </row>
    <row r="2491" spans="1:45" ht="14.25" customHeight="1">
      <c r="A2491" s="412"/>
      <c r="B2491" s="88"/>
      <c r="C2491" s="89"/>
      <c r="M2491" s="137"/>
      <c r="N2491" s="142"/>
      <c r="P2491" s="137"/>
      <c r="Q2491" s="148"/>
      <c r="R2491" s="152"/>
      <c r="S2491" s="138"/>
      <c r="T2491" s="138"/>
      <c r="X2491" s="85"/>
      <c r="Y2491" s="185"/>
      <c r="AB2491" s="95"/>
      <c r="AC2491" s="95"/>
      <c r="AF2491" s="139"/>
      <c r="AS2491" s="84"/>
    </row>
    <row r="2492" spans="1:45" ht="14.25" customHeight="1">
      <c r="A2492" s="412"/>
      <c r="B2492" s="88"/>
      <c r="C2492" s="89"/>
      <c r="M2492" s="137"/>
      <c r="N2492" s="142"/>
      <c r="P2492" s="137"/>
      <c r="Q2492" s="148"/>
      <c r="R2492" s="152"/>
      <c r="S2492" s="138"/>
      <c r="T2492" s="138"/>
      <c r="X2492" s="85"/>
      <c r="Y2492" s="185"/>
      <c r="AB2492" s="95"/>
      <c r="AC2492" s="95"/>
      <c r="AF2492" s="139"/>
      <c r="AS2492" s="84"/>
    </row>
    <row r="2493" spans="1:45" ht="14.25" customHeight="1">
      <c r="A2493" s="412"/>
      <c r="B2493" s="88"/>
      <c r="C2493" s="89"/>
      <c r="M2493" s="137"/>
      <c r="N2493" s="142"/>
      <c r="P2493" s="137"/>
      <c r="Q2493" s="148"/>
      <c r="R2493" s="152"/>
      <c r="S2493" s="138"/>
      <c r="T2493" s="138"/>
      <c r="X2493" s="85"/>
      <c r="Y2493" s="185"/>
      <c r="AB2493" s="95"/>
      <c r="AC2493" s="95"/>
      <c r="AF2493" s="139"/>
      <c r="AS2493" s="84"/>
    </row>
    <row r="2494" spans="1:45" ht="14.25" customHeight="1">
      <c r="A2494" s="412"/>
      <c r="B2494" s="88"/>
      <c r="C2494" s="89"/>
      <c r="M2494" s="137"/>
      <c r="N2494" s="142"/>
      <c r="P2494" s="137"/>
      <c r="Q2494" s="148"/>
      <c r="R2494" s="152"/>
      <c r="S2494" s="138"/>
      <c r="T2494" s="138"/>
      <c r="X2494" s="85"/>
      <c r="Y2494" s="185"/>
      <c r="AB2494" s="95"/>
      <c r="AC2494" s="95"/>
      <c r="AF2494" s="139"/>
      <c r="AS2494" s="84"/>
    </row>
    <row r="2495" spans="1:45" ht="14.25" customHeight="1">
      <c r="A2495" s="412"/>
      <c r="B2495" s="88"/>
      <c r="C2495" s="89"/>
      <c r="M2495" s="137"/>
      <c r="N2495" s="142"/>
      <c r="P2495" s="137"/>
      <c r="Q2495" s="148"/>
      <c r="R2495" s="152"/>
      <c r="S2495" s="138"/>
      <c r="T2495" s="138"/>
      <c r="X2495" s="85"/>
      <c r="Y2495" s="185"/>
      <c r="AB2495" s="95"/>
      <c r="AC2495" s="95"/>
      <c r="AF2495" s="139"/>
      <c r="AS2495" s="84"/>
    </row>
    <row r="2496" spans="1:45" ht="14.25" customHeight="1">
      <c r="A2496" s="412"/>
      <c r="B2496" s="88"/>
      <c r="C2496" s="89"/>
      <c r="M2496" s="137"/>
      <c r="N2496" s="142"/>
      <c r="P2496" s="137"/>
      <c r="Q2496" s="148"/>
      <c r="R2496" s="152"/>
      <c r="S2496" s="138"/>
      <c r="T2496" s="138"/>
      <c r="X2496" s="85"/>
      <c r="Y2496" s="185"/>
      <c r="AB2496" s="95"/>
      <c r="AC2496" s="95"/>
      <c r="AF2496" s="139"/>
      <c r="AS2496" s="84"/>
    </row>
    <row r="2497" spans="1:88" ht="14.25" customHeight="1">
      <c r="A2497" s="412"/>
      <c r="B2497" s="88"/>
      <c r="C2497" s="89"/>
      <c r="M2497" s="137"/>
      <c r="N2497" s="142"/>
      <c r="P2497" s="137"/>
      <c r="Q2497" s="148"/>
      <c r="R2497" s="152"/>
      <c r="S2497" s="138"/>
      <c r="T2497" s="138"/>
      <c r="X2497" s="85"/>
      <c r="Y2497" s="185"/>
      <c r="AB2497" s="95"/>
      <c r="AC2497" s="95"/>
      <c r="AF2497" s="139"/>
      <c r="AS2497" s="84"/>
    </row>
    <row r="2498" spans="1:88" ht="14.25" customHeight="1">
      <c r="A2498" s="412"/>
      <c r="B2498" s="88"/>
      <c r="C2498" s="89"/>
      <c r="M2498" s="137"/>
      <c r="N2498" s="142"/>
      <c r="P2498" s="137"/>
      <c r="Q2498" s="148"/>
      <c r="R2498" s="152"/>
      <c r="S2498" s="138"/>
      <c r="T2498" s="138"/>
      <c r="X2498" s="85"/>
      <c r="Y2498" s="185"/>
      <c r="AB2498" s="95"/>
      <c r="AC2498" s="95"/>
      <c r="AF2498" s="139"/>
      <c r="AS2498" s="84"/>
    </row>
    <row r="2499" spans="1:88" ht="14.25" customHeight="1">
      <c r="A2499" s="412"/>
      <c r="B2499" s="88"/>
      <c r="C2499" s="89"/>
      <c r="M2499" s="137"/>
      <c r="N2499" s="142"/>
      <c r="P2499" s="137"/>
      <c r="Q2499" s="148"/>
      <c r="R2499" s="152"/>
      <c r="S2499" s="138"/>
      <c r="T2499" s="138"/>
      <c r="X2499" s="85"/>
      <c r="Y2499" s="185"/>
      <c r="AB2499" s="95"/>
      <c r="AC2499" s="95"/>
      <c r="AF2499" s="139"/>
      <c r="AS2499" s="84"/>
    </row>
    <row r="2500" spans="1:88" ht="14.25" customHeight="1">
      <c r="A2500" s="412"/>
      <c r="B2500" s="88"/>
      <c r="C2500" s="89"/>
      <c r="M2500" s="137"/>
      <c r="N2500" s="142"/>
      <c r="P2500" s="137"/>
      <c r="Q2500" s="148"/>
      <c r="R2500" s="152"/>
      <c r="S2500" s="138"/>
      <c r="T2500" s="138"/>
      <c r="X2500" s="85"/>
      <c r="Y2500" s="185"/>
      <c r="AB2500" s="95"/>
      <c r="AC2500" s="95"/>
      <c r="AF2500" s="139"/>
      <c r="AS2500" s="84"/>
    </row>
    <row r="2501" spans="1:88" ht="14.25" customHeight="1">
      <c r="A2501" s="412"/>
      <c r="B2501" s="88"/>
      <c r="C2501" s="89"/>
      <c r="E2501" s="224"/>
      <c r="F2501" s="224"/>
      <c r="G2501" s="224"/>
      <c r="H2501" s="224"/>
      <c r="I2501" s="232"/>
      <c r="J2501" s="224"/>
      <c r="K2501" s="224"/>
      <c r="L2501" s="224"/>
      <c r="M2501" s="233"/>
      <c r="N2501" s="243"/>
      <c r="P2501" s="233"/>
      <c r="Q2501" s="244"/>
      <c r="R2501" s="245"/>
      <c r="S2501" s="154"/>
      <c r="T2501" s="154"/>
      <c r="U2501" s="236"/>
      <c r="V2501" s="225"/>
      <c r="W2501" s="246"/>
      <c r="X2501" s="247"/>
      <c r="Y2501" s="248"/>
      <c r="Z2501" s="249"/>
      <c r="AA2501" s="249"/>
      <c r="AB2501" s="250"/>
      <c r="AC2501" s="250"/>
      <c r="AD2501" s="230"/>
      <c r="AE2501" s="251"/>
      <c r="AF2501" s="252"/>
      <c r="AG2501" s="236"/>
      <c r="AH2501" s="253"/>
      <c r="AI2501" s="230"/>
      <c r="AJ2501" s="230"/>
      <c r="AK2501" s="230"/>
      <c r="AL2501" s="230"/>
      <c r="AM2501" s="230"/>
      <c r="AN2501" s="230"/>
      <c r="AO2501" s="230"/>
      <c r="AP2501" s="230"/>
      <c r="AQ2501" s="230"/>
      <c r="AR2501" s="249"/>
      <c r="AS2501" s="230"/>
      <c r="AT2501" s="230"/>
      <c r="AU2501" s="230"/>
      <c r="AV2501" s="230"/>
      <c r="AW2501" s="230"/>
      <c r="AX2501" s="230"/>
      <c r="AY2501" s="230"/>
      <c r="AZ2501" s="230"/>
      <c r="BA2501" s="230"/>
      <c r="BB2501" s="230"/>
      <c r="BC2501" s="230"/>
      <c r="BD2501" s="230"/>
      <c r="BE2501" s="230"/>
      <c r="BF2501" s="230"/>
      <c r="BG2501" s="230"/>
      <c r="BH2501" s="230"/>
      <c r="BI2501" s="230"/>
      <c r="BJ2501" s="230"/>
      <c r="BK2501" s="230"/>
      <c r="BL2501" s="230"/>
      <c r="BM2501" s="230"/>
      <c r="BN2501" s="230"/>
      <c r="BO2501" s="230"/>
      <c r="BP2501" s="230"/>
      <c r="BQ2501" s="230"/>
      <c r="BR2501" s="230"/>
      <c r="BS2501" s="230"/>
      <c r="BT2501" s="230"/>
      <c r="BU2501" s="230"/>
      <c r="BV2501" s="230"/>
      <c r="BW2501" s="230"/>
      <c r="BX2501" s="230"/>
      <c r="BY2501" s="230"/>
      <c r="BZ2501" s="230"/>
      <c r="CA2501" s="230"/>
      <c r="CB2501" s="230"/>
      <c r="CC2501" s="230"/>
      <c r="CD2501" s="230"/>
      <c r="CE2501" s="230"/>
      <c r="CF2501" s="230"/>
      <c r="CG2501" s="230"/>
      <c r="CH2501" s="230"/>
      <c r="CI2501" s="230"/>
      <c r="CJ2501" s="230"/>
    </row>
    <row r="2502" spans="1:88" ht="14.25" customHeight="1">
      <c r="A2502" s="412"/>
      <c r="B2502" s="88"/>
      <c r="C2502" s="89"/>
      <c r="E2502" s="224"/>
      <c r="F2502" s="224"/>
      <c r="G2502" s="224"/>
      <c r="H2502" s="224"/>
      <c r="I2502" s="232"/>
      <c r="J2502" s="224"/>
      <c r="K2502" s="224"/>
      <c r="L2502" s="224"/>
      <c r="M2502" s="233"/>
      <c r="N2502" s="243"/>
      <c r="P2502" s="233"/>
      <c r="Q2502" s="244"/>
      <c r="R2502" s="245"/>
      <c r="S2502" s="154"/>
      <c r="T2502" s="154"/>
      <c r="U2502" s="236"/>
      <c r="V2502" s="225"/>
      <c r="W2502" s="246"/>
      <c r="X2502" s="247"/>
      <c r="Y2502" s="248"/>
      <c r="Z2502" s="249"/>
      <c r="AA2502" s="249"/>
      <c r="AB2502" s="250"/>
      <c r="AC2502" s="250"/>
      <c r="AD2502" s="230"/>
      <c r="AE2502" s="251"/>
      <c r="AF2502" s="252"/>
      <c r="AG2502" s="236"/>
      <c r="AH2502" s="253"/>
      <c r="AI2502" s="230"/>
      <c r="AJ2502" s="230"/>
      <c r="AK2502" s="230"/>
      <c r="AL2502" s="230"/>
      <c r="AM2502" s="230"/>
      <c r="AN2502" s="230"/>
      <c r="AO2502" s="230"/>
      <c r="AP2502" s="230"/>
      <c r="AQ2502" s="230"/>
      <c r="AR2502" s="249"/>
      <c r="AS2502" s="230"/>
      <c r="AT2502" s="230"/>
      <c r="AU2502" s="230"/>
      <c r="AV2502" s="230"/>
      <c r="AW2502" s="230"/>
      <c r="AX2502" s="230"/>
      <c r="AY2502" s="230"/>
      <c r="AZ2502" s="230"/>
      <c r="BA2502" s="230"/>
      <c r="BB2502" s="230"/>
      <c r="BC2502" s="230"/>
      <c r="BD2502" s="230"/>
      <c r="BE2502" s="230"/>
      <c r="BF2502" s="230"/>
      <c r="BG2502" s="230"/>
      <c r="BH2502" s="230"/>
      <c r="BI2502" s="230"/>
      <c r="BJ2502" s="230"/>
      <c r="BK2502" s="230"/>
      <c r="BL2502" s="230"/>
      <c r="BM2502" s="230"/>
      <c r="BN2502" s="230"/>
      <c r="BO2502" s="230"/>
      <c r="BP2502" s="230"/>
      <c r="BQ2502" s="230"/>
      <c r="BR2502" s="230"/>
      <c r="BS2502" s="230"/>
      <c r="BT2502" s="230"/>
      <c r="BU2502" s="230"/>
      <c r="BV2502" s="230"/>
      <c r="BW2502" s="230"/>
      <c r="BX2502" s="230"/>
      <c r="BY2502" s="230"/>
      <c r="BZ2502" s="230"/>
      <c r="CA2502" s="230"/>
      <c r="CB2502" s="230"/>
      <c r="CC2502" s="230"/>
      <c r="CD2502" s="230"/>
      <c r="CE2502" s="230"/>
      <c r="CF2502" s="230"/>
      <c r="CG2502" s="230"/>
      <c r="CH2502" s="230"/>
      <c r="CI2502" s="230"/>
      <c r="CJ2502" s="230"/>
    </row>
    <row r="2503" spans="1:88" ht="14.25" customHeight="1">
      <c r="A2503" s="412"/>
      <c r="B2503" s="88"/>
      <c r="C2503" s="89"/>
      <c r="E2503" s="224"/>
      <c r="F2503" s="224"/>
      <c r="G2503" s="224"/>
      <c r="H2503" s="224"/>
      <c r="I2503" s="232"/>
      <c r="J2503" s="224"/>
      <c r="K2503" s="224"/>
      <c r="L2503" s="224"/>
      <c r="M2503" s="233"/>
      <c r="N2503" s="243"/>
      <c r="P2503" s="233"/>
      <c r="Q2503" s="244"/>
      <c r="R2503" s="245"/>
      <c r="S2503" s="154"/>
      <c r="T2503" s="154"/>
      <c r="U2503" s="236"/>
      <c r="V2503" s="225"/>
      <c r="W2503" s="246"/>
      <c r="X2503" s="247"/>
      <c r="Y2503" s="248"/>
      <c r="Z2503" s="249"/>
      <c r="AA2503" s="249"/>
      <c r="AB2503" s="250"/>
      <c r="AC2503" s="250"/>
      <c r="AD2503" s="230"/>
      <c r="AE2503" s="251"/>
      <c r="AF2503" s="252"/>
      <c r="AG2503" s="236"/>
      <c r="AH2503" s="253"/>
      <c r="AI2503" s="230"/>
      <c r="AJ2503" s="230"/>
      <c r="AK2503" s="230"/>
      <c r="AL2503" s="230"/>
      <c r="AM2503" s="230"/>
      <c r="AN2503" s="230"/>
      <c r="AO2503" s="230"/>
      <c r="AP2503" s="230"/>
      <c r="AQ2503" s="230"/>
      <c r="AR2503" s="249"/>
      <c r="AS2503" s="230"/>
      <c r="AT2503" s="230"/>
      <c r="AU2503" s="230"/>
      <c r="AV2503" s="230"/>
      <c r="AW2503" s="230"/>
      <c r="AX2503" s="230"/>
      <c r="AY2503" s="230"/>
      <c r="AZ2503" s="230"/>
      <c r="BA2503" s="230"/>
      <c r="BB2503" s="230"/>
      <c r="BC2503" s="230"/>
      <c r="BD2503" s="230"/>
      <c r="BE2503" s="230"/>
      <c r="BF2503" s="230"/>
      <c r="BG2503" s="230"/>
      <c r="BH2503" s="230"/>
      <c r="BI2503" s="230"/>
      <c r="BJ2503" s="230"/>
      <c r="BK2503" s="230"/>
      <c r="BL2503" s="230"/>
      <c r="BM2503" s="230"/>
      <c r="BN2503" s="230"/>
      <c r="BO2503" s="230"/>
      <c r="BP2503" s="230"/>
      <c r="BQ2503" s="230"/>
      <c r="BR2503" s="230"/>
      <c r="BS2503" s="230"/>
      <c r="BT2503" s="230"/>
      <c r="BU2503" s="230"/>
      <c r="BV2503" s="230"/>
      <c r="BW2503" s="230"/>
      <c r="BX2503" s="230"/>
      <c r="BY2503" s="230"/>
      <c r="BZ2503" s="230"/>
      <c r="CA2503" s="230"/>
      <c r="CB2503" s="230"/>
      <c r="CC2503" s="230"/>
      <c r="CD2503" s="230"/>
      <c r="CE2503" s="230"/>
      <c r="CF2503" s="230"/>
      <c r="CG2503" s="230"/>
      <c r="CH2503" s="230"/>
      <c r="CI2503" s="230"/>
      <c r="CJ2503" s="230"/>
    </row>
    <row r="2504" spans="1:88" ht="14.25" customHeight="1">
      <c r="A2504" s="412"/>
      <c r="B2504" s="88"/>
      <c r="C2504" s="89"/>
      <c r="E2504" s="224"/>
      <c r="F2504" s="224"/>
      <c r="G2504" s="224"/>
      <c r="H2504" s="224"/>
      <c r="I2504" s="232"/>
      <c r="J2504" s="224"/>
      <c r="K2504" s="224"/>
      <c r="L2504" s="224"/>
      <c r="M2504" s="233"/>
      <c r="N2504" s="243"/>
      <c r="P2504" s="233"/>
      <c r="Q2504" s="244"/>
      <c r="R2504" s="245"/>
      <c r="S2504" s="154"/>
      <c r="T2504" s="154"/>
      <c r="U2504" s="236"/>
      <c r="V2504" s="225"/>
      <c r="W2504" s="246"/>
      <c r="X2504" s="247"/>
      <c r="Y2504" s="248"/>
      <c r="Z2504" s="249"/>
      <c r="AA2504" s="249"/>
      <c r="AB2504" s="250"/>
      <c r="AC2504" s="250"/>
      <c r="AD2504" s="230"/>
      <c r="AE2504" s="251"/>
      <c r="AF2504" s="252"/>
      <c r="AG2504" s="236"/>
      <c r="AH2504" s="253"/>
      <c r="AI2504" s="230"/>
      <c r="AJ2504" s="230"/>
      <c r="AK2504" s="230"/>
      <c r="AL2504" s="230"/>
      <c r="AM2504" s="230"/>
      <c r="AN2504" s="230"/>
      <c r="AO2504" s="230"/>
      <c r="AP2504" s="230"/>
      <c r="AQ2504" s="230"/>
      <c r="AR2504" s="249"/>
      <c r="AS2504" s="230"/>
      <c r="AT2504" s="230"/>
      <c r="AU2504" s="230"/>
      <c r="AV2504" s="230"/>
      <c r="AW2504" s="230"/>
      <c r="AX2504" s="230"/>
      <c r="AY2504" s="230"/>
      <c r="AZ2504" s="230"/>
      <c r="BA2504" s="230"/>
      <c r="BB2504" s="230"/>
      <c r="BC2504" s="230"/>
      <c r="BD2504" s="230"/>
      <c r="BE2504" s="230"/>
      <c r="BF2504" s="230"/>
      <c r="BG2504" s="230"/>
      <c r="BH2504" s="230"/>
      <c r="BI2504" s="230"/>
      <c r="BJ2504" s="230"/>
      <c r="BK2504" s="230"/>
      <c r="BL2504" s="230"/>
      <c r="BM2504" s="230"/>
      <c r="BN2504" s="230"/>
      <c r="BO2504" s="230"/>
      <c r="BP2504" s="230"/>
      <c r="BQ2504" s="230"/>
      <c r="BR2504" s="230"/>
      <c r="BS2504" s="230"/>
      <c r="BT2504" s="230"/>
      <c r="BU2504" s="230"/>
      <c r="BV2504" s="230"/>
      <c r="BW2504" s="230"/>
      <c r="BX2504" s="230"/>
      <c r="BY2504" s="230"/>
      <c r="BZ2504" s="230"/>
      <c r="CA2504" s="230"/>
      <c r="CB2504" s="230"/>
      <c r="CC2504" s="230"/>
      <c r="CD2504" s="230"/>
      <c r="CE2504" s="230"/>
      <c r="CF2504" s="230"/>
      <c r="CG2504" s="230"/>
      <c r="CH2504" s="230"/>
      <c r="CI2504" s="230"/>
      <c r="CJ2504" s="230"/>
    </row>
    <row r="2505" spans="1:88" ht="14.25" customHeight="1">
      <c r="A2505" s="412"/>
      <c r="B2505" s="88"/>
      <c r="C2505" s="89"/>
      <c r="E2505" s="224"/>
      <c r="F2505" s="224"/>
      <c r="G2505" s="224"/>
      <c r="H2505" s="224"/>
      <c r="I2505" s="232"/>
      <c r="J2505" s="224"/>
      <c r="K2505" s="224"/>
      <c r="L2505" s="224"/>
      <c r="M2505" s="233"/>
      <c r="N2505" s="243"/>
      <c r="P2505" s="233"/>
      <c r="Q2505" s="244"/>
      <c r="R2505" s="245"/>
      <c r="S2505" s="154"/>
      <c r="T2505" s="154"/>
      <c r="U2505" s="236"/>
      <c r="V2505" s="225"/>
      <c r="W2505" s="246"/>
      <c r="X2505" s="247"/>
      <c r="Y2505" s="248"/>
      <c r="Z2505" s="249"/>
      <c r="AA2505" s="249"/>
      <c r="AB2505" s="250"/>
      <c r="AC2505" s="250"/>
      <c r="AD2505" s="230"/>
      <c r="AE2505" s="251"/>
      <c r="AF2505" s="252"/>
      <c r="AG2505" s="236"/>
      <c r="AH2505" s="253"/>
      <c r="AI2505" s="230"/>
      <c r="AJ2505" s="230"/>
      <c r="AK2505" s="230"/>
      <c r="AL2505" s="230"/>
      <c r="AM2505" s="230"/>
      <c r="AN2505" s="230"/>
      <c r="AO2505" s="230"/>
      <c r="AP2505" s="230"/>
      <c r="AQ2505" s="230"/>
      <c r="AR2505" s="249"/>
      <c r="AS2505" s="230"/>
      <c r="AT2505" s="230"/>
      <c r="AU2505" s="230"/>
      <c r="AV2505" s="230"/>
      <c r="AW2505" s="230"/>
      <c r="AX2505" s="230"/>
      <c r="AY2505" s="230"/>
      <c r="AZ2505" s="230"/>
      <c r="BA2505" s="230"/>
      <c r="BB2505" s="230"/>
      <c r="BC2505" s="230"/>
      <c r="BD2505" s="230"/>
      <c r="BE2505" s="230"/>
      <c r="BF2505" s="230"/>
      <c r="BG2505" s="230"/>
      <c r="BH2505" s="230"/>
      <c r="BI2505" s="230"/>
      <c r="BJ2505" s="230"/>
      <c r="BK2505" s="230"/>
      <c r="BL2505" s="230"/>
      <c r="BM2505" s="230"/>
      <c r="BN2505" s="230"/>
      <c r="BO2505" s="230"/>
      <c r="BP2505" s="230"/>
      <c r="BQ2505" s="230"/>
      <c r="BR2505" s="230"/>
      <c r="BS2505" s="230"/>
      <c r="BT2505" s="230"/>
      <c r="BU2505" s="230"/>
      <c r="BV2505" s="230"/>
      <c r="BW2505" s="230"/>
      <c r="BX2505" s="230"/>
      <c r="BY2505" s="230"/>
      <c r="BZ2505" s="230"/>
      <c r="CA2505" s="230"/>
      <c r="CB2505" s="230"/>
      <c r="CC2505" s="230"/>
      <c r="CD2505" s="230"/>
      <c r="CE2505" s="230"/>
      <c r="CF2505" s="230"/>
      <c r="CG2505" s="230"/>
      <c r="CH2505" s="230"/>
      <c r="CI2505" s="230"/>
      <c r="CJ2505" s="230"/>
    </row>
    <row r="2506" spans="1:88" ht="14.25" customHeight="1">
      <c r="A2506" s="412"/>
      <c r="B2506" s="88"/>
      <c r="C2506" s="89"/>
      <c r="E2506" s="224"/>
      <c r="F2506" s="224"/>
      <c r="G2506" s="224"/>
      <c r="H2506" s="224"/>
      <c r="I2506" s="232"/>
      <c r="J2506" s="224"/>
      <c r="K2506" s="224"/>
      <c r="L2506" s="224"/>
      <c r="M2506" s="233"/>
      <c r="N2506" s="243"/>
      <c r="P2506" s="233"/>
      <c r="Q2506" s="244"/>
      <c r="R2506" s="245"/>
      <c r="S2506" s="154"/>
      <c r="T2506" s="154"/>
      <c r="U2506" s="236"/>
      <c r="V2506" s="225"/>
      <c r="W2506" s="246"/>
      <c r="X2506" s="247"/>
      <c r="Y2506" s="248"/>
      <c r="Z2506" s="249"/>
      <c r="AA2506" s="249"/>
      <c r="AB2506" s="250"/>
      <c r="AC2506" s="250"/>
      <c r="AD2506" s="230"/>
      <c r="AE2506" s="251"/>
      <c r="AF2506" s="252"/>
      <c r="AG2506" s="236"/>
      <c r="AH2506" s="253"/>
      <c r="AI2506" s="230"/>
      <c r="AJ2506" s="230"/>
      <c r="AK2506" s="230"/>
      <c r="AL2506" s="230"/>
      <c r="AM2506" s="230"/>
      <c r="AN2506" s="230"/>
      <c r="AO2506" s="230"/>
      <c r="AP2506" s="230"/>
      <c r="AQ2506" s="230"/>
      <c r="AR2506" s="249"/>
      <c r="AS2506" s="230"/>
      <c r="AT2506" s="230"/>
      <c r="AU2506" s="230"/>
      <c r="AV2506" s="230"/>
      <c r="AW2506" s="230"/>
      <c r="AX2506" s="230"/>
      <c r="AY2506" s="230"/>
      <c r="AZ2506" s="230"/>
      <c r="BA2506" s="230"/>
      <c r="BB2506" s="230"/>
      <c r="BC2506" s="230"/>
      <c r="BD2506" s="230"/>
      <c r="BE2506" s="230"/>
      <c r="BF2506" s="230"/>
      <c r="BG2506" s="230"/>
      <c r="BH2506" s="230"/>
      <c r="BI2506" s="230"/>
      <c r="BJ2506" s="230"/>
      <c r="BK2506" s="230"/>
      <c r="BL2506" s="230"/>
      <c r="BM2506" s="230"/>
      <c r="BN2506" s="230"/>
      <c r="BO2506" s="230"/>
      <c r="BP2506" s="230"/>
      <c r="BQ2506" s="230"/>
      <c r="BR2506" s="230"/>
      <c r="BS2506" s="230"/>
      <c r="BT2506" s="230"/>
      <c r="BU2506" s="230"/>
      <c r="BV2506" s="230"/>
      <c r="BW2506" s="230"/>
      <c r="BX2506" s="230"/>
      <c r="BY2506" s="230"/>
      <c r="BZ2506" s="230"/>
      <c r="CA2506" s="230"/>
      <c r="CB2506" s="230"/>
      <c r="CC2506" s="230"/>
      <c r="CD2506" s="230"/>
      <c r="CE2506" s="230"/>
      <c r="CF2506" s="230"/>
      <c r="CG2506" s="230"/>
      <c r="CH2506" s="230"/>
      <c r="CI2506" s="230"/>
      <c r="CJ2506" s="230"/>
    </row>
    <row r="2507" spans="1:88" ht="14.25" customHeight="1">
      <c r="A2507" s="412"/>
      <c r="B2507" s="88"/>
      <c r="C2507" s="89"/>
      <c r="E2507" s="224"/>
      <c r="F2507" s="224"/>
      <c r="G2507" s="224"/>
      <c r="H2507" s="224"/>
      <c r="I2507" s="232"/>
      <c r="J2507" s="224"/>
      <c r="K2507" s="224"/>
      <c r="L2507" s="224"/>
      <c r="M2507" s="233"/>
      <c r="N2507" s="243"/>
      <c r="P2507" s="233"/>
      <c r="Q2507" s="244"/>
      <c r="R2507" s="245"/>
      <c r="S2507" s="154"/>
      <c r="T2507" s="154"/>
      <c r="U2507" s="236"/>
      <c r="V2507" s="225"/>
      <c r="W2507" s="246"/>
      <c r="X2507" s="247"/>
      <c r="Y2507" s="248"/>
      <c r="Z2507" s="249"/>
      <c r="AA2507" s="249"/>
      <c r="AB2507" s="250"/>
      <c r="AC2507" s="250"/>
      <c r="AD2507" s="230"/>
      <c r="AE2507" s="251"/>
      <c r="AF2507" s="252"/>
      <c r="AG2507" s="236"/>
      <c r="AH2507" s="253"/>
      <c r="AI2507" s="230"/>
      <c r="AJ2507" s="230"/>
      <c r="AK2507" s="230"/>
      <c r="AL2507" s="230"/>
      <c r="AM2507" s="230"/>
      <c r="AN2507" s="230"/>
      <c r="AO2507" s="230"/>
      <c r="AP2507" s="230"/>
      <c r="AQ2507" s="230"/>
      <c r="AR2507" s="249"/>
      <c r="AS2507" s="230"/>
      <c r="AT2507" s="230"/>
      <c r="AU2507" s="230"/>
      <c r="AV2507" s="230"/>
      <c r="AW2507" s="230"/>
      <c r="AX2507" s="230"/>
      <c r="AY2507" s="230"/>
      <c r="AZ2507" s="230"/>
      <c r="BA2507" s="230"/>
      <c r="BB2507" s="230"/>
      <c r="BC2507" s="230"/>
      <c r="BD2507" s="230"/>
      <c r="BE2507" s="230"/>
      <c r="BF2507" s="230"/>
      <c r="BG2507" s="230"/>
      <c r="BH2507" s="230"/>
      <c r="BI2507" s="230"/>
      <c r="BJ2507" s="230"/>
      <c r="BK2507" s="230"/>
      <c r="BL2507" s="230"/>
      <c r="BM2507" s="230"/>
      <c r="BN2507" s="230"/>
      <c r="BO2507" s="230"/>
      <c r="BP2507" s="230"/>
      <c r="BQ2507" s="230"/>
      <c r="BR2507" s="230"/>
      <c r="BS2507" s="230"/>
      <c r="BT2507" s="230"/>
      <c r="BU2507" s="230"/>
      <c r="BV2507" s="230"/>
      <c r="BW2507" s="230"/>
      <c r="BX2507" s="230"/>
      <c r="BY2507" s="230"/>
      <c r="BZ2507" s="230"/>
      <c r="CA2507" s="230"/>
      <c r="CB2507" s="230"/>
      <c r="CC2507" s="230"/>
      <c r="CD2507" s="230"/>
      <c r="CE2507" s="230"/>
      <c r="CF2507" s="230"/>
      <c r="CG2507" s="230"/>
      <c r="CH2507" s="230"/>
      <c r="CI2507" s="230"/>
      <c r="CJ2507" s="230"/>
    </row>
    <row r="2508" spans="1:88" ht="14.25" customHeight="1">
      <c r="A2508" s="412"/>
      <c r="B2508" s="88"/>
      <c r="C2508" s="89"/>
      <c r="E2508" s="224"/>
      <c r="F2508" s="224"/>
      <c r="G2508" s="224"/>
      <c r="H2508" s="224"/>
      <c r="I2508" s="232"/>
      <c r="J2508" s="224"/>
      <c r="K2508" s="224"/>
      <c r="L2508" s="224"/>
      <c r="M2508" s="233"/>
      <c r="N2508" s="243"/>
      <c r="P2508" s="233"/>
      <c r="Q2508" s="244"/>
      <c r="R2508" s="245"/>
      <c r="S2508" s="154"/>
      <c r="T2508" s="154"/>
      <c r="U2508" s="236"/>
      <c r="V2508" s="225"/>
      <c r="W2508" s="246"/>
      <c r="X2508" s="247"/>
      <c r="Y2508" s="248"/>
      <c r="Z2508" s="249"/>
      <c r="AA2508" s="249"/>
      <c r="AB2508" s="250"/>
      <c r="AC2508" s="250"/>
      <c r="AD2508" s="230"/>
      <c r="AE2508" s="251"/>
      <c r="AF2508" s="252"/>
      <c r="AG2508" s="236"/>
      <c r="AH2508" s="253"/>
      <c r="AI2508" s="230"/>
      <c r="AJ2508" s="230"/>
      <c r="AK2508" s="230"/>
      <c r="AL2508" s="230"/>
      <c r="AM2508" s="230"/>
      <c r="AN2508" s="230"/>
      <c r="AO2508" s="230"/>
      <c r="AP2508" s="230"/>
      <c r="AQ2508" s="230"/>
      <c r="AR2508" s="249"/>
      <c r="AS2508" s="230"/>
      <c r="AT2508" s="230"/>
      <c r="AU2508" s="230"/>
      <c r="AV2508" s="230"/>
      <c r="AW2508" s="230"/>
      <c r="AX2508" s="230"/>
      <c r="AY2508" s="230"/>
      <c r="AZ2508" s="230"/>
      <c r="BA2508" s="230"/>
      <c r="BB2508" s="230"/>
      <c r="BC2508" s="230"/>
      <c r="BD2508" s="230"/>
      <c r="BE2508" s="230"/>
      <c r="BF2508" s="230"/>
      <c r="BG2508" s="230"/>
      <c r="BH2508" s="230"/>
      <c r="BI2508" s="230"/>
      <c r="BJ2508" s="230"/>
      <c r="BK2508" s="230"/>
      <c r="BL2508" s="230"/>
      <c r="BM2508" s="230"/>
      <c r="BN2508" s="230"/>
      <c r="BO2508" s="230"/>
      <c r="BP2508" s="230"/>
      <c r="BQ2508" s="230"/>
      <c r="BR2508" s="230"/>
      <c r="BS2508" s="230"/>
      <c r="BT2508" s="230"/>
      <c r="BU2508" s="230"/>
      <c r="BV2508" s="230"/>
      <c r="BW2508" s="230"/>
      <c r="BX2508" s="230"/>
      <c r="BY2508" s="230"/>
      <c r="BZ2508" s="230"/>
      <c r="CA2508" s="230"/>
      <c r="CB2508" s="230"/>
      <c r="CC2508" s="230"/>
      <c r="CD2508" s="230"/>
      <c r="CE2508" s="230"/>
      <c r="CF2508" s="230"/>
      <c r="CG2508" s="230"/>
      <c r="CH2508" s="230"/>
      <c r="CI2508" s="230"/>
      <c r="CJ2508" s="230"/>
    </row>
    <row r="2509" spans="1:88" ht="14.25" customHeight="1">
      <c r="A2509" s="412"/>
      <c r="B2509" s="88"/>
      <c r="C2509" s="89"/>
      <c r="E2509" s="224"/>
      <c r="F2509" s="224"/>
      <c r="G2509" s="224"/>
      <c r="H2509" s="224"/>
      <c r="I2509" s="232"/>
      <c r="J2509" s="224"/>
      <c r="K2509" s="224"/>
      <c r="L2509" s="224"/>
      <c r="M2509" s="233"/>
      <c r="N2509" s="243"/>
      <c r="P2509" s="233"/>
      <c r="Q2509" s="244"/>
      <c r="R2509" s="245"/>
      <c r="S2509" s="154"/>
      <c r="T2509" s="154"/>
      <c r="U2509" s="236"/>
      <c r="V2509" s="225"/>
      <c r="W2509" s="246"/>
      <c r="X2509" s="247"/>
      <c r="Y2509" s="248"/>
      <c r="Z2509" s="249"/>
      <c r="AA2509" s="249"/>
      <c r="AB2509" s="250"/>
      <c r="AC2509" s="250"/>
      <c r="AD2509" s="230"/>
      <c r="AE2509" s="251"/>
      <c r="AF2509" s="252"/>
      <c r="AG2509" s="236"/>
      <c r="AH2509" s="253"/>
      <c r="AI2509" s="230"/>
      <c r="AJ2509" s="230"/>
      <c r="AK2509" s="230"/>
      <c r="AL2509" s="230"/>
      <c r="AM2509" s="230"/>
      <c r="AN2509" s="230"/>
      <c r="AO2509" s="230"/>
      <c r="AP2509" s="230"/>
      <c r="AQ2509" s="230"/>
      <c r="AR2509" s="249"/>
      <c r="AS2509" s="230"/>
      <c r="AT2509" s="230"/>
      <c r="AU2509" s="230"/>
      <c r="AV2509" s="230"/>
      <c r="AW2509" s="230"/>
      <c r="AX2509" s="230"/>
      <c r="AY2509" s="230"/>
      <c r="AZ2509" s="230"/>
      <c r="BA2509" s="230"/>
      <c r="BB2509" s="230"/>
      <c r="BC2509" s="230"/>
      <c r="BD2509" s="230"/>
      <c r="BE2509" s="230"/>
      <c r="BF2509" s="230"/>
      <c r="BG2509" s="230"/>
      <c r="BH2509" s="230"/>
      <c r="BI2509" s="230"/>
      <c r="BJ2509" s="230"/>
      <c r="BK2509" s="230"/>
      <c r="BL2509" s="230"/>
      <c r="BM2509" s="230"/>
      <c r="BN2509" s="230"/>
      <c r="BO2509" s="230"/>
      <c r="BP2509" s="230"/>
      <c r="BQ2509" s="230"/>
      <c r="BR2509" s="230"/>
      <c r="BS2509" s="230"/>
      <c r="BT2509" s="230"/>
      <c r="BU2509" s="230"/>
      <c r="BV2509" s="230"/>
      <c r="BW2509" s="230"/>
      <c r="BX2509" s="230"/>
      <c r="BY2509" s="230"/>
      <c r="BZ2509" s="230"/>
      <c r="CA2509" s="230"/>
      <c r="CB2509" s="230"/>
      <c r="CC2509" s="230"/>
      <c r="CD2509" s="230"/>
      <c r="CE2509" s="230"/>
      <c r="CF2509" s="230"/>
      <c r="CG2509" s="230"/>
      <c r="CH2509" s="230"/>
      <c r="CI2509" s="230"/>
      <c r="CJ2509" s="230"/>
    </row>
    <row r="2510" spans="1:88" ht="14.25" customHeight="1">
      <c r="A2510" s="412"/>
      <c r="B2510" s="88"/>
      <c r="C2510" s="89"/>
      <c r="E2510" s="224"/>
      <c r="F2510" s="224"/>
      <c r="G2510" s="224"/>
      <c r="H2510" s="224"/>
      <c r="I2510" s="232"/>
      <c r="J2510" s="224"/>
      <c r="K2510" s="224"/>
      <c r="L2510" s="224"/>
      <c r="M2510" s="233"/>
      <c r="N2510" s="243"/>
      <c r="P2510" s="233"/>
      <c r="Q2510" s="244"/>
      <c r="R2510" s="245"/>
      <c r="S2510" s="154"/>
      <c r="T2510" s="154"/>
      <c r="U2510" s="236"/>
      <c r="V2510" s="225"/>
      <c r="W2510" s="246"/>
      <c r="X2510" s="247"/>
      <c r="Y2510" s="248"/>
      <c r="Z2510" s="249"/>
      <c r="AA2510" s="249"/>
      <c r="AB2510" s="250"/>
      <c r="AC2510" s="250"/>
      <c r="AD2510" s="230"/>
      <c r="AE2510" s="251"/>
      <c r="AF2510" s="252"/>
      <c r="AG2510" s="236"/>
      <c r="AH2510" s="253"/>
      <c r="AI2510" s="230"/>
      <c r="AJ2510" s="230"/>
      <c r="AK2510" s="230"/>
      <c r="AL2510" s="230"/>
      <c r="AM2510" s="230"/>
      <c r="AN2510" s="230"/>
      <c r="AO2510" s="230"/>
      <c r="AP2510" s="230"/>
      <c r="AQ2510" s="230"/>
      <c r="AR2510" s="249"/>
      <c r="AS2510" s="230"/>
      <c r="AT2510" s="230"/>
      <c r="AU2510" s="230"/>
      <c r="AV2510" s="230"/>
      <c r="AW2510" s="230"/>
      <c r="AX2510" s="230"/>
      <c r="AY2510" s="230"/>
      <c r="AZ2510" s="230"/>
      <c r="BA2510" s="230"/>
      <c r="BB2510" s="230"/>
      <c r="BC2510" s="230"/>
      <c r="BD2510" s="230"/>
      <c r="BE2510" s="230"/>
      <c r="BF2510" s="230"/>
      <c r="BG2510" s="230"/>
      <c r="BH2510" s="230"/>
      <c r="BI2510" s="230"/>
      <c r="BJ2510" s="230"/>
      <c r="BK2510" s="230"/>
      <c r="BL2510" s="230"/>
      <c r="BM2510" s="230"/>
      <c r="BN2510" s="230"/>
      <c r="BO2510" s="230"/>
      <c r="BP2510" s="230"/>
      <c r="BQ2510" s="230"/>
      <c r="BR2510" s="230"/>
      <c r="BS2510" s="230"/>
      <c r="BT2510" s="230"/>
      <c r="BU2510" s="230"/>
      <c r="BV2510" s="230"/>
      <c r="BW2510" s="230"/>
      <c r="BX2510" s="230"/>
      <c r="BY2510" s="230"/>
      <c r="BZ2510" s="230"/>
      <c r="CA2510" s="230"/>
      <c r="CB2510" s="230"/>
      <c r="CC2510" s="230"/>
      <c r="CD2510" s="230"/>
      <c r="CE2510" s="230"/>
      <c r="CF2510" s="230"/>
      <c r="CG2510" s="230"/>
      <c r="CH2510" s="230"/>
      <c r="CI2510" s="230"/>
      <c r="CJ2510" s="230"/>
    </row>
    <row r="2511" spans="1:88" ht="14.25" customHeight="1">
      <c r="A2511" s="412"/>
      <c r="B2511" s="88"/>
      <c r="C2511" s="89"/>
      <c r="E2511" s="224"/>
      <c r="F2511" s="224"/>
      <c r="G2511" s="224"/>
      <c r="H2511" s="224"/>
      <c r="I2511" s="232"/>
      <c r="J2511" s="224"/>
      <c r="K2511" s="224"/>
      <c r="L2511" s="224"/>
      <c r="M2511" s="233"/>
      <c r="N2511" s="243"/>
      <c r="P2511" s="233"/>
      <c r="Q2511" s="244"/>
      <c r="R2511" s="245"/>
      <c r="S2511" s="154"/>
      <c r="T2511" s="154"/>
      <c r="U2511" s="236"/>
      <c r="V2511" s="225"/>
      <c r="W2511" s="246"/>
      <c r="X2511" s="247"/>
      <c r="Y2511" s="248"/>
      <c r="Z2511" s="249"/>
      <c r="AA2511" s="249"/>
      <c r="AB2511" s="250"/>
      <c r="AC2511" s="250"/>
      <c r="AD2511" s="230"/>
      <c r="AE2511" s="251"/>
      <c r="AF2511" s="252"/>
      <c r="AG2511" s="236"/>
      <c r="AH2511" s="253"/>
      <c r="AI2511" s="230"/>
      <c r="AJ2511" s="230"/>
      <c r="AK2511" s="230"/>
      <c r="AL2511" s="230"/>
      <c r="AM2511" s="230"/>
      <c r="AN2511" s="230"/>
      <c r="AO2511" s="230"/>
      <c r="AP2511" s="230"/>
      <c r="AQ2511" s="230"/>
      <c r="AR2511" s="249"/>
      <c r="AS2511" s="230"/>
      <c r="AT2511" s="230"/>
      <c r="AU2511" s="230"/>
      <c r="AV2511" s="230"/>
      <c r="AW2511" s="230"/>
      <c r="AX2511" s="230"/>
      <c r="AY2511" s="230"/>
      <c r="AZ2511" s="230"/>
      <c r="BA2511" s="230"/>
      <c r="BB2511" s="230"/>
      <c r="BC2511" s="230"/>
      <c r="BD2511" s="230"/>
      <c r="BE2511" s="230"/>
      <c r="BF2511" s="230"/>
      <c r="BG2511" s="230"/>
      <c r="BH2511" s="230"/>
      <c r="BI2511" s="230"/>
      <c r="BJ2511" s="230"/>
      <c r="BK2511" s="230"/>
      <c r="BL2511" s="230"/>
      <c r="BM2511" s="230"/>
      <c r="BN2511" s="230"/>
      <c r="BO2511" s="230"/>
      <c r="BP2511" s="230"/>
      <c r="BQ2511" s="230"/>
      <c r="BR2511" s="230"/>
      <c r="BS2511" s="230"/>
      <c r="BT2511" s="230"/>
      <c r="BU2511" s="230"/>
      <c r="BV2511" s="230"/>
      <c r="BW2511" s="230"/>
      <c r="BX2511" s="230"/>
      <c r="BY2511" s="230"/>
      <c r="BZ2511" s="230"/>
      <c r="CA2511" s="230"/>
      <c r="CB2511" s="230"/>
      <c r="CC2511" s="230"/>
      <c r="CD2511" s="230"/>
      <c r="CE2511" s="230"/>
      <c r="CF2511" s="230"/>
      <c r="CG2511" s="230"/>
      <c r="CH2511" s="230"/>
      <c r="CI2511" s="230"/>
      <c r="CJ2511" s="230"/>
    </row>
    <row r="2512" spans="1:88" ht="14.25" customHeight="1">
      <c r="A2512" s="412"/>
      <c r="B2512" s="88"/>
      <c r="C2512" s="89"/>
      <c r="E2512" s="224"/>
      <c r="F2512" s="224"/>
      <c r="G2512" s="224"/>
      <c r="H2512" s="224"/>
      <c r="I2512" s="232"/>
      <c r="J2512" s="224"/>
      <c r="K2512" s="224"/>
      <c r="L2512" s="224"/>
      <c r="M2512" s="233"/>
      <c r="N2512" s="243"/>
      <c r="P2512" s="233"/>
      <c r="Q2512" s="244"/>
      <c r="R2512" s="245"/>
      <c r="S2512" s="154"/>
      <c r="T2512" s="154"/>
      <c r="U2512" s="236"/>
      <c r="V2512" s="225"/>
      <c r="W2512" s="246"/>
      <c r="X2512" s="247"/>
      <c r="Y2512" s="248"/>
      <c r="Z2512" s="249"/>
      <c r="AA2512" s="249"/>
      <c r="AB2512" s="250"/>
      <c r="AC2512" s="250"/>
      <c r="AD2512" s="230"/>
      <c r="AE2512" s="251"/>
      <c r="AF2512" s="252"/>
      <c r="AG2512" s="236"/>
      <c r="AH2512" s="253"/>
      <c r="AI2512" s="230"/>
      <c r="AJ2512" s="230"/>
      <c r="AK2512" s="230"/>
      <c r="AL2512" s="230"/>
      <c r="AM2512" s="230"/>
      <c r="AN2512" s="230"/>
      <c r="AO2512" s="230"/>
      <c r="AP2512" s="230"/>
      <c r="AQ2512" s="230"/>
      <c r="AR2512" s="249"/>
      <c r="AS2512" s="230"/>
      <c r="AT2512" s="230"/>
      <c r="AU2512" s="230"/>
      <c r="AV2512" s="230"/>
      <c r="AW2512" s="230"/>
      <c r="AX2512" s="230"/>
      <c r="AY2512" s="230"/>
      <c r="AZ2512" s="230"/>
      <c r="BA2512" s="230"/>
      <c r="BB2512" s="230"/>
      <c r="BC2512" s="230"/>
      <c r="BD2512" s="230"/>
      <c r="BE2512" s="230"/>
      <c r="BF2512" s="230"/>
      <c r="BG2512" s="230"/>
      <c r="BH2512" s="230"/>
      <c r="BI2512" s="230"/>
      <c r="BJ2512" s="230"/>
      <c r="BK2512" s="230"/>
      <c r="BL2512" s="230"/>
      <c r="BM2512" s="230"/>
      <c r="BN2512" s="230"/>
      <c r="BO2512" s="230"/>
      <c r="BP2512" s="230"/>
      <c r="BQ2512" s="230"/>
      <c r="BR2512" s="230"/>
      <c r="BS2512" s="230"/>
      <c r="BT2512" s="230"/>
      <c r="BU2512" s="230"/>
      <c r="BV2512" s="230"/>
      <c r="BW2512" s="230"/>
      <c r="BX2512" s="230"/>
      <c r="BY2512" s="230"/>
      <c r="BZ2512" s="230"/>
      <c r="CA2512" s="230"/>
      <c r="CB2512" s="230"/>
      <c r="CC2512" s="230"/>
      <c r="CD2512" s="230"/>
      <c r="CE2512" s="230"/>
      <c r="CF2512" s="230"/>
      <c r="CG2512" s="230"/>
      <c r="CH2512" s="230"/>
      <c r="CI2512" s="230"/>
      <c r="CJ2512" s="230"/>
    </row>
    <row r="2513" spans="1:88" ht="14.25" customHeight="1">
      <c r="A2513" s="412"/>
      <c r="B2513" s="88"/>
      <c r="C2513" s="89"/>
      <c r="E2513" s="224"/>
      <c r="F2513" s="224"/>
      <c r="G2513" s="224"/>
      <c r="H2513" s="224"/>
      <c r="I2513" s="232"/>
      <c r="J2513" s="224"/>
      <c r="K2513" s="224"/>
      <c r="L2513" s="224"/>
      <c r="M2513" s="233"/>
      <c r="N2513" s="243"/>
      <c r="P2513" s="233"/>
      <c r="Q2513" s="244"/>
      <c r="R2513" s="245"/>
      <c r="S2513" s="154"/>
      <c r="T2513" s="154"/>
      <c r="U2513" s="236"/>
      <c r="V2513" s="225"/>
      <c r="W2513" s="246"/>
      <c r="X2513" s="247"/>
      <c r="Y2513" s="248"/>
      <c r="Z2513" s="249"/>
      <c r="AA2513" s="249"/>
      <c r="AB2513" s="250"/>
      <c r="AC2513" s="250"/>
      <c r="AD2513" s="230"/>
      <c r="AE2513" s="251"/>
      <c r="AF2513" s="252"/>
      <c r="AG2513" s="236"/>
      <c r="AH2513" s="253"/>
      <c r="AI2513" s="230"/>
      <c r="AJ2513" s="230"/>
      <c r="AK2513" s="230"/>
      <c r="AL2513" s="230"/>
      <c r="AM2513" s="230"/>
      <c r="AN2513" s="230"/>
      <c r="AO2513" s="230"/>
      <c r="AP2513" s="230"/>
      <c r="AQ2513" s="230"/>
      <c r="AR2513" s="249"/>
      <c r="AS2513" s="230"/>
      <c r="AT2513" s="230"/>
      <c r="AU2513" s="230"/>
      <c r="AV2513" s="230"/>
      <c r="AW2513" s="230"/>
      <c r="AX2513" s="230"/>
      <c r="AY2513" s="230"/>
      <c r="AZ2513" s="230"/>
      <c r="BA2513" s="230"/>
      <c r="BB2513" s="230"/>
      <c r="BC2513" s="230"/>
      <c r="BD2513" s="230"/>
      <c r="BE2513" s="230"/>
      <c r="BF2513" s="230"/>
      <c r="BG2513" s="230"/>
      <c r="BH2513" s="230"/>
      <c r="BI2513" s="230"/>
      <c r="BJ2513" s="230"/>
      <c r="BK2513" s="230"/>
      <c r="BL2513" s="230"/>
      <c r="BM2513" s="230"/>
      <c r="BN2513" s="230"/>
      <c r="BO2513" s="230"/>
      <c r="BP2513" s="230"/>
      <c r="BQ2513" s="230"/>
      <c r="BR2513" s="230"/>
      <c r="BS2513" s="230"/>
      <c r="BT2513" s="230"/>
      <c r="BU2513" s="230"/>
      <c r="BV2513" s="230"/>
      <c r="BW2513" s="230"/>
      <c r="BX2513" s="230"/>
      <c r="BY2513" s="230"/>
      <c r="BZ2513" s="230"/>
      <c r="CA2513" s="230"/>
      <c r="CB2513" s="230"/>
      <c r="CC2513" s="230"/>
      <c r="CD2513" s="230"/>
      <c r="CE2513" s="230"/>
      <c r="CF2513" s="230"/>
      <c r="CG2513" s="230"/>
      <c r="CH2513" s="230"/>
      <c r="CI2513" s="230"/>
      <c r="CJ2513" s="230"/>
    </row>
    <row r="2514" spans="1:88" ht="14.25" customHeight="1">
      <c r="A2514" s="412"/>
      <c r="B2514" s="88"/>
      <c r="C2514" s="89"/>
      <c r="E2514" s="224"/>
      <c r="F2514" s="224"/>
      <c r="G2514" s="224"/>
      <c r="H2514" s="224"/>
      <c r="I2514" s="232"/>
      <c r="J2514" s="224"/>
      <c r="K2514" s="224"/>
      <c r="L2514" s="224"/>
      <c r="M2514" s="233"/>
      <c r="N2514" s="243"/>
      <c r="P2514" s="233"/>
      <c r="Q2514" s="244"/>
      <c r="R2514" s="245"/>
      <c r="S2514" s="154"/>
      <c r="T2514" s="154"/>
      <c r="U2514" s="236"/>
      <c r="V2514" s="225"/>
      <c r="W2514" s="246"/>
      <c r="X2514" s="247"/>
      <c r="Y2514" s="248"/>
      <c r="Z2514" s="249"/>
      <c r="AA2514" s="249"/>
      <c r="AB2514" s="250"/>
      <c r="AC2514" s="250"/>
      <c r="AD2514" s="230"/>
      <c r="AE2514" s="251"/>
      <c r="AF2514" s="252"/>
      <c r="AG2514" s="236"/>
      <c r="AH2514" s="253"/>
      <c r="AI2514" s="230"/>
      <c r="AJ2514" s="230"/>
      <c r="AK2514" s="230"/>
      <c r="AL2514" s="230"/>
      <c r="AM2514" s="230"/>
      <c r="AN2514" s="230"/>
      <c r="AO2514" s="230"/>
      <c r="AP2514" s="230"/>
      <c r="AQ2514" s="230"/>
      <c r="AR2514" s="249"/>
      <c r="AS2514" s="230"/>
      <c r="AT2514" s="230"/>
      <c r="AU2514" s="230"/>
      <c r="AV2514" s="230"/>
      <c r="AW2514" s="230"/>
      <c r="AX2514" s="230"/>
      <c r="AY2514" s="230"/>
      <c r="AZ2514" s="230"/>
      <c r="BA2514" s="230"/>
      <c r="BB2514" s="230"/>
      <c r="BC2514" s="230"/>
      <c r="BD2514" s="230"/>
      <c r="BE2514" s="230"/>
      <c r="BF2514" s="230"/>
      <c r="BG2514" s="230"/>
      <c r="BH2514" s="230"/>
      <c r="BI2514" s="230"/>
      <c r="BJ2514" s="230"/>
      <c r="BK2514" s="230"/>
      <c r="BL2514" s="230"/>
      <c r="BM2514" s="230"/>
      <c r="BN2514" s="230"/>
      <c r="BO2514" s="230"/>
      <c r="BP2514" s="230"/>
      <c r="BQ2514" s="230"/>
      <c r="BR2514" s="230"/>
      <c r="BS2514" s="230"/>
      <c r="BT2514" s="230"/>
      <c r="BU2514" s="230"/>
      <c r="BV2514" s="230"/>
      <c r="BW2514" s="230"/>
      <c r="BX2514" s="230"/>
      <c r="BY2514" s="230"/>
      <c r="BZ2514" s="230"/>
      <c r="CA2514" s="230"/>
      <c r="CB2514" s="230"/>
      <c r="CC2514" s="230"/>
      <c r="CD2514" s="230"/>
      <c r="CE2514" s="230"/>
      <c r="CF2514" s="230"/>
      <c r="CG2514" s="230"/>
      <c r="CH2514" s="230"/>
      <c r="CI2514" s="230"/>
      <c r="CJ2514" s="230"/>
    </row>
    <row r="2515" spans="1:88" ht="14.25" customHeight="1">
      <c r="A2515" s="412"/>
      <c r="B2515" s="88"/>
      <c r="C2515" s="89"/>
      <c r="E2515" s="224"/>
      <c r="F2515" s="224"/>
      <c r="G2515" s="224"/>
      <c r="H2515" s="224"/>
      <c r="I2515" s="232"/>
      <c r="J2515" s="224"/>
      <c r="K2515" s="224"/>
      <c r="L2515" s="224"/>
      <c r="M2515" s="233"/>
      <c r="N2515" s="243"/>
      <c r="P2515" s="233"/>
      <c r="Q2515" s="244"/>
      <c r="R2515" s="245"/>
      <c r="S2515" s="154"/>
      <c r="T2515" s="154"/>
      <c r="U2515" s="236"/>
      <c r="V2515" s="225"/>
      <c r="W2515" s="246"/>
      <c r="X2515" s="247"/>
      <c r="Y2515" s="248"/>
      <c r="Z2515" s="249"/>
      <c r="AA2515" s="249"/>
      <c r="AB2515" s="250"/>
      <c r="AC2515" s="250"/>
      <c r="AD2515" s="230"/>
      <c r="AE2515" s="251"/>
      <c r="AF2515" s="252"/>
      <c r="AG2515" s="236"/>
      <c r="AH2515" s="253"/>
      <c r="AI2515" s="230"/>
      <c r="AJ2515" s="230"/>
      <c r="AK2515" s="230"/>
      <c r="AL2515" s="230"/>
      <c r="AM2515" s="230"/>
      <c r="AN2515" s="230"/>
      <c r="AO2515" s="230"/>
      <c r="AP2515" s="230"/>
      <c r="AQ2515" s="230"/>
      <c r="AR2515" s="249"/>
      <c r="AS2515" s="230"/>
      <c r="AT2515" s="230"/>
      <c r="AU2515" s="230"/>
      <c r="AV2515" s="230"/>
      <c r="AW2515" s="230"/>
      <c r="AX2515" s="230"/>
      <c r="AY2515" s="230"/>
      <c r="AZ2515" s="230"/>
      <c r="BA2515" s="230"/>
      <c r="BB2515" s="230"/>
      <c r="BC2515" s="230"/>
      <c r="BD2515" s="230"/>
      <c r="BE2515" s="230"/>
      <c r="BF2515" s="230"/>
      <c r="BG2515" s="230"/>
      <c r="BH2515" s="230"/>
      <c r="BI2515" s="230"/>
      <c r="BJ2515" s="230"/>
      <c r="BK2515" s="230"/>
      <c r="BL2515" s="230"/>
      <c r="BM2515" s="230"/>
      <c r="BN2515" s="230"/>
      <c r="BO2515" s="230"/>
      <c r="BP2515" s="230"/>
      <c r="BQ2515" s="230"/>
      <c r="BR2515" s="230"/>
      <c r="BS2515" s="230"/>
      <c r="BT2515" s="230"/>
      <c r="BU2515" s="230"/>
      <c r="BV2515" s="230"/>
      <c r="BW2515" s="230"/>
      <c r="BX2515" s="230"/>
      <c r="BY2515" s="230"/>
      <c r="BZ2515" s="230"/>
      <c r="CA2515" s="230"/>
      <c r="CB2515" s="230"/>
      <c r="CC2515" s="230"/>
      <c r="CD2515" s="230"/>
      <c r="CE2515" s="230"/>
      <c r="CF2515" s="230"/>
      <c r="CG2515" s="230"/>
      <c r="CH2515" s="230"/>
      <c r="CI2515" s="230"/>
      <c r="CJ2515" s="230"/>
    </row>
    <row r="2516" spans="1:88" ht="14.25" customHeight="1">
      <c r="A2516" s="412"/>
      <c r="B2516" s="88"/>
      <c r="C2516" s="89"/>
      <c r="E2516" s="224"/>
      <c r="F2516" s="224"/>
      <c r="G2516" s="224"/>
      <c r="H2516" s="224"/>
      <c r="I2516" s="232"/>
      <c r="J2516" s="224"/>
      <c r="K2516" s="224"/>
      <c r="L2516" s="224"/>
      <c r="M2516" s="233"/>
      <c r="N2516" s="243"/>
      <c r="P2516" s="233"/>
      <c r="Q2516" s="244"/>
      <c r="R2516" s="245"/>
      <c r="S2516" s="154"/>
      <c r="T2516" s="154"/>
      <c r="U2516" s="236"/>
      <c r="V2516" s="225"/>
      <c r="W2516" s="246"/>
      <c r="X2516" s="247"/>
      <c r="Y2516" s="248"/>
      <c r="Z2516" s="249"/>
      <c r="AA2516" s="249"/>
      <c r="AB2516" s="250"/>
      <c r="AC2516" s="250"/>
      <c r="AD2516" s="230"/>
      <c r="AE2516" s="251"/>
      <c r="AF2516" s="252"/>
      <c r="AG2516" s="236"/>
      <c r="AH2516" s="253"/>
      <c r="AI2516" s="230"/>
      <c r="AJ2516" s="230"/>
      <c r="AK2516" s="230"/>
      <c r="AL2516" s="230"/>
      <c r="AM2516" s="230"/>
      <c r="AN2516" s="230"/>
      <c r="AO2516" s="230"/>
      <c r="AP2516" s="230"/>
      <c r="AQ2516" s="230"/>
      <c r="AR2516" s="249"/>
      <c r="AS2516" s="230"/>
      <c r="AT2516" s="230"/>
      <c r="AU2516" s="230"/>
      <c r="AV2516" s="230"/>
      <c r="AW2516" s="230"/>
      <c r="AX2516" s="230"/>
      <c r="AY2516" s="230"/>
      <c r="AZ2516" s="230"/>
      <c r="BA2516" s="230"/>
      <c r="BB2516" s="230"/>
      <c r="BC2516" s="230"/>
      <c r="BD2516" s="230"/>
      <c r="BE2516" s="230"/>
      <c r="BF2516" s="230"/>
      <c r="BG2516" s="230"/>
      <c r="BH2516" s="230"/>
      <c r="BI2516" s="230"/>
      <c r="BJ2516" s="230"/>
      <c r="BK2516" s="230"/>
      <c r="BL2516" s="230"/>
      <c r="BM2516" s="230"/>
      <c r="BN2516" s="230"/>
      <c r="BO2516" s="230"/>
      <c r="BP2516" s="230"/>
      <c r="BQ2516" s="230"/>
      <c r="BR2516" s="230"/>
      <c r="BS2516" s="230"/>
      <c r="BT2516" s="230"/>
      <c r="BU2516" s="230"/>
      <c r="BV2516" s="230"/>
      <c r="BW2516" s="230"/>
      <c r="BX2516" s="230"/>
      <c r="BY2516" s="230"/>
      <c r="BZ2516" s="230"/>
      <c r="CA2516" s="230"/>
      <c r="CB2516" s="230"/>
      <c r="CC2516" s="230"/>
      <c r="CD2516" s="230"/>
      <c r="CE2516" s="230"/>
      <c r="CF2516" s="230"/>
      <c r="CG2516" s="230"/>
      <c r="CH2516" s="230"/>
      <c r="CI2516" s="230"/>
      <c r="CJ2516" s="230"/>
    </row>
    <row r="2517" spans="1:88" ht="14.25" customHeight="1">
      <c r="A2517" s="412"/>
      <c r="B2517" s="88"/>
      <c r="C2517" s="89"/>
      <c r="E2517" s="224"/>
      <c r="F2517" s="224"/>
      <c r="G2517" s="224"/>
      <c r="H2517" s="224"/>
      <c r="I2517" s="232"/>
      <c r="J2517" s="224"/>
      <c r="K2517" s="224"/>
      <c r="L2517" s="224"/>
      <c r="M2517" s="233"/>
      <c r="N2517" s="243"/>
      <c r="P2517" s="233"/>
      <c r="Q2517" s="244"/>
      <c r="R2517" s="245"/>
      <c r="S2517" s="154"/>
      <c r="T2517" s="154"/>
      <c r="U2517" s="236"/>
      <c r="V2517" s="225"/>
      <c r="W2517" s="246"/>
      <c r="X2517" s="247"/>
      <c r="Y2517" s="248"/>
      <c r="Z2517" s="249"/>
      <c r="AA2517" s="249"/>
      <c r="AB2517" s="250"/>
      <c r="AC2517" s="250"/>
      <c r="AD2517" s="230"/>
      <c r="AE2517" s="251"/>
      <c r="AF2517" s="252"/>
      <c r="AG2517" s="236"/>
      <c r="AH2517" s="253"/>
      <c r="AI2517" s="230"/>
      <c r="AJ2517" s="230"/>
      <c r="AK2517" s="230"/>
      <c r="AL2517" s="230"/>
      <c r="AM2517" s="230"/>
      <c r="AN2517" s="230"/>
      <c r="AO2517" s="230"/>
      <c r="AP2517" s="230"/>
      <c r="AQ2517" s="230"/>
      <c r="AR2517" s="249"/>
      <c r="AS2517" s="230"/>
      <c r="AT2517" s="230"/>
      <c r="AU2517" s="230"/>
      <c r="AV2517" s="230"/>
      <c r="AW2517" s="230"/>
      <c r="AX2517" s="230"/>
      <c r="AY2517" s="230"/>
      <c r="AZ2517" s="230"/>
      <c r="BA2517" s="230"/>
      <c r="BB2517" s="230"/>
      <c r="BC2517" s="230"/>
      <c r="BD2517" s="230"/>
      <c r="BE2517" s="230"/>
      <c r="BF2517" s="230"/>
      <c r="BG2517" s="230"/>
      <c r="BH2517" s="230"/>
      <c r="BI2517" s="230"/>
      <c r="BJ2517" s="230"/>
      <c r="BK2517" s="230"/>
      <c r="BL2517" s="230"/>
      <c r="BM2517" s="230"/>
      <c r="BN2517" s="230"/>
      <c r="BO2517" s="230"/>
      <c r="BP2517" s="230"/>
      <c r="BQ2517" s="230"/>
      <c r="BR2517" s="230"/>
      <c r="BS2517" s="230"/>
      <c r="BT2517" s="230"/>
      <c r="BU2517" s="230"/>
      <c r="BV2517" s="230"/>
      <c r="BW2517" s="230"/>
      <c r="BX2517" s="230"/>
      <c r="BY2517" s="230"/>
      <c r="BZ2517" s="230"/>
      <c r="CA2517" s="230"/>
      <c r="CB2517" s="230"/>
      <c r="CC2517" s="230"/>
      <c r="CD2517" s="230"/>
      <c r="CE2517" s="230"/>
      <c r="CF2517" s="230"/>
      <c r="CG2517" s="230"/>
      <c r="CH2517" s="230"/>
      <c r="CI2517" s="230"/>
      <c r="CJ2517" s="230"/>
    </row>
    <row r="2518" spans="1:88" ht="14.25" customHeight="1">
      <c r="A2518" s="412"/>
      <c r="B2518" s="88"/>
      <c r="C2518" s="89"/>
      <c r="E2518" s="224"/>
      <c r="F2518" s="224"/>
      <c r="G2518" s="224"/>
      <c r="H2518" s="224"/>
      <c r="I2518" s="232"/>
      <c r="J2518" s="224"/>
      <c r="K2518" s="224"/>
      <c r="L2518" s="224"/>
      <c r="M2518" s="233"/>
      <c r="N2518" s="243"/>
      <c r="P2518" s="233"/>
      <c r="Q2518" s="244"/>
      <c r="R2518" s="245"/>
      <c r="S2518" s="154"/>
      <c r="T2518" s="154"/>
      <c r="U2518" s="236"/>
      <c r="V2518" s="225"/>
      <c r="W2518" s="246"/>
      <c r="X2518" s="247"/>
      <c r="Y2518" s="248"/>
      <c r="Z2518" s="249"/>
      <c r="AA2518" s="249"/>
      <c r="AB2518" s="250"/>
      <c r="AC2518" s="250"/>
      <c r="AD2518" s="230"/>
      <c r="AE2518" s="251"/>
      <c r="AF2518" s="252"/>
      <c r="AG2518" s="236"/>
      <c r="AH2518" s="253"/>
      <c r="AI2518" s="230"/>
      <c r="AJ2518" s="230"/>
      <c r="AK2518" s="230"/>
      <c r="AL2518" s="230"/>
      <c r="AM2518" s="230"/>
      <c r="AN2518" s="230"/>
      <c r="AO2518" s="230"/>
      <c r="AP2518" s="230"/>
      <c r="AQ2518" s="230"/>
      <c r="AR2518" s="249"/>
      <c r="AS2518" s="230"/>
      <c r="AT2518" s="230"/>
      <c r="AU2518" s="230"/>
      <c r="AV2518" s="230"/>
      <c r="AW2518" s="230"/>
      <c r="AX2518" s="230"/>
      <c r="AY2518" s="230"/>
      <c r="AZ2518" s="230"/>
      <c r="BA2518" s="230"/>
      <c r="BB2518" s="230"/>
      <c r="BC2518" s="230"/>
      <c r="BD2518" s="230"/>
      <c r="BE2518" s="230"/>
      <c r="BF2518" s="230"/>
      <c r="BG2518" s="230"/>
      <c r="BH2518" s="230"/>
      <c r="BI2518" s="230"/>
      <c r="BJ2518" s="230"/>
      <c r="BK2518" s="230"/>
      <c r="BL2518" s="230"/>
      <c r="BM2518" s="230"/>
      <c r="BN2518" s="230"/>
      <c r="BO2518" s="230"/>
      <c r="BP2518" s="230"/>
      <c r="BQ2518" s="230"/>
      <c r="BR2518" s="230"/>
      <c r="BS2518" s="230"/>
      <c r="BT2518" s="230"/>
      <c r="BU2518" s="230"/>
      <c r="BV2518" s="230"/>
      <c r="BW2518" s="230"/>
      <c r="BX2518" s="230"/>
      <c r="BY2518" s="230"/>
      <c r="BZ2518" s="230"/>
      <c r="CA2518" s="230"/>
      <c r="CB2518" s="230"/>
      <c r="CC2518" s="230"/>
      <c r="CD2518" s="230"/>
      <c r="CE2518" s="230"/>
      <c r="CF2518" s="230"/>
      <c r="CG2518" s="230"/>
      <c r="CH2518" s="230"/>
      <c r="CI2518" s="230"/>
      <c r="CJ2518" s="230"/>
    </row>
    <row r="2519" spans="1:88" ht="14.25" customHeight="1">
      <c r="A2519" s="412"/>
      <c r="B2519" s="88"/>
      <c r="C2519" s="89"/>
      <c r="E2519" s="224"/>
      <c r="F2519" s="224"/>
      <c r="G2519" s="224"/>
      <c r="H2519" s="224"/>
      <c r="I2519" s="232"/>
      <c r="J2519" s="224"/>
      <c r="K2519" s="224"/>
      <c r="L2519" s="224"/>
      <c r="M2519" s="233"/>
      <c r="N2519" s="243"/>
      <c r="P2519" s="233"/>
      <c r="Q2519" s="244"/>
      <c r="R2519" s="245"/>
      <c r="S2519" s="154"/>
      <c r="T2519" s="154"/>
      <c r="U2519" s="236"/>
      <c r="V2519" s="225"/>
      <c r="W2519" s="246"/>
      <c r="X2519" s="247"/>
      <c r="Y2519" s="248"/>
      <c r="Z2519" s="249"/>
      <c r="AA2519" s="249"/>
      <c r="AB2519" s="250"/>
      <c r="AC2519" s="250"/>
      <c r="AD2519" s="230"/>
      <c r="AE2519" s="251"/>
      <c r="AF2519" s="252"/>
      <c r="AG2519" s="236"/>
      <c r="AH2519" s="253"/>
      <c r="AI2519" s="230"/>
      <c r="AJ2519" s="230"/>
      <c r="AK2519" s="230"/>
      <c r="AL2519" s="230"/>
      <c r="AM2519" s="230"/>
      <c r="AN2519" s="230"/>
      <c r="AO2519" s="230"/>
      <c r="AP2519" s="230"/>
      <c r="AQ2519" s="230"/>
      <c r="AR2519" s="249"/>
      <c r="AS2519" s="230"/>
      <c r="AT2519" s="230"/>
      <c r="AU2519" s="230"/>
      <c r="AV2519" s="230"/>
      <c r="AW2519" s="230"/>
      <c r="AX2519" s="230"/>
      <c r="AY2519" s="230"/>
      <c r="AZ2519" s="230"/>
      <c r="BA2519" s="230"/>
      <c r="BB2519" s="230"/>
      <c r="BC2519" s="230"/>
      <c r="BD2519" s="230"/>
      <c r="BE2519" s="230"/>
      <c r="BF2519" s="230"/>
      <c r="BG2519" s="230"/>
      <c r="BH2519" s="230"/>
      <c r="BI2519" s="230"/>
      <c r="BJ2519" s="230"/>
      <c r="BK2519" s="230"/>
      <c r="BL2519" s="230"/>
      <c r="BM2519" s="230"/>
      <c r="BN2519" s="230"/>
      <c r="BO2519" s="230"/>
      <c r="BP2519" s="230"/>
      <c r="BQ2519" s="230"/>
      <c r="BR2519" s="230"/>
      <c r="BS2519" s="230"/>
      <c r="BT2519" s="230"/>
      <c r="BU2519" s="230"/>
      <c r="BV2519" s="230"/>
      <c r="BW2519" s="230"/>
      <c r="BX2519" s="230"/>
      <c r="BY2519" s="230"/>
      <c r="BZ2519" s="230"/>
      <c r="CA2519" s="230"/>
      <c r="CB2519" s="230"/>
      <c r="CC2519" s="230"/>
      <c r="CD2519" s="230"/>
      <c r="CE2519" s="230"/>
      <c r="CF2519" s="230"/>
      <c r="CG2519" s="230"/>
      <c r="CH2519" s="230"/>
      <c r="CI2519" s="230"/>
      <c r="CJ2519" s="230"/>
    </row>
    <row r="2520" spans="1:88" ht="14.25" customHeight="1">
      <c r="A2520" s="412"/>
      <c r="B2520" s="88"/>
      <c r="C2520" s="89"/>
      <c r="E2520" s="224"/>
      <c r="F2520" s="224"/>
      <c r="G2520" s="224"/>
      <c r="H2520" s="224"/>
      <c r="I2520" s="232"/>
      <c r="J2520" s="224"/>
      <c r="K2520" s="224"/>
      <c r="L2520" s="224"/>
      <c r="M2520" s="233"/>
      <c r="N2520" s="243"/>
      <c r="P2520" s="233"/>
      <c r="Q2520" s="244"/>
      <c r="R2520" s="245"/>
      <c r="S2520" s="154"/>
      <c r="T2520" s="154"/>
      <c r="U2520" s="236"/>
      <c r="V2520" s="225"/>
      <c r="W2520" s="246"/>
      <c r="X2520" s="247"/>
      <c r="Y2520" s="248"/>
      <c r="Z2520" s="249"/>
      <c r="AA2520" s="249"/>
      <c r="AB2520" s="250"/>
      <c r="AC2520" s="250"/>
      <c r="AD2520" s="230"/>
      <c r="AE2520" s="251"/>
      <c r="AF2520" s="252"/>
      <c r="AG2520" s="236"/>
      <c r="AH2520" s="253"/>
      <c r="AI2520" s="230"/>
      <c r="AJ2520" s="230"/>
      <c r="AK2520" s="230"/>
      <c r="AL2520" s="230"/>
      <c r="AM2520" s="230"/>
      <c r="AN2520" s="230"/>
      <c r="AO2520" s="230"/>
      <c r="AP2520" s="230"/>
      <c r="AQ2520" s="230"/>
      <c r="AR2520" s="249"/>
      <c r="AS2520" s="230"/>
      <c r="AT2520" s="230"/>
      <c r="AU2520" s="230"/>
      <c r="AV2520" s="230"/>
      <c r="AW2520" s="230"/>
      <c r="AX2520" s="230"/>
      <c r="AY2520" s="230"/>
      <c r="AZ2520" s="230"/>
      <c r="BA2520" s="230"/>
      <c r="BB2520" s="230"/>
      <c r="BC2520" s="230"/>
      <c r="BD2520" s="230"/>
      <c r="BE2520" s="230"/>
      <c r="BF2520" s="230"/>
      <c r="BG2520" s="230"/>
      <c r="BH2520" s="230"/>
      <c r="BI2520" s="230"/>
      <c r="BJ2520" s="230"/>
      <c r="BK2520" s="230"/>
      <c r="BL2520" s="230"/>
      <c r="BM2520" s="230"/>
      <c r="BN2520" s="230"/>
      <c r="BO2520" s="230"/>
      <c r="BP2520" s="230"/>
      <c r="BQ2520" s="230"/>
      <c r="BR2520" s="230"/>
      <c r="BS2520" s="230"/>
      <c r="BT2520" s="230"/>
      <c r="BU2520" s="230"/>
      <c r="BV2520" s="230"/>
      <c r="BW2520" s="230"/>
      <c r="BX2520" s="230"/>
      <c r="BY2520" s="230"/>
      <c r="BZ2520" s="230"/>
      <c r="CA2520" s="230"/>
      <c r="CB2520" s="230"/>
      <c r="CC2520" s="230"/>
      <c r="CD2520" s="230"/>
      <c r="CE2520" s="230"/>
      <c r="CF2520" s="230"/>
      <c r="CG2520" s="230"/>
      <c r="CH2520" s="230"/>
      <c r="CI2520" s="230"/>
      <c r="CJ2520" s="230"/>
    </row>
    <row r="2521" spans="1:88" ht="14.25" customHeight="1">
      <c r="A2521" s="412"/>
      <c r="B2521" s="88"/>
      <c r="C2521" s="89"/>
      <c r="E2521" s="224"/>
      <c r="F2521" s="224"/>
      <c r="G2521" s="224"/>
      <c r="H2521" s="224"/>
      <c r="I2521" s="232"/>
      <c r="J2521" s="224"/>
      <c r="K2521" s="224"/>
      <c r="L2521" s="224"/>
      <c r="M2521" s="233"/>
      <c r="N2521" s="243"/>
      <c r="P2521" s="233"/>
      <c r="Q2521" s="244"/>
      <c r="R2521" s="245"/>
      <c r="S2521" s="154"/>
      <c r="T2521" s="154"/>
      <c r="U2521" s="236"/>
      <c r="V2521" s="225"/>
      <c r="W2521" s="246"/>
      <c r="X2521" s="247"/>
      <c r="Y2521" s="248"/>
      <c r="Z2521" s="249"/>
      <c r="AA2521" s="249"/>
      <c r="AB2521" s="250"/>
      <c r="AC2521" s="250"/>
      <c r="AD2521" s="230"/>
      <c r="AE2521" s="251"/>
      <c r="AF2521" s="252"/>
      <c r="AG2521" s="236"/>
      <c r="AH2521" s="253"/>
      <c r="AI2521" s="230"/>
      <c r="AJ2521" s="230"/>
      <c r="AK2521" s="230"/>
      <c r="AL2521" s="230"/>
      <c r="AM2521" s="230"/>
      <c r="AN2521" s="230"/>
      <c r="AO2521" s="230"/>
      <c r="AP2521" s="230"/>
      <c r="AQ2521" s="230"/>
      <c r="AR2521" s="249"/>
      <c r="AS2521" s="230"/>
      <c r="AT2521" s="230"/>
      <c r="AU2521" s="230"/>
      <c r="AV2521" s="230"/>
      <c r="AW2521" s="230"/>
      <c r="AX2521" s="230"/>
      <c r="AY2521" s="230"/>
      <c r="AZ2521" s="230"/>
      <c r="BA2521" s="230"/>
      <c r="BB2521" s="230"/>
      <c r="BC2521" s="230"/>
      <c r="BD2521" s="230"/>
      <c r="BE2521" s="230"/>
      <c r="BF2521" s="230"/>
      <c r="BG2521" s="230"/>
      <c r="BH2521" s="230"/>
      <c r="BI2521" s="230"/>
      <c r="BJ2521" s="230"/>
      <c r="BK2521" s="230"/>
      <c r="BL2521" s="230"/>
      <c r="BM2521" s="230"/>
      <c r="BN2521" s="230"/>
      <c r="BO2521" s="230"/>
      <c r="BP2521" s="230"/>
      <c r="BQ2521" s="230"/>
      <c r="BR2521" s="230"/>
      <c r="BS2521" s="230"/>
      <c r="BT2521" s="230"/>
      <c r="BU2521" s="230"/>
      <c r="BV2521" s="230"/>
      <c r="BW2521" s="230"/>
      <c r="BX2521" s="230"/>
      <c r="BY2521" s="230"/>
      <c r="BZ2521" s="230"/>
      <c r="CA2521" s="230"/>
      <c r="CB2521" s="230"/>
      <c r="CC2521" s="230"/>
      <c r="CD2521" s="230"/>
      <c r="CE2521" s="230"/>
      <c r="CF2521" s="230"/>
      <c r="CG2521" s="230"/>
      <c r="CH2521" s="230"/>
      <c r="CI2521" s="230"/>
      <c r="CJ2521" s="230"/>
    </row>
    <row r="2522" spans="1:88" ht="14.25" customHeight="1">
      <c r="A2522" s="412"/>
      <c r="B2522" s="88"/>
      <c r="C2522" s="89"/>
      <c r="E2522" s="224"/>
      <c r="F2522" s="224"/>
      <c r="G2522" s="224"/>
      <c r="H2522" s="224"/>
      <c r="I2522" s="232"/>
      <c r="J2522" s="224"/>
      <c r="K2522" s="224"/>
      <c r="L2522" s="224"/>
      <c r="M2522" s="233"/>
      <c r="N2522" s="243"/>
      <c r="P2522" s="233"/>
      <c r="Q2522" s="244"/>
      <c r="R2522" s="245"/>
      <c r="S2522" s="154"/>
      <c r="T2522" s="154"/>
      <c r="U2522" s="236"/>
      <c r="V2522" s="225"/>
      <c r="W2522" s="246"/>
      <c r="X2522" s="247"/>
      <c r="Y2522" s="248"/>
      <c r="Z2522" s="249"/>
      <c r="AA2522" s="249"/>
      <c r="AB2522" s="250"/>
      <c r="AC2522" s="250"/>
      <c r="AD2522" s="230"/>
      <c r="AE2522" s="251"/>
      <c r="AF2522" s="252"/>
      <c r="AG2522" s="236"/>
      <c r="AH2522" s="253"/>
      <c r="AI2522" s="230"/>
      <c r="AJ2522" s="230"/>
      <c r="AK2522" s="230"/>
      <c r="AL2522" s="230"/>
      <c r="AM2522" s="230"/>
      <c r="AN2522" s="230"/>
      <c r="AO2522" s="230"/>
      <c r="AP2522" s="230"/>
      <c r="AQ2522" s="230"/>
      <c r="AR2522" s="249"/>
      <c r="AS2522" s="230"/>
      <c r="AT2522" s="230"/>
      <c r="AU2522" s="230"/>
      <c r="AV2522" s="230"/>
      <c r="AW2522" s="230"/>
      <c r="AX2522" s="230"/>
      <c r="AY2522" s="230"/>
      <c r="AZ2522" s="230"/>
      <c r="BA2522" s="230"/>
      <c r="BB2522" s="230"/>
      <c r="BC2522" s="230"/>
      <c r="BD2522" s="230"/>
      <c r="BE2522" s="230"/>
      <c r="BF2522" s="230"/>
      <c r="BG2522" s="230"/>
      <c r="BH2522" s="230"/>
      <c r="BI2522" s="230"/>
      <c r="BJ2522" s="230"/>
      <c r="BK2522" s="230"/>
      <c r="BL2522" s="230"/>
      <c r="BM2522" s="230"/>
      <c r="BN2522" s="230"/>
      <c r="BO2522" s="230"/>
      <c r="BP2522" s="230"/>
      <c r="BQ2522" s="230"/>
      <c r="BR2522" s="230"/>
      <c r="BS2522" s="230"/>
      <c r="BT2522" s="230"/>
      <c r="BU2522" s="230"/>
      <c r="BV2522" s="230"/>
      <c r="BW2522" s="230"/>
      <c r="BX2522" s="230"/>
      <c r="BY2522" s="230"/>
      <c r="BZ2522" s="230"/>
      <c r="CA2522" s="230"/>
      <c r="CB2522" s="230"/>
      <c r="CC2522" s="230"/>
      <c r="CD2522" s="230"/>
      <c r="CE2522" s="230"/>
      <c r="CF2522" s="230"/>
      <c r="CG2522" s="230"/>
      <c r="CH2522" s="230"/>
      <c r="CI2522" s="230"/>
      <c r="CJ2522" s="230"/>
    </row>
    <row r="2523" spans="1:88" ht="14.25" customHeight="1">
      <c r="A2523" s="412"/>
      <c r="B2523" s="88"/>
      <c r="C2523" s="89"/>
      <c r="E2523" s="224"/>
      <c r="F2523" s="224"/>
      <c r="G2523" s="224"/>
      <c r="H2523" s="224"/>
      <c r="I2523" s="232"/>
      <c r="J2523" s="224"/>
      <c r="K2523" s="224"/>
      <c r="L2523" s="224"/>
      <c r="M2523" s="233"/>
      <c r="N2523" s="243"/>
      <c r="P2523" s="233"/>
      <c r="Q2523" s="244"/>
      <c r="R2523" s="245"/>
      <c r="S2523" s="154"/>
      <c r="T2523" s="154"/>
      <c r="U2523" s="236"/>
      <c r="V2523" s="225"/>
      <c r="W2523" s="246"/>
      <c r="X2523" s="247"/>
      <c r="Y2523" s="248"/>
      <c r="Z2523" s="249"/>
      <c r="AA2523" s="249"/>
      <c r="AB2523" s="250"/>
      <c r="AC2523" s="250"/>
      <c r="AD2523" s="230"/>
      <c r="AE2523" s="251"/>
      <c r="AF2523" s="252"/>
      <c r="AG2523" s="236"/>
      <c r="AH2523" s="253"/>
      <c r="AI2523" s="230"/>
      <c r="AJ2523" s="230"/>
      <c r="AK2523" s="230"/>
      <c r="AL2523" s="230"/>
      <c r="AM2523" s="230"/>
      <c r="AN2523" s="230"/>
      <c r="AO2523" s="230"/>
      <c r="AP2523" s="230"/>
      <c r="AQ2523" s="230"/>
      <c r="AR2523" s="249"/>
      <c r="AS2523" s="230"/>
      <c r="AT2523" s="230"/>
      <c r="AU2523" s="230"/>
      <c r="AV2523" s="230"/>
      <c r="AW2523" s="230"/>
      <c r="AX2523" s="230"/>
      <c r="AY2523" s="230"/>
      <c r="AZ2523" s="230"/>
      <c r="BA2523" s="230"/>
      <c r="BB2523" s="230"/>
      <c r="BC2523" s="230"/>
      <c r="BD2523" s="230"/>
      <c r="BE2523" s="230"/>
      <c r="BF2523" s="230"/>
      <c r="BG2523" s="230"/>
      <c r="BH2523" s="230"/>
      <c r="BI2523" s="230"/>
      <c r="BJ2523" s="230"/>
      <c r="BK2523" s="230"/>
      <c r="BL2523" s="230"/>
      <c r="BM2523" s="230"/>
      <c r="BN2523" s="230"/>
      <c r="BO2523" s="230"/>
      <c r="BP2523" s="230"/>
      <c r="BQ2523" s="230"/>
      <c r="BR2523" s="230"/>
      <c r="BS2523" s="230"/>
      <c r="BT2523" s="230"/>
      <c r="BU2523" s="230"/>
      <c r="BV2523" s="230"/>
      <c r="BW2523" s="230"/>
      <c r="BX2523" s="230"/>
      <c r="BY2523" s="230"/>
      <c r="BZ2523" s="230"/>
      <c r="CA2523" s="230"/>
      <c r="CB2523" s="230"/>
      <c r="CC2523" s="230"/>
      <c r="CD2523" s="230"/>
      <c r="CE2523" s="230"/>
      <c r="CF2523" s="230"/>
      <c r="CG2523" s="230"/>
      <c r="CH2523" s="230"/>
      <c r="CI2523" s="230"/>
      <c r="CJ2523" s="230"/>
    </row>
    <row r="2524" spans="1:88" ht="14.25" customHeight="1">
      <c r="A2524" s="412"/>
      <c r="B2524" s="88"/>
      <c r="C2524" s="89"/>
      <c r="E2524" s="224"/>
      <c r="F2524" s="224"/>
      <c r="G2524" s="224"/>
      <c r="H2524" s="224"/>
      <c r="I2524" s="232"/>
      <c r="J2524" s="224"/>
      <c r="K2524" s="224"/>
      <c r="L2524" s="224"/>
      <c r="M2524" s="233"/>
      <c r="N2524" s="243"/>
      <c r="P2524" s="233"/>
      <c r="Q2524" s="244"/>
      <c r="R2524" s="245"/>
      <c r="S2524" s="154"/>
      <c r="T2524" s="154"/>
      <c r="U2524" s="236"/>
      <c r="V2524" s="225"/>
      <c r="W2524" s="246"/>
      <c r="X2524" s="247"/>
      <c r="Y2524" s="248"/>
      <c r="Z2524" s="249"/>
      <c r="AA2524" s="249"/>
      <c r="AB2524" s="250"/>
      <c r="AC2524" s="250"/>
      <c r="AD2524" s="230"/>
      <c r="AE2524" s="251"/>
      <c r="AF2524" s="252"/>
      <c r="AG2524" s="236"/>
      <c r="AH2524" s="253"/>
      <c r="AI2524" s="230"/>
      <c r="AJ2524" s="230"/>
      <c r="AK2524" s="230"/>
      <c r="AL2524" s="230"/>
      <c r="AM2524" s="230"/>
      <c r="AN2524" s="230"/>
      <c r="AO2524" s="230"/>
      <c r="AP2524" s="230"/>
      <c r="AQ2524" s="230"/>
      <c r="AR2524" s="249"/>
      <c r="AS2524" s="230"/>
      <c r="AT2524" s="230"/>
      <c r="AU2524" s="230"/>
      <c r="AV2524" s="230"/>
      <c r="AW2524" s="230"/>
      <c r="AX2524" s="230"/>
      <c r="AY2524" s="230"/>
      <c r="AZ2524" s="230"/>
      <c r="BA2524" s="230"/>
      <c r="BB2524" s="230"/>
      <c r="BC2524" s="230"/>
      <c r="BD2524" s="230"/>
      <c r="BE2524" s="230"/>
      <c r="BF2524" s="230"/>
      <c r="BG2524" s="230"/>
      <c r="BH2524" s="230"/>
      <c r="BI2524" s="230"/>
      <c r="BJ2524" s="230"/>
      <c r="BK2524" s="230"/>
      <c r="BL2524" s="230"/>
      <c r="BM2524" s="230"/>
      <c r="BN2524" s="230"/>
      <c r="BO2524" s="230"/>
      <c r="BP2524" s="230"/>
      <c r="BQ2524" s="230"/>
      <c r="BR2524" s="230"/>
      <c r="BS2524" s="230"/>
      <c r="BT2524" s="230"/>
      <c r="BU2524" s="230"/>
      <c r="BV2524" s="230"/>
      <c r="BW2524" s="230"/>
      <c r="BX2524" s="230"/>
      <c r="BY2524" s="230"/>
      <c r="BZ2524" s="230"/>
      <c r="CA2524" s="230"/>
      <c r="CB2524" s="230"/>
      <c r="CC2524" s="230"/>
      <c r="CD2524" s="230"/>
      <c r="CE2524" s="230"/>
      <c r="CF2524" s="230"/>
      <c r="CG2524" s="230"/>
      <c r="CH2524" s="230"/>
      <c r="CI2524" s="230"/>
      <c r="CJ2524" s="230"/>
    </row>
    <row r="2525" spans="1:88" ht="14.25" customHeight="1">
      <c r="A2525" s="412"/>
      <c r="B2525" s="88"/>
      <c r="C2525" s="89"/>
      <c r="E2525" s="224"/>
      <c r="F2525" s="224"/>
      <c r="G2525" s="224"/>
      <c r="H2525" s="224"/>
      <c r="I2525" s="232"/>
      <c r="J2525" s="224"/>
      <c r="K2525" s="224"/>
      <c r="L2525" s="224"/>
      <c r="M2525" s="233"/>
      <c r="N2525" s="243"/>
      <c r="P2525" s="233"/>
      <c r="Q2525" s="244"/>
      <c r="R2525" s="245"/>
      <c r="S2525" s="154"/>
      <c r="T2525" s="154"/>
      <c r="U2525" s="236"/>
      <c r="V2525" s="225"/>
      <c r="W2525" s="246"/>
      <c r="X2525" s="247"/>
      <c r="Y2525" s="248"/>
      <c r="Z2525" s="249"/>
      <c r="AA2525" s="249"/>
      <c r="AB2525" s="250"/>
      <c r="AC2525" s="250"/>
      <c r="AD2525" s="230"/>
      <c r="AE2525" s="251"/>
      <c r="AF2525" s="252"/>
      <c r="AG2525" s="236"/>
      <c r="AH2525" s="253"/>
      <c r="AI2525" s="230"/>
      <c r="AJ2525" s="230"/>
      <c r="AK2525" s="230"/>
      <c r="AL2525" s="230"/>
      <c r="AM2525" s="230"/>
      <c r="AN2525" s="230"/>
      <c r="AO2525" s="230"/>
      <c r="AP2525" s="230"/>
      <c r="AQ2525" s="230"/>
      <c r="AR2525" s="249"/>
      <c r="AS2525" s="230"/>
      <c r="AT2525" s="230"/>
      <c r="AU2525" s="230"/>
      <c r="AV2525" s="230"/>
      <c r="AW2525" s="230"/>
      <c r="AX2525" s="230"/>
      <c r="AY2525" s="230"/>
      <c r="AZ2525" s="230"/>
      <c r="BA2525" s="230"/>
      <c r="BB2525" s="230"/>
      <c r="BC2525" s="230"/>
      <c r="BD2525" s="230"/>
      <c r="BE2525" s="230"/>
      <c r="BF2525" s="230"/>
      <c r="BG2525" s="230"/>
      <c r="BH2525" s="230"/>
      <c r="BI2525" s="230"/>
      <c r="BJ2525" s="230"/>
      <c r="BK2525" s="230"/>
      <c r="BL2525" s="230"/>
      <c r="BM2525" s="230"/>
      <c r="BN2525" s="230"/>
      <c r="BO2525" s="230"/>
      <c r="BP2525" s="230"/>
      <c r="BQ2525" s="230"/>
      <c r="BR2525" s="230"/>
      <c r="BS2525" s="230"/>
      <c r="BT2525" s="230"/>
      <c r="BU2525" s="230"/>
      <c r="BV2525" s="230"/>
      <c r="BW2525" s="230"/>
      <c r="BX2525" s="230"/>
      <c r="BY2525" s="230"/>
      <c r="BZ2525" s="230"/>
      <c r="CA2525" s="230"/>
      <c r="CB2525" s="230"/>
      <c r="CC2525" s="230"/>
      <c r="CD2525" s="230"/>
      <c r="CE2525" s="230"/>
      <c r="CF2525" s="230"/>
      <c r="CG2525" s="230"/>
      <c r="CH2525" s="230"/>
      <c r="CI2525" s="230"/>
      <c r="CJ2525" s="230"/>
    </row>
    <row r="2526" spans="1:88" ht="14.25" customHeight="1">
      <c r="A2526" s="412"/>
      <c r="B2526" s="88"/>
      <c r="C2526" s="89"/>
      <c r="E2526" s="224"/>
      <c r="F2526" s="224"/>
      <c r="G2526" s="224"/>
      <c r="H2526" s="224"/>
      <c r="I2526" s="232"/>
      <c r="J2526" s="224"/>
      <c r="K2526" s="224"/>
      <c r="L2526" s="224"/>
      <c r="M2526" s="233"/>
      <c r="N2526" s="243"/>
      <c r="P2526" s="233"/>
      <c r="Q2526" s="244"/>
      <c r="R2526" s="245"/>
      <c r="S2526" s="154"/>
      <c r="T2526" s="154"/>
      <c r="U2526" s="236"/>
      <c r="V2526" s="225"/>
      <c r="W2526" s="246"/>
      <c r="X2526" s="247"/>
      <c r="Y2526" s="248"/>
      <c r="Z2526" s="249"/>
      <c r="AA2526" s="249"/>
      <c r="AB2526" s="250"/>
      <c r="AC2526" s="250"/>
      <c r="AD2526" s="230"/>
      <c r="AE2526" s="251"/>
      <c r="AF2526" s="252"/>
      <c r="AG2526" s="236"/>
      <c r="AH2526" s="253"/>
      <c r="AI2526" s="230"/>
      <c r="AJ2526" s="230"/>
      <c r="AK2526" s="230"/>
      <c r="AL2526" s="230"/>
      <c r="AM2526" s="230"/>
      <c r="AN2526" s="230"/>
      <c r="AO2526" s="230"/>
      <c r="AP2526" s="230"/>
      <c r="AQ2526" s="230"/>
      <c r="AR2526" s="249"/>
      <c r="AS2526" s="230"/>
      <c r="AT2526" s="230"/>
      <c r="AU2526" s="230"/>
      <c r="AV2526" s="230"/>
      <c r="AW2526" s="230"/>
      <c r="AX2526" s="230"/>
      <c r="AY2526" s="230"/>
      <c r="AZ2526" s="230"/>
      <c r="BA2526" s="230"/>
      <c r="BB2526" s="230"/>
      <c r="BC2526" s="230"/>
      <c r="BD2526" s="230"/>
      <c r="BE2526" s="230"/>
      <c r="BF2526" s="230"/>
      <c r="BG2526" s="230"/>
      <c r="BH2526" s="230"/>
      <c r="BI2526" s="230"/>
      <c r="BJ2526" s="230"/>
      <c r="BK2526" s="230"/>
      <c r="BL2526" s="230"/>
      <c r="BM2526" s="230"/>
      <c r="BN2526" s="230"/>
      <c r="BO2526" s="230"/>
      <c r="BP2526" s="230"/>
      <c r="BQ2526" s="230"/>
      <c r="BR2526" s="230"/>
      <c r="BS2526" s="230"/>
      <c r="BT2526" s="230"/>
      <c r="BU2526" s="230"/>
      <c r="BV2526" s="230"/>
      <c r="BW2526" s="230"/>
      <c r="BX2526" s="230"/>
      <c r="BY2526" s="230"/>
      <c r="BZ2526" s="230"/>
      <c r="CA2526" s="230"/>
      <c r="CB2526" s="230"/>
      <c r="CC2526" s="230"/>
      <c r="CD2526" s="230"/>
      <c r="CE2526" s="230"/>
      <c r="CF2526" s="230"/>
      <c r="CG2526" s="230"/>
      <c r="CH2526" s="230"/>
      <c r="CI2526" s="230"/>
      <c r="CJ2526" s="230"/>
    </row>
    <row r="2527" spans="1:88" ht="14.25" customHeight="1">
      <c r="A2527" s="412"/>
      <c r="B2527" s="88"/>
      <c r="C2527" s="89"/>
      <c r="E2527" s="224"/>
      <c r="F2527" s="224"/>
      <c r="G2527" s="224"/>
      <c r="H2527" s="224"/>
      <c r="I2527" s="232"/>
      <c r="J2527" s="224"/>
      <c r="K2527" s="224"/>
      <c r="L2527" s="224"/>
      <c r="M2527" s="233"/>
      <c r="N2527" s="243"/>
      <c r="P2527" s="233"/>
      <c r="Q2527" s="244"/>
      <c r="R2527" s="245"/>
      <c r="S2527" s="154"/>
      <c r="T2527" s="154"/>
      <c r="U2527" s="236"/>
      <c r="V2527" s="225"/>
      <c r="W2527" s="246"/>
      <c r="X2527" s="247"/>
      <c r="Y2527" s="248"/>
      <c r="Z2527" s="249"/>
      <c r="AA2527" s="249"/>
      <c r="AB2527" s="250"/>
      <c r="AC2527" s="250"/>
      <c r="AD2527" s="230"/>
      <c r="AE2527" s="251"/>
      <c r="AF2527" s="252"/>
      <c r="AG2527" s="236"/>
      <c r="AH2527" s="253"/>
      <c r="AI2527" s="230"/>
      <c r="AJ2527" s="230"/>
      <c r="AK2527" s="230"/>
      <c r="AL2527" s="230"/>
      <c r="AM2527" s="230"/>
      <c r="AN2527" s="230"/>
      <c r="AO2527" s="230"/>
      <c r="AP2527" s="230"/>
      <c r="AQ2527" s="230"/>
      <c r="AR2527" s="249"/>
      <c r="AS2527" s="230"/>
      <c r="AT2527" s="230"/>
      <c r="AU2527" s="230"/>
      <c r="AV2527" s="230"/>
      <c r="AW2527" s="230"/>
      <c r="AX2527" s="230"/>
      <c r="AY2527" s="230"/>
      <c r="AZ2527" s="230"/>
      <c r="BA2527" s="230"/>
      <c r="BB2527" s="230"/>
      <c r="BC2527" s="230"/>
      <c r="BD2527" s="230"/>
      <c r="BE2527" s="230"/>
      <c r="BF2527" s="230"/>
      <c r="BG2527" s="230"/>
      <c r="BH2527" s="230"/>
      <c r="BI2527" s="230"/>
      <c r="BJ2527" s="230"/>
      <c r="BK2527" s="230"/>
      <c r="BL2527" s="230"/>
      <c r="BM2527" s="230"/>
      <c r="BN2527" s="230"/>
      <c r="BO2527" s="230"/>
      <c r="BP2527" s="230"/>
      <c r="BQ2527" s="230"/>
      <c r="BR2527" s="230"/>
      <c r="BS2527" s="230"/>
      <c r="BT2527" s="230"/>
      <c r="BU2527" s="230"/>
      <c r="BV2527" s="230"/>
      <c r="BW2527" s="230"/>
      <c r="BX2527" s="230"/>
      <c r="BY2527" s="230"/>
      <c r="BZ2527" s="230"/>
      <c r="CA2527" s="230"/>
      <c r="CB2527" s="230"/>
      <c r="CC2527" s="230"/>
      <c r="CD2527" s="230"/>
      <c r="CE2527" s="230"/>
      <c r="CF2527" s="230"/>
      <c r="CG2527" s="230"/>
      <c r="CH2527" s="230"/>
      <c r="CI2527" s="230"/>
      <c r="CJ2527" s="230"/>
    </row>
    <row r="2528" spans="1:88" ht="14.25" customHeight="1">
      <c r="A2528" s="412"/>
      <c r="B2528" s="88"/>
      <c r="C2528" s="89"/>
      <c r="E2528" s="224"/>
      <c r="F2528" s="224"/>
      <c r="G2528" s="224"/>
      <c r="H2528" s="224"/>
      <c r="I2528" s="232"/>
      <c r="J2528" s="224"/>
      <c r="K2528" s="224"/>
      <c r="L2528" s="224"/>
      <c r="M2528" s="233"/>
      <c r="N2528" s="243"/>
      <c r="P2528" s="233"/>
      <c r="Q2528" s="244"/>
      <c r="R2528" s="245"/>
      <c r="S2528" s="154"/>
      <c r="T2528" s="154"/>
      <c r="U2528" s="236"/>
      <c r="V2528" s="225"/>
      <c r="W2528" s="246"/>
      <c r="X2528" s="247"/>
      <c r="Y2528" s="248"/>
      <c r="Z2528" s="249"/>
      <c r="AA2528" s="249"/>
      <c r="AB2528" s="250"/>
      <c r="AC2528" s="250"/>
      <c r="AD2528" s="230"/>
      <c r="AE2528" s="251"/>
      <c r="AF2528" s="252"/>
      <c r="AG2528" s="236"/>
      <c r="AH2528" s="253"/>
      <c r="AI2528" s="230"/>
      <c r="AJ2528" s="230"/>
      <c r="AK2528" s="230"/>
      <c r="AL2528" s="230"/>
      <c r="AM2528" s="230"/>
      <c r="AN2528" s="230"/>
      <c r="AO2528" s="230"/>
      <c r="AP2528" s="230"/>
      <c r="AQ2528" s="230"/>
      <c r="AR2528" s="249"/>
      <c r="AS2528" s="230"/>
      <c r="AT2528" s="230"/>
      <c r="AU2528" s="230"/>
      <c r="AV2528" s="230"/>
      <c r="AW2528" s="230"/>
      <c r="AX2528" s="230"/>
      <c r="AY2528" s="230"/>
      <c r="AZ2528" s="230"/>
      <c r="BA2528" s="230"/>
      <c r="BB2528" s="230"/>
      <c r="BC2528" s="230"/>
      <c r="BD2528" s="230"/>
      <c r="BE2528" s="230"/>
      <c r="BF2528" s="230"/>
      <c r="BG2528" s="230"/>
      <c r="BH2528" s="230"/>
      <c r="BI2528" s="230"/>
      <c r="BJ2528" s="230"/>
      <c r="BK2528" s="230"/>
      <c r="BL2528" s="230"/>
      <c r="BM2528" s="230"/>
      <c r="BN2528" s="230"/>
      <c r="BO2528" s="230"/>
      <c r="BP2528" s="230"/>
      <c r="BQ2528" s="230"/>
      <c r="BR2528" s="230"/>
      <c r="BS2528" s="230"/>
      <c r="BT2528" s="230"/>
      <c r="BU2528" s="230"/>
      <c r="BV2528" s="230"/>
      <c r="BW2528" s="230"/>
      <c r="BX2528" s="230"/>
      <c r="BY2528" s="230"/>
      <c r="BZ2528" s="230"/>
      <c r="CA2528" s="230"/>
      <c r="CB2528" s="230"/>
      <c r="CC2528" s="230"/>
      <c r="CD2528" s="230"/>
      <c r="CE2528" s="230"/>
      <c r="CF2528" s="230"/>
      <c r="CG2528" s="230"/>
      <c r="CH2528" s="230"/>
      <c r="CI2528" s="230"/>
      <c r="CJ2528" s="230"/>
    </row>
    <row r="2529" spans="1:88" ht="14.25" customHeight="1">
      <c r="A2529" s="412"/>
      <c r="B2529" s="88"/>
      <c r="C2529" s="89"/>
      <c r="E2529" s="224"/>
      <c r="F2529" s="224"/>
      <c r="G2529" s="224"/>
      <c r="H2529" s="224"/>
      <c r="I2529" s="232"/>
      <c r="J2529" s="224"/>
      <c r="K2529" s="224"/>
      <c r="L2529" s="224"/>
      <c r="M2529" s="233"/>
      <c r="N2529" s="243"/>
      <c r="P2529" s="233"/>
      <c r="Q2529" s="244"/>
      <c r="R2529" s="245"/>
      <c r="S2529" s="154"/>
      <c r="T2529" s="154"/>
      <c r="U2529" s="236"/>
      <c r="V2529" s="225"/>
      <c r="W2529" s="246"/>
      <c r="X2529" s="247"/>
      <c r="Y2529" s="248"/>
      <c r="Z2529" s="249"/>
      <c r="AA2529" s="249"/>
      <c r="AB2529" s="250"/>
      <c r="AC2529" s="250"/>
      <c r="AD2529" s="230"/>
      <c r="AE2529" s="251"/>
      <c r="AF2529" s="252"/>
      <c r="AG2529" s="236"/>
      <c r="AH2529" s="253"/>
      <c r="AI2529" s="230"/>
      <c r="AJ2529" s="230"/>
      <c r="AK2529" s="230"/>
      <c r="AL2529" s="230"/>
      <c r="AM2529" s="230"/>
      <c r="AN2529" s="230"/>
      <c r="AO2529" s="230"/>
      <c r="AP2529" s="230"/>
      <c r="AQ2529" s="230"/>
      <c r="AR2529" s="249"/>
      <c r="AS2529" s="230"/>
      <c r="AT2529" s="230"/>
      <c r="AU2529" s="230"/>
      <c r="AV2529" s="230"/>
      <c r="AW2529" s="230"/>
      <c r="AX2529" s="230"/>
      <c r="AY2529" s="230"/>
      <c r="AZ2529" s="230"/>
      <c r="BA2529" s="230"/>
      <c r="BB2529" s="230"/>
      <c r="BC2529" s="230"/>
      <c r="BD2529" s="230"/>
      <c r="BE2529" s="230"/>
      <c r="BF2529" s="230"/>
      <c r="BG2529" s="230"/>
      <c r="BH2529" s="230"/>
      <c r="BI2529" s="230"/>
      <c r="BJ2529" s="230"/>
      <c r="BK2529" s="230"/>
      <c r="BL2529" s="230"/>
      <c r="BM2529" s="230"/>
      <c r="BN2529" s="230"/>
      <c r="BO2529" s="230"/>
      <c r="BP2529" s="230"/>
      <c r="BQ2529" s="230"/>
      <c r="BR2529" s="230"/>
      <c r="BS2529" s="230"/>
      <c r="BT2529" s="230"/>
      <c r="BU2529" s="230"/>
      <c r="BV2529" s="230"/>
      <c r="BW2529" s="230"/>
      <c r="BX2529" s="230"/>
      <c r="BY2529" s="230"/>
      <c r="BZ2529" s="230"/>
      <c r="CA2529" s="230"/>
      <c r="CB2529" s="230"/>
      <c r="CC2529" s="230"/>
      <c r="CD2529" s="230"/>
      <c r="CE2529" s="230"/>
      <c r="CF2529" s="230"/>
      <c r="CG2529" s="230"/>
      <c r="CH2529" s="230"/>
      <c r="CI2529" s="230"/>
      <c r="CJ2529" s="230"/>
    </row>
    <row r="2530" spans="1:88" ht="14.25" customHeight="1">
      <c r="A2530" s="412"/>
      <c r="B2530" s="88"/>
      <c r="C2530" s="89"/>
      <c r="E2530" s="224"/>
      <c r="F2530" s="224"/>
      <c r="G2530" s="224"/>
      <c r="H2530" s="224"/>
      <c r="I2530" s="232"/>
      <c r="J2530" s="224"/>
      <c r="K2530" s="224"/>
      <c r="L2530" s="224"/>
      <c r="M2530" s="233"/>
      <c r="N2530" s="243"/>
      <c r="P2530" s="233"/>
      <c r="Q2530" s="244"/>
      <c r="R2530" s="245"/>
      <c r="S2530" s="154"/>
      <c r="T2530" s="154"/>
      <c r="U2530" s="236"/>
      <c r="V2530" s="225"/>
      <c r="W2530" s="246"/>
      <c r="X2530" s="247"/>
      <c r="Y2530" s="248"/>
      <c r="Z2530" s="249"/>
      <c r="AA2530" s="249"/>
      <c r="AB2530" s="250"/>
      <c r="AC2530" s="250"/>
      <c r="AD2530" s="230"/>
      <c r="AE2530" s="251"/>
      <c r="AF2530" s="252"/>
      <c r="AG2530" s="236"/>
      <c r="AH2530" s="253"/>
      <c r="AI2530" s="230"/>
      <c r="AJ2530" s="230"/>
      <c r="AK2530" s="230"/>
      <c r="AL2530" s="230"/>
      <c r="AM2530" s="230"/>
      <c r="AN2530" s="230"/>
      <c r="AO2530" s="230"/>
      <c r="AP2530" s="230"/>
      <c r="AQ2530" s="230"/>
      <c r="AR2530" s="249"/>
      <c r="AS2530" s="230"/>
      <c r="AT2530" s="230"/>
      <c r="AU2530" s="230"/>
      <c r="AV2530" s="230"/>
      <c r="AW2530" s="230"/>
      <c r="AX2530" s="230"/>
      <c r="AY2530" s="230"/>
      <c r="AZ2530" s="230"/>
      <c r="BA2530" s="230"/>
      <c r="BB2530" s="230"/>
      <c r="BC2530" s="230"/>
      <c r="BD2530" s="230"/>
      <c r="BE2530" s="230"/>
      <c r="BF2530" s="230"/>
      <c r="BG2530" s="230"/>
      <c r="BH2530" s="230"/>
      <c r="BI2530" s="230"/>
      <c r="BJ2530" s="230"/>
      <c r="BK2530" s="230"/>
      <c r="BL2530" s="230"/>
      <c r="BM2530" s="230"/>
      <c r="BN2530" s="230"/>
      <c r="BO2530" s="230"/>
      <c r="BP2530" s="230"/>
      <c r="BQ2530" s="230"/>
      <c r="BR2530" s="230"/>
      <c r="BS2530" s="230"/>
      <c r="BT2530" s="230"/>
      <c r="BU2530" s="230"/>
      <c r="BV2530" s="230"/>
      <c r="BW2530" s="230"/>
      <c r="BX2530" s="230"/>
      <c r="BY2530" s="230"/>
      <c r="BZ2530" s="230"/>
      <c r="CA2530" s="230"/>
      <c r="CB2530" s="230"/>
      <c r="CC2530" s="230"/>
      <c r="CD2530" s="230"/>
      <c r="CE2530" s="230"/>
      <c r="CF2530" s="230"/>
      <c r="CG2530" s="230"/>
      <c r="CH2530" s="230"/>
      <c r="CI2530" s="230"/>
      <c r="CJ2530" s="230"/>
    </row>
    <row r="2531" spans="1:88" ht="14.25" customHeight="1">
      <c r="A2531" s="412"/>
      <c r="B2531" s="88"/>
      <c r="C2531" s="89"/>
      <c r="E2531" s="224"/>
      <c r="F2531" s="224"/>
      <c r="G2531" s="224"/>
      <c r="H2531" s="224"/>
      <c r="I2531" s="232"/>
      <c r="J2531" s="224"/>
      <c r="K2531" s="224"/>
      <c r="L2531" s="224"/>
      <c r="M2531" s="233"/>
      <c r="N2531" s="243"/>
      <c r="P2531" s="233"/>
      <c r="Q2531" s="244"/>
      <c r="R2531" s="245"/>
      <c r="S2531" s="154"/>
      <c r="T2531" s="154"/>
      <c r="U2531" s="236"/>
      <c r="V2531" s="225"/>
      <c r="W2531" s="246"/>
      <c r="X2531" s="247"/>
      <c r="Y2531" s="248"/>
      <c r="Z2531" s="249"/>
      <c r="AA2531" s="249"/>
      <c r="AB2531" s="250"/>
      <c r="AC2531" s="250"/>
      <c r="AD2531" s="230"/>
      <c r="AE2531" s="251"/>
      <c r="AF2531" s="252"/>
      <c r="AG2531" s="236"/>
      <c r="AH2531" s="253"/>
      <c r="AI2531" s="230"/>
      <c r="AJ2531" s="230"/>
      <c r="AK2531" s="230"/>
      <c r="AL2531" s="230"/>
      <c r="AM2531" s="230"/>
      <c r="AN2531" s="230"/>
      <c r="AO2531" s="230"/>
      <c r="AP2531" s="230"/>
      <c r="AQ2531" s="230"/>
      <c r="AR2531" s="249"/>
      <c r="AS2531" s="230"/>
      <c r="AT2531" s="230"/>
      <c r="AU2531" s="230"/>
      <c r="AV2531" s="230"/>
      <c r="AW2531" s="230"/>
      <c r="AX2531" s="230"/>
      <c r="AY2531" s="230"/>
      <c r="AZ2531" s="230"/>
      <c r="BA2531" s="230"/>
      <c r="BB2531" s="230"/>
      <c r="BC2531" s="230"/>
      <c r="BD2531" s="230"/>
      <c r="BE2531" s="230"/>
      <c r="BF2531" s="230"/>
      <c r="BG2531" s="230"/>
      <c r="BH2531" s="230"/>
      <c r="BI2531" s="230"/>
      <c r="BJ2531" s="230"/>
      <c r="BK2531" s="230"/>
      <c r="BL2531" s="230"/>
      <c r="BM2531" s="230"/>
      <c r="BN2531" s="230"/>
      <c r="BO2531" s="230"/>
      <c r="BP2531" s="230"/>
      <c r="BQ2531" s="230"/>
      <c r="BR2531" s="230"/>
      <c r="BS2531" s="230"/>
      <c r="BT2531" s="230"/>
      <c r="BU2531" s="230"/>
      <c r="BV2531" s="230"/>
      <c r="BW2531" s="230"/>
      <c r="BX2531" s="230"/>
      <c r="BY2531" s="230"/>
      <c r="BZ2531" s="230"/>
      <c r="CA2531" s="230"/>
      <c r="CB2531" s="230"/>
      <c r="CC2531" s="230"/>
      <c r="CD2531" s="230"/>
      <c r="CE2531" s="230"/>
      <c r="CF2531" s="230"/>
      <c r="CG2531" s="230"/>
      <c r="CH2531" s="230"/>
      <c r="CI2531" s="230"/>
      <c r="CJ2531" s="230"/>
    </row>
    <row r="2532" spans="1:88" ht="14.25" customHeight="1">
      <c r="A2532" s="412"/>
      <c r="B2532" s="88"/>
      <c r="C2532" s="89"/>
      <c r="E2532" s="224"/>
      <c r="F2532" s="224"/>
      <c r="G2532" s="224"/>
      <c r="H2532" s="224"/>
      <c r="I2532" s="232"/>
      <c r="J2532" s="224"/>
      <c r="K2532" s="224"/>
      <c r="L2532" s="224"/>
      <c r="M2532" s="233"/>
      <c r="N2532" s="243"/>
      <c r="P2532" s="233"/>
      <c r="Q2532" s="244"/>
      <c r="R2532" s="245"/>
      <c r="S2532" s="154"/>
      <c r="T2532" s="154"/>
      <c r="U2532" s="236"/>
      <c r="V2532" s="225"/>
      <c r="W2532" s="246"/>
      <c r="X2532" s="247"/>
      <c r="Y2532" s="248"/>
      <c r="Z2532" s="249"/>
      <c r="AA2532" s="249"/>
      <c r="AB2532" s="250"/>
      <c r="AC2532" s="250"/>
      <c r="AD2532" s="230"/>
      <c r="AE2532" s="251"/>
      <c r="AF2532" s="252"/>
      <c r="AG2532" s="236"/>
      <c r="AH2532" s="253"/>
      <c r="AI2532" s="230"/>
      <c r="AJ2532" s="230"/>
      <c r="AK2532" s="230"/>
      <c r="AL2532" s="230"/>
      <c r="AM2532" s="230"/>
      <c r="AN2532" s="230"/>
      <c r="AO2532" s="230"/>
      <c r="AP2532" s="230"/>
      <c r="AQ2532" s="230"/>
      <c r="AR2532" s="249"/>
      <c r="AS2532" s="230"/>
      <c r="AT2532" s="230"/>
      <c r="AU2532" s="230"/>
      <c r="AV2532" s="230"/>
      <c r="AW2532" s="230"/>
      <c r="AX2532" s="230"/>
      <c r="AY2532" s="230"/>
      <c r="AZ2532" s="230"/>
      <c r="BA2532" s="230"/>
      <c r="BB2532" s="230"/>
      <c r="BC2532" s="230"/>
      <c r="BD2532" s="230"/>
      <c r="BE2532" s="230"/>
      <c r="BF2532" s="230"/>
      <c r="BG2532" s="230"/>
      <c r="BH2532" s="230"/>
      <c r="BI2532" s="230"/>
      <c r="BJ2532" s="230"/>
      <c r="BK2532" s="230"/>
      <c r="BL2532" s="230"/>
      <c r="BM2532" s="230"/>
      <c r="BN2532" s="230"/>
      <c r="BO2532" s="230"/>
      <c r="BP2532" s="230"/>
      <c r="BQ2532" s="230"/>
      <c r="BR2532" s="230"/>
      <c r="BS2532" s="230"/>
      <c r="BT2532" s="230"/>
      <c r="BU2532" s="230"/>
      <c r="BV2532" s="230"/>
      <c r="BW2532" s="230"/>
      <c r="BX2532" s="230"/>
      <c r="BY2532" s="230"/>
      <c r="BZ2532" s="230"/>
      <c r="CA2532" s="230"/>
      <c r="CB2532" s="230"/>
      <c r="CC2532" s="230"/>
      <c r="CD2532" s="230"/>
      <c r="CE2532" s="230"/>
      <c r="CF2532" s="230"/>
      <c r="CG2532" s="230"/>
      <c r="CH2532" s="230"/>
      <c r="CI2532" s="230"/>
      <c r="CJ2532" s="230"/>
    </row>
    <row r="2533" spans="1:88" ht="14.25" customHeight="1">
      <c r="A2533" s="412"/>
      <c r="B2533" s="88"/>
      <c r="C2533" s="89"/>
      <c r="E2533" s="224"/>
      <c r="F2533" s="224"/>
      <c r="G2533" s="224"/>
      <c r="H2533" s="224"/>
      <c r="I2533" s="232"/>
      <c r="J2533" s="224"/>
      <c r="K2533" s="224"/>
      <c r="L2533" s="224"/>
      <c r="M2533" s="233"/>
      <c r="N2533" s="243"/>
      <c r="P2533" s="233"/>
      <c r="Q2533" s="244"/>
      <c r="R2533" s="245"/>
      <c r="S2533" s="154"/>
      <c r="T2533" s="154"/>
      <c r="U2533" s="236"/>
      <c r="V2533" s="225"/>
      <c r="W2533" s="246"/>
      <c r="X2533" s="247"/>
      <c r="Y2533" s="248"/>
      <c r="Z2533" s="249"/>
      <c r="AA2533" s="249"/>
      <c r="AB2533" s="250"/>
      <c r="AC2533" s="250"/>
      <c r="AD2533" s="230"/>
      <c r="AE2533" s="251"/>
      <c r="AF2533" s="252"/>
      <c r="AG2533" s="236"/>
      <c r="AH2533" s="253"/>
      <c r="AI2533" s="230"/>
      <c r="AJ2533" s="230"/>
      <c r="AK2533" s="230"/>
      <c r="AL2533" s="230"/>
      <c r="AM2533" s="230"/>
      <c r="AN2533" s="230"/>
      <c r="AO2533" s="230"/>
      <c r="AP2533" s="230"/>
      <c r="AQ2533" s="230"/>
      <c r="AR2533" s="249"/>
      <c r="AS2533" s="230"/>
      <c r="AT2533" s="230"/>
      <c r="AU2533" s="230"/>
      <c r="AV2533" s="230"/>
      <c r="AW2533" s="230"/>
      <c r="AX2533" s="230"/>
      <c r="AY2533" s="230"/>
      <c r="AZ2533" s="230"/>
      <c r="BA2533" s="230"/>
      <c r="BB2533" s="230"/>
      <c r="BC2533" s="230"/>
      <c r="BD2533" s="230"/>
      <c r="BE2533" s="230"/>
      <c r="BF2533" s="230"/>
      <c r="BG2533" s="230"/>
      <c r="BH2533" s="230"/>
      <c r="BI2533" s="230"/>
      <c r="BJ2533" s="230"/>
      <c r="BK2533" s="230"/>
      <c r="BL2533" s="230"/>
      <c r="BM2533" s="230"/>
      <c r="BN2533" s="230"/>
      <c r="BO2533" s="230"/>
      <c r="BP2533" s="230"/>
      <c r="BQ2533" s="230"/>
      <c r="BR2533" s="230"/>
      <c r="BS2533" s="230"/>
      <c r="BT2533" s="230"/>
      <c r="BU2533" s="230"/>
      <c r="BV2533" s="230"/>
      <c r="BW2533" s="230"/>
      <c r="BX2533" s="230"/>
      <c r="BY2533" s="230"/>
      <c r="BZ2533" s="230"/>
      <c r="CA2533" s="230"/>
      <c r="CB2533" s="230"/>
      <c r="CC2533" s="230"/>
      <c r="CD2533" s="230"/>
      <c r="CE2533" s="230"/>
      <c r="CF2533" s="230"/>
      <c r="CG2533" s="230"/>
      <c r="CH2533" s="230"/>
      <c r="CI2533" s="230"/>
      <c r="CJ2533" s="230"/>
    </row>
    <row r="2534" spans="1:88" ht="14.25" customHeight="1">
      <c r="A2534" s="412"/>
      <c r="B2534" s="88"/>
      <c r="C2534" s="89"/>
      <c r="E2534" s="224"/>
      <c r="F2534" s="224"/>
      <c r="G2534" s="224"/>
      <c r="H2534" s="224"/>
      <c r="I2534" s="232"/>
      <c r="J2534" s="224"/>
      <c r="K2534" s="224"/>
      <c r="L2534" s="224"/>
      <c r="M2534" s="233"/>
      <c r="N2534" s="243"/>
      <c r="P2534" s="233"/>
      <c r="Q2534" s="244"/>
      <c r="R2534" s="245"/>
      <c r="S2534" s="154"/>
      <c r="T2534" s="154"/>
      <c r="U2534" s="236"/>
      <c r="V2534" s="225"/>
      <c r="W2534" s="246"/>
      <c r="X2534" s="247"/>
      <c r="Y2534" s="248"/>
      <c r="Z2534" s="249"/>
      <c r="AA2534" s="249"/>
      <c r="AB2534" s="250"/>
      <c r="AC2534" s="250"/>
      <c r="AD2534" s="230"/>
      <c r="AE2534" s="251"/>
      <c r="AF2534" s="252"/>
      <c r="AG2534" s="236"/>
      <c r="AH2534" s="253"/>
      <c r="AI2534" s="230"/>
      <c r="AJ2534" s="230"/>
      <c r="AK2534" s="230"/>
      <c r="AL2534" s="230"/>
      <c r="AM2534" s="230"/>
      <c r="AN2534" s="230"/>
      <c r="AO2534" s="230"/>
      <c r="AP2534" s="230"/>
      <c r="AQ2534" s="230"/>
      <c r="AR2534" s="249"/>
      <c r="AS2534" s="230"/>
      <c r="AT2534" s="230"/>
      <c r="AU2534" s="230"/>
      <c r="AV2534" s="230"/>
      <c r="AW2534" s="230"/>
      <c r="AX2534" s="230"/>
      <c r="AY2534" s="230"/>
      <c r="AZ2534" s="230"/>
      <c r="BA2534" s="230"/>
      <c r="BB2534" s="230"/>
      <c r="BC2534" s="230"/>
      <c r="BD2534" s="230"/>
      <c r="BE2534" s="230"/>
      <c r="BF2534" s="230"/>
      <c r="BG2534" s="230"/>
      <c r="BH2534" s="230"/>
      <c r="BI2534" s="230"/>
      <c r="BJ2534" s="230"/>
      <c r="BK2534" s="230"/>
      <c r="BL2534" s="230"/>
      <c r="BM2534" s="230"/>
      <c r="BN2534" s="230"/>
      <c r="BO2534" s="230"/>
      <c r="BP2534" s="230"/>
      <c r="BQ2534" s="230"/>
      <c r="BR2534" s="230"/>
      <c r="BS2534" s="230"/>
      <c r="BT2534" s="230"/>
      <c r="BU2534" s="230"/>
      <c r="BV2534" s="230"/>
      <c r="BW2534" s="230"/>
      <c r="BX2534" s="230"/>
      <c r="BY2534" s="230"/>
      <c r="BZ2534" s="230"/>
      <c r="CA2534" s="230"/>
      <c r="CB2534" s="230"/>
      <c r="CC2534" s="230"/>
      <c r="CD2534" s="230"/>
      <c r="CE2534" s="230"/>
      <c r="CF2534" s="230"/>
      <c r="CG2534" s="230"/>
      <c r="CH2534" s="230"/>
      <c r="CI2534" s="230"/>
      <c r="CJ2534" s="230"/>
    </row>
    <row r="2535" spans="1:88" ht="14.25" customHeight="1">
      <c r="A2535" s="412"/>
      <c r="B2535" s="88"/>
      <c r="C2535" s="89"/>
      <c r="E2535" s="224"/>
      <c r="F2535" s="224"/>
      <c r="G2535" s="224"/>
      <c r="H2535" s="224"/>
      <c r="I2535" s="232"/>
      <c r="J2535" s="224"/>
      <c r="K2535" s="224"/>
      <c r="L2535" s="224"/>
      <c r="M2535" s="233"/>
      <c r="N2535" s="243"/>
      <c r="P2535" s="233"/>
      <c r="Q2535" s="244"/>
      <c r="R2535" s="245"/>
      <c r="S2535" s="154"/>
      <c r="T2535" s="154"/>
      <c r="U2535" s="236"/>
      <c r="V2535" s="225"/>
      <c r="W2535" s="246"/>
      <c r="X2535" s="247"/>
      <c r="Y2535" s="248"/>
      <c r="Z2535" s="249"/>
      <c r="AA2535" s="249"/>
      <c r="AB2535" s="250"/>
      <c r="AC2535" s="250"/>
      <c r="AD2535" s="230"/>
      <c r="AE2535" s="251"/>
      <c r="AF2535" s="252"/>
      <c r="AG2535" s="236"/>
      <c r="AH2535" s="253"/>
      <c r="AI2535" s="230"/>
      <c r="AJ2535" s="230"/>
      <c r="AK2535" s="230"/>
      <c r="AL2535" s="230"/>
      <c r="AM2535" s="230"/>
      <c r="AN2535" s="230"/>
      <c r="AO2535" s="230"/>
      <c r="AP2535" s="230"/>
      <c r="AQ2535" s="230"/>
      <c r="AR2535" s="249"/>
      <c r="AS2535" s="230"/>
      <c r="AT2535" s="230"/>
      <c r="AU2535" s="230"/>
      <c r="AV2535" s="230"/>
      <c r="AW2535" s="230"/>
      <c r="AX2535" s="230"/>
      <c r="AY2535" s="230"/>
      <c r="AZ2535" s="230"/>
      <c r="BA2535" s="230"/>
      <c r="BB2535" s="230"/>
      <c r="BC2535" s="230"/>
      <c r="BD2535" s="230"/>
      <c r="BE2535" s="230"/>
      <c r="BF2535" s="230"/>
      <c r="BG2535" s="230"/>
      <c r="BH2535" s="230"/>
      <c r="BI2535" s="230"/>
      <c r="BJ2535" s="230"/>
      <c r="BK2535" s="230"/>
      <c r="BL2535" s="230"/>
      <c r="BM2535" s="230"/>
      <c r="BN2535" s="230"/>
      <c r="BO2535" s="230"/>
      <c r="BP2535" s="230"/>
      <c r="BQ2535" s="230"/>
      <c r="BR2535" s="230"/>
      <c r="BS2535" s="230"/>
      <c r="BT2535" s="230"/>
      <c r="BU2535" s="230"/>
      <c r="BV2535" s="230"/>
      <c r="BW2535" s="230"/>
      <c r="BX2535" s="230"/>
      <c r="BY2535" s="230"/>
      <c r="BZ2535" s="230"/>
      <c r="CA2535" s="230"/>
      <c r="CB2535" s="230"/>
      <c r="CC2535" s="230"/>
      <c r="CD2535" s="230"/>
      <c r="CE2535" s="230"/>
      <c r="CF2535" s="230"/>
      <c r="CG2535" s="230"/>
      <c r="CH2535" s="230"/>
      <c r="CI2535" s="230"/>
      <c r="CJ2535" s="230"/>
    </row>
    <row r="2536" spans="1:88" ht="14.25" customHeight="1">
      <c r="A2536" s="412"/>
      <c r="B2536" s="88"/>
      <c r="C2536" s="89"/>
      <c r="E2536" s="224"/>
      <c r="F2536" s="224"/>
      <c r="G2536" s="224"/>
      <c r="H2536" s="224"/>
      <c r="I2536" s="232"/>
      <c r="J2536" s="224"/>
      <c r="K2536" s="224"/>
      <c r="L2536" s="224"/>
      <c r="M2536" s="233"/>
      <c r="N2536" s="243"/>
      <c r="P2536" s="233"/>
      <c r="Q2536" s="244"/>
      <c r="R2536" s="245"/>
      <c r="S2536" s="154"/>
      <c r="T2536" s="154"/>
      <c r="U2536" s="236"/>
      <c r="V2536" s="225"/>
      <c r="W2536" s="246"/>
      <c r="X2536" s="247"/>
      <c r="Y2536" s="248"/>
      <c r="Z2536" s="249"/>
      <c r="AA2536" s="249"/>
      <c r="AB2536" s="250"/>
      <c r="AC2536" s="250"/>
      <c r="AD2536" s="230"/>
      <c r="AE2536" s="251"/>
      <c r="AF2536" s="252"/>
      <c r="AG2536" s="236"/>
      <c r="AH2536" s="253"/>
      <c r="AI2536" s="230"/>
      <c r="AJ2536" s="230"/>
      <c r="AK2536" s="230"/>
      <c r="AL2536" s="230"/>
      <c r="AM2536" s="230"/>
      <c r="AN2536" s="230"/>
      <c r="AO2536" s="230"/>
      <c r="AP2536" s="230"/>
      <c r="AQ2536" s="230"/>
      <c r="AR2536" s="249"/>
      <c r="AS2536" s="230"/>
      <c r="AT2536" s="230"/>
      <c r="AU2536" s="230"/>
      <c r="AV2536" s="230"/>
      <c r="AW2536" s="230"/>
      <c r="AX2536" s="230"/>
      <c r="AY2536" s="230"/>
      <c r="AZ2536" s="230"/>
      <c r="BA2536" s="230"/>
      <c r="BB2536" s="230"/>
      <c r="BC2536" s="230"/>
      <c r="BD2536" s="230"/>
      <c r="BE2536" s="230"/>
      <c r="BF2536" s="230"/>
      <c r="BG2536" s="230"/>
      <c r="BH2536" s="230"/>
      <c r="BI2536" s="230"/>
      <c r="BJ2536" s="230"/>
      <c r="BK2536" s="230"/>
      <c r="BL2536" s="230"/>
      <c r="BM2536" s="230"/>
      <c r="BN2536" s="230"/>
      <c r="BO2536" s="230"/>
      <c r="BP2536" s="230"/>
      <c r="BQ2536" s="230"/>
      <c r="BR2536" s="230"/>
      <c r="BS2536" s="230"/>
      <c r="BT2536" s="230"/>
      <c r="BU2536" s="230"/>
      <c r="BV2536" s="230"/>
      <c r="BW2536" s="230"/>
      <c r="BX2536" s="230"/>
      <c r="BY2536" s="230"/>
      <c r="BZ2536" s="230"/>
      <c r="CA2536" s="230"/>
      <c r="CB2536" s="230"/>
      <c r="CC2536" s="230"/>
      <c r="CD2536" s="230"/>
      <c r="CE2536" s="230"/>
      <c r="CF2536" s="230"/>
      <c r="CG2536" s="230"/>
      <c r="CH2536" s="230"/>
      <c r="CI2536" s="230"/>
      <c r="CJ2536" s="230"/>
    </row>
    <row r="2537" spans="1:88" ht="14.25" customHeight="1">
      <c r="A2537" s="412"/>
      <c r="B2537" s="88"/>
      <c r="C2537" s="89"/>
      <c r="E2537" s="224"/>
      <c r="F2537" s="224"/>
      <c r="G2537" s="224"/>
      <c r="H2537" s="224"/>
      <c r="I2537" s="232"/>
      <c r="J2537" s="224"/>
      <c r="K2537" s="224"/>
      <c r="L2537" s="224"/>
      <c r="M2537" s="233"/>
      <c r="N2537" s="243"/>
      <c r="P2537" s="233"/>
      <c r="Q2537" s="244"/>
      <c r="R2537" s="245"/>
      <c r="S2537" s="154"/>
      <c r="T2537" s="154"/>
      <c r="U2537" s="236"/>
      <c r="V2537" s="225"/>
      <c r="W2537" s="246"/>
      <c r="X2537" s="247"/>
      <c r="Y2537" s="248"/>
      <c r="Z2537" s="249"/>
      <c r="AA2537" s="249"/>
      <c r="AB2537" s="250"/>
      <c r="AC2537" s="250"/>
      <c r="AD2537" s="230"/>
      <c r="AE2537" s="251"/>
      <c r="AF2537" s="252"/>
      <c r="AG2537" s="236"/>
      <c r="AH2537" s="253"/>
      <c r="AI2537" s="230"/>
      <c r="AJ2537" s="230"/>
      <c r="AK2537" s="230"/>
      <c r="AL2537" s="230"/>
      <c r="AM2537" s="230"/>
      <c r="AN2537" s="230"/>
      <c r="AO2537" s="230"/>
      <c r="AP2537" s="230"/>
      <c r="AQ2537" s="230"/>
      <c r="AR2537" s="249"/>
      <c r="AS2537" s="230"/>
      <c r="AT2537" s="230"/>
      <c r="AU2537" s="230"/>
      <c r="AV2537" s="230"/>
      <c r="AW2537" s="230"/>
      <c r="AX2537" s="230"/>
      <c r="AY2537" s="230"/>
      <c r="AZ2537" s="230"/>
      <c r="BA2537" s="230"/>
      <c r="BB2537" s="230"/>
      <c r="BC2537" s="230"/>
      <c r="BD2537" s="230"/>
      <c r="BE2537" s="230"/>
      <c r="BF2537" s="230"/>
      <c r="BG2537" s="230"/>
      <c r="BH2537" s="230"/>
      <c r="BI2537" s="230"/>
      <c r="BJ2537" s="230"/>
      <c r="BK2537" s="230"/>
      <c r="BL2537" s="230"/>
      <c r="BM2537" s="230"/>
      <c r="BN2537" s="230"/>
      <c r="BO2537" s="230"/>
      <c r="BP2537" s="230"/>
      <c r="BQ2537" s="230"/>
      <c r="BR2537" s="230"/>
      <c r="BS2537" s="230"/>
      <c r="BT2537" s="230"/>
      <c r="BU2537" s="230"/>
      <c r="BV2537" s="230"/>
      <c r="BW2537" s="230"/>
      <c r="BX2537" s="230"/>
      <c r="BY2537" s="230"/>
      <c r="BZ2537" s="230"/>
      <c r="CA2537" s="230"/>
      <c r="CB2537" s="230"/>
      <c r="CC2537" s="230"/>
      <c r="CD2537" s="230"/>
      <c r="CE2537" s="230"/>
      <c r="CF2537" s="230"/>
      <c r="CG2537" s="230"/>
      <c r="CH2537" s="230"/>
      <c r="CI2537" s="230"/>
      <c r="CJ2537" s="230"/>
    </row>
    <row r="2538" spans="1:88" ht="14.25" customHeight="1">
      <c r="A2538" s="412"/>
      <c r="B2538" s="88"/>
      <c r="C2538" s="89"/>
      <c r="E2538" s="224"/>
      <c r="F2538" s="224"/>
      <c r="G2538" s="224"/>
      <c r="H2538" s="224"/>
      <c r="I2538" s="232"/>
      <c r="J2538" s="224"/>
      <c r="K2538" s="224"/>
      <c r="L2538" s="224"/>
      <c r="M2538" s="233"/>
      <c r="N2538" s="243"/>
      <c r="P2538" s="233"/>
      <c r="Q2538" s="244"/>
      <c r="R2538" s="245"/>
      <c r="S2538" s="154"/>
      <c r="T2538" s="154"/>
      <c r="U2538" s="236"/>
      <c r="V2538" s="225"/>
      <c r="W2538" s="246"/>
      <c r="X2538" s="247"/>
      <c r="Y2538" s="248"/>
      <c r="Z2538" s="249"/>
      <c r="AA2538" s="249"/>
      <c r="AB2538" s="250"/>
      <c r="AC2538" s="250"/>
      <c r="AD2538" s="230"/>
      <c r="AE2538" s="251"/>
      <c r="AF2538" s="252"/>
      <c r="AG2538" s="236"/>
      <c r="AH2538" s="253"/>
      <c r="AI2538" s="230"/>
      <c r="AJ2538" s="230"/>
      <c r="AK2538" s="230"/>
      <c r="AL2538" s="230"/>
      <c r="AM2538" s="230"/>
      <c r="AN2538" s="230"/>
      <c r="AO2538" s="230"/>
      <c r="AP2538" s="230"/>
      <c r="AQ2538" s="230"/>
      <c r="AR2538" s="249"/>
      <c r="AS2538" s="230"/>
      <c r="AT2538" s="230"/>
      <c r="AU2538" s="230"/>
      <c r="AV2538" s="230"/>
      <c r="AW2538" s="230"/>
      <c r="AX2538" s="230"/>
      <c r="AY2538" s="230"/>
      <c r="AZ2538" s="230"/>
      <c r="BA2538" s="230"/>
      <c r="BB2538" s="230"/>
      <c r="BC2538" s="230"/>
      <c r="BD2538" s="230"/>
      <c r="BE2538" s="230"/>
      <c r="BF2538" s="230"/>
      <c r="BG2538" s="230"/>
      <c r="BH2538" s="230"/>
      <c r="BI2538" s="230"/>
      <c r="BJ2538" s="230"/>
      <c r="BK2538" s="230"/>
      <c r="BL2538" s="230"/>
      <c r="BM2538" s="230"/>
      <c r="BN2538" s="230"/>
      <c r="BO2538" s="230"/>
      <c r="BP2538" s="230"/>
      <c r="BQ2538" s="230"/>
      <c r="BR2538" s="230"/>
      <c r="BS2538" s="230"/>
      <c r="BT2538" s="230"/>
      <c r="BU2538" s="230"/>
      <c r="BV2538" s="230"/>
      <c r="BW2538" s="230"/>
      <c r="BX2538" s="230"/>
      <c r="BY2538" s="230"/>
      <c r="BZ2538" s="230"/>
      <c r="CA2538" s="230"/>
      <c r="CB2538" s="230"/>
      <c r="CC2538" s="230"/>
      <c r="CD2538" s="230"/>
      <c r="CE2538" s="230"/>
      <c r="CF2538" s="230"/>
      <c r="CG2538" s="230"/>
      <c r="CH2538" s="230"/>
      <c r="CI2538" s="230"/>
      <c r="CJ2538" s="230"/>
    </row>
    <row r="2539" spans="1:88" ht="14.25" customHeight="1">
      <c r="A2539" s="412"/>
      <c r="B2539" s="88"/>
      <c r="C2539" s="89"/>
      <c r="E2539" s="224"/>
      <c r="F2539" s="224"/>
      <c r="G2539" s="224"/>
      <c r="H2539" s="224"/>
      <c r="I2539" s="232"/>
      <c r="J2539" s="224"/>
      <c r="K2539" s="224"/>
      <c r="L2539" s="224"/>
      <c r="M2539" s="233"/>
      <c r="N2539" s="243"/>
      <c r="P2539" s="233"/>
      <c r="Q2539" s="244"/>
      <c r="R2539" s="245"/>
      <c r="S2539" s="154"/>
      <c r="T2539" s="154"/>
      <c r="U2539" s="236"/>
      <c r="V2539" s="225"/>
      <c r="W2539" s="246"/>
      <c r="X2539" s="247"/>
      <c r="Y2539" s="248"/>
      <c r="Z2539" s="249"/>
      <c r="AA2539" s="249"/>
      <c r="AB2539" s="250"/>
      <c r="AC2539" s="250"/>
      <c r="AD2539" s="230"/>
      <c r="AE2539" s="251"/>
      <c r="AF2539" s="252"/>
      <c r="AG2539" s="236"/>
      <c r="AH2539" s="253"/>
      <c r="AI2539" s="230"/>
      <c r="AJ2539" s="230"/>
      <c r="AK2539" s="230"/>
      <c r="AL2539" s="230"/>
      <c r="AM2539" s="230"/>
      <c r="AN2539" s="230"/>
      <c r="AO2539" s="230"/>
      <c r="AP2539" s="230"/>
      <c r="AQ2539" s="230"/>
      <c r="AR2539" s="249"/>
      <c r="AS2539" s="230"/>
      <c r="AT2539" s="230"/>
      <c r="AU2539" s="230"/>
      <c r="AV2539" s="230"/>
      <c r="AW2539" s="230"/>
      <c r="AX2539" s="230"/>
      <c r="AY2539" s="230"/>
      <c r="AZ2539" s="230"/>
      <c r="BA2539" s="230"/>
      <c r="BB2539" s="230"/>
      <c r="BC2539" s="230"/>
      <c r="BD2539" s="230"/>
      <c r="BE2539" s="230"/>
      <c r="BF2539" s="230"/>
      <c r="BG2539" s="230"/>
      <c r="BH2539" s="230"/>
      <c r="BI2539" s="230"/>
      <c r="BJ2539" s="230"/>
      <c r="BK2539" s="230"/>
      <c r="BL2539" s="230"/>
      <c r="BM2539" s="230"/>
      <c r="BN2539" s="230"/>
      <c r="BO2539" s="230"/>
      <c r="BP2539" s="230"/>
      <c r="BQ2539" s="230"/>
      <c r="BR2539" s="230"/>
      <c r="BS2539" s="230"/>
      <c r="BT2539" s="230"/>
      <c r="BU2539" s="230"/>
      <c r="BV2539" s="230"/>
      <c r="BW2539" s="230"/>
      <c r="BX2539" s="230"/>
      <c r="BY2539" s="230"/>
      <c r="BZ2539" s="230"/>
      <c r="CA2539" s="230"/>
      <c r="CB2539" s="230"/>
      <c r="CC2539" s="230"/>
      <c r="CD2539" s="230"/>
      <c r="CE2539" s="230"/>
      <c r="CF2539" s="230"/>
      <c r="CG2539" s="230"/>
      <c r="CH2539" s="230"/>
      <c r="CI2539" s="230"/>
      <c r="CJ2539" s="230"/>
    </row>
    <row r="2540" spans="1:88" ht="14.25" customHeight="1">
      <c r="A2540" s="412"/>
      <c r="B2540" s="88"/>
      <c r="C2540" s="89"/>
      <c r="E2540" s="224"/>
      <c r="F2540" s="224"/>
      <c r="G2540" s="224"/>
      <c r="H2540" s="224"/>
      <c r="I2540" s="232"/>
      <c r="J2540" s="224"/>
      <c r="K2540" s="224"/>
      <c r="L2540" s="224"/>
      <c r="M2540" s="233"/>
      <c r="N2540" s="243"/>
      <c r="P2540" s="233"/>
      <c r="Q2540" s="244"/>
      <c r="R2540" s="245"/>
      <c r="S2540" s="154"/>
      <c r="T2540" s="154"/>
      <c r="U2540" s="236"/>
      <c r="V2540" s="225"/>
      <c r="W2540" s="246"/>
      <c r="X2540" s="247"/>
      <c r="Y2540" s="248"/>
      <c r="Z2540" s="249"/>
      <c r="AA2540" s="249"/>
      <c r="AB2540" s="250"/>
      <c r="AC2540" s="250"/>
      <c r="AD2540" s="230"/>
      <c r="AE2540" s="251"/>
      <c r="AF2540" s="252"/>
      <c r="AG2540" s="236"/>
      <c r="AH2540" s="253"/>
      <c r="AI2540" s="230"/>
      <c r="AJ2540" s="230"/>
      <c r="AK2540" s="230"/>
      <c r="AL2540" s="230"/>
      <c r="AM2540" s="230"/>
      <c r="AN2540" s="230"/>
      <c r="AO2540" s="230"/>
      <c r="AP2540" s="230"/>
      <c r="AQ2540" s="230"/>
      <c r="AR2540" s="249"/>
      <c r="AS2540" s="230"/>
      <c r="AT2540" s="230"/>
      <c r="AU2540" s="230"/>
      <c r="AV2540" s="230"/>
      <c r="AW2540" s="230"/>
      <c r="AX2540" s="230"/>
      <c r="AY2540" s="230"/>
      <c r="AZ2540" s="230"/>
      <c r="BA2540" s="230"/>
      <c r="BB2540" s="230"/>
      <c r="BC2540" s="230"/>
      <c r="BD2540" s="230"/>
      <c r="BE2540" s="230"/>
      <c r="BF2540" s="230"/>
      <c r="BG2540" s="230"/>
      <c r="BH2540" s="230"/>
      <c r="BI2540" s="230"/>
      <c r="BJ2540" s="230"/>
      <c r="BK2540" s="230"/>
      <c r="BL2540" s="230"/>
      <c r="BM2540" s="230"/>
      <c r="BN2540" s="230"/>
      <c r="BO2540" s="230"/>
      <c r="BP2540" s="230"/>
      <c r="BQ2540" s="230"/>
      <c r="BR2540" s="230"/>
      <c r="BS2540" s="230"/>
      <c r="BT2540" s="230"/>
      <c r="BU2540" s="230"/>
      <c r="BV2540" s="230"/>
      <c r="BW2540" s="230"/>
      <c r="BX2540" s="230"/>
      <c r="BY2540" s="230"/>
      <c r="BZ2540" s="230"/>
      <c r="CA2540" s="230"/>
      <c r="CB2540" s="230"/>
      <c r="CC2540" s="230"/>
      <c r="CD2540" s="230"/>
      <c r="CE2540" s="230"/>
      <c r="CF2540" s="230"/>
      <c r="CG2540" s="230"/>
      <c r="CH2540" s="230"/>
      <c r="CI2540" s="230"/>
      <c r="CJ2540" s="230"/>
    </row>
    <row r="2541" spans="1:88" ht="14.25" customHeight="1">
      <c r="A2541" s="412"/>
      <c r="B2541" s="88"/>
      <c r="C2541" s="89"/>
      <c r="E2541" s="224"/>
      <c r="F2541" s="224"/>
      <c r="G2541" s="224"/>
      <c r="H2541" s="224"/>
      <c r="I2541" s="232"/>
      <c r="J2541" s="224"/>
      <c r="K2541" s="224"/>
      <c r="L2541" s="224"/>
      <c r="M2541" s="233"/>
      <c r="N2541" s="243"/>
      <c r="P2541" s="233"/>
      <c r="Q2541" s="244"/>
      <c r="R2541" s="245"/>
      <c r="S2541" s="154"/>
      <c r="T2541" s="154"/>
      <c r="U2541" s="236"/>
      <c r="V2541" s="225"/>
      <c r="W2541" s="246"/>
      <c r="X2541" s="247"/>
      <c r="Y2541" s="248"/>
      <c r="Z2541" s="249"/>
      <c r="AA2541" s="249"/>
      <c r="AB2541" s="250"/>
      <c r="AC2541" s="250"/>
      <c r="AD2541" s="230"/>
      <c r="AE2541" s="251"/>
      <c r="AF2541" s="252"/>
      <c r="AG2541" s="236"/>
      <c r="AH2541" s="253"/>
      <c r="AI2541" s="230"/>
      <c r="AJ2541" s="230"/>
      <c r="AK2541" s="230"/>
      <c r="AL2541" s="230"/>
      <c r="AM2541" s="230"/>
      <c r="AN2541" s="230"/>
      <c r="AO2541" s="230"/>
      <c r="AP2541" s="230"/>
      <c r="AQ2541" s="230"/>
      <c r="AR2541" s="249"/>
      <c r="AS2541" s="230"/>
      <c r="AT2541" s="230"/>
      <c r="AU2541" s="230"/>
      <c r="AV2541" s="230"/>
      <c r="AW2541" s="230"/>
      <c r="AX2541" s="230"/>
      <c r="AY2541" s="230"/>
      <c r="AZ2541" s="230"/>
      <c r="BA2541" s="230"/>
      <c r="BB2541" s="230"/>
      <c r="BC2541" s="230"/>
      <c r="BD2541" s="230"/>
      <c r="BE2541" s="230"/>
      <c r="BF2541" s="230"/>
      <c r="BG2541" s="230"/>
      <c r="BH2541" s="230"/>
      <c r="BI2541" s="230"/>
      <c r="BJ2541" s="230"/>
      <c r="BK2541" s="230"/>
      <c r="BL2541" s="230"/>
      <c r="BM2541" s="230"/>
      <c r="BN2541" s="230"/>
      <c r="BO2541" s="230"/>
      <c r="BP2541" s="230"/>
      <c r="BQ2541" s="230"/>
      <c r="BR2541" s="230"/>
      <c r="BS2541" s="230"/>
      <c r="BT2541" s="230"/>
      <c r="BU2541" s="230"/>
      <c r="BV2541" s="230"/>
      <c r="BW2541" s="230"/>
      <c r="BX2541" s="230"/>
      <c r="BY2541" s="230"/>
      <c r="BZ2541" s="230"/>
      <c r="CA2541" s="230"/>
      <c r="CB2541" s="230"/>
      <c r="CC2541" s="230"/>
      <c r="CD2541" s="230"/>
      <c r="CE2541" s="230"/>
      <c r="CF2541" s="230"/>
      <c r="CG2541" s="230"/>
      <c r="CH2541" s="230"/>
      <c r="CI2541" s="230"/>
      <c r="CJ2541" s="230"/>
    </row>
    <row r="2542" spans="1:88" ht="14.25" customHeight="1">
      <c r="A2542" s="412"/>
      <c r="B2542" s="88"/>
      <c r="C2542" s="89"/>
      <c r="E2542" s="224"/>
      <c r="F2542" s="224"/>
      <c r="G2542" s="224"/>
      <c r="H2542" s="224"/>
      <c r="I2542" s="232"/>
      <c r="J2542" s="224"/>
      <c r="K2542" s="224"/>
      <c r="L2542" s="224"/>
      <c r="M2542" s="233"/>
      <c r="N2542" s="243"/>
      <c r="P2542" s="233"/>
      <c r="Q2542" s="244"/>
      <c r="R2542" s="245"/>
      <c r="S2542" s="154"/>
      <c r="T2542" s="154"/>
      <c r="U2542" s="236"/>
      <c r="V2542" s="225"/>
      <c r="W2542" s="246"/>
      <c r="X2542" s="247"/>
      <c r="Y2542" s="248"/>
      <c r="Z2542" s="249"/>
      <c r="AA2542" s="249"/>
      <c r="AB2542" s="250"/>
      <c r="AC2542" s="250"/>
      <c r="AD2542" s="230"/>
      <c r="AE2542" s="251"/>
      <c r="AF2542" s="252"/>
      <c r="AG2542" s="236"/>
      <c r="AH2542" s="253"/>
      <c r="AI2542" s="230"/>
      <c r="AJ2542" s="230"/>
      <c r="AK2542" s="230"/>
      <c r="AL2542" s="230"/>
      <c r="AM2542" s="230"/>
      <c r="AN2542" s="230"/>
      <c r="AO2542" s="230"/>
      <c r="AP2542" s="230"/>
      <c r="AQ2542" s="230"/>
      <c r="AR2542" s="249"/>
      <c r="AS2542" s="230"/>
      <c r="AT2542" s="230"/>
      <c r="AU2542" s="230"/>
      <c r="AV2542" s="230"/>
      <c r="AW2542" s="230"/>
      <c r="AX2542" s="230"/>
      <c r="AY2542" s="230"/>
      <c r="AZ2542" s="230"/>
      <c r="BA2542" s="230"/>
      <c r="BB2542" s="230"/>
      <c r="BC2542" s="230"/>
      <c r="BD2542" s="230"/>
      <c r="BE2542" s="230"/>
      <c r="BF2542" s="230"/>
      <c r="BG2542" s="230"/>
      <c r="BH2542" s="230"/>
      <c r="BI2542" s="230"/>
      <c r="BJ2542" s="230"/>
      <c r="BK2542" s="230"/>
      <c r="BL2542" s="230"/>
      <c r="BM2542" s="230"/>
      <c r="BN2542" s="230"/>
      <c r="BO2542" s="230"/>
      <c r="BP2542" s="230"/>
      <c r="BQ2542" s="230"/>
      <c r="BR2542" s="230"/>
      <c r="BS2542" s="230"/>
      <c r="BT2542" s="230"/>
      <c r="BU2542" s="230"/>
      <c r="BV2542" s="230"/>
      <c r="BW2542" s="230"/>
      <c r="BX2542" s="230"/>
      <c r="BY2542" s="230"/>
      <c r="BZ2542" s="230"/>
      <c r="CA2542" s="230"/>
      <c r="CB2542" s="230"/>
      <c r="CC2542" s="230"/>
      <c r="CD2542" s="230"/>
      <c r="CE2542" s="230"/>
      <c r="CF2542" s="230"/>
      <c r="CG2542" s="230"/>
      <c r="CH2542" s="230"/>
      <c r="CI2542" s="230"/>
      <c r="CJ2542" s="230"/>
    </row>
    <row r="2543" spans="1:88" ht="14.25" customHeight="1">
      <c r="A2543" s="412"/>
      <c r="B2543" s="88"/>
      <c r="C2543" s="89"/>
      <c r="E2543" s="224"/>
      <c r="F2543" s="224"/>
      <c r="G2543" s="224"/>
      <c r="H2543" s="224"/>
      <c r="I2543" s="232"/>
      <c r="J2543" s="224"/>
      <c r="K2543" s="224"/>
      <c r="L2543" s="224"/>
      <c r="M2543" s="233"/>
      <c r="N2543" s="243"/>
      <c r="P2543" s="233"/>
      <c r="Q2543" s="244"/>
      <c r="R2543" s="245"/>
      <c r="S2543" s="154"/>
      <c r="T2543" s="154"/>
      <c r="U2543" s="236"/>
      <c r="V2543" s="225"/>
      <c r="W2543" s="246"/>
      <c r="X2543" s="247"/>
      <c r="Y2543" s="248"/>
      <c r="Z2543" s="249"/>
      <c r="AA2543" s="249"/>
      <c r="AB2543" s="250"/>
      <c r="AC2543" s="250"/>
      <c r="AD2543" s="230"/>
      <c r="AE2543" s="251"/>
      <c r="AF2543" s="252"/>
      <c r="AG2543" s="236"/>
      <c r="AH2543" s="253"/>
      <c r="AI2543" s="230"/>
      <c r="AJ2543" s="230"/>
      <c r="AK2543" s="230"/>
      <c r="AL2543" s="230"/>
      <c r="AM2543" s="230"/>
      <c r="AN2543" s="230"/>
      <c r="AO2543" s="230"/>
      <c r="AP2543" s="230"/>
      <c r="AQ2543" s="230"/>
      <c r="AR2543" s="249"/>
      <c r="AS2543" s="230"/>
      <c r="AT2543" s="230"/>
      <c r="AU2543" s="230"/>
      <c r="AV2543" s="230"/>
      <c r="AW2543" s="230"/>
      <c r="AX2543" s="230"/>
      <c r="AY2543" s="230"/>
      <c r="AZ2543" s="230"/>
      <c r="BA2543" s="230"/>
      <c r="BB2543" s="230"/>
      <c r="BC2543" s="230"/>
      <c r="BD2543" s="230"/>
      <c r="BE2543" s="230"/>
      <c r="BF2543" s="230"/>
      <c r="BG2543" s="230"/>
      <c r="BH2543" s="230"/>
      <c r="BI2543" s="230"/>
      <c r="BJ2543" s="230"/>
      <c r="BK2543" s="230"/>
      <c r="BL2543" s="230"/>
      <c r="BM2543" s="230"/>
      <c r="BN2543" s="230"/>
      <c r="BO2543" s="230"/>
      <c r="BP2543" s="230"/>
      <c r="BQ2543" s="230"/>
      <c r="BR2543" s="230"/>
      <c r="BS2543" s="230"/>
      <c r="BT2543" s="230"/>
      <c r="BU2543" s="230"/>
      <c r="BV2543" s="230"/>
      <c r="BW2543" s="230"/>
      <c r="BX2543" s="230"/>
      <c r="BY2543" s="230"/>
      <c r="BZ2543" s="230"/>
      <c r="CA2543" s="230"/>
      <c r="CB2543" s="230"/>
      <c r="CC2543" s="230"/>
      <c r="CD2543" s="230"/>
      <c r="CE2543" s="230"/>
      <c r="CF2543" s="230"/>
      <c r="CG2543" s="230"/>
      <c r="CH2543" s="230"/>
      <c r="CI2543" s="230"/>
      <c r="CJ2543" s="230"/>
    </row>
    <row r="2544" spans="1:88" ht="14.25" customHeight="1">
      <c r="A2544" s="412"/>
      <c r="B2544" s="88"/>
      <c r="C2544" s="89"/>
      <c r="E2544" s="224"/>
      <c r="F2544" s="224"/>
      <c r="G2544" s="224"/>
      <c r="H2544" s="224"/>
      <c r="I2544" s="232"/>
      <c r="J2544" s="224"/>
      <c r="K2544" s="224"/>
      <c r="L2544" s="224"/>
      <c r="M2544" s="233"/>
      <c r="N2544" s="243"/>
      <c r="P2544" s="233"/>
      <c r="Q2544" s="244"/>
      <c r="R2544" s="245"/>
      <c r="S2544" s="154"/>
      <c r="T2544" s="154"/>
      <c r="U2544" s="236"/>
      <c r="V2544" s="225"/>
      <c r="W2544" s="246"/>
      <c r="X2544" s="247"/>
      <c r="Y2544" s="248"/>
      <c r="Z2544" s="249"/>
      <c r="AA2544" s="249"/>
      <c r="AB2544" s="250"/>
      <c r="AC2544" s="250"/>
      <c r="AD2544" s="230"/>
      <c r="AE2544" s="251"/>
      <c r="AF2544" s="252"/>
      <c r="AG2544" s="236"/>
      <c r="AH2544" s="253"/>
      <c r="AI2544" s="230"/>
      <c r="AJ2544" s="230"/>
      <c r="AK2544" s="230"/>
      <c r="AL2544" s="230"/>
      <c r="AM2544" s="230"/>
      <c r="AN2544" s="230"/>
      <c r="AO2544" s="230"/>
      <c r="AP2544" s="230"/>
      <c r="AQ2544" s="230"/>
      <c r="AR2544" s="249"/>
      <c r="AS2544" s="230"/>
      <c r="AT2544" s="230"/>
      <c r="AU2544" s="230"/>
      <c r="AV2544" s="230"/>
      <c r="AW2544" s="230"/>
      <c r="AX2544" s="230"/>
      <c r="AY2544" s="230"/>
      <c r="AZ2544" s="230"/>
      <c r="BA2544" s="230"/>
      <c r="BB2544" s="230"/>
      <c r="BC2544" s="230"/>
      <c r="BD2544" s="230"/>
      <c r="BE2544" s="230"/>
      <c r="BF2544" s="230"/>
      <c r="BG2544" s="230"/>
      <c r="BH2544" s="230"/>
      <c r="BI2544" s="230"/>
      <c r="BJ2544" s="230"/>
      <c r="BK2544" s="230"/>
      <c r="BL2544" s="230"/>
      <c r="BM2544" s="230"/>
      <c r="BN2544" s="230"/>
      <c r="BO2544" s="230"/>
      <c r="BP2544" s="230"/>
      <c r="BQ2544" s="230"/>
      <c r="BR2544" s="230"/>
      <c r="BS2544" s="230"/>
      <c r="BT2544" s="230"/>
      <c r="BU2544" s="230"/>
      <c r="BV2544" s="230"/>
      <c r="BW2544" s="230"/>
      <c r="BX2544" s="230"/>
      <c r="BY2544" s="230"/>
      <c r="BZ2544" s="230"/>
      <c r="CA2544" s="230"/>
      <c r="CB2544" s="230"/>
      <c r="CC2544" s="230"/>
      <c r="CD2544" s="230"/>
      <c r="CE2544" s="230"/>
      <c r="CF2544" s="230"/>
      <c r="CG2544" s="230"/>
      <c r="CH2544" s="230"/>
      <c r="CI2544" s="230"/>
      <c r="CJ2544" s="230"/>
    </row>
    <row r="2545" spans="1:88" ht="14.25" customHeight="1">
      <c r="A2545" s="412"/>
      <c r="B2545" s="88"/>
      <c r="C2545" s="89"/>
      <c r="E2545" s="224"/>
      <c r="F2545" s="224"/>
      <c r="G2545" s="224"/>
      <c r="H2545" s="224"/>
      <c r="I2545" s="232"/>
      <c r="J2545" s="224"/>
      <c r="K2545" s="224"/>
      <c r="L2545" s="224"/>
      <c r="M2545" s="233"/>
      <c r="N2545" s="243"/>
      <c r="P2545" s="233"/>
      <c r="Q2545" s="244"/>
      <c r="R2545" s="245"/>
      <c r="S2545" s="154"/>
      <c r="T2545" s="154"/>
      <c r="U2545" s="236"/>
      <c r="V2545" s="225"/>
      <c r="W2545" s="246"/>
      <c r="X2545" s="247"/>
      <c r="Y2545" s="248"/>
      <c r="Z2545" s="249"/>
      <c r="AA2545" s="249"/>
      <c r="AB2545" s="250"/>
      <c r="AC2545" s="250"/>
      <c r="AD2545" s="230"/>
      <c r="AE2545" s="251"/>
      <c r="AF2545" s="252"/>
      <c r="AG2545" s="236"/>
      <c r="AH2545" s="253"/>
      <c r="AI2545" s="230"/>
      <c r="AJ2545" s="230"/>
      <c r="AK2545" s="230"/>
      <c r="AL2545" s="230"/>
      <c r="AM2545" s="230"/>
      <c r="AN2545" s="230"/>
      <c r="AO2545" s="230"/>
      <c r="AP2545" s="230"/>
      <c r="AQ2545" s="230"/>
      <c r="AR2545" s="249"/>
      <c r="AS2545" s="230"/>
      <c r="AT2545" s="230"/>
      <c r="AU2545" s="230"/>
      <c r="AV2545" s="230"/>
      <c r="AW2545" s="230"/>
      <c r="AX2545" s="230"/>
      <c r="AY2545" s="230"/>
      <c r="AZ2545" s="230"/>
      <c r="BA2545" s="230"/>
      <c r="BB2545" s="230"/>
      <c r="BC2545" s="230"/>
      <c r="BD2545" s="230"/>
      <c r="BE2545" s="230"/>
      <c r="BF2545" s="230"/>
      <c r="BG2545" s="230"/>
      <c r="BH2545" s="230"/>
      <c r="BI2545" s="230"/>
      <c r="BJ2545" s="230"/>
      <c r="BK2545" s="230"/>
      <c r="BL2545" s="230"/>
      <c r="BM2545" s="230"/>
      <c r="BN2545" s="230"/>
      <c r="BO2545" s="230"/>
      <c r="BP2545" s="230"/>
      <c r="BQ2545" s="230"/>
      <c r="BR2545" s="230"/>
      <c r="BS2545" s="230"/>
      <c r="BT2545" s="230"/>
      <c r="BU2545" s="230"/>
      <c r="BV2545" s="230"/>
      <c r="BW2545" s="230"/>
      <c r="BX2545" s="230"/>
      <c r="BY2545" s="230"/>
      <c r="BZ2545" s="230"/>
      <c r="CA2545" s="230"/>
      <c r="CB2545" s="230"/>
      <c r="CC2545" s="230"/>
      <c r="CD2545" s="230"/>
      <c r="CE2545" s="230"/>
      <c r="CF2545" s="230"/>
      <c r="CG2545" s="230"/>
      <c r="CH2545" s="230"/>
      <c r="CI2545" s="230"/>
      <c r="CJ2545" s="230"/>
    </row>
    <row r="2546" spans="1:88" ht="14.25" customHeight="1">
      <c r="A2546" s="412"/>
      <c r="B2546" s="88"/>
      <c r="C2546" s="89"/>
      <c r="E2546" s="224"/>
      <c r="F2546" s="224"/>
      <c r="G2546" s="224"/>
      <c r="H2546" s="224"/>
      <c r="I2546" s="232"/>
      <c r="J2546" s="224"/>
      <c r="K2546" s="224"/>
      <c r="L2546" s="224"/>
      <c r="M2546" s="233"/>
      <c r="N2546" s="243"/>
      <c r="P2546" s="233"/>
      <c r="Q2546" s="244"/>
      <c r="R2546" s="245"/>
      <c r="S2546" s="154"/>
      <c r="T2546" s="154"/>
      <c r="U2546" s="236"/>
      <c r="V2546" s="225"/>
      <c r="W2546" s="246"/>
      <c r="X2546" s="247"/>
      <c r="Y2546" s="248"/>
      <c r="Z2546" s="249"/>
      <c r="AA2546" s="249"/>
      <c r="AB2546" s="250"/>
      <c r="AC2546" s="250"/>
      <c r="AD2546" s="230"/>
      <c r="AE2546" s="251"/>
      <c r="AF2546" s="252"/>
      <c r="AG2546" s="236"/>
      <c r="AH2546" s="253"/>
      <c r="AI2546" s="230"/>
      <c r="AJ2546" s="230"/>
      <c r="AK2546" s="230"/>
      <c r="AL2546" s="230"/>
      <c r="AM2546" s="230"/>
      <c r="AN2546" s="230"/>
      <c r="AO2546" s="230"/>
      <c r="AP2546" s="230"/>
      <c r="AQ2546" s="230"/>
      <c r="AR2546" s="249"/>
      <c r="AS2546" s="230"/>
      <c r="AT2546" s="230"/>
      <c r="AU2546" s="230"/>
      <c r="AV2546" s="230"/>
      <c r="AW2546" s="230"/>
      <c r="AX2546" s="230"/>
      <c r="AY2546" s="230"/>
      <c r="AZ2546" s="230"/>
      <c r="BA2546" s="230"/>
      <c r="BB2546" s="230"/>
      <c r="BC2546" s="230"/>
      <c r="BD2546" s="230"/>
      <c r="BE2546" s="230"/>
      <c r="BF2546" s="230"/>
      <c r="BG2546" s="230"/>
      <c r="BH2546" s="230"/>
      <c r="BI2546" s="230"/>
      <c r="BJ2546" s="230"/>
      <c r="BK2546" s="230"/>
      <c r="BL2546" s="230"/>
      <c r="BM2546" s="230"/>
      <c r="BN2546" s="230"/>
      <c r="BO2546" s="230"/>
      <c r="BP2546" s="230"/>
      <c r="BQ2546" s="230"/>
      <c r="BR2546" s="230"/>
      <c r="BS2546" s="230"/>
      <c r="BT2546" s="230"/>
      <c r="BU2546" s="230"/>
      <c r="BV2546" s="230"/>
      <c r="BW2546" s="230"/>
      <c r="BX2546" s="230"/>
      <c r="BY2546" s="230"/>
      <c r="BZ2546" s="230"/>
      <c r="CA2546" s="230"/>
      <c r="CB2546" s="230"/>
      <c r="CC2546" s="230"/>
      <c r="CD2546" s="230"/>
      <c r="CE2546" s="230"/>
      <c r="CF2546" s="230"/>
      <c r="CG2546" s="230"/>
      <c r="CH2546" s="230"/>
      <c r="CI2546" s="230"/>
      <c r="CJ2546" s="230"/>
    </row>
    <row r="2547" spans="1:88" ht="14.25" customHeight="1">
      <c r="A2547" s="412"/>
      <c r="B2547" s="88"/>
      <c r="C2547" s="89"/>
      <c r="E2547" s="224"/>
      <c r="F2547" s="224"/>
      <c r="G2547" s="224"/>
      <c r="H2547" s="224"/>
      <c r="I2547" s="232"/>
      <c r="J2547" s="224"/>
      <c r="K2547" s="224"/>
      <c r="L2547" s="224"/>
      <c r="M2547" s="233"/>
      <c r="N2547" s="243"/>
      <c r="P2547" s="233"/>
      <c r="Q2547" s="244"/>
      <c r="R2547" s="245"/>
      <c r="S2547" s="154"/>
      <c r="T2547" s="154"/>
      <c r="U2547" s="236"/>
      <c r="V2547" s="225"/>
      <c r="W2547" s="246"/>
      <c r="X2547" s="247"/>
      <c r="Y2547" s="248"/>
      <c r="Z2547" s="249"/>
      <c r="AA2547" s="249"/>
      <c r="AB2547" s="250"/>
      <c r="AC2547" s="250"/>
      <c r="AD2547" s="230"/>
      <c r="AE2547" s="251"/>
      <c r="AF2547" s="252"/>
      <c r="AG2547" s="236"/>
      <c r="AH2547" s="253"/>
      <c r="AI2547" s="230"/>
      <c r="AJ2547" s="230"/>
      <c r="AK2547" s="230"/>
      <c r="AL2547" s="230"/>
      <c r="AM2547" s="230"/>
      <c r="AN2547" s="230"/>
      <c r="AO2547" s="230"/>
      <c r="AP2547" s="230"/>
      <c r="AQ2547" s="230"/>
      <c r="AR2547" s="249"/>
      <c r="AS2547" s="230"/>
      <c r="AT2547" s="230"/>
      <c r="AU2547" s="230"/>
      <c r="AV2547" s="230"/>
      <c r="AW2547" s="230"/>
      <c r="AX2547" s="230"/>
      <c r="AY2547" s="230"/>
      <c r="AZ2547" s="230"/>
      <c r="BA2547" s="230"/>
      <c r="BB2547" s="230"/>
      <c r="BC2547" s="230"/>
      <c r="BD2547" s="230"/>
      <c r="BE2547" s="230"/>
      <c r="BF2547" s="230"/>
      <c r="BG2547" s="230"/>
      <c r="BH2547" s="230"/>
      <c r="BI2547" s="230"/>
      <c r="BJ2547" s="230"/>
      <c r="BK2547" s="230"/>
      <c r="BL2547" s="230"/>
      <c r="BM2547" s="230"/>
      <c r="BN2547" s="230"/>
      <c r="BO2547" s="230"/>
      <c r="BP2547" s="230"/>
      <c r="BQ2547" s="230"/>
      <c r="BR2547" s="230"/>
      <c r="BS2547" s="230"/>
      <c r="BT2547" s="230"/>
      <c r="BU2547" s="230"/>
      <c r="BV2547" s="230"/>
      <c r="BW2547" s="230"/>
      <c r="BX2547" s="230"/>
      <c r="BY2547" s="230"/>
      <c r="BZ2547" s="230"/>
      <c r="CA2547" s="230"/>
      <c r="CB2547" s="230"/>
      <c r="CC2547" s="230"/>
      <c r="CD2547" s="230"/>
      <c r="CE2547" s="230"/>
      <c r="CF2547" s="230"/>
      <c r="CG2547" s="230"/>
      <c r="CH2547" s="230"/>
      <c r="CI2547" s="230"/>
      <c r="CJ2547" s="230"/>
    </row>
    <row r="2548" spans="1:88" ht="14.25" customHeight="1">
      <c r="A2548" s="412"/>
      <c r="B2548" s="88"/>
      <c r="C2548" s="89"/>
      <c r="E2548" s="224"/>
      <c r="F2548" s="224"/>
      <c r="G2548" s="224"/>
      <c r="H2548" s="224"/>
      <c r="I2548" s="232"/>
      <c r="J2548" s="224"/>
      <c r="K2548" s="224"/>
      <c r="L2548" s="224"/>
      <c r="M2548" s="233"/>
      <c r="N2548" s="243"/>
      <c r="P2548" s="233"/>
      <c r="Q2548" s="244"/>
      <c r="R2548" s="245"/>
      <c r="S2548" s="154"/>
      <c r="T2548" s="154"/>
      <c r="U2548" s="236"/>
      <c r="V2548" s="225"/>
      <c r="W2548" s="246"/>
      <c r="X2548" s="247"/>
      <c r="Y2548" s="248"/>
      <c r="Z2548" s="249"/>
      <c r="AA2548" s="249"/>
      <c r="AB2548" s="250"/>
      <c r="AC2548" s="250"/>
      <c r="AD2548" s="230"/>
      <c r="AE2548" s="251"/>
      <c r="AF2548" s="252"/>
      <c r="AG2548" s="236"/>
      <c r="AH2548" s="253"/>
      <c r="AI2548" s="230"/>
      <c r="AJ2548" s="230"/>
      <c r="AK2548" s="230"/>
      <c r="AL2548" s="230"/>
      <c r="AM2548" s="230"/>
      <c r="AN2548" s="230"/>
      <c r="AO2548" s="230"/>
      <c r="AP2548" s="230"/>
      <c r="AQ2548" s="230"/>
      <c r="AR2548" s="249"/>
      <c r="AS2548" s="230"/>
      <c r="AT2548" s="230"/>
      <c r="AU2548" s="230"/>
      <c r="AV2548" s="230"/>
      <c r="AW2548" s="230"/>
      <c r="AX2548" s="230"/>
      <c r="AY2548" s="230"/>
      <c r="AZ2548" s="230"/>
      <c r="BA2548" s="230"/>
      <c r="BB2548" s="230"/>
      <c r="BC2548" s="230"/>
      <c r="BD2548" s="230"/>
      <c r="BE2548" s="230"/>
      <c r="BF2548" s="230"/>
      <c r="BG2548" s="230"/>
      <c r="BH2548" s="230"/>
      <c r="BI2548" s="230"/>
      <c r="BJ2548" s="230"/>
      <c r="BK2548" s="230"/>
      <c r="BL2548" s="230"/>
      <c r="BM2548" s="230"/>
      <c r="BN2548" s="230"/>
      <c r="BO2548" s="230"/>
      <c r="BP2548" s="230"/>
      <c r="BQ2548" s="230"/>
      <c r="BR2548" s="230"/>
      <c r="BS2548" s="230"/>
      <c r="BT2548" s="230"/>
      <c r="BU2548" s="230"/>
      <c r="BV2548" s="230"/>
      <c r="BW2548" s="230"/>
      <c r="BX2548" s="230"/>
      <c r="BY2548" s="230"/>
      <c r="BZ2548" s="230"/>
      <c r="CA2548" s="230"/>
      <c r="CB2548" s="230"/>
      <c r="CC2548" s="230"/>
      <c r="CD2548" s="230"/>
      <c r="CE2548" s="230"/>
      <c r="CF2548" s="230"/>
      <c r="CG2548" s="230"/>
      <c r="CH2548" s="230"/>
      <c r="CI2548" s="230"/>
      <c r="CJ2548" s="230"/>
    </row>
    <row r="2549" spans="1:88" ht="14.25" customHeight="1">
      <c r="A2549" s="412"/>
      <c r="B2549" s="88"/>
      <c r="C2549" s="89"/>
      <c r="E2549" s="224"/>
      <c r="F2549" s="224"/>
      <c r="G2549" s="224"/>
      <c r="H2549" s="224"/>
      <c r="I2549" s="232"/>
      <c r="J2549" s="224"/>
      <c r="K2549" s="224"/>
      <c r="L2549" s="224"/>
      <c r="M2549" s="233"/>
      <c r="N2549" s="243"/>
      <c r="P2549" s="233"/>
      <c r="Q2549" s="244"/>
      <c r="R2549" s="245"/>
      <c r="S2549" s="154"/>
      <c r="T2549" s="154"/>
      <c r="U2549" s="236"/>
      <c r="V2549" s="225"/>
      <c r="W2549" s="246"/>
      <c r="X2549" s="247"/>
      <c r="Y2549" s="248"/>
      <c r="Z2549" s="249"/>
      <c r="AA2549" s="249"/>
      <c r="AB2549" s="250"/>
      <c r="AC2549" s="250"/>
      <c r="AD2549" s="230"/>
      <c r="AE2549" s="251"/>
      <c r="AF2549" s="252"/>
      <c r="AG2549" s="236"/>
      <c r="AH2549" s="253"/>
      <c r="AI2549" s="230"/>
      <c r="AJ2549" s="230"/>
      <c r="AK2549" s="230"/>
      <c r="AL2549" s="230"/>
      <c r="AM2549" s="230"/>
      <c r="AN2549" s="230"/>
      <c r="AO2549" s="230"/>
      <c r="AP2549" s="230"/>
      <c r="AQ2549" s="230"/>
      <c r="AR2549" s="249"/>
      <c r="AS2549" s="230"/>
      <c r="AT2549" s="230"/>
      <c r="AU2549" s="230"/>
      <c r="AV2549" s="230"/>
      <c r="AW2549" s="230"/>
      <c r="AX2549" s="230"/>
      <c r="AY2549" s="230"/>
      <c r="AZ2549" s="230"/>
      <c r="BA2549" s="230"/>
      <c r="BB2549" s="230"/>
      <c r="BC2549" s="230"/>
      <c r="BD2549" s="230"/>
      <c r="BE2549" s="230"/>
      <c r="BF2549" s="230"/>
      <c r="BG2549" s="230"/>
      <c r="BH2549" s="230"/>
      <c r="BI2549" s="230"/>
      <c r="BJ2549" s="230"/>
      <c r="BK2549" s="230"/>
      <c r="BL2549" s="230"/>
      <c r="BM2549" s="230"/>
      <c r="BN2549" s="230"/>
      <c r="BO2549" s="230"/>
      <c r="BP2549" s="230"/>
      <c r="BQ2549" s="230"/>
      <c r="BR2549" s="230"/>
      <c r="BS2549" s="230"/>
      <c r="BT2549" s="230"/>
      <c r="BU2549" s="230"/>
      <c r="BV2549" s="230"/>
      <c r="BW2549" s="230"/>
      <c r="BX2549" s="230"/>
      <c r="BY2549" s="230"/>
      <c r="BZ2549" s="230"/>
      <c r="CA2549" s="230"/>
      <c r="CB2549" s="230"/>
      <c r="CC2549" s="230"/>
      <c r="CD2549" s="230"/>
      <c r="CE2549" s="230"/>
      <c r="CF2549" s="230"/>
      <c r="CG2549" s="230"/>
      <c r="CH2549" s="230"/>
      <c r="CI2549" s="230"/>
      <c r="CJ2549" s="230"/>
    </row>
    <row r="2550" spans="1:88" ht="14.25" customHeight="1">
      <c r="A2550" s="412"/>
      <c r="B2550" s="88"/>
      <c r="C2550" s="89"/>
      <c r="E2550" s="224"/>
      <c r="F2550" s="224"/>
      <c r="G2550" s="224"/>
      <c r="H2550" s="224"/>
      <c r="I2550" s="232"/>
      <c r="J2550" s="224"/>
      <c r="K2550" s="224"/>
      <c r="L2550" s="224"/>
      <c r="M2550" s="233"/>
      <c r="N2550" s="243"/>
      <c r="P2550" s="233"/>
      <c r="Q2550" s="244"/>
      <c r="R2550" s="245"/>
      <c r="S2550" s="154"/>
      <c r="T2550" s="154"/>
      <c r="U2550" s="236"/>
      <c r="V2550" s="225"/>
      <c r="W2550" s="246"/>
      <c r="X2550" s="247"/>
      <c r="Y2550" s="248"/>
      <c r="Z2550" s="249"/>
      <c r="AA2550" s="249"/>
      <c r="AB2550" s="250"/>
      <c r="AC2550" s="250"/>
      <c r="AD2550" s="230"/>
      <c r="AE2550" s="251"/>
      <c r="AF2550" s="252"/>
      <c r="AG2550" s="236"/>
      <c r="AH2550" s="253"/>
      <c r="AI2550" s="230"/>
      <c r="AJ2550" s="230"/>
      <c r="AK2550" s="230"/>
      <c r="AL2550" s="230"/>
      <c r="AM2550" s="230"/>
      <c r="AN2550" s="230"/>
      <c r="AO2550" s="230"/>
      <c r="AP2550" s="230"/>
      <c r="AQ2550" s="230"/>
      <c r="AR2550" s="249"/>
      <c r="AS2550" s="230"/>
      <c r="AT2550" s="230"/>
      <c r="AU2550" s="230"/>
      <c r="AV2550" s="230"/>
      <c r="AW2550" s="230"/>
      <c r="AX2550" s="230"/>
      <c r="AY2550" s="230"/>
      <c r="AZ2550" s="230"/>
      <c r="BA2550" s="230"/>
      <c r="BB2550" s="230"/>
      <c r="BC2550" s="230"/>
      <c r="BD2550" s="230"/>
      <c r="BE2550" s="230"/>
      <c r="BF2550" s="230"/>
      <c r="BG2550" s="230"/>
      <c r="BH2550" s="230"/>
      <c r="BI2550" s="230"/>
      <c r="BJ2550" s="230"/>
      <c r="BK2550" s="230"/>
      <c r="BL2550" s="230"/>
      <c r="BM2550" s="230"/>
      <c r="BN2550" s="230"/>
      <c r="BO2550" s="230"/>
      <c r="BP2550" s="230"/>
      <c r="BQ2550" s="230"/>
      <c r="BR2550" s="230"/>
      <c r="BS2550" s="230"/>
      <c r="BT2550" s="230"/>
      <c r="BU2550" s="230"/>
      <c r="BV2550" s="230"/>
      <c r="BW2550" s="230"/>
      <c r="BX2550" s="230"/>
      <c r="BY2550" s="230"/>
      <c r="BZ2550" s="230"/>
      <c r="CA2550" s="230"/>
      <c r="CB2550" s="230"/>
      <c r="CC2550" s="230"/>
      <c r="CD2550" s="230"/>
      <c r="CE2550" s="230"/>
      <c r="CF2550" s="230"/>
      <c r="CG2550" s="230"/>
      <c r="CH2550" s="230"/>
      <c r="CI2550" s="230"/>
      <c r="CJ2550" s="230"/>
    </row>
    <row r="2551" spans="1:88" ht="14.25" customHeight="1">
      <c r="A2551" s="412"/>
      <c r="B2551" s="88"/>
      <c r="C2551" s="89"/>
      <c r="E2551" s="224"/>
      <c r="F2551" s="224"/>
      <c r="G2551" s="224"/>
      <c r="H2551" s="224"/>
      <c r="I2551" s="232"/>
      <c r="J2551" s="224"/>
      <c r="K2551" s="224"/>
      <c r="L2551" s="224"/>
      <c r="M2551" s="233"/>
      <c r="N2551" s="243"/>
      <c r="P2551" s="233"/>
      <c r="Q2551" s="244"/>
      <c r="R2551" s="245"/>
      <c r="S2551" s="154"/>
      <c r="T2551" s="154"/>
      <c r="U2551" s="236"/>
      <c r="V2551" s="225"/>
      <c r="W2551" s="246"/>
      <c r="X2551" s="247"/>
      <c r="Y2551" s="248"/>
      <c r="Z2551" s="249"/>
      <c r="AA2551" s="249"/>
      <c r="AB2551" s="250"/>
      <c r="AC2551" s="250"/>
      <c r="AD2551" s="230"/>
      <c r="AE2551" s="251"/>
      <c r="AF2551" s="252"/>
      <c r="AG2551" s="236"/>
      <c r="AH2551" s="253"/>
      <c r="AI2551" s="230"/>
      <c r="AJ2551" s="230"/>
      <c r="AK2551" s="230"/>
      <c r="AL2551" s="230"/>
      <c r="AM2551" s="230"/>
      <c r="AN2551" s="230"/>
      <c r="AO2551" s="230"/>
      <c r="AP2551" s="230"/>
      <c r="AQ2551" s="230"/>
      <c r="AR2551" s="249"/>
      <c r="AS2551" s="230"/>
      <c r="AT2551" s="230"/>
      <c r="AU2551" s="230"/>
      <c r="AV2551" s="230"/>
      <c r="AW2551" s="230"/>
      <c r="AX2551" s="230"/>
      <c r="AY2551" s="230"/>
      <c r="AZ2551" s="230"/>
      <c r="BA2551" s="230"/>
      <c r="BB2551" s="230"/>
      <c r="BC2551" s="230"/>
      <c r="BD2551" s="230"/>
      <c r="BE2551" s="230"/>
      <c r="BF2551" s="230"/>
      <c r="BG2551" s="230"/>
      <c r="BH2551" s="230"/>
      <c r="BI2551" s="230"/>
      <c r="BJ2551" s="230"/>
      <c r="BK2551" s="230"/>
      <c r="BL2551" s="230"/>
      <c r="BM2551" s="230"/>
      <c r="BN2551" s="230"/>
      <c r="BO2551" s="230"/>
      <c r="BP2551" s="230"/>
      <c r="BQ2551" s="230"/>
      <c r="BR2551" s="230"/>
      <c r="BS2551" s="230"/>
      <c r="BT2551" s="230"/>
      <c r="BU2551" s="230"/>
      <c r="BV2551" s="230"/>
      <c r="BW2551" s="230"/>
      <c r="BX2551" s="230"/>
      <c r="BY2551" s="230"/>
      <c r="BZ2551" s="230"/>
      <c r="CA2551" s="230"/>
      <c r="CB2551" s="230"/>
      <c r="CC2551" s="230"/>
      <c r="CD2551" s="230"/>
      <c r="CE2551" s="230"/>
      <c r="CF2551" s="230"/>
      <c r="CG2551" s="230"/>
      <c r="CH2551" s="230"/>
      <c r="CI2551" s="230"/>
      <c r="CJ2551" s="230"/>
    </row>
    <row r="2552" spans="1:88" ht="14.25" customHeight="1">
      <c r="A2552" s="412"/>
      <c r="B2552" s="88"/>
      <c r="C2552" s="89"/>
      <c r="E2552" s="224"/>
      <c r="F2552" s="224"/>
      <c r="G2552" s="224"/>
      <c r="H2552" s="224"/>
      <c r="I2552" s="232"/>
      <c r="J2552" s="224"/>
      <c r="K2552" s="224"/>
      <c r="L2552" s="224"/>
      <c r="M2552" s="233"/>
      <c r="N2552" s="243"/>
      <c r="P2552" s="233"/>
      <c r="Q2552" s="244"/>
      <c r="R2552" s="245"/>
      <c r="S2552" s="154"/>
      <c r="T2552" s="154"/>
      <c r="U2552" s="236"/>
      <c r="V2552" s="225"/>
      <c r="W2552" s="246"/>
      <c r="X2552" s="247"/>
      <c r="Y2552" s="248"/>
      <c r="Z2552" s="249"/>
      <c r="AA2552" s="249"/>
      <c r="AB2552" s="250"/>
      <c r="AC2552" s="250"/>
      <c r="AD2552" s="230"/>
      <c r="AE2552" s="251"/>
      <c r="AF2552" s="252"/>
      <c r="AG2552" s="236"/>
      <c r="AH2552" s="253"/>
      <c r="AI2552" s="230"/>
      <c r="AJ2552" s="230"/>
      <c r="AK2552" s="230"/>
      <c r="AL2552" s="230"/>
      <c r="AM2552" s="230"/>
      <c r="AN2552" s="230"/>
      <c r="AO2552" s="230"/>
      <c r="AP2552" s="230"/>
      <c r="AQ2552" s="230"/>
      <c r="AR2552" s="249"/>
      <c r="AS2552" s="230"/>
      <c r="AT2552" s="230"/>
      <c r="AU2552" s="230"/>
      <c r="AV2552" s="230"/>
      <c r="AW2552" s="230"/>
      <c r="AX2552" s="230"/>
      <c r="AY2552" s="230"/>
      <c r="AZ2552" s="230"/>
      <c r="BA2552" s="230"/>
      <c r="BB2552" s="230"/>
      <c r="BC2552" s="230"/>
      <c r="BD2552" s="230"/>
      <c r="BE2552" s="230"/>
      <c r="BF2552" s="230"/>
      <c r="BG2552" s="230"/>
      <c r="BH2552" s="230"/>
      <c r="BI2552" s="230"/>
      <c r="BJ2552" s="230"/>
      <c r="BK2552" s="230"/>
      <c r="BL2552" s="230"/>
      <c r="BM2552" s="230"/>
      <c r="BN2552" s="230"/>
      <c r="BO2552" s="230"/>
      <c r="BP2552" s="230"/>
      <c r="BQ2552" s="230"/>
      <c r="BR2552" s="230"/>
      <c r="BS2552" s="230"/>
      <c r="BT2552" s="230"/>
      <c r="BU2552" s="230"/>
      <c r="BV2552" s="230"/>
      <c r="BW2552" s="230"/>
      <c r="BX2552" s="230"/>
      <c r="BY2552" s="230"/>
      <c r="BZ2552" s="230"/>
      <c r="CA2552" s="230"/>
      <c r="CB2552" s="230"/>
      <c r="CC2552" s="230"/>
      <c r="CD2552" s="230"/>
      <c r="CE2552" s="230"/>
      <c r="CF2552" s="230"/>
      <c r="CG2552" s="230"/>
      <c r="CH2552" s="230"/>
      <c r="CI2552" s="230"/>
      <c r="CJ2552" s="230"/>
    </row>
    <row r="2553" spans="1:88" ht="14.25" customHeight="1">
      <c r="A2553" s="412"/>
      <c r="B2553" s="88"/>
      <c r="C2553" s="89"/>
      <c r="E2553" s="224"/>
      <c r="F2553" s="224"/>
      <c r="G2553" s="224"/>
      <c r="H2553" s="224"/>
      <c r="I2553" s="232"/>
      <c r="J2553" s="224"/>
      <c r="K2553" s="224"/>
      <c r="L2553" s="224"/>
      <c r="M2553" s="233"/>
      <c r="N2553" s="243"/>
      <c r="P2553" s="233"/>
      <c r="Q2553" s="244"/>
      <c r="R2553" s="245"/>
      <c r="S2553" s="154"/>
      <c r="T2553" s="154"/>
      <c r="U2553" s="236"/>
      <c r="V2553" s="225"/>
      <c r="W2553" s="246"/>
      <c r="X2553" s="247"/>
      <c r="Y2553" s="248"/>
      <c r="Z2553" s="249"/>
      <c r="AA2553" s="249"/>
      <c r="AB2553" s="250"/>
      <c r="AC2553" s="250"/>
      <c r="AD2553" s="230"/>
      <c r="AE2553" s="251"/>
      <c r="AF2553" s="252"/>
      <c r="AG2553" s="236"/>
      <c r="AH2553" s="253"/>
      <c r="AI2553" s="230"/>
      <c r="AJ2553" s="230"/>
      <c r="AK2553" s="230"/>
      <c r="AL2553" s="230"/>
      <c r="AM2553" s="230"/>
      <c r="AN2553" s="230"/>
      <c r="AO2553" s="230"/>
      <c r="AP2553" s="230"/>
      <c r="AQ2553" s="230"/>
      <c r="AR2553" s="249"/>
      <c r="AS2553" s="230"/>
      <c r="AT2553" s="230"/>
      <c r="AU2553" s="230"/>
      <c r="AV2553" s="230"/>
      <c r="AW2553" s="230"/>
      <c r="AX2553" s="230"/>
      <c r="AY2553" s="230"/>
      <c r="AZ2553" s="230"/>
      <c r="BA2553" s="230"/>
      <c r="BB2553" s="230"/>
      <c r="BC2553" s="230"/>
      <c r="BD2553" s="230"/>
      <c r="BE2553" s="230"/>
      <c r="BF2553" s="230"/>
      <c r="BG2553" s="230"/>
      <c r="BH2553" s="230"/>
      <c r="BI2553" s="230"/>
      <c r="BJ2553" s="230"/>
      <c r="BK2553" s="230"/>
      <c r="BL2553" s="230"/>
      <c r="BM2553" s="230"/>
      <c r="BN2553" s="230"/>
      <c r="BO2553" s="230"/>
      <c r="BP2553" s="230"/>
      <c r="BQ2553" s="230"/>
      <c r="BR2553" s="230"/>
      <c r="BS2553" s="230"/>
      <c r="BT2553" s="230"/>
      <c r="BU2553" s="230"/>
      <c r="BV2553" s="230"/>
      <c r="BW2553" s="230"/>
      <c r="BX2553" s="230"/>
      <c r="BY2553" s="230"/>
      <c r="BZ2553" s="230"/>
      <c r="CA2553" s="230"/>
      <c r="CB2553" s="230"/>
      <c r="CC2553" s="230"/>
      <c r="CD2553" s="230"/>
      <c r="CE2553" s="230"/>
      <c r="CF2553" s="230"/>
      <c r="CG2553" s="230"/>
      <c r="CH2553" s="230"/>
      <c r="CI2553" s="230"/>
      <c r="CJ2553" s="230"/>
    </row>
    <row r="2554" spans="1:88" ht="14.25" customHeight="1">
      <c r="A2554" s="412"/>
      <c r="B2554" s="88"/>
      <c r="C2554" s="89"/>
      <c r="E2554" s="224"/>
      <c r="F2554" s="224"/>
      <c r="G2554" s="224"/>
      <c r="H2554" s="224"/>
      <c r="I2554" s="232"/>
      <c r="J2554" s="224"/>
      <c r="K2554" s="224"/>
      <c r="L2554" s="224"/>
      <c r="M2554" s="233"/>
      <c r="N2554" s="243"/>
      <c r="P2554" s="233"/>
      <c r="Q2554" s="244"/>
      <c r="R2554" s="245"/>
      <c r="S2554" s="154"/>
      <c r="T2554" s="154"/>
      <c r="U2554" s="236"/>
      <c r="V2554" s="225"/>
      <c r="W2554" s="246"/>
      <c r="X2554" s="247"/>
      <c r="Y2554" s="248"/>
      <c r="Z2554" s="249"/>
      <c r="AA2554" s="249"/>
      <c r="AB2554" s="250"/>
      <c r="AC2554" s="250"/>
      <c r="AD2554" s="230"/>
      <c r="AE2554" s="251"/>
      <c r="AF2554" s="252"/>
      <c r="AG2554" s="236"/>
      <c r="AH2554" s="253"/>
      <c r="AI2554" s="230"/>
      <c r="AJ2554" s="230"/>
      <c r="AK2554" s="230"/>
      <c r="AL2554" s="230"/>
      <c r="AM2554" s="230"/>
      <c r="AN2554" s="230"/>
      <c r="AO2554" s="230"/>
      <c r="AP2554" s="230"/>
      <c r="AQ2554" s="230"/>
      <c r="AR2554" s="249"/>
      <c r="AS2554" s="230"/>
      <c r="AT2554" s="230"/>
      <c r="AU2554" s="230"/>
      <c r="AV2554" s="230"/>
      <c r="AW2554" s="230"/>
      <c r="AX2554" s="230"/>
      <c r="AY2554" s="230"/>
      <c r="AZ2554" s="230"/>
      <c r="BA2554" s="230"/>
      <c r="BB2554" s="230"/>
      <c r="BC2554" s="230"/>
      <c r="BD2554" s="230"/>
      <c r="BE2554" s="230"/>
      <c r="BF2554" s="230"/>
      <c r="BG2554" s="230"/>
      <c r="BH2554" s="230"/>
      <c r="BI2554" s="230"/>
      <c r="BJ2554" s="230"/>
      <c r="BK2554" s="230"/>
      <c r="BL2554" s="230"/>
      <c r="BM2554" s="230"/>
      <c r="BN2554" s="230"/>
      <c r="BO2554" s="230"/>
      <c r="BP2554" s="230"/>
      <c r="BQ2554" s="230"/>
      <c r="BR2554" s="230"/>
      <c r="BS2554" s="230"/>
      <c r="BT2554" s="230"/>
      <c r="BU2554" s="230"/>
      <c r="BV2554" s="230"/>
      <c r="BW2554" s="230"/>
      <c r="BX2554" s="230"/>
      <c r="BY2554" s="230"/>
      <c r="BZ2554" s="230"/>
      <c r="CA2554" s="230"/>
      <c r="CB2554" s="230"/>
      <c r="CC2554" s="230"/>
      <c r="CD2554" s="230"/>
      <c r="CE2554" s="230"/>
      <c r="CF2554" s="230"/>
      <c r="CG2554" s="230"/>
      <c r="CH2554" s="230"/>
      <c r="CI2554" s="230"/>
      <c r="CJ2554" s="230"/>
    </row>
    <row r="2555" spans="1:88" ht="14.25" customHeight="1">
      <c r="A2555" s="412"/>
      <c r="B2555" s="88"/>
      <c r="C2555" s="89"/>
      <c r="E2555" s="224"/>
      <c r="F2555" s="224"/>
      <c r="G2555" s="224"/>
      <c r="H2555" s="224"/>
      <c r="I2555" s="232"/>
      <c r="J2555" s="224"/>
      <c r="K2555" s="224"/>
      <c r="L2555" s="224"/>
      <c r="M2555" s="233"/>
      <c r="N2555" s="243"/>
      <c r="P2555" s="233"/>
      <c r="Q2555" s="244"/>
      <c r="R2555" s="245"/>
      <c r="S2555" s="154"/>
      <c r="T2555" s="154"/>
      <c r="U2555" s="236"/>
      <c r="V2555" s="225"/>
      <c r="W2555" s="246"/>
      <c r="X2555" s="247"/>
      <c r="Y2555" s="248"/>
      <c r="Z2555" s="249"/>
      <c r="AA2555" s="249"/>
      <c r="AB2555" s="250"/>
      <c r="AC2555" s="250"/>
      <c r="AD2555" s="230"/>
      <c r="AE2555" s="251"/>
      <c r="AF2555" s="252"/>
      <c r="AG2555" s="236"/>
      <c r="AH2555" s="253"/>
      <c r="AI2555" s="230"/>
      <c r="AJ2555" s="230"/>
      <c r="AK2555" s="230"/>
      <c r="AL2555" s="230"/>
      <c r="AM2555" s="230"/>
      <c r="AN2555" s="230"/>
      <c r="AO2555" s="230"/>
      <c r="AP2555" s="230"/>
      <c r="AQ2555" s="230"/>
      <c r="AR2555" s="249"/>
      <c r="AS2555" s="230"/>
      <c r="AT2555" s="230"/>
      <c r="AU2555" s="230"/>
      <c r="AV2555" s="230"/>
      <c r="AW2555" s="230"/>
      <c r="AX2555" s="230"/>
      <c r="AY2555" s="230"/>
      <c r="AZ2555" s="230"/>
      <c r="BA2555" s="230"/>
      <c r="BB2555" s="230"/>
      <c r="BC2555" s="230"/>
      <c r="BD2555" s="230"/>
      <c r="BE2555" s="230"/>
      <c r="BF2555" s="230"/>
      <c r="BG2555" s="230"/>
      <c r="BH2555" s="230"/>
      <c r="BI2555" s="230"/>
      <c r="BJ2555" s="230"/>
      <c r="BK2555" s="230"/>
      <c r="BL2555" s="230"/>
      <c r="BM2555" s="230"/>
      <c r="BN2555" s="230"/>
      <c r="BO2555" s="230"/>
      <c r="BP2555" s="230"/>
      <c r="BQ2555" s="230"/>
      <c r="BR2555" s="230"/>
      <c r="BS2555" s="230"/>
      <c r="BT2555" s="230"/>
      <c r="BU2555" s="230"/>
      <c r="BV2555" s="230"/>
      <c r="BW2555" s="230"/>
      <c r="BX2555" s="230"/>
      <c r="BY2555" s="230"/>
      <c r="BZ2555" s="230"/>
      <c r="CA2555" s="230"/>
      <c r="CB2555" s="230"/>
      <c r="CC2555" s="230"/>
      <c r="CD2555" s="230"/>
      <c r="CE2555" s="230"/>
      <c r="CF2555" s="230"/>
      <c r="CG2555" s="230"/>
      <c r="CH2555" s="230"/>
      <c r="CI2555" s="230"/>
      <c r="CJ2555" s="230"/>
    </row>
    <row r="2556" spans="1:88" ht="14.25" customHeight="1">
      <c r="A2556" s="412"/>
      <c r="B2556" s="88"/>
      <c r="C2556" s="89"/>
      <c r="E2556" s="224"/>
      <c r="F2556" s="224"/>
      <c r="G2556" s="224"/>
      <c r="H2556" s="224"/>
      <c r="I2556" s="232"/>
      <c r="J2556" s="224"/>
      <c r="K2556" s="224"/>
      <c r="L2556" s="224"/>
      <c r="M2556" s="233"/>
      <c r="N2556" s="243"/>
      <c r="P2556" s="233"/>
      <c r="Q2556" s="244"/>
      <c r="R2556" s="245"/>
      <c r="S2556" s="154"/>
      <c r="T2556" s="154"/>
      <c r="U2556" s="236"/>
      <c r="V2556" s="225"/>
      <c r="W2556" s="246"/>
      <c r="X2556" s="247"/>
      <c r="Y2556" s="248"/>
      <c r="Z2556" s="249"/>
      <c r="AA2556" s="249"/>
      <c r="AB2556" s="250"/>
      <c r="AC2556" s="250"/>
      <c r="AD2556" s="230"/>
      <c r="AE2556" s="251"/>
      <c r="AF2556" s="252"/>
      <c r="AG2556" s="236"/>
      <c r="AH2556" s="253"/>
      <c r="AI2556" s="230"/>
      <c r="AJ2556" s="230"/>
      <c r="AK2556" s="230"/>
      <c r="AL2556" s="230"/>
      <c r="AM2556" s="230"/>
      <c r="AN2556" s="230"/>
      <c r="AO2556" s="230"/>
      <c r="AP2556" s="230"/>
      <c r="AQ2556" s="230"/>
      <c r="AR2556" s="249"/>
      <c r="AS2556" s="230"/>
      <c r="AT2556" s="230"/>
      <c r="AU2556" s="230"/>
      <c r="AV2556" s="230"/>
      <c r="AW2556" s="230"/>
      <c r="AX2556" s="230"/>
      <c r="AY2556" s="230"/>
      <c r="AZ2556" s="230"/>
      <c r="BA2556" s="230"/>
      <c r="BB2556" s="230"/>
      <c r="BC2556" s="230"/>
      <c r="BD2556" s="230"/>
      <c r="BE2556" s="230"/>
      <c r="BF2556" s="230"/>
      <c r="BG2556" s="230"/>
      <c r="BH2556" s="230"/>
      <c r="BI2556" s="230"/>
      <c r="BJ2556" s="230"/>
      <c r="BK2556" s="230"/>
      <c r="BL2556" s="230"/>
      <c r="BM2556" s="230"/>
      <c r="BN2556" s="230"/>
      <c r="BO2556" s="230"/>
      <c r="BP2556" s="230"/>
      <c r="BQ2556" s="230"/>
      <c r="BR2556" s="230"/>
      <c r="BS2556" s="230"/>
      <c r="BT2556" s="230"/>
      <c r="BU2556" s="230"/>
      <c r="BV2556" s="230"/>
      <c r="BW2556" s="230"/>
      <c r="BX2556" s="230"/>
      <c r="BY2556" s="230"/>
      <c r="BZ2556" s="230"/>
      <c r="CA2556" s="230"/>
      <c r="CB2556" s="230"/>
      <c r="CC2556" s="230"/>
      <c r="CD2556" s="230"/>
      <c r="CE2556" s="230"/>
      <c r="CF2556" s="230"/>
      <c r="CG2556" s="230"/>
      <c r="CH2556" s="230"/>
      <c r="CI2556" s="230"/>
      <c r="CJ2556" s="230"/>
    </row>
    <row r="2557" spans="1:88" ht="14.25" customHeight="1">
      <c r="A2557" s="412"/>
      <c r="B2557" s="88"/>
      <c r="C2557" s="89"/>
      <c r="E2557" s="224"/>
      <c r="F2557" s="224"/>
      <c r="G2557" s="224"/>
      <c r="H2557" s="224"/>
      <c r="I2557" s="232"/>
      <c r="J2557" s="224"/>
      <c r="K2557" s="224"/>
      <c r="L2557" s="224"/>
      <c r="M2557" s="233"/>
      <c r="N2557" s="243"/>
      <c r="P2557" s="233"/>
      <c r="Q2557" s="244"/>
      <c r="R2557" s="245"/>
      <c r="S2557" s="154"/>
      <c r="T2557" s="154"/>
      <c r="U2557" s="236"/>
      <c r="V2557" s="225"/>
      <c r="W2557" s="246"/>
      <c r="X2557" s="247"/>
      <c r="Y2557" s="248"/>
      <c r="Z2557" s="249"/>
      <c r="AA2557" s="249"/>
      <c r="AB2557" s="250"/>
      <c r="AC2557" s="250"/>
      <c r="AD2557" s="230"/>
      <c r="AE2557" s="251"/>
      <c r="AF2557" s="252"/>
      <c r="AG2557" s="236"/>
      <c r="AH2557" s="253"/>
      <c r="AI2557" s="230"/>
      <c r="AJ2557" s="230"/>
      <c r="AK2557" s="230"/>
      <c r="AL2557" s="230"/>
      <c r="AM2557" s="230"/>
      <c r="AN2557" s="230"/>
      <c r="AO2557" s="230"/>
      <c r="AP2557" s="230"/>
      <c r="AQ2557" s="230"/>
      <c r="AR2557" s="249"/>
      <c r="AS2557" s="230"/>
      <c r="AT2557" s="230"/>
      <c r="AU2557" s="230"/>
      <c r="AV2557" s="230"/>
      <c r="AW2557" s="230"/>
      <c r="AX2557" s="230"/>
      <c r="AY2557" s="230"/>
      <c r="AZ2557" s="230"/>
      <c r="BA2557" s="230"/>
      <c r="BB2557" s="230"/>
      <c r="BC2557" s="230"/>
      <c r="BD2557" s="230"/>
      <c r="BE2557" s="230"/>
      <c r="BF2557" s="230"/>
      <c r="BG2557" s="230"/>
      <c r="BH2557" s="230"/>
      <c r="BI2557" s="230"/>
      <c r="BJ2557" s="230"/>
      <c r="BK2557" s="230"/>
      <c r="BL2557" s="230"/>
      <c r="BM2557" s="230"/>
      <c r="BN2557" s="230"/>
      <c r="BO2557" s="230"/>
      <c r="BP2557" s="230"/>
      <c r="BQ2557" s="230"/>
      <c r="BR2557" s="230"/>
      <c r="BS2557" s="230"/>
      <c r="BT2557" s="230"/>
      <c r="BU2557" s="230"/>
      <c r="BV2557" s="230"/>
      <c r="BW2557" s="230"/>
      <c r="BX2557" s="230"/>
      <c r="BY2557" s="230"/>
      <c r="BZ2557" s="230"/>
      <c r="CA2557" s="230"/>
      <c r="CB2557" s="230"/>
      <c r="CC2557" s="230"/>
      <c r="CD2557" s="230"/>
      <c r="CE2557" s="230"/>
      <c r="CF2557" s="230"/>
      <c r="CG2557" s="230"/>
      <c r="CH2557" s="230"/>
      <c r="CI2557" s="230"/>
      <c r="CJ2557" s="230"/>
    </row>
    <row r="2558" spans="1:88" ht="14.25" customHeight="1">
      <c r="A2558" s="412"/>
      <c r="B2558" s="88"/>
      <c r="C2558" s="89"/>
      <c r="E2558" s="224"/>
      <c r="F2558" s="224"/>
      <c r="G2558" s="224"/>
      <c r="H2558" s="224"/>
      <c r="I2558" s="232"/>
      <c r="J2558" s="224"/>
      <c r="K2558" s="224"/>
      <c r="L2558" s="224"/>
      <c r="M2558" s="233"/>
      <c r="N2558" s="243"/>
      <c r="P2558" s="233"/>
      <c r="Q2558" s="244"/>
      <c r="R2558" s="245"/>
      <c r="S2558" s="154"/>
      <c r="T2558" s="154"/>
      <c r="U2558" s="236"/>
      <c r="V2558" s="225"/>
      <c r="W2558" s="246"/>
      <c r="X2558" s="247"/>
      <c r="Y2558" s="248"/>
      <c r="Z2558" s="249"/>
      <c r="AA2558" s="249"/>
      <c r="AB2558" s="250"/>
      <c r="AC2558" s="250"/>
      <c r="AD2558" s="230"/>
      <c r="AE2558" s="251"/>
      <c r="AF2558" s="252"/>
      <c r="AG2558" s="236"/>
      <c r="AH2558" s="253"/>
      <c r="AI2558" s="230"/>
      <c r="AJ2558" s="230"/>
      <c r="AK2558" s="230"/>
      <c r="AL2558" s="230"/>
      <c r="AM2558" s="230"/>
      <c r="AN2558" s="230"/>
      <c r="AO2558" s="230"/>
      <c r="AP2558" s="230"/>
      <c r="AQ2558" s="230"/>
      <c r="AR2558" s="249"/>
      <c r="AS2558" s="230"/>
      <c r="AT2558" s="230"/>
      <c r="AU2558" s="230"/>
      <c r="AV2558" s="230"/>
      <c r="AW2558" s="230"/>
      <c r="AX2558" s="230"/>
      <c r="AY2558" s="230"/>
      <c r="AZ2558" s="230"/>
      <c r="BA2558" s="230"/>
      <c r="BB2558" s="230"/>
      <c r="BC2558" s="230"/>
      <c r="BD2558" s="230"/>
      <c r="BE2558" s="230"/>
      <c r="BF2558" s="230"/>
      <c r="BG2558" s="230"/>
      <c r="BH2558" s="230"/>
      <c r="BI2558" s="230"/>
      <c r="BJ2558" s="230"/>
      <c r="BK2558" s="230"/>
      <c r="BL2558" s="230"/>
      <c r="BM2558" s="230"/>
      <c r="BN2558" s="230"/>
      <c r="BO2558" s="230"/>
      <c r="BP2558" s="230"/>
      <c r="BQ2558" s="230"/>
      <c r="BR2558" s="230"/>
      <c r="BS2558" s="230"/>
      <c r="BT2558" s="230"/>
      <c r="BU2558" s="230"/>
      <c r="BV2558" s="230"/>
      <c r="BW2558" s="230"/>
      <c r="BX2558" s="230"/>
      <c r="BY2558" s="230"/>
      <c r="BZ2558" s="230"/>
      <c r="CA2558" s="230"/>
      <c r="CB2558" s="230"/>
      <c r="CC2558" s="230"/>
      <c r="CD2558" s="230"/>
      <c r="CE2558" s="230"/>
      <c r="CF2558" s="230"/>
      <c r="CG2558" s="230"/>
      <c r="CH2558" s="230"/>
      <c r="CI2558" s="230"/>
      <c r="CJ2558" s="230"/>
    </row>
    <row r="2559" spans="1:88" ht="14.25" customHeight="1">
      <c r="A2559" s="412"/>
      <c r="B2559" s="88"/>
      <c r="C2559" s="89"/>
      <c r="E2559" s="224"/>
      <c r="F2559" s="224"/>
      <c r="G2559" s="224"/>
      <c r="H2559" s="224"/>
      <c r="I2559" s="232"/>
      <c r="J2559" s="224"/>
      <c r="K2559" s="224"/>
      <c r="L2559" s="224"/>
      <c r="M2559" s="233"/>
      <c r="N2559" s="243"/>
      <c r="P2559" s="233"/>
      <c r="Q2559" s="244"/>
      <c r="R2559" s="245"/>
      <c r="S2559" s="154"/>
      <c r="T2559" s="154"/>
      <c r="U2559" s="236"/>
      <c r="V2559" s="225"/>
      <c r="W2559" s="246"/>
      <c r="X2559" s="247"/>
      <c r="Y2559" s="248"/>
      <c r="Z2559" s="249"/>
      <c r="AA2559" s="249"/>
      <c r="AB2559" s="250"/>
      <c r="AC2559" s="250"/>
      <c r="AD2559" s="230"/>
      <c r="AE2559" s="251"/>
      <c r="AF2559" s="252"/>
      <c r="AG2559" s="236"/>
      <c r="AH2559" s="253"/>
      <c r="AI2559" s="230"/>
      <c r="AJ2559" s="230"/>
      <c r="AK2559" s="230"/>
      <c r="AL2559" s="230"/>
      <c r="AM2559" s="230"/>
      <c r="AN2559" s="230"/>
      <c r="AO2559" s="230"/>
      <c r="AP2559" s="230"/>
      <c r="AQ2559" s="230"/>
      <c r="AR2559" s="249"/>
      <c r="AS2559" s="230"/>
      <c r="AT2559" s="230"/>
      <c r="AU2559" s="230"/>
      <c r="AV2559" s="230"/>
      <c r="AW2559" s="230"/>
      <c r="AX2559" s="230"/>
      <c r="AY2559" s="230"/>
      <c r="AZ2559" s="230"/>
      <c r="BA2559" s="230"/>
      <c r="BB2559" s="230"/>
      <c r="BC2559" s="230"/>
      <c r="BD2559" s="230"/>
      <c r="BE2559" s="230"/>
      <c r="BF2559" s="230"/>
      <c r="BG2559" s="230"/>
      <c r="BH2559" s="230"/>
      <c r="BI2559" s="230"/>
      <c r="BJ2559" s="230"/>
      <c r="BK2559" s="230"/>
      <c r="BL2559" s="230"/>
      <c r="BM2559" s="230"/>
      <c r="BN2559" s="230"/>
      <c r="BO2559" s="230"/>
      <c r="BP2559" s="230"/>
      <c r="BQ2559" s="230"/>
      <c r="BR2559" s="230"/>
      <c r="BS2559" s="230"/>
      <c r="BT2559" s="230"/>
      <c r="BU2559" s="230"/>
      <c r="BV2559" s="230"/>
      <c r="BW2559" s="230"/>
      <c r="BX2559" s="230"/>
      <c r="BY2559" s="230"/>
      <c r="BZ2559" s="230"/>
      <c r="CA2559" s="230"/>
      <c r="CB2559" s="230"/>
      <c r="CC2559" s="230"/>
      <c r="CD2559" s="230"/>
      <c r="CE2559" s="230"/>
      <c r="CF2559" s="230"/>
      <c r="CG2559" s="230"/>
      <c r="CH2559" s="230"/>
      <c r="CI2559" s="230"/>
      <c r="CJ2559" s="230"/>
    </row>
    <row r="2560" spans="1:88" ht="14.25" customHeight="1">
      <c r="A2560" s="412"/>
      <c r="B2560" s="88"/>
      <c r="C2560" s="89"/>
      <c r="E2560" s="224"/>
      <c r="F2560" s="224"/>
      <c r="G2560" s="224"/>
      <c r="H2560" s="224"/>
      <c r="I2560" s="232"/>
      <c r="J2560" s="224"/>
      <c r="K2560" s="224"/>
      <c r="L2560" s="224"/>
      <c r="M2560" s="233"/>
      <c r="N2560" s="243"/>
      <c r="P2560" s="233"/>
      <c r="Q2560" s="244"/>
      <c r="R2560" s="245"/>
      <c r="S2560" s="154"/>
      <c r="T2560" s="154"/>
      <c r="U2560" s="236"/>
      <c r="V2560" s="225"/>
      <c r="W2560" s="246"/>
      <c r="X2560" s="247"/>
      <c r="Y2560" s="248"/>
      <c r="Z2560" s="249"/>
      <c r="AA2560" s="249"/>
      <c r="AB2560" s="250"/>
      <c r="AC2560" s="250"/>
      <c r="AD2560" s="230"/>
      <c r="AE2560" s="251"/>
      <c r="AF2560" s="252"/>
      <c r="AG2560" s="236"/>
      <c r="AH2560" s="253"/>
      <c r="AI2560" s="230"/>
      <c r="AJ2560" s="230"/>
      <c r="AK2560" s="230"/>
      <c r="AL2560" s="230"/>
      <c r="AM2560" s="230"/>
      <c r="AN2560" s="230"/>
      <c r="AO2560" s="230"/>
      <c r="AP2560" s="230"/>
      <c r="AQ2560" s="230"/>
      <c r="AR2560" s="249"/>
      <c r="AS2560" s="230"/>
      <c r="AT2560" s="230"/>
      <c r="AU2560" s="230"/>
      <c r="AV2560" s="230"/>
      <c r="AW2560" s="230"/>
      <c r="AX2560" s="230"/>
      <c r="AY2560" s="230"/>
      <c r="AZ2560" s="230"/>
      <c r="BA2560" s="230"/>
      <c r="BB2560" s="230"/>
      <c r="BC2560" s="230"/>
      <c r="BD2560" s="230"/>
      <c r="BE2560" s="230"/>
      <c r="BF2560" s="230"/>
      <c r="BG2560" s="230"/>
      <c r="BH2560" s="230"/>
      <c r="BI2560" s="230"/>
      <c r="BJ2560" s="230"/>
      <c r="BK2560" s="230"/>
      <c r="BL2560" s="230"/>
      <c r="BM2560" s="230"/>
      <c r="BN2560" s="230"/>
      <c r="BO2560" s="230"/>
      <c r="BP2560" s="230"/>
      <c r="BQ2560" s="230"/>
      <c r="BR2560" s="230"/>
      <c r="BS2560" s="230"/>
      <c r="BT2560" s="230"/>
      <c r="BU2560" s="230"/>
      <c r="BV2560" s="230"/>
      <c r="BW2560" s="230"/>
      <c r="BX2560" s="230"/>
      <c r="BY2560" s="230"/>
      <c r="BZ2560" s="230"/>
      <c r="CA2560" s="230"/>
      <c r="CB2560" s="230"/>
      <c r="CC2560" s="230"/>
      <c r="CD2560" s="230"/>
      <c r="CE2560" s="230"/>
      <c r="CF2560" s="230"/>
      <c r="CG2560" s="230"/>
      <c r="CH2560" s="230"/>
      <c r="CI2560" s="230"/>
      <c r="CJ2560" s="230"/>
    </row>
    <row r="2561" spans="1:88" ht="14.25" customHeight="1">
      <c r="A2561" s="412"/>
      <c r="B2561" s="88"/>
      <c r="C2561" s="89"/>
      <c r="E2561" s="224"/>
      <c r="F2561" s="224"/>
      <c r="G2561" s="224"/>
      <c r="H2561" s="224"/>
      <c r="I2561" s="232"/>
      <c r="J2561" s="224"/>
      <c r="K2561" s="224"/>
      <c r="L2561" s="224"/>
      <c r="M2561" s="233"/>
      <c r="N2561" s="243"/>
      <c r="P2561" s="233"/>
      <c r="Q2561" s="244"/>
      <c r="R2561" s="245"/>
      <c r="S2561" s="154"/>
      <c r="T2561" s="154"/>
      <c r="U2561" s="236"/>
      <c r="V2561" s="225"/>
      <c r="W2561" s="246"/>
      <c r="X2561" s="247"/>
      <c r="Y2561" s="248"/>
      <c r="Z2561" s="249"/>
      <c r="AA2561" s="249"/>
      <c r="AB2561" s="250"/>
      <c r="AC2561" s="250"/>
      <c r="AD2561" s="230"/>
      <c r="AE2561" s="251"/>
      <c r="AF2561" s="252"/>
      <c r="AG2561" s="236"/>
      <c r="AH2561" s="253"/>
      <c r="AI2561" s="230"/>
      <c r="AJ2561" s="230"/>
      <c r="AK2561" s="230"/>
      <c r="AL2561" s="230"/>
      <c r="AM2561" s="230"/>
      <c r="AN2561" s="230"/>
      <c r="AO2561" s="230"/>
      <c r="AP2561" s="230"/>
      <c r="AQ2561" s="230"/>
      <c r="AR2561" s="249"/>
      <c r="AS2561" s="230"/>
      <c r="AT2561" s="230"/>
      <c r="AU2561" s="230"/>
      <c r="AV2561" s="230"/>
      <c r="AW2561" s="230"/>
      <c r="AX2561" s="230"/>
      <c r="AY2561" s="230"/>
      <c r="AZ2561" s="230"/>
      <c r="BA2561" s="230"/>
      <c r="BB2561" s="230"/>
      <c r="BC2561" s="230"/>
      <c r="BD2561" s="230"/>
      <c r="BE2561" s="230"/>
      <c r="BF2561" s="230"/>
      <c r="BG2561" s="230"/>
      <c r="BH2561" s="230"/>
      <c r="BI2561" s="230"/>
      <c r="BJ2561" s="230"/>
      <c r="BK2561" s="230"/>
      <c r="BL2561" s="230"/>
      <c r="BM2561" s="230"/>
      <c r="BN2561" s="230"/>
      <c r="BO2561" s="230"/>
      <c r="BP2561" s="230"/>
      <c r="BQ2561" s="230"/>
      <c r="BR2561" s="230"/>
      <c r="BS2561" s="230"/>
      <c r="BT2561" s="230"/>
      <c r="BU2561" s="230"/>
      <c r="BV2561" s="230"/>
      <c r="BW2561" s="230"/>
      <c r="BX2561" s="230"/>
      <c r="BY2561" s="230"/>
      <c r="BZ2561" s="230"/>
      <c r="CA2561" s="230"/>
      <c r="CB2561" s="230"/>
      <c r="CC2561" s="230"/>
      <c r="CD2561" s="230"/>
      <c r="CE2561" s="230"/>
      <c r="CF2561" s="230"/>
      <c r="CG2561" s="230"/>
      <c r="CH2561" s="230"/>
      <c r="CI2561" s="230"/>
      <c r="CJ2561" s="230"/>
    </row>
    <row r="2562" spans="1:88" ht="14.25" customHeight="1">
      <c r="A2562" s="412"/>
      <c r="B2562" s="88"/>
      <c r="C2562" s="89"/>
      <c r="E2562" s="224"/>
      <c r="F2562" s="224"/>
      <c r="G2562" s="224"/>
      <c r="H2562" s="224"/>
      <c r="I2562" s="232"/>
      <c r="J2562" s="224"/>
      <c r="K2562" s="224"/>
      <c r="L2562" s="224"/>
      <c r="M2562" s="233"/>
      <c r="N2562" s="243"/>
      <c r="P2562" s="233"/>
      <c r="Q2562" s="244"/>
      <c r="R2562" s="245"/>
      <c r="S2562" s="154"/>
      <c r="T2562" s="154"/>
      <c r="U2562" s="236"/>
      <c r="V2562" s="225"/>
      <c r="W2562" s="246"/>
      <c r="X2562" s="247"/>
      <c r="Y2562" s="248"/>
      <c r="Z2562" s="249"/>
      <c r="AA2562" s="249"/>
      <c r="AB2562" s="250"/>
      <c r="AC2562" s="250"/>
      <c r="AD2562" s="230"/>
      <c r="AE2562" s="251"/>
      <c r="AF2562" s="252"/>
      <c r="AG2562" s="236"/>
      <c r="AH2562" s="253"/>
      <c r="AI2562" s="230"/>
      <c r="AJ2562" s="230"/>
      <c r="AK2562" s="230"/>
      <c r="AL2562" s="230"/>
      <c r="AM2562" s="230"/>
      <c r="AN2562" s="230"/>
      <c r="AO2562" s="230"/>
      <c r="AP2562" s="230"/>
      <c r="AQ2562" s="230"/>
      <c r="AR2562" s="249"/>
      <c r="AS2562" s="230"/>
      <c r="AT2562" s="230"/>
      <c r="AU2562" s="230"/>
      <c r="AV2562" s="230"/>
      <c r="AW2562" s="230"/>
      <c r="AX2562" s="230"/>
      <c r="AY2562" s="230"/>
      <c r="AZ2562" s="230"/>
      <c r="BA2562" s="230"/>
      <c r="BB2562" s="230"/>
      <c r="BC2562" s="230"/>
      <c r="BD2562" s="230"/>
      <c r="BE2562" s="230"/>
      <c r="BF2562" s="230"/>
      <c r="BG2562" s="230"/>
      <c r="BH2562" s="230"/>
      <c r="BI2562" s="230"/>
      <c r="BJ2562" s="230"/>
      <c r="BK2562" s="230"/>
      <c r="BL2562" s="230"/>
      <c r="BM2562" s="230"/>
      <c r="BN2562" s="230"/>
      <c r="BO2562" s="230"/>
      <c r="BP2562" s="230"/>
      <c r="BQ2562" s="230"/>
      <c r="BR2562" s="230"/>
      <c r="BS2562" s="230"/>
      <c r="BT2562" s="230"/>
      <c r="BU2562" s="230"/>
      <c r="BV2562" s="230"/>
      <c r="BW2562" s="230"/>
      <c r="BX2562" s="230"/>
      <c r="BY2562" s="230"/>
      <c r="BZ2562" s="230"/>
      <c r="CA2562" s="230"/>
      <c r="CB2562" s="230"/>
      <c r="CC2562" s="230"/>
      <c r="CD2562" s="230"/>
      <c r="CE2562" s="230"/>
      <c r="CF2562" s="230"/>
      <c r="CG2562" s="230"/>
      <c r="CH2562" s="230"/>
      <c r="CI2562" s="230"/>
      <c r="CJ2562" s="230"/>
    </row>
    <row r="2563" spans="1:88" ht="14.25" customHeight="1">
      <c r="A2563" s="412"/>
      <c r="B2563" s="88"/>
      <c r="C2563" s="89"/>
      <c r="E2563" s="224"/>
      <c r="F2563" s="224"/>
      <c r="G2563" s="224"/>
      <c r="H2563" s="224"/>
      <c r="I2563" s="232"/>
      <c r="J2563" s="224"/>
      <c r="K2563" s="224"/>
      <c r="L2563" s="224"/>
      <c r="M2563" s="233"/>
      <c r="N2563" s="243"/>
      <c r="P2563" s="233"/>
      <c r="Q2563" s="244"/>
      <c r="R2563" s="245"/>
      <c r="S2563" s="154"/>
      <c r="T2563" s="154"/>
      <c r="U2563" s="236"/>
      <c r="V2563" s="225"/>
      <c r="W2563" s="246"/>
      <c r="X2563" s="247"/>
      <c r="Y2563" s="248"/>
      <c r="Z2563" s="249"/>
      <c r="AA2563" s="249"/>
      <c r="AB2563" s="250"/>
      <c r="AC2563" s="250"/>
      <c r="AD2563" s="230"/>
      <c r="AE2563" s="251"/>
      <c r="AF2563" s="252"/>
      <c r="AG2563" s="236"/>
      <c r="AH2563" s="253"/>
      <c r="AI2563" s="230"/>
      <c r="AJ2563" s="230"/>
      <c r="AK2563" s="230"/>
      <c r="AL2563" s="230"/>
      <c r="AM2563" s="230"/>
      <c r="AN2563" s="230"/>
      <c r="AO2563" s="230"/>
      <c r="AP2563" s="230"/>
      <c r="AQ2563" s="230"/>
      <c r="AR2563" s="249"/>
      <c r="AS2563" s="230"/>
      <c r="AT2563" s="230"/>
      <c r="AU2563" s="230"/>
      <c r="AV2563" s="230"/>
      <c r="AW2563" s="230"/>
      <c r="AX2563" s="230"/>
      <c r="AY2563" s="230"/>
      <c r="AZ2563" s="230"/>
      <c r="BA2563" s="230"/>
      <c r="BB2563" s="230"/>
      <c r="BC2563" s="230"/>
      <c r="BD2563" s="230"/>
      <c r="BE2563" s="230"/>
      <c r="BF2563" s="230"/>
      <c r="BG2563" s="230"/>
      <c r="BH2563" s="230"/>
      <c r="BI2563" s="230"/>
      <c r="BJ2563" s="230"/>
      <c r="BK2563" s="230"/>
      <c r="BL2563" s="230"/>
      <c r="BM2563" s="230"/>
      <c r="BN2563" s="230"/>
      <c r="BO2563" s="230"/>
      <c r="BP2563" s="230"/>
      <c r="BQ2563" s="230"/>
      <c r="BR2563" s="230"/>
      <c r="BS2563" s="230"/>
      <c r="BT2563" s="230"/>
      <c r="BU2563" s="230"/>
      <c r="BV2563" s="230"/>
      <c r="BW2563" s="230"/>
      <c r="BX2563" s="230"/>
      <c r="BY2563" s="230"/>
      <c r="BZ2563" s="230"/>
      <c r="CA2563" s="230"/>
      <c r="CB2563" s="230"/>
      <c r="CC2563" s="230"/>
      <c r="CD2563" s="230"/>
      <c r="CE2563" s="230"/>
      <c r="CF2563" s="230"/>
      <c r="CG2563" s="230"/>
      <c r="CH2563" s="230"/>
      <c r="CI2563" s="230"/>
      <c r="CJ2563" s="230"/>
    </row>
    <row r="2564" spans="1:88" ht="14.25" customHeight="1">
      <c r="A2564" s="412"/>
      <c r="B2564" s="88"/>
      <c r="C2564" s="89"/>
      <c r="E2564" s="224"/>
      <c r="F2564" s="224"/>
      <c r="G2564" s="224"/>
      <c r="H2564" s="224"/>
      <c r="I2564" s="232"/>
      <c r="J2564" s="224"/>
      <c r="K2564" s="224"/>
      <c r="L2564" s="224"/>
      <c r="M2564" s="233"/>
      <c r="N2564" s="243"/>
      <c r="P2564" s="233"/>
      <c r="Q2564" s="244"/>
      <c r="R2564" s="245"/>
      <c r="S2564" s="154"/>
      <c r="T2564" s="154"/>
      <c r="U2564" s="236"/>
      <c r="V2564" s="225"/>
      <c r="W2564" s="246"/>
      <c r="X2564" s="247"/>
      <c r="Y2564" s="248"/>
      <c r="Z2564" s="249"/>
      <c r="AA2564" s="249"/>
      <c r="AB2564" s="250"/>
      <c r="AC2564" s="250"/>
      <c r="AD2564" s="230"/>
      <c r="AE2564" s="251"/>
      <c r="AF2564" s="252"/>
      <c r="AG2564" s="236"/>
      <c r="AH2564" s="253"/>
      <c r="AI2564" s="230"/>
      <c r="AJ2564" s="230"/>
      <c r="AK2564" s="230"/>
      <c r="AL2564" s="230"/>
      <c r="AM2564" s="230"/>
      <c r="AN2564" s="230"/>
      <c r="AO2564" s="230"/>
      <c r="AP2564" s="230"/>
      <c r="AQ2564" s="230"/>
      <c r="AR2564" s="249"/>
      <c r="AS2564" s="230"/>
      <c r="AT2564" s="230"/>
      <c r="AU2564" s="230"/>
      <c r="AV2564" s="230"/>
      <c r="AW2564" s="230"/>
      <c r="AX2564" s="230"/>
      <c r="AY2564" s="230"/>
      <c r="AZ2564" s="230"/>
      <c r="BA2564" s="230"/>
      <c r="BB2564" s="230"/>
      <c r="BC2564" s="230"/>
      <c r="BD2564" s="230"/>
      <c r="BE2564" s="230"/>
      <c r="BF2564" s="230"/>
      <c r="BG2564" s="230"/>
      <c r="BH2564" s="230"/>
      <c r="BI2564" s="230"/>
      <c r="BJ2564" s="230"/>
      <c r="BK2564" s="230"/>
      <c r="BL2564" s="230"/>
      <c r="BM2564" s="230"/>
      <c r="BN2564" s="230"/>
      <c r="BO2564" s="230"/>
      <c r="BP2564" s="230"/>
      <c r="BQ2564" s="230"/>
      <c r="BR2564" s="230"/>
      <c r="BS2564" s="230"/>
      <c r="BT2564" s="230"/>
      <c r="BU2564" s="230"/>
      <c r="BV2564" s="230"/>
      <c r="BW2564" s="230"/>
      <c r="BX2564" s="230"/>
      <c r="BY2564" s="230"/>
      <c r="BZ2564" s="230"/>
      <c r="CA2564" s="230"/>
      <c r="CB2564" s="230"/>
      <c r="CC2564" s="230"/>
      <c r="CD2564" s="230"/>
      <c r="CE2564" s="230"/>
      <c r="CF2564" s="230"/>
      <c r="CG2564" s="230"/>
      <c r="CH2564" s="230"/>
      <c r="CI2564" s="230"/>
      <c r="CJ2564" s="230"/>
    </row>
    <row r="2565" spans="1:88" ht="14.25" customHeight="1">
      <c r="A2565" s="412"/>
      <c r="B2565" s="88"/>
      <c r="C2565" s="89"/>
      <c r="E2565" s="224"/>
      <c r="F2565" s="224"/>
      <c r="G2565" s="224"/>
      <c r="H2565" s="224"/>
      <c r="I2565" s="232"/>
      <c r="J2565" s="224"/>
      <c r="K2565" s="224"/>
      <c r="L2565" s="224"/>
      <c r="M2565" s="233"/>
      <c r="N2565" s="243"/>
      <c r="P2565" s="233"/>
      <c r="Q2565" s="244"/>
      <c r="R2565" s="245"/>
      <c r="S2565" s="154"/>
      <c r="T2565" s="154"/>
      <c r="U2565" s="236"/>
      <c r="V2565" s="225"/>
      <c r="W2565" s="246"/>
      <c r="X2565" s="247"/>
      <c r="Y2565" s="248"/>
      <c r="Z2565" s="249"/>
      <c r="AA2565" s="249"/>
      <c r="AB2565" s="250"/>
      <c r="AC2565" s="250"/>
      <c r="AD2565" s="230"/>
      <c r="AE2565" s="251"/>
      <c r="AF2565" s="252"/>
      <c r="AG2565" s="236"/>
      <c r="AH2565" s="253"/>
      <c r="AI2565" s="230"/>
      <c r="AJ2565" s="230"/>
      <c r="AK2565" s="230"/>
      <c r="AL2565" s="230"/>
      <c r="AM2565" s="230"/>
      <c r="AN2565" s="230"/>
      <c r="AO2565" s="230"/>
      <c r="AP2565" s="230"/>
      <c r="AQ2565" s="230"/>
      <c r="AR2565" s="249"/>
      <c r="AS2565" s="230"/>
      <c r="AT2565" s="230"/>
      <c r="AU2565" s="230"/>
      <c r="AV2565" s="230"/>
      <c r="AW2565" s="230"/>
      <c r="AX2565" s="230"/>
      <c r="AY2565" s="230"/>
      <c r="AZ2565" s="230"/>
      <c r="BA2565" s="230"/>
      <c r="BB2565" s="230"/>
      <c r="BC2565" s="230"/>
      <c r="BD2565" s="230"/>
      <c r="BE2565" s="230"/>
      <c r="BF2565" s="230"/>
      <c r="BG2565" s="230"/>
      <c r="BH2565" s="230"/>
      <c r="BI2565" s="230"/>
      <c r="BJ2565" s="230"/>
      <c r="BK2565" s="230"/>
      <c r="BL2565" s="230"/>
      <c r="BM2565" s="230"/>
      <c r="BN2565" s="230"/>
      <c r="BO2565" s="230"/>
      <c r="BP2565" s="230"/>
      <c r="BQ2565" s="230"/>
      <c r="BR2565" s="230"/>
      <c r="BS2565" s="230"/>
      <c r="BT2565" s="230"/>
      <c r="BU2565" s="230"/>
      <c r="BV2565" s="230"/>
      <c r="BW2565" s="230"/>
      <c r="BX2565" s="230"/>
      <c r="BY2565" s="230"/>
      <c r="BZ2565" s="230"/>
      <c r="CA2565" s="230"/>
      <c r="CB2565" s="230"/>
      <c r="CC2565" s="230"/>
      <c r="CD2565" s="230"/>
      <c r="CE2565" s="230"/>
      <c r="CF2565" s="230"/>
      <c r="CG2565" s="230"/>
      <c r="CH2565" s="230"/>
      <c r="CI2565" s="230"/>
      <c r="CJ2565" s="230"/>
    </row>
    <row r="2566" spans="1:88" ht="14.25" customHeight="1">
      <c r="A2566" s="412"/>
      <c r="B2566" s="88"/>
      <c r="C2566" s="89"/>
      <c r="E2566" s="224"/>
      <c r="F2566" s="224"/>
      <c r="G2566" s="224"/>
      <c r="H2566" s="224"/>
      <c r="I2566" s="232"/>
      <c r="J2566" s="224"/>
      <c r="K2566" s="224"/>
      <c r="L2566" s="224"/>
      <c r="M2566" s="233"/>
      <c r="N2566" s="243"/>
      <c r="P2566" s="233"/>
      <c r="Q2566" s="244"/>
      <c r="R2566" s="245"/>
      <c r="S2566" s="154"/>
      <c r="T2566" s="154"/>
      <c r="U2566" s="236"/>
      <c r="V2566" s="225"/>
      <c r="W2566" s="246"/>
      <c r="X2566" s="247"/>
      <c r="Y2566" s="248"/>
      <c r="Z2566" s="249"/>
      <c r="AA2566" s="249"/>
      <c r="AB2566" s="250"/>
      <c r="AC2566" s="250"/>
      <c r="AD2566" s="230"/>
      <c r="AE2566" s="251"/>
      <c r="AF2566" s="252"/>
      <c r="AG2566" s="236"/>
      <c r="AH2566" s="253"/>
      <c r="AI2566" s="230"/>
      <c r="AJ2566" s="230"/>
      <c r="AK2566" s="230"/>
      <c r="AL2566" s="230"/>
      <c r="AM2566" s="230"/>
      <c r="AN2566" s="230"/>
      <c r="AO2566" s="230"/>
      <c r="AP2566" s="230"/>
      <c r="AQ2566" s="230"/>
      <c r="AR2566" s="249"/>
      <c r="AS2566" s="230"/>
      <c r="AT2566" s="230"/>
      <c r="AU2566" s="230"/>
      <c r="AV2566" s="230"/>
      <c r="AW2566" s="230"/>
      <c r="AX2566" s="230"/>
      <c r="AY2566" s="230"/>
      <c r="AZ2566" s="230"/>
      <c r="BA2566" s="230"/>
      <c r="BB2566" s="230"/>
      <c r="BC2566" s="230"/>
      <c r="BD2566" s="230"/>
      <c r="BE2566" s="230"/>
      <c r="BF2566" s="230"/>
      <c r="BG2566" s="230"/>
      <c r="BH2566" s="230"/>
      <c r="BI2566" s="230"/>
      <c r="BJ2566" s="230"/>
      <c r="BK2566" s="230"/>
      <c r="BL2566" s="230"/>
      <c r="BM2566" s="230"/>
      <c r="BN2566" s="230"/>
      <c r="BO2566" s="230"/>
      <c r="BP2566" s="230"/>
      <c r="BQ2566" s="230"/>
      <c r="BR2566" s="230"/>
      <c r="BS2566" s="230"/>
      <c r="BT2566" s="230"/>
      <c r="BU2566" s="230"/>
      <c r="BV2566" s="230"/>
      <c r="BW2566" s="230"/>
      <c r="BX2566" s="230"/>
      <c r="BY2566" s="230"/>
      <c r="BZ2566" s="230"/>
      <c r="CA2566" s="230"/>
      <c r="CB2566" s="230"/>
      <c r="CC2566" s="230"/>
      <c r="CD2566" s="230"/>
      <c r="CE2566" s="230"/>
      <c r="CF2566" s="230"/>
      <c r="CG2566" s="230"/>
      <c r="CH2566" s="230"/>
      <c r="CI2566" s="230"/>
      <c r="CJ2566" s="230"/>
    </row>
    <row r="2567" spans="1:88" ht="14.25" customHeight="1">
      <c r="A2567" s="412"/>
      <c r="B2567" s="88"/>
      <c r="C2567" s="89"/>
      <c r="E2567" s="224"/>
      <c r="F2567" s="224"/>
      <c r="G2567" s="224"/>
      <c r="H2567" s="224"/>
      <c r="I2567" s="232"/>
      <c r="J2567" s="224"/>
      <c r="K2567" s="224"/>
      <c r="L2567" s="224"/>
      <c r="M2567" s="233"/>
      <c r="N2567" s="243"/>
      <c r="P2567" s="233"/>
      <c r="Q2567" s="244"/>
      <c r="R2567" s="245"/>
      <c r="S2567" s="154"/>
      <c r="T2567" s="154"/>
      <c r="U2567" s="236"/>
      <c r="V2567" s="225"/>
      <c r="W2567" s="246"/>
      <c r="X2567" s="247"/>
      <c r="Y2567" s="248"/>
      <c r="Z2567" s="249"/>
      <c r="AA2567" s="249"/>
      <c r="AB2567" s="250"/>
      <c r="AC2567" s="250"/>
      <c r="AD2567" s="230"/>
      <c r="AE2567" s="251"/>
      <c r="AF2567" s="252"/>
      <c r="AG2567" s="236"/>
      <c r="AH2567" s="253"/>
      <c r="AI2567" s="230"/>
      <c r="AJ2567" s="230"/>
      <c r="AK2567" s="230"/>
      <c r="AL2567" s="230"/>
      <c r="AM2567" s="230"/>
      <c r="AN2567" s="230"/>
      <c r="AO2567" s="230"/>
      <c r="AP2567" s="230"/>
      <c r="AQ2567" s="230"/>
      <c r="AR2567" s="249"/>
      <c r="AS2567" s="230"/>
      <c r="AT2567" s="230"/>
      <c r="AU2567" s="230"/>
      <c r="AV2567" s="230"/>
      <c r="AW2567" s="230"/>
      <c r="AX2567" s="230"/>
      <c r="AY2567" s="230"/>
      <c r="AZ2567" s="230"/>
      <c r="BA2567" s="230"/>
      <c r="BB2567" s="230"/>
      <c r="BC2567" s="230"/>
      <c r="BD2567" s="230"/>
      <c r="BE2567" s="230"/>
      <c r="BF2567" s="230"/>
      <c r="BG2567" s="230"/>
      <c r="BH2567" s="230"/>
      <c r="BI2567" s="230"/>
      <c r="BJ2567" s="230"/>
      <c r="BK2567" s="230"/>
      <c r="BL2567" s="230"/>
      <c r="BM2567" s="230"/>
      <c r="BN2567" s="230"/>
      <c r="BO2567" s="230"/>
      <c r="BP2567" s="230"/>
      <c r="BQ2567" s="230"/>
      <c r="BR2567" s="230"/>
      <c r="BS2567" s="230"/>
      <c r="BT2567" s="230"/>
      <c r="BU2567" s="230"/>
      <c r="BV2567" s="230"/>
      <c r="BW2567" s="230"/>
      <c r="BX2567" s="230"/>
      <c r="BY2567" s="230"/>
      <c r="BZ2567" s="230"/>
      <c r="CA2567" s="230"/>
      <c r="CB2567" s="230"/>
      <c r="CC2567" s="230"/>
      <c r="CD2567" s="230"/>
      <c r="CE2567" s="230"/>
      <c r="CF2567" s="230"/>
      <c r="CG2567" s="230"/>
      <c r="CH2567" s="230"/>
      <c r="CI2567" s="230"/>
      <c r="CJ2567" s="230"/>
    </row>
    <row r="2568" spans="1:88" ht="14.25" customHeight="1">
      <c r="A2568" s="412"/>
      <c r="B2568" s="88"/>
      <c r="C2568" s="89"/>
      <c r="E2568" s="224"/>
      <c r="F2568" s="224"/>
      <c r="G2568" s="224"/>
      <c r="H2568" s="224"/>
      <c r="I2568" s="232"/>
      <c r="J2568" s="224"/>
      <c r="K2568" s="224"/>
      <c r="L2568" s="224"/>
      <c r="M2568" s="233"/>
      <c r="N2568" s="243"/>
      <c r="P2568" s="233"/>
      <c r="Q2568" s="244"/>
      <c r="R2568" s="245"/>
      <c r="S2568" s="154"/>
      <c r="T2568" s="154"/>
      <c r="U2568" s="236"/>
      <c r="V2568" s="225"/>
      <c r="W2568" s="246"/>
      <c r="X2568" s="247"/>
      <c r="Y2568" s="248"/>
      <c r="Z2568" s="249"/>
      <c r="AA2568" s="249"/>
      <c r="AB2568" s="250"/>
      <c r="AC2568" s="250"/>
      <c r="AD2568" s="230"/>
      <c r="AE2568" s="251"/>
      <c r="AF2568" s="252"/>
      <c r="AG2568" s="236"/>
      <c r="AH2568" s="253"/>
      <c r="AI2568" s="230"/>
      <c r="AJ2568" s="230"/>
      <c r="AK2568" s="230"/>
      <c r="AL2568" s="230"/>
      <c r="AM2568" s="230"/>
      <c r="AN2568" s="230"/>
      <c r="AO2568" s="230"/>
      <c r="AP2568" s="230"/>
      <c r="AQ2568" s="230"/>
      <c r="AR2568" s="249"/>
      <c r="AS2568" s="230"/>
      <c r="AT2568" s="230"/>
      <c r="AU2568" s="230"/>
      <c r="AV2568" s="230"/>
      <c r="AW2568" s="230"/>
      <c r="AX2568" s="230"/>
      <c r="AY2568" s="230"/>
      <c r="AZ2568" s="230"/>
      <c r="BA2568" s="230"/>
      <c r="BB2568" s="230"/>
      <c r="BC2568" s="230"/>
      <c r="BD2568" s="230"/>
      <c r="BE2568" s="230"/>
      <c r="BF2568" s="230"/>
      <c r="BG2568" s="230"/>
      <c r="BH2568" s="230"/>
      <c r="BI2568" s="230"/>
      <c r="BJ2568" s="230"/>
      <c r="BK2568" s="230"/>
      <c r="BL2568" s="230"/>
      <c r="BM2568" s="230"/>
      <c r="BN2568" s="230"/>
      <c r="BO2568" s="230"/>
      <c r="BP2568" s="230"/>
      <c r="BQ2568" s="230"/>
      <c r="BR2568" s="230"/>
      <c r="BS2568" s="230"/>
      <c r="BT2568" s="230"/>
      <c r="BU2568" s="230"/>
      <c r="BV2568" s="230"/>
      <c r="BW2568" s="230"/>
      <c r="BX2568" s="230"/>
      <c r="BY2568" s="230"/>
      <c r="BZ2568" s="230"/>
      <c r="CA2568" s="230"/>
      <c r="CB2568" s="230"/>
      <c r="CC2568" s="230"/>
      <c r="CD2568" s="230"/>
      <c r="CE2568" s="230"/>
      <c r="CF2568" s="230"/>
      <c r="CG2568" s="230"/>
      <c r="CH2568" s="230"/>
      <c r="CI2568" s="230"/>
      <c r="CJ2568" s="230"/>
    </row>
    <row r="2569" spans="1:88" ht="14.25" customHeight="1">
      <c r="A2569" s="412"/>
      <c r="B2569" s="88"/>
      <c r="C2569" s="89"/>
      <c r="E2569" s="224"/>
      <c r="F2569" s="224"/>
      <c r="G2569" s="224"/>
      <c r="H2569" s="224"/>
      <c r="I2569" s="232"/>
      <c r="J2569" s="224"/>
      <c r="K2569" s="224"/>
      <c r="L2569" s="224"/>
      <c r="M2569" s="233"/>
      <c r="N2569" s="243"/>
      <c r="P2569" s="233"/>
      <c r="Q2569" s="244"/>
      <c r="R2569" s="245"/>
      <c r="S2569" s="154"/>
      <c r="T2569" s="154"/>
      <c r="U2569" s="236"/>
      <c r="V2569" s="225"/>
      <c r="W2569" s="246"/>
      <c r="X2569" s="247"/>
      <c r="Y2569" s="248"/>
      <c r="Z2569" s="249"/>
      <c r="AA2569" s="249"/>
      <c r="AB2569" s="250"/>
      <c r="AC2569" s="250"/>
      <c r="AD2569" s="230"/>
      <c r="AE2569" s="251"/>
      <c r="AF2569" s="252"/>
      <c r="AG2569" s="236"/>
      <c r="AH2569" s="253"/>
      <c r="AI2569" s="230"/>
      <c r="AJ2569" s="230"/>
      <c r="AK2569" s="230"/>
      <c r="AL2569" s="230"/>
      <c r="AM2569" s="230"/>
      <c r="AN2569" s="230"/>
      <c r="AO2569" s="230"/>
      <c r="AP2569" s="230"/>
      <c r="AQ2569" s="230"/>
      <c r="AR2569" s="249"/>
      <c r="AS2569" s="230"/>
      <c r="AT2569" s="230"/>
      <c r="AU2569" s="230"/>
      <c r="AV2569" s="230"/>
      <c r="AW2569" s="230"/>
      <c r="AX2569" s="230"/>
      <c r="AY2569" s="230"/>
      <c r="AZ2569" s="230"/>
      <c r="BA2569" s="230"/>
      <c r="BB2569" s="230"/>
      <c r="BC2569" s="230"/>
      <c r="BD2569" s="230"/>
      <c r="BE2569" s="230"/>
      <c r="BF2569" s="230"/>
      <c r="BG2569" s="230"/>
      <c r="BH2569" s="230"/>
      <c r="BI2569" s="230"/>
      <c r="BJ2569" s="230"/>
      <c r="BK2569" s="230"/>
      <c r="BL2569" s="230"/>
      <c r="BM2569" s="230"/>
      <c r="BN2569" s="230"/>
      <c r="BO2569" s="230"/>
      <c r="BP2569" s="230"/>
      <c r="BQ2569" s="230"/>
      <c r="BR2569" s="230"/>
      <c r="BS2569" s="230"/>
      <c r="BT2569" s="230"/>
      <c r="BU2569" s="230"/>
      <c r="BV2569" s="230"/>
      <c r="BW2569" s="230"/>
      <c r="BX2569" s="230"/>
      <c r="BY2569" s="230"/>
      <c r="BZ2569" s="230"/>
      <c r="CA2569" s="230"/>
      <c r="CB2569" s="230"/>
      <c r="CC2569" s="230"/>
      <c r="CD2569" s="230"/>
      <c r="CE2569" s="230"/>
      <c r="CF2569" s="230"/>
      <c r="CG2569" s="230"/>
      <c r="CH2569" s="230"/>
      <c r="CI2569" s="230"/>
      <c r="CJ2569" s="230"/>
    </row>
    <row r="2570" spans="1:88" ht="14.25" customHeight="1">
      <c r="A2570" s="412"/>
      <c r="B2570" s="88"/>
      <c r="C2570" s="89"/>
      <c r="E2570" s="224"/>
      <c r="F2570" s="224"/>
      <c r="G2570" s="224"/>
      <c r="H2570" s="224"/>
      <c r="I2570" s="232"/>
      <c r="J2570" s="224"/>
      <c r="K2570" s="224"/>
      <c r="L2570" s="224"/>
      <c r="M2570" s="233"/>
      <c r="N2570" s="243"/>
      <c r="P2570" s="233"/>
      <c r="Q2570" s="244"/>
      <c r="R2570" s="245"/>
      <c r="S2570" s="154"/>
      <c r="T2570" s="154"/>
      <c r="U2570" s="236"/>
      <c r="V2570" s="225"/>
      <c r="W2570" s="246"/>
      <c r="X2570" s="247"/>
      <c r="Y2570" s="248"/>
      <c r="Z2570" s="249"/>
      <c r="AA2570" s="249"/>
      <c r="AB2570" s="250"/>
      <c r="AC2570" s="250"/>
      <c r="AD2570" s="230"/>
      <c r="AE2570" s="251"/>
      <c r="AF2570" s="252"/>
      <c r="AG2570" s="236"/>
      <c r="AH2570" s="253"/>
      <c r="AI2570" s="230"/>
      <c r="AJ2570" s="230"/>
      <c r="AK2570" s="230"/>
      <c r="AL2570" s="230"/>
      <c r="AM2570" s="230"/>
      <c r="AN2570" s="230"/>
      <c r="AO2570" s="230"/>
      <c r="AP2570" s="230"/>
      <c r="AQ2570" s="230"/>
      <c r="AR2570" s="249"/>
      <c r="AS2570" s="230"/>
      <c r="AT2570" s="230"/>
      <c r="AU2570" s="230"/>
      <c r="AV2570" s="230"/>
      <c r="AW2570" s="230"/>
      <c r="AX2570" s="230"/>
      <c r="AY2570" s="230"/>
      <c r="AZ2570" s="230"/>
      <c r="BA2570" s="230"/>
      <c r="BB2570" s="230"/>
      <c r="BC2570" s="230"/>
      <c r="BD2570" s="230"/>
      <c r="BE2570" s="230"/>
      <c r="BF2570" s="230"/>
      <c r="BG2570" s="230"/>
      <c r="BH2570" s="230"/>
      <c r="BI2570" s="230"/>
      <c r="BJ2570" s="230"/>
      <c r="BK2570" s="230"/>
      <c r="BL2570" s="230"/>
      <c r="BM2570" s="230"/>
      <c r="BN2570" s="230"/>
      <c r="BO2570" s="230"/>
      <c r="BP2570" s="230"/>
      <c r="BQ2570" s="230"/>
      <c r="BR2570" s="230"/>
      <c r="BS2570" s="230"/>
      <c r="BT2570" s="230"/>
      <c r="BU2570" s="230"/>
      <c r="BV2570" s="230"/>
      <c r="BW2570" s="230"/>
      <c r="BX2570" s="230"/>
      <c r="BY2570" s="230"/>
      <c r="BZ2570" s="230"/>
      <c r="CA2570" s="230"/>
      <c r="CB2570" s="230"/>
      <c r="CC2570" s="230"/>
      <c r="CD2570" s="230"/>
      <c r="CE2570" s="230"/>
      <c r="CF2570" s="230"/>
      <c r="CG2570" s="230"/>
      <c r="CH2570" s="230"/>
      <c r="CI2570" s="230"/>
      <c r="CJ2570" s="230"/>
    </row>
    <row r="2571" spans="1:88" ht="14.25" customHeight="1">
      <c r="A2571" s="412"/>
      <c r="B2571" s="88"/>
      <c r="C2571" s="89"/>
      <c r="E2571" s="224"/>
      <c r="F2571" s="224"/>
      <c r="G2571" s="224"/>
      <c r="H2571" s="224"/>
      <c r="I2571" s="232"/>
      <c r="J2571" s="224"/>
      <c r="K2571" s="224"/>
      <c r="L2571" s="224"/>
      <c r="M2571" s="233"/>
      <c r="N2571" s="243"/>
      <c r="P2571" s="233"/>
      <c r="Q2571" s="244"/>
      <c r="R2571" s="245"/>
      <c r="S2571" s="154"/>
      <c r="T2571" s="154"/>
      <c r="U2571" s="236"/>
      <c r="V2571" s="225"/>
      <c r="W2571" s="246"/>
      <c r="X2571" s="247"/>
      <c r="Y2571" s="248"/>
      <c r="Z2571" s="249"/>
      <c r="AA2571" s="249"/>
      <c r="AB2571" s="250"/>
      <c r="AC2571" s="250"/>
      <c r="AD2571" s="230"/>
      <c r="AE2571" s="251"/>
      <c r="AF2571" s="252"/>
      <c r="AG2571" s="236"/>
      <c r="AH2571" s="253"/>
      <c r="AI2571" s="230"/>
      <c r="AJ2571" s="230"/>
      <c r="AK2571" s="230"/>
      <c r="AL2571" s="230"/>
      <c r="AM2571" s="230"/>
      <c r="AN2571" s="230"/>
      <c r="AO2571" s="230"/>
      <c r="AP2571" s="230"/>
      <c r="AQ2571" s="230"/>
      <c r="AR2571" s="249"/>
      <c r="AS2571" s="230"/>
      <c r="AT2571" s="230"/>
      <c r="AU2571" s="230"/>
      <c r="AV2571" s="230"/>
      <c r="AW2571" s="230"/>
      <c r="AX2571" s="230"/>
      <c r="AY2571" s="230"/>
      <c r="AZ2571" s="230"/>
      <c r="BA2571" s="230"/>
      <c r="BB2571" s="230"/>
      <c r="BC2571" s="230"/>
      <c r="BD2571" s="230"/>
      <c r="BE2571" s="230"/>
      <c r="BF2571" s="230"/>
      <c r="BG2571" s="230"/>
      <c r="BH2571" s="230"/>
      <c r="BI2571" s="230"/>
      <c r="BJ2571" s="230"/>
      <c r="BK2571" s="230"/>
      <c r="BL2571" s="230"/>
      <c r="BM2571" s="230"/>
      <c r="BN2571" s="230"/>
      <c r="BO2571" s="230"/>
      <c r="BP2571" s="230"/>
      <c r="BQ2571" s="230"/>
      <c r="BR2571" s="230"/>
      <c r="BS2571" s="230"/>
      <c r="BT2571" s="230"/>
      <c r="BU2571" s="230"/>
      <c r="BV2571" s="230"/>
      <c r="BW2571" s="230"/>
      <c r="BX2571" s="230"/>
      <c r="BY2571" s="230"/>
      <c r="BZ2571" s="230"/>
      <c r="CA2571" s="230"/>
      <c r="CB2571" s="230"/>
      <c r="CC2571" s="230"/>
      <c r="CD2571" s="230"/>
      <c r="CE2571" s="230"/>
      <c r="CF2571" s="230"/>
      <c r="CG2571" s="230"/>
      <c r="CH2571" s="230"/>
      <c r="CI2571" s="230"/>
      <c r="CJ2571" s="230"/>
    </row>
    <row r="2572" spans="1:88" ht="14.25" customHeight="1">
      <c r="A2572" s="412"/>
      <c r="B2572" s="88"/>
      <c r="C2572" s="89"/>
      <c r="E2572" s="224"/>
      <c r="F2572" s="224"/>
      <c r="G2572" s="224"/>
      <c r="H2572" s="224"/>
      <c r="I2572" s="232"/>
      <c r="J2572" s="224"/>
      <c r="K2572" s="224"/>
      <c r="L2572" s="224"/>
      <c r="M2572" s="233"/>
      <c r="N2572" s="243"/>
      <c r="P2572" s="233"/>
      <c r="Q2572" s="244"/>
      <c r="R2572" s="245"/>
      <c r="S2572" s="154"/>
      <c r="T2572" s="154"/>
      <c r="U2572" s="236"/>
      <c r="V2572" s="225"/>
      <c r="W2572" s="246"/>
      <c r="X2572" s="247"/>
      <c r="Y2572" s="248"/>
      <c r="Z2572" s="249"/>
      <c r="AA2572" s="249"/>
      <c r="AB2572" s="250"/>
      <c r="AC2572" s="250"/>
      <c r="AD2572" s="230"/>
      <c r="AE2572" s="251"/>
      <c r="AF2572" s="252"/>
      <c r="AG2572" s="236"/>
      <c r="AH2572" s="253"/>
      <c r="AI2572" s="230"/>
      <c r="AJ2572" s="230"/>
      <c r="AK2572" s="230"/>
      <c r="AL2572" s="230"/>
      <c r="AM2572" s="230"/>
      <c r="AN2572" s="230"/>
      <c r="AO2572" s="230"/>
      <c r="AP2572" s="230"/>
      <c r="AQ2572" s="230"/>
      <c r="AR2572" s="249"/>
      <c r="AS2572" s="230"/>
      <c r="AT2572" s="230"/>
      <c r="AU2572" s="230"/>
      <c r="AV2572" s="230"/>
      <c r="AW2572" s="230"/>
      <c r="AX2572" s="230"/>
      <c r="AY2572" s="230"/>
      <c r="AZ2572" s="230"/>
      <c r="BA2572" s="230"/>
      <c r="BB2572" s="230"/>
      <c r="BC2572" s="230"/>
      <c r="BD2572" s="230"/>
      <c r="BE2572" s="230"/>
      <c r="BF2572" s="230"/>
      <c r="BG2572" s="230"/>
      <c r="BH2572" s="230"/>
      <c r="BI2572" s="230"/>
      <c r="BJ2572" s="230"/>
      <c r="BK2572" s="230"/>
      <c r="BL2572" s="230"/>
      <c r="BM2572" s="230"/>
      <c r="BN2572" s="230"/>
      <c r="BO2572" s="230"/>
      <c r="BP2572" s="230"/>
      <c r="BQ2572" s="230"/>
      <c r="BR2572" s="230"/>
      <c r="BS2572" s="230"/>
      <c r="BT2572" s="230"/>
      <c r="BU2572" s="230"/>
      <c r="BV2572" s="230"/>
      <c r="BW2572" s="230"/>
      <c r="BX2572" s="230"/>
      <c r="BY2572" s="230"/>
      <c r="BZ2572" s="230"/>
      <c r="CA2572" s="230"/>
      <c r="CB2572" s="230"/>
      <c r="CC2572" s="230"/>
      <c r="CD2572" s="230"/>
      <c r="CE2572" s="230"/>
      <c r="CF2572" s="230"/>
      <c r="CG2572" s="230"/>
      <c r="CH2572" s="230"/>
      <c r="CI2572" s="230"/>
      <c r="CJ2572" s="230"/>
    </row>
    <row r="2573" spans="1:88" ht="14.25" customHeight="1">
      <c r="A2573" s="412"/>
      <c r="B2573" s="88"/>
      <c r="C2573" s="89"/>
      <c r="E2573" s="224"/>
      <c r="F2573" s="224"/>
      <c r="G2573" s="224"/>
      <c r="H2573" s="224"/>
      <c r="I2573" s="232"/>
      <c r="J2573" s="224"/>
      <c r="K2573" s="224"/>
      <c r="L2573" s="224"/>
      <c r="M2573" s="233"/>
      <c r="N2573" s="243"/>
      <c r="P2573" s="233"/>
      <c r="Q2573" s="244"/>
      <c r="R2573" s="245"/>
      <c r="S2573" s="154"/>
      <c r="T2573" s="154"/>
      <c r="U2573" s="236"/>
      <c r="V2573" s="225"/>
      <c r="W2573" s="246"/>
      <c r="X2573" s="247"/>
      <c r="Y2573" s="248"/>
      <c r="Z2573" s="249"/>
      <c r="AA2573" s="249"/>
      <c r="AB2573" s="250"/>
      <c r="AC2573" s="250"/>
      <c r="AD2573" s="230"/>
      <c r="AE2573" s="251"/>
      <c r="AF2573" s="252"/>
      <c r="AG2573" s="236"/>
      <c r="AH2573" s="253"/>
      <c r="AI2573" s="230"/>
      <c r="AJ2573" s="230"/>
      <c r="AK2573" s="230"/>
      <c r="AL2573" s="230"/>
      <c r="AM2573" s="230"/>
      <c r="AN2573" s="230"/>
      <c r="AO2573" s="230"/>
      <c r="AP2573" s="230"/>
      <c r="AQ2573" s="230"/>
      <c r="AR2573" s="249"/>
      <c r="AS2573" s="230"/>
      <c r="AT2573" s="230"/>
      <c r="AU2573" s="230"/>
      <c r="AV2573" s="230"/>
      <c r="AW2573" s="230"/>
      <c r="AX2573" s="230"/>
      <c r="AY2573" s="230"/>
      <c r="AZ2573" s="230"/>
      <c r="BA2573" s="230"/>
      <c r="BB2573" s="230"/>
      <c r="BC2573" s="230"/>
      <c r="BD2573" s="230"/>
      <c r="BE2573" s="230"/>
      <c r="BF2573" s="230"/>
      <c r="BG2573" s="230"/>
      <c r="BH2573" s="230"/>
      <c r="BI2573" s="230"/>
      <c r="BJ2573" s="230"/>
      <c r="BK2573" s="230"/>
      <c r="BL2573" s="230"/>
      <c r="BM2573" s="230"/>
      <c r="BN2573" s="230"/>
      <c r="BO2573" s="230"/>
      <c r="BP2573" s="230"/>
      <c r="BQ2573" s="230"/>
      <c r="BR2573" s="230"/>
      <c r="BS2573" s="230"/>
      <c r="BT2573" s="230"/>
      <c r="BU2573" s="230"/>
      <c r="BV2573" s="230"/>
      <c r="BW2573" s="230"/>
      <c r="BX2573" s="230"/>
      <c r="BY2573" s="230"/>
      <c r="BZ2573" s="230"/>
      <c r="CA2573" s="230"/>
      <c r="CB2573" s="230"/>
      <c r="CC2573" s="230"/>
      <c r="CD2573" s="230"/>
      <c r="CE2573" s="230"/>
      <c r="CF2573" s="230"/>
      <c r="CG2573" s="230"/>
      <c r="CH2573" s="230"/>
      <c r="CI2573" s="230"/>
      <c r="CJ2573" s="230"/>
    </row>
    <row r="2574" spans="1:88" ht="14.25" customHeight="1">
      <c r="A2574" s="412"/>
      <c r="B2574" s="88"/>
      <c r="C2574" s="89"/>
      <c r="E2574" s="224"/>
      <c r="F2574" s="224"/>
      <c r="G2574" s="224"/>
      <c r="H2574" s="224"/>
      <c r="I2574" s="232"/>
      <c r="J2574" s="224"/>
      <c r="K2574" s="224"/>
      <c r="L2574" s="224"/>
      <c r="M2574" s="233"/>
      <c r="N2574" s="243"/>
      <c r="P2574" s="233"/>
      <c r="Q2574" s="244"/>
      <c r="R2574" s="245"/>
      <c r="S2574" s="154"/>
      <c r="T2574" s="154"/>
      <c r="U2574" s="236"/>
      <c r="V2574" s="225"/>
      <c r="W2574" s="246"/>
      <c r="X2574" s="247"/>
      <c r="Y2574" s="248"/>
      <c r="Z2574" s="249"/>
      <c r="AA2574" s="249"/>
      <c r="AB2574" s="250"/>
      <c r="AC2574" s="250"/>
      <c r="AD2574" s="230"/>
      <c r="AE2574" s="251"/>
      <c r="AF2574" s="252"/>
      <c r="AG2574" s="236"/>
      <c r="AH2574" s="253"/>
      <c r="AI2574" s="230"/>
      <c r="AJ2574" s="230"/>
      <c r="AK2574" s="230"/>
      <c r="AL2574" s="230"/>
      <c r="AM2574" s="230"/>
      <c r="AN2574" s="230"/>
      <c r="AO2574" s="230"/>
      <c r="AP2574" s="230"/>
      <c r="AQ2574" s="230"/>
      <c r="AR2574" s="249"/>
      <c r="AS2574" s="230"/>
      <c r="AT2574" s="230"/>
      <c r="AU2574" s="230"/>
      <c r="AV2574" s="230"/>
      <c r="AW2574" s="230"/>
      <c r="AX2574" s="230"/>
      <c r="AY2574" s="230"/>
      <c r="AZ2574" s="230"/>
      <c r="BA2574" s="230"/>
      <c r="BB2574" s="230"/>
      <c r="BC2574" s="230"/>
      <c r="BD2574" s="230"/>
      <c r="BE2574" s="230"/>
      <c r="BF2574" s="230"/>
      <c r="BG2574" s="230"/>
      <c r="BH2574" s="230"/>
      <c r="BI2574" s="230"/>
      <c r="BJ2574" s="230"/>
      <c r="BK2574" s="230"/>
      <c r="BL2574" s="230"/>
      <c r="BM2574" s="230"/>
      <c r="BN2574" s="230"/>
      <c r="BO2574" s="230"/>
      <c r="BP2574" s="230"/>
      <c r="BQ2574" s="230"/>
      <c r="BR2574" s="230"/>
      <c r="BS2574" s="230"/>
      <c r="BT2574" s="230"/>
      <c r="BU2574" s="230"/>
      <c r="BV2574" s="230"/>
      <c r="BW2574" s="230"/>
      <c r="BX2574" s="230"/>
      <c r="BY2574" s="230"/>
      <c r="BZ2574" s="230"/>
      <c r="CA2574" s="230"/>
      <c r="CB2574" s="230"/>
      <c r="CC2574" s="230"/>
      <c r="CD2574" s="230"/>
      <c r="CE2574" s="230"/>
      <c r="CF2574" s="230"/>
      <c r="CG2574" s="230"/>
      <c r="CH2574" s="230"/>
      <c r="CI2574" s="230"/>
      <c r="CJ2574" s="230"/>
    </row>
    <row r="2575" spans="1:88" ht="14.25" customHeight="1">
      <c r="A2575" s="412"/>
      <c r="B2575" s="88"/>
      <c r="C2575" s="89"/>
      <c r="E2575" s="224"/>
      <c r="F2575" s="224"/>
      <c r="G2575" s="224"/>
      <c r="H2575" s="224"/>
      <c r="I2575" s="232"/>
      <c r="J2575" s="224"/>
      <c r="K2575" s="224"/>
      <c r="L2575" s="224"/>
      <c r="M2575" s="233"/>
      <c r="N2575" s="243"/>
      <c r="P2575" s="233"/>
      <c r="Q2575" s="244"/>
      <c r="R2575" s="245"/>
      <c r="S2575" s="154"/>
      <c r="T2575" s="154"/>
      <c r="U2575" s="236"/>
      <c r="V2575" s="225"/>
      <c r="W2575" s="246"/>
      <c r="X2575" s="247"/>
      <c r="Y2575" s="248"/>
      <c r="Z2575" s="249"/>
      <c r="AA2575" s="249"/>
      <c r="AB2575" s="250"/>
      <c r="AC2575" s="250"/>
      <c r="AD2575" s="230"/>
      <c r="AE2575" s="251"/>
      <c r="AF2575" s="252"/>
      <c r="AG2575" s="236"/>
      <c r="AH2575" s="253"/>
      <c r="AI2575" s="230"/>
      <c r="AJ2575" s="230"/>
      <c r="AK2575" s="230"/>
      <c r="AL2575" s="230"/>
      <c r="AM2575" s="230"/>
      <c r="AN2575" s="230"/>
      <c r="AO2575" s="230"/>
      <c r="AP2575" s="230"/>
      <c r="AQ2575" s="230"/>
      <c r="AR2575" s="249"/>
      <c r="AS2575" s="230"/>
      <c r="AT2575" s="230"/>
      <c r="AU2575" s="230"/>
      <c r="AV2575" s="230"/>
      <c r="AW2575" s="230"/>
      <c r="AX2575" s="230"/>
      <c r="AY2575" s="230"/>
      <c r="AZ2575" s="230"/>
      <c r="BA2575" s="230"/>
      <c r="BB2575" s="230"/>
      <c r="BC2575" s="230"/>
      <c r="BD2575" s="230"/>
      <c r="BE2575" s="230"/>
      <c r="BF2575" s="230"/>
      <c r="BG2575" s="230"/>
      <c r="BH2575" s="230"/>
      <c r="BI2575" s="230"/>
      <c r="BJ2575" s="230"/>
      <c r="BK2575" s="230"/>
      <c r="BL2575" s="230"/>
      <c r="BM2575" s="230"/>
      <c r="BN2575" s="230"/>
      <c r="BO2575" s="230"/>
      <c r="BP2575" s="230"/>
      <c r="BQ2575" s="230"/>
      <c r="BR2575" s="230"/>
      <c r="BS2575" s="230"/>
      <c r="BT2575" s="230"/>
      <c r="BU2575" s="230"/>
      <c r="BV2575" s="230"/>
      <c r="BW2575" s="230"/>
      <c r="BX2575" s="230"/>
      <c r="BY2575" s="230"/>
      <c r="BZ2575" s="230"/>
      <c r="CA2575" s="230"/>
      <c r="CB2575" s="230"/>
      <c r="CC2575" s="230"/>
      <c r="CD2575" s="230"/>
      <c r="CE2575" s="230"/>
      <c r="CF2575" s="230"/>
      <c r="CG2575" s="230"/>
      <c r="CH2575" s="230"/>
      <c r="CI2575" s="230"/>
      <c r="CJ2575" s="230"/>
    </row>
    <row r="2576" spans="1:88" ht="14.25" customHeight="1">
      <c r="A2576" s="412"/>
      <c r="B2576" s="88"/>
      <c r="C2576" s="89"/>
      <c r="E2576" s="224"/>
      <c r="F2576" s="224"/>
      <c r="G2576" s="224"/>
      <c r="H2576" s="224"/>
      <c r="I2576" s="232"/>
      <c r="J2576" s="224"/>
      <c r="K2576" s="224"/>
      <c r="L2576" s="224"/>
      <c r="M2576" s="233"/>
      <c r="N2576" s="243"/>
      <c r="P2576" s="233"/>
      <c r="Q2576" s="244"/>
      <c r="R2576" s="245"/>
      <c r="S2576" s="154"/>
      <c r="T2576" s="154"/>
      <c r="U2576" s="236"/>
      <c r="V2576" s="225"/>
      <c r="W2576" s="246"/>
      <c r="X2576" s="247"/>
      <c r="Y2576" s="248"/>
      <c r="Z2576" s="249"/>
      <c r="AA2576" s="249"/>
      <c r="AB2576" s="250"/>
      <c r="AC2576" s="250"/>
      <c r="AD2576" s="230"/>
      <c r="AE2576" s="251"/>
      <c r="AF2576" s="252"/>
      <c r="AG2576" s="236"/>
      <c r="AH2576" s="253"/>
      <c r="AI2576" s="230"/>
      <c r="AJ2576" s="230"/>
      <c r="AK2576" s="230"/>
      <c r="AL2576" s="230"/>
      <c r="AM2576" s="230"/>
      <c r="AN2576" s="230"/>
      <c r="AO2576" s="230"/>
      <c r="AP2576" s="230"/>
      <c r="AQ2576" s="230"/>
      <c r="AR2576" s="249"/>
      <c r="AS2576" s="230"/>
      <c r="AT2576" s="230"/>
      <c r="AU2576" s="230"/>
      <c r="AV2576" s="230"/>
      <c r="AW2576" s="230"/>
      <c r="AX2576" s="230"/>
      <c r="AY2576" s="230"/>
      <c r="AZ2576" s="230"/>
      <c r="BA2576" s="230"/>
      <c r="BB2576" s="230"/>
      <c r="BC2576" s="230"/>
      <c r="BD2576" s="230"/>
      <c r="BE2576" s="230"/>
      <c r="BF2576" s="230"/>
      <c r="BG2576" s="230"/>
      <c r="BH2576" s="230"/>
      <c r="BI2576" s="230"/>
      <c r="BJ2576" s="230"/>
      <c r="BK2576" s="230"/>
      <c r="BL2576" s="230"/>
      <c r="BM2576" s="230"/>
      <c r="BN2576" s="230"/>
      <c r="BO2576" s="230"/>
      <c r="BP2576" s="230"/>
      <c r="BQ2576" s="230"/>
      <c r="BR2576" s="230"/>
      <c r="BS2576" s="230"/>
      <c r="BT2576" s="230"/>
      <c r="BU2576" s="230"/>
      <c r="BV2576" s="230"/>
      <c r="BW2576" s="230"/>
      <c r="BX2576" s="230"/>
      <c r="BY2576" s="230"/>
      <c r="BZ2576" s="230"/>
      <c r="CA2576" s="230"/>
      <c r="CB2576" s="230"/>
      <c r="CC2576" s="230"/>
      <c r="CD2576" s="230"/>
      <c r="CE2576" s="230"/>
      <c r="CF2576" s="230"/>
      <c r="CG2576" s="230"/>
      <c r="CH2576" s="230"/>
      <c r="CI2576" s="230"/>
      <c r="CJ2576" s="230"/>
    </row>
    <row r="2577" spans="1:88" ht="14.25" customHeight="1">
      <c r="A2577" s="412"/>
      <c r="B2577" s="88"/>
      <c r="C2577" s="89"/>
      <c r="E2577" s="224"/>
      <c r="F2577" s="224"/>
      <c r="G2577" s="224"/>
      <c r="H2577" s="224"/>
      <c r="I2577" s="232"/>
      <c r="J2577" s="224"/>
      <c r="K2577" s="224"/>
      <c r="L2577" s="224"/>
      <c r="M2577" s="233"/>
      <c r="N2577" s="243"/>
      <c r="P2577" s="233"/>
      <c r="Q2577" s="244"/>
      <c r="R2577" s="245"/>
      <c r="S2577" s="154"/>
      <c r="T2577" s="154"/>
      <c r="U2577" s="236"/>
      <c r="V2577" s="225"/>
      <c r="W2577" s="246"/>
      <c r="X2577" s="247"/>
      <c r="Y2577" s="248"/>
      <c r="Z2577" s="249"/>
      <c r="AA2577" s="249"/>
      <c r="AB2577" s="250"/>
      <c r="AC2577" s="250"/>
      <c r="AD2577" s="230"/>
      <c r="AE2577" s="251"/>
      <c r="AF2577" s="252"/>
      <c r="AG2577" s="236"/>
      <c r="AH2577" s="253"/>
      <c r="AI2577" s="230"/>
      <c r="AJ2577" s="230"/>
      <c r="AK2577" s="230"/>
      <c r="AL2577" s="230"/>
      <c r="AM2577" s="230"/>
      <c r="AN2577" s="230"/>
      <c r="AO2577" s="230"/>
      <c r="AP2577" s="230"/>
      <c r="AQ2577" s="230"/>
      <c r="AR2577" s="249"/>
      <c r="AS2577" s="230"/>
      <c r="AT2577" s="230"/>
      <c r="AU2577" s="230"/>
      <c r="AV2577" s="230"/>
      <c r="AW2577" s="230"/>
      <c r="AX2577" s="230"/>
      <c r="AY2577" s="230"/>
      <c r="AZ2577" s="230"/>
      <c r="BA2577" s="230"/>
      <c r="BB2577" s="230"/>
      <c r="BC2577" s="230"/>
      <c r="BD2577" s="230"/>
      <c r="BE2577" s="230"/>
      <c r="BF2577" s="230"/>
      <c r="BG2577" s="230"/>
      <c r="BH2577" s="230"/>
      <c r="BI2577" s="230"/>
      <c r="BJ2577" s="230"/>
      <c r="BK2577" s="230"/>
      <c r="BL2577" s="230"/>
      <c r="BM2577" s="230"/>
      <c r="BN2577" s="230"/>
      <c r="BO2577" s="230"/>
      <c r="BP2577" s="230"/>
      <c r="BQ2577" s="230"/>
      <c r="BR2577" s="230"/>
      <c r="BS2577" s="230"/>
      <c r="BT2577" s="230"/>
      <c r="BU2577" s="230"/>
      <c r="BV2577" s="230"/>
      <c r="BW2577" s="230"/>
      <c r="BX2577" s="230"/>
      <c r="BY2577" s="230"/>
      <c r="BZ2577" s="230"/>
      <c r="CA2577" s="230"/>
      <c r="CB2577" s="230"/>
      <c r="CC2577" s="230"/>
      <c r="CD2577" s="230"/>
      <c r="CE2577" s="230"/>
      <c r="CF2577" s="230"/>
      <c r="CG2577" s="230"/>
      <c r="CH2577" s="230"/>
      <c r="CI2577" s="230"/>
      <c r="CJ2577" s="230"/>
    </row>
    <row r="2578" spans="1:88" ht="14.25" customHeight="1">
      <c r="A2578" s="412"/>
      <c r="B2578" s="88"/>
      <c r="C2578" s="89"/>
      <c r="E2578" s="224"/>
      <c r="F2578" s="224"/>
      <c r="G2578" s="224"/>
      <c r="H2578" s="224"/>
      <c r="I2578" s="232"/>
      <c r="J2578" s="224"/>
      <c r="K2578" s="224"/>
      <c r="L2578" s="224"/>
      <c r="M2578" s="233"/>
      <c r="N2578" s="243"/>
      <c r="P2578" s="233"/>
      <c r="Q2578" s="244"/>
      <c r="R2578" s="245"/>
      <c r="S2578" s="154"/>
      <c r="T2578" s="154"/>
      <c r="U2578" s="236"/>
      <c r="V2578" s="225"/>
      <c r="W2578" s="246"/>
      <c r="X2578" s="247"/>
      <c r="Y2578" s="248"/>
      <c r="Z2578" s="249"/>
      <c r="AA2578" s="249"/>
      <c r="AB2578" s="250"/>
      <c r="AC2578" s="250"/>
      <c r="AD2578" s="230"/>
      <c r="AE2578" s="251"/>
      <c r="AF2578" s="252"/>
      <c r="AG2578" s="236"/>
      <c r="AH2578" s="253"/>
      <c r="AI2578" s="230"/>
      <c r="AJ2578" s="230"/>
      <c r="AK2578" s="230"/>
      <c r="AL2578" s="230"/>
      <c r="AM2578" s="230"/>
      <c r="AN2578" s="230"/>
      <c r="AO2578" s="230"/>
      <c r="AP2578" s="230"/>
      <c r="AQ2578" s="230"/>
      <c r="AR2578" s="249"/>
      <c r="AS2578" s="230"/>
      <c r="AT2578" s="230"/>
      <c r="AU2578" s="230"/>
      <c r="AV2578" s="230"/>
      <c r="AW2578" s="230"/>
      <c r="AX2578" s="230"/>
      <c r="AY2578" s="230"/>
      <c r="AZ2578" s="230"/>
      <c r="BA2578" s="230"/>
      <c r="BB2578" s="230"/>
      <c r="BC2578" s="230"/>
      <c r="BD2578" s="230"/>
      <c r="BE2578" s="230"/>
      <c r="BF2578" s="230"/>
      <c r="BG2578" s="230"/>
      <c r="BH2578" s="230"/>
      <c r="BI2578" s="230"/>
      <c r="BJ2578" s="230"/>
      <c r="BK2578" s="230"/>
      <c r="BL2578" s="230"/>
      <c r="BM2578" s="230"/>
      <c r="BN2578" s="230"/>
      <c r="BO2578" s="230"/>
      <c r="BP2578" s="230"/>
      <c r="BQ2578" s="230"/>
      <c r="BR2578" s="230"/>
      <c r="BS2578" s="230"/>
      <c r="BT2578" s="230"/>
      <c r="BU2578" s="230"/>
      <c r="BV2578" s="230"/>
      <c r="BW2578" s="230"/>
      <c r="BX2578" s="230"/>
      <c r="BY2578" s="230"/>
      <c r="BZ2578" s="230"/>
      <c r="CA2578" s="230"/>
      <c r="CB2578" s="230"/>
      <c r="CC2578" s="230"/>
      <c r="CD2578" s="230"/>
      <c r="CE2578" s="230"/>
      <c r="CF2578" s="230"/>
      <c r="CG2578" s="230"/>
      <c r="CH2578" s="230"/>
      <c r="CI2578" s="230"/>
      <c r="CJ2578" s="230"/>
    </row>
    <row r="2579" spans="1:88" ht="14.25" customHeight="1">
      <c r="A2579" s="412"/>
      <c r="B2579" s="88"/>
      <c r="C2579" s="89"/>
      <c r="E2579" s="224"/>
      <c r="F2579" s="224"/>
      <c r="G2579" s="224"/>
      <c r="H2579" s="224"/>
      <c r="I2579" s="232"/>
      <c r="J2579" s="224"/>
      <c r="K2579" s="224"/>
      <c r="L2579" s="224"/>
      <c r="M2579" s="233"/>
      <c r="N2579" s="243"/>
      <c r="P2579" s="233"/>
      <c r="Q2579" s="244"/>
      <c r="R2579" s="245"/>
      <c r="S2579" s="154"/>
      <c r="T2579" s="154"/>
      <c r="U2579" s="236"/>
      <c r="V2579" s="225"/>
      <c r="W2579" s="246"/>
      <c r="X2579" s="247"/>
      <c r="Y2579" s="248"/>
      <c r="Z2579" s="249"/>
      <c r="AA2579" s="249"/>
      <c r="AB2579" s="250"/>
      <c r="AC2579" s="250"/>
      <c r="AD2579" s="230"/>
      <c r="AE2579" s="251"/>
      <c r="AF2579" s="252"/>
      <c r="AG2579" s="236"/>
      <c r="AH2579" s="253"/>
      <c r="AI2579" s="230"/>
      <c r="AJ2579" s="230"/>
      <c r="AK2579" s="230"/>
      <c r="AL2579" s="230"/>
      <c r="AM2579" s="230"/>
      <c r="AN2579" s="230"/>
      <c r="AO2579" s="230"/>
      <c r="AP2579" s="230"/>
      <c r="AQ2579" s="230"/>
      <c r="AR2579" s="249"/>
      <c r="AS2579" s="230"/>
      <c r="AT2579" s="230"/>
      <c r="AU2579" s="230"/>
      <c r="AV2579" s="230"/>
      <c r="AW2579" s="230"/>
      <c r="AX2579" s="230"/>
      <c r="AY2579" s="230"/>
      <c r="AZ2579" s="230"/>
      <c r="BA2579" s="230"/>
      <c r="BB2579" s="230"/>
      <c r="BC2579" s="230"/>
      <c r="BD2579" s="230"/>
      <c r="BE2579" s="230"/>
      <c r="BF2579" s="230"/>
      <c r="BG2579" s="230"/>
      <c r="BH2579" s="230"/>
      <c r="BI2579" s="230"/>
      <c r="BJ2579" s="230"/>
      <c r="BK2579" s="230"/>
      <c r="BL2579" s="230"/>
      <c r="BM2579" s="230"/>
      <c r="BN2579" s="230"/>
      <c r="BO2579" s="230"/>
      <c r="BP2579" s="230"/>
      <c r="BQ2579" s="230"/>
      <c r="BR2579" s="230"/>
      <c r="BS2579" s="230"/>
      <c r="BT2579" s="230"/>
      <c r="BU2579" s="230"/>
      <c r="BV2579" s="230"/>
      <c r="BW2579" s="230"/>
      <c r="BX2579" s="230"/>
      <c r="BY2579" s="230"/>
      <c r="BZ2579" s="230"/>
      <c r="CA2579" s="230"/>
      <c r="CB2579" s="230"/>
      <c r="CC2579" s="230"/>
      <c r="CD2579" s="230"/>
      <c r="CE2579" s="230"/>
      <c r="CF2579" s="230"/>
      <c r="CG2579" s="230"/>
      <c r="CH2579" s="230"/>
      <c r="CI2579" s="230"/>
      <c r="CJ2579" s="230"/>
    </row>
    <row r="2580" spans="1:88" ht="14.25" customHeight="1">
      <c r="A2580" s="412"/>
      <c r="B2580" s="88"/>
      <c r="C2580" s="89"/>
      <c r="E2580" s="224"/>
      <c r="F2580" s="224"/>
      <c r="G2580" s="224"/>
      <c r="H2580" s="224"/>
      <c r="I2580" s="232"/>
      <c r="J2580" s="224"/>
      <c r="K2580" s="224"/>
      <c r="L2580" s="224"/>
      <c r="M2580" s="233"/>
      <c r="N2580" s="243"/>
      <c r="P2580" s="233"/>
      <c r="Q2580" s="244"/>
      <c r="R2580" s="245"/>
      <c r="S2580" s="154"/>
      <c r="T2580" s="154"/>
      <c r="U2580" s="236"/>
      <c r="V2580" s="225"/>
      <c r="W2580" s="246"/>
      <c r="X2580" s="247"/>
      <c r="Y2580" s="248"/>
      <c r="Z2580" s="249"/>
      <c r="AA2580" s="249"/>
      <c r="AB2580" s="250"/>
      <c r="AC2580" s="250"/>
      <c r="AD2580" s="230"/>
      <c r="AE2580" s="251"/>
      <c r="AF2580" s="252"/>
      <c r="AG2580" s="236"/>
      <c r="AH2580" s="253"/>
      <c r="AI2580" s="230"/>
      <c r="AJ2580" s="230"/>
      <c r="AK2580" s="230"/>
      <c r="AL2580" s="230"/>
      <c r="AM2580" s="230"/>
      <c r="AN2580" s="230"/>
      <c r="AO2580" s="230"/>
      <c r="AP2580" s="230"/>
      <c r="AQ2580" s="230"/>
      <c r="AR2580" s="249"/>
      <c r="AS2580" s="230"/>
      <c r="AT2580" s="230"/>
      <c r="AU2580" s="230"/>
      <c r="AV2580" s="230"/>
      <c r="AW2580" s="230"/>
      <c r="AX2580" s="230"/>
      <c r="AY2580" s="230"/>
      <c r="AZ2580" s="230"/>
      <c r="BA2580" s="230"/>
      <c r="BB2580" s="230"/>
      <c r="BC2580" s="230"/>
      <c r="BD2580" s="230"/>
      <c r="BE2580" s="230"/>
      <c r="BF2580" s="230"/>
      <c r="BG2580" s="230"/>
      <c r="BH2580" s="230"/>
      <c r="BI2580" s="230"/>
      <c r="BJ2580" s="230"/>
      <c r="BK2580" s="230"/>
      <c r="BL2580" s="230"/>
      <c r="BM2580" s="230"/>
      <c r="BN2580" s="230"/>
      <c r="BO2580" s="230"/>
      <c r="BP2580" s="230"/>
      <c r="BQ2580" s="230"/>
      <c r="BR2580" s="230"/>
      <c r="BS2580" s="230"/>
      <c r="BT2580" s="230"/>
      <c r="BU2580" s="230"/>
      <c r="BV2580" s="230"/>
      <c r="BW2580" s="230"/>
      <c r="BX2580" s="230"/>
      <c r="BY2580" s="230"/>
      <c r="BZ2580" s="230"/>
      <c r="CA2580" s="230"/>
      <c r="CB2580" s="230"/>
      <c r="CC2580" s="230"/>
      <c r="CD2580" s="230"/>
      <c r="CE2580" s="230"/>
      <c r="CF2580" s="230"/>
      <c r="CG2580" s="230"/>
      <c r="CH2580" s="230"/>
      <c r="CI2580" s="230"/>
      <c r="CJ2580" s="230"/>
    </row>
    <row r="2581" spans="1:88" ht="14.25" customHeight="1">
      <c r="A2581" s="412"/>
      <c r="B2581" s="88"/>
      <c r="C2581" s="89"/>
      <c r="E2581" s="224"/>
      <c r="F2581" s="224"/>
      <c r="G2581" s="224"/>
      <c r="H2581" s="224"/>
      <c r="I2581" s="232"/>
      <c r="J2581" s="224"/>
      <c r="K2581" s="224"/>
      <c r="L2581" s="224"/>
      <c r="M2581" s="233"/>
      <c r="N2581" s="243"/>
      <c r="P2581" s="233"/>
      <c r="Q2581" s="244"/>
      <c r="R2581" s="245"/>
      <c r="S2581" s="154"/>
      <c r="T2581" s="154"/>
      <c r="U2581" s="236"/>
      <c r="V2581" s="225"/>
      <c r="W2581" s="246"/>
      <c r="X2581" s="247"/>
      <c r="Y2581" s="248"/>
      <c r="Z2581" s="249"/>
      <c r="AA2581" s="249"/>
      <c r="AB2581" s="250"/>
      <c r="AC2581" s="250"/>
      <c r="AD2581" s="230"/>
      <c r="AE2581" s="251"/>
      <c r="AF2581" s="252"/>
      <c r="AG2581" s="236"/>
      <c r="AH2581" s="253"/>
      <c r="AI2581" s="230"/>
      <c r="AJ2581" s="230"/>
      <c r="AK2581" s="230"/>
      <c r="AL2581" s="230"/>
      <c r="AM2581" s="230"/>
      <c r="AN2581" s="230"/>
      <c r="AO2581" s="230"/>
      <c r="AP2581" s="230"/>
      <c r="AQ2581" s="230"/>
      <c r="AR2581" s="249"/>
      <c r="AS2581" s="230"/>
      <c r="AT2581" s="230"/>
      <c r="AU2581" s="230"/>
      <c r="AV2581" s="230"/>
      <c r="AW2581" s="230"/>
      <c r="AX2581" s="230"/>
      <c r="AY2581" s="230"/>
      <c r="AZ2581" s="230"/>
      <c r="BA2581" s="230"/>
      <c r="BB2581" s="230"/>
      <c r="BC2581" s="230"/>
      <c r="BD2581" s="230"/>
      <c r="BE2581" s="230"/>
      <c r="BF2581" s="230"/>
      <c r="BG2581" s="230"/>
      <c r="BH2581" s="230"/>
      <c r="BI2581" s="230"/>
      <c r="BJ2581" s="230"/>
      <c r="BK2581" s="230"/>
      <c r="BL2581" s="230"/>
      <c r="BM2581" s="230"/>
      <c r="BN2581" s="230"/>
      <c r="BO2581" s="230"/>
      <c r="BP2581" s="230"/>
      <c r="BQ2581" s="230"/>
      <c r="BR2581" s="230"/>
      <c r="BS2581" s="230"/>
      <c r="BT2581" s="230"/>
      <c r="BU2581" s="230"/>
      <c r="BV2581" s="230"/>
      <c r="BW2581" s="230"/>
      <c r="BX2581" s="230"/>
      <c r="BY2581" s="230"/>
      <c r="BZ2581" s="230"/>
      <c r="CA2581" s="230"/>
      <c r="CB2581" s="230"/>
      <c r="CC2581" s="230"/>
      <c r="CD2581" s="230"/>
      <c r="CE2581" s="230"/>
      <c r="CF2581" s="230"/>
      <c r="CG2581" s="230"/>
      <c r="CH2581" s="230"/>
      <c r="CI2581" s="230"/>
      <c r="CJ2581" s="230"/>
    </row>
    <row r="2582" spans="1:88" ht="14.25" customHeight="1">
      <c r="A2582" s="412"/>
      <c r="B2582" s="88"/>
      <c r="C2582" s="89"/>
      <c r="E2582" s="224"/>
      <c r="F2582" s="224"/>
      <c r="G2582" s="224"/>
      <c r="H2582" s="224"/>
      <c r="I2582" s="232"/>
      <c r="J2582" s="224"/>
      <c r="K2582" s="224"/>
      <c r="L2582" s="224"/>
      <c r="M2582" s="233"/>
      <c r="N2582" s="243"/>
      <c r="P2582" s="233"/>
      <c r="Q2582" s="244"/>
      <c r="R2582" s="245"/>
      <c r="S2582" s="154"/>
      <c r="T2582" s="154"/>
      <c r="U2582" s="236"/>
      <c r="V2582" s="225"/>
      <c r="W2582" s="246"/>
      <c r="X2582" s="247"/>
      <c r="Y2582" s="248"/>
      <c r="Z2582" s="249"/>
      <c r="AA2582" s="249"/>
      <c r="AB2582" s="250"/>
      <c r="AC2582" s="250"/>
      <c r="AD2582" s="230"/>
      <c r="AE2582" s="251"/>
      <c r="AF2582" s="252"/>
      <c r="AG2582" s="236"/>
      <c r="AH2582" s="253"/>
      <c r="AI2582" s="230"/>
      <c r="AJ2582" s="230"/>
      <c r="AK2582" s="230"/>
      <c r="AL2582" s="230"/>
      <c r="AM2582" s="230"/>
      <c r="AN2582" s="230"/>
      <c r="AO2582" s="230"/>
      <c r="AP2582" s="230"/>
      <c r="AQ2582" s="230"/>
      <c r="AR2582" s="249"/>
      <c r="AS2582" s="230"/>
      <c r="AT2582" s="230"/>
      <c r="AU2582" s="230"/>
      <c r="AV2582" s="230"/>
      <c r="AW2582" s="230"/>
      <c r="AX2582" s="230"/>
      <c r="AY2582" s="230"/>
      <c r="AZ2582" s="230"/>
      <c r="BA2582" s="230"/>
      <c r="BB2582" s="230"/>
      <c r="BC2582" s="230"/>
      <c r="BD2582" s="230"/>
      <c r="BE2582" s="230"/>
      <c r="BF2582" s="230"/>
      <c r="BG2582" s="230"/>
      <c r="BH2582" s="230"/>
      <c r="BI2582" s="230"/>
      <c r="BJ2582" s="230"/>
      <c r="BK2582" s="230"/>
      <c r="BL2582" s="230"/>
      <c r="BM2582" s="230"/>
      <c r="BN2582" s="230"/>
      <c r="BO2582" s="230"/>
      <c r="BP2582" s="230"/>
      <c r="BQ2582" s="230"/>
      <c r="BR2582" s="230"/>
      <c r="BS2582" s="230"/>
      <c r="BT2582" s="230"/>
      <c r="BU2582" s="230"/>
      <c r="BV2582" s="230"/>
      <c r="BW2582" s="230"/>
      <c r="BX2582" s="230"/>
      <c r="BY2582" s="230"/>
      <c r="BZ2582" s="230"/>
      <c r="CA2582" s="230"/>
      <c r="CB2582" s="230"/>
      <c r="CC2582" s="230"/>
      <c r="CD2582" s="230"/>
      <c r="CE2582" s="230"/>
      <c r="CF2582" s="230"/>
      <c r="CG2582" s="230"/>
      <c r="CH2582" s="230"/>
      <c r="CI2582" s="230"/>
      <c r="CJ2582" s="230"/>
    </row>
    <row r="2583" spans="1:88" ht="14.25" customHeight="1">
      <c r="A2583" s="412"/>
      <c r="B2583" s="88"/>
      <c r="C2583" s="89"/>
      <c r="E2583" s="224"/>
      <c r="F2583" s="224"/>
      <c r="G2583" s="224"/>
      <c r="H2583" s="224"/>
      <c r="I2583" s="232"/>
      <c r="J2583" s="224"/>
      <c r="K2583" s="224"/>
      <c r="L2583" s="224"/>
      <c r="M2583" s="233"/>
      <c r="N2583" s="243"/>
      <c r="P2583" s="233"/>
      <c r="Q2583" s="244"/>
      <c r="R2583" s="245"/>
      <c r="S2583" s="154"/>
      <c r="T2583" s="154"/>
      <c r="U2583" s="236"/>
      <c r="V2583" s="225"/>
      <c r="W2583" s="246"/>
      <c r="X2583" s="247"/>
      <c r="Y2583" s="248"/>
      <c r="Z2583" s="249"/>
      <c r="AA2583" s="249"/>
      <c r="AB2583" s="250"/>
      <c r="AC2583" s="250"/>
      <c r="AD2583" s="230"/>
      <c r="AE2583" s="251"/>
      <c r="AF2583" s="252"/>
      <c r="AG2583" s="236"/>
      <c r="AH2583" s="253"/>
      <c r="AI2583" s="230"/>
      <c r="AJ2583" s="230"/>
      <c r="AK2583" s="230"/>
      <c r="AL2583" s="230"/>
      <c r="AM2583" s="230"/>
      <c r="AN2583" s="230"/>
      <c r="AO2583" s="230"/>
      <c r="AP2583" s="230"/>
      <c r="AQ2583" s="230"/>
      <c r="AR2583" s="249"/>
      <c r="AS2583" s="230"/>
      <c r="AT2583" s="230"/>
      <c r="AU2583" s="230"/>
      <c r="AV2583" s="230"/>
      <c r="AW2583" s="230"/>
      <c r="AX2583" s="230"/>
      <c r="AY2583" s="230"/>
      <c r="AZ2583" s="230"/>
      <c r="BA2583" s="230"/>
      <c r="BB2583" s="230"/>
      <c r="BC2583" s="230"/>
      <c r="BD2583" s="230"/>
      <c r="BE2583" s="230"/>
      <c r="BF2583" s="230"/>
      <c r="BG2583" s="230"/>
      <c r="BH2583" s="230"/>
      <c r="BI2583" s="230"/>
      <c r="BJ2583" s="230"/>
      <c r="BK2583" s="230"/>
      <c r="BL2583" s="230"/>
      <c r="BM2583" s="230"/>
      <c r="BN2583" s="230"/>
      <c r="BO2583" s="230"/>
      <c r="BP2583" s="230"/>
      <c r="BQ2583" s="230"/>
      <c r="BR2583" s="230"/>
      <c r="BS2583" s="230"/>
      <c r="BT2583" s="230"/>
      <c r="BU2583" s="230"/>
      <c r="BV2583" s="230"/>
      <c r="BW2583" s="230"/>
      <c r="BX2583" s="230"/>
      <c r="BY2583" s="230"/>
      <c r="BZ2583" s="230"/>
      <c r="CA2583" s="230"/>
      <c r="CB2583" s="230"/>
      <c r="CC2583" s="230"/>
      <c r="CD2583" s="230"/>
      <c r="CE2583" s="230"/>
      <c r="CF2583" s="230"/>
      <c r="CG2583" s="230"/>
      <c r="CH2583" s="230"/>
      <c r="CI2583" s="230"/>
      <c r="CJ2583" s="230"/>
    </row>
    <row r="2584" spans="1:88" ht="14.25" customHeight="1">
      <c r="A2584" s="412"/>
      <c r="B2584" s="88"/>
      <c r="C2584" s="89"/>
      <c r="E2584" s="224"/>
      <c r="F2584" s="224"/>
      <c r="G2584" s="224"/>
      <c r="H2584" s="224"/>
      <c r="I2584" s="232"/>
      <c r="J2584" s="224"/>
      <c r="K2584" s="224"/>
      <c r="L2584" s="224"/>
      <c r="M2584" s="233"/>
      <c r="N2584" s="243"/>
      <c r="P2584" s="233"/>
      <c r="Q2584" s="244"/>
      <c r="R2584" s="245"/>
      <c r="S2584" s="154"/>
      <c r="T2584" s="154"/>
      <c r="U2584" s="236"/>
      <c r="V2584" s="225"/>
      <c r="W2584" s="246"/>
      <c r="X2584" s="247"/>
      <c r="Y2584" s="248"/>
      <c r="Z2584" s="249"/>
      <c r="AA2584" s="249"/>
      <c r="AB2584" s="250"/>
      <c r="AC2584" s="250"/>
      <c r="AD2584" s="230"/>
      <c r="AE2584" s="251"/>
      <c r="AF2584" s="252"/>
      <c r="AG2584" s="236"/>
      <c r="AH2584" s="253"/>
      <c r="AI2584" s="230"/>
      <c r="AJ2584" s="230"/>
      <c r="AK2584" s="230"/>
      <c r="AL2584" s="230"/>
      <c r="AM2584" s="230"/>
      <c r="AN2584" s="230"/>
      <c r="AO2584" s="230"/>
      <c r="AP2584" s="230"/>
      <c r="AQ2584" s="230"/>
      <c r="AR2584" s="249"/>
      <c r="AS2584" s="230"/>
      <c r="AT2584" s="230"/>
      <c r="AU2584" s="230"/>
      <c r="AV2584" s="230"/>
      <c r="AW2584" s="230"/>
      <c r="AX2584" s="230"/>
      <c r="AY2584" s="230"/>
      <c r="AZ2584" s="230"/>
      <c r="BA2584" s="230"/>
      <c r="BB2584" s="230"/>
      <c r="BC2584" s="230"/>
      <c r="BD2584" s="230"/>
      <c r="BE2584" s="230"/>
      <c r="BF2584" s="230"/>
      <c r="BG2584" s="230"/>
      <c r="BH2584" s="230"/>
      <c r="BI2584" s="230"/>
      <c r="BJ2584" s="230"/>
      <c r="BK2584" s="230"/>
      <c r="BL2584" s="230"/>
      <c r="BM2584" s="230"/>
      <c r="BN2584" s="230"/>
      <c r="BO2584" s="230"/>
      <c r="BP2584" s="230"/>
      <c r="BQ2584" s="230"/>
      <c r="BR2584" s="230"/>
      <c r="BS2584" s="230"/>
      <c r="BT2584" s="230"/>
      <c r="BU2584" s="230"/>
      <c r="BV2584" s="230"/>
      <c r="BW2584" s="230"/>
      <c r="BX2584" s="230"/>
      <c r="BY2584" s="230"/>
      <c r="BZ2584" s="230"/>
      <c r="CA2584" s="230"/>
      <c r="CB2584" s="230"/>
      <c r="CC2584" s="230"/>
      <c r="CD2584" s="230"/>
      <c r="CE2584" s="230"/>
      <c r="CF2584" s="230"/>
      <c r="CG2584" s="230"/>
      <c r="CH2584" s="230"/>
      <c r="CI2584" s="230"/>
      <c r="CJ2584" s="230"/>
    </row>
    <row r="2585" spans="1:88" ht="14.25" customHeight="1">
      <c r="A2585" s="412"/>
      <c r="B2585" s="88"/>
      <c r="C2585" s="89"/>
      <c r="E2585" s="224"/>
      <c r="F2585" s="224"/>
      <c r="G2585" s="224"/>
      <c r="H2585" s="224"/>
      <c r="I2585" s="232"/>
      <c r="J2585" s="224"/>
      <c r="K2585" s="224"/>
      <c r="L2585" s="224"/>
      <c r="M2585" s="233"/>
      <c r="N2585" s="243"/>
      <c r="P2585" s="233"/>
      <c r="Q2585" s="244"/>
      <c r="R2585" s="245"/>
      <c r="S2585" s="154"/>
      <c r="T2585" s="154"/>
      <c r="U2585" s="236"/>
      <c r="V2585" s="225"/>
      <c r="W2585" s="246"/>
      <c r="X2585" s="247"/>
      <c r="Y2585" s="248"/>
      <c r="Z2585" s="249"/>
      <c r="AA2585" s="249"/>
      <c r="AB2585" s="250"/>
      <c r="AC2585" s="250"/>
      <c r="AD2585" s="230"/>
      <c r="AE2585" s="251"/>
      <c r="AF2585" s="252"/>
      <c r="AG2585" s="236"/>
      <c r="AH2585" s="253"/>
      <c r="AI2585" s="230"/>
      <c r="AJ2585" s="230"/>
      <c r="AK2585" s="230"/>
      <c r="AL2585" s="230"/>
      <c r="AM2585" s="230"/>
      <c r="AN2585" s="230"/>
      <c r="AO2585" s="230"/>
      <c r="AP2585" s="230"/>
      <c r="AQ2585" s="230"/>
      <c r="AR2585" s="249"/>
      <c r="AS2585" s="230"/>
      <c r="AT2585" s="230"/>
      <c r="AU2585" s="230"/>
      <c r="AV2585" s="230"/>
      <c r="AW2585" s="230"/>
      <c r="AX2585" s="230"/>
      <c r="AY2585" s="230"/>
      <c r="AZ2585" s="230"/>
      <c r="BA2585" s="230"/>
      <c r="BB2585" s="230"/>
      <c r="BC2585" s="230"/>
      <c r="BD2585" s="230"/>
      <c r="BE2585" s="230"/>
      <c r="BF2585" s="230"/>
      <c r="BG2585" s="230"/>
      <c r="BH2585" s="230"/>
      <c r="BI2585" s="230"/>
      <c r="BJ2585" s="230"/>
      <c r="BK2585" s="230"/>
      <c r="BL2585" s="230"/>
      <c r="BM2585" s="230"/>
      <c r="BN2585" s="230"/>
      <c r="BO2585" s="230"/>
      <c r="BP2585" s="230"/>
      <c r="BQ2585" s="230"/>
      <c r="BR2585" s="230"/>
      <c r="BS2585" s="230"/>
      <c r="BT2585" s="230"/>
      <c r="BU2585" s="230"/>
      <c r="BV2585" s="230"/>
      <c r="BW2585" s="230"/>
      <c r="BX2585" s="230"/>
      <c r="BY2585" s="230"/>
      <c r="BZ2585" s="230"/>
      <c r="CA2585" s="230"/>
      <c r="CB2585" s="230"/>
      <c r="CC2585" s="230"/>
      <c r="CD2585" s="230"/>
      <c r="CE2585" s="230"/>
      <c r="CF2585" s="230"/>
      <c r="CG2585" s="230"/>
      <c r="CH2585" s="230"/>
      <c r="CI2585" s="230"/>
      <c r="CJ2585" s="230"/>
    </row>
    <row r="2586" spans="1:88" ht="14.25" customHeight="1">
      <c r="A2586" s="412"/>
      <c r="B2586" s="88"/>
      <c r="C2586" s="89"/>
      <c r="E2586" s="224"/>
      <c r="F2586" s="224"/>
      <c r="G2586" s="224"/>
      <c r="H2586" s="224"/>
      <c r="I2586" s="232"/>
      <c r="J2586" s="224"/>
      <c r="K2586" s="224"/>
      <c r="L2586" s="224"/>
      <c r="M2586" s="233"/>
      <c r="N2586" s="243"/>
      <c r="P2586" s="233"/>
      <c r="Q2586" s="244"/>
      <c r="R2586" s="245"/>
      <c r="S2586" s="154"/>
      <c r="T2586" s="154"/>
      <c r="U2586" s="236"/>
      <c r="V2586" s="225"/>
      <c r="W2586" s="246"/>
      <c r="X2586" s="247"/>
      <c r="Y2586" s="248"/>
      <c r="Z2586" s="249"/>
      <c r="AA2586" s="249"/>
      <c r="AB2586" s="250"/>
      <c r="AC2586" s="250"/>
      <c r="AD2586" s="230"/>
      <c r="AE2586" s="251"/>
      <c r="AF2586" s="252"/>
      <c r="AG2586" s="236"/>
      <c r="AH2586" s="253"/>
      <c r="AI2586" s="230"/>
      <c r="AJ2586" s="230"/>
      <c r="AK2586" s="230"/>
      <c r="AL2586" s="230"/>
      <c r="AM2586" s="230"/>
      <c r="AN2586" s="230"/>
      <c r="AO2586" s="230"/>
      <c r="AP2586" s="230"/>
      <c r="AQ2586" s="230"/>
      <c r="AR2586" s="249"/>
      <c r="AS2586" s="230"/>
      <c r="AT2586" s="230"/>
      <c r="AU2586" s="230"/>
      <c r="AV2586" s="230"/>
      <c r="AW2586" s="230"/>
      <c r="AX2586" s="230"/>
      <c r="AY2586" s="230"/>
      <c r="AZ2586" s="230"/>
      <c r="BA2586" s="230"/>
      <c r="BB2586" s="230"/>
      <c r="BC2586" s="230"/>
      <c r="BD2586" s="230"/>
      <c r="BE2586" s="230"/>
      <c r="BF2586" s="230"/>
      <c r="BG2586" s="230"/>
      <c r="BH2586" s="230"/>
      <c r="BI2586" s="230"/>
      <c r="BJ2586" s="230"/>
      <c r="BK2586" s="230"/>
      <c r="BL2586" s="230"/>
      <c r="BM2586" s="230"/>
      <c r="BN2586" s="230"/>
      <c r="BO2586" s="230"/>
      <c r="BP2586" s="230"/>
      <c r="BQ2586" s="230"/>
      <c r="BR2586" s="230"/>
      <c r="BS2586" s="230"/>
      <c r="BT2586" s="230"/>
      <c r="BU2586" s="230"/>
      <c r="BV2586" s="230"/>
      <c r="BW2586" s="230"/>
      <c r="BX2586" s="230"/>
      <c r="BY2586" s="230"/>
      <c r="BZ2586" s="230"/>
      <c r="CA2586" s="230"/>
      <c r="CB2586" s="230"/>
      <c r="CC2586" s="230"/>
      <c r="CD2586" s="230"/>
      <c r="CE2586" s="230"/>
      <c r="CF2586" s="230"/>
      <c r="CG2586" s="230"/>
      <c r="CH2586" s="230"/>
      <c r="CI2586" s="230"/>
      <c r="CJ2586" s="230"/>
    </row>
    <row r="2587" spans="1:88" ht="14.25" customHeight="1">
      <c r="A2587" s="412"/>
      <c r="B2587" s="88"/>
      <c r="C2587" s="89"/>
      <c r="E2587" s="224"/>
      <c r="F2587" s="224"/>
      <c r="G2587" s="224"/>
      <c r="H2587" s="224"/>
      <c r="I2587" s="232"/>
      <c r="J2587" s="224"/>
      <c r="K2587" s="224"/>
      <c r="L2587" s="224"/>
      <c r="M2587" s="233"/>
      <c r="N2587" s="243"/>
      <c r="P2587" s="233"/>
      <c r="Q2587" s="244"/>
      <c r="R2587" s="245"/>
      <c r="S2587" s="154"/>
      <c r="T2587" s="154"/>
      <c r="U2587" s="236"/>
      <c r="V2587" s="225"/>
      <c r="W2587" s="246"/>
      <c r="X2587" s="247"/>
      <c r="Y2587" s="248"/>
      <c r="Z2587" s="249"/>
      <c r="AA2587" s="249"/>
      <c r="AB2587" s="250"/>
      <c r="AC2587" s="250"/>
      <c r="AD2587" s="230"/>
      <c r="AE2587" s="251"/>
      <c r="AF2587" s="252"/>
      <c r="AG2587" s="236"/>
      <c r="AH2587" s="253"/>
      <c r="AI2587" s="230"/>
      <c r="AJ2587" s="230"/>
      <c r="AK2587" s="230"/>
      <c r="AL2587" s="230"/>
      <c r="AM2587" s="230"/>
      <c r="AN2587" s="230"/>
      <c r="AO2587" s="230"/>
      <c r="AP2587" s="230"/>
      <c r="AQ2587" s="230"/>
      <c r="AR2587" s="249"/>
      <c r="AS2587" s="230"/>
      <c r="AT2587" s="230"/>
      <c r="AU2587" s="230"/>
      <c r="AV2587" s="230"/>
      <c r="AW2587" s="230"/>
      <c r="AX2587" s="230"/>
      <c r="AY2587" s="230"/>
      <c r="AZ2587" s="230"/>
      <c r="BA2587" s="230"/>
      <c r="BB2587" s="230"/>
      <c r="BC2587" s="230"/>
      <c r="BD2587" s="230"/>
      <c r="BE2587" s="230"/>
      <c r="BF2587" s="230"/>
      <c r="BG2587" s="230"/>
      <c r="BH2587" s="230"/>
      <c r="BI2587" s="230"/>
      <c r="BJ2587" s="230"/>
      <c r="BK2587" s="230"/>
      <c r="BL2587" s="230"/>
      <c r="BM2587" s="230"/>
      <c r="BN2587" s="230"/>
      <c r="BO2587" s="230"/>
      <c r="BP2587" s="230"/>
      <c r="BQ2587" s="230"/>
      <c r="BR2587" s="230"/>
      <c r="BS2587" s="230"/>
      <c r="BT2587" s="230"/>
      <c r="BU2587" s="230"/>
      <c r="BV2587" s="230"/>
      <c r="BW2587" s="230"/>
      <c r="BX2587" s="230"/>
      <c r="BY2587" s="230"/>
      <c r="BZ2587" s="230"/>
      <c r="CA2587" s="230"/>
      <c r="CB2587" s="230"/>
      <c r="CC2587" s="230"/>
      <c r="CD2587" s="230"/>
      <c r="CE2587" s="230"/>
      <c r="CF2587" s="230"/>
      <c r="CG2587" s="230"/>
      <c r="CH2587" s="230"/>
      <c r="CI2587" s="230"/>
      <c r="CJ2587" s="230"/>
    </row>
    <row r="2588" spans="1:88" ht="14.25" customHeight="1">
      <c r="A2588" s="412"/>
      <c r="B2588" s="88"/>
      <c r="C2588" s="89"/>
      <c r="E2588" s="224"/>
      <c r="F2588" s="224"/>
      <c r="G2588" s="224"/>
      <c r="H2588" s="224"/>
      <c r="I2588" s="232"/>
      <c r="J2588" s="224"/>
      <c r="K2588" s="224"/>
      <c r="L2588" s="224"/>
      <c r="M2588" s="233"/>
      <c r="N2588" s="243"/>
      <c r="P2588" s="233"/>
      <c r="Q2588" s="244"/>
      <c r="R2588" s="245"/>
      <c r="S2588" s="154"/>
      <c r="T2588" s="154"/>
      <c r="U2588" s="236"/>
      <c r="V2588" s="225"/>
      <c r="W2588" s="246"/>
      <c r="X2588" s="247"/>
      <c r="Y2588" s="248"/>
      <c r="Z2588" s="249"/>
      <c r="AA2588" s="249"/>
      <c r="AB2588" s="250"/>
      <c r="AC2588" s="250"/>
      <c r="AD2588" s="230"/>
      <c r="AE2588" s="251"/>
      <c r="AF2588" s="252"/>
      <c r="AG2588" s="236"/>
      <c r="AH2588" s="253"/>
      <c r="AI2588" s="230"/>
      <c r="AJ2588" s="230"/>
      <c r="AK2588" s="230"/>
      <c r="AL2588" s="230"/>
      <c r="AM2588" s="230"/>
      <c r="AN2588" s="230"/>
      <c r="AO2588" s="230"/>
      <c r="AP2588" s="230"/>
      <c r="AQ2588" s="230"/>
      <c r="AR2588" s="249"/>
      <c r="AS2588" s="230"/>
      <c r="AT2588" s="230"/>
      <c r="AU2588" s="230"/>
      <c r="AV2588" s="230"/>
      <c r="AW2588" s="230"/>
      <c r="AX2588" s="230"/>
      <c r="AY2588" s="230"/>
      <c r="AZ2588" s="230"/>
      <c r="BA2588" s="230"/>
      <c r="BB2588" s="230"/>
      <c r="BC2588" s="230"/>
      <c r="BD2588" s="230"/>
      <c r="BE2588" s="230"/>
      <c r="BF2588" s="230"/>
      <c r="BG2588" s="230"/>
      <c r="BH2588" s="230"/>
      <c r="BI2588" s="230"/>
      <c r="BJ2588" s="230"/>
      <c r="BK2588" s="230"/>
      <c r="BL2588" s="230"/>
      <c r="BM2588" s="230"/>
      <c r="BN2588" s="230"/>
      <c r="BO2588" s="230"/>
      <c r="BP2588" s="230"/>
      <c r="BQ2588" s="230"/>
      <c r="BR2588" s="230"/>
      <c r="BS2588" s="230"/>
      <c r="BT2588" s="230"/>
      <c r="BU2588" s="230"/>
      <c r="BV2588" s="230"/>
      <c r="BW2588" s="230"/>
      <c r="BX2588" s="230"/>
      <c r="BY2588" s="230"/>
      <c r="BZ2588" s="230"/>
      <c r="CA2588" s="230"/>
      <c r="CB2588" s="230"/>
      <c r="CC2588" s="230"/>
      <c r="CD2588" s="230"/>
      <c r="CE2588" s="230"/>
      <c r="CF2588" s="230"/>
      <c r="CG2588" s="230"/>
      <c r="CH2588" s="230"/>
      <c r="CI2588" s="230"/>
      <c r="CJ2588" s="230"/>
    </row>
    <row r="2589" spans="1:88" ht="14.25" customHeight="1">
      <c r="A2589" s="412"/>
      <c r="B2589" s="88"/>
      <c r="C2589" s="89"/>
      <c r="E2589" s="224"/>
      <c r="F2589" s="224"/>
      <c r="G2589" s="224"/>
      <c r="H2589" s="224"/>
      <c r="I2589" s="232"/>
      <c r="J2589" s="224"/>
      <c r="K2589" s="224"/>
      <c r="L2589" s="224"/>
      <c r="M2589" s="233"/>
      <c r="N2589" s="243"/>
      <c r="P2589" s="233"/>
      <c r="Q2589" s="244"/>
      <c r="R2589" s="245"/>
      <c r="S2589" s="154"/>
      <c r="T2589" s="154"/>
      <c r="U2589" s="236"/>
      <c r="V2589" s="225"/>
      <c r="W2589" s="246"/>
      <c r="X2589" s="247"/>
      <c r="Y2589" s="248"/>
      <c r="Z2589" s="249"/>
      <c r="AA2589" s="249"/>
      <c r="AB2589" s="250"/>
      <c r="AC2589" s="250"/>
      <c r="AD2589" s="230"/>
      <c r="AE2589" s="251"/>
      <c r="AF2589" s="252"/>
      <c r="AG2589" s="236"/>
      <c r="AH2589" s="253"/>
      <c r="AI2589" s="230"/>
      <c r="AJ2589" s="230"/>
      <c r="AK2589" s="230"/>
      <c r="AL2589" s="230"/>
      <c r="AM2589" s="230"/>
      <c r="AN2589" s="230"/>
      <c r="AO2589" s="230"/>
      <c r="AP2589" s="230"/>
      <c r="AQ2589" s="230"/>
      <c r="AR2589" s="249"/>
      <c r="AS2589" s="230"/>
      <c r="AT2589" s="230"/>
      <c r="AU2589" s="230"/>
      <c r="AV2589" s="230"/>
      <c r="AW2589" s="230"/>
      <c r="AX2589" s="230"/>
      <c r="AY2589" s="230"/>
      <c r="AZ2589" s="230"/>
      <c r="BA2589" s="230"/>
      <c r="BB2589" s="230"/>
      <c r="BC2589" s="230"/>
      <c r="BD2589" s="230"/>
      <c r="BE2589" s="230"/>
      <c r="BF2589" s="230"/>
      <c r="BG2589" s="230"/>
      <c r="BH2589" s="230"/>
      <c r="BI2589" s="230"/>
      <c r="BJ2589" s="230"/>
      <c r="BK2589" s="230"/>
      <c r="BL2589" s="230"/>
      <c r="BM2589" s="230"/>
      <c r="BN2589" s="230"/>
      <c r="BO2589" s="230"/>
      <c r="BP2589" s="230"/>
      <c r="BQ2589" s="230"/>
      <c r="BR2589" s="230"/>
      <c r="BS2589" s="230"/>
      <c r="BT2589" s="230"/>
      <c r="BU2589" s="230"/>
      <c r="BV2589" s="230"/>
      <c r="BW2589" s="230"/>
      <c r="BX2589" s="230"/>
      <c r="BY2589" s="230"/>
      <c r="BZ2589" s="230"/>
      <c r="CA2589" s="230"/>
      <c r="CB2589" s="230"/>
      <c r="CC2589" s="230"/>
      <c r="CD2589" s="230"/>
      <c r="CE2589" s="230"/>
      <c r="CF2589" s="230"/>
      <c r="CG2589" s="230"/>
      <c r="CH2589" s="230"/>
      <c r="CI2589" s="230"/>
      <c r="CJ2589" s="230"/>
    </row>
    <row r="2590" spans="1:88" ht="14.25" customHeight="1">
      <c r="A2590" s="412"/>
      <c r="B2590" s="88"/>
      <c r="C2590" s="89"/>
      <c r="E2590" s="224"/>
      <c r="F2590" s="224"/>
      <c r="G2590" s="224"/>
      <c r="H2590" s="224"/>
      <c r="I2590" s="232"/>
      <c r="J2590" s="224"/>
      <c r="K2590" s="224"/>
      <c r="L2590" s="224"/>
      <c r="M2590" s="233"/>
      <c r="N2590" s="243"/>
      <c r="P2590" s="233"/>
      <c r="Q2590" s="244"/>
      <c r="R2590" s="245"/>
      <c r="S2590" s="154"/>
      <c r="T2590" s="154"/>
      <c r="U2590" s="236"/>
      <c r="V2590" s="225"/>
      <c r="W2590" s="246"/>
      <c r="X2590" s="247"/>
      <c r="Y2590" s="248"/>
      <c r="Z2590" s="249"/>
      <c r="AA2590" s="249"/>
      <c r="AB2590" s="250"/>
      <c r="AC2590" s="250"/>
      <c r="AD2590" s="230"/>
      <c r="AE2590" s="251"/>
      <c r="AF2590" s="252"/>
      <c r="AG2590" s="236"/>
      <c r="AH2590" s="253"/>
      <c r="AI2590" s="230"/>
      <c r="AJ2590" s="230"/>
      <c r="AK2590" s="230"/>
      <c r="AL2590" s="230"/>
      <c r="AM2590" s="230"/>
      <c r="AN2590" s="230"/>
      <c r="AO2590" s="230"/>
      <c r="AP2590" s="230"/>
      <c r="AQ2590" s="230"/>
      <c r="AR2590" s="249"/>
      <c r="AS2590" s="230"/>
      <c r="AT2590" s="230"/>
      <c r="AU2590" s="230"/>
      <c r="AV2590" s="230"/>
      <c r="AW2590" s="230"/>
      <c r="AX2590" s="230"/>
      <c r="AY2590" s="230"/>
      <c r="AZ2590" s="230"/>
      <c r="BA2590" s="230"/>
      <c r="BB2590" s="230"/>
      <c r="BC2590" s="230"/>
      <c r="BD2590" s="230"/>
      <c r="BE2590" s="230"/>
      <c r="BF2590" s="230"/>
      <c r="BG2590" s="230"/>
      <c r="BH2590" s="230"/>
      <c r="BI2590" s="230"/>
      <c r="BJ2590" s="230"/>
      <c r="BK2590" s="230"/>
      <c r="BL2590" s="230"/>
      <c r="BM2590" s="230"/>
      <c r="BN2590" s="230"/>
      <c r="BO2590" s="230"/>
      <c r="BP2590" s="230"/>
      <c r="BQ2590" s="230"/>
      <c r="BR2590" s="230"/>
      <c r="BS2590" s="230"/>
      <c r="BT2590" s="230"/>
      <c r="BU2590" s="230"/>
      <c r="BV2590" s="230"/>
      <c r="BW2590" s="230"/>
      <c r="BX2590" s="230"/>
      <c r="BY2590" s="230"/>
      <c r="BZ2590" s="230"/>
      <c r="CA2590" s="230"/>
      <c r="CB2590" s="230"/>
      <c r="CC2590" s="230"/>
      <c r="CD2590" s="230"/>
      <c r="CE2590" s="230"/>
      <c r="CF2590" s="230"/>
      <c r="CG2590" s="230"/>
      <c r="CH2590" s="230"/>
      <c r="CI2590" s="230"/>
      <c r="CJ2590" s="230"/>
    </row>
    <row r="2591" spans="1:88" ht="14.25" customHeight="1">
      <c r="A2591" s="412"/>
      <c r="B2591" s="88"/>
      <c r="C2591" s="89"/>
      <c r="E2591" s="224"/>
      <c r="F2591" s="224"/>
      <c r="G2591" s="224"/>
      <c r="H2591" s="224"/>
      <c r="I2591" s="232"/>
      <c r="J2591" s="224"/>
      <c r="K2591" s="224"/>
      <c r="L2591" s="224"/>
      <c r="M2591" s="233"/>
      <c r="N2591" s="243"/>
      <c r="P2591" s="233"/>
      <c r="Q2591" s="244"/>
      <c r="R2591" s="245"/>
      <c r="S2591" s="154"/>
      <c r="T2591" s="154"/>
      <c r="U2591" s="236"/>
      <c r="V2591" s="225"/>
      <c r="W2591" s="246"/>
      <c r="X2591" s="247"/>
      <c r="Y2591" s="248"/>
      <c r="Z2591" s="249"/>
      <c r="AA2591" s="249"/>
      <c r="AB2591" s="250"/>
      <c r="AC2591" s="250"/>
      <c r="AD2591" s="230"/>
      <c r="AE2591" s="251"/>
      <c r="AF2591" s="252"/>
      <c r="AG2591" s="236"/>
      <c r="AH2591" s="253"/>
      <c r="AI2591" s="230"/>
      <c r="AJ2591" s="230"/>
      <c r="AK2591" s="230"/>
      <c r="AL2591" s="230"/>
      <c r="AM2591" s="230"/>
      <c r="AN2591" s="230"/>
      <c r="AO2591" s="230"/>
      <c r="AP2591" s="230"/>
      <c r="AQ2591" s="230"/>
      <c r="AR2591" s="249"/>
      <c r="AS2591" s="230"/>
      <c r="AT2591" s="230"/>
      <c r="AU2591" s="230"/>
      <c r="AV2591" s="230"/>
      <c r="AW2591" s="230"/>
      <c r="AX2591" s="230"/>
      <c r="AY2591" s="230"/>
      <c r="AZ2591" s="230"/>
      <c r="BA2591" s="230"/>
      <c r="BB2591" s="230"/>
      <c r="BC2591" s="230"/>
      <c r="BD2591" s="230"/>
      <c r="BE2591" s="230"/>
      <c r="BF2591" s="230"/>
      <c r="BG2591" s="230"/>
      <c r="BH2591" s="230"/>
      <c r="BI2591" s="230"/>
      <c r="BJ2591" s="230"/>
      <c r="BK2591" s="230"/>
      <c r="BL2591" s="230"/>
      <c r="BM2591" s="230"/>
      <c r="BN2591" s="230"/>
      <c r="BO2591" s="230"/>
      <c r="BP2591" s="230"/>
      <c r="BQ2591" s="230"/>
      <c r="BR2591" s="230"/>
      <c r="BS2591" s="230"/>
      <c r="BT2591" s="230"/>
      <c r="BU2591" s="230"/>
      <c r="BV2591" s="230"/>
      <c r="BW2591" s="230"/>
      <c r="BX2591" s="230"/>
      <c r="BY2591" s="230"/>
      <c r="BZ2591" s="230"/>
      <c r="CA2591" s="230"/>
      <c r="CB2591" s="230"/>
      <c r="CC2591" s="230"/>
      <c r="CD2591" s="230"/>
      <c r="CE2591" s="230"/>
      <c r="CF2591" s="230"/>
      <c r="CG2591" s="230"/>
      <c r="CH2591" s="230"/>
      <c r="CI2591" s="230"/>
      <c r="CJ2591" s="230"/>
    </row>
    <row r="2592" spans="1:88" ht="14.25" customHeight="1">
      <c r="A2592" s="412"/>
      <c r="B2592" s="88"/>
      <c r="C2592" s="89"/>
      <c r="E2592" s="224"/>
      <c r="F2592" s="224"/>
      <c r="G2592" s="224"/>
      <c r="H2592" s="224"/>
      <c r="I2592" s="232"/>
      <c r="J2592" s="224"/>
      <c r="K2592" s="224"/>
      <c r="L2592" s="224"/>
      <c r="M2592" s="233"/>
      <c r="N2592" s="243"/>
      <c r="P2592" s="233"/>
      <c r="Q2592" s="244"/>
      <c r="R2592" s="245"/>
      <c r="S2592" s="154"/>
      <c r="T2592" s="154"/>
      <c r="U2592" s="236"/>
      <c r="V2592" s="225"/>
      <c r="W2592" s="246"/>
      <c r="X2592" s="247"/>
      <c r="Y2592" s="248"/>
      <c r="Z2592" s="249"/>
      <c r="AA2592" s="249"/>
      <c r="AB2592" s="250"/>
      <c r="AC2592" s="250"/>
      <c r="AD2592" s="230"/>
      <c r="AE2592" s="251"/>
      <c r="AF2592" s="252"/>
      <c r="AG2592" s="236"/>
      <c r="AH2592" s="253"/>
      <c r="AI2592" s="230"/>
      <c r="AJ2592" s="230"/>
      <c r="AK2592" s="230"/>
      <c r="AL2592" s="230"/>
      <c r="AM2592" s="230"/>
      <c r="AN2592" s="230"/>
      <c r="AO2592" s="230"/>
      <c r="AP2592" s="230"/>
      <c r="AQ2592" s="230"/>
      <c r="AR2592" s="249"/>
      <c r="AS2592" s="230"/>
      <c r="AT2592" s="230"/>
      <c r="AU2592" s="230"/>
      <c r="AV2592" s="230"/>
      <c r="AW2592" s="230"/>
      <c r="AX2592" s="230"/>
      <c r="AY2592" s="230"/>
      <c r="AZ2592" s="230"/>
      <c r="BA2592" s="230"/>
      <c r="BB2592" s="230"/>
      <c r="BC2592" s="230"/>
      <c r="BD2592" s="230"/>
      <c r="BE2592" s="230"/>
      <c r="BF2592" s="230"/>
      <c r="BG2592" s="230"/>
      <c r="BH2592" s="230"/>
      <c r="BI2592" s="230"/>
      <c r="BJ2592" s="230"/>
      <c r="BK2592" s="230"/>
      <c r="BL2592" s="230"/>
      <c r="BM2592" s="230"/>
      <c r="BN2592" s="230"/>
      <c r="BO2592" s="230"/>
      <c r="BP2592" s="230"/>
      <c r="BQ2592" s="230"/>
      <c r="BR2592" s="230"/>
      <c r="BS2592" s="230"/>
      <c r="BT2592" s="230"/>
      <c r="BU2592" s="230"/>
      <c r="BV2592" s="230"/>
      <c r="BW2592" s="230"/>
      <c r="BX2592" s="230"/>
      <c r="BY2592" s="230"/>
      <c r="BZ2592" s="230"/>
      <c r="CA2592" s="230"/>
      <c r="CB2592" s="230"/>
      <c r="CC2592" s="230"/>
      <c r="CD2592" s="230"/>
      <c r="CE2592" s="230"/>
      <c r="CF2592" s="230"/>
      <c r="CG2592" s="230"/>
      <c r="CH2592" s="230"/>
      <c r="CI2592" s="230"/>
      <c r="CJ2592" s="230"/>
    </row>
    <row r="2593" spans="1:88" ht="14.25" customHeight="1">
      <c r="A2593" s="412"/>
      <c r="B2593" s="88"/>
      <c r="C2593" s="89"/>
      <c r="E2593" s="224"/>
      <c r="F2593" s="224"/>
      <c r="G2593" s="224"/>
      <c r="H2593" s="224"/>
      <c r="I2593" s="232"/>
      <c r="J2593" s="224"/>
      <c r="K2593" s="224"/>
      <c r="L2593" s="224"/>
      <c r="M2593" s="233"/>
      <c r="N2593" s="243"/>
      <c r="P2593" s="233"/>
      <c r="Q2593" s="244"/>
      <c r="R2593" s="245"/>
      <c r="S2593" s="154"/>
      <c r="T2593" s="154"/>
      <c r="U2593" s="236"/>
      <c r="V2593" s="225"/>
      <c r="W2593" s="246"/>
      <c r="X2593" s="247"/>
      <c r="Y2593" s="248"/>
      <c r="Z2593" s="249"/>
      <c r="AA2593" s="249"/>
      <c r="AB2593" s="250"/>
      <c r="AC2593" s="250"/>
      <c r="AD2593" s="230"/>
      <c r="AE2593" s="251"/>
      <c r="AF2593" s="252"/>
      <c r="AG2593" s="236"/>
      <c r="AH2593" s="253"/>
      <c r="AI2593" s="230"/>
      <c r="AJ2593" s="230"/>
      <c r="AK2593" s="230"/>
      <c r="AL2593" s="230"/>
      <c r="AM2593" s="230"/>
      <c r="AN2593" s="230"/>
      <c r="AO2593" s="230"/>
      <c r="AP2593" s="230"/>
      <c r="AQ2593" s="230"/>
      <c r="AR2593" s="249"/>
      <c r="AS2593" s="230"/>
      <c r="AT2593" s="230"/>
      <c r="AU2593" s="230"/>
      <c r="AV2593" s="230"/>
      <c r="AW2593" s="230"/>
      <c r="AX2593" s="230"/>
      <c r="AY2593" s="230"/>
      <c r="AZ2593" s="230"/>
      <c r="BA2593" s="230"/>
      <c r="BB2593" s="230"/>
      <c r="BC2593" s="230"/>
      <c r="BD2593" s="230"/>
      <c r="BE2593" s="230"/>
      <c r="BF2593" s="230"/>
      <c r="BG2593" s="230"/>
      <c r="BH2593" s="230"/>
      <c r="BI2593" s="230"/>
      <c r="BJ2593" s="230"/>
      <c r="BK2593" s="230"/>
      <c r="BL2593" s="230"/>
      <c r="BM2593" s="230"/>
      <c r="BN2593" s="230"/>
      <c r="BO2593" s="230"/>
      <c r="BP2593" s="230"/>
      <c r="BQ2593" s="230"/>
      <c r="BR2593" s="230"/>
      <c r="BS2593" s="230"/>
      <c r="BT2593" s="230"/>
      <c r="BU2593" s="230"/>
      <c r="BV2593" s="230"/>
      <c r="BW2593" s="230"/>
      <c r="BX2593" s="230"/>
      <c r="BY2593" s="230"/>
      <c r="BZ2593" s="230"/>
      <c r="CA2593" s="230"/>
      <c r="CB2593" s="230"/>
      <c r="CC2593" s="230"/>
      <c r="CD2593" s="230"/>
      <c r="CE2593" s="230"/>
      <c r="CF2593" s="230"/>
      <c r="CG2593" s="230"/>
      <c r="CH2593" s="230"/>
      <c r="CI2593" s="230"/>
      <c r="CJ2593" s="230"/>
    </row>
    <row r="2594" spans="1:88" ht="14.25" customHeight="1">
      <c r="A2594" s="412"/>
      <c r="B2594" s="88"/>
      <c r="C2594" s="89"/>
      <c r="E2594" s="224"/>
      <c r="F2594" s="224"/>
      <c r="G2594" s="224"/>
      <c r="H2594" s="224"/>
      <c r="I2594" s="232"/>
      <c r="J2594" s="224"/>
      <c r="K2594" s="224"/>
      <c r="L2594" s="224"/>
      <c r="M2594" s="233"/>
      <c r="N2594" s="243"/>
      <c r="P2594" s="233"/>
      <c r="Q2594" s="244"/>
      <c r="R2594" s="245"/>
      <c r="S2594" s="154"/>
      <c r="T2594" s="154"/>
      <c r="U2594" s="236"/>
      <c r="V2594" s="225"/>
      <c r="W2594" s="246"/>
      <c r="X2594" s="247"/>
      <c r="Y2594" s="248"/>
      <c r="Z2594" s="249"/>
      <c r="AA2594" s="249"/>
      <c r="AB2594" s="250"/>
      <c r="AC2594" s="250"/>
      <c r="AD2594" s="230"/>
      <c r="AE2594" s="251"/>
      <c r="AF2594" s="252"/>
      <c r="AG2594" s="236"/>
      <c r="AH2594" s="253"/>
      <c r="AI2594" s="230"/>
      <c r="AJ2594" s="230"/>
      <c r="AK2594" s="230"/>
      <c r="AL2594" s="230"/>
      <c r="AM2594" s="230"/>
      <c r="AN2594" s="230"/>
      <c r="AO2594" s="230"/>
      <c r="AP2594" s="230"/>
      <c r="AQ2594" s="230"/>
      <c r="AR2594" s="249"/>
      <c r="AS2594" s="230"/>
      <c r="AT2594" s="230"/>
      <c r="AU2594" s="230"/>
      <c r="AV2594" s="230"/>
      <c r="AW2594" s="230"/>
      <c r="AX2594" s="230"/>
      <c r="AY2594" s="230"/>
      <c r="AZ2594" s="230"/>
      <c r="BA2594" s="230"/>
      <c r="BB2594" s="230"/>
      <c r="BC2594" s="230"/>
      <c r="BD2594" s="230"/>
      <c r="BE2594" s="230"/>
      <c r="BF2594" s="230"/>
      <c r="BG2594" s="230"/>
      <c r="BH2594" s="230"/>
      <c r="BI2594" s="230"/>
      <c r="BJ2594" s="230"/>
      <c r="BK2594" s="230"/>
      <c r="BL2594" s="230"/>
      <c r="BM2594" s="230"/>
      <c r="BN2594" s="230"/>
      <c r="BO2594" s="230"/>
      <c r="BP2594" s="230"/>
      <c r="BQ2594" s="230"/>
      <c r="BR2594" s="230"/>
      <c r="BS2594" s="230"/>
      <c r="BT2594" s="230"/>
      <c r="BU2594" s="230"/>
      <c r="BV2594" s="230"/>
      <c r="BW2594" s="230"/>
      <c r="BX2594" s="230"/>
      <c r="BY2594" s="230"/>
      <c r="BZ2594" s="230"/>
      <c r="CA2594" s="230"/>
      <c r="CB2594" s="230"/>
      <c r="CC2594" s="230"/>
      <c r="CD2594" s="230"/>
      <c r="CE2594" s="230"/>
      <c r="CF2594" s="230"/>
      <c r="CG2594" s="230"/>
      <c r="CH2594" s="230"/>
      <c r="CI2594" s="230"/>
      <c r="CJ2594" s="230"/>
    </row>
    <row r="2595" spans="1:88" ht="14.25" customHeight="1">
      <c r="A2595" s="412"/>
      <c r="B2595" s="88"/>
      <c r="C2595" s="89"/>
      <c r="E2595" s="224"/>
      <c r="F2595" s="224"/>
      <c r="G2595" s="224"/>
      <c r="H2595" s="224"/>
      <c r="I2595" s="232"/>
      <c r="J2595" s="224"/>
      <c r="K2595" s="224"/>
      <c r="L2595" s="224"/>
      <c r="M2595" s="233"/>
      <c r="N2595" s="243"/>
      <c r="P2595" s="233"/>
      <c r="Q2595" s="244"/>
      <c r="R2595" s="245"/>
      <c r="S2595" s="154"/>
      <c r="T2595" s="154"/>
      <c r="U2595" s="236"/>
      <c r="V2595" s="225"/>
      <c r="W2595" s="246"/>
      <c r="X2595" s="247"/>
      <c r="Y2595" s="248"/>
      <c r="Z2595" s="249"/>
      <c r="AA2595" s="249"/>
      <c r="AB2595" s="250"/>
      <c r="AC2595" s="250"/>
      <c r="AD2595" s="230"/>
      <c r="AE2595" s="251"/>
      <c r="AF2595" s="252"/>
      <c r="AG2595" s="236"/>
      <c r="AH2595" s="253"/>
      <c r="AI2595" s="230"/>
      <c r="AJ2595" s="230"/>
      <c r="AK2595" s="230"/>
      <c r="AL2595" s="230"/>
      <c r="AM2595" s="230"/>
      <c r="AN2595" s="230"/>
      <c r="AO2595" s="230"/>
      <c r="AP2595" s="230"/>
      <c r="AQ2595" s="230"/>
      <c r="AR2595" s="249"/>
      <c r="AS2595" s="230"/>
      <c r="AT2595" s="230"/>
      <c r="AU2595" s="230"/>
      <c r="AV2595" s="230"/>
      <c r="AW2595" s="230"/>
      <c r="AX2595" s="230"/>
      <c r="AY2595" s="230"/>
      <c r="AZ2595" s="230"/>
      <c r="BA2595" s="230"/>
      <c r="BB2595" s="230"/>
      <c r="BC2595" s="230"/>
      <c r="BD2595" s="230"/>
      <c r="BE2595" s="230"/>
      <c r="BF2595" s="230"/>
      <c r="BG2595" s="230"/>
      <c r="BH2595" s="230"/>
      <c r="BI2595" s="230"/>
      <c r="BJ2595" s="230"/>
      <c r="BK2595" s="230"/>
      <c r="BL2595" s="230"/>
      <c r="BM2595" s="230"/>
      <c r="BN2595" s="230"/>
      <c r="BO2595" s="230"/>
      <c r="BP2595" s="230"/>
      <c r="BQ2595" s="230"/>
      <c r="BR2595" s="230"/>
      <c r="BS2595" s="230"/>
      <c r="BT2595" s="230"/>
      <c r="BU2595" s="230"/>
      <c r="BV2595" s="230"/>
      <c r="BW2595" s="230"/>
      <c r="BX2595" s="230"/>
      <c r="BY2595" s="230"/>
      <c r="BZ2595" s="230"/>
      <c r="CA2595" s="230"/>
      <c r="CB2595" s="230"/>
      <c r="CC2595" s="230"/>
      <c r="CD2595" s="230"/>
      <c r="CE2595" s="230"/>
      <c r="CF2595" s="230"/>
      <c r="CG2595" s="230"/>
      <c r="CH2595" s="230"/>
      <c r="CI2595" s="230"/>
      <c r="CJ2595" s="230"/>
    </row>
    <row r="2596" spans="1:88" ht="14.25" customHeight="1">
      <c r="A2596" s="412"/>
      <c r="B2596" s="88"/>
      <c r="C2596" s="89"/>
      <c r="E2596" s="224"/>
      <c r="F2596" s="224"/>
      <c r="G2596" s="224"/>
      <c r="H2596" s="224"/>
      <c r="I2596" s="232"/>
      <c r="J2596" s="224"/>
      <c r="K2596" s="224"/>
      <c r="L2596" s="224"/>
      <c r="M2596" s="233"/>
      <c r="N2596" s="243"/>
      <c r="P2596" s="233"/>
      <c r="Q2596" s="244"/>
      <c r="R2596" s="245"/>
      <c r="S2596" s="154"/>
      <c r="T2596" s="154"/>
      <c r="U2596" s="236"/>
      <c r="V2596" s="225"/>
      <c r="W2596" s="246"/>
      <c r="X2596" s="247"/>
      <c r="Y2596" s="248"/>
      <c r="Z2596" s="249"/>
      <c r="AA2596" s="249"/>
      <c r="AB2596" s="250"/>
      <c r="AC2596" s="250"/>
      <c r="AD2596" s="230"/>
      <c r="AE2596" s="251"/>
      <c r="AF2596" s="252"/>
      <c r="AG2596" s="236"/>
      <c r="AH2596" s="253"/>
      <c r="AI2596" s="230"/>
      <c r="AJ2596" s="230"/>
      <c r="AK2596" s="230"/>
      <c r="AL2596" s="230"/>
      <c r="AM2596" s="230"/>
      <c r="AN2596" s="230"/>
      <c r="AO2596" s="230"/>
      <c r="AP2596" s="230"/>
      <c r="AQ2596" s="230"/>
      <c r="AR2596" s="249"/>
      <c r="AS2596" s="230"/>
      <c r="AT2596" s="230"/>
      <c r="AU2596" s="230"/>
      <c r="AV2596" s="230"/>
      <c r="AW2596" s="230"/>
      <c r="AX2596" s="230"/>
      <c r="AY2596" s="230"/>
      <c r="AZ2596" s="230"/>
      <c r="BA2596" s="230"/>
      <c r="BB2596" s="230"/>
      <c r="BC2596" s="230"/>
      <c r="BD2596" s="230"/>
      <c r="BE2596" s="230"/>
      <c r="BF2596" s="230"/>
      <c r="BG2596" s="230"/>
      <c r="BH2596" s="230"/>
      <c r="BI2596" s="230"/>
      <c r="BJ2596" s="230"/>
      <c r="BK2596" s="230"/>
      <c r="BL2596" s="230"/>
      <c r="BM2596" s="230"/>
      <c r="BN2596" s="230"/>
      <c r="BO2596" s="230"/>
      <c r="BP2596" s="230"/>
      <c r="BQ2596" s="230"/>
      <c r="BR2596" s="230"/>
      <c r="BS2596" s="230"/>
      <c r="BT2596" s="230"/>
      <c r="BU2596" s="230"/>
      <c r="BV2596" s="230"/>
      <c r="BW2596" s="230"/>
      <c r="BX2596" s="230"/>
      <c r="BY2596" s="230"/>
      <c r="BZ2596" s="230"/>
      <c r="CA2596" s="230"/>
      <c r="CB2596" s="230"/>
      <c r="CC2596" s="230"/>
      <c r="CD2596" s="230"/>
      <c r="CE2596" s="230"/>
      <c r="CF2596" s="230"/>
      <c r="CG2596" s="230"/>
      <c r="CH2596" s="230"/>
      <c r="CI2596" s="230"/>
      <c r="CJ2596" s="230"/>
    </row>
    <row r="2597" spans="1:88" ht="14.25" customHeight="1">
      <c r="A2597" s="412"/>
      <c r="B2597" s="88"/>
      <c r="C2597" s="89"/>
      <c r="E2597" s="224"/>
      <c r="F2597" s="224"/>
      <c r="G2597" s="224"/>
      <c r="H2597" s="224"/>
      <c r="I2597" s="232"/>
      <c r="J2597" s="224"/>
      <c r="K2597" s="224"/>
      <c r="L2597" s="224"/>
      <c r="M2597" s="233"/>
      <c r="N2597" s="243"/>
      <c r="P2597" s="233"/>
      <c r="Q2597" s="244"/>
      <c r="R2597" s="245"/>
      <c r="S2597" s="154"/>
      <c r="T2597" s="154"/>
      <c r="U2597" s="236"/>
      <c r="V2597" s="225"/>
      <c r="W2597" s="246"/>
      <c r="X2597" s="247"/>
      <c r="Y2597" s="248"/>
      <c r="Z2597" s="249"/>
      <c r="AA2597" s="249"/>
      <c r="AB2597" s="250"/>
      <c r="AC2597" s="250"/>
      <c r="AD2597" s="230"/>
      <c r="AE2597" s="251"/>
      <c r="AF2597" s="252"/>
      <c r="AG2597" s="236"/>
      <c r="AH2597" s="253"/>
      <c r="AI2597" s="230"/>
      <c r="AJ2597" s="230"/>
      <c r="AK2597" s="230"/>
      <c r="AL2597" s="230"/>
      <c r="AM2597" s="230"/>
      <c r="AN2597" s="230"/>
      <c r="AO2597" s="230"/>
      <c r="AP2597" s="230"/>
      <c r="AQ2597" s="230"/>
      <c r="AR2597" s="249"/>
      <c r="AS2597" s="230"/>
      <c r="AT2597" s="230"/>
      <c r="AU2597" s="230"/>
      <c r="AV2597" s="230"/>
      <c r="AW2597" s="230"/>
      <c r="AX2597" s="230"/>
      <c r="AY2597" s="230"/>
      <c r="AZ2597" s="230"/>
      <c r="BA2597" s="230"/>
      <c r="BB2597" s="230"/>
      <c r="BC2597" s="230"/>
      <c r="BD2597" s="230"/>
      <c r="BE2597" s="230"/>
      <c r="BF2597" s="230"/>
      <c r="BG2597" s="230"/>
      <c r="BH2597" s="230"/>
      <c r="BI2597" s="230"/>
      <c r="BJ2597" s="230"/>
      <c r="BK2597" s="230"/>
      <c r="BL2597" s="230"/>
      <c r="BM2597" s="230"/>
      <c r="BN2597" s="230"/>
      <c r="BO2597" s="230"/>
      <c r="BP2597" s="230"/>
      <c r="BQ2597" s="230"/>
      <c r="BR2597" s="230"/>
      <c r="BS2597" s="230"/>
      <c r="BT2597" s="230"/>
      <c r="BU2597" s="230"/>
      <c r="BV2597" s="230"/>
      <c r="BW2597" s="230"/>
      <c r="BX2597" s="230"/>
      <c r="BY2597" s="230"/>
      <c r="BZ2597" s="230"/>
      <c r="CA2597" s="230"/>
      <c r="CB2597" s="230"/>
      <c r="CC2597" s="230"/>
      <c r="CD2597" s="230"/>
      <c r="CE2597" s="230"/>
      <c r="CF2597" s="230"/>
      <c r="CG2597" s="230"/>
      <c r="CH2597" s="230"/>
      <c r="CI2597" s="230"/>
      <c r="CJ2597" s="230"/>
    </row>
    <row r="2598" spans="1:88" ht="14.25" customHeight="1">
      <c r="A2598" s="412"/>
      <c r="B2598" s="88"/>
      <c r="C2598" s="89"/>
      <c r="E2598" s="224"/>
      <c r="F2598" s="224"/>
      <c r="G2598" s="224"/>
      <c r="H2598" s="224"/>
      <c r="I2598" s="232"/>
      <c r="J2598" s="224"/>
      <c r="K2598" s="224"/>
      <c r="L2598" s="224"/>
      <c r="M2598" s="233"/>
      <c r="N2598" s="243"/>
      <c r="P2598" s="233"/>
      <c r="Q2598" s="244"/>
      <c r="R2598" s="245"/>
      <c r="S2598" s="154"/>
      <c r="T2598" s="154"/>
      <c r="U2598" s="236"/>
      <c r="V2598" s="225"/>
      <c r="W2598" s="246"/>
      <c r="X2598" s="247"/>
      <c r="Y2598" s="248"/>
      <c r="Z2598" s="249"/>
      <c r="AA2598" s="249"/>
      <c r="AB2598" s="250"/>
      <c r="AC2598" s="250"/>
      <c r="AD2598" s="230"/>
      <c r="AE2598" s="251"/>
      <c r="AF2598" s="252"/>
      <c r="AG2598" s="236"/>
      <c r="AH2598" s="253"/>
      <c r="AI2598" s="230"/>
      <c r="AJ2598" s="230"/>
      <c r="AK2598" s="230"/>
      <c r="AL2598" s="230"/>
      <c r="AM2598" s="230"/>
      <c r="AN2598" s="230"/>
      <c r="AO2598" s="230"/>
      <c r="AP2598" s="230"/>
      <c r="AQ2598" s="230"/>
      <c r="AR2598" s="249"/>
      <c r="AS2598" s="230"/>
      <c r="AT2598" s="230"/>
      <c r="AU2598" s="230"/>
      <c r="AV2598" s="230"/>
      <c r="AW2598" s="230"/>
      <c r="AX2598" s="230"/>
      <c r="AY2598" s="230"/>
      <c r="AZ2598" s="230"/>
      <c r="BA2598" s="230"/>
      <c r="BB2598" s="230"/>
      <c r="BC2598" s="230"/>
      <c r="BD2598" s="230"/>
      <c r="BE2598" s="230"/>
      <c r="BF2598" s="230"/>
      <c r="BG2598" s="230"/>
      <c r="BH2598" s="230"/>
      <c r="BI2598" s="230"/>
      <c r="BJ2598" s="230"/>
      <c r="BK2598" s="230"/>
      <c r="BL2598" s="230"/>
      <c r="BM2598" s="230"/>
      <c r="BN2598" s="230"/>
      <c r="BO2598" s="230"/>
      <c r="BP2598" s="230"/>
      <c r="BQ2598" s="230"/>
      <c r="BR2598" s="230"/>
      <c r="BS2598" s="230"/>
      <c r="BT2598" s="230"/>
      <c r="BU2598" s="230"/>
      <c r="BV2598" s="230"/>
      <c r="BW2598" s="230"/>
      <c r="BX2598" s="230"/>
      <c r="BY2598" s="230"/>
      <c r="BZ2598" s="230"/>
      <c r="CA2598" s="230"/>
      <c r="CB2598" s="230"/>
      <c r="CC2598" s="230"/>
      <c r="CD2598" s="230"/>
      <c r="CE2598" s="230"/>
      <c r="CF2598" s="230"/>
      <c r="CG2598" s="230"/>
      <c r="CH2598" s="230"/>
      <c r="CI2598" s="230"/>
      <c r="CJ2598" s="230"/>
    </row>
    <row r="2599" spans="1:88" ht="14.25" customHeight="1">
      <c r="A2599" s="412"/>
      <c r="B2599" s="88"/>
      <c r="C2599" s="89"/>
      <c r="E2599" s="224"/>
      <c r="F2599" s="224"/>
      <c r="G2599" s="224"/>
      <c r="H2599" s="224"/>
      <c r="I2599" s="232"/>
      <c r="J2599" s="224"/>
      <c r="K2599" s="224"/>
      <c r="L2599" s="224"/>
      <c r="M2599" s="233"/>
      <c r="N2599" s="243"/>
      <c r="P2599" s="233"/>
      <c r="Q2599" s="244"/>
      <c r="R2599" s="245"/>
      <c r="S2599" s="154"/>
      <c r="T2599" s="154"/>
      <c r="U2599" s="236"/>
      <c r="V2599" s="225"/>
      <c r="W2599" s="246"/>
      <c r="X2599" s="247"/>
      <c r="Y2599" s="248"/>
      <c r="Z2599" s="249"/>
      <c r="AA2599" s="249"/>
      <c r="AB2599" s="250"/>
      <c r="AC2599" s="250"/>
      <c r="AD2599" s="230"/>
      <c r="AE2599" s="251"/>
      <c r="AF2599" s="252"/>
      <c r="AG2599" s="236"/>
      <c r="AH2599" s="253"/>
      <c r="AI2599" s="230"/>
      <c r="AJ2599" s="230"/>
      <c r="AK2599" s="230"/>
      <c r="AL2599" s="230"/>
      <c r="AM2599" s="230"/>
      <c r="AN2599" s="230"/>
      <c r="AO2599" s="230"/>
      <c r="AP2599" s="230"/>
      <c r="AQ2599" s="230"/>
      <c r="AR2599" s="249"/>
      <c r="AS2599" s="230"/>
      <c r="AT2599" s="230"/>
      <c r="AU2599" s="230"/>
      <c r="AV2599" s="230"/>
      <c r="AW2599" s="230"/>
      <c r="AX2599" s="230"/>
      <c r="AY2599" s="230"/>
      <c r="AZ2599" s="230"/>
      <c r="BA2599" s="230"/>
      <c r="BB2599" s="230"/>
      <c r="BC2599" s="230"/>
      <c r="BD2599" s="230"/>
      <c r="BE2599" s="230"/>
      <c r="BF2599" s="230"/>
      <c r="BG2599" s="230"/>
      <c r="BH2599" s="230"/>
      <c r="BI2599" s="230"/>
      <c r="BJ2599" s="230"/>
      <c r="BK2599" s="230"/>
      <c r="BL2599" s="230"/>
      <c r="BM2599" s="230"/>
      <c r="BN2599" s="230"/>
      <c r="BO2599" s="230"/>
      <c r="BP2599" s="230"/>
      <c r="BQ2599" s="230"/>
      <c r="BR2599" s="230"/>
      <c r="BS2599" s="230"/>
      <c r="BT2599" s="230"/>
      <c r="BU2599" s="230"/>
      <c r="BV2599" s="230"/>
      <c r="BW2599" s="230"/>
      <c r="BX2599" s="230"/>
      <c r="BY2599" s="230"/>
      <c r="BZ2599" s="230"/>
      <c r="CA2599" s="230"/>
      <c r="CB2599" s="230"/>
      <c r="CC2599" s="230"/>
      <c r="CD2599" s="230"/>
      <c r="CE2599" s="230"/>
      <c r="CF2599" s="230"/>
      <c r="CG2599" s="230"/>
      <c r="CH2599" s="230"/>
      <c r="CI2599" s="230"/>
      <c r="CJ2599" s="230"/>
    </row>
    <row r="2600" spans="1:88" ht="14.25" customHeight="1">
      <c r="A2600" s="412"/>
      <c r="B2600" s="88"/>
      <c r="C2600" s="89"/>
      <c r="E2600" s="224"/>
      <c r="F2600" s="224"/>
      <c r="G2600" s="224"/>
      <c r="H2600" s="224"/>
      <c r="I2600" s="232"/>
      <c r="J2600" s="224"/>
      <c r="K2600" s="224"/>
      <c r="L2600" s="224"/>
      <c r="M2600" s="233"/>
      <c r="N2600" s="243"/>
      <c r="P2600" s="233"/>
      <c r="Q2600" s="244"/>
      <c r="R2600" s="245"/>
      <c r="S2600" s="154"/>
      <c r="T2600" s="154"/>
      <c r="U2600" s="236"/>
      <c r="V2600" s="225"/>
      <c r="W2600" s="246"/>
      <c r="X2600" s="247"/>
      <c r="Y2600" s="248"/>
      <c r="Z2600" s="249"/>
      <c r="AA2600" s="249"/>
      <c r="AB2600" s="250"/>
      <c r="AC2600" s="250"/>
      <c r="AD2600" s="230"/>
      <c r="AE2600" s="251"/>
      <c r="AF2600" s="252"/>
      <c r="AG2600" s="236"/>
      <c r="AH2600" s="253"/>
      <c r="AI2600" s="230"/>
      <c r="AJ2600" s="230"/>
      <c r="AK2600" s="230"/>
      <c r="AL2600" s="230"/>
      <c r="AM2600" s="230"/>
      <c r="AN2600" s="230"/>
      <c r="AO2600" s="230"/>
      <c r="AP2600" s="230"/>
      <c r="AQ2600" s="230"/>
      <c r="AR2600" s="249"/>
      <c r="AS2600" s="230"/>
      <c r="AT2600" s="230"/>
      <c r="AU2600" s="230"/>
      <c r="AV2600" s="230"/>
      <c r="AW2600" s="230"/>
      <c r="AX2600" s="230"/>
      <c r="AY2600" s="230"/>
      <c r="AZ2600" s="230"/>
      <c r="BA2600" s="230"/>
      <c r="BB2600" s="230"/>
      <c r="BC2600" s="230"/>
      <c r="BD2600" s="230"/>
      <c r="BE2600" s="230"/>
      <c r="BF2600" s="230"/>
      <c r="BG2600" s="230"/>
      <c r="BH2600" s="230"/>
      <c r="BI2600" s="230"/>
      <c r="BJ2600" s="230"/>
      <c r="BK2600" s="230"/>
      <c r="BL2600" s="230"/>
      <c r="BM2600" s="230"/>
      <c r="BN2600" s="230"/>
      <c r="BO2600" s="230"/>
      <c r="BP2600" s="230"/>
      <c r="BQ2600" s="230"/>
      <c r="BR2600" s="230"/>
      <c r="BS2600" s="230"/>
      <c r="BT2600" s="230"/>
      <c r="BU2600" s="230"/>
      <c r="BV2600" s="230"/>
      <c r="BW2600" s="230"/>
      <c r="BX2600" s="230"/>
      <c r="BY2600" s="230"/>
      <c r="BZ2600" s="230"/>
      <c r="CA2600" s="230"/>
      <c r="CB2600" s="230"/>
      <c r="CC2600" s="230"/>
      <c r="CD2600" s="230"/>
      <c r="CE2600" s="230"/>
      <c r="CF2600" s="230"/>
      <c r="CG2600" s="230"/>
      <c r="CH2600" s="230"/>
      <c r="CI2600" s="230"/>
      <c r="CJ2600" s="230"/>
    </row>
    <row r="2601" spans="1:88" ht="14.25" customHeight="1">
      <c r="A2601" s="412"/>
      <c r="B2601" s="88"/>
      <c r="C2601" s="89"/>
      <c r="E2601" s="224"/>
      <c r="F2601" s="224"/>
      <c r="G2601" s="224"/>
      <c r="H2601" s="224"/>
      <c r="I2601" s="232"/>
      <c r="J2601" s="224"/>
      <c r="K2601" s="224"/>
      <c r="L2601" s="224"/>
      <c r="M2601" s="233"/>
      <c r="N2601" s="243"/>
      <c r="P2601" s="233"/>
      <c r="Q2601" s="244"/>
      <c r="R2601" s="245"/>
      <c r="S2601" s="154"/>
      <c r="T2601" s="154"/>
      <c r="U2601" s="236"/>
      <c r="V2601" s="225"/>
      <c r="W2601" s="246"/>
      <c r="X2601" s="247"/>
      <c r="Y2601" s="248"/>
      <c r="Z2601" s="249"/>
      <c r="AA2601" s="249"/>
      <c r="AB2601" s="250"/>
      <c r="AC2601" s="250"/>
      <c r="AD2601" s="230"/>
      <c r="AE2601" s="251"/>
      <c r="AF2601" s="252"/>
      <c r="AG2601" s="236"/>
      <c r="AH2601" s="253"/>
      <c r="AI2601" s="230"/>
      <c r="AJ2601" s="230"/>
      <c r="AK2601" s="230"/>
      <c r="AL2601" s="230"/>
      <c r="AM2601" s="230"/>
      <c r="AN2601" s="230"/>
      <c r="AO2601" s="230"/>
      <c r="AP2601" s="230"/>
      <c r="AQ2601" s="230"/>
      <c r="AR2601" s="249"/>
      <c r="AS2601" s="230"/>
      <c r="AT2601" s="230"/>
      <c r="AU2601" s="230"/>
      <c r="AV2601" s="230"/>
      <c r="AW2601" s="230"/>
      <c r="AX2601" s="230"/>
      <c r="AY2601" s="230"/>
      <c r="AZ2601" s="230"/>
      <c r="BA2601" s="230"/>
      <c r="BB2601" s="230"/>
      <c r="BC2601" s="230"/>
      <c r="BD2601" s="230"/>
      <c r="BE2601" s="230"/>
      <c r="BF2601" s="230"/>
      <c r="BG2601" s="230"/>
      <c r="BH2601" s="230"/>
      <c r="BI2601" s="230"/>
      <c r="BJ2601" s="230"/>
      <c r="BK2601" s="230"/>
      <c r="BL2601" s="230"/>
      <c r="BM2601" s="230"/>
      <c r="BN2601" s="230"/>
      <c r="BO2601" s="230"/>
      <c r="BP2601" s="230"/>
      <c r="BQ2601" s="230"/>
      <c r="BR2601" s="230"/>
      <c r="BS2601" s="230"/>
      <c r="BT2601" s="230"/>
      <c r="BU2601" s="230"/>
      <c r="BV2601" s="230"/>
      <c r="BW2601" s="230"/>
      <c r="BX2601" s="230"/>
      <c r="BY2601" s="230"/>
      <c r="BZ2601" s="230"/>
      <c r="CA2601" s="230"/>
      <c r="CB2601" s="230"/>
      <c r="CC2601" s="230"/>
      <c r="CD2601" s="230"/>
      <c r="CE2601" s="230"/>
      <c r="CF2601" s="230"/>
      <c r="CG2601" s="230"/>
      <c r="CH2601" s="230"/>
      <c r="CI2601" s="230"/>
      <c r="CJ2601" s="230"/>
    </row>
    <row r="2602" spans="1:88" ht="14.25" customHeight="1">
      <c r="A2602" s="412"/>
      <c r="B2602" s="88"/>
      <c r="C2602" s="89"/>
      <c r="E2602" s="224"/>
      <c r="F2602" s="224"/>
      <c r="G2602" s="224"/>
      <c r="H2602" s="224"/>
      <c r="I2602" s="232"/>
      <c r="J2602" s="224"/>
      <c r="K2602" s="224"/>
      <c r="L2602" s="224"/>
      <c r="M2602" s="233"/>
      <c r="N2602" s="243"/>
      <c r="P2602" s="233"/>
      <c r="Q2602" s="244"/>
      <c r="R2602" s="245"/>
      <c r="S2602" s="154"/>
      <c r="T2602" s="154"/>
      <c r="U2602" s="236"/>
      <c r="V2602" s="225"/>
      <c r="W2602" s="246"/>
      <c r="X2602" s="247"/>
      <c r="Y2602" s="248"/>
      <c r="Z2602" s="249"/>
      <c r="AA2602" s="249"/>
      <c r="AB2602" s="250"/>
      <c r="AC2602" s="250"/>
      <c r="AD2602" s="230"/>
      <c r="AE2602" s="251"/>
      <c r="AF2602" s="252"/>
      <c r="AG2602" s="236"/>
      <c r="AH2602" s="253"/>
      <c r="AI2602" s="230"/>
      <c r="AJ2602" s="230"/>
      <c r="AK2602" s="230"/>
      <c r="AL2602" s="230"/>
      <c r="AM2602" s="230"/>
      <c r="AN2602" s="230"/>
      <c r="AO2602" s="230"/>
      <c r="AP2602" s="230"/>
      <c r="AQ2602" s="230"/>
      <c r="AR2602" s="249"/>
      <c r="AS2602" s="230"/>
      <c r="AT2602" s="230"/>
      <c r="AU2602" s="230"/>
      <c r="AV2602" s="230"/>
      <c r="AW2602" s="230"/>
      <c r="AX2602" s="230"/>
      <c r="AY2602" s="230"/>
      <c r="AZ2602" s="230"/>
      <c r="BA2602" s="230"/>
      <c r="BB2602" s="230"/>
      <c r="BC2602" s="230"/>
      <c r="BD2602" s="230"/>
      <c r="BE2602" s="230"/>
      <c r="BF2602" s="230"/>
      <c r="BG2602" s="230"/>
      <c r="BH2602" s="230"/>
      <c r="BI2602" s="230"/>
      <c r="BJ2602" s="230"/>
      <c r="BK2602" s="230"/>
      <c r="BL2602" s="230"/>
      <c r="BM2602" s="230"/>
      <c r="BN2602" s="230"/>
      <c r="BO2602" s="230"/>
      <c r="BP2602" s="230"/>
      <c r="BQ2602" s="230"/>
      <c r="BR2602" s="230"/>
      <c r="BS2602" s="230"/>
      <c r="BT2602" s="230"/>
      <c r="BU2602" s="230"/>
      <c r="BV2602" s="230"/>
      <c r="BW2602" s="230"/>
      <c r="BX2602" s="230"/>
      <c r="BY2602" s="230"/>
      <c r="BZ2602" s="230"/>
      <c r="CA2602" s="230"/>
      <c r="CB2602" s="230"/>
      <c r="CC2602" s="230"/>
      <c r="CD2602" s="230"/>
      <c r="CE2602" s="230"/>
      <c r="CF2602" s="230"/>
      <c r="CG2602" s="230"/>
      <c r="CH2602" s="230"/>
      <c r="CI2602" s="230"/>
      <c r="CJ2602" s="230"/>
    </row>
    <row r="2603" spans="1:88" ht="14.25" customHeight="1">
      <c r="A2603" s="412"/>
      <c r="B2603" s="88"/>
      <c r="C2603" s="89"/>
      <c r="E2603" s="224"/>
      <c r="F2603" s="224"/>
      <c r="G2603" s="224"/>
      <c r="H2603" s="224"/>
      <c r="I2603" s="232"/>
      <c r="J2603" s="224"/>
      <c r="K2603" s="224"/>
      <c r="L2603" s="224"/>
      <c r="M2603" s="233"/>
      <c r="N2603" s="243"/>
      <c r="P2603" s="233"/>
      <c r="Q2603" s="244"/>
      <c r="R2603" s="245"/>
      <c r="S2603" s="154"/>
      <c r="T2603" s="154"/>
      <c r="U2603" s="236"/>
      <c r="V2603" s="225"/>
      <c r="W2603" s="246"/>
      <c r="X2603" s="247"/>
      <c r="Y2603" s="248"/>
      <c r="Z2603" s="249"/>
      <c r="AA2603" s="249"/>
      <c r="AB2603" s="250"/>
      <c r="AC2603" s="250"/>
      <c r="AD2603" s="230"/>
      <c r="AE2603" s="251"/>
      <c r="AF2603" s="252"/>
      <c r="AG2603" s="236"/>
      <c r="AH2603" s="253"/>
      <c r="AI2603" s="230"/>
      <c r="AJ2603" s="230"/>
      <c r="AK2603" s="230"/>
      <c r="AL2603" s="230"/>
      <c r="AM2603" s="230"/>
      <c r="AN2603" s="230"/>
      <c r="AO2603" s="230"/>
      <c r="AP2603" s="230"/>
      <c r="AQ2603" s="230"/>
      <c r="AR2603" s="249"/>
      <c r="AS2603" s="230"/>
      <c r="AT2603" s="230"/>
      <c r="AU2603" s="230"/>
      <c r="AV2603" s="230"/>
      <c r="AW2603" s="230"/>
      <c r="AX2603" s="230"/>
      <c r="AY2603" s="230"/>
      <c r="AZ2603" s="230"/>
      <c r="BA2603" s="230"/>
      <c r="BB2603" s="230"/>
      <c r="BC2603" s="230"/>
      <c r="BD2603" s="230"/>
      <c r="BE2603" s="230"/>
      <c r="BF2603" s="230"/>
      <c r="BG2603" s="230"/>
      <c r="BH2603" s="230"/>
      <c r="BI2603" s="230"/>
      <c r="BJ2603" s="230"/>
      <c r="BK2603" s="230"/>
      <c r="BL2603" s="230"/>
      <c r="BM2603" s="230"/>
      <c r="BN2603" s="230"/>
      <c r="BO2603" s="230"/>
      <c r="BP2603" s="230"/>
      <c r="BQ2603" s="230"/>
      <c r="BR2603" s="230"/>
      <c r="BS2603" s="230"/>
      <c r="BT2603" s="230"/>
      <c r="BU2603" s="230"/>
      <c r="BV2603" s="230"/>
      <c r="BW2603" s="230"/>
      <c r="BX2603" s="230"/>
      <c r="BY2603" s="230"/>
      <c r="BZ2603" s="230"/>
      <c r="CA2603" s="230"/>
      <c r="CB2603" s="230"/>
      <c r="CC2603" s="230"/>
      <c r="CD2603" s="230"/>
      <c r="CE2603" s="230"/>
      <c r="CF2603" s="230"/>
      <c r="CG2603" s="230"/>
      <c r="CH2603" s="230"/>
      <c r="CI2603" s="230"/>
      <c r="CJ2603" s="230"/>
    </row>
    <row r="2604" spans="1:88" ht="14.25" customHeight="1">
      <c r="A2604" s="412"/>
      <c r="B2604" s="88"/>
      <c r="C2604" s="89"/>
      <c r="E2604" s="224"/>
      <c r="F2604" s="224"/>
      <c r="G2604" s="224"/>
      <c r="H2604" s="224"/>
      <c r="I2604" s="232"/>
      <c r="J2604" s="224"/>
      <c r="K2604" s="224"/>
      <c r="L2604" s="224"/>
      <c r="M2604" s="233"/>
      <c r="N2604" s="243"/>
      <c r="P2604" s="233"/>
      <c r="Q2604" s="244"/>
      <c r="R2604" s="245"/>
      <c r="S2604" s="154"/>
      <c r="T2604" s="154"/>
      <c r="U2604" s="236"/>
      <c r="V2604" s="225"/>
      <c r="W2604" s="246"/>
      <c r="X2604" s="247"/>
      <c r="Y2604" s="248"/>
      <c r="Z2604" s="249"/>
      <c r="AA2604" s="249"/>
      <c r="AB2604" s="250"/>
      <c r="AC2604" s="250"/>
      <c r="AD2604" s="230"/>
      <c r="AE2604" s="251"/>
      <c r="AF2604" s="252"/>
      <c r="AG2604" s="236"/>
      <c r="AH2604" s="253"/>
      <c r="AI2604" s="230"/>
      <c r="AJ2604" s="230"/>
      <c r="AK2604" s="230"/>
      <c r="AL2604" s="230"/>
      <c r="AM2604" s="230"/>
      <c r="AN2604" s="230"/>
      <c r="AO2604" s="230"/>
      <c r="AP2604" s="230"/>
      <c r="AQ2604" s="230"/>
      <c r="AR2604" s="249"/>
      <c r="AS2604" s="230"/>
      <c r="AT2604" s="230"/>
      <c r="AU2604" s="230"/>
      <c r="AV2604" s="230"/>
      <c r="AW2604" s="230"/>
      <c r="AX2604" s="230"/>
      <c r="AY2604" s="230"/>
      <c r="AZ2604" s="230"/>
      <c r="BA2604" s="230"/>
      <c r="BB2604" s="230"/>
      <c r="BC2604" s="230"/>
      <c r="BD2604" s="230"/>
      <c r="BE2604" s="230"/>
      <c r="BF2604" s="230"/>
      <c r="BG2604" s="230"/>
      <c r="BH2604" s="230"/>
      <c r="BI2604" s="230"/>
      <c r="BJ2604" s="230"/>
      <c r="BK2604" s="230"/>
      <c r="BL2604" s="230"/>
      <c r="BM2604" s="230"/>
      <c r="BN2604" s="230"/>
      <c r="BO2604" s="230"/>
      <c r="BP2604" s="230"/>
      <c r="BQ2604" s="230"/>
      <c r="BR2604" s="230"/>
      <c r="BS2604" s="230"/>
      <c r="BT2604" s="230"/>
      <c r="BU2604" s="230"/>
      <c r="BV2604" s="230"/>
      <c r="BW2604" s="230"/>
      <c r="BX2604" s="230"/>
      <c r="BY2604" s="230"/>
      <c r="BZ2604" s="230"/>
      <c r="CA2604" s="230"/>
      <c r="CB2604" s="230"/>
      <c r="CC2604" s="230"/>
      <c r="CD2604" s="230"/>
      <c r="CE2604" s="230"/>
      <c r="CF2604" s="230"/>
      <c r="CG2604" s="230"/>
      <c r="CH2604" s="230"/>
      <c r="CI2604" s="230"/>
      <c r="CJ2604" s="230"/>
    </row>
    <row r="2605" spans="1:88" ht="14.25" customHeight="1">
      <c r="A2605" s="412"/>
      <c r="B2605" s="88"/>
      <c r="C2605" s="89"/>
      <c r="E2605" s="224"/>
      <c r="F2605" s="224"/>
      <c r="G2605" s="224"/>
      <c r="H2605" s="224"/>
      <c r="I2605" s="232"/>
      <c r="J2605" s="224"/>
      <c r="K2605" s="224"/>
      <c r="L2605" s="224"/>
      <c r="M2605" s="233"/>
      <c r="N2605" s="243"/>
      <c r="P2605" s="233"/>
      <c r="Q2605" s="244"/>
      <c r="R2605" s="245"/>
      <c r="S2605" s="154"/>
      <c r="T2605" s="154"/>
      <c r="U2605" s="236"/>
      <c r="V2605" s="225"/>
      <c r="W2605" s="246"/>
      <c r="X2605" s="247"/>
      <c r="Y2605" s="248"/>
      <c r="Z2605" s="249"/>
      <c r="AA2605" s="249"/>
      <c r="AB2605" s="250"/>
      <c r="AC2605" s="250"/>
      <c r="AD2605" s="230"/>
      <c r="AE2605" s="251"/>
      <c r="AF2605" s="252"/>
      <c r="AG2605" s="236"/>
      <c r="AH2605" s="253"/>
      <c r="AI2605" s="230"/>
      <c r="AJ2605" s="230"/>
      <c r="AK2605" s="230"/>
      <c r="AL2605" s="230"/>
      <c r="AM2605" s="230"/>
      <c r="AN2605" s="230"/>
      <c r="AO2605" s="230"/>
      <c r="AP2605" s="230"/>
      <c r="AQ2605" s="230"/>
      <c r="AR2605" s="249"/>
      <c r="AS2605" s="230"/>
      <c r="AT2605" s="230"/>
      <c r="AU2605" s="230"/>
      <c r="AV2605" s="230"/>
      <c r="AW2605" s="230"/>
      <c r="AX2605" s="230"/>
      <c r="AY2605" s="230"/>
      <c r="AZ2605" s="230"/>
      <c r="BA2605" s="230"/>
      <c r="BB2605" s="230"/>
      <c r="BC2605" s="230"/>
      <c r="BD2605" s="230"/>
      <c r="BE2605" s="230"/>
      <c r="BF2605" s="230"/>
      <c r="BG2605" s="230"/>
      <c r="BH2605" s="230"/>
      <c r="BI2605" s="230"/>
      <c r="BJ2605" s="230"/>
      <c r="BK2605" s="230"/>
      <c r="BL2605" s="230"/>
      <c r="BM2605" s="230"/>
      <c r="BN2605" s="230"/>
      <c r="BO2605" s="230"/>
      <c r="BP2605" s="230"/>
      <c r="BQ2605" s="230"/>
      <c r="BR2605" s="230"/>
      <c r="BS2605" s="230"/>
      <c r="BT2605" s="230"/>
      <c r="BU2605" s="230"/>
      <c r="BV2605" s="230"/>
      <c r="BW2605" s="230"/>
      <c r="BX2605" s="230"/>
      <c r="BY2605" s="230"/>
      <c r="BZ2605" s="230"/>
      <c r="CA2605" s="230"/>
      <c r="CB2605" s="230"/>
      <c r="CC2605" s="230"/>
      <c r="CD2605" s="230"/>
      <c r="CE2605" s="230"/>
      <c r="CF2605" s="230"/>
      <c r="CG2605" s="230"/>
      <c r="CH2605" s="230"/>
      <c r="CI2605" s="230"/>
      <c r="CJ2605" s="230"/>
    </row>
    <row r="2606" spans="1:88" ht="14.25" customHeight="1">
      <c r="A2606" s="412"/>
      <c r="B2606" s="88"/>
      <c r="C2606" s="89"/>
      <c r="E2606" s="224"/>
      <c r="F2606" s="224"/>
      <c r="G2606" s="224"/>
      <c r="H2606" s="224"/>
      <c r="I2606" s="232"/>
      <c r="J2606" s="224"/>
      <c r="K2606" s="224"/>
      <c r="L2606" s="224"/>
      <c r="M2606" s="233"/>
      <c r="N2606" s="243"/>
      <c r="P2606" s="233"/>
      <c r="Q2606" s="244"/>
      <c r="R2606" s="245"/>
      <c r="S2606" s="154"/>
      <c r="T2606" s="154"/>
      <c r="U2606" s="236"/>
      <c r="V2606" s="225"/>
      <c r="W2606" s="246"/>
      <c r="X2606" s="247"/>
      <c r="Y2606" s="248"/>
      <c r="Z2606" s="249"/>
      <c r="AA2606" s="249"/>
      <c r="AB2606" s="250"/>
      <c r="AC2606" s="250"/>
      <c r="AD2606" s="230"/>
      <c r="AE2606" s="251"/>
      <c r="AF2606" s="252"/>
      <c r="AG2606" s="236"/>
      <c r="AH2606" s="253"/>
      <c r="AI2606" s="230"/>
      <c r="AJ2606" s="230"/>
      <c r="AK2606" s="230"/>
      <c r="AL2606" s="230"/>
      <c r="AM2606" s="230"/>
      <c r="AN2606" s="230"/>
      <c r="AO2606" s="230"/>
      <c r="AP2606" s="230"/>
      <c r="AQ2606" s="230"/>
      <c r="AR2606" s="249"/>
      <c r="AS2606" s="230"/>
      <c r="AT2606" s="230"/>
      <c r="AU2606" s="230"/>
      <c r="AV2606" s="230"/>
      <c r="AW2606" s="230"/>
      <c r="AX2606" s="230"/>
      <c r="AY2606" s="230"/>
      <c r="AZ2606" s="230"/>
      <c r="BA2606" s="230"/>
      <c r="BB2606" s="230"/>
      <c r="BC2606" s="230"/>
      <c r="BD2606" s="230"/>
      <c r="BE2606" s="230"/>
      <c r="BF2606" s="230"/>
      <c r="BG2606" s="230"/>
      <c r="BH2606" s="230"/>
      <c r="BI2606" s="230"/>
      <c r="BJ2606" s="230"/>
      <c r="BK2606" s="230"/>
      <c r="BL2606" s="230"/>
      <c r="BM2606" s="230"/>
      <c r="BN2606" s="230"/>
      <c r="BO2606" s="230"/>
      <c r="BP2606" s="230"/>
      <c r="BQ2606" s="230"/>
      <c r="BR2606" s="230"/>
      <c r="BS2606" s="230"/>
      <c r="BT2606" s="230"/>
      <c r="BU2606" s="230"/>
      <c r="BV2606" s="230"/>
      <c r="BW2606" s="230"/>
      <c r="BX2606" s="230"/>
      <c r="BY2606" s="230"/>
      <c r="BZ2606" s="230"/>
      <c r="CA2606" s="230"/>
      <c r="CB2606" s="230"/>
      <c r="CC2606" s="230"/>
      <c r="CD2606" s="230"/>
      <c r="CE2606" s="230"/>
      <c r="CF2606" s="230"/>
      <c r="CG2606" s="230"/>
      <c r="CH2606" s="230"/>
      <c r="CI2606" s="230"/>
      <c r="CJ2606" s="230"/>
    </row>
    <row r="2607" spans="1:88" ht="14.25" customHeight="1">
      <c r="A2607" s="412"/>
      <c r="B2607" s="88"/>
      <c r="C2607" s="89"/>
      <c r="E2607" s="224"/>
      <c r="F2607" s="224"/>
      <c r="G2607" s="224"/>
      <c r="H2607" s="224"/>
      <c r="I2607" s="232"/>
      <c r="J2607" s="224"/>
      <c r="K2607" s="224"/>
      <c r="L2607" s="224"/>
      <c r="M2607" s="233"/>
      <c r="N2607" s="243"/>
      <c r="P2607" s="233"/>
      <c r="Q2607" s="244"/>
      <c r="R2607" s="245"/>
      <c r="S2607" s="154"/>
      <c r="T2607" s="154"/>
      <c r="U2607" s="236"/>
      <c r="V2607" s="225"/>
      <c r="W2607" s="246"/>
      <c r="X2607" s="247"/>
      <c r="Y2607" s="248"/>
      <c r="Z2607" s="249"/>
      <c r="AA2607" s="249"/>
      <c r="AB2607" s="250"/>
      <c r="AC2607" s="250"/>
      <c r="AD2607" s="230"/>
      <c r="AE2607" s="251"/>
      <c r="AF2607" s="252"/>
      <c r="AG2607" s="236"/>
      <c r="AH2607" s="253"/>
      <c r="AI2607" s="230"/>
      <c r="AJ2607" s="230"/>
      <c r="AK2607" s="230"/>
      <c r="AL2607" s="230"/>
      <c r="AM2607" s="230"/>
      <c r="AN2607" s="230"/>
      <c r="AO2607" s="230"/>
      <c r="AP2607" s="230"/>
      <c r="AQ2607" s="230"/>
      <c r="AR2607" s="249"/>
      <c r="AS2607" s="230"/>
      <c r="AT2607" s="230"/>
      <c r="AU2607" s="230"/>
      <c r="AV2607" s="230"/>
      <c r="AW2607" s="230"/>
      <c r="AX2607" s="230"/>
      <c r="AY2607" s="230"/>
      <c r="AZ2607" s="230"/>
      <c r="BA2607" s="230"/>
      <c r="BB2607" s="230"/>
      <c r="BC2607" s="230"/>
      <c r="BD2607" s="230"/>
      <c r="BE2607" s="230"/>
      <c r="BF2607" s="230"/>
      <c r="BG2607" s="230"/>
      <c r="BH2607" s="230"/>
      <c r="BI2607" s="230"/>
      <c r="BJ2607" s="230"/>
      <c r="BK2607" s="230"/>
      <c r="BL2607" s="230"/>
      <c r="BM2607" s="230"/>
      <c r="BN2607" s="230"/>
      <c r="BO2607" s="230"/>
      <c r="BP2607" s="230"/>
      <c r="BQ2607" s="230"/>
      <c r="BR2607" s="230"/>
      <c r="BS2607" s="230"/>
      <c r="BT2607" s="230"/>
      <c r="BU2607" s="230"/>
      <c r="BV2607" s="230"/>
      <c r="BW2607" s="230"/>
      <c r="BX2607" s="230"/>
      <c r="BY2607" s="230"/>
      <c r="BZ2607" s="230"/>
      <c r="CA2607" s="230"/>
      <c r="CB2607" s="230"/>
      <c r="CC2607" s="230"/>
      <c r="CD2607" s="230"/>
      <c r="CE2607" s="230"/>
      <c r="CF2607" s="230"/>
      <c r="CG2607" s="230"/>
      <c r="CH2607" s="230"/>
      <c r="CI2607" s="230"/>
      <c r="CJ2607" s="230"/>
    </row>
    <row r="2608" spans="1:88" ht="14.25" customHeight="1">
      <c r="A2608" s="412"/>
      <c r="B2608" s="88"/>
      <c r="C2608" s="89"/>
      <c r="E2608" s="224"/>
      <c r="F2608" s="224"/>
      <c r="G2608" s="224"/>
      <c r="H2608" s="224"/>
      <c r="I2608" s="232"/>
      <c r="J2608" s="224"/>
      <c r="K2608" s="224"/>
      <c r="L2608" s="224"/>
      <c r="M2608" s="233"/>
      <c r="N2608" s="243"/>
      <c r="P2608" s="233"/>
      <c r="Q2608" s="244"/>
      <c r="R2608" s="245"/>
      <c r="S2608" s="154"/>
      <c r="T2608" s="154"/>
      <c r="U2608" s="236"/>
      <c r="V2608" s="225"/>
      <c r="W2608" s="246"/>
      <c r="X2608" s="247"/>
      <c r="Y2608" s="248"/>
      <c r="Z2608" s="249"/>
      <c r="AA2608" s="249"/>
      <c r="AB2608" s="250"/>
      <c r="AC2608" s="250"/>
      <c r="AD2608" s="230"/>
      <c r="AE2608" s="251"/>
      <c r="AF2608" s="252"/>
      <c r="AG2608" s="236"/>
      <c r="AH2608" s="253"/>
      <c r="AI2608" s="230"/>
      <c r="AJ2608" s="230"/>
      <c r="AK2608" s="230"/>
      <c r="AL2608" s="230"/>
      <c r="AM2608" s="230"/>
      <c r="AN2608" s="230"/>
      <c r="AO2608" s="230"/>
      <c r="AP2608" s="230"/>
      <c r="AQ2608" s="230"/>
      <c r="AR2608" s="249"/>
      <c r="AS2608" s="230"/>
      <c r="AT2608" s="230"/>
      <c r="AU2608" s="230"/>
      <c r="AV2608" s="230"/>
      <c r="AW2608" s="230"/>
      <c r="AX2608" s="230"/>
      <c r="AY2608" s="230"/>
      <c r="AZ2608" s="230"/>
      <c r="BA2608" s="230"/>
      <c r="BB2608" s="230"/>
      <c r="BC2608" s="230"/>
      <c r="BD2608" s="230"/>
      <c r="BE2608" s="230"/>
      <c r="BF2608" s="230"/>
      <c r="BG2608" s="230"/>
      <c r="BH2608" s="230"/>
      <c r="BI2608" s="230"/>
      <c r="BJ2608" s="230"/>
      <c r="BK2608" s="230"/>
      <c r="BL2608" s="230"/>
      <c r="BM2608" s="230"/>
      <c r="BN2608" s="230"/>
      <c r="BO2608" s="230"/>
      <c r="BP2608" s="230"/>
      <c r="BQ2608" s="230"/>
      <c r="BR2608" s="230"/>
      <c r="BS2608" s="230"/>
      <c r="BT2608" s="230"/>
      <c r="BU2608" s="230"/>
      <c r="BV2608" s="230"/>
      <c r="BW2608" s="230"/>
      <c r="BX2608" s="230"/>
      <c r="BY2608" s="230"/>
      <c r="BZ2608" s="230"/>
      <c r="CA2608" s="230"/>
      <c r="CB2608" s="230"/>
      <c r="CC2608" s="230"/>
      <c r="CD2608" s="230"/>
      <c r="CE2608" s="230"/>
      <c r="CF2608" s="230"/>
      <c r="CG2608" s="230"/>
      <c r="CH2608" s="230"/>
      <c r="CI2608" s="230"/>
      <c r="CJ2608" s="230"/>
    </row>
    <row r="2609" spans="1:88" ht="14.25" customHeight="1">
      <c r="A2609" s="412"/>
      <c r="B2609" s="88"/>
      <c r="C2609" s="89"/>
      <c r="E2609" s="224"/>
      <c r="F2609" s="224"/>
      <c r="G2609" s="224"/>
      <c r="H2609" s="224"/>
      <c r="I2609" s="232"/>
      <c r="J2609" s="224"/>
      <c r="K2609" s="224"/>
      <c r="L2609" s="224"/>
      <c r="M2609" s="233"/>
      <c r="N2609" s="243"/>
      <c r="P2609" s="233"/>
      <c r="Q2609" s="244"/>
      <c r="R2609" s="245"/>
      <c r="S2609" s="154"/>
      <c r="T2609" s="154"/>
      <c r="U2609" s="236"/>
      <c r="V2609" s="225"/>
      <c r="W2609" s="246"/>
      <c r="X2609" s="247"/>
      <c r="Y2609" s="248"/>
      <c r="Z2609" s="249"/>
      <c r="AA2609" s="249"/>
      <c r="AB2609" s="250"/>
      <c r="AC2609" s="250"/>
      <c r="AD2609" s="230"/>
      <c r="AE2609" s="251"/>
      <c r="AF2609" s="252"/>
      <c r="AG2609" s="236"/>
      <c r="AH2609" s="253"/>
      <c r="AI2609" s="230"/>
      <c r="AJ2609" s="230"/>
      <c r="AK2609" s="230"/>
      <c r="AL2609" s="230"/>
      <c r="AM2609" s="230"/>
      <c r="AN2609" s="230"/>
      <c r="AO2609" s="230"/>
      <c r="AP2609" s="230"/>
      <c r="AQ2609" s="230"/>
      <c r="AR2609" s="249"/>
      <c r="AS2609" s="230"/>
      <c r="AT2609" s="230"/>
      <c r="AU2609" s="230"/>
      <c r="AV2609" s="230"/>
      <c r="AW2609" s="230"/>
      <c r="AX2609" s="230"/>
      <c r="AY2609" s="230"/>
      <c r="AZ2609" s="230"/>
      <c r="BA2609" s="230"/>
      <c r="BB2609" s="230"/>
      <c r="BC2609" s="230"/>
      <c r="BD2609" s="230"/>
      <c r="BE2609" s="230"/>
      <c r="BF2609" s="230"/>
      <c r="BG2609" s="230"/>
      <c r="BH2609" s="230"/>
      <c r="BI2609" s="230"/>
      <c r="BJ2609" s="230"/>
      <c r="BK2609" s="230"/>
      <c r="BL2609" s="230"/>
      <c r="BM2609" s="230"/>
      <c r="BN2609" s="230"/>
      <c r="BO2609" s="230"/>
      <c r="BP2609" s="230"/>
      <c r="BQ2609" s="230"/>
      <c r="BR2609" s="230"/>
      <c r="BS2609" s="230"/>
      <c r="BT2609" s="230"/>
      <c r="BU2609" s="230"/>
      <c r="BV2609" s="230"/>
      <c r="BW2609" s="230"/>
      <c r="BX2609" s="230"/>
      <c r="BY2609" s="230"/>
      <c r="BZ2609" s="230"/>
      <c r="CA2609" s="230"/>
      <c r="CB2609" s="230"/>
      <c r="CC2609" s="230"/>
      <c r="CD2609" s="230"/>
      <c r="CE2609" s="230"/>
      <c r="CF2609" s="230"/>
      <c r="CG2609" s="230"/>
      <c r="CH2609" s="230"/>
      <c r="CI2609" s="230"/>
      <c r="CJ2609" s="230"/>
    </row>
    <row r="2610" spans="1:88" ht="14.25" customHeight="1">
      <c r="A2610" s="412"/>
      <c r="B2610" s="88"/>
      <c r="C2610" s="89"/>
      <c r="E2610" s="224"/>
      <c r="F2610" s="224"/>
      <c r="G2610" s="224"/>
      <c r="H2610" s="224"/>
      <c r="I2610" s="232"/>
      <c r="J2610" s="224"/>
      <c r="K2610" s="224"/>
      <c r="L2610" s="224"/>
      <c r="M2610" s="233"/>
      <c r="N2610" s="243"/>
      <c r="P2610" s="233"/>
      <c r="Q2610" s="244"/>
      <c r="R2610" s="245"/>
      <c r="S2610" s="154"/>
      <c r="T2610" s="154"/>
      <c r="U2610" s="236"/>
      <c r="V2610" s="225"/>
      <c r="W2610" s="246"/>
      <c r="X2610" s="247"/>
      <c r="Y2610" s="248"/>
      <c r="Z2610" s="249"/>
      <c r="AA2610" s="249"/>
      <c r="AB2610" s="250"/>
      <c r="AC2610" s="250"/>
      <c r="AD2610" s="230"/>
      <c r="AE2610" s="251"/>
      <c r="AF2610" s="252"/>
      <c r="AG2610" s="236"/>
      <c r="AH2610" s="253"/>
      <c r="AI2610" s="230"/>
      <c r="AJ2610" s="230"/>
      <c r="AK2610" s="230"/>
      <c r="AL2610" s="230"/>
      <c r="AM2610" s="230"/>
      <c r="AN2610" s="230"/>
      <c r="AO2610" s="230"/>
      <c r="AP2610" s="230"/>
      <c r="AQ2610" s="230"/>
      <c r="AR2610" s="249"/>
      <c r="AS2610" s="230"/>
      <c r="AT2610" s="230"/>
      <c r="AU2610" s="230"/>
      <c r="AV2610" s="230"/>
      <c r="AW2610" s="230"/>
      <c r="AX2610" s="230"/>
      <c r="AY2610" s="230"/>
      <c r="AZ2610" s="230"/>
      <c r="BA2610" s="230"/>
      <c r="BB2610" s="230"/>
      <c r="BC2610" s="230"/>
      <c r="BD2610" s="230"/>
      <c r="BE2610" s="230"/>
      <c r="BF2610" s="230"/>
      <c r="BG2610" s="230"/>
      <c r="BH2610" s="230"/>
      <c r="BI2610" s="230"/>
      <c r="BJ2610" s="230"/>
      <c r="BK2610" s="230"/>
      <c r="BL2610" s="230"/>
      <c r="BM2610" s="230"/>
      <c r="BN2610" s="230"/>
      <c r="BO2610" s="230"/>
      <c r="BP2610" s="230"/>
      <c r="BQ2610" s="230"/>
      <c r="BR2610" s="230"/>
      <c r="BS2610" s="230"/>
      <c r="BT2610" s="230"/>
      <c r="BU2610" s="230"/>
      <c r="BV2610" s="230"/>
      <c r="BW2610" s="230"/>
      <c r="BX2610" s="230"/>
      <c r="BY2610" s="230"/>
      <c r="BZ2610" s="230"/>
      <c r="CA2610" s="230"/>
      <c r="CB2610" s="230"/>
      <c r="CC2610" s="230"/>
      <c r="CD2610" s="230"/>
      <c r="CE2610" s="230"/>
      <c r="CF2610" s="230"/>
      <c r="CG2610" s="230"/>
      <c r="CH2610" s="230"/>
      <c r="CI2610" s="230"/>
      <c r="CJ2610" s="230"/>
    </row>
    <row r="2611" spans="1:88" ht="14.25" customHeight="1">
      <c r="A2611" s="412"/>
      <c r="B2611" s="88"/>
      <c r="C2611" s="89"/>
      <c r="E2611" s="224"/>
      <c r="F2611" s="224"/>
      <c r="G2611" s="224"/>
      <c r="H2611" s="224"/>
      <c r="I2611" s="232"/>
      <c r="J2611" s="224"/>
      <c r="K2611" s="224"/>
      <c r="L2611" s="224"/>
      <c r="M2611" s="233"/>
      <c r="N2611" s="243"/>
      <c r="P2611" s="233"/>
      <c r="Q2611" s="244"/>
      <c r="R2611" s="245"/>
      <c r="S2611" s="154"/>
      <c r="T2611" s="154"/>
      <c r="U2611" s="236"/>
      <c r="V2611" s="225"/>
      <c r="W2611" s="246"/>
      <c r="X2611" s="247"/>
      <c r="Y2611" s="248"/>
      <c r="Z2611" s="249"/>
      <c r="AA2611" s="249"/>
      <c r="AB2611" s="250"/>
      <c r="AC2611" s="250"/>
      <c r="AD2611" s="230"/>
      <c r="AE2611" s="251"/>
      <c r="AF2611" s="252"/>
      <c r="AG2611" s="236"/>
      <c r="AH2611" s="253"/>
      <c r="AI2611" s="230"/>
      <c r="AJ2611" s="230"/>
      <c r="AK2611" s="230"/>
      <c r="AL2611" s="230"/>
      <c r="AM2611" s="230"/>
      <c r="AN2611" s="230"/>
      <c r="AO2611" s="230"/>
      <c r="AP2611" s="230"/>
      <c r="AQ2611" s="230"/>
      <c r="AR2611" s="249"/>
      <c r="AS2611" s="230"/>
      <c r="AT2611" s="230"/>
      <c r="AU2611" s="230"/>
      <c r="AV2611" s="230"/>
      <c r="AW2611" s="230"/>
      <c r="AX2611" s="230"/>
      <c r="AY2611" s="230"/>
      <c r="AZ2611" s="230"/>
      <c r="BA2611" s="230"/>
      <c r="BB2611" s="230"/>
      <c r="BC2611" s="230"/>
      <c r="BD2611" s="230"/>
      <c r="BE2611" s="230"/>
      <c r="BF2611" s="230"/>
      <c r="BG2611" s="230"/>
      <c r="BH2611" s="230"/>
      <c r="BI2611" s="230"/>
      <c r="BJ2611" s="230"/>
      <c r="BK2611" s="230"/>
      <c r="BL2611" s="230"/>
      <c r="BM2611" s="230"/>
      <c r="BN2611" s="230"/>
      <c r="BO2611" s="230"/>
      <c r="BP2611" s="230"/>
      <c r="BQ2611" s="230"/>
      <c r="BR2611" s="230"/>
      <c r="BS2611" s="230"/>
      <c r="BT2611" s="230"/>
      <c r="BU2611" s="230"/>
      <c r="BV2611" s="230"/>
      <c r="BW2611" s="230"/>
      <c r="BX2611" s="230"/>
      <c r="BY2611" s="230"/>
      <c r="BZ2611" s="230"/>
      <c r="CA2611" s="230"/>
      <c r="CB2611" s="230"/>
      <c r="CC2611" s="230"/>
      <c r="CD2611" s="230"/>
      <c r="CE2611" s="230"/>
      <c r="CF2611" s="230"/>
      <c r="CG2611" s="230"/>
      <c r="CH2611" s="230"/>
      <c r="CI2611" s="230"/>
      <c r="CJ2611" s="230"/>
    </row>
    <row r="2612" spans="1:88" ht="14.25" customHeight="1">
      <c r="A2612" s="412"/>
      <c r="B2612" s="88"/>
      <c r="C2612" s="89"/>
      <c r="E2612" s="224"/>
      <c r="F2612" s="224"/>
      <c r="G2612" s="224"/>
      <c r="H2612" s="224"/>
      <c r="I2612" s="232"/>
      <c r="J2612" s="224"/>
      <c r="K2612" s="224"/>
      <c r="L2612" s="224"/>
      <c r="M2612" s="233"/>
      <c r="N2612" s="243"/>
      <c r="P2612" s="233"/>
      <c r="Q2612" s="244"/>
      <c r="R2612" s="245"/>
      <c r="S2612" s="154"/>
      <c r="T2612" s="154"/>
      <c r="U2612" s="236"/>
      <c r="V2612" s="225"/>
      <c r="W2612" s="246"/>
      <c r="X2612" s="247"/>
      <c r="Y2612" s="248"/>
      <c r="Z2612" s="249"/>
      <c r="AA2612" s="249"/>
      <c r="AB2612" s="250"/>
      <c r="AC2612" s="250"/>
      <c r="AD2612" s="230"/>
      <c r="AE2612" s="251"/>
      <c r="AF2612" s="252"/>
      <c r="AG2612" s="236"/>
      <c r="AH2612" s="253"/>
      <c r="AI2612" s="230"/>
      <c r="AJ2612" s="230"/>
      <c r="AK2612" s="230"/>
      <c r="AL2612" s="230"/>
      <c r="AM2612" s="230"/>
      <c r="AN2612" s="230"/>
      <c r="AO2612" s="230"/>
      <c r="AP2612" s="230"/>
      <c r="AQ2612" s="230"/>
      <c r="AR2612" s="249"/>
      <c r="AS2612" s="230"/>
      <c r="AT2612" s="230"/>
      <c r="AU2612" s="230"/>
      <c r="AV2612" s="230"/>
      <c r="AW2612" s="230"/>
      <c r="AX2612" s="230"/>
      <c r="AY2612" s="230"/>
      <c r="AZ2612" s="230"/>
      <c r="BA2612" s="230"/>
      <c r="BB2612" s="230"/>
      <c r="BC2612" s="230"/>
      <c r="BD2612" s="230"/>
      <c r="BE2612" s="230"/>
      <c r="BF2612" s="230"/>
      <c r="BG2612" s="230"/>
      <c r="BH2612" s="230"/>
      <c r="BI2612" s="230"/>
      <c r="BJ2612" s="230"/>
      <c r="BK2612" s="230"/>
      <c r="BL2612" s="230"/>
      <c r="BM2612" s="230"/>
      <c r="BN2612" s="230"/>
      <c r="BO2612" s="230"/>
      <c r="BP2612" s="230"/>
      <c r="BQ2612" s="230"/>
      <c r="BR2612" s="230"/>
      <c r="BS2612" s="230"/>
      <c r="BT2612" s="230"/>
      <c r="BU2612" s="230"/>
      <c r="BV2612" s="230"/>
      <c r="BW2612" s="230"/>
      <c r="BX2612" s="230"/>
      <c r="BY2612" s="230"/>
      <c r="BZ2612" s="230"/>
      <c r="CA2612" s="230"/>
      <c r="CB2612" s="230"/>
      <c r="CC2612" s="230"/>
      <c r="CD2612" s="230"/>
      <c r="CE2612" s="230"/>
      <c r="CF2612" s="230"/>
      <c r="CG2612" s="230"/>
      <c r="CH2612" s="230"/>
      <c r="CI2612" s="230"/>
      <c r="CJ2612" s="230"/>
    </row>
    <row r="2613" spans="1:88" ht="14.25" customHeight="1">
      <c r="A2613" s="412"/>
      <c r="B2613" s="88"/>
      <c r="C2613" s="89"/>
      <c r="E2613" s="224"/>
      <c r="F2613" s="224"/>
      <c r="G2613" s="224"/>
      <c r="H2613" s="224"/>
      <c r="I2613" s="232"/>
      <c r="J2613" s="224"/>
      <c r="K2613" s="224"/>
      <c r="L2613" s="224"/>
      <c r="M2613" s="233"/>
      <c r="N2613" s="243"/>
      <c r="P2613" s="233"/>
      <c r="Q2613" s="244"/>
      <c r="R2613" s="245"/>
      <c r="S2613" s="154"/>
      <c r="T2613" s="154"/>
      <c r="U2613" s="236"/>
      <c r="V2613" s="225"/>
      <c r="W2613" s="246"/>
      <c r="X2613" s="247"/>
      <c r="Y2613" s="248"/>
      <c r="Z2613" s="249"/>
      <c r="AA2613" s="249"/>
      <c r="AB2613" s="250"/>
      <c r="AC2613" s="250"/>
      <c r="AD2613" s="230"/>
      <c r="AE2613" s="251"/>
      <c r="AF2613" s="252"/>
      <c r="AG2613" s="236"/>
      <c r="AH2613" s="253"/>
      <c r="AI2613" s="230"/>
      <c r="AJ2613" s="230"/>
      <c r="AK2613" s="230"/>
      <c r="AL2613" s="230"/>
      <c r="AM2613" s="230"/>
      <c r="AN2613" s="230"/>
      <c r="AO2613" s="230"/>
      <c r="AP2613" s="230"/>
      <c r="AQ2613" s="230"/>
      <c r="AR2613" s="249"/>
      <c r="AS2613" s="230"/>
      <c r="AT2613" s="230"/>
      <c r="AU2613" s="230"/>
      <c r="AV2613" s="230"/>
      <c r="AW2613" s="230"/>
      <c r="AX2613" s="230"/>
      <c r="AY2613" s="230"/>
      <c r="AZ2613" s="230"/>
      <c r="BA2613" s="230"/>
      <c r="BB2613" s="230"/>
      <c r="BC2613" s="230"/>
      <c r="BD2613" s="230"/>
      <c r="BE2613" s="230"/>
      <c r="BF2613" s="230"/>
      <c r="BG2613" s="230"/>
      <c r="BH2613" s="230"/>
      <c r="BI2613" s="230"/>
      <c r="BJ2613" s="230"/>
      <c r="BK2613" s="230"/>
      <c r="BL2613" s="230"/>
      <c r="BM2613" s="230"/>
      <c r="BN2613" s="230"/>
      <c r="BO2613" s="230"/>
      <c r="BP2613" s="230"/>
      <c r="BQ2613" s="230"/>
      <c r="BR2613" s="230"/>
      <c r="BS2613" s="230"/>
      <c r="BT2613" s="230"/>
      <c r="BU2613" s="230"/>
      <c r="BV2613" s="230"/>
      <c r="BW2613" s="230"/>
      <c r="BX2613" s="230"/>
      <c r="BY2613" s="230"/>
      <c r="BZ2613" s="230"/>
      <c r="CA2613" s="230"/>
      <c r="CB2613" s="230"/>
      <c r="CC2613" s="230"/>
      <c r="CD2613" s="230"/>
      <c r="CE2613" s="230"/>
      <c r="CF2613" s="230"/>
      <c r="CG2613" s="230"/>
      <c r="CH2613" s="230"/>
      <c r="CI2613" s="230"/>
      <c r="CJ2613" s="230"/>
    </row>
    <row r="2614" spans="1:88" ht="14.25" customHeight="1">
      <c r="A2614" s="412"/>
      <c r="B2614" s="88"/>
      <c r="C2614" s="89"/>
      <c r="E2614" s="224"/>
      <c r="F2614" s="224"/>
      <c r="G2614" s="224"/>
      <c r="H2614" s="224"/>
      <c r="I2614" s="232"/>
      <c r="J2614" s="224"/>
      <c r="K2614" s="224"/>
      <c r="L2614" s="224"/>
      <c r="M2614" s="233"/>
      <c r="N2614" s="243"/>
      <c r="P2614" s="233"/>
      <c r="Q2614" s="244"/>
      <c r="R2614" s="245"/>
      <c r="S2614" s="154"/>
      <c r="T2614" s="154"/>
      <c r="U2614" s="236"/>
      <c r="V2614" s="225"/>
      <c r="W2614" s="246"/>
      <c r="X2614" s="247"/>
      <c r="Y2614" s="248"/>
      <c r="Z2614" s="249"/>
      <c r="AA2614" s="249"/>
      <c r="AB2614" s="250"/>
      <c r="AC2614" s="250"/>
      <c r="AD2614" s="230"/>
      <c r="AE2614" s="251"/>
      <c r="AF2614" s="252"/>
      <c r="AG2614" s="236"/>
      <c r="AH2614" s="253"/>
      <c r="AI2614" s="230"/>
      <c r="AJ2614" s="230"/>
      <c r="AK2614" s="230"/>
      <c r="AL2614" s="230"/>
      <c r="AM2614" s="230"/>
      <c r="AN2614" s="230"/>
      <c r="AO2614" s="230"/>
      <c r="AP2614" s="230"/>
      <c r="AQ2614" s="230"/>
      <c r="AR2614" s="249"/>
      <c r="AS2614" s="230"/>
      <c r="AT2614" s="230"/>
      <c r="AU2614" s="230"/>
      <c r="AV2614" s="230"/>
      <c r="AW2614" s="230"/>
      <c r="AX2614" s="230"/>
      <c r="AY2614" s="230"/>
      <c r="AZ2614" s="230"/>
      <c r="BA2614" s="230"/>
      <c r="BB2614" s="230"/>
      <c r="BC2614" s="230"/>
      <c r="BD2614" s="230"/>
      <c r="BE2614" s="230"/>
      <c r="BF2614" s="230"/>
      <c r="BG2614" s="230"/>
      <c r="BH2614" s="230"/>
      <c r="BI2614" s="230"/>
      <c r="BJ2614" s="230"/>
      <c r="BK2614" s="230"/>
      <c r="BL2614" s="230"/>
      <c r="BM2614" s="230"/>
      <c r="BN2614" s="230"/>
      <c r="BO2614" s="230"/>
      <c r="BP2614" s="230"/>
      <c r="BQ2614" s="230"/>
      <c r="BR2614" s="230"/>
      <c r="BS2614" s="230"/>
      <c r="BT2614" s="230"/>
      <c r="BU2614" s="230"/>
      <c r="BV2614" s="230"/>
      <c r="BW2614" s="230"/>
      <c r="BX2614" s="230"/>
      <c r="BY2614" s="230"/>
      <c r="BZ2614" s="230"/>
      <c r="CA2614" s="230"/>
      <c r="CB2614" s="230"/>
      <c r="CC2614" s="230"/>
      <c r="CD2614" s="230"/>
      <c r="CE2614" s="230"/>
      <c r="CF2614" s="230"/>
      <c r="CG2614" s="230"/>
      <c r="CH2614" s="230"/>
      <c r="CI2614" s="230"/>
      <c r="CJ2614" s="230"/>
    </row>
    <row r="2615" spans="1:88" ht="14.25" customHeight="1">
      <c r="A2615" s="412"/>
      <c r="B2615" s="88"/>
      <c r="C2615" s="89"/>
      <c r="E2615" s="224"/>
      <c r="F2615" s="224"/>
      <c r="G2615" s="224"/>
      <c r="H2615" s="224"/>
      <c r="I2615" s="232"/>
      <c r="J2615" s="224"/>
      <c r="K2615" s="224"/>
      <c r="L2615" s="224"/>
      <c r="M2615" s="233"/>
      <c r="N2615" s="243"/>
      <c r="P2615" s="233"/>
      <c r="Q2615" s="244"/>
      <c r="R2615" s="245"/>
      <c r="S2615" s="154"/>
      <c r="T2615" s="154"/>
      <c r="U2615" s="236"/>
      <c r="V2615" s="225"/>
      <c r="W2615" s="246"/>
      <c r="X2615" s="247"/>
      <c r="Y2615" s="248"/>
      <c r="Z2615" s="249"/>
      <c r="AA2615" s="249"/>
      <c r="AB2615" s="250"/>
      <c r="AC2615" s="250"/>
      <c r="AD2615" s="230"/>
      <c r="AE2615" s="251"/>
      <c r="AF2615" s="252"/>
      <c r="AG2615" s="236"/>
      <c r="AH2615" s="253"/>
      <c r="AI2615" s="230"/>
      <c r="AJ2615" s="230"/>
      <c r="AK2615" s="230"/>
      <c r="AL2615" s="230"/>
      <c r="AM2615" s="230"/>
      <c r="AN2615" s="230"/>
      <c r="AO2615" s="230"/>
      <c r="AP2615" s="230"/>
      <c r="AQ2615" s="230"/>
      <c r="AR2615" s="249"/>
      <c r="AS2615" s="230"/>
      <c r="AT2615" s="230"/>
      <c r="AU2615" s="230"/>
      <c r="AV2615" s="230"/>
      <c r="AW2615" s="230"/>
      <c r="AX2615" s="230"/>
      <c r="AY2615" s="230"/>
      <c r="AZ2615" s="230"/>
      <c r="BA2615" s="230"/>
      <c r="BB2615" s="230"/>
      <c r="BC2615" s="230"/>
      <c r="BD2615" s="230"/>
      <c r="BE2615" s="230"/>
      <c r="BF2615" s="230"/>
      <c r="BG2615" s="230"/>
      <c r="BH2615" s="230"/>
      <c r="BI2615" s="230"/>
      <c r="BJ2615" s="230"/>
      <c r="BK2615" s="230"/>
      <c r="BL2615" s="230"/>
      <c r="BM2615" s="230"/>
      <c r="BN2615" s="230"/>
      <c r="BO2615" s="230"/>
      <c r="BP2615" s="230"/>
      <c r="BQ2615" s="230"/>
      <c r="BR2615" s="230"/>
      <c r="BS2615" s="230"/>
      <c r="BT2615" s="230"/>
      <c r="BU2615" s="230"/>
      <c r="BV2615" s="230"/>
      <c r="BW2615" s="230"/>
      <c r="BX2615" s="230"/>
      <c r="BY2615" s="230"/>
      <c r="BZ2615" s="230"/>
      <c r="CA2615" s="230"/>
      <c r="CB2615" s="230"/>
      <c r="CC2615" s="230"/>
      <c r="CD2615" s="230"/>
      <c r="CE2615" s="230"/>
      <c r="CF2615" s="230"/>
      <c r="CG2615" s="230"/>
      <c r="CH2615" s="230"/>
      <c r="CI2615" s="230"/>
      <c r="CJ2615" s="230"/>
    </row>
    <row r="2616" spans="1:88" ht="14.25" customHeight="1">
      <c r="A2616" s="412"/>
      <c r="B2616" s="88"/>
      <c r="C2616" s="89"/>
      <c r="E2616" s="224"/>
      <c r="F2616" s="224"/>
      <c r="G2616" s="224"/>
      <c r="H2616" s="224"/>
      <c r="I2616" s="232"/>
      <c r="J2616" s="224"/>
      <c r="K2616" s="224"/>
      <c r="L2616" s="224"/>
      <c r="M2616" s="233"/>
      <c r="N2616" s="243"/>
      <c r="P2616" s="233"/>
      <c r="Q2616" s="244"/>
      <c r="R2616" s="245"/>
      <c r="S2616" s="154"/>
      <c r="T2616" s="154"/>
      <c r="U2616" s="236"/>
      <c r="V2616" s="225"/>
      <c r="W2616" s="246"/>
      <c r="X2616" s="247"/>
      <c r="Y2616" s="248"/>
      <c r="Z2616" s="249"/>
      <c r="AA2616" s="249"/>
      <c r="AB2616" s="250"/>
      <c r="AC2616" s="250"/>
      <c r="AD2616" s="230"/>
      <c r="AE2616" s="251"/>
      <c r="AF2616" s="252"/>
      <c r="AG2616" s="236"/>
      <c r="AH2616" s="253"/>
      <c r="AI2616" s="230"/>
      <c r="AJ2616" s="230"/>
      <c r="AK2616" s="230"/>
      <c r="AL2616" s="230"/>
      <c r="AM2616" s="230"/>
      <c r="AN2616" s="230"/>
      <c r="AO2616" s="230"/>
      <c r="AP2616" s="230"/>
      <c r="AQ2616" s="230"/>
      <c r="AR2616" s="249"/>
      <c r="AS2616" s="230"/>
      <c r="AT2616" s="230"/>
      <c r="AU2616" s="230"/>
      <c r="AV2616" s="230"/>
      <c r="AW2616" s="230"/>
      <c r="AX2616" s="230"/>
      <c r="AY2616" s="230"/>
      <c r="AZ2616" s="230"/>
      <c r="BA2616" s="230"/>
      <c r="BB2616" s="230"/>
      <c r="BC2616" s="230"/>
      <c r="BD2616" s="230"/>
      <c r="BE2616" s="230"/>
      <c r="BF2616" s="230"/>
      <c r="BG2616" s="230"/>
      <c r="BH2616" s="230"/>
      <c r="BI2616" s="230"/>
      <c r="BJ2616" s="230"/>
      <c r="BK2616" s="230"/>
      <c r="BL2616" s="230"/>
      <c r="BM2616" s="230"/>
      <c r="BN2616" s="230"/>
      <c r="BO2616" s="230"/>
      <c r="BP2616" s="230"/>
      <c r="BQ2616" s="230"/>
      <c r="BR2616" s="230"/>
      <c r="BS2616" s="230"/>
      <c r="BT2616" s="230"/>
      <c r="BU2616" s="230"/>
      <c r="BV2616" s="230"/>
      <c r="BW2616" s="230"/>
      <c r="BX2616" s="230"/>
      <c r="BY2616" s="230"/>
      <c r="BZ2616" s="230"/>
      <c r="CA2616" s="230"/>
      <c r="CB2616" s="230"/>
      <c r="CC2616" s="230"/>
      <c r="CD2616" s="230"/>
      <c r="CE2616" s="230"/>
      <c r="CF2616" s="230"/>
      <c r="CG2616" s="230"/>
      <c r="CH2616" s="230"/>
      <c r="CI2616" s="230"/>
      <c r="CJ2616" s="230"/>
    </row>
    <row r="2617" spans="1:88" ht="14.25" customHeight="1">
      <c r="A2617" s="412"/>
      <c r="B2617" s="88"/>
      <c r="C2617" s="89"/>
      <c r="E2617" s="224"/>
      <c r="F2617" s="224"/>
      <c r="G2617" s="224"/>
      <c r="H2617" s="224"/>
      <c r="I2617" s="232"/>
      <c r="J2617" s="224"/>
      <c r="K2617" s="224"/>
      <c r="L2617" s="224"/>
      <c r="M2617" s="233"/>
      <c r="N2617" s="243"/>
      <c r="P2617" s="233"/>
      <c r="Q2617" s="244"/>
      <c r="R2617" s="245"/>
      <c r="S2617" s="154"/>
      <c r="T2617" s="154"/>
      <c r="U2617" s="236"/>
      <c r="V2617" s="225"/>
      <c r="W2617" s="246"/>
      <c r="X2617" s="247"/>
      <c r="Y2617" s="248"/>
      <c r="Z2617" s="249"/>
      <c r="AA2617" s="249"/>
      <c r="AB2617" s="250"/>
      <c r="AC2617" s="250"/>
      <c r="AD2617" s="230"/>
      <c r="AE2617" s="251"/>
      <c r="AF2617" s="252"/>
      <c r="AG2617" s="236"/>
      <c r="AH2617" s="253"/>
      <c r="AI2617" s="230"/>
      <c r="AJ2617" s="230"/>
      <c r="AK2617" s="230"/>
      <c r="AL2617" s="230"/>
      <c r="AM2617" s="230"/>
      <c r="AN2617" s="230"/>
      <c r="AO2617" s="230"/>
      <c r="AP2617" s="230"/>
      <c r="AQ2617" s="230"/>
      <c r="AR2617" s="249"/>
      <c r="AS2617" s="230"/>
      <c r="AT2617" s="230"/>
      <c r="AU2617" s="230"/>
      <c r="AV2617" s="230"/>
      <c r="AW2617" s="230"/>
      <c r="AX2617" s="230"/>
      <c r="AY2617" s="230"/>
      <c r="AZ2617" s="230"/>
      <c r="BA2617" s="230"/>
      <c r="BB2617" s="230"/>
      <c r="BC2617" s="230"/>
      <c r="BD2617" s="230"/>
      <c r="BE2617" s="230"/>
      <c r="BF2617" s="230"/>
      <c r="BG2617" s="230"/>
      <c r="BH2617" s="230"/>
      <c r="BI2617" s="230"/>
      <c r="BJ2617" s="230"/>
      <c r="BK2617" s="230"/>
      <c r="BL2617" s="230"/>
      <c r="BM2617" s="230"/>
      <c r="BN2617" s="230"/>
      <c r="BO2617" s="230"/>
      <c r="BP2617" s="230"/>
      <c r="BQ2617" s="230"/>
      <c r="BR2617" s="230"/>
      <c r="BS2617" s="230"/>
      <c r="BT2617" s="230"/>
      <c r="BU2617" s="230"/>
      <c r="BV2617" s="230"/>
      <c r="BW2617" s="230"/>
      <c r="BX2617" s="230"/>
      <c r="BY2617" s="230"/>
      <c r="BZ2617" s="230"/>
      <c r="CA2617" s="230"/>
      <c r="CB2617" s="230"/>
      <c r="CC2617" s="230"/>
      <c r="CD2617" s="230"/>
      <c r="CE2617" s="230"/>
      <c r="CF2617" s="230"/>
      <c r="CG2617" s="230"/>
      <c r="CH2617" s="230"/>
      <c r="CI2617" s="230"/>
      <c r="CJ2617" s="230"/>
    </row>
    <row r="2618" spans="1:88" ht="14.25" customHeight="1">
      <c r="A2618" s="412"/>
      <c r="B2618" s="88"/>
      <c r="C2618" s="89"/>
      <c r="E2618" s="224"/>
      <c r="F2618" s="224"/>
      <c r="G2618" s="224"/>
      <c r="H2618" s="224"/>
      <c r="I2618" s="232"/>
      <c r="J2618" s="224"/>
      <c r="K2618" s="224"/>
      <c r="L2618" s="224"/>
      <c r="M2618" s="233"/>
      <c r="N2618" s="243"/>
      <c r="P2618" s="233"/>
      <c r="Q2618" s="244"/>
      <c r="R2618" s="245"/>
      <c r="S2618" s="154"/>
      <c r="T2618" s="154"/>
      <c r="U2618" s="236"/>
      <c r="V2618" s="225"/>
      <c r="W2618" s="246"/>
      <c r="X2618" s="247"/>
      <c r="Y2618" s="248"/>
      <c r="Z2618" s="249"/>
      <c r="AA2618" s="249"/>
      <c r="AB2618" s="250"/>
      <c r="AC2618" s="250"/>
      <c r="AD2618" s="230"/>
      <c r="AE2618" s="251"/>
      <c r="AF2618" s="252"/>
      <c r="AG2618" s="236"/>
      <c r="AH2618" s="253"/>
      <c r="AI2618" s="230"/>
      <c r="AJ2618" s="230"/>
      <c r="AK2618" s="230"/>
      <c r="AL2618" s="230"/>
      <c r="AM2618" s="230"/>
      <c r="AN2618" s="230"/>
      <c r="AO2618" s="230"/>
      <c r="AP2618" s="230"/>
      <c r="AQ2618" s="230"/>
      <c r="AR2618" s="249"/>
      <c r="AS2618" s="230"/>
      <c r="AT2618" s="230"/>
      <c r="AU2618" s="230"/>
      <c r="AV2618" s="230"/>
      <c r="AW2618" s="230"/>
      <c r="AX2618" s="230"/>
      <c r="AY2618" s="230"/>
      <c r="AZ2618" s="230"/>
      <c r="BA2618" s="230"/>
      <c r="BB2618" s="230"/>
      <c r="BC2618" s="230"/>
      <c r="BD2618" s="230"/>
      <c r="BE2618" s="230"/>
      <c r="BF2618" s="230"/>
      <c r="BG2618" s="230"/>
      <c r="BH2618" s="230"/>
      <c r="BI2618" s="230"/>
      <c r="BJ2618" s="230"/>
      <c r="BK2618" s="230"/>
      <c r="BL2618" s="230"/>
      <c r="BM2618" s="230"/>
      <c r="BN2618" s="230"/>
      <c r="BO2618" s="230"/>
      <c r="BP2618" s="230"/>
      <c r="BQ2618" s="230"/>
      <c r="BR2618" s="230"/>
      <c r="BS2618" s="230"/>
      <c r="BT2618" s="230"/>
      <c r="BU2618" s="230"/>
      <c r="BV2618" s="230"/>
      <c r="BW2618" s="230"/>
      <c r="BX2618" s="230"/>
      <c r="BY2618" s="230"/>
      <c r="BZ2618" s="230"/>
      <c r="CA2618" s="230"/>
      <c r="CB2618" s="230"/>
      <c r="CC2618" s="230"/>
      <c r="CD2618" s="230"/>
      <c r="CE2618" s="230"/>
      <c r="CF2618" s="230"/>
      <c r="CG2618" s="230"/>
      <c r="CH2618" s="230"/>
      <c r="CI2618" s="230"/>
      <c r="CJ2618" s="230"/>
    </row>
    <row r="2619" spans="1:88" ht="14.25" customHeight="1">
      <c r="A2619" s="412"/>
      <c r="B2619" s="88"/>
      <c r="C2619" s="89"/>
      <c r="E2619" s="224"/>
      <c r="F2619" s="224"/>
      <c r="G2619" s="224"/>
      <c r="H2619" s="224"/>
      <c r="I2619" s="232"/>
      <c r="J2619" s="224"/>
      <c r="K2619" s="224"/>
      <c r="L2619" s="224"/>
      <c r="M2619" s="233"/>
      <c r="N2619" s="243"/>
      <c r="P2619" s="233"/>
      <c r="Q2619" s="244"/>
      <c r="R2619" s="245"/>
      <c r="S2619" s="154"/>
      <c r="T2619" s="154"/>
      <c r="U2619" s="236"/>
      <c r="V2619" s="225"/>
      <c r="W2619" s="246"/>
      <c r="X2619" s="247"/>
      <c r="Y2619" s="248"/>
      <c r="Z2619" s="249"/>
      <c r="AA2619" s="249"/>
      <c r="AB2619" s="250"/>
      <c r="AC2619" s="250"/>
      <c r="AD2619" s="230"/>
      <c r="AE2619" s="251"/>
      <c r="AF2619" s="252"/>
      <c r="AG2619" s="236"/>
      <c r="AH2619" s="253"/>
      <c r="AI2619" s="230"/>
      <c r="AJ2619" s="230"/>
      <c r="AK2619" s="230"/>
      <c r="AL2619" s="230"/>
      <c r="AM2619" s="230"/>
      <c r="AN2619" s="230"/>
      <c r="AO2619" s="230"/>
      <c r="AP2619" s="230"/>
      <c r="AQ2619" s="230"/>
      <c r="AR2619" s="249"/>
      <c r="AS2619" s="230"/>
      <c r="AT2619" s="230"/>
      <c r="AU2619" s="230"/>
      <c r="AV2619" s="230"/>
      <c r="AW2619" s="230"/>
      <c r="AX2619" s="230"/>
      <c r="AY2619" s="230"/>
      <c r="AZ2619" s="230"/>
      <c r="BA2619" s="230"/>
      <c r="BB2619" s="230"/>
      <c r="BC2619" s="230"/>
      <c r="BD2619" s="230"/>
      <c r="BE2619" s="230"/>
      <c r="BF2619" s="230"/>
      <c r="BG2619" s="230"/>
      <c r="BH2619" s="230"/>
      <c r="BI2619" s="230"/>
      <c r="BJ2619" s="230"/>
      <c r="BK2619" s="230"/>
      <c r="BL2619" s="230"/>
      <c r="BM2619" s="230"/>
      <c r="BN2619" s="230"/>
      <c r="BO2619" s="230"/>
      <c r="BP2619" s="230"/>
      <c r="BQ2619" s="230"/>
      <c r="BR2619" s="230"/>
      <c r="BS2619" s="230"/>
      <c r="BT2619" s="230"/>
      <c r="BU2619" s="230"/>
      <c r="BV2619" s="230"/>
      <c r="BW2619" s="230"/>
      <c r="BX2619" s="230"/>
      <c r="BY2619" s="230"/>
      <c r="BZ2619" s="230"/>
      <c r="CA2619" s="230"/>
      <c r="CB2619" s="230"/>
      <c r="CC2619" s="230"/>
      <c r="CD2619" s="230"/>
      <c r="CE2619" s="230"/>
      <c r="CF2619" s="230"/>
      <c r="CG2619" s="230"/>
      <c r="CH2619" s="230"/>
      <c r="CI2619" s="230"/>
      <c r="CJ2619" s="230"/>
    </row>
    <row r="2620" spans="1:88" ht="14.25" customHeight="1">
      <c r="A2620" s="412"/>
      <c r="B2620" s="88"/>
      <c r="C2620" s="89"/>
      <c r="E2620" s="224"/>
      <c r="F2620" s="224"/>
      <c r="G2620" s="224"/>
      <c r="H2620" s="224"/>
      <c r="I2620" s="232"/>
      <c r="J2620" s="224"/>
      <c r="K2620" s="224"/>
      <c r="L2620" s="224"/>
      <c r="M2620" s="233"/>
      <c r="N2620" s="243"/>
      <c r="P2620" s="233"/>
      <c r="Q2620" s="244"/>
      <c r="R2620" s="245"/>
      <c r="S2620" s="154"/>
      <c r="T2620" s="154"/>
      <c r="U2620" s="236"/>
      <c r="V2620" s="225"/>
      <c r="W2620" s="246"/>
      <c r="X2620" s="247"/>
      <c r="Y2620" s="248"/>
      <c r="Z2620" s="249"/>
      <c r="AA2620" s="249"/>
      <c r="AB2620" s="250"/>
      <c r="AC2620" s="250"/>
      <c r="AD2620" s="230"/>
      <c r="AE2620" s="251"/>
      <c r="AF2620" s="252"/>
      <c r="AG2620" s="236"/>
      <c r="AH2620" s="253"/>
      <c r="AI2620" s="230"/>
      <c r="AJ2620" s="230"/>
      <c r="AK2620" s="230"/>
      <c r="AL2620" s="230"/>
      <c r="AM2620" s="230"/>
      <c r="AN2620" s="230"/>
      <c r="AO2620" s="230"/>
      <c r="AP2620" s="230"/>
      <c r="AQ2620" s="230"/>
      <c r="AR2620" s="249"/>
      <c r="AS2620" s="230"/>
      <c r="AT2620" s="230"/>
      <c r="AU2620" s="230"/>
      <c r="AV2620" s="230"/>
      <c r="AW2620" s="230"/>
      <c r="AX2620" s="230"/>
      <c r="AY2620" s="230"/>
      <c r="AZ2620" s="230"/>
      <c r="BA2620" s="230"/>
      <c r="BB2620" s="230"/>
      <c r="BC2620" s="230"/>
      <c r="BD2620" s="230"/>
      <c r="BE2620" s="230"/>
      <c r="BF2620" s="230"/>
      <c r="BG2620" s="230"/>
      <c r="BH2620" s="230"/>
      <c r="BI2620" s="230"/>
      <c r="BJ2620" s="230"/>
      <c r="BK2620" s="230"/>
      <c r="BL2620" s="230"/>
      <c r="BM2620" s="230"/>
      <c r="BN2620" s="230"/>
      <c r="BO2620" s="230"/>
      <c r="BP2620" s="230"/>
      <c r="BQ2620" s="230"/>
      <c r="BR2620" s="230"/>
      <c r="BS2620" s="230"/>
      <c r="BT2620" s="230"/>
      <c r="BU2620" s="230"/>
      <c r="BV2620" s="230"/>
      <c r="BW2620" s="230"/>
      <c r="BX2620" s="230"/>
      <c r="BY2620" s="230"/>
      <c r="BZ2620" s="230"/>
      <c r="CA2620" s="230"/>
      <c r="CB2620" s="230"/>
      <c r="CC2620" s="230"/>
      <c r="CD2620" s="230"/>
      <c r="CE2620" s="230"/>
      <c r="CF2620" s="230"/>
      <c r="CG2620" s="230"/>
      <c r="CH2620" s="230"/>
      <c r="CI2620" s="230"/>
      <c r="CJ2620" s="230"/>
    </row>
    <row r="2621" spans="1:88" ht="14.25" customHeight="1">
      <c r="A2621" s="412"/>
      <c r="B2621" s="88"/>
      <c r="C2621" s="89"/>
      <c r="E2621" s="224"/>
      <c r="F2621" s="224"/>
      <c r="G2621" s="224"/>
      <c r="H2621" s="224"/>
      <c r="I2621" s="232"/>
      <c r="J2621" s="224"/>
      <c r="K2621" s="224"/>
      <c r="L2621" s="224"/>
      <c r="M2621" s="233"/>
      <c r="N2621" s="243"/>
      <c r="P2621" s="233"/>
      <c r="Q2621" s="244"/>
      <c r="R2621" s="245"/>
      <c r="S2621" s="154"/>
      <c r="T2621" s="154"/>
      <c r="U2621" s="236"/>
      <c r="V2621" s="225"/>
      <c r="W2621" s="246"/>
      <c r="X2621" s="247"/>
      <c r="Y2621" s="248"/>
      <c r="Z2621" s="249"/>
      <c r="AA2621" s="249"/>
      <c r="AB2621" s="250"/>
      <c r="AC2621" s="250"/>
      <c r="AD2621" s="230"/>
      <c r="AE2621" s="251"/>
      <c r="AF2621" s="252"/>
      <c r="AG2621" s="236"/>
      <c r="AH2621" s="253"/>
      <c r="AI2621" s="230"/>
      <c r="AJ2621" s="230"/>
      <c r="AK2621" s="230"/>
      <c r="AL2621" s="230"/>
      <c r="AM2621" s="230"/>
      <c r="AN2621" s="230"/>
      <c r="AO2621" s="230"/>
      <c r="AP2621" s="230"/>
      <c r="AQ2621" s="230"/>
      <c r="AR2621" s="249"/>
      <c r="AS2621" s="230"/>
      <c r="AT2621" s="230"/>
      <c r="AU2621" s="230"/>
      <c r="AV2621" s="230"/>
      <c r="AW2621" s="230"/>
      <c r="AX2621" s="230"/>
      <c r="AY2621" s="230"/>
      <c r="AZ2621" s="230"/>
      <c r="BA2621" s="230"/>
      <c r="BB2621" s="230"/>
      <c r="BC2621" s="230"/>
      <c r="BD2621" s="230"/>
      <c r="BE2621" s="230"/>
      <c r="BF2621" s="230"/>
      <c r="BG2621" s="230"/>
      <c r="BH2621" s="230"/>
      <c r="BI2621" s="230"/>
      <c r="BJ2621" s="230"/>
      <c r="BK2621" s="230"/>
      <c r="BL2621" s="230"/>
      <c r="BM2621" s="230"/>
      <c r="BN2621" s="230"/>
      <c r="BO2621" s="230"/>
      <c r="BP2621" s="230"/>
      <c r="BQ2621" s="230"/>
      <c r="BR2621" s="230"/>
      <c r="BS2621" s="230"/>
      <c r="BT2621" s="230"/>
      <c r="BU2621" s="230"/>
      <c r="BV2621" s="230"/>
      <c r="BW2621" s="230"/>
      <c r="BX2621" s="230"/>
      <c r="BY2621" s="230"/>
      <c r="BZ2621" s="230"/>
      <c r="CA2621" s="230"/>
      <c r="CB2621" s="230"/>
      <c r="CC2621" s="230"/>
      <c r="CD2621" s="230"/>
      <c r="CE2621" s="230"/>
      <c r="CF2621" s="230"/>
      <c r="CG2621" s="230"/>
      <c r="CH2621" s="230"/>
      <c r="CI2621" s="230"/>
      <c r="CJ2621" s="230"/>
    </row>
    <row r="2622" spans="1:88" ht="14.25" customHeight="1">
      <c r="A2622" s="412"/>
      <c r="B2622" s="88"/>
      <c r="C2622" s="89"/>
      <c r="E2622" s="224"/>
      <c r="F2622" s="224"/>
      <c r="G2622" s="224"/>
      <c r="H2622" s="224"/>
      <c r="I2622" s="232"/>
      <c r="J2622" s="224"/>
      <c r="K2622" s="224"/>
      <c r="L2622" s="224"/>
      <c r="M2622" s="233"/>
      <c r="N2622" s="243"/>
      <c r="P2622" s="233"/>
      <c r="Q2622" s="244"/>
      <c r="R2622" s="245"/>
      <c r="S2622" s="154"/>
      <c r="T2622" s="154"/>
      <c r="U2622" s="236"/>
      <c r="V2622" s="225"/>
      <c r="W2622" s="246"/>
      <c r="X2622" s="247"/>
      <c r="Y2622" s="248"/>
      <c r="Z2622" s="249"/>
      <c r="AA2622" s="249"/>
      <c r="AB2622" s="250"/>
      <c r="AC2622" s="250"/>
      <c r="AD2622" s="230"/>
      <c r="AE2622" s="251"/>
      <c r="AF2622" s="252"/>
      <c r="AG2622" s="236"/>
      <c r="AH2622" s="253"/>
      <c r="AI2622" s="230"/>
      <c r="AJ2622" s="230"/>
      <c r="AK2622" s="230"/>
      <c r="AL2622" s="230"/>
      <c r="AM2622" s="230"/>
      <c r="AN2622" s="230"/>
      <c r="AO2622" s="230"/>
      <c r="AP2622" s="230"/>
      <c r="AQ2622" s="230"/>
      <c r="AR2622" s="249"/>
      <c r="AS2622" s="230"/>
      <c r="AT2622" s="230"/>
      <c r="AU2622" s="230"/>
      <c r="AV2622" s="230"/>
      <c r="AW2622" s="230"/>
      <c r="AX2622" s="230"/>
      <c r="AY2622" s="230"/>
      <c r="AZ2622" s="230"/>
      <c r="BA2622" s="230"/>
      <c r="BB2622" s="230"/>
      <c r="BC2622" s="230"/>
      <c r="BD2622" s="230"/>
      <c r="BE2622" s="230"/>
      <c r="BF2622" s="230"/>
      <c r="BG2622" s="230"/>
      <c r="BH2622" s="230"/>
      <c r="BI2622" s="230"/>
      <c r="BJ2622" s="230"/>
      <c r="BK2622" s="230"/>
      <c r="BL2622" s="230"/>
      <c r="BM2622" s="230"/>
      <c r="BN2622" s="230"/>
      <c r="BO2622" s="230"/>
      <c r="BP2622" s="230"/>
      <c r="BQ2622" s="230"/>
      <c r="BR2622" s="230"/>
      <c r="BS2622" s="230"/>
      <c r="BT2622" s="230"/>
      <c r="BU2622" s="230"/>
      <c r="BV2622" s="230"/>
      <c r="BW2622" s="230"/>
      <c r="BX2622" s="230"/>
      <c r="BY2622" s="230"/>
      <c r="BZ2622" s="230"/>
      <c r="CA2622" s="230"/>
      <c r="CB2622" s="230"/>
      <c r="CC2622" s="230"/>
      <c r="CD2622" s="230"/>
      <c r="CE2622" s="230"/>
      <c r="CF2622" s="230"/>
      <c r="CG2622" s="230"/>
      <c r="CH2622" s="230"/>
      <c r="CI2622" s="230"/>
      <c r="CJ2622" s="230"/>
    </row>
    <row r="2623" spans="1:88" ht="14.25" customHeight="1">
      <c r="A2623" s="412"/>
      <c r="B2623" s="88"/>
      <c r="C2623" s="89"/>
      <c r="E2623" s="224"/>
      <c r="F2623" s="224"/>
      <c r="G2623" s="224"/>
      <c r="H2623" s="224"/>
      <c r="I2623" s="232"/>
      <c r="J2623" s="224"/>
      <c r="K2623" s="224"/>
      <c r="L2623" s="224"/>
      <c r="M2623" s="233"/>
      <c r="N2623" s="243"/>
      <c r="P2623" s="233"/>
      <c r="Q2623" s="244"/>
      <c r="R2623" s="245"/>
      <c r="S2623" s="154"/>
      <c r="T2623" s="154"/>
      <c r="U2623" s="236"/>
      <c r="V2623" s="225"/>
      <c r="W2623" s="246"/>
      <c r="X2623" s="247"/>
      <c r="Y2623" s="248"/>
      <c r="Z2623" s="249"/>
      <c r="AA2623" s="249"/>
      <c r="AB2623" s="250"/>
      <c r="AC2623" s="250"/>
      <c r="AD2623" s="230"/>
      <c r="AE2623" s="251"/>
      <c r="AF2623" s="252"/>
      <c r="AG2623" s="236"/>
      <c r="AH2623" s="253"/>
      <c r="AI2623" s="230"/>
      <c r="AJ2623" s="230"/>
      <c r="AK2623" s="230"/>
      <c r="AL2623" s="230"/>
      <c r="AM2623" s="230"/>
      <c r="AN2623" s="230"/>
      <c r="AO2623" s="230"/>
      <c r="AP2623" s="230"/>
      <c r="AQ2623" s="230"/>
      <c r="AR2623" s="249"/>
      <c r="AS2623" s="230"/>
      <c r="AT2623" s="230"/>
      <c r="AU2623" s="230"/>
      <c r="AV2623" s="230"/>
      <c r="AW2623" s="230"/>
      <c r="AX2623" s="230"/>
      <c r="AY2623" s="230"/>
      <c r="AZ2623" s="230"/>
      <c r="BA2623" s="230"/>
      <c r="BB2623" s="230"/>
      <c r="BC2623" s="230"/>
      <c r="BD2623" s="230"/>
      <c r="BE2623" s="230"/>
      <c r="BF2623" s="230"/>
      <c r="BG2623" s="230"/>
      <c r="BH2623" s="230"/>
      <c r="BI2623" s="230"/>
      <c r="BJ2623" s="230"/>
      <c r="BK2623" s="230"/>
      <c r="BL2623" s="230"/>
      <c r="BM2623" s="230"/>
      <c r="BN2623" s="230"/>
      <c r="BO2623" s="230"/>
      <c r="BP2623" s="230"/>
      <c r="BQ2623" s="230"/>
      <c r="BR2623" s="230"/>
      <c r="BS2623" s="230"/>
      <c r="BT2623" s="230"/>
      <c r="BU2623" s="230"/>
      <c r="BV2623" s="230"/>
      <c r="BW2623" s="230"/>
      <c r="BX2623" s="230"/>
      <c r="BY2623" s="230"/>
      <c r="BZ2623" s="230"/>
      <c r="CA2623" s="230"/>
      <c r="CB2623" s="230"/>
      <c r="CC2623" s="230"/>
      <c r="CD2623" s="230"/>
      <c r="CE2623" s="230"/>
      <c r="CF2623" s="230"/>
      <c r="CG2623" s="230"/>
      <c r="CH2623" s="230"/>
      <c r="CI2623" s="230"/>
      <c r="CJ2623" s="230"/>
    </row>
    <row r="2624" spans="1:88" ht="14.25" customHeight="1">
      <c r="A2624" s="412"/>
      <c r="B2624" s="88"/>
      <c r="C2624" s="89"/>
      <c r="E2624" s="224"/>
      <c r="F2624" s="224"/>
      <c r="G2624" s="224"/>
      <c r="H2624" s="224"/>
      <c r="I2624" s="232"/>
      <c r="J2624" s="224"/>
      <c r="K2624" s="224"/>
      <c r="L2624" s="224"/>
      <c r="M2624" s="233"/>
      <c r="N2624" s="243"/>
      <c r="P2624" s="233"/>
      <c r="Q2624" s="244"/>
      <c r="R2624" s="245"/>
      <c r="S2624" s="154"/>
      <c r="T2624" s="154"/>
      <c r="U2624" s="236"/>
      <c r="V2624" s="225"/>
      <c r="W2624" s="246"/>
      <c r="X2624" s="247"/>
      <c r="Y2624" s="248"/>
      <c r="Z2624" s="249"/>
      <c r="AA2624" s="249"/>
      <c r="AB2624" s="250"/>
      <c r="AC2624" s="250"/>
      <c r="AD2624" s="230"/>
      <c r="AE2624" s="251"/>
      <c r="AF2624" s="252"/>
      <c r="AG2624" s="236"/>
      <c r="AH2624" s="253"/>
      <c r="AI2624" s="230"/>
      <c r="AJ2624" s="230"/>
      <c r="AK2624" s="230"/>
      <c r="AL2624" s="230"/>
      <c r="AM2624" s="230"/>
      <c r="AN2624" s="230"/>
      <c r="AO2624" s="230"/>
      <c r="AP2624" s="230"/>
      <c r="AQ2624" s="230"/>
      <c r="AR2624" s="249"/>
      <c r="AS2624" s="230"/>
      <c r="AT2624" s="230"/>
      <c r="AU2624" s="230"/>
      <c r="AV2624" s="230"/>
      <c r="AW2624" s="230"/>
      <c r="AX2624" s="230"/>
      <c r="AY2624" s="230"/>
      <c r="AZ2624" s="230"/>
      <c r="BA2624" s="230"/>
      <c r="BB2624" s="230"/>
      <c r="BC2624" s="230"/>
      <c r="BD2624" s="230"/>
      <c r="BE2624" s="230"/>
      <c r="BF2624" s="230"/>
      <c r="BG2624" s="230"/>
      <c r="BH2624" s="230"/>
      <c r="BI2624" s="230"/>
      <c r="BJ2624" s="230"/>
      <c r="BK2624" s="230"/>
      <c r="BL2624" s="230"/>
      <c r="BM2624" s="230"/>
      <c r="BN2624" s="230"/>
      <c r="BO2624" s="230"/>
      <c r="BP2624" s="230"/>
      <c r="BQ2624" s="230"/>
      <c r="BR2624" s="230"/>
      <c r="BS2624" s="230"/>
      <c r="BT2624" s="230"/>
      <c r="BU2624" s="230"/>
      <c r="BV2624" s="230"/>
      <c r="BW2624" s="230"/>
      <c r="BX2624" s="230"/>
      <c r="BY2624" s="230"/>
      <c r="BZ2624" s="230"/>
      <c r="CA2624" s="230"/>
      <c r="CB2624" s="230"/>
      <c r="CC2624" s="230"/>
      <c r="CD2624" s="230"/>
      <c r="CE2624" s="230"/>
      <c r="CF2624" s="230"/>
      <c r="CG2624" s="230"/>
      <c r="CH2624" s="230"/>
      <c r="CI2624" s="230"/>
      <c r="CJ2624" s="230"/>
    </row>
    <row r="2625" spans="1:88" ht="14.25" customHeight="1">
      <c r="A2625" s="412"/>
      <c r="B2625" s="88"/>
      <c r="C2625" s="89"/>
      <c r="E2625" s="224"/>
      <c r="F2625" s="224"/>
      <c r="G2625" s="224"/>
      <c r="H2625" s="224"/>
      <c r="I2625" s="232"/>
      <c r="J2625" s="224"/>
      <c r="K2625" s="224"/>
      <c r="L2625" s="224"/>
      <c r="M2625" s="233"/>
      <c r="N2625" s="243"/>
      <c r="P2625" s="233"/>
      <c r="Q2625" s="244"/>
      <c r="R2625" s="245"/>
      <c r="S2625" s="154"/>
      <c r="T2625" s="154"/>
      <c r="U2625" s="236"/>
      <c r="V2625" s="225"/>
      <c r="W2625" s="246"/>
      <c r="X2625" s="247"/>
      <c r="Y2625" s="248"/>
      <c r="Z2625" s="249"/>
      <c r="AA2625" s="249"/>
      <c r="AB2625" s="250"/>
      <c r="AC2625" s="250"/>
      <c r="AD2625" s="230"/>
      <c r="AE2625" s="251"/>
      <c r="AF2625" s="252"/>
      <c r="AG2625" s="236"/>
      <c r="AH2625" s="253"/>
      <c r="AI2625" s="230"/>
      <c r="AJ2625" s="230"/>
      <c r="AK2625" s="230"/>
      <c r="AL2625" s="230"/>
      <c r="AM2625" s="230"/>
      <c r="AN2625" s="230"/>
      <c r="AO2625" s="230"/>
      <c r="AP2625" s="230"/>
      <c r="AQ2625" s="230"/>
      <c r="AR2625" s="249"/>
      <c r="AS2625" s="230"/>
      <c r="AT2625" s="230"/>
      <c r="AU2625" s="230"/>
      <c r="AV2625" s="230"/>
      <c r="AW2625" s="230"/>
      <c r="AX2625" s="230"/>
      <c r="AY2625" s="230"/>
      <c r="AZ2625" s="230"/>
      <c r="BA2625" s="230"/>
      <c r="BB2625" s="230"/>
      <c r="BC2625" s="230"/>
      <c r="BD2625" s="230"/>
      <c r="BE2625" s="230"/>
      <c r="BF2625" s="230"/>
      <c r="BG2625" s="230"/>
      <c r="BH2625" s="230"/>
      <c r="BI2625" s="230"/>
      <c r="BJ2625" s="230"/>
      <c r="BK2625" s="230"/>
      <c r="BL2625" s="230"/>
      <c r="BM2625" s="230"/>
      <c r="BN2625" s="230"/>
      <c r="BO2625" s="230"/>
      <c r="BP2625" s="230"/>
      <c r="BQ2625" s="230"/>
      <c r="BR2625" s="230"/>
      <c r="BS2625" s="230"/>
      <c r="BT2625" s="230"/>
      <c r="BU2625" s="230"/>
      <c r="BV2625" s="230"/>
      <c r="BW2625" s="230"/>
      <c r="BX2625" s="230"/>
      <c r="BY2625" s="230"/>
      <c r="BZ2625" s="230"/>
      <c r="CA2625" s="230"/>
      <c r="CB2625" s="230"/>
      <c r="CC2625" s="230"/>
      <c r="CD2625" s="230"/>
      <c r="CE2625" s="230"/>
      <c r="CF2625" s="230"/>
      <c r="CG2625" s="230"/>
      <c r="CH2625" s="230"/>
      <c r="CI2625" s="230"/>
      <c r="CJ2625" s="230"/>
    </row>
    <row r="2626" spans="1:88" ht="14.25" customHeight="1">
      <c r="A2626" s="412"/>
      <c r="B2626" s="88"/>
      <c r="C2626" s="89"/>
      <c r="E2626" s="224"/>
      <c r="F2626" s="224"/>
      <c r="G2626" s="224"/>
      <c r="H2626" s="224"/>
      <c r="I2626" s="232"/>
      <c r="J2626" s="224"/>
      <c r="K2626" s="224"/>
      <c r="L2626" s="224"/>
      <c r="M2626" s="233"/>
      <c r="N2626" s="243"/>
      <c r="P2626" s="233"/>
      <c r="Q2626" s="244"/>
      <c r="R2626" s="245"/>
      <c r="S2626" s="154"/>
      <c r="T2626" s="154"/>
      <c r="U2626" s="236"/>
      <c r="V2626" s="225"/>
      <c r="W2626" s="246"/>
      <c r="X2626" s="247"/>
      <c r="Y2626" s="248"/>
      <c r="Z2626" s="249"/>
      <c r="AA2626" s="249"/>
      <c r="AB2626" s="250"/>
      <c r="AC2626" s="250"/>
      <c r="AD2626" s="230"/>
      <c r="AE2626" s="251"/>
      <c r="AF2626" s="252"/>
      <c r="AG2626" s="236"/>
      <c r="AH2626" s="253"/>
      <c r="AI2626" s="230"/>
      <c r="AJ2626" s="230"/>
      <c r="AK2626" s="230"/>
      <c r="AL2626" s="230"/>
      <c r="AM2626" s="230"/>
      <c r="AN2626" s="230"/>
      <c r="AO2626" s="230"/>
      <c r="AP2626" s="230"/>
      <c r="AQ2626" s="230"/>
      <c r="AR2626" s="249"/>
      <c r="AS2626" s="230"/>
      <c r="AT2626" s="230"/>
      <c r="AU2626" s="230"/>
      <c r="AV2626" s="230"/>
      <c r="AW2626" s="230"/>
      <c r="AX2626" s="230"/>
      <c r="AY2626" s="230"/>
      <c r="AZ2626" s="230"/>
      <c r="BA2626" s="230"/>
      <c r="BB2626" s="230"/>
      <c r="BC2626" s="230"/>
      <c r="BD2626" s="230"/>
      <c r="BE2626" s="230"/>
      <c r="BF2626" s="230"/>
      <c r="BG2626" s="230"/>
      <c r="BH2626" s="230"/>
      <c r="BI2626" s="230"/>
      <c r="BJ2626" s="230"/>
      <c r="BK2626" s="230"/>
      <c r="BL2626" s="230"/>
      <c r="BM2626" s="230"/>
      <c r="BN2626" s="230"/>
      <c r="BO2626" s="230"/>
      <c r="BP2626" s="230"/>
      <c r="BQ2626" s="230"/>
      <c r="BR2626" s="230"/>
      <c r="BS2626" s="230"/>
      <c r="BT2626" s="230"/>
      <c r="BU2626" s="230"/>
      <c r="BV2626" s="230"/>
      <c r="BW2626" s="230"/>
      <c r="BX2626" s="230"/>
      <c r="BY2626" s="230"/>
      <c r="BZ2626" s="230"/>
      <c r="CA2626" s="230"/>
      <c r="CB2626" s="230"/>
      <c r="CC2626" s="230"/>
      <c r="CD2626" s="230"/>
      <c r="CE2626" s="230"/>
      <c r="CF2626" s="230"/>
      <c r="CG2626" s="230"/>
      <c r="CH2626" s="230"/>
      <c r="CI2626" s="230"/>
      <c r="CJ2626" s="230"/>
    </row>
    <row r="2627" spans="1:88" ht="14.25" customHeight="1">
      <c r="A2627" s="412"/>
      <c r="B2627" s="88"/>
      <c r="C2627" s="89"/>
      <c r="E2627" s="224"/>
      <c r="F2627" s="224"/>
      <c r="G2627" s="224"/>
      <c r="H2627" s="224"/>
      <c r="I2627" s="232"/>
      <c r="J2627" s="224"/>
      <c r="K2627" s="224"/>
      <c r="L2627" s="224"/>
      <c r="M2627" s="233"/>
      <c r="N2627" s="243"/>
      <c r="P2627" s="233"/>
      <c r="Q2627" s="244"/>
      <c r="R2627" s="245"/>
      <c r="S2627" s="154"/>
      <c r="T2627" s="154"/>
      <c r="U2627" s="236"/>
      <c r="V2627" s="225"/>
      <c r="W2627" s="246"/>
      <c r="X2627" s="247"/>
      <c r="Y2627" s="248"/>
      <c r="Z2627" s="249"/>
      <c r="AA2627" s="249"/>
      <c r="AB2627" s="250"/>
      <c r="AC2627" s="250"/>
      <c r="AD2627" s="230"/>
      <c r="AE2627" s="251"/>
      <c r="AF2627" s="252"/>
      <c r="AG2627" s="236"/>
      <c r="AH2627" s="253"/>
      <c r="AI2627" s="230"/>
      <c r="AJ2627" s="230"/>
      <c r="AK2627" s="230"/>
      <c r="AL2627" s="230"/>
      <c r="AM2627" s="230"/>
      <c r="AN2627" s="230"/>
      <c r="AO2627" s="230"/>
      <c r="AP2627" s="230"/>
      <c r="AQ2627" s="230"/>
      <c r="AR2627" s="249"/>
      <c r="AS2627" s="230"/>
      <c r="AT2627" s="230"/>
      <c r="AU2627" s="230"/>
      <c r="AV2627" s="230"/>
      <c r="AW2627" s="230"/>
      <c r="AX2627" s="230"/>
      <c r="AY2627" s="230"/>
      <c r="AZ2627" s="230"/>
      <c r="BA2627" s="230"/>
      <c r="BB2627" s="230"/>
      <c r="BC2627" s="230"/>
      <c r="BD2627" s="230"/>
      <c r="BE2627" s="230"/>
      <c r="BF2627" s="230"/>
      <c r="BG2627" s="230"/>
      <c r="BH2627" s="230"/>
      <c r="BI2627" s="230"/>
      <c r="BJ2627" s="230"/>
      <c r="BK2627" s="230"/>
      <c r="BL2627" s="230"/>
      <c r="BM2627" s="230"/>
      <c r="BN2627" s="230"/>
      <c r="BO2627" s="230"/>
      <c r="BP2627" s="230"/>
      <c r="BQ2627" s="230"/>
      <c r="BR2627" s="230"/>
      <c r="BS2627" s="230"/>
      <c r="BT2627" s="230"/>
      <c r="BU2627" s="230"/>
      <c r="BV2627" s="230"/>
      <c r="BW2627" s="230"/>
      <c r="BX2627" s="230"/>
      <c r="BY2627" s="230"/>
      <c r="BZ2627" s="230"/>
      <c r="CA2627" s="230"/>
      <c r="CB2627" s="230"/>
      <c r="CC2627" s="230"/>
      <c r="CD2627" s="230"/>
      <c r="CE2627" s="230"/>
      <c r="CF2627" s="230"/>
      <c r="CG2627" s="230"/>
      <c r="CH2627" s="230"/>
      <c r="CI2627" s="230"/>
      <c r="CJ2627" s="230"/>
    </row>
    <row r="2628" spans="1:88" ht="14.25" customHeight="1">
      <c r="A2628" s="412"/>
      <c r="B2628" s="88"/>
      <c r="C2628" s="89"/>
      <c r="E2628" s="224"/>
      <c r="F2628" s="224"/>
      <c r="G2628" s="224"/>
      <c r="H2628" s="224"/>
      <c r="I2628" s="232"/>
      <c r="J2628" s="224"/>
      <c r="K2628" s="224"/>
      <c r="L2628" s="224"/>
      <c r="M2628" s="233"/>
      <c r="N2628" s="243"/>
      <c r="P2628" s="233"/>
      <c r="Q2628" s="244"/>
      <c r="R2628" s="245"/>
      <c r="S2628" s="154"/>
      <c r="T2628" s="154"/>
      <c r="U2628" s="236"/>
      <c r="V2628" s="225"/>
      <c r="W2628" s="246"/>
      <c r="X2628" s="247"/>
      <c r="Y2628" s="248"/>
      <c r="Z2628" s="249"/>
      <c r="AA2628" s="249"/>
      <c r="AB2628" s="250"/>
      <c r="AC2628" s="250"/>
      <c r="AD2628" s="230"/>
      <c r="AE2628" s="251"/>
      <c r="AF2628" s="252"/>
      <c r="AG2628" s="236"/>
      <c r="AH2628" s="253"/>
      <c r="AI2628" s="230"/>
      <c r="AJ2628" s="230"/>
      <c r="AK2628" s="230"/>
      <c r="AL2628" s="230"/>
      <c r="AM2628" s="230"/>
      <c r="AN2628" s="230"/>
      <c r="AO2628" s="230"/>
      <c r="AP2628" s="230"/>
      <c r="AQ2628" s="230"/>
      <c r="AR2628" s="249"/>
      <c r="AS2628" s="230"/>
      <c r="AT2628" s="230"/>
      <c r="AU2628" s="230"/>
      <c r="AV2628" s="230"/>
      <c r="AW2628" s="230"/>
      <c r="AX2628" s="230"/>
      <c r="AY2628" s="230"/>
      <c r="AZ2628" s="230"/>
      <c r="BA2628" s="230"/>
      <c r="BB2628" s="230"/>
      <c r="BC2628" s="230"/>
      <c r="BD2628" s="230"/>
      <c r="BE2628" s="230"/>
      <c r="BF2628" s="230"/>
      <c r="BG2628" s="230"/>
      <c r="BH2628" s="230"/>
      <c r="BI2628" s="230"/>
      <c r="BJ2628" s="230"/>
      <c r="BK2628" s="230"/>
      <c r="BL2628" s="230"/>
      <c r="BM2628" s="230"/>
      <c r="BN2628" s="230"/>
      <c r="BO2628" s="230"/>
      <c r="BP2628" s="230"/>
      <c r="BQ2628" s="230"/>
      <c r="BR2628" s="230"/>
      <c r="BS2628" s="230"/>
      <c r="BT2628" s="230"/>
      <c r="BU2628" s="230"/>
      <c r="BV2628" s="230"/>
      <c r="BW2628" s="230"/>
      <c r="BX2628" s="230"/>
      <c r="BY2628" s="230"/>
      <c r="BZ2628" s="230"/>
      <c r="CA2628" s="230"/>
      <c r="CB2628" s="230"/>
      <c r="CC2628" s="230"/>
      <c r="CD2628" s="230"/>
      <c r="CE2628" s="230"/>
      <c r="CF2628" s="230"/>
      <c r="CG2628" s="230"/>
      <c r="CH2628" s="230"/>
      <c r="CI2628" s="230"/>
      <c r="CJ2628" s="230"/>
    </row>
    <row r="2629" spans="1:88" ht="14.25" customHeight="1">
      <c r="A2629" s="412"/>
      <c r="B2629" s="88"/>
      <c r="C2629" s="89"/>
      <c r="E2629" s="224"/>
      <c r="F2629" s="224"/>
      <c r="G2629" s="224"/>
      <c r="H2629" s="224"/>
      <c r="I2629" s="232"/>
      <c r="J2629" s="224"/>
      <c r="K2629" s="224"/>
      <c r="L2629" s="224"/>
      <c r="M2629" s="233"/>
      <c r="N2629" s="243"/>
      <c r="P2629" s="233"/>
      <c r="Q2629" s="244"/>
      <c r="R2629" s="245"/>
      <c r="S2629" s="154"/>
      <c r="T2629" s="154"/>
      <c r="U2629" s="236"/>
      <c r="V2629" s="225"/>
      <c r="W2629" s="246"/>
      <c r="X2629" s="247"/>
      <c r="Y2629" s="248"/>
      <c r="Z2629" s="249"/>
      <c r="AA2629" s="249"/>
      <c r="AB2629" s="250"/>
      <c r="AC2629" s="250"/>
      <c r="AD2629" s="230"/>
      <c r="AE2629" s="251"/>
      <c r="AF2629" s="252"/>
      <c r="AG2629" s="236"/>
      <c r="AH2629" s="253"/>
      <c r="AI2629" s="230"/>
      <c r="AJ2629" s="230"/>
      <c r="AK2629" s="230"/>
      <c r="AL2629" s="230"/>
      <c r="AM2629" s="230"/>
      <c r="AN2629" s="230"/>
      <c r="AO2629" s="230"/>
      <c r="AP2629" s="230"/>
      <c r="AQ2629" s="230"/>
      <c r="AR2629" s="249"/>
      <c r="AS2629" s="230"/>
      <c r="AT2629" s="230"/>
      <c r="AU2629" s="230"/>
      <c r="AV2629" s="230"/>
      <c r="AW2629" s="230"/>
      <c r="AX2629" s="230"/>
      <c r="AY2629" s="230"/>
      <c r="AZ2629" s="230"/>
      <c r="BA2629" s="230"/>
      <c r="BB2629" s="230"/>
      <c r="BC2629" s="230"/>
      <c r="BD2629" s="230"/>
      <c r="BE2629" s="230"/>
      <c r="BF2629" s="230"/>
      <c r="BG2629" s="230"/>
      <c r="BH2629" s="230"/>
      <c r="BI2629" s="230"/>
      <c r="BJ2629" s="230"/>
      <c r="BK2629" s="230"/>
      <c r="BL2629" s="230"/>
      <c r="BM2629" s="230"/>
      <c r="BN2629" s="230"/>
      <c r="BO2629" s="230"/>
      <c r="BP2629" s="230"/>
      <c r="BQ2629" s="230"/>
      <c r="BR2629" s="230"/>
      <c r="BS2629" s="230"/>
      <c r="BT2629" s="230"/>
      <c r="BU2629" s="230"/>
      <c r="BV2629" s="230"/>
      <c r="BW2629" s="230"/>
      <c r="BX2629" s="230"/>
      <c r="BY2629" s="230"/>
      <c r="BZ2629" s="230"/>
      <c r="CA2629" s="230"/>
      <c r="CB2629" s="230"/>
      <c r="CC2629" s="230"/>
      <c r="CD2629" s="230"/>
      <c r="CE2629" s="230"/>
      <c r="CF2629" s="230"/>
      <c r="CG2629" s="230"/>
      <c r="CH2629" s="230"/>
      <c r="CI2629" s="230"/>
      <c r="CJ2629" s="230"/>
    </row>
    <row r="2630" spans="1:88" ht="14.25" customHeight="1">
      <c r="A2630" s="412"/>
      <c r="B2630" s="88"/>
      <c r="C2630" s="89"/>
      <c r="E2630" s="224"/>
      <c r="F2630" s="224"/>
      <c r="G2630" s="224"/>
      <c r="H2630" s="224"/>
      <c r="I2630" s="232"/>
      <c r="J2630" s="243"/>
      <c r="K2630" s="224"/>
      <c r="L2630" s="224"/>
      <c r="M2630" s="233"/>
      <c r="N2630" s="243"/>
      <c r="P2630" s="233"/>
      <c r="Q2630" s="244"/>
      <c r="R2630" s="245"/>
      <c r="S2630" s="154"/>
      <c r="T2630" s="154"/>
      <c r="U2630" s="236"/>
      <c r="V2630" s="225"/>
      <c r="W2630" s="246"/>
      <c r="X2630" s="247"/>
      <c r="Y2630" s="248"/>
      <c r="Z2630" s="249"/>
      <c r="AA2630" s="249"/>
      <c r="AB2630" s="250"/>
      <c r="AC2630" s="250"/>
      <c r="AD2630" s="230"/>
      <c r="AE2630" s="251"/>
      <c r="AF2630" s="252"/>
      <c r="AG2630" s="236"/>
      <c r="AH2630" s="253"/>
      <c r="AI2630" s="230"/>
      <c r="AJ2630" s="230"/>
      <c r="AK2630" s="230"/>
      <c r="AL2630" s="230"/>
      <c r="AM2630" s="230"/>
      <c r="AN2630" s="230"/>
      <c r="AO2630" s="230"/>
      <c r="AP2630" s="230"/>
      <c r="AQ2630" s="230"/>
      <c r="AR2630" s="249"/>
      <c r="AS2630" s="230"/>
      <c r="AT2630" s="230"/>
      <c r="AU2630" s="230"/>
      <c r="AV2630" s="230"/>
      <c r="AW2630" s="230"/>
      <c r="AX2630" s="230"/>
      <c r="AY2630" s="230"/>
      <c r="AZ2630" s="230"/>
      <c r="BA2630" s="230"/>
      <c r="BB2630" s="230"/>
      <c r="BC2630" s="230"/>
      <c r="BD2630" s="230"/>
      <c r="BE2630" s="230"/>
      <c r="BF2630" s="230"/>
      <c r="BG2630" s="230"/>
      <c r="BH2630" s="230"/>
      <c r="BI2630" s="230"/>
      <c r="BJ2630" s="230"/>
      <c r="BK2630" s="230"/>
      <c r="BL2630" s="230"/>
      <c r="BM2630" s="230"/>
      <c r="BN2630" s="230"/>
      <c r="BO2630" s="230"/>
      <c r="BP2630" s="230"/>
      <c r="BQ2630" s="230"/>
      <c r="BR2630" s="230"/>
      <c r="BS2630" s="230"/>
      <c r="BT2630" s="230"/>
      <c r="BU2630" s="230"/>
      <c r="BV2630" s="230"/>
      <c r="BW2630" s="230"/>
      <c r="BX2630" s="230"/>
      <c r="BY2630" s="230"/>
      <c r="BZ2630" s="230"/>
      <c r="CA2630" s="230"/>
      <c r="CB2630" s="230"/>
      <c r="CC2630" s="230"/>
      <c r="CD2630" s="230"/>
      <c r="CE2630" s="230"/>
      <c r="CF2630" s="230"/>
      <c r="CG2630" s="230"/>
      <c r="CH2630" s="230"/>
      <c r="CI2630" s="230"/>
      <c r="CJ2630" s="230"/>
    </row>
    <row r="2631" spans="1:88" ht="14.25" customHeight="1">
      <c r="A2631" s="412"/>
      <c r="B2631" s="88"/>
      <c r="C2631" s="89"/>
      <c r="E2631" s="224"/>
      <c r="F2631" s="224"/>
      <c r="G2631" s="224"/>
      <c r="H2631" s="224"/>
      <c r="I2631" s="232"/>
      <c r="J2631" s="243"/>
      <c r="K2631" s="224"/>
      <c r="L2631" s="224"/>
      <c r="M2631" s="233"/>
      <c r="N2631" s="243"/>
      <c r="P2631" s="233"/>
      <c r="Q2631" s="244"/>
      <c r="R2631" s="245"/>
      <c r="S2631" s="154"/>
      <c r="T2631" s="154"/>
      <c r="U2631" s="236"/>
      <c r="V2631" s="225"/>
      <c r="W2631" s="246"/>
      <c r="X2631" s="247"/>
      <c r="Y2631" s="248"/>
      <c r="Z2631" s="249"/>
      <c r="AA2631" s="249"/>
      <c r="AB2631" s="250"/>
      <c r="AC2631" s="250"/>
      <c r="AD2631" s="230"/>
      <c r="AE2631" s="251"/>
      <c r="AF2631" s="252"/>
      <c r="AG2631" s="236"/>
      <c r="AH2631" s="253"/>
      <c r="AI2631" s="230"/>
      <c r="AJ2631" s="230"/>
      <c r="AK2631" s="230"/>
      <c r="AL2631" s="230"/>
      <c r="AM2631" s="230"/>
      <c r="AN2631" s="230"/>
      <c r="AO2631" s="230"/>
      <c r="AP2631" s="230"/>
      <c r="AQ2631" s="230"/>
      <c r="AR2631" s="249"/>
      <c r="AS2631" s="230"/>
      <c r="AT2631" s="230"/>
      <c r="AU2631" s="230"/>
      <c r="AV2631" s="230"/>
      <c r="AW2631" s="230"/>
      <c r="AX2631" s="230"/>
      <c r="AY2631" s="230"/>
      <c r="AZ2631" s="230"/>
      <c r="BA2631" s="230"/>
      <c r="BB2631" s="230"/>
      <c r="BC2631" s="230"/>
      <c r="BD2631" s="230"/>
      <c r="BE2631" s="230"/>
      <c r="BF2631" s="230"/>
      <c r="BG2631" s="230"/>
      <c r="BH2631" s="230"/>
      <c r="BI2631" s="230"/>
      <c r="BJ2631" s="230"/>
      <c r="BK2631" s="230"/>
      <c r="BL2631" s="230"/>
      <c r="BM2631" s="230"/>
      <c r="BN2631" s="230"/>
      <c r="BO2631" s="230"/>
      <c r="BP2631" s="230"/>
      <c r="BQ2631" s="230"/>
      <c r="BR2631" s="230"/>
      <c r="BS2631" s="230"/>
      <c r="BT2631" s="230"/>
      <c r="BU2631" s="230"/>
      <c r="BV2631" s="230"/>
      <c r="BW2631" s="230"/>
      <c r="BX2631" s="230"/>
      <c r="BY2631" s="230"/>
      <c r="BZ2631" s="230"/>
      <c r="CA2631" s="230"/>
      <c r="CB2631" s="230"/>
      <c r="CC2631" s="230"/>
      <c r="CD2631" s="230"/>
      <c r="CE2631" s="230"/>
      <c r="CF2631" s="230"/>
      <c r="CG2631" s="230"/>
      <c r="CH2631" s="230"/>
      <c r="CI2631" s="230"/>
      <c r="CJ2631" s="230"/>
    </row>
    <row r="2632" spans="1:88" ht="14.25" customHeight="1">
      <c r="A2632" s="412"/>
      <c r="B2632" s="88"/>
      <c r="C2632" s="89"/>
      <c r="E2632" s="224"/>
      <c r="F2632" s="224"/>
      <c r="G2632" s="224"/>
      <c r="H2632" s="224"/>
      <c r="I2632" s="232"/>
      <c r="J2632" s="243"/>
      <c r="K2632" s="224"/>
      <c r="L2632" s="224"/>
      <c r="M2632" s="233"/>
      <c r="N2632" s="243"/>
      <c r="P2632" s="233"/>
      <c r="Q2632" s="244"/>
      <c r="R2632" s="245"/>
      <c r="S2632" s="154"/>
      <c r="T2632" s="154"/>
      <c r="U2632" s="236"/>
      <c r="V2632" s="225"/>
      <c r="W2632" s="246"/>
      <c r="X2632" s="247"/>
      <c r="Y2632" s="248"/>
      <c r="Z2632" s="249"/>
      <c r="AA2632" s="249"/>
      <c r="AB2632" s="250"/>
      <c r="AC2632" s="250"/>
      <c r="AD2632" s="230"/>
      <c r="AE2632" s="251"/>
      <c r="AF2632" s="252"/>
      <c r="AG2632" s="236"/>
      <c r="AH2632" s="253"/>
      <c r="AI2632" s="230"/>
      <c r="AJ2632" s="230"/>
      <c r="AK2632" s="230"/>
      <c r="AL2632" s="230"/>
      <c r="AM2632" s="230"/>
      <c r="AN2632" s="230"/>
      <c r="AO2632" s="230"/>
      <c r="AP2632" s="230"/>
      <c r="AQ2632" s="230"/>
      <c r="AR2632" s="249"/>
      <c r="AS2632" s="230"/>
      <c r="AT2632" s="230"/>
      <c r="AU2632" s="230"/>
      <c r="AV2632" s="230"/>
      <c r="AW2632" s="230"/>
      <c r="AX2632" s="230"/>
      <c r="AY2632" s="230"/>
      <c r="AZ2632" s="230"/>
      <c r="BA2632" s="230"/>
      <c r="BB2632" s="230"/>
      <c r="BC2632" s="230"/>
      <c r="BD2632" s="230"/>
      <c r="BE2632" s="230"/>
      <c r="BF2632" s="230"/>
      <c r="BG2632" s="230"/>
      <c r="BH2632" s="230"/>
      <c r="BI2632" s="230"/>
      <c r="BJ2632" s="230"/>
      <c r="BK2632" s="230"/>
      <c r="BL2632" s="230"/>
      <c r="BM2632" s="230"/>
      <c r="BN2632" s="230"/>
      <c r="BO2632" s="230"/>
      <c r="BP2632" s="230"/>
      <c r="BQ2632" s="230"/>
      <c r="BR2632" s="230"/>
      <c r="BS2632" s="230"/>
      <c r="BT2632" s="230"/>
      <c r="BU2632" s="230"/>
      <c r="BV2632" s="230"/>
      <c r="BW2632" s="230"/>
      <c r="BX2632" s="230"/>
      <c r="BY2632" s="230"/>
      <c r="BZ2632" s="230"/>
      <c r="CA2632" s="230"/>
      <c r="CB2632" s="230"/>
      <c r="CC2632" s="230"/>
      <c r="CD2632" s="230"/>
      <c r="CE2632" s="230"/>
      <c r="CF2632" s="230"/>
      <c r="CG2632" s="230"/>
      <c r="CH2632" s="230"/>
      <c r="CI2632" s="230"/>
      <c r="CJ2632" s="230"/>
    </row>
    <row r="2633" spans="1:88" ht="14.25" customHeight="1">
      <c r="A2633" s="412"/>
      <c r="B2633" s="88"/>
      <c r="C2633" s="89"/>
      <c r="E2633" s="224"/>
      <c r="F2633" s="224"/>
      <c r="G2633" s="224"/>
      <c r="H2633" s="224"/>
      <c r="I2633" s="232"/>
      <c r="J2633" s="243"/>
      <c r="K2633" s="224"/>
      <c r="L2633" s="224"/>
      <c r="M2633" s="233"/>
      <c r="N2633" s="243"/>
      <c r="P2633" s="233"/>
      <c r="Q2633" s="244"/>
      <c r="R2633" s="245"/>
      <c r="S2633" s="154"/>
      <c r="T2633" s="154"/>
      <c r="U2633" s="236"/>
      <c r="V2633" s="225"/>
      <c r="W2633" s="246"/>
      <c r="X2633" s="247"/>
      <c r="Y2633" s="248"/>
      <c r="Z2633" s="249"/>
      <c r="AA2633" s="249"/>
      <c r="AB2633" s="250"/>
      <c r="AC2633" s="250"/>
      <c r="AD2633" s="230"/>
      <c r="AE2633" s="251"/>
      <c r="AF2633" s="252"/>
      <c r="AG2633" s="236"/>
      <c r="AH2633" s="253"/>
      <c r="AI2633" s="230"/>
      <c r="AJ2633" s="230"/>
      <c r="AK2633" s="230"/>
      <c r="AL2633" s="230"/>
      <c r="AM2633" s="230"/>
      <c r="AN2633" s="230"/>
      <c r="AO2633" s="230"/>
      <c r="AP2633" s="230"/>
      <c r="AQ2633" s="230"/>
      <c r="AR2633" s="249"/>
      <c r="AS2633" s="230"/>
      <c r="AT2633" s="230"/>
      <c r="AU2633" s="230"/>
      <c r="AV2633" s="230"/>
      <c r="AW2633" s="230"/>
      <c r="AX2633" s="230"/>
      <c r="AY2633" s="230"/>
      <c r="AZ2633" s="230"/>
      <c r="BA2633" s="230"/>
      <c r="BB2633" s="230"/>
      <c r="BC2633" s="230"/>
      <c r="BD2633" s="230"/>
      <c r="BE2633" s="230"/>
      <c r="BF2633" s="230"/>
      <c r="BG2633" s="230"/>
      <c r="BH2633" s="230"/>
      <c r="BI2633" s="230"/>
      <c r="BJ2633" s="230"/>
      <c r="BK2633" s="230"/>
      <c r="BL2633" s="230"/>
      <c r="BM2633" s="230"/>
      <c r="BN2633" s="230"/>
      <c r="BO2633" s="230"/>
      <c r="BP2633" s="230"/>
      <c r="BQ2633" s="230"/>
      <c r="BR2633" s="230"/>
      <c r="BS2633" s="230"/>
      <c r="BT2633" s="230"/>
      <c r="BU2633" s="230"/>
      <c r="BV2633" s="230"/>
      <c r="BW2633" s="230"/>
      <c r="BX2633" s="230"/>
      <c r="BY2633" s="230"/>
      <c r="BZ2633" s="230"/>
      <c r="CA2633" s="230"/>
      <c r="CB2633" s="230"/>
      <c r="CC2633" s="230"/>
      <c r="CD2633" s="230"/>
      <c r="CE2633" s="230"/>
      <c r="CF2633" s="230"/>
      <c r="CG2633" s="230"/>
      <c r="CH2633" s="230"/>
      <c r="CI2633" s="230"/>
      <c r="CJ2633" s="230"/>
    </row>
    <row r="2634" spans="1:88" ht="14.25" customHeight="1">
      <c r="A2634" s="412"/>
      <c r="B2634" s="88"/>
      <c r="C2634" s="89"/>
      <c r="E2634" s="224"/>
      <c r="F2634" s="224"/>
      <c r="G2634" s="224"/>
      <c r="H2634" s="224"/>
      <c r="I2634" s="232"/>
      <c r="J2634" s="243"/>
      <c r="K2634" s="224"/>
      <c r="L2634" s="224"/>
      <c r="M2634" s="233"/>
      <c r="N2634" s="243"/>
      <c r="P2634" s="233"/>
      <c r="Q2634" s="244"/>
      <c r="R2634" s="245"/>
      <c r="S2634" s="154"/>
      <c r="T2634" s="154"/>
      <c r="U2634" s="236"/>
      <c r="V2634" s="225"/>
      <c r="W2634" s="246"/>
      <c r="X2634" s="247"/>
      <c r="Y2634" s="248"/>
      <c r="Z2634" s="249"/>
      <c r="AA2634" s="249"/>
      <c r="AB2634" s="250"/>
      <c r="AC2634" s="250"/>
      <c r="AD2634" s="230"/>
      <c r="AE2634" s="251"/>
      <c r="AF2634" s="252"/>
      <c r="AG2634" s="236"/>
      <c r="AH2634" s="253"/>
      <c r="AI2634" s="230"/>
      <c r="AJ2634" s="230"/>
      <c r="AK2634" s="230"/>
      <c r="AL2634" s="230"/>
      <c r="AM2634" s="230"/>
      <c r="AN2634" s="230"/>
      <c r="AO2634" s="230"/>
      <c r="AP2634" s="230"/>
      <c r="AQ2634" s="230"/>
      <c r="AR2634" s="249"/>
      <c r="AS2634" s="230"/>
      <c r="AT2634" s="230"/>
      <c r="AU2634" s="230"/>
      <c r="AV2634" s="230"/>
      <c r="AW2634" s="230"/>
      <c r="AX2634" s="230"/>
      <c r="AY2634" s="230"/>
      <c r="AZ2634" s="230"/>
      <c r="BA2634" s="230"/>
      <c r="BB2634" s="230"/>
      <c r="BC2634" s="230"/>
      <c r="BD2634" s="230"/>
      <c r="BE2634" s="230"/>
      <c r="BF2634" s="230"/>
      <c r="BG2634" s="230"/>
      <c r="BH2634" s="230"/>
      <c r="BI2634" s="230"/>
      <c r="BJ2634" s="230"/>
      <c r="BK2634" s="230"/>
      <c r="BL2634" s="230"/>
      <c r="BM2634" s="230"/>
      <c r="BN2634" s="230"/>
      <c r="BO2634" s="230"/>
      <c r="BP2634" s="230"/>
      <c r="BQ2634" s="230"/>
      <c r="BR2634" s="230"/>
      <c r="BS2634" s="230"/>
      <c r="BT2634" s="230"/>
      <c r="BU2634" s="230"/>
      <c r="BV2634" s="230"/>
      <c r="BW2634" s="230"/>
      <c r="BX2634" s="230"/>
      <c r="BY2634" s="230"/>
      <c r="BZ2634" s="230"/>
      <c r="CA2634" s="230"/>
      <c r="CB2634" s="230"/>
      <c r="CC2634" s="230"/>
      <c r="CD2634" s="230"/>
      <c r="CE2634" s="230"/>
      <c r="CF2634" s="230"/>
      <c r="CG2634" s="230"/>
      <c r="CH2634" s="230"/>
      <c r="CI2634" s="230"/>
      <c r="CJ2634" s="230"/>
    </row>
    <row r="2635" spans="1:88" ht="14.25" customHeight="1">
      <c r="A2635" s="412"/>
      <c r="B2635" s="88"/>
      <c r="C2635" s="89"/>
      <c r="E2635" s="224"/>
      <c r="F2635" s="224"/>
      <c r="G2635" s="224"/>
      <c r="H2635" s="224"/>
      <c r="I2635" s="232"/>
      <c r="J2635" s="243"/>
      <c r="K2635" s="224"/>
      <c r="L2635" s="224"/>
      <c r="M2635" s="233"/>
      <c r="N2635" s="243"/>
      <c r="P2635" s="233"/>
      <c r="Q2635" s="244"/>
      <c r="R2635" s="245"/>
      <c r="S2635" s="154"/>
      <c r="T2635" s="154"/>
      <c r="U2635" s="236"/>
      <c r="V2635" s="225"/>
      <c r="W2635" s="246"/>
      <c r="X2635" s="247"/>
      <c r="Y2635" s="248"/>
      <c r="Z2635" s="249"/>
      <c r="AA2635" s="249"/>
      <c r="AB2635" s="250"/>
      <c r="AC2635" s="250"/>
      <c r="AD2635" s="230"/>
      <c r="AE2635" s="251"/>
      <c r="AF2635" s="252"/>
      <c r="AG2635" s="236"/>
      <c r="AH2635" s="253"/>
      <c r="AI2635" s="230"/>
      <c r="AJ2635" s="230"/>
      <c r="AK2635" s="230"/>
      <c r="AL2635" s="230"/>
      <c r="AM2635" s="230"/>
      <c r="AN2635" s="230"/>
      <c r="AO2635" s="230"/>
      <c r="AP2635" s="230"/>
      <c r="AQ2635" s="230"/>
      <c r="AR2635" s="249"/>
      <c r="AS2635" s="230"/>
      <c r="AT2635" s="230"/>
      <c r="AU2635" s="230"/>
      <c r="AV2635" s="230"/>
      <c r="AW2635" s="230"/>
      <c r="AX2635" s="230"/>
      <c r="AY2635" s="230"/>
      <c r="AZ2635" s="230"/>
      <c r="BA2635" s="230"/>
      <c r="BB2635" s="230"/>
      <c r="BC2635" s="230"/>
      <c r="BD2635" s="230"/>
      <c r="BE2635" s="230"/>
      <c r="BF2635" s="230"/>
      <c r="BG2635" s="230"/>
      <c r="BH2635" s="230"/>
      <c r="BI2635" s="230"/>
      <c r="BJ2635" s="230"/>
      <c r="BK2635" s="230"/>
      <c r="BL2635" s="230"/>
      <c r="BM2635" s="230"/>
      <c r="BN2635" s="230"/>
      <c r="BO2635" s="230"/>
      <c r="BP2635" s="230"/>
      <c r="BQ2635" s="230"/>
      <c r="BR2635" s="230"/>
      <c r="BS2635" s="230"/>
      <c r="BT2635" s="230"/>
      <c r="BU2635" s="230"/>
      <c r="BV2635" s="230"/>
      <c r="BW2635" s="230"/>
      <c r="BX2635" s="230"/>
      <c r="BY2635" s="230"/>
      <c r="BZ2635" s="230"/>
      <c r="CA2635" s="230"/>
      <c r="CB2635" s="230"/>
      <c r="CC2635" s="230"/>
      <c r="CD2635" s="230"/>
      <c r="CE2635" s="230"/>
      <c r="CF2635" s="230"/>
      <c r="CG2635" s="230"/>
      <c r="CH2635" s="230"/>
      <c r="CI2635" s="230"/>
      <c r="CJ2635" s="230"/>
    </row>
    <row r="2636" spans="1:88" ht="14.25" customHeight="1">
      <c r="A2636" s="412"/>
      <c r="B2636" s="88"/>
      <c r="C2636" s="89"/>
      <c r="E2636" s="224"/>
      <c r="F2636" s="224"/>
      <c r="G2636" s="224"/>
      <c r="H2636" s="224"/>
      <c r="I2636" s="232"/>
      <c r="J2636" s="243"/>
      <c r="K2636" s="224"/>
      <c r="L2636" s="224"/>
      <c r="M2636" s="233"/>
      <c r="N2636" s="243"/>
      <c r="P2636" s="233"/>
      <c r="Q2636" s="244"/>
      <c r="R2636" s="245"/>
      <c r="S2636" s="154"/>
      <c r="T2636" s="154"/>
      <c r="U2636" s="236"/>
      <c r="V2636" s="225"/>
      <c r="W2636" s="246"/>
      <c r="X2636" s="247"/>
      <c r="Y2636" s="248"/>
      <c r="Z2636" s="249"/>
      <c r="AA2636" s="249"/>
      <c r="AB2636" s="250"/>
      <c r="AC2636" s="250"/>
      <c r="AD2636" s="230"/>
      <c r="AE2636" s="251"/>
      <c r="AF2636" s="252"/>
      <c r="AG2636" s="236"/>
      <c r="AH2636" s="253"/>
      <c r="AI2636" s="230"/>
      <c r="AJ2636" s="230"/>
      <c r="AK2636" s="230"/>
      <c r="AL2636" s="230"/>
      <c r="AM2636" s="230"/>
      <c r="AN2636" s="230"/>
      <c r="AO2636" s="230"/>
      <c r="AP2636" s="230"/>
      <c r="AQ2636" s="230"/>
      <c r="AR2636" s="249"/>
      <c r="AS2636" s="230"/>
      <c r="AT2636" s="230"/>
      <c r="AU2636" s="230"/>
      <c r="AV2636" s="230"/>
      <c r="AW2636" s="230"/>
      <c r="AX2636" s="230"/>
      <c r="AY2636" s="230"/>
      <c r="AZ2636" s="230"/>
      <c r="BA2636" s="230"/>
      <c r="BB2636" s="230"/>
      <c r="BC2636" s="230"/>
      <c r="BD2636" s="230"/>
      <c r="BE2636" s="230"/>
      <c r="BF2636" s="230"/>
      <c r="BG2636" s="230"/>
      <c r="BH2636" s="230"/>
      <c r="BI2636" s="230"/>
      <c r="BJ2636" s="230"/>
      <c r="BK2636" s="230"/>
      <c r="BL2636" s="230"/>
      <c r="BM2636" s="230"/>
      <c r="BN2636" s="230"/>
      <c r="BO2636" s="230"/>
      <c r="BP2636" s="230"/>
      <c r="BQ2636" s="230"/>
      <c r="BR2636" s="230"/>
      <c r="BS2636" s="230"/>
      <c r="BT2636" s="230"/>
      <c r="BU2636" s="230"/>
      <c r="BV2636" s="230"/>
      <c r="BW2636" s="230"/>
      <c r="BX2636" s="230"/>
      <c r="BY2636" s="230"/>
      <c r="BZ2636" s="230"/>
      <c r="CA2636" s="230"/>
      <c r="CB2636" s="230"/>
      <c r="CC2636" s="230"/>
      <c r="CD2636" s="230"/>
      <c r="CE2636" s="230"/>
      <c r="CF2636" s="230"/>
      <c r="CG2636" s="230"/>
      <c r="CH2636" s="230"/>
      <c r="CI2636" s="230"/>
      <c r="CJ2636" s="230"/>
    </row>
    <row r="2637" spans="1:88" ht="14.25" customHeight="1">
      <c r="A2637" s="412"/>
      <c r="B2637" s="88"/>
      <c r="C2637" s="89"/>
      <c r="E2637" s="224"/>
      <c r="F2637" s="224"/>
      <c r="G2637" s="224"/>
      <c r="H2637" s="224"/>
      <c r="I2637" s="232"/>
      <c r="J2637" s="243"/>
      <c r="K2637" s="224"/>
      <c r="L2637" s="224"/>
      <c r="M2637" s="233"/>
      <c r="N2637" s="243"/>
      <c r="P2637" s="233"/>
      <c r="Q2637" s="244"/>
      <c r="R2637" s="245"/>
      <c r="S2637" s="154"/>
      <c r="T2637" s="154"/>
      <c r="U2637" s="236"/>
      <c r="V2637" s="225"/>
      <c r="W2637" s="246"/>
      <c r="X2637" s="247"/>
      <c r="Y2637" s="248"/>
      <c r="Z2637" s="249"/>
      <c r="AA2637" s="249"/>
      <c r="AB2637" s="250"/>
      <c r="AC2637" s="250"/>
      <c r="AD2637" s="230"/>
      <c r="AE2637" s="251"/>
      <c r="AF2637" s="252"/>
      <c r="AG2637" s="236"/>
      <c r="AH2637" s="253"/>
      <c r="AI2637" s="230"/>
      <c r="AJ2637" s="230"/>
      <c r="AK2637" s="230"/>
      <c r="AL2637" s="230"/>
      <c r="AM2637" s="230"/>
      <c r="AN2637" s="230"/>
      <c r="AO2637" s="230"/>
      <c r="AP2637" s="230"/>
      <c r="AQ2637" s="230"/>
      <c r="AR2637" s="249"/>
      <c r="AS2637" s="230"/>
      <c r="AT2637" s="230"/>
      <c r="AU2637" s="230"/>
      <c r="AV2637" s="230"/>
      <c r="AW2637" s="230"/>
      <c r="AX2637" s="230"/>
      <c r="AY2637" s="230"/>
      <c r="AZ2637" s="230"/>
      <c r="BA2637" s="230"/>
      <c r="BB2637" s="230"/>
      <c r="BC2637" s="230"/>
      <c r="BD2637" s="230"/>
      <c r="BE2637" s="230"/>
      <c r="BF2637" s="230"/>
      <c r="BG2637" s="230"/>
      <c r="BH2637" s="230"/>
      <c r="BI2637" s="230"/>
      <c r="BJ2637" s="230"/>
      <c r="BK2637" s="230"/>
      <c r="BL2637" s="230"/>
      <c r="BM2637" s="230"/>
      <c r="BN2637" s="230"/>
      <c r="BO2637" s="230"/>
      <c r="BP2637" s="230"/>
      <c r="BQ2637" s="230"/>
      <c r="BR2637" s="230"/>
      <c r="BS2637" s="230"/>
      <c r="BT2637" s="230"/>
      <c r="BU2637" s="230"/>
      <c r="BV2637" s="230"/>
      <c r="BW2637" s="230"/>
      <c r="BX2637" s="230"/>
      <c r="BY2637" s="230"/>
      <c r="BZ2637" s="230"/>
      <c r="CA2637" s="230"/>
      <c r="CB2637" s="230"/>
      <c r="CC2637" s="230"/>
      <c r="CD2637" s="230"/>
      <c r="CE2637" s="230"/>
      <c r="CF2637" s="230"/>
      <c r="CG2637" s="230"/>
      <c r="CH2637" s="230"/>
      <c r="CI2637" s="230"/>
      <c r="CJ2637" s="230"/>
    </row>
    <row r="2638" spans="1:88" ht="14.25" customHeight="1">
      <c r="A2638" s="412"/>
      <c r="B2638" s="88"/>
      <c r="C2638" s="89"/>
      <c r="E2638" s="224"/>
      <c r="F2638" s="224"/>
      <c r="G2638" s="224"/>
      <c r="H2638" s="224"/>
      <c r="I2638" s="232"/>
      <c r="J2638" s="243"/>
      <c r="K2638" s="224"/>
      <c r="L2638" s="224"/>
      <c r="M2638" s="233"/>
      <c r="N2638" s="243"/>
      <c r="P2638" s="233"/>
      <c r="Q2638" s="244"/>
      <c r="R2638" s="245"/>
      <c r="S2638" s="154"/>
      <c r="T2638" s="154"/>
      <c r="U2638" s="236"/>
      <c r="V2638" s="225"/>
      <c r="W2638" s="246"/>
      <c r="X2638" s="247"/>
      <c r="Y2638" s="248"/>
      <c r="Z2638" s="249"/>
      <c r="AA2638" s="249"/>
      <c r="AB2638" s="250"/>
      <c r="AC2638" s="250"/>
      <c r="AD2638" s="230"/>
      <c r="AE2638" s="251"/>
      <c r="AF2638" s="252"/>
      <c r="AG2638" s="236"/>
      <c r="AH2638" s="253"/>
      <c r="AI2638" s="230"/>
      <c r="AJ2638" s="230"/>
      <c r="AK2638" s="230"/>
      <c r="AL2638" s="230"/>
      <c r="AM2638" s="230"/>
      <c r="AN2638" s="230"/>
      <c r="AO2638" s="230"/>
      <c r="AP2638" s="230"/>
      <c r="AQ2638" s="230"/>
      <c r="AR2638" s="249"/>
      <c r="AS2638" s="230"/>
      <c r="AT2638" s="230"/>
      <c r="AU2638" s="230"/>
      <c r="AV2638" s="230"/>
      <c r="AW2638" s="230"/>
      <c r="AX2638" s="230"/>
      <c r="AY2638" s="230"/>
      <c r="AZ2638" s="230"/>
      <c r="BA2638" s="230"/>
      <c r="BB2638" s="230"/>
      <c r="BC2638" s="230"/>
      <c r="BD2638" s="230"/>
      <c r="BE2638" s="230"/>
      <c r="BF2638" s="230"/>
      <c r="BG2638" s="230"/>
      <c r="BH2638" s="230"/>
      <c r="BI2638" s="230"/>
      <c r="BJ2638" s="230"/>
      <c r="BK2638" s="230"/>
      <c r="BL2638" s="230"/>
      <c r="BM2638" s="230"/>
      <c r="BN2638" s="230"/>
      <c r="BO2638" s="230"/>
      <c r="BP2638" s="230"/>
      <c r="BQ2638" s="230"/>
      <c r="BR2638" s="230"/>
      <c r="BS2638" s="230"/>
      <c r="BT2638" s="230"/>
      <c r="BU2638" s="230"/>
      <c r="BV2638" s="230"/>
      <c r="BW2638" s="230"/>
      <c r="BX2638" s="230"/>
      <c r="BY2638" s="230"/>
      <c r="BZ2638" s="230"/>
      <c r="CA2638" s="230"/>
      <c r="CB2638" s="230"/>
      <c r="CC2638" s="230"/>
      <c r="CD2638" s="230"/>
      <c r="CE2638" s="230"/>
      <c r="CF2638" s="230"/>
      <c r="CG2638" s="230"/>
      <c r="CH2638" s="230"/>
      <c r="CI2638" s="230"/>
      <c r="CJ2638" s="230"/>
    </row>
    <row r="2639" spans="1:88" ht="14.25" customHeight="1">
      <c r="A2639" s="412"/>
      <c r="B2639" s="88"/>
      <c r="C2639" s="89"/>
      <c r="E2639" s="224"/>
      <c r="F2639" s="224"/>
      <c r="G2639" s="224"/>
      <c r="H2639" s="224"/>
      <c r="I2639" s="232"/>
      <c r="J2639" s="254"/>
      <c r="K2639" s="254"/>
      <c r="L2639" s="224"/>
      <c r="M2639" s="233"/>
      <c r="N2639" s="224"/>
      <c r="P2639" s="233"/>
      <c r="Q2639" s="244"/>
      <c r="R2639" s="245"/>
      <c r="S2639" s="154"/>
      <c r="T2639" s="154"/>
      <c r="U2639" s="236"/>
      <c r="V2639" s="225"/>
      <c r="W2639" s="246"/>
      <c r="X2639" s="247"/>
      <c r="Y2639" s="248"/>
      <c r="Z2639" s="249"/>
      <c r="AA2639" s="249"/>
      <c r="AB2639" s="250"/>
      <c r="AC2639" s="250"/>
      <c r="AD2639" s="230"/>
      <c r="AE2639" s="251"/>
      <c r="AF2639" s="252"/>
      <c r="AG2639" s="236"/>
      <c r="AH2639" s="253"/>
      <c r="AI2639" s="230"/>
      <c r="AJ2639" s="230"/>
      <c r="AK2639" s="230"/>
      <c r="AL2639" s="230"/>
      <c r="AM2639" s="230"/>
      <c r="AN2639" s="230"/>
      <c r="AO2639" s="230"/>
      <c r="AP2639" s="230"/>
      <c r="AQ2639" s="230"/>
      <c r="AR2639" s="249"/>
      <c r="AS2639" s="230"/>
      <c r="AT2639" s="230"/>
      <c r="AU2639" s="230"/>
      <c r="AV2639" s="230"/>
      <c r="AW2639" s="230"/>
      <c r="AX2639" s="230"/>
      <c r="AY2639" s="230"/>
      <c r="AZ2639" s="230"/>
      <c r="BA2639" s="230"/>
      <c r="BB2639" s="230"/>
      <c r="BC2639" s="230"/>
      <c r="BD2639" s="230"/>
      <c r="BE2639" s="230"/>
      <c r="BF2639" s="230"/>
      <c r="BG2639" s="230"/>
      <c r="BH2639" s="230"/>
      <c r="BI2639" s="230"/>
      <c r="BJ2639" s="230"/>
      <c r="BK2639" s="230"/>
      <c r="BL2639" s="230"/>
      <c r="BM2639" s="230"/>
      <c r="BN2639" s="230"/>
      <c r="BO2639" s="230"/>
      <c r="BP2639" s="230"/>
      <c r="BQ2639" s="230"/>
      <c r="BR2639" s="230"/>
      <c r="BS2639" s="230"/>
      <c r="BT2639" s="230"/>
      <c r="BU2639" s="230"/>
      <c r="BV2639" s="230"/>
      <c r="BW2639" s="230"/>
      <c r="BX2639" s="230"/>
      <c r="BY2639" s="230"/>
      <c r="BZ2639" s="230"/>
      <c r="CA2639" s="230"/>
      <c r="CB2639" s="230"/>
      <c r="CC2639" s="230"/>
      <c r="CD2639" s="230"/>
      <c r="CE2639" s="230"/>
      <c r="CF2639" s="230"/>
      <c r="CG2639" s="230"/>
      <c r="CH2639" s="230"/>
      <c r="CI2639" s="230"/>
      <c r="CJ2639" s="230"/>
    </row>
    <row r="2640" spans="1:88" ht="14.25" customHeight="1">
      <c r="A2640" s="412"/>
      <c r="B2640" s="88"/>
      <c r="C2640" s="89"/>
      <c r="E2640" s="224"/>
      <c r="F2640" s="224"/>
      <c r="G2640" s="224"/>
      <c r="H2640" s="224"/>
      <c r="I2640" s="232"/>
      <c r="J2640" s="254"/>
      <c r="K2640" s="254"/>
      <c r="L2640" s="224"/>
      <c r="M2640" s="233"/>
      <c r="N2640" s="224"/>
      <c r="P2640" s="233"/>
      <c r="Q2640" s="244"/>
      <c r="R2640" s="245"/>
      <c r="S2640" s="154"/>
      <c r="T2640" s="154"/>
      <c r="U2640" s="236"/>
      <c r="V2640" s="225"/>
      <c r="W2640" s="246"/>
      <c r="X2640" s="247"/>
      <c r="Y2640" s="248"/>
      <c r="Z2640" s="249"/>
      <c r="AA2640" s="249"/>
      <c r="AB2640" s="250"/>
      <c r="AC2640" s="250"/>
      <c r="AD2640" s="230"/>
      <c r="AE2640" s="251"/>
      <c r="AF2640" s="252"/>
      <c r="AG2640" s="236"/>
      <c r="AH2640" s="253"/>
      <c r="AI2640" s="230"/>
      <c r="AJ2640" s="230"/>
      <c r="AK2640" s="230"/>
      <c r="AL2640" s="230"/>
      <c r="AM2640" s="230"/>
      <c r="AN2640" s="230"/>
      <c r="AO2640" s="230"/>
      <c r="AP2640" s="230"/>
      <c r="AQ2640" s="230"/>
      <c r="AR2640" s="249"/>
      <c r="AS2640" s="230"/>
      <c r="AT2640" s="230"/>
      <c r="AU2640" s="230"/>
      <c r="AV2640" s="230"/>
      <c r="AW2640" s="230"/>
      <c r="AX2640" s="230"/>
      <c r="AY2640" s="230"/>
      <c r="AZ2640" s="230"/>
      <c r="BA2640" s="230"/>
      <c r="BB2640" s="230"/>
      <c r="BC2640" s="230"/>
      <c r="BD2640" s="230"/>
      <c r="BE2640" s="230"/>
      <c r="BF2640" s="230"/>
      <c r="BG2640" s="230"/>
      <c r="BH2640" s="230"/>
      <c r="BI2640" s="230"/>
      <c r="BJ2640" s="230"/>
      <c r="BK2640" s="230"/>
      <c r="BL2640" s="230"/>
      <c r="BM2640" s="230"/>
      <c r="BN2640" s="230"/>
      <c r="BO2640" s="230"/>
      <c r="BP2640" s="230"/>
      <c r="BQ2640" s="230"/>
      <c r="BR2640" s="230"/>
      <c r="BS2640" s="230"/>
      <c r="BT2640" s="230"/>
      <c r="BU2640" s="230"/>
      <c r="BV2640" s="230"/>
      <c r="BW2640" s="230"/>
      <c r="BX2640" s="230"/>
      <c r="BY2640" s="230"/>
      <c r="BZ2640" s="230"/>
      <c r="CA2640" s="230"/>
      <c r="CB2640" s="230"/>
      <c r="CC2640" s="230"/>
      <c r="CD2640" s="230"/>
      <c r="CE2640" s="230"/>
      <c r="CF2640" s="230"/>
      <c r="CG2640" s="230"/>
      <c r="CH2640" s="230"/>
      <c r="CI2640" s="230"/>
      <c r="CJ2640" s="230"/>
    </row>
    <row r="2641" spans="1:88" ht="14.25" customHeight="1">
      <c r="A2641" s="412"/>
      <c r="B2641" s="88"/>
      <c r="C2641" s="89"/>
      <c r="E2641" s="224"/>
      <c r="F2641" s="224"/>
      <c r="G2641" s="224"/>
      <c r="H2641" s="224"/>
      <c r="I2641" s="232"/>
      <c r="J2641" s="254"/>
      <c r="K2641" s="254"/>
      <c r="L2641" s="224"/>
      <c r="M2641" s="233"/>
      <c r="N2641" s="224"/>
      <c r="P2641" s="233"/>
      <c r="Q2641" s="244"/>
      <c r="R2641" s="245"/>
      <c r="S2641" s="154"/>
      <c r="T2641" s="154"/>
      <c r="U2641" s="236"/>
      <c r="V2641" s="225"/>
      <c r="W2641" s="246"/>
      <c r="X2641" s="247"/>
      <c r="Y2641" s="248"/>
      <c r="Z2641" s="249"/>
      <c r="AA2641" s="249"/>
      <c r="AB2641" s="250"/>
      <c r="AC2641" s="250"/>
      <c r="AD2641" s="230"/>
      <c r="AE2641" s="251"/>
      <c r="AF2641" s="252"/>
      <c r="AG2641" s="236"/>
      <c r="AH2641" s="253"/>
      <c r="AI2641" s="230"/>
      <c r="AJ2641" s="230"/>
      <c r="AK2641" s="230"/>
      <c r="AL2641" s="230"/>
      <c r="AM2641" s="230"/>
      <c r="AN2641" s="230"/>
      <c r="AO2641" s="230"/>
      <c r="AP2641" s="230"/>
      <c r="AQ2641" s="230"/>
      <c r="AR2641" s="249"/>
      <c r="AS2641" s="230"/>
      <c r="AT2641" s="230"/>
      <c r="AU2641" s="230"/>
      <c r="AV2641" s="230"/>
      <c r="AW2641" s="230"/>
      <c r="AX2641" s="230"/>
      <c r="AY2641" s="230"/>
      <c r="AZ2641" s="230"/>
      <c r="BA2641" s="230"/>
      <c r="BB2641" s="230"/>
      <c r="BC2641" s="230"/>
      <c r="BD2641" s="230"/>
      <c r="BE2641" s="230"/>
      <c r="BF2641" s="230"/>
      <c r="BG2641" s="230"/>
      <c r="BH2641" s="230"/>
      <c r="BI2641" s="230"/>
      <c r="BJ2641" s="230"/>
      <c r="BK2641" s="230"/>
      <c r="BL2641" s="230"/>
      <c r="BM2641" s="230"/>
      <c r="BN2641" s="230"/>
      <c r="BO2641" s="230"/>
      <c r="BP2641" s="230"/>
      <c r="BQ2641" s="230"/>
      <c r="BR2641" s="230"/>
      <c r="BS2641" s="230"/>
      <c r="BT2641" s="230"/>
      <c r="BU2641" s="230"/>
      <c r="BV2641" s="230"/>
      <c r="BW2641" s="230"/>
      <c r="BX2641" s="230"/>
      <c r="BY2641" s="230"/>
      <c r="BZ2641" s="230"/>
      <c r="CA2641" s="230"/>
      <c r="CB2641" s="230"/>
      <c r="CC2641" s="230"/>
      <c r="CD2641" s="230"/>
      <c r="CE2641" s="230"/>
      <c r="CF2641" s="230"/>
      <c r="CG2641" s="230"/>
      <c r="CH2641" s="230"/>
      <c r="CI2641" s="230"/>
      <c r="CJ2641" s="230"/>
    </row>
    <row r="2642" spans="1:88" ht="14.25" customHeight="1">
      <c r="A2642" s="412"/>
      <c r="B2642" s="88"/>
      <c r="C2642" s="89"/>
      <c r="E2642" s="224"/>
      <c r="F2642" s="224"/>
      <c r="G2642" s="224"/>
      <c r="H2642" s="224"/>
      <c r="I2642" s="232"/>
      <c r="J2642" s="254"/>
      <c r="K2642" s="254"/>
      <c r="L2642" s="224"/>
      <c r="M2642" s="233"/>
      <c r="N2642" s="224"/>
      <c r="P2642" s="233"/>
      <c r="Q2642" s="244"/>
      <c r="R2642" s="245"/>
      <c r="S2642" s="154"/>
      <c r="T2642" s="154"/>
      <c r="U2642" s="236"/>
      <c r="V2642" s="225"/>
      <c r="W2642" s="246"/>
      <c r="X2642" s="247"/>
      <c r="Y2642" s="248"/>
      <c r="Z2642" s="249"/>
      <c r="AA2642" s="249"/>
      <c r="AB2642" s="250"/>
      <c r="AC2642" s="250"/>
      <c r="AD2642" s="230"/>
      <c r="AE2642" s="251"/>
      <c r="AF2642" s="252"/>
      <c r="AG2642" s="236"/>
      <c r="AH2642" s="253"/>
      <c r="AI2642" s="230"/>
      <c r="AJ2642" s="230"/>
      <c r="AK2642" s="230"/>
      <c r="AL2642" s="230"/>
      <c r="AM2642" s="230"/>
      <c r="AN2642" s="230"/>
      <c r="AO2642" s="230"/>
      <c r="AP2642" s="230"/>
      <c r="AQ2642" s="230"/>
      <c r="AR2642" s="249"/>
      <c r="AS2642" s="230"/>
      <c r="AT2642" s="230"/>
      <c r="AU2642" s="230"/>
      <c r="AV2642" s="230"/>
      <c r="AW2642" s="230"/>
      <c r="AX2642" s="230"/>
      <c r="AY2642" s="230"/>
      <c r="AZ2642" s="230"/>
      <c r="BA2642" s="230"/>
      <c r="BB2642" s="230"/>
      <c r="BC2642" s="230"/>
      <c r="BD2642" s="230"/>
      <c r="BE2642" s="230"/>
      <c r="BF2642" s="230"/>
      <c r="BG2642" s="230"/>
      <c r="BH2642" s="230"/>
      <c r="BI2642" s="230"/>
      <c r="BJ2642" s="230"/>
      <c r="BK2642" s="230"/>
      <c r="BL2642" s="230"/>
      <c r="BM2642" s="230"/>
      <c r="BN2642" s="230"/>
      <c r="BO2642" s="230"/>
      <c r="BP2642" s="230"/>
      <c r="BQ2642" s="230"/>
      <c r="BR2642" s="230"/>
      <c r="BS2642" s="230"/>
      <c r="BT2642" s="230"/>
      <c r="BU2642" s="230"/>
      <c r="BV2642" s="230"/>
      <c r="BW2642" s="230"/>
      <c r="BX2642" s="230"/>
      <c r="BY2642" s="230"/>
      <c r="BZ2642" s="230"/>
      <c r="CA2642" s="230"/>
      <c r="CB2642" s="230"/>
      <c r="CC2642" s="230"/>
      <c r="CD2642" s="230"/>
      <c r="CE2642" s="230"/>
      <c r="CF2642" s="230"/>
      <c r="CG2642" s="230"/>
      <c r="CH2642" s="230"/>
      <c r="CI2642" s="230"/>
      <c r="CJ2642" s="230"/>
    </row>
    <row r="2643" spans="1:88" ht="14.25" customHeight="1">
      <c r="A2643" s="412"/>
      <c r="B2643" s="88"/>
      <c r="C2643" s="89"/>
      <c r="E2643" s="224"/>
      <c r="F2643" s="224"/>
      <c r="G2643" s="224"/>
      <c r="H2643" s="224"/>
      <c r="I2643" s="232"/>
      <c r="J2643" s="254"/>
      <c r="K2643" s="254"/>
      <c r="L2643" s="224"/>
      <c r="M2643" s="233"/>
      <c r="N2643" s="224"/>
      <c r="P2643" s="233"/>
      <c r="Q2643" s="244"/>
      <c r="R2643" s="245"/>
      <c r="S2643" s="154"/>
      <c r="T2643" s="154"/>
      <c r="U2643" s="236"/>
      <c r="V2643" s="225"/>
      <c r="W2643" s="246"/>
      <c r="X2643" s="247"/>
      <c r="Y2643" s="248"/>
      <c r="Z2643" s="249"/>
      <c r="AA2643" s="249"/>
      <c r="AB2643" s="250"/>
      <c r="AC2643" s="250"/>
      <c r="AD2643" s="230"/>
      <c r="AE2643" s="251"/>
      <c r="AF2643" s="252"/>
      <c r="AG2643" s="236"/>
      <c r="AH2643" s="253"/>
      <c r="AI2643" s="230"/>
      <c r="AJ2643" s="230"/>
      <c r="AK2643" s="230"/>
      <c r="AL2643" s="230"/>
      <c r="AM2643" s="230"/>
      <c r="AN2643" s="230"/>
      <c r="AO2643" s="230"/>
      <c r="AP2643" s="230"/>
      <c r="AQ2643" s="230"/>
      <c r="AR2643" s="249"/>
      <c r="AS2643" s="230"/>
      <c r="AT2643" s="230"/>
      <c r="AU2643" s="230"/>
      <c r="AV2643" s="230"/>
      <c r="AW2643" s="230"/>
      <c r="AX2643" s="230"/>
      <c r="AY2643" s="230"/>
      <c r="AZ2643" s="230"/>
      <c r="BA2643" s="230"/>
      <c r="BB2643" s="230"/>
      <c r="BC2643" s="230"/>
      <c r="BD2643" s="230"/>
      <c r="BE2643" s="230"/>
      <c r="BF2643" s="230"/>
      <c r="BG2643" s="230"/>
      <c r="BH2643" s="230"/>
      <c r="BI2643" s="230"/>
      <c r="BJ2643" s="230"/>
      <c r="BK2643" s="230"/>
      <c r="BL2643" s="230"/>
      <c r="BM2643" s="230"/>
      <c r="BN2643" s="230"/>
      <c r="BO2643" s="230"/>
      <c r="BP2643" s="230"/>
      <c r="BQ2643" s="230"/>
      <c r="BR2643" s="230"/>
      <c r="BS2643" s="230"/>
      <c r="BT2643" s="230"/>
      <c r="BU2643" s="230"/>
      <c r="BV2643" s="230"/>
      <c r="BW2643" s="230"/>
      <c r="BX2643" s="230"/>
      <c r="BY2643" s="230"/>
      <c r="BZ2643" s="230"/>
      <c r="CA2643" s="230"/>
      <c r="CB2643" s="230"/>
      <c r="CC2643" s="230"/>
      <c r="CD2643" s="230"/>
      <c r="CE2643" s="230"/>
      <c r="CF2643" s="230"/>
      <c r="CG2643" s="230"/>
      <c r="CH2643" s="230"/>
      <c r="CI2643" s="230"/>
      <c r="CJ2643" s="230"/>
    </row>
    <row r="2644" spans="1:88" ht="14.25" customHeight="1">
      <c r="A2644" s="412"/>
      <c r="B2644" s="88"/>
      <c r="C2644" s="89"/>
      <c r="E2644" s="224"/>
      <c r="F2644" s="224"/>
      <c r="G2644" s="224"/>
      <c r="H2644" s="224"/>
      <c r="I2644" s="232"/>
      <c r="J2644" s="254"/>
      <c r="K2644" s="254"/>
      <c r="L2644" s="224"/>
      <c r="M2644" s="233"/>
      <c r="N2644" s="224"/>
      <c r="P2644" s="233"/>
      <c r="Q2644" s="244"/>
      <c r="R2644" s="245"/>
      <c r="S2644" s="154"/>
      <c r="T2644" s="154"/>
      <c r="U2644" s="236"/>
      <c r="V2644" s="225"/>
      <c r="W2644" s="246"/>
      <c r="X2644" s="247"/>
      <c r="Y2644" s="248"/>
      <c r="Z2644" s="249"/>
      <c r="AA2644" s="249"/>
      <c r="AB2644" s="250"/>
      <c r="AC2644" s="250"/>
      <c r="AD2644" s="230"/>
      <c r="AE2644" s="251"/>
      <c r="AF2644" s="252"/>
      <c r="AG2644" s="236"/>
      <c r="AH2644" s="253"/>
      <c r="AI2644" s="230"/>
      <c r="AJ2644" s="230"/>
      <c r="AK2644" s="230"/>
      <c r="AL2644" s="230"/>
      <c r="AM2644" s="230"/>
      <c r="AN2644" s="230"/>
      <c r="AO2644" s="230"/>
      <c r="AP2644" s="230"/>
      <c r="AQ2644" s="230"/>
      <c r="AR2644" s="249"/>
      <c r="AS2644" s="230"/>
      <c r="AT2644" s="230"/>
      <c r="AU2644" s="230"/>
      <c r="AV2644" s="230"/>
      <c r="AW2644" s="230"/>
      <c r="AX2644" s="230"/>
      <c r="AY2644" s="230"/>
      <c r="AZ2644" s="230"/>
      <c r="BA2644" s="230"/>
      <c r="BB2644" s="230"/>
      <c r="BC2644" s="230"/>
      <c r="BD2644" s="230"/>
      <c r="BE2644" s="230"/>
      <c r="BF2644" s="230"/>
      <c r="BG2644" s="230"/>
      <c r="BH2644" s="230"/>
      <c r="BI2644" s="230"/>
      <c r="BJ2644" s="230"/>
      <c r="BK2644" s="230"/>
      <c r="BL2644" s="230"/>
      <c r="BM2644" s="230"/>
      <c r="BN2644" s="230"/>
      <c r="BO2644" s="230"/>
      <c r="BP2644" s="230"/>
      <c r="BQ2644" s="230"/>
      <c r="BR2644" s="230"/>
      <c r="BS2644" s="230"/>
      <c r="BT2644" s="230"/>
      <c r="BU2644" s="230"/>
      <c r="BV2644" s="230"/>
      <c r="BW2644" s="230"/>
      <c r="BX2644" s="230"/>
      <c r="BY2644" s="230"/>
      <c r="BZ2644" s="230"/>
      <c r="CA2644" s="230"/>
      <c r="CB2644" s="230"/>
      <c r="CC2644" s="230"/>
      <c r="CD2644" s="230"/>
      <c r="CE2644" s="230"/>
      <c r="CF2644" s="230"/>
      <c r="CG2644" s="230"/>
      <c r="CH2644" s="230"/>
      <c r="CI2644" s="230"/>
      <c r="CJ2644" s="230"/>
    </row>
    <row r="2645" spans="1:88" ht="14.25" customHeight="1">
      <c r="A2645" s="412"/>
      <c r="B2645" s="88"/>
      <c r="C2645" s="89"/>
      <c r="E2645" s="224"/>
      <c r="F2645" s="224"/>
      <c r="G2645" s="224"/>
      <c r="H2645" s="224"/>
      <c r="I2645" s="232"/>
      <c r="J2645" s="254"/>
      <c r="K2645" s="254"/>
      <c r="L2645" s="224"/>
      <c r="M2645" s="233"/>
      <c r="N2645" s="224"/>
      <c r="P2645" s="233"/>
      <c r="Q2645" s="244"/>
      <c r="R2645" s="245"/>
      <c r="S2645" s="154"/>
      <c r="T2645" s="154"/>
      <c r="U2645" s="236"/>
      <c r="V2645" s="225"/>
      <c r="W2645" s="246"/>
      <c r="X2645" s="247"/>
      <c r="Y2645" s="248"/>
      <c r="Z2645" s="249"/>
      <c r="AA2645" s="249"/>
      <c r="AB2645" s="250"/>
      <c r="AC2645" s="250"/>
      <c r="AD2645" s="230"/>
      <c r="AE2645" s="251"/>
      <c r="AF2645" s="252"/>
      <c r="AG2645" s="236"/>
      <c r="AH2645" s="253"/>
      <c r="AI2645" s="230"/>
      <c r="AJ2645" s="230"/>
      <c r="AK2645" s="230"/>
      <c r="AL2645" s="230"/>
      <c r="AM2645" s="230"/>
      <c r="AN2645" s="230"/>
      <c r="AO2645" s="230"/>
      <c r="AP2645" s="230"/>
      <c r="AQ2645" s="230"/>
      <c r="AR2645" s="249"/>
      <c r="AS2645" s="230"/>
      <c r="AT2645" s="230"/>
      <c r="AU2645" s="230"/>
      <c r="AV2645" s="230"/>
      <c r="AW2645" s="230"/>
      <c r="AX2645" s="230"/>
      <c r="AY2645" s="230"/>
      <c r="AZ2645" s="230"/>
      <c r="BA2645" s="230"/>
      <c r="BB2645" s="230"/>
      <c r="BC2645" s="230"/>
      <c r="BD2645" s="230"/>
      <c r="BE2645" s="230"/>
      <c r="BF2645" s="230"/>
      <c r="BG2645" s="230"/>
      <c r="BH2645" s="230"/>
      <c r="BI2645" s="230"/>
      <c r="BJ2645" s="230"/>
      <c r="BK2645" s="230"/>
      <c r="BL2645" s="230"/>
      <c r="BM2645" s="230"/>
      <c r="BN2645" s="230"/>
      <c r="BO2645" s="230"/>
      <c r="BP2645" s="230"/>
      <c r="BQ2645" s="230"/>
      <c r="BR2645" s="230"/>
      <c r="BS2645" s="230"/>
      <c r="BT2645" s="230"/>
      <c r="BU2645" s="230"/>
      <c r="BV2645" s="230"/>
      <c r="BW2645" s="230"/>
      <c r="BX2645" s="230"/>
      <c r="BY2645" s="230"/>
      <c r="BZ2645" s="230"/>
      <c r="CA2645" s="230"/>
      <c r="CB2645" s="230"/>
      <c r="CC2645" s="230"/>
      <c r="CD2645" s="230"/>
      <c r="CE2645" s="230"/>
      <c r="CF2645" s="230"/>
      <c r="CG2645" s="230"/>
      <c r="CH2645" s="230"/>
      <c r="CI2645" s="230"/>
      <c r="CJ2645" s="230"/>
    </row>
    <row r="2646" spans="1:88" ht="14.25" customHeight="1">
      <c r="A2646" s="412"/>
      <c r="B2646" s="88"/>
      <c r="C2646" s="89"/>
      <c r="E2646" s="224"/>
      <c r="F2646" s="224"/>
      <c r="G2646" s="224"/>
      <c r="H2646" s="224"/>
      <c r="I2646" s="232"/>
      <c r="J2646" s="254"/>
      <c r="K2646" s="254"/>
      <c r="L2646" s="224"/>
      <c r="M2646" s="233"/>
      <c r="N2646" s="224"/>
      <c r="P2646" s="233"/>
      <c r="Q2646" s="244"/>
      <c r="R2646" s="245"/>
      <c r="S2646" s="154"/>
      <c r="T2646" s="154"/>
      <c r="U2646" s="236"/>
      <c r="V2646" s="225"/>
      <c r="W2646" s="246"/>
      <c r="X2646" s="247"/>
      <c r="Y2646" s="248"/>
      <c r="Z2646" s="249"/>
      <c r="AA2646" s="249"/>
      <c r="AB2646" s="250"/>
      <c r="AC2646" s="250"/>
      <c r="AD2646" s="230"/>
      <c r="AE2646" s="251"/>
      <c r="AF2646" s="252"/>
      <c r="AG2646" s="236"/>
      <c r="AH2646" s="253"/>
      <c r="AI2646" s="230"/>
      <c r="AJ2646" s="230"/>
      <c r="AK2646" s="230"/>
      <c r="AL2646" s="230"/>
      <c r="AM2646" s="230"/>
      <c r="AN2646" s="230"/>
      <c r="AO2646" s="230"/>
      <c r="AP2646" s="230"/>
      <c r="AQ2646" s="230"/>
      <c r="AR2646" s="249"/>
      <c r="AS2646" s="230"/>
      <c r="AT2646" s="230"/>
      <c r="AU2646" s="230"/>
      <c r="AV2646" s="230"/>
      <c r="AW2646" s="230"/>
      <c r="AX2646" s="230"/>
      <c r="AY2646" s="230"/>
      <c r="AZ2646" s="230"/>
      <c r="BA2646" s="230"/>
      <c r="BB2646" s="230"/>
      <c r="BC2646" s="230"/>
      <c r="BD2646" s="230"/>
      <c r="BE2646" s="230"/>
      <c r="BF2646" s="230"/>
      <c r="BG2646" s="230"/>
      <c r="BH2646" s="230"/>
      <c r="BI2646" s="230"/>
      <c r="BJ2646" s="230"/>
      <c r="BK2646" s="230"/>
      <c r="BL2646" s="230"/>
      <c r="BM2646" s="230"/>
      <c r="BN2646" s="230"/>
      <c r="BO2646" s="230"/>
      <c r="BP2646" s="230"/>
      <c r="BQ2646" s="230"/>
      <c r="BR2646" s="230"/>
      <c r="BS2646" s="230"/>
      <c r="BT2646" s="230"/>
      <c r="BU2646" s="230"/>
      <c r="BV2646" s="230"/>
      <c r="BW2646" s="230"/>
      <c r="BX2646" s="230"/>
      <c r="BY2646" s="230"/>
      <c r="BZ2646" s="230"/>
      <c r="CA2646" s="230"/>
      <c r="CB2646" s="230"/>
      <c r="CC2646" s="230"/>
      <c r="CD2646" s="230"/>
      <c r="CE2646" s="230"/>
      <c r="CF2646" s="230"/>
      <c r="CG2646" s="230"/>
      <c r="CH2646" s="230"/>
      <c r="CI2646" s="230"/>
      <c r="CJ2646" s="230"/>
    </row>
    <row r="2647" spans="1:88" ht="14.25" customHeight="1">
      <c r="A2647" s="412"/>
      <c r="B2647" s="88"/>
      <c r="C2647" s="89"/>
      <c r="E2647" s="224"/>
      <c r="F2647" s="224"/>
      <c r="G2647" s="224"/>
      <c r="H2647" s="224"/>
      <c r="I2647" s="232"/>
      <c r="J2647" s="254"/>
      <c r="K2647" s="254"/>
      <c r="L2647" s="224"/>
      <c r="M2647" s="233"/>
      <c r="N2647" s="224"/>
      <c r="P2647" s="233"/>
      <c r="Q2647" s="244"/>
      <c r="R2647" s="245"/>
      <c r="S2647" s="154"/>
      <c r="T2647" s="154"/>
      <c r="U2647" s="236"/>
      <c r="V2647" s="225"/>
      <c r="W2647" s="246"/>
      <c r="X2647" s="247"/>
      <c r="Y2647" s="248"/>
      <c r="Z2647" s="249"/>
      <c r="AA2647" s="249"/>
      <c r="AB2647" s="250"/>
      <c r="AC2647" s="250"/>
      <c r="AD2647" s="230"/>
      <c r="AE2647" s="251"/>
      <c r="AF2647" s="252"/>
      <c r="AG2647" s="236"/>
      <c r="AH2647" s="253"/>
      <c r="AI2647" s="230"/>
      <c r="AJ2647" s="230"/>
      <c r="AK2647" s="230"/>
      <c r="AL2647" s="230"/>
      <c r="AM2647" s="230"/>
      <c r="AN2647" s="230"/>
      <c r="AO2647" s="230"/>
      <c r="AP2647" s="230"/>
      <c r="AQ2647" s="230"/>
      <c r="AR2647" s="249"/>
      <c r="AS2647" s="230"/>
      <c r="AT2647" s="230"/>
      <c r="AU2647" s="230"/>
      <c r="AV2647" s="230"/>
      <c r="AW2647" s="230"/>
      <c r="AX2647" s="230"/>
      <c r="AY2647" s="230"/>
      <c r="AZ2647" s="230"/>
      <c r="BA2647" s="230"/>
      <c r="BB2647" s="230"/>
      <c r="BC2647" s="230"/>
      <c r="BD2647" s="230"/>
      <c r="BE2647" s="230"/>
      <c r="BF2647" s="230"/>
      <c r="BG2647" s="230"/>
      <c r="BH2647" s="230"/>
      <c r="BI2647" s="230"/>
      <c r="BJ2647" s="230"/>
      <c r="BK2647" s="230"/>
      <c r="BL2647" s="230"/>
      <c r="BM2647" s="230"/>
      <c r="BN2647" s="230"/>
      <c r="BO2647" s="230"/>
      <c r="BP2647" s="230"/>
      <c r="BQ2647" s="230"/>
      <c r="BR2647" s="230"/>
      <c r="BS2647" s="230"/>
      <c r="BT2647" s="230"/>
      <c r="BU2647" s="230"/>
      <c r="BV2647" s="230"/>
      <c r="BW2647" s="230"/>
      <c r="BX2647" s="230"/>
      <c r="BY2647" s="230"/>
      <c r="BZ2647" s="230"/>
      <c r="CA2647" s="230"/>
      <c r="CB2647" s="230"/>
      <c r="CC2647" s="230"/>
      <c r="CD2647" s="230"/>
      <c r="CE2647" s="230"/>
      <c r="CF2647" s="230"/>
      <c r="CG2647" s="230"/>
      <c r="CH2647" s="230"/>
      <c r="CI2647" s="230"/>
      <c r="CJ2647" s="230"/>
    </row>
    <row r="2648" spans="1:88" ht="14.25" customHeight="1">
      <c r="A2648" s="412"/>
      <c r="B2648" s="88"/>
      <c r="C2648" s="89"/>
      <c r="E2648" s="224"/>
      <c r="F2648" s="224"/>
      <c r="G2648" s="224"/>
      <c r="H2648" s="224"/>
      <c r="I2648" s="232"/>
      <c r="J2648" s="254"/>
      <c r="K2648" s="254"/>
      <c r="L2648" s="224"/>
      <c r="M2648" s="233"/>
      <c r="N2648" s="224"/>
      <c r="P2648" s="233"/>
      <c r="Q2648" s="244"/>
      <c r="R2648" s="245"/>
      <c r="S2648" s="154"/>
      <c r="T2648" s="154"/>
      <c r="U2648" s="236"/>
      <c r="V2648" s="225"/>
      <c r="W2648" s="246"/>
      <c r="X2648" s="247"/>
      <c r="Y2648" s="248"/>
      <c r="Z2648" s="249"/>
      <c r="AA2648" s="249"/>
      <c r="AB2648" s="250"/>
      <c r="AC2648" s="250"/>
      <c r="AD2648" s="230"/>
      <c r="AE2648" s="251"/>
      <c r="AF2648" s="252"/>
      <c r="AG2648" s="236"/>
      <c r="AH2648" s="253"/>
      <c r="AI2648" s="230"/>
      <c r="AJ2648" s="230"/>
      <c r="AK2648" s="230"/>
      <c r="AL2648" s="230"/>
      <c r="AM2648" s="230"/>
      <c r="AN2648" s="230"/>
      <c r="AO2648" s="230"/>
      <c r="AP2648" s="230"/>
      <c r="AQ2648" s="230"/>
      <c r="AR2648" s="249"/>
      <c r="AS2648" s="230"/>
      <c r="AT2648" s="230"/>
      <c r="AU2648" s="230"/>
      <c r="AV2648" s="230"/>
      <c r="AW2648" s="230"/>
      <c r="AX2648" s="230"/>
      <c r="AY2648" s="230"/>
      <c r="AZ2648" s="230"/>
      <c r="BA2648" s="230"/>
      <c r="BB2648" s="230"/>
      <c r="BC2648" s="230"/>
      <c r="BD2648" s="230"/>
      <c r="BE2648" s="230"/>
      <c r="BF2648" s="230"/>
      <c r="BG2648" s="230"/>
      <c r="BH2648" s="230"/>
      <c r="BI2648" s="230"/>
      <c r="BJ2648" s="230"/>
      <c r="BK2648" s="230"/>
      <c r="BL2648" s="230"/>
      <c r="BM2648" s="230"/>
      <c r="BN2648" s="230"/>
      <c r="BO2648" s="230"/>
      <c r="BP2648" s="230"/>
      <c r="BQ2648" s="230"/>
      <c r="BR2648" s="230"/>
      <c r="BS2648" s="230"/>
      <c r="BT2648" s="230"/>
      <c r="BU2648" s="230"/>
      <c r="BV2648" s="230"/>
      <c r="BW2648" s="230"/>
      <c r="BX2648" s="230"/>
      <c r="BY2648" s="230"/>
      <c r="BZ2648" s="230"/>
      <c r="CA2648" s="230"/>
      <c r="CB2648" s="230"/>
      <c r="CC2648" s="230"/>
      <c r="CD2648" s="230"/>
      <c r="CE2648" s="230"/>
      <c r="CF2648" s="230"/>
      <c r="CG2648" s="230"/>
      <c r="CH2648" s="230"/>
      <c r="CI2648" s="230"/>
      <c r="CJ2648" s="230"/>
    </row>
    <row r="2649" spans="1:88" ht="14.25" customHeight="1">
      <c r="A2649" s="412"/>
      <c r="B2649" s="88"/>
      <c r="C2649" s="89"/>
      <c r="E2649" s="224"/>
      <c r="F2649" s="224"/>
      <c r="G2649" s="224"/>
      <c r="H2649" s="224"/>
      <c r="I2649" s="232"/>
      <c r="J2649" s="254"/>
      <c r="K2649" s="254"/>
      <c r="L2649" s="224"/>
      <c r="M2649" s="233"/>
      <c r="N2649" s="224"/>
      <c r="P2649" s="233"/>
      <c r="Q2649" s="244"/>
      <c r="R2649" s="245"/>
      <c r="S2649" s="154"/>
      <c r="T2649" s="154"/>
      <c r="U2649" s="236"/>
      <c r="V2649" s="225"/>
      <c r="W2649" s="246"/>
      <c r="X2649" s="247"/>
      <c r="Y2649" s="248"/>
      <c r="Z2649" s="249"/>
      <c r="AA2649" s="249"/>
      <c r="AB2649" s="250"/>
      <c r="AC2649" s="250"/>
      <c r="AD2649" s="230"/>
      <c r="AE2649" s="251"/>
      <c r="AF2649" s="252"/>
      <c r="AG2649" s="236"/>
      <c r="AH2649" s="253"/>
      <c r="AI2649" s="230"/>
      <c r="AJ2649" s="230"/>
      <c r="AK2649" s="230"/>
      <c r="AL2649" s="230"/>
      <c r="AM2649" s="230"/>
      <c r="AN2649" s="230"/>
      <c r="AO2649" s="230"/>
      <c r="AP2649" s="230"/>
      <c r="AQ2649" s="230"/>
      <c r="AR2649" s="249"/>
      <c r="AS2649" s="230"/>
      <c r="AT2649" s="230"/>
      <c r="AU2649" s="230"/>
      <c r="AV2649" s="230"/>
      <c r="AW2649" s="230"/>
      <c r="AX2649" s="230"/>
      <c r="AY2649" s="230"/>
      <c r="AZ2649" s="230"/>
      <c r="BA2649" s="230"/>
      <c r="BB2649" s="230"/>
      <c r="BC2649" s="230"/>
      <c r="BD2649" s="230"/>
      <c r="BE2649" s="230"/>
      <c r="BF2649" s="230"/>
      <c r="BG2649" s="230"/>
      <c r="BH2649" s="230"/>
      <c r="BI2649" s="230"/>
      <c r="BJ2649" s="230"/>
      <c r="BK2649" s="230"/>
      <c r="BL2649" s="230"/>
      <c r="BM2649" s="230"/>
      <c r="BN2649" s="230"/>
      <c r="BO2649" s="230"/>
      <c r="BP2649" s="230"/>
      <c r="BQ2649" s="230"/>
      <c r="BR2649" s="230"/>
      <c r="BS2649" s="230"/>
      <c r="BT2649" s="230"/>
      <c r="BU2649" s="230"/>
      <c r="BV2649" s="230"/>
      <c r="BW2649" s="230"/>
      <c r="BX2649" s="230"/>
      <c r="BY2649" s="230"/>
      <c r="BZ2649" s="230"/>
      <c r="CA2649" s="230"/>
      <c r="CB2649" s="230"/>
      <c r="CC2649" s="230"/>
      <c r="CD2649" s="230"/>
      <c r="CE2649" s="230"/>
      <c r="CF2649" s="230"/>
      <c r="CG2649" s="230"/>
      <c r="CH2649" s="230"/>
      <c r="CI2649" s="230"/>
      <c r="CJ2649" s="230"/>
    </row>
    <row r="2650" spans="1:88" ht="14.25" customHeight="1">
      <c r="A2650" s="412"/>
      <c r="B2650" s="88"/>
      <c r="C2650" s="89"/>
      <c r="E2650" s="224"/>
      <c r="F2650" s="224"/>
      <c r="G2650" s="224"/>
      <c r="H2650" s="224"/>
      <c r="I2650" s="232"/>
      <c r="J2650" s="254"/>
      <c r="K2650" s="254"/>
      <c r="L2650" s="224"/>
      <c r="M2650" s="233"/>
      <c r="N2650" s="224"/>
      <c r="P2650" s="233"/>
      <c r="Q2650" s="244"/>
      <c r="R2650" s="245"/>
      <c r="S2650" s="154"/>
      <c r="T2650" s="154"/>
      <c r="U2650" s="236"/>
      <c r="V2650" s="225"/>
      <c r="W2650" s="246"/>
      <c r="X2650" s="247"/>
      <c r="Y2650" s="248"/>
      <c r="Z2650" s="249"/>
      <c r="AA2650" s="249"/>
      <c r="AB2650" s="250"/>
      <c r="AC2650" s="250"/>
      <c r="AD2650" s="230"/>
      <c r="AE2650" s="251"/>
      <c r="AF2650" s="252"/>
      <c r="AG2650" s="236"/>
      <c r="AH2650" s="253"/>
      <c r="AI2650" s="230"/>
      <c r="AJ2650" s="230"/>
      <c r="AK2650" s="230"/>
      <c r="AL2650" s="230"/>
      <c r="AM2650" s="230"/>
      <c r="AN2650" s="230"/>
      <c r="AO2650" s="230"/>
      <c r="AP2650" s="230"/>
      <c r="AQ2650" s="230"/>
      <c r="AR2650" s="249"/>
      <c r="AS2650" s="230"/>
      <c r="AT2650" s="230"/>
      <c r="AU2650" s="230"/>
      <c r="AV2650" s="230"/>
      <c r="AW2650" s="230"/>
      <c r="AX2650" s="230"/>
      <c r="AY2650" s="230"/>
      <c r="AZ2650" s="230"/>
      <c r="BA2650" s="230"/>
      <c r="BB2650" s="230"/>
      <c r="BC2650" s="230"/>
      <c r="BD2650" s="230"/>
      <c r="BE2650" s="230"/>
      <c r="BF2650" s="230"/>
      <c r="BG2650" s="230"/>
      <c r="BH2650" s="230"/>
      <c r="BI2650" s="230"/>
      <c r="BJ2650" s="230"/>
      <c r="BK2650" s="230"/>
      <c r="BL2650" s="230"/>
      <c r="BM2650" s="230"/>
      <c r="BN2650" s="230"/>
      <c r="BO2650" s="230"/>
      <c r="BP2650" s="230"/>
      <c r="BQ2650" s="230"/>
      <c r="BR2650" s="230"/>
      <c r="BS2650" s="230"/>
      <c r="BT2650" s="230"/>
      <c r="BU2650" s="230"/>
      <c r="BV2650" s="230"/>
      <c r="BW2650" s="230"/>
      <c r="BX2650" s="230"/>
      <c r="BY2650" s="230"/>
      <c r="BZ2650" s="230"/>
      <c r="CA2650" s="230"/>
      <c r="CB2650" s="230"/>
      <c r="CC2650" s="230"/>
      <c r="CD2650" s="230"/>
      <c r="CE2650" s="230"/>
      <c r="CF2650" s="230"/>
      <c r="CG2650" s="230"/>
      <c r="CH2650" s="230"/>
      <c r="CI2650" s="230"/>
      <c r="CJ2650" s="230"/>
    </row>
    <row r="2651" spans="1:88" ht="14.25" customHeight="1">
      <c r="A2651" s="412"/>
      <c r="B2651" s="88"/>
      <c r="C2651" s="89"/>
      <c r="E2651" s="224"/>
      <c r="F2651" s="224"/>
      <c r="G2651" s="224"/>
      <c r="H2651" s="224"/>
      <c r="I2651" s="232"/>
      <c r="J2651" s="254"/>
      <c r="K2651" s="254"/>
      <c r="L2651" s="224"/>
      <c r="M2651" s="233"/>
      <c r="N2651" s="224"/>
      <c r="P2651" s="233"/>
      <c r="Q2651" s="244"/>
      <c r="R2651" s="245"/>
      <c r="S2651" s="154"/>
      <c r="T2651" s="154"/>
      <c r="U2651" s="236"/>
      <c r="V2651" s="225"/>
      <c r="W2651" s="246"/>
      <c r="X2651" s="247"/>
      <c r="Y2651" s="248"/>
      <c r="Z2651" s="249"/>
      <c r="AA2651" s="249"/>
      <c r="AB2651" s="250"/>
      <c r="AC2651" s="250"/>
      <c r="AD2651" s="230"/>
      <c r="AE2651" s="251"/>
      <c r="AF2651" s="252"/>
      <c r="AG2651" s="236"/>
      <c r="AH2651" s="253"/>
      <c r="AI2651" s="230"/>
      <c r="AJ2651" s="230"/>
      <c r="AK2651" s="230"/>
      <c r="AL2651" s="230"/>
      <c r="AM2651" s="230"/>
      <c r="AN2651" s="230"/>
      <c r="AO2651" s="230"/>
      <c r="AP2651" s="230"/>
      <c r="AQ2651" s="230"/>
      <c r="AR2651" s="249"/>
      <c r="AS2651" s="230"/>
      <c r="AT2651" s="230"/>
      <c r="AU2651" s="230"/>
      <c r="AV2651" s="230"/>
      <c r="AW2651" s="230"/>
      <c r="AX2651" s="230"/>
      <c r="AY2651" s="230"/>
      <c r="AZ2651" s="230"/>
      <c r="BA2651" s="230"/>
      <c r="BB2651" s="230"/>
      <c r="BC2651" s="230"/>
      <c r="BD2651" s="230"/>
      <c r="BE2651" s="230"/>
      <c r="BF2651" s="230"/>
      <c r="BG2651" s="230"/>
      <c r="BH2651" s="230"/>
      <c r="BI2651" s="230"/>
      <c r="BJ2651" s="230"/>
      <c r="BK2651" s="230"/>
      <c r="BL2651" s="230"/>
      <c r="BM2651" s="230"/>
      <c r="BN2651" s="230"/>
      <c r="BO2651" s="230"/>
      <c r="BP2651" s="230"/>
      <c r="BQ2651" s="230"/>
      <c r="BR2651" s="230"/>
      <c r="BS2651" s="230"/>
      <c r="BT2651" s="230"/>
      <c r="BU2651" s="230"/>
      <c r="BV2651" s="230"/>
      <c r="BW2651" s="230"/>
      <c r="BX2651" s="230"/>
      <c r="BY2651" s="230"/>
      <c r="BZ2651" s="230"/>
      <c r="CA2651" s="230"/>
      <c r="CB2651" s="230"/>
      <c r="CC2651" s="230"/>
      <c r="CD2651" s="230"/>
      <c r="CE2651" s="230"/>
      <c r="CF2651" s="230"/>
      <c r="CG2651" s="230"/>
      <c r="CH2651" s="230"/>
      <c r="CI2651" s="230"/>
      <c r="CJ2651" s="230"/>
    </row>
    <row r="2652" spans="1:88" ht="14.25" customHeight="1">
      <c r="A2652" s="412"/>
      <c r="B2652" s="88"/>
      <c r="C2652" s="89"/>
      <c r="E2652" s="224"/>
      <c r="F2652" s="224"/>
      <c r="G2652" s="224"/>
      <c r="H2652" s="224"/>
      <c r="I2652" s="232"/>
      <c r="J2652" s="254"/>
      <c r="K2652" s="254"/>
      <c r="L2652" s="224"/>
      <c r="M2652" s="233"/>
      <c r="N2652" s="224"/>
      <c r="P2652" s="233"/>
      <c r="Q2652" s="244"/>
      <c r="R2652" s="245"/>
      <c r="S2652" s="154"/>
      <c r="T2652" s="154"/>
      <c r="U2652" s="236"/>
      <c r="V2652" s="225"/>
      <c r="W2652" s="246"/>
      <c r="X2652" s="247"/>
      <c r="Y2652" s="248"/>
      <c r="Z2652" s="249"/>
      <c r="AA2652" s="249"/>
      <c r="AB2652" s="250"/>
      <c r="AC2652" s="250"/>
      <c r="AD2652" s="230"/>
      <c r="AE2652" s="251"/>
      <c r="AF2652" s="252"/>
      <c r="AG2652" s="236"/>
      <c r="AH2652" s="253"/>
      <c r="AI2652" s="230"/>
      <c r="AJ2652" s="230"/>
      <c r="AK2652" s="230"/>
      <c r="AL2652" s="230"/>
      <c r="AM2652" s="230"/>
      <c r="AN2652" s="230"/>
      <c r="AO2652" s="230"/>
      <c r="AP2652" s="230"/>
      <c r="AQ2652" s="230"/>
      <c r="AR2652" s="249"/>
      <c r="AS2652" s="230"/>
      <c r="AT2652" s="230"/>
      <c r="AU2652" s="230"/>
      <c r="AV2652" s="230"/>
      <c r="AW2652" s="230"/>
      <c r="AX2652" s="230"/>
      <c r="AY2652" s="230"/>
      <c r="AZ2652" s="230"/>
      <c r="BA2652" s="230"/>
      <c r="BB2652" s="230"/>
      <c r="BC2652" s="230"/>
      <c r="BD2652" s="230"/>
      <c r="BE2652" s="230"/>
      <c r="BF2652" s="230"/>
      <c r="BG2652" s="230"/>
      <c r="BH2652" s="230"/>
      <c r="BI2652" s="230"/>
      <c r="BJ2652" s="230"/>
      <c r="BK2652" s="230"/>
      <c r="BL2652" s="230"/>
      <c r="BM2652" s="230"/>
      <c r="BN2652" s="230"/>
      <c r="BO2652" s="230"/>
      <c r="BP2652" s="230"/>
      <c r="BQ2652" s="230"/>
      <c r="BR2652" s="230"/>
      <c r="BS2652" s="230"/>
      <c r="BT2652" s="230"/>
      <c r="BU2652" s="230"/>
      <c r="BV2652" s="230"/>
      <c r="BW2652" s="230"/>
      <c r="BX2652" s="230"/>
      <c r="BY2652" s="230"/>
      <c r="BZ2652" s="230"/>
      <c r="CA2652" s="230"/>
      <c r="CB2652" s="230"/>
      <c r="CC2652" s="230"/>
      <c r="CD2652" s="230"/>
      <c r="CE2652" s="230"/>
      <c r="CF2652" s="230"/>
      <c r="CG2652" s="230"/>
      <c r="CH2652" s="230"/>
      <c r="CI2652" s="230"/>
      <c r="CJ2652" s="230"/>
    </row>
    <row r="2653" spans="1:88" ht="14.25" customHeight="1">
      <c r="A2653" s="412"/>
      <c r="B2653" s="88"/>
      <c r="C2653" s="89"/>
      <c r="E2653" s="224"/>
      <c r="F2653" s="224"/>
      <c r="G2653" s="224"/>
      <c r="H2653" s="224"/>
      <c r="I2653" s="232"/>
      <c r="J2653" s="254"/>
      <c r="K2653" s="254"/>
      <c r="L2653" s="224"/>
      <c r="M2653" s="233"/>
      <c r="N2653" s="224"/>
      <c r="P2653" s="233"/>
      <c r="Q2653" s="244"/>
      <c r="R2653" s="245"/>
      <c r="S2653" s="154"/>
      <c r="T2653" s="154"/>
      <c r="U2653" s="236"/>
      <c r="V2653" s="225"/>
      <c r="W2653" s="246"/>
      <c r="X2653" s="247"/>
      <c r="Y2653" s="248"/>
      <c r="Z2653" s="249"/>
      <c r="AA2653" s="249"/>
      <c r="AB2653" s="250"/>
      <c r="AC2653" s="250"/>
      <c r="AD2653" s="230"/>
      <c r="AE2653" s="251"/>
      <c r="AF2653" s="252"/>
      <c r="AG2653" s="236"/>
      <c r="AH2653" s="253"/>
      <c r="AI2653" s="230"/>
      <c r="AJ2653" s="230"/>
      <c r="AK2653" s="230"/>
      <c r="AL2653" s="230"/>
      <c r="AM2653" s="230"/>
      <c r="AN2653" s="230"/>
      <c r="AO2653" s="230"/>
      <c r="AP2653" s="230"/>
      <c r="AQ2653" s="230"/>
      <c r="AR2653" s="249"/>
      <c r="AS2653" s="230"/>
      <c r="AT2653" s="230"/>
      <c r="AU2653" s="230"/>
      <c r="AV2653" s="230"/>
      <c r="AW2653" s="230"/>
      <c r="AX2653" s="230"/>
      <c r="AY2653" s="230"/>
      <c r="AZ2653" s="230"/>
      <c r="BA2653" s="230"/>
      <c r="BB2653" s="230"/>
      <c r="BC2653" s="230"/>
      <c r="BD2653" s="230"/>
      <c r="BE2653" s="230"/>
      <c r="BF2653" s="230"/>
      <c r="BG2653" s="230"/>
      <c r="BH2653" s="230"/>
      <c r="BI2653" s="230"/>
      <c r="BJ2653" s="230"/>
      <c r="BK2653" s="230"/>
      <c r="BL2653" s="230"/>
      <c r="BM2653" s="230"/>
      <c r="BN2653" s="230"/>
      <c r="BO2653" s="230"/>
      <c r="BP2653" s="230"/>
      <c r="BQ2653" s="230"/>
      <c r="BR2653" s="230"/>
      <c r="BS2653" s="230"/>
      <c r="BT2653" s="230"/>
      <c r="BU2653" s="230"/>
      <c r="BV2653" s="230"/>
      <c r="BW2653" s="230"/>
      <c r="BX2653" s="230"/>
      <c r="BY2653" s="230"/>
      <c r="BZ2653" s="230"/>
      <c r="CA2653" s="230"/>
      <c r="CB2653" s="230"/>
      <c r="CC2653" s="230"/>
      <c r="CD2653" s="230"/>
      <c r="CE2653" s="230"/>
      <c r="CF2653" s="230"/>
      <c r="CG2653" s="230"/>
      <c r="CH2653" s="230"/>
      <c r="CI2653" s="230"/>
      <c r="CJ2653" s="230"/>
    </row>
    <row r="2654" spans="1:88" ht="14.25" customHeight="1">
      <c r="A2654" s="412"/>
      <c r="B2654" s="88"/>
      <c r="C2654" s="89"/>
      <c r="E2654" s="224"/>
      <c r="F2654" s="224"/>
      <c r="G2654" s="224"/>
      <c r="H2654" s="224"/>
      <c r="I2654" s="232"/>
      <c r="J2654" s="254"/>
      <c r="K2654" s="254"/>
      <c r="L2654" s="224"/>
      <c r="M2654" s="233"/>
      <c r="N2654" s="224"/>
      <c r="P2654" s="233"/>
      <c r="Q2654" s="244"/>
      <c r="R2654" s="245"/>
      <c r="S2654" s="154"/>
      <c r="T2654" s="154"/>
      <c r="U2654" s="236"/>
      <c r="V2654" s="225"/>
      <c r="W2654" s="246"/>
      <c r="X2654" s="247"/>
      <c r="Y2654" s="248"/>
      <c r="Z2654" s="249"/>
      <c r="AA2654" s="249"/>
      <c r="AB2654" s="250"/>
      <c r="AC2654" s="250"/>
      <c r="AD2654" s="230"/>
      <c r="AE2654" s="251"/>
      <c r="AF2654" s="252"/>
      <c r="AG2654" s="236"/>
      <c r="AH2654" s="253"/>
      <c r="AI2654" s="230"/>
      <c r="AJ2654" s="230"/>
      <c r="AK2654" s="230"/>
      <c r="AL2654" s="230"/>
      <c r="AM2654" s="230"/>
      <c r="AN2654" s="230"/>
      <c r="AO2654" s="230"/>
      <c r="AP2654" s="230"/>
      <c r="AQ2654" s="230"/>
      <c r="AR2654" s="249"/>
      <c r="AS2654" s="230"/>
      <c r="AT2654" s="230"/>
      <c r="AU2654" s="230"/>
      <c r="AV2654" s="230"/>
      <c r="AW2654" s="230"/>
      <c r="AX2654" s="230"/>
      <c r="AY2654" s="230"/>
      <c r="AZ2654" s="230"/>
      <c r="BA2654" s="230"/>
      <c r="BB2654" s="230"/>
      <c r="BC2654" s="230"/>
      <c r="BD2654" s="230"/>
      <c r="BE2654" s="230"/>
      <c r="BF2654" s="230"/>
      <c r="BG2654" s="230"/>
      <c r="BH2654" s="230"/>
      <c r="BI2654" s="230"/>
      <c r="BJ2654" s="230"/>
      <c r="BK2654" s="230"/>
      <c r="BL2654" s="230"/>
      <c r="BM2654" s="230"/>
      <c r="BN2654" s="230"/>
      <c r="BO2654" s="230"/>
      <c r="BP2654" s="230"/>
      <c r="BQ2654" s="230"/>
      <c r="BR2654" s="230"/>
      <c r="BS2654" s="230"/>
      <c r="BT2654" s="230"/>
      <c r="BU2654" s="230"/>
      <c r="BV2654" s="230"/>
      <c r="BW2654" s="230"/>
      <c r="BX2654" s="230"/>
      <c r="BY2654" s="230"/>
      <c r="BZ2654" s="230"/>
      <c r="CA2654" s="230"/>
      <c r="CB2654" s="230"/>
      <c r="CC2654" s="230"/>
      <c r="CD2654" s="230"/>
      <c r="CE2654" s="230"/>
      <c r="CF2654" s="230"/>
      <c r="CG2654" s="230"/>
      <c r="CH2654" s="230"/>
      <c r="CI2654" s="230"/>
      <c r="CJ2654" s="230"/>
    </row>
    <row r="2655" spans="1:88" ht="14.25" customHeight="1">
      <c r="A2655" s="412"/>
      <c r="B2655" s="88"/>
      <c r="C2655" s="89"/>
      <c r="E2655" s="224"/>
      <c r="F2655" s="224"/>
      <c r="G2655" s="224"/>
      <c r="H2655" s="224"/>
      <c r="I2655" s="232"/>
      <c r="J2655" s="254"/>
      <c r="K2655" s="254"/>
      <c r="L2655" s="224"/>
      <c r="M2655" s="233"/>
      <c r="N2655" s="224"/>
      <c r="P2655" s="233"/>
      <c r="Q2655" s="244"/>
      <c r="R2655" s="245"/>
      <c r="S2655" s="154"/>
      <c r="T2655" s="154"/>
      <c r="U2655" s="236"/>
      <c r="V2655" s="225"/>
      <c r="W2655" s="246"/>
      <c r="X2655" s="247"/>
      <c r="Y2655" s="248"/>
      <c r="Z2655" s="249"/>
      <c r="AA2655" s="249"/>
      <c r="AB2655" s="250"/>
      <c r="AC2655" s="250"/>
      <c r="AD2655" s="230"/>
      <c r="AE2655" s="251"/>
      <c r="AF2655" s="252"/>
      <c r="AG2655" s="236"/>
      <c r="AH2655" s="253"/>
      <c r="AI2655" s="230"/>
      <c r="AJ2655" s="230"/>
      <c r="AK2655" s="230"/>
      <c r="AL2655" s="230"/>
      <c r="AM2655" s="230"/>
      <c r="AN2655" s="230"/>
      <c r="AO2655" s="230"/>
      <c r="AP2655" s="230"/>
      <c r="AQ2655" s="230"/>
      <c r="AR2655" s="249"/>
      <c r="AS2655" s="230"/>
      <c r="AT2655" s="230"/>
      <c r="AU2655" s="230"/>
      <c r="AV2655" s="230"/>
      <c r="AW2655" s="230"/>
      <c r="AX2655" s="230"/>
      <c r="AY2655" s="230"/>
      <c r="AZ2655" s="230"/>
      <c r="BA2655" s="230"/>
      <c r="BB2655" s="230"/>
      <c r="BC2655" s="230"/>
      <c r="BD2655" s="230"/>
      <c r="BE2655" s="230"/>
      <c r="BF2655" s="230"/>
      <c r="BG2655" s="230"/>
      <c r="BH2655" s="230"/>
      <c r="BI2655" s="230"/>
      <c r="BJ2655" s="230"/>
      <c r="BK2655" s="230"/>
      <c r="BL2655" s="230"/>
      <c r="BM2655" s="230"/>
      <c r="BN2655" s="230"/>
      <c r="BO2655" s="230"/>
      <c r="BP2655" s="230"/>
      <c r="BQ2655" s="230"/>
      <c r="BR2655" s="230"/>
      <c r="BS2655" s="230"/>
      <c r="BT2655" s="230"/>
      <c r="BU2655" s="230"/>
      <c r="BV2655" s="230"/>
      <c r="BW2655" s="230"/>
      <c r="BX2655" s="230"/>
      <c r="BY2655" s="230"/>
      <c r="BZ2655" s="230"/>
      <c r="CA2655" s="230"/>
      <c r="CB2655" s="230"/>
      <c r="CC2655" s="230"/>
      <c r="CD2655" s="230"/>
      <c r="CE2655" s="230"/>
      <c r="CF2655" s="230"/>
      <c r="CG2655" s="230"/>
      <c r="CH2655" s="230"/>
      <c r="CI2655" s="230"/>
      <c r="CJ2655" s="230"/>
    </row>
    <row r="2656" spans="1:88" ht="14.25" customHeight="1">
      <c r="A2656" s="412"/>
      <c r="B2656" s="88"/>
      <c r="C2656" s="89"/>
      <c r="E2656" s="224"/>
      <c r="F2656" s="224"/>
      <c r="G2656" s="224"/>
      <c r="H2656" s="224"/>
      <c r="I2656" s="232"/>
      <c r="J2656" s="254"/>
      <c r="K2656" s="254"/>
      <c r="L2656" s="224"/>
      <c r="M2656" s="233"/>
      <c r="N2656" s="224"/>
      <c r="P2656" s="233"/>
      <c r="Q2656" s="244"/>
      <c r="R2656" s="245"/>
      <c r="S2656" s="154"/>
      <c r="T2656" s="154"/>
      <c r="U2656" s="236"/>
      <c r="V2656" s="225"/>
      <c r="W2656" s="246"/>
      <c r="X2656" s="247"/>
      <c r="Y2656" s="248"/>
      <c r="Z2656" s="249"/>
      <c r="AA2656" s="249"/>
      <c r="AB2656" s="250"/>
      <c r="AC2656" s="250"/>
      <c r="AD2656" s="230"/>
      <c r="AE2656" s="251"/>
      <c r="AF2656" s="252"/>
      <c r="AG2656" s="236"/>
      <c r="AH2656" s="253"/>
      <c r="AI2656" s="230"/>
      <c r="AJ2656" s="230"/>
      <c r="AK2656" s="230"/>
      <c r="AL2656" s="230"/>
      <c r="AM2656" s="230"/>
      <c r="AN2656" s="230"/>
      <c r="AO2656" s="230"/>
      <c r="AP2656" s="230"/>
      <c r="AQ2656" s="230"/>
      <c r="AR2656" s="249"/>
      <c r="AS2656" s="230"/>
      <c r="AT2656" s="230"/>
      <c r="AU2656" s="230"/>
      <c r="AV2656" s="230"/>
      <c r="AW2656" s="230"/>
      <c r="AX2656" s="230"/>
      <c r="AY2656" s="230"/>
      <c r="AZ2656" s="230"/>
      <c r="BA2656" s="230"/>
      <c r="BB2656" s="230"/>
      <c r="BC2656" s="230"/>
      <c r="BD2656" s="230"/>
      <c r="BE2656" s="230"/>
      <c r="BF2656" s="230"/>
      <c r="BG2656" s="230"/>
      <c r="BH2656" s="230"/>
      <c r="BI2656" s="230"/>
      <c r="BJ2656" s="230"/>
      <c r="BK2656" s="230"/>
      <c r="BL2656" s="230"/>
      <c r="BM2656" s="230"/>
      <c r="BN2656" s="230"/>
      <c r="BO2656" s="230"/>
      <c r="BP2656" s="230"/>
      <c r="BQ2656" s="230"/>
      <c r="BR2656" s="230"/>
      <c r="BS2656" s="230"/>
      <c r="BT2656" s="230"/>
      <c r="BU2656" s="230"/>
      <c r="BV2656" s="230"/>
      <c r="BW2656" s="230"/>
      <c r="BX2656" s="230"/>
      <c r="BY2656" s="230"/>
      <c r="BZ2656" s="230"/>
      <c r="CA2656" s="230"/>
      <c r="CB2656" s="230"/>
      <c r="CC2656" s="230"/>
      <c r="CD2656" s="230"/>
      <c r="CE2656" s="230"/>
      <c r="CF2656" s="230"/>
      <c r="CG2656" s="230"/>
      <c r="CH2656" s="230"/>
      <c r="CI2656" s="230"/>
      <c r="CJ2656" s="230"/>
    </row>
    <row r="2657" spans="1:88" ht="14.25" customHeight="1">
      <c r="A2657" s="412"/>
      <c r="B2657" s="88"/>
      <c r="C2657" s="89"/>
      <c r="E2657" s="224"/>
      <c r="F2657" s="224"/>
      <c r="G2657" s="224"/>
      <c r="H2657" s="224"/>
      <c r="I2657" s="232"/>
      <c r="J2657" s="254"/>
      <c r="K2657" s="254"/>
      <c r="L2657" s="224"/>
      <c r="M2657" s="233"/>
      <c r="N2657" s="224"/>
      <c r="P2657" s="233"/>
      <c r="Q2657" s="244"/>
      <c r="R2657" s="245"/>
      <c r="S2657" s="154"/>
      <c r="T2657" s="154"/>
      <c r="U2657" s="236"/>
      <c r="V2657" s="225"/>
      <c r="W2657" s="246"/>
      <c r="X2657" s="247"/>
      <c r="Y2657" s="248"/>
      <c r="Z2657" s="249"/>
      <c r="AA2657" s="249"/>
      <c r="AB2657" s="250"/>
      <c r="AC2657" s="250"/>
      <c r="AD2657" s="230"/>
      <c r="AE2657" s="251"/>
      <c r="AF2657" s="252"/>
      <c r="AG2657" s="236"/>
      <c r="AH2657" s="253"/>
      <c r="AI2657" s="230"/>
      <c r="AJ2657" s="230"/>
      <c r="AK2657" s="230"/>
      <c r="AL2657" s="230"/>
      <c r="AM2657" s="230"/>
      <c r="AN2657" s="230"/>
      <c r="AO2657" s="230"/>
      <c r="AP2657" s="230"/>
      <c r="AQ2657" s="230"/>
      <c r="AR2657" s="249"/>
      <c r="AS2657" s="230"/>
      <c r="AT2657" s="230"/>
      <c r="AU2657" s="230"/>
      <c r="AV2657" s="230"/>
      <c r="AW2657" s="230"/>
      <c r="AX2657" s="230"/>
      <c r="AY2657" s="230"/>
      <c r="AZ2657" s="230"/>
      <c r="BA2657" s="230"/>
      <c r="BB2657" s="230"/>
      <c r="BC2657" s="230"/>
      <c r="BD2657" s="230"/>
      <c r="BE2657" s="230"/>
      <c r="BF2657" s="230"/>
      <c r="BG2657" s="230"/>
      <c r="BH2657" s="230"/>
      <c r="BI2657" s="230"/>
      <c r="BJ2657" s="230"/>
      <c r="BK2657" s="230"/>
      <c r="BL2657" s="230"/>
      <c r="BM2657" s="230"/>
      <c r="BN2657" s="230"/>
      <c r="BO2657" s="230"/>
      <c r="BP2657" s="230"/>
      <c r="BQ2657" s="230"/>
      <c r="BR2657" s="230"/>
      <c r="BS2657" s="230"/>
      <c r="BT2657" s="230"/>
      <c r="BU2657" s="230"/>
      <c r="BV2657" s="230"/>
      <c r="BW2657" s="230"/>
      <c r="BX2657" s="230"/>
      <c r="BY2657" s="230"/>
      <c r="BZ2657" s="230"/>
      <c r="CA2657" s="230"/>
      <c r="CB2657" s="230"/>
      <c r="CC2657" s="230"/>
      <c r="CD2657" s="230"/>
      <c r="CE2657" s="230"/>
      <c r="CF2657" s="230"/>
      <c r="CG2657" s="230"/>
      <c r="CH2657" s="230"/>
      <c r="CI2657" s="230"/>
      <c r="CJ2657" s="230"/>
    </row>
    <row r="2658" spans="1:88" ht="14.25" customHeight="1">
      <c r="A2658" s="412"/>
      <c r="B2658" s="88"/>
      <c r="C2658" s="89"/>
      <c r="E2658" s="224"/>
      <c r="F2658" s="224"/>
      <c r="G2658" s="224"/>
      <c r="H2658" s="224"/>
      <c r="I2658" s="232"/>
      <c r="J2658" s="254"/>
      <c r="K2658" s="254"/>
      <c r="L2658" s="224"/>
      <c r="M2658" s="233"/>
      <c r="N2658" s="224"/>
      <c r="P2658" s="233"/>
      <c r="Q2658" s="244"/>
      <c r="R2658" s="245"/>
      <c r="S2658" s="154"/>
      <c r="T2658" s="154"/>
      <c r="U2658" s="236"/>
      <c r="V2658" s="225"/>
      <c r="W2658" s="246"/>
      <c r="X2658" s="247"/>
      <c r="Y2658" s="248"/>
      <c r="Z2658" s="249"/>
      <c r="AA2658" s="249"/>
      <c r="AB2658" s="250"/>
      <c r="AC2658" s="250"/>
      <c r="AD2658" s="230"/>
      <c r="AE2658" s="251"/>
      <c r="AF2658" s="252"/>
      <c r="AG2658" s="236"/>
      <c r="AH2658" s="253"/>
      <c r="AI2658" s="230"/>
      <c r="AJ2658" s="230"/>
      <c r="AK2658" s="230"/>
      <c r="AL2658" s="230"/>
      <c r="AM2658" s="230"/>
      <c r="AN2658" s="230"/>
      <c r="AO2658" s="230"/>
      <c r="AP2658" s="230"/>
      <c r="AQ2658" s="230"/>
      <c r="AR2658" s="249"/>
      <c r="AS2658" s="230"/>
      <c r="AT2658" s="230"/>
      <c r="AU2658" s="230"/>
      <c r="AV2658" s="230"/>
      <c r="AW2658" s="230"/>
      <c r="AX2658" s="230"/>
      <c r="AY2658" s="230"/>
      <c r="AZ2658" s="230"/>
      <c r="BA2658" s="230"/>
      <c r="BB2658" s="230"/>
      <c r="BC2658" s="230"/>
      <c r="BD2658" s="230"/>
      <c r="BE2658" s="230"/>
      <c r="BF2658" s="230"/>
      <c r="BG2658" s="230"/>
      <c r="BH2658" s="230"/>
      <c r="BI2658" s="230"/>
      <c r="BJ2658" s="230"/>
      <c r="BK2658" s="230"/>
      <c r="BL2658" s="230"/>
      <c r="BM2658" s="230"/>
      <c r="BN2658" s="230"/>
      <c r="BO2658" s="230"/>
      <c r="BP2658" s="230"/>
      <c r="BQ2658" s="230"/>
      <c r="BR2658" s="230"/>
      <c r="BS2658" s="230"/>
      <c r="BT2658" s="230"/>
      <c r="BU2658" s="230"/>
      <c r="BV2658" s="230"/>
      <c r="BW2658" s="230"/>
      <c r="BX2658" s="230"/>
      <c r="BY2658" s="230"/>
      <c r="BZ2658" s="230"/>
      <c r="CA2658" s="230"/>
      <c r="CB2658" s="230"/>
      <c r="CC2658" s="230"/>
      <c r="CD2658" s="230"/>
      <c r="CE2658" s="230"/>
      <c r="CF2658" s="230"/>
      <c r="CG2658" s="230"/>
      <c r="CH2658" s="230"/>
      <c r="CI2658" s="230"/>
      <c r="CJ2658" s="230"/>
    </row>
    <row r="2659" spans="1:88" ht="14.25" customHeight="1">
      <c r="A2659" s="412"/>
      <c r="B2659" s="88"/>
      <c r="C2659" s="89"/>
      <c r="E2659" s="224"/>
      <c r="F2659" s="224"/>
      <c r="G2659" s="224"/>
      <c r="H2659" s="224"/>
      <c r="I2659" s="232"/>
      <c r="J2659" s="254"/>
      <c r="K2659" s="254"/>
      <c r="L2659" s="224"/>
      <c r="M2659" s="233"/>
      <c r="N2659" s="224"/>
      <c r="P2659" s="233"/>
      <c r="Q2659" s="244"/>
      <c r="R2659" s="245"/>
      <c r="S2659" s="154"/>
      <c r="T2659" s="154"/>
      <c r="U2659" s="236"/>
      <c r="V2659" s="225"/>
      <c r="W2659" s="246"/>
      <c r="X2659" s="247"/>
      <c r="Y2659" s="248"/>
      <c r="Z2659" s="249"/>
      <c r="AA2659" s="249"/>
      <c r="AB2659" s="250"/>
      <c r="AC2659" s="250"/>
      <c r="AD2659" s="230"/>
      <c r="AE2659" s="251"/>
      <c r="AF2659" s="252"/>
      <c r="AG2659" s="236"/>
      <c r="AH2659" s="253"/>
      <c r="AI2659" s="230"/>
      <c r="AJ2659" s="230"/>
      <c r="AK2659" s="230"/>
      <c r="AL2659" s="230"/>
      <c r="AM2659" s="230"/>
      <c r="AN2659" s="230"/>
      <c r="AO2659" s="230"/>
      <c r="AP2659" s="230"/>
      <c r="AQ2659" s="230"/>
      <c r="AR2659" s="249"/>
      <c r="AS2659" s="230"/>
      <c r="AT2659" s="230"/>
      <c r="AU2659" s="230"/>
      <c r="AV2659" s="230"/>
      <c r="AW2659" s="230"/>
      <c r="AX2659" s="230"/>
      <c r="AY2659" s="230"/>
      <c r="AZ2659" s="230"/>
      <c r="BA2659" s="230"/>
      <c r="BB2659" s="230"/>
      <c r="BC2659" s="230"/>
      <c r="BD2659" s="230"/>
      <c r="BE2659" s="230"/>
      <c r="BF2659" s="230"/>
      <c r="BG2659" s="230"/>
      <c r="BH2659" s="230"/>
      <c r="BI2659" s="230"/>
      <c r="BJ2659" s="230"/>
      <c r="BK2659" s="230"/>
      <c r="BL2659" s="230"/>
      <c r="BM2659" s="230"/>
      <c r="BN2659" s="230"/>
      <c r="BO2659" s="230"/>
      <c r="BP2659" s="230"/>
      <c r="BQ2659" s="230"/>
      <c r="BR2659" s="230"/>
      <c r="BS2659" s="230"/>
      <c r="BT2659" s="230"/>
      <c r="BU2659" s="230"/>
      <c r="BV2659" s="230"/>
      <c r="BW2659" s="230"/>
      <c r="BX2659" s="230"/>
      <c r="BY2659" s="230"/>
      <c r="BZ2659" s="230"/>
      <c r="CA2659" s="230"/>
      <c r="CB2659" s="230"/>
      <c r="CC2659" s="230"/>
      <c r="CD2659" s="230"/>
      <c r="CE2659" s="230"/>
      <c r="CF2659" s="230"/>
      <c r="CG2659" s="230"/>
      <c r="CH2659" s="230"/>
      <c r="CI2659" s="230"/>
      <c r="CJ2659" s="230"/>
    </row>
    <row r="2660" spans="1:88" ht="14.25" customHeight="1">
      <c r="A2660" s="412"/>
      <c r="B2660" s="88"/>
      <c r="C2660" s="89"/>
      <c r="E2660" s="224"/>
      <c r="F2660" s="224"/>
      <c r="G2660" s="224"/>
      <c r="H2660" s="224"/>
      <c r="I2660" s="232"/>
      <c r="J2660" s="254"/>
      <c r="K2660" s="254"/>
      <c r="L2660" s="224"/>
      <c r="M2660" s="233"/>
      <c r="N2660" s="224"/>
      <c r="P2660" s="233"/>
      <c r="Q2660" s="244"/>
      <c r="R2660" s="245"/>
      <c r="S2660" s="154"/>
      <c r="T2660" s="154"/>
      <c r="U2660" s="236"/>
      <c r="V2660" s="225"/>
      <c r="W2660" s="246"/>
      <c r="X2660" s="247"/>
      <c r="Y2660" s="248"/>
      <c r="Z2660" s="249"/>
      <c r="AA2660" s="249"/>
      <c r="AB2660" s="250"/>
      <c r="AC2660" s="250"/>
      <c r="AD2660" s="230"/>
      <c r="AE2660" s="251"/>
      <c r="AF2660" s="252"/>
      <c r="AG2660" s="236"/>
      <c r="AH2660" s="253"/>
      <c r="AI2660" s="230"/>
      <c r="AJ2660" s="230"/>
      <c r="AK2660" s="230"/>
      <c r="AL2660" s="230"/>
      <c r="AM2660" s="230"/>
      <c r="AN2660" s="230"/>
      <c r="AO2660" s="230"/>
      <c r="AP2660" s="230"/>
      <c r="AQ2660" s="230"/>
      <c r="AR2660" s="249"/>
      <c r="AS2660" s="230"/>
      <c r="AT2660" s="230"/>
      <c r="AU2660" s="230"/>
      <c r="AV2660" s="230"/>
      <c r="AW2660" s="230"/>
      <c r="AX2660" s="230"/>
      <c r="AY2660" s="230"/>
      <c r="AZ2660" s="230"/>
      <c r="BA2660" s="230"/>
      <c r="BB2660" s="230"/>
      <c r="BC2660" s="230"/>
      <c r="BD2660" s="230"/>
      <c r="BE2660" s="230"/>
      <c r="BF2660" s="230"/>
      <c r="BG2660" s="230"/>
      <c r="BH2660" s="230"/>
      <c r="BI2660" s="230"/>
      <c r="BJ2660" s="230"/>
      <c r="BK2660" s="230"/>
      <c r="BL2660" s="230"/>
      <c r="BM2660" s="230"/>
      <c r="BN2660" s="230"/>
      <c r="BO2660" s="230"/>
      <c r="BP2660" s="230"/>
      <c r="BQ2660" s="230"/>
      <c r="BR2660" s="230"/>
      <c r="BS2660" s="230"/>
      <c r="BT2660" s="230"/>
      <c r="BU2660" s="230"/>
      <c r="BV2660" s="230"/>
      <c r="BW2660" s="230"/>
      <c r="BX2660" s="230"/>
      <c r="BY2660" s="230"/>
      <c r="BZ2660" s="230"/>
      <c r="CA2660" s="230"/>
      <c r="CB2660" s="230"/>
      <c r="CC2660" s="230"/>
      <c r="CD2660" s="230"/>
      <c r="CE2660" s="230"/>
      <c r="CF2660" s="230"/>
      <c r="CG2660" s="230"/>
      <c r="CH2660" s="230"/>
      <c r="CI2660" s="230"/>
      <c r="CJ2660" s="230"/>
    </row>
    <row r="2661" spans="1:88" ht="14.25" customHeight="1">
      <c r="A2661" s="412"/>
      <c r="B2661" s="88"/>
      <c r="C2661" s="89"/>
      <c r="E2661" s="224"/>
      <c r="F2661" s="224"/>
      <c r="G2661" s="224"/>
      <c r="H2661" s="224"/>
      <c r="I2661" s="232"/>
      <c r="J2661" s="254"/>
      <c r="K2661" s="254"/>
      <c r="L2661" s="224"/>
      <c r="M2661" s="233"/>
      <c r="N2661" s="224"/>
      <c r="P2661" s="233"/>
      <c r="Q2661" s="244"/>
      <c r="R2661" s="245"/>
      <c r="S2661" s="154"/>
      <c r="T2661" s="154"/>
      <c r="U2661" s="236"/>
      <c r="V2661" s="225"/>
      <c r="W2661" s="246"/>
      <c r="X2661" s="247"/>
      <c r="Y2661" s="248"/>
      <c r="Z2661" s="249"/>
      <c r="AA2661" s="249"/>
      <c r="AB2661" s="250"/>
      <c r="AC2661" s="250"/>
      <c r="AD2661" s="230"/>
      <c r="AE2661" s="251"/>
      <c r="AF2661" s="252"/>
      <c r="AG2661" s="236"/>
      <c r="AH2661" s="253"/>
      <c r="AI2661" s="230"/>
      <c r="AJ2661" s="230"/>
      <c r="AK2661" s="230"/>
      <c r="AL2661" s="230"/>
      <c r="AM2661" s="230"/>
      <c r="AN2661" s="230"/>
      <c r="AO2661" s="230"/>
      <c r="AP2661" s="230"/>
      <c r="AQ2661" s="230"/>
      <c r="AR2661" s="249"/>
      <c r="AS2661" s="230"/>
      <c r="AT2661" s="230"/>
      <c r="AU2661" s="230"/>
      <c r="AV2661" s="230"/>
      <c r="AW2661" s="230"/>
      <c r="AX2661" s="230"/>
      <c r="AY2661" s="230"/>
      <c r="AZ2661" s="230"/>
      <c r="BA2661" s="230"/>
      <c r="BB2661" s="230"/>
      <c r="BC2661" s="230"/>
      <c r="BD2661" s="230"/>
      <c r="BE2661" s="230"/>
      <c r="BF2661" s="230"/>
      <c r="BG2661" s="230"/>
      <c r="BH2661" s="230"/>
      <c r="BI2661" s="230"/>
      <c r="BJ2661" s="230"/>
      <c r="BK2661" s="230"/>
      <c r="BL2661" s="230"/>
      <c r="BM2661" s="230"/>
      <c r="BN2661" s="230"/>
      <c r="BO2661" s="230"/>
      <c r="BP2661" s="230"/>
      <c r="BQ2661" s="230"/>
      <c r="BR2661" s="230"/>
      <c r="BS2661" s="230"/>
      <c r="BT2661" s="230"/>
      <c r="BU2661" s="230"/>
      <c r="BV2661" s="230"/>
      <c r="BW2661" s="230"/>
      <c r="BX2661" s="230"/>
      <c r="BY2661" s="230"/>
      <c r="BZ2661" s="230"/>
      <c r="CA2661" s="230"/>
      <c r="CB2661" s="230"/>
      <c r="CC2661" s="230"/>
      <c r="CD2661" s="230"/>
      <c r="CE2661" s="230"/>
      <c r="CF2661" s="230"/>
      <c r="CG2661" s="230"/>
      <c r="CH2661" s="230"/>
      <c r="CI2661" s="230"/>
      <c r="CJ2661" s="230"/>
    </row>
    <row r="2662" spans="1:88" ht="14.25" customHeight="1">
      <c r="A2662" s="412"/>
      <c r="B2662" s="88"/>
      <c r="C2662" s="89"/>
      <c r="E2662" s="224"/>
      <c r="F2662" s="224"/>
      <c r="G2662" s="224"/>
      <c r="H2662" s="224"/>
      <c r="I2662" s="232"/>
      <c r="J2662" s="254"/>
      <c r="K2662" s="254"/>
      <c r="L2662" s="224"/>
      <c r="M2662" s="233"/>
      <c r="N2662" s="224"/>
      <c r="P2662" s="233"/>
      <c r="Q2662" s="244"/>
      <c r="R2662" s="245"/>
      <c r="S2662" s="154"/>
      <c r="T2662" s="154"/>
      <c r="U2662" s="236"/>
      <c r="V2662" s="225"/>
      <c r="W2662" s="246"/>
      <c r="X2662" s="247"/>
      <c r="Y2662" s="248"/>
      <c r="Z2662" s="249"/>
      <c r="AA2662" s="249"/>
      <c r="AB2662" s="250"/>
      <c r="AC2662" s="250"/>
      <c r="AD2662" s="230"/>
      <c r="AE2662" s="251"/>
      <c r="AF2662" s="252"/>
      <c r="AG2662" s="236"/>
      <c r="AH2662" s="253"/>
      <c r="AI2662" s="230"/>
      <c r="AJ2662" s="230"/>
      <c r="AK2662" s="230"/>
      <c r="AL2662" s="230"/>
      <c r="AM2662" s="230"/>
      <c r="AN2662" s="230"/>
      <c r="AO2662" s="230"/>
      <c r="AP2662" s="230"/>
      <c r="AQ2662" s="230"/>
      <c r="AR2662" s="249"/>
      <c r="AS2662" s="230"/>
      <c r="AT2662" s="230"/>
      <c r="AU2662" s="230"/>
      <c r="AV2662" s="230"/>
      <c r="AW2662" s="230"/>
      <c r="AX2662" s="230"/>
      <c r="AY2662" s="230"/>
      <c r="AZ2662" s="230"/>
      <c r="BA2662" s="230"/>
      <c r="BB2662" s="230"/>
      <c r="BC2662" s="230"/>
      <c r="BD2662" s="230"/>
      <c r="BE2662" s="230"/>
      <c r="BF2662" s="230"/>
      <c r="BG2662" s="230"/>
      <c r="BH2662" s="230"/>
      <c r="BI2662" s="230"/>
      <c r="BJ2662" s="230"/>
      <c r="BK2662" s="230"/>
      <c r="BL2662" s="230"/>
      <c r="BM2662" s="230"/>
      <c r="BN2662" s="230"/>
      <c r="BO2662" s="230"/>
      <c r="BP2662" s="230"/>
      <c r="BQ2662" s="230"/>
      <c r="BR2662" s="230"/>
      <c r="BS2662" s="230"/>
      <c r="BT2662" s="230"/>
      <c r="BU2662" s="230"/>
      <c r="BV2662" s="230"/>
      <c r="BW2662" s="230"/>
      <c r="BX2662" s="230"/>
      <c r="BY2662" s="230"/>
      <c r="BZ2662" s="230"/>
      <c r="CA2662" s="230"/>
      <c r="CB2662" s="230"/>
      <c r="CC2662" s="230"/>
      <c r="CD2662" s="230"/>
      <c r="CE2662" s="230"/>
      <c r="CF2662" s="230"/>
      <c r="CG2662" s="230"/>
      <c r="CH2662" s="230"/>
      <c r="CI2662" s="230"/>
      <c r="CJ2662" s="230"/>
    </row>
    <row r="2663" spans="1:88" ht="14.25" customHeight="1">
      <c r="A2663" s="412"/>
      <c r="B2663" s="88"/>
      <c r="C2663" s="89"/>
      <c r="E2663" s="224"/>
      <c r="F2663" s="224"/>
      <c r="G2663" s="224"/>
      <c r="H2663" s="224"/>
      <c r="I2663" s="232"/>
      <c r="J2663" s="254"/>
      <c r="K2663" s="254"/>
      <c r="L2663" s="224"/>
      <c r="M2663" s="233"/>
      <c r="N2663" s="224"/>
      <c r="P2663" s="233"/>
      <c r="Q2663" s="244"/>
      <c r="R2663" s="245"/>
      <c r="S2663" s="154"/>
      <c r="T2663" s="154"/>
      <c r="U2663" s="236"/>
      <c r="V2663" s="225"/>
      <c r="W2663" s="246"/>
      <c r="X2663" s="247"/>
      <c r="Y2663" s="248"/>
      <c r="Z2663" s="249"/>
      <c r="AA2663" s="249"/>
      <c r="AB2663" s="250"/>
      <c r="AC2663" s="250"/>
      <c r="AD2663" s="230"/>
      <c r="AE2663" s="251"/>
      <c r="AF2663" s="252"/>
      <c r="AG2663" s="236"/>
      <c r="AH2663" s="253"/>
      <c r="AI2663" s="230"/>
      <c r="AJ2663" s="230"/>
      <c r="AK2663" s="230"/>
      <c r="AL2663" s="230"/>
      <c r="AM2663" s="230"/>
      <c r="AN2663" s="230"/>
      <c r="AO2663" s="230"/>
      <c r="AP2663" s="230"/>
      <c r="AQ2663" s="230"/>
      <c r="AR2663" s="249"/>
      <c r="AS2663" s="230"/>
      <c r="AT2663" s="230"/>
      <c r="AU2663" s="230"/>
      <c r="AV2663" s="230"/>
      <c r="AW2663" s="230"/>
      <c r="AX2663" s="230"/>
      <c r="AY2663" s="230"/>
      <c r="AZ2663" s="230"/>
      <c r="BA2663" s="230"/>
      <c r="BB2663" s="230"/>
      <c r="BC2663" s="230"/>
      <c r="BD2663" s="230"/>
      <c r="BE2663" s="230"/>
      <c r="BF2663" s="230"/>
      <c r="BG2663" s="230"/>
      <c r="BH2663" s="230"/>
      <c r="BI2663" s="230"/>
      <c r="BJ2663" s="230"/>
      <c r="BK2663" s="230"/>
      <c r="BL2663" s="230"/>
      <c r="BM2663" s="230"/>
      <c r="BN2663" s="230"/>
      <c r="BO2663" s="230"/>
      <c r="BP2663" s="230"/>
      <c r="BQ2663" s="230"/>
      <c r="BR2663" s="230"/>
      <c r="BS2663" s="230"/>
      <c r="BT2663" s="230"/>
      <c r="BU2663" s="230"/>
      <c r="BV2663" s="230"/>
      <c r="BW2663" s="230"/>
      <c r="BX2663" s="230"/>
      <c r="BY2663" s="230"/>
      <c r="BZ2663" s="230"/>
      <c r="CA2663" s="230"/>
      <c r="CB2663" s="230"/>
      <c r="CC2663" s="230"/>
      <c r="CD2663" s="230"/>
      <c r="CE2663" s="230"/>
      <c r="CF2663" s="230"/>
      <c r="CG2663" s="230"/>
      <c r="CH2663" s="230"/>
      <c r="CI2663" s="230"/>
      <c r="CJ2663" s="230"/>
    </row>
    <row r="2664" spans="1:88" ht="14.25" customHeight="1">
      <c r="A2664" s="412"/>
      <c r="B2664" s="88"/>
      <c r="C2664" s="89"/>
      <c r="E2664" s="224"/>
      <c r="F2664" s="224"/>
      <c r="G2664" s="224"/>
      <c r="H2664" s="224"/>
      <c r="I2664" s="232"/>
      <c r="J2664" s="254"/>
      <c r="K2664" s="254"/>
      <c r="L2664" s="224"/>
      <c r="M2664" s="233"/>
      <c r="N2664" s="224"/>
      <c r="P2664" s="233"/>
      <c r="Q2664" s="244"/>
      <c r="R2664" s="245"/>
      <c r="S2664" s="154"/>
      <c r="T2664" s="154"/>
      <c r="U2664" s="236"/>
      <c r="V2664" s="225"/>
      <c r="W2664" s="246"/>
      <c r="X2664" s="247"/>
      <c r="Y2664" s="248"/>
      <c r="Z2664" s="249"/>
      <c r="AA2664" s="249"/>
      <c r="AB2664" s="250"/>
      <c r="AC2664" s="250"/>
      <c r="AD2664" s="230"/>
      <c r="AE2664" s="251"/>
      <c r="AF2664" s="252"/>
      <c r="AG2664" s="236"/>
      <c r="AH2664" s="253"/>
      <c r="AI2664" s="230"/>
      <c r="AJ2664" s="230"/>
      <c r="AK2664" s="230"/>
      <c r="AL2664" s="230"/>
      <c r="AM2664" s="230"/>
      <c r="AN2664" s="230"/>
      <c r="AO2664" s="230"/>
      <c r="AP2664" s="230"/>
      <c r="AQ2664" s="230"/>
      <c r="AR2664" s="249"/>
      <c r="AS2664" s="230"/>
      <c r="AT2664" s="230"/>
      <c r="AU2664" s="230"/>
      <c r="AV2664" s="230"/>
      <c r="AW2664" s="230"/>
      <c r="AX2664" s="230"/>
      <c r="AY2664" s="230"/>
      <c r="AZ2664" s="230"/>
      <c r="BA2664" s="230"/>
      <c r="BB2664" s="230"/>
      <c r="BC2664" s="230"/>
      <c r="BD2664" s="230"/>
      <c r="BE2664" s="230"/>
      <c r="BF2664" s="230"/>
      <c r="BG2664" s="230"/>
      <c r="BH2664" s="230"/>
      <c r="BI2664" s="230"/>
      <c r="BJ2664" s="230"/>
      <c r="BK2664" s="230"/>
      <c r="BL2664" s="230"/>
      <c r="BM2664" s="230"/>
      <c r="BN2664" s="230"/>
      <c r="BO2664" s="230"/>
      <c r="BP2664" s="230"/>
      <c r="BQ2664" s="230"/>
      <c r="BR2664" s="230"/>
      <c r="BS2664" s="230"/>
      <c r="BT2664" s="230"/>
      <c r="BU2664" s="230"/>
      <c r="BV2664" s="230"/>
      <c r="BW2664" s="230"/>
      <c r="BX2664" s="230"/>
      <c r="BY2664" s="230"/>
      <c r="BZ2664" s="230"/>
      <c r="CA2664" s="230"/>
      <c r="CB2664" s="230"/>
      <c r="CC2664" s="230"/>
      <c r="CD2664" s="230"/>
      <c r="CE2664" s="230"/>
      <c r="CF2664" s="230"/>
      <c r="CG2664" s="230"/>
      <c r="CH2664" s="230"/>
      <c r="CI2664" s="230"/>
      <c r="CJ2664" s="230"/>
    </row>
    <row r="2665" spans="1:88" ht="14.25" customHeight="1">
      <c r="A2665" s="412"/>
      <c r="B2665" s="88"/>
      <c r="C2665" s="89"/>
      <c r="E2665" s="224"/>
      <c r="F2665" s="224"/>
      <c r="G2665" s="224"/>
      <c r="H2665" s="224"/>
      <c r="I2665" s="232"/>
      <c r="J2665" s="254"/>
      <c r="K2665" s="254"/>
      <c r="L2665" s="224"/>
      <c r="M2665" s="233"/>
      <c r="N2665" s="224"/>
      <c r="P2665" s="233"/>
      <c r="Q2665" s="244"/>
      <c r="R2665" s="245"/>
      <c r="S2665" s="154"/>
      <c r="T2665" s="154"/>
      <c r="U2665" s="236"/>
      <c r="V2665" s="225"/>
      <c r="W2665" s="246"/>
      <c r="X2665" s="247"/>
      <c r="Y2665" s="248"/>
      <c r="Z2665" s="249"/>
      <c r="AA2665" s="249"/>
      <c r="AB2665" s="250"/>
      <c r="AC2665" s="250"/>
      <c r="AD2665" s="230"/>
      <c r="AE2665" s="251"/>
      <c r="AF2665" s="252"/>
      <c r="AG2665" s="236"/>
      <c r="AH2665" s="253"/>
      <c r="AI2665" s="230"/>
      <c r="AJ2665" s="230"/>
      <c r="AK2665" s="230"/>
      <c r="AL2665" s="230"/>
      <c r="AM2665" s="230"/>
      <c r="AN2665" s="230"/>
      <c r="AO2665" s="230"/>
      <c r="AP2665" s="230"/>
      <c r="AQ2665" s="230"/>
      <c r="AR2665" s="249"/>
      <c r="AS2665" s="230"/>
      <c r="AT2665" s="230"/>
      <c r="AU2665" s="230"/>
      <c r="AV2665" s="230"/>
      <c r="AW2665" s="230"/>
      <c r="AX2665" s="230"/>
      <c r="AY2665" s="230"/>
      <c r="AZ2665" s="230"/>
      <c r="BA2665" s="230"/>
      <c r="BB2665" s="230"/>
      <c r="BC2665" s="230"/>
      <c r="BD2665" s="230"/>
      <c r="BE2665" s="230"/>
      <c r="BF2665" s="230"/>
      <c r="BG2665" s="230"/>
      <c r="BH2665" s="230"/>
      <c r="BI2665" s="230"/>
      <c r="BJ2665" s="230"/>
      <c r="BK2665" s="230"/>
      <c r="BL2665" s="230"/>
      <c r="BM2665" s="230"/>
      <c r="BN2665" s="230"/>
      <c r="BO2665" s="230"/>
      <c r="BP2665" s="230"/>
      <c r="BQ2665" s="230"/>
      <c r="BR2665" s="230"/>
      <c r="BS2665" s="230"/>
      <c r="BT2665" s="230"/>
      <c r="BU2665" s="230"/>
      <c r="BV2665" s="230"/>
      <c r="BW2665" s="230"/>
      <c r="BX2665" s="230"/>
      <c r="BY2665" s="230"/>
      <c r="BZ2665" s="230"/>
      <c r="CA2665" s="230"/>
      <c r="CB2665" s="230"/>
      <c r="CC2665" s="230"/>
      <c r="CD2665" s="230"/>
      <c r="CE2665" s="230"/>
      <c r="CF2665" s="230"/>
      <c r="CG2665" s="230"/>
      <c r="CH2665" s="230"/>
      <c r="CI2665" s="230"/>
      <c r="CJ2665" s="230"/>
    </row>
    <row r="2666" spans="1:88" ht="14.25" customHeight="1">
      <c r="A2666" s="412"/>
      <c r="B2666" s="88"/>
      <c r="C2666" s="89"/>
      <c r="E2666" s="224"/>
      <c r="F2666" s="224"/>
      <c r="G2666" s="224"/>
      <c r="H2666" s="224"/>
      <c r="I2666" s="232"/>
      <c r="J2666" s="254"/>
      <c r="K2666" s="254"/>
      <c r="L2666" s="224"/>
      <c r="M2666" s="233"/>
      <c r="N2666" s="224"/>
      <c r="P2666" s="233"/>
      <c r="Q2666" s="244"/>
      <c r="R2666" s="245"/>
      <c r="S2666" s="154"/>
      <c r="T2666" s="154"/>
      <c r="U2666" s="236"/>
      <c r="V2666" s="225"/>
      <c r="W2666" s="246"/>
      <c r="X2666" s="247"/>
      <c r="Y2666" s="248"/>
      <c r="Z2666" s="249"/>
      <c r="AA2666" s="249"/>
      <c r="AB2666" s="250"/>
      <c r="AC2666" s="250"/>
      <c r="AD2666" s="230"/>
      <c r="AE2666" s="251"/>
      <c r="AF2666" s="252"/>
      <c r="AG2666" s="236"/>
      <c r="AH2666" s="253"/>
      <c r="AI2666" s="230"/>
      <c r="AJ2666" s="230"/>
      <c r="AK2666" s="230"/>
      <c r="AL2666" s="230"/>
      <c r="AM2666" s="230"/>
      <c r="AN2666" s="230"/>
      <c r="AO2666" s="230"/>
      <c r="AP2666" s="230"/>
      <c r="AQ2666" s="230"/>
      <c r="AR2666" s="249"/>
      <c r="AS2666" s="230"/>
      <c r="AT2666" s="230"/>
      <c r="AU2666" s="230"/>
      <c r="AV2666" s="230"/>
      <c r="AW2666" s="230"/>
      <c r="AX2666" s="230"/>
      <c r="AY2666" s="230"/>
      <c r="AZ2666" s="230"/>
      <c r="BA2666" s="230"/>
      <c r="BB2666" s="230"/>
      <c r="BC2666" s="230"/>
      <c r="BD2666" s="230"/>
      <c r="BE2666" s="230"/>
      <c r="BF2666" s="230"/>
      <c r="BG2666" s="230"/>
      <c r="BH2666" s="230"/>
      <c r="BI2666" s="230"/>
      <c r="BJ2666" s="230"/>
      <c r="BK2666" s="230"/>
      <c r="BL2666" s="230"/>
      <c r="BM2666" s="230"/>
      <c r="BN2666" s="230"/>
      <c r="BO2666" s="230"/>
      <c r="BP2666" s="230"/>
      <c r="BQ2666" s="230"/>
      <c r="BR2666" s="230"/>
      <c r="BS2666" s="230"/>
      <c r="BT2666" s="230"/>
      <c r="BU2666" s="230"/>
      <c r="BV2666" s="230"/>
      <c r="BW2666" s="230"/>
      <c r="BX2666" s="230"/>
      <c r="BY2666" s="230"/>
      <c r="BZ2666" s="230"/>
      <c r="CA2666" s="230"/>
      <c r="CB2666" s="230"/>
      <c r="CC2666" s="230"/>
      <c r="CD2666" s="230"/>
      <c r="CE2666" s="230"/>
      <c r="CF2666" s="230"/>
      <c r="CG2666" s="230"/>
      <c r="CH2666" s="230"/>
      <c r="CI2666" s="230"/>
      <c r="CJ2666" s="230"/>
    </row>
    <row r="2667" spans="1:88" ht="14.25" customHeight="1">
      <c r="A2667" s="412"/>
      <c r="B2667" s="88"/>
      <c r="C2667" s="89"/>
      <c r="E2667" s="224"/>
      <c r="F2667" s="224"/>
      <c r="G2667" s="224"/>
      <c r="H2667" s="224"/>
      <c r="I2667" s="232"/>
      <c r="J2667" s="254"/>
      <c r="K2667" s="254"/>
      <c r="L2667" s="224"/>
      <c r="M2667" s="233"/>
      <c r="N2667" s="224"/>
      <c r="P2667" s="233"/>
      <c r="Q2667" s="244"/>
      <c r="R2667" s="245"/>
      <c r="S2667" s="154"/>
      <c r="T2667" s="154"/>
      <c r="U2667" s="236"/>
      <c r="V2667" s="225"/>
      <c r="W2667" s="246"/>
      <c r="X2667" s="247"/>
      <c r="Y2667" s="248"/>
      <c r="Z2667" s="249"/>
      <c r="AA2667" s="249"/>
      <c r="AB2667" s="250"/>
      <c r="AC2667" s="250"/>
      <c r="AD2667" s="230"/>
      <c r="AE2667" s="251"/>
      <c r="AF2667" s="252"/>
      <c r="AG2667" s="236"/>
      <c r="AH2667" s="253"/>
      <c r="AI2667" s="230"/>
      <c r="AJ2667" s="230"/>
      <c r="AK2667" s="230"/>
      <c r="AL2667" s="230"/>
      <c r="AM2667" s="230"/>
      <c r="AN2667" s="230"/>
      <c r="AO2667" s="230"/>
      <c r="AP2667" s="230"/>
      <c r="AQ2667" s="230"/>
      <c r="AR2667" s="249"/>
      <c r="AS2667" s="230"/>
      <c r="AT2667" s="230"/>
      <c r="AU2667" s="230"/>
      <c r="AV2667" s="230"/>
      <c r="AW2667" s="230"/>
      <c r="AX2667" s="230"/>
      <c r="AY2667" s="230"/>
      <c r="AZ2667" s="230"/>
      <c r="BA2667" s="230"/>
      <c r="BB2667" s="230"/>
      <c r="BC2667" s="230"/>
      <c r="BD2667" s="230"/>
      <c r="BE2667" s="230"/>
      <c r="BF2667" s="230"/>
      <c r="BG2667" s="230"/>
      <c r="BH2667" s="230"/>
      <c r="BI2667" s="230"/>
      <c r="BJ2667" s="230"/>
      <c r="BK2667" s="230"/>
      <c r="BL2667" s="230"/>
      <c r="BM2667" s="230"/>
      <c r="BN2667" s="230"/>
      <c r="BO2667" s="230"/>
      <c r="BP2667" s="230"/>
      <c r="BQ2667" s="230"/>
      <c r="BR2667" s="230"/>
      <c r="BS2667" s="230"/>
      <c r="BT2667" s="230"/>
      <c r="BU2667" s="230"/>
      <c r="BV2667" s="230"/>
      <c r="BW2667" s="230"/>
      <c r="BX2667" s="230"/>
      <c r="BY2667" s="230"/>
      <c r="BZ2667" s="230"/>
      <c r="CA2667" s="230"/>
      <c r="CB2667" s="230"/>
      <c r="CC2667" s="230"/>
      <c r="CD2667" s="230"/>
      <c r="CE2667" s="230"/>
      <c r="CF2667" s="230"/>
      <c r="CG2667" s="230"/>
      <c r="CH2667" s="230"/>
      <c r="CI2667" s="230"/>
      <c r="CJ2667" s="230"/>
    </row>
    <row r="2668" spans="1:88" ht="14.25" customHeight="1">
      <c r="A2668" s="412"/>
      <c r="B2668" s="88"/>
      <c r="C2668" s="89"/>
      <c r="E2668" s="224"/>
      <c r="F2668" s="224"/>
      <c r="G2668" s="224"/>
      <c r="H2668" s="224"/>
      <c r="I2668" s="232"/>
      <c r="J2668" s="254"/>
      <c r="K2668" s="254"/>
      <c r="L2668" s="224"/>
      <c r="M2668" s="233"/>
      <c r="N2668" s="224"/>
      <c r="P2668" s="233"/>
      <c r="Q2668" s="244"/>
      <c r="R2668" s="245"/>
      <c r="S2668" s="154"/>
      <c r="T2668" s="154"/>
      <c r="U2668" s="236"/>
      <c r="V2668" s="225"/>
      <c r="W2668" s="246"/>
      <c r="X2668" s="247"/>
      <c r="Y2668" s="248"/>
      <c r="Z2668" s="249"/>
      <c r="AA2668" s="249"/>
      <c r="AB2668" s="250"/>
      <c r="AC2668" s="250"/>
      <c r="AD2668" s="230"/>
      <c r="AE2668" s="251"/>
      <c r="AF2668" s="252"/>
      <c r="AG2668" s="236"/>
      <c r="AH2668" s="253"/>
      <c r="AI2668" s="230"/>
      <c r="AJ2668" s="230"/>
      <c r="AK2668" s="230"/>
      <c r="AL2668" s="230"/>
      <c r="AM2668" s="230"/>
      <c r="AN2668" s="230"/>
      <c r="AO2668" s="230"/>
      <c r="AP2668" s="230"/>
      <c r="AQ2668" s="230"/>
      <c r="AR2668" s="249"/>
      <c r="AS2668" s="230"/>
      <c r="AT2668" s="230"/>
      <c r="AU2668" s="230"/>
      <c r="AV2668" s="230"/>
      <c r="AW2668" s="230"/>
      <c r="AX2668" s="230"/>
      <c r="AY2668" s="230"/>
      <c r="AZ2668" s="230"/>
      <c r="BA2668" s="230"/>
      <c r="BB2668" s="230"/>
      <c r="BC2668" s="230"/>
      <c r="BD2668" s="230"/>
      <c r="BE2668" s="230"/>
      <c r="BF2668" s="230"/>
      <c r="BG2668" s="230"/>
      <c r="BH2668" s="230"/>
      <c r="BI2668" s="230"/>
      <c r="BJ2668" s="230"/>
      <c r="BK2668" s="230"/>
      <c r="BL2668" s="230"/>
      <c r="BM2668" s="230"/>
      <c r="BN2668" s="230"/>
      <c r="BO2668" s="230"/>
      <c r="BP2668" s="230"/>
      <c r="BQ2668" s="230"/>
      <c r="BR2668" s="230"/>
      <c r="BS2668" s="230"/>
      <c r="BT2668" s="230"/>
      <c r="BU2668" s="230"/>
      <c r="BV2668" s="230"/>
      <c r="BW2668" s="230"/>
      <c r="BX2668" s="230"/>
      <c r="BY2668" s="230"/>
      <c r="BZ2668" s="230"/>
      <c r="CA2668" s="230"/>
      <c r="CB2668" s="230"/>
      <c r="CC2668" s="230"/>
      <c r="CD2668" s="230"/>
      <c r="CE2668" s="230"/>
      <c r="CF2668" s="230"/>
      <c r="CG2668" s="230"/>
      <c r="CH2668" s="230"/>
      <c r="CI2668" s="230"/>
      <c r="CJ2668" s="230"/>
    </row>
    <row r="2669" spans="1:88" ht="14.25" customHeight="1">
      <c r="A2669" s="412"/>
      <c r="B2669" s="88"/>
      <c r="C2669" s="89"/>
      <c r="E2669" s="224"/>
      <c r="F2669" s="224"/>
      <c r="G2669" s="224"/>
      <c r="H2669" s="224"/>
      <c r="I2669" s="232"/>
      <c r="J2669" s="224"/>
      <c r="K2669" s="224"/>
      <c r="L2669" s="224"/>
      <c r="M2669" s="233"/>
      <c r="N2669" s="224"/>
      <c r="P2669" s="233"/>
      <c r="Q2669" s="244"/>
      <c r="R2669" s="245"/>
      <c r="S2669" s="154"/>
      <c r="T2669" s="154"/>
      <c r="U2669" s="236"/>
      <c r="V2669" s="225"/>
      <c r="W2669" s="246"/>
      <c r="X2669" s="247"/>
      <c r="Y2669" s="248"/>
      <c r="Z2669" s="249"/>
      <c r="AA2669" s="249"/>
      <c r="AB2669" s="250"/>
      <c r="AC2669" s="250"/>
      <c r="AD2669" s="230"/>
      <c r="AE2669" s="251"/>
      <c r="AF2669" s="252"/>
      <c r="AG2669" s="236"/>
      <c r="AH2669" s="253"/>
      <c r="AI2669" s="230"/>
      <c r="AJ2669" s="230"/>
      <c r="AK2669" s="230"/>
      <c r="AL2669" s="230"/>
      <c r="AM2669" s="230"/>
      <c r="AN2669" s="230"/>
      <c r="AO2669" s="230"/>
      <c r="AP2669" s="230"/>
      <c r="AQ2669" s="230"/>
      <c r="AR2669" s="249"/>
      <c r="AS2669" s="230"/>
      <c r="AT2669" s="230"/>
      <c r="AU2669" s="230"/>
      <c r="AV2669" s="230"/>
      <c r="AW2669" s="230"/>
      <c r="AX2669" s="230"/>
      <c r="AY2669" s="230"/>
      <c r="AZ2669" s="230"/>
      <c r="BA2669" s="230"/>
      <c r="BB2669" s="230"/>
      <c r="BC2669" s="230"/>
      <c r="BD2669" s="230"/>
      <c r="BE2669" s="230"/>
      <c r="BF2669" s="230"/>
      <c r="BG2669" s="230"/>
      <c r="BH2669" s="230"/>
      <c r="BI2669" s="230"/>
      <c r="BJ2669" s="230"/>
      <c r="BK2669" s="230"/>
      <c r="BL2669" s="230"/>
      <c r="BM2669" s="230"/>
      <c r="BN2669" s="230"/>
      <c r="BO2669" s="230"/>
      <c r="BP2669" s="230"/>
      <c r="BQ2669" s="230"/>
      <c r="BR2669" s="230"/>
      <c r="BS2669" s="230"/>
      <c r="BT2669" s="230"/>
      <c r="BU2669" s="230"/>
      <c r="BV2669" s="230"/>
      <c r="BW2669" s="230"/>
      <c r="BX2669" s="230"/>
      <c r="BY2669" s="230"/>
      <c r="BZ2669" s="230"/>
      <c r="CA2669" s="230"/>
      <c r="CB2669" s="230"/>
      <c r="CC2669" s="230"/>
      <c r="CD2669" s="230"/>
      <c r="CE2669" s="230"/>
      <c r="CF2669" s="230"/>
      <c r="CG2669" s="230"/>
      <c r="CH2669" s="230"/>
      <c r="CI2669" s="230"/>
      <c r="CJ2669" s="230"/>
    </row>
    <row r="2670" spans="1:88" ht="14.25" customHeight="1">
      <c r="A2670" s="412"/>
      <c r="B2670" s="88"/>
      <c r="C2670" s="89"/>
      <c r="E2670" s="224"/>
      <c r="F2670" s="224"/>
      <c r="G2670" s="224"/>
      <c r="H2670" s="224"/>
      <c r="I2670" s="232"/>
      <c r="J2670" s="224"/>
      <c r="K2670" s="224"/>
      <c r="L2670" s="224"/>
      <c r="M2670" s="233"/>
      <c r="N2670" s="224"/>
      <c r="P2670" s="233"/>
      <c r="Q2670" s="244"/>
      <c r="R2670" s="245"/>
      <c r="S2670" s="154"/>
      <c r="T2670" s="154"/>
      <c r="U2670" s="236"/>
      <c r="V2670" s="225"/>
      <c r="W2670" s="246"/>
      <c r="X2670" s="247"/>
      <c r="Y2670" s="248"/>
      <c r="Z2670" s="249"/>
      <c r="AA2670" s="249"/>
      <c r="AB2670" s="250"/>
      <c r="AC2670" s="250"/>
      <c r="AD2670" s="230"/>
      <c r="AE2670" s="251"/>
      <c r="AF2670" s="252"/>
      <c r="AG2670" s="236"/>
      <c r="AH2670" s="253"/>
      <c r="AI2670" s="230"/>
      <c r="AJ2670" s="230"/>
      <c r="AK2670" s="230"/>
      <c r="AL2670" s="230"/>
      <c r="AM2670" s="230"/>
      <c r="AN2670" s="230"/>
      <c r="AO2670" s="230"/>
      <c r="AP2670" s="230"/>
      <c r="AQ2670" s="230"/>
      <c r="AR2670" s="249"/>
      <c r="AS2670" s="230"/>
      <c r="AT2670" s="230"/>
      <c r="AU2670" s="230"/>
      <c r="AV2670" s="230"/>
      <c r="AW2670" s="230"/>
      <c r="AX2670" s="230"/>
      <c r="AY2670" s="230"/>
      <c r="AZ2670" s="230"/>
      <c r="BA2670" s="230"/>
      <c r="BB2670" s="230"/>
      <c r="BC2670" s="230"/>
      <c r="BD2670" s="230"/>
      <c r="BE2670" s="230"/>
      <c r="BF2670" s="230"/>
      <c r="BG2670" s="230"/>
      <c r="BH2670" s="230"/>
      <c r="BI2670" s="230"/>
      <c r="BJ2670" s="230"/>
      <c r="BK2670" s="230"/>
      <c r="BL2670" s="230"/>
      <c r="BM2670" s="230"/>
      <c r="BN2670" s="230"/>
      <c r="BO2670" s="230"/>
      <c r="BP2670" s="230"/>
      <c r="BQ2670" s="230"/>
      <c r="BR2670" s="230"/>
      <c r="BS2670" s="230"/>
      <c r="BT2670" s="230"/>
      <c r="BU2670" s="230"/>
      <c r="BV2670" s="230"/>
      <c r="BW2670" s="230"/>
      <c r="BX2670" s="230"/>
      <c r="BY2670" s="230"/>
      <c r="BZ2670" s="230"/>
      <c r="CA2670" s="230"/>
      <c r="CB2670" s="230"/>
      <c r="CC2670" s="230"/>
      <c r="CD2670" s="230"/>
      <c r="CE2670" s="230"/>
      <c r="CF2670" s="230"/>
      <c r="CG2670" s="230"/>
      <c r="CH2670" s="230"/>
      <c r="CI2670" s="230"/>
      <c r="CJ2670" s="230"/>
    </row>
    <row r="2671" spans="1:88" ht="14.25" customHeight="1">
      <c r="A2671" s="412"/>
      <c r="B2671" s="88"/>
      <c r="C2671" s="89"/>
      <c r="E2671" s="224"/>
      <c r="F2671" s="224"/>
      <c r="G2671" s="224"/>
      <c r="H2671" s="224"/>
      <c r="I2671" s="232"/>
      <c r="J2671" s="224"/>
      <c r="K2671" s="224"/>
      <c r="L2671" s="224"/>
      <c r="M2671" s="233"/>
      <c r="N2671" s="224"/>
      <c r="P2671" s="233"/>
      <c r="Q2671" s="244"/>
      <c r="R2671" s="245"/>
      <c r="S2671" s="154"/>
      <c r="T2671" s="154"/>
      <c r="U2671" s="236"/>
      <c r="V2671" s="225"/>
      <c r="W2671" s="246"/>
      <c r="X2671" s="247"/>
      <c r="Y2671" s="248"/>
      <c r="Z2671" s="249"/>
      <c r="AA2671" s="249"/>
      <c r="AB2671" s="250"/>
      <c r="AC2671" s="250"/>
      <c r="AD2671" s="230"/>
      <c r="AE2671" s="251"/>
      <c r="AF2671" s="252"/>
      <c r="AG2671" s="236"/>
      <c r="AH2671" s="253"/>
      <c r="AI2671" s="230"/>
      <c r="AJ2671" s="230"/>
      <c r="AK2671" s="230"/>
      <c r="AL2671" s="230"/>
      <c r="AM2671" s="230"/>
      <c r="AN2671" s="230"/>
      <c r="AO2671" s="230"/>
      <c r="AP2671" s="230"/>
      <c r="AQ2671" s="230"/>
      <c r="AR2671" s="249"/>
      <c r="AS2671" s="230"/>
      <c r="AT2671" s="230"/>
      <c r="AU2671" s="230"/>
      <c r="AV2671" s="230"/>
      <c r="AW2671" s="230"/>
      <c r="AX2671" s="230"/>
      <c r="AY2671" s="230"/>
      <c r="AZ2671" s="230"/>
      <c r="BA2671" s="230"/>
      <c r="BB2671" s="230"/>
      <c r="BC2671" s="230"/>
      <c r="BD2671" s="230"/>
      <c r="BE2671" s="230"/>
      <c r="BF2671" s="230"/>
      <c r="BG2671" s="230"/>
      <c r="BH2671" s="230"/>
      <c r="BI2671" s="230"/>
      <c r="BJ2671" s="230"/>
      <c r="BK2671" s="230"/>
      <c r="BL2671" s="230"/>
      <c r="BM2671" s="230"/>
      <c r="BN2671" s="230"/>
      <c r="BO2671" s="230"/>
      <c r="BP2671" s="230"/>
      <c r="BQ2671" s="230"/>
      <c r="BR2671" s="230"/>
      <c r="BS2671" s="230"/>
      <c r="BT2671" s="230"/>
      <c r="BU2671" s="230"/>
      <c r="BV2671" s="230"/>
      <c r="BW2671" s="230"/>
      <c r="BX2671" s="230"/>
      <c r="BY2671" s="230"/>
      <c r="BZ2671" s="230"/>
      <c r="CA2671" s="230"/>
      <c r="CB2671" s="230"/>
      <c r="CC2671" s="230"/>
      <c r="CD2671" s="230"/>
      <c r="CE2671" s="230"/>
      <c r="CF2671" s="230"/>
      <c r="CG2671" s="230"/>
      <c r="CH2671" s="230"/>
      <c r="CI2671" s="230"/>
      <c r="CJ2671" s="230"/>
    </row>
    <row r="2672" spans="1:88" ht="14.25" customHeight="1">
      <c r="A2672" s="412"/>
      <c r="B2672" s="88"/>
      <c r="C2672" s="89"/>
      <c r="E2672" s="224"/>
      <c r="F2672" s="224"/>
      <c r="G2672" s="224"/>
      <c r="H2672" s="224"/>
      <c r="I2672" s="232"/>
      <c r="J2672" s="224"/>
      <c r="K2672" s="224"/>
      <c r="L2672" s="224"/>
      <c r="M2672" s="233"/>
      <c r="N2672" s="224"/>
      <c r="P2672" s="233"/>
      <c r="Q2672" s="244"/>
      <c r="R2672" s="245"/>
      <c r="S2672" s="154"/>
      <c r="T2672" s="154"/>
      <c r="U2672" s="236"/>
      <c r="V2672" s="225"/>
      <c r="W2672" s="246"/>
      <c r="X2672" s="247"/>
      <c r="Y2672" s="248"/>
      <c r="Z2672" s="249"/>
      <c r="AA2672" s="249"/>
      <c r="AB2672" s="250"/>
      <c r="AC2672" s="250"/>
      <c r="AD2672" s="230"/>
      <c r="AE2672" s="251"/>
      <c r="AF2672" s="252"/>
      <c r="AG2672" s="236"/>
      <c r="AH2672" s="253"/>
      <c r="AI2672" s="230"/>
      <c r="AJ2672" s="230"/>
      <c r="AK2672" s="230"/>
      <c r="AL2672" s="230"/>
      <c r="AM2672" s="230"/>
      <c r="AN2672" s="230"/>
      <c r="AO2672" s="230"/>
      <c r="AP2672" s="230"/>
      <c r="AQ2672" s="230"/>
      <c r="AR2672" s="249"/>
      <c r="AS2672" s="230"/>
      <c r="AT2672" s="230"/>
      <c r="AU2672" s="230"/>
      <c r="AV2672" s="230"/>
      <c r="AW2672" s="230"/>
      <c r="AX2672" s="230"/>
      <c r="AY2672" s="230"/>
      <c r="AZ2672" s="230"/>
      <c r="BA2672" s="230"/>
      <c r="BB2672" s="230"/>
      <c r="BC2672" s="230"/>
      <c r="BD2672" s="230"/>
      <c r="BE2672" s="230"/>
      <c r="BF2672" s="230"/>
      <c r="BG2672" s="230"/>
      <c r="BH2672" s="230"/>
      <c r="BI2672" s="230"/>
      <c r="BJ2672" s="230"/>
      <c r="BK2672" s="230"/>
      <c r="BL2672" s="230"/>
      <c r="BM2672" s="230"/>
      <c r="BN2672" s="230"/>
      <c r="BO2672" s="230"/>
      <c r="BP2672" s="230"/>
      <c r="BQ2672" s="230"/>
      <c r="BR2672" s="230"/>
      <c r="BS2672" s="230"/>
      <c r="BT2672" s="230"/>
      <c r="BU2672" s="230"/>
      <c r="BV2672" s="230"/>
      <c r="BW2672" s="230"/>
      <c r="BX2672" s="230"/>
      <c r="BY2672" s="230"/>
      <c r="BZ2672" s="230"/>
      <c r="CA2672" s="230"/>
      <c r="CB2672" s="230"/>
      <c r="CC2672" s="230"/>
      <c r="CD2672" s="230"/>
      <c r="CE2672" s="230"/>
      <c r="CF2672" s="230"/>
      <c r="CG2672" s="230"/>
      <c r="CH2672" s="230"/>
      <c r="CI2672" s="230"/>
      <c r="CJ2672" s="230"/>
    </row>
    <row r="2673" spans="1:88" ht="14.25" customHeight="1">
      <c r="A2673" s="412"/>
      <c r="B2673" s="88"/>
      <c r="C2673" s="89"/>
      <c r="E2673" s="224"/>
      <c r="F2673" s="224"/>
      <c r="G2673" s="224"/>
      <c r="H2673" s="224"/>
      <c r="I2673" s="232"/>
      <c r="J2673" s="224"/>
      <c r="K2673" s="224"/>
      <c r="L2673" s="224"/>
      <c r="M2673" s="233"/>
      <c r="N2673" s="224"/>
      <c r="P2673" s="233"/>
      <c r="Q2673" s="244"/>
      <c r="R2673" s="245"/>
      <c r="S2673" s="154"/>
      <c r="T2673" s="154"/>
      <c r="U2673" s="236"/>
      <c r="V2673" s="225"/>
      <c r="W2673" s="246"/>
      <c r="X2673" s="247"/>
      <c r="Y2673" s="248"/>
      <c r="Z2673" s="249"/>
      <c r="AA2673" s="249"/>
      <c r="AB2673" s="250"/>
      <c r="AC2673" s="250"/>
      <c r="AD2673" s="230"/>
      <c r="AE2673" s="251"/>
      <c r="AF2673" s="252"/>
      <c r="AG2673" s="236"/>
      <c r="AH2673" s="253"/>
      <c r="AI2673" s="230"/>
      <c r="AJ2673" s="230"/>
      <c r="AK2673" s="230"/>
      <c r="AL2673" s="230"/>
      <c r="AM2673" s="230"/>
      <c r="AN2673" s="230"/>
      <c r="AO2673" s="230"/>
      <c r="AP2673" s="230"/>
      <c r="AQ2673" s="230"/>
      <c r="AR2673" s="249"/>
      <c r="AS2673" s="230"/>
      <c r="AT2673" s="230"/>
      <c r="AU2673" s="230"/>
      <c r="AV2673" s="230"/>
      <c r="AW2673" s="230"/>
      <c r="AX2673" s="230"/>
      <c r="AY2673" s="230"/>
      <c r="AZ2673" s="230"/>
      <c r="BA2673" s="230"/>
      <c r="BB2673" s="230"/>
      <c r="BC2673" s="230"/>
      <c r="BD2673" s="230"/>
      <c r="BE2673" s="230"/>
      <c r="BF2673" s="230"/>
      <c r="BG2673" s="230"/>
      <c r="BH2673" s="230"/>
      <c r="BI2673" s="230"/>
      <c r="BJ2673" s="230"/>
      <c r="BK2673" s="230"/>
      <c r="BL2673" s="230"/>
      <c r="BM2673" s="230"/>
      <c r="BN2673" s="230"/>
      <c r="BO2673" s="230"/>
      <c r="BP2673" s="230"/>
      <c r="BQ2673" s="230"/>
      <c r="BR2673" s="230"/>
      <c r="BS2673" s="230"/>
      <c r="BT2673" s="230"/>
      <c r="BU2673" s="230"/>
      <c r="BV2673" s="230"/>
      <c r="BW2673" s="230"/>
      <c r="BX2673" s="230"/>
      <c r="BY2673" s="230"/>
      <c r="BZ2673" s="230"/>
      <c r="CA2673" s="230"/>
      <c r="CB2673" s="230"/>
      <c r="CC2673" s="230"/>
      <c r="CD2673" s="230"/>
      <c r="CE2673" s="230"/>
      <c r="CF2673" s="230"/>
      <c r="CG2673" s="230"/>
      <c r="CH2673" s="230"/>
      <c r="CI2673" s="230"/>
      <c r="CJ2673" s="230"/>
    </row>
    <row r="2674" spans="1:88" ht="14.25" customHeight="1">
      <c r="A2674" s="412"/>
      <c r="B2674" s="88"/>
      <c r="C2674" s="89"/>
      <c r="E2674" s="224"/>
      <c r="F2674" s="224"/>
      <c r="G2674" s="224"/>
      <c r="H2674" s="224"/>
      <c r="I2674" s="232"/>
      <c r="J2674" s="224"/>
      <c r="K2674" s="224"/>
      <c r="L2674" s="224"/>
      <c r="M2674" s="233"/>
      <c r="N2674" s="224"/>
      <c r="P2674" s="233"/>
      <c r="Q2674" s="244"/>
      <c r="R2674" s="245"/>
      <c r="S2674" s="154"/>
      <c r="T2674" s="154"/>
      <c r="U2674" s="236"/>
      <c r="V2674" s="225"/>
      <c r="W2674" s="246"/>
      <c r="X2674" s="247"/>
      <c r="Y2674" s="248"/>
      <c r="Z2674" s="249"/>
      <c r="AA2674" s="249"/>
      <c r="AB2674" s="250"/>
      <c r="AC2674" s="250"/>
      <c r="AD2674" s="230"/>
      <c r="AE2674" s="251"/>
      <c r="AF2674" s="252"/>
      <c r="AG2674" s="236"/>
      <c r="AH2674" s="253"/>
      <c r="AI2674" s="230"/>
      <c r="AJ2674" s="230"/>
      <c r="AK2674" s="230"/>
      <c r="AL2674" s="230"/>
      <c r="AM2674" s="230"/>
      <c r="AN2674" s="230"/>
      <c r="AO2674" s="230"/>
      <c r="AP2674" s="230"/>
      <c r="AQ2674" s="230"/>
      <c r="AR2674" s="249"/>
      <c r="AS2674" s="230"/>
      <c r="AT2674" s="230"/>
      <c r="AU2674" s="230"/>
      <c r="AV2674" s="230"/>
      <c r="AW2674" s="230"/>
      <c r="AX2674" s="230"/>
      <c r="AY2674" s="230"/>
      <c r="AZ2674" s="230"/>
      <c r="BA2674" s="230"/>
      <c r="BB2674" s="230"/>
      <c r="BC2674" s="230"/>
      <c r="BD2674" s="230"/>
      <c r="BE2674" s="230"/>
      <c r="BF2674" s="230"/>
      <c r="BG2674" s="230"/>
      <c r="BH2674" s="230"/>
      <c r="BI2674" s="230"/>
      <c r="BJ2674" s="230"/>
      <c r="BK2674" s="230"/>
      <c r="BL2674" s="230"/>
      <c r="BM2674" s="230"/>
      <c r="BN2674" s="230"/>
      <c r="BO2674" s="230"/>
      <c r="BP2674" s="230"/>
      <c r="BQ2674" s="230"/>
      <c r="BR2674" s="230"/>
      <c r="BS2674" s="230"/>
      <c r="BT2674" s="230"/>
      <c r="BU2674" s="230"/>
      <c r="BV2674" s="230"/>
      <c r="BW2674" s="230"/>
      <c r="BX2674" s="230"/>
      <c r="BY2674" s="230"/>
      <c r="BZ2674" s="230"/>
      <c r="CA2674" s="230"/>
      <c r="CB2674" s="230"/>
      <c r="CC2674" s="230"/>
      <c r="CD2674" s="230"/>
      <c r="CE2674" s="230"/>
      <c r="CF2674" s="230"/>
      <c r="CG2674" s="230"/>
      <c r="CH2674" s="230"/>
      <c r="CI2674" s="230"/>
      <c r="CJ2674" s="230"/>
    </row>
    <row r="2675" spans="1:88" ht="14.25" customHeight="1">
      <c r="A2675" s="412"/>
      <c r="B2675" s="88"/>
      <c r="C2675" s="89"/>
      <c r="E2675" s="224"/>
      <c r="F2675" s="224"/>
      <c r="G2675" s="224"/>
      <c r="H2675" s="224"/>
      <c r="I2675" s="232"/>
      <c r="J2675" s="224"/>
      <c r="K2675" s="224"/>
      <c r="L2675" s="224"/>
      <c r="M2675" s="233"/>
      <c r="N2675" s="224"/>
      <c r="P2675" s="233"/>
      <c r="Q2675" s="244"/>
      <c r="R2675" s="245"/>
      <c r="S2675" s="154"/>
      <c r="T2675" s="154"/>
      <c r="U2675" s="236"/>
      <c r="V2675" s="225"/>
      <c r="W2675" s="246"/>
      <c r="X2675" s="247"/>
      <c r="Y2675" s="248"/>
      <c r="Z2675" s="249"/>
      <c r="AA2675" s="249"/>
      <c r="AB2675" s="250"/>
      <c r="AC2675" s="250"/>
      <c r="AD2675" s="230"/>
      <c r="AE2675" s="251"/>
      <c r="AF2675" s="252"/>
      <c r="AG2675" s="236"/>
      <c r="AH2675" s="253"/>
      <c r="AI2675" s="230"/>
      <c r="AJ2675" s="230"/>
      <c r="AK2675" s="230"/>
      <c r="AL2675" s="230"/>
      <c r="AM2675" s="230"/>
      <c r="AN2675" s="230"/>
      <c r="AO2675" s="230"/>
      <c r="AP2675" s="230"/>
      <c r="AQ2675" s="230"/>
      <c r="AR2675" s="249"/>
      <c r="AS2675" s="230"/>
      <c r="AT2675" s="230"/>
      <c r="AU2675" s="230"/>
      <c r="AV2675" s="230"/>
      <c r="AW2675" s="230"/>
      <c r="AX2675" s="230"/>
      <c r="AY2675" s="230"/>
      <c r="AZ2675" s="230"/>
      <c r="BA2675" s="230"/>
      <c r="BB2675" s="230"/>
      <c r="BC2675" s="230"/>
      <c r="BD2675" s="230"/>
      <c r="BE2675" s="230"/>
      <c r="BF2675" s="230"/>
      <c r="BG2675" s="230"/>
      <c r="BH2675" s="230"/>
      <c r="BI2675" s="230"/>
      <c r="BJ2675" s="230"/>
      <c r="BK2675" s="230"/>
      <c r="BL2675" s="230"/>
      <c r="BM2675" s="230"/>
      <c r="BN2675" s="230"/>
      <c r="BO2675" s="230"/>
      <c r="BP2675" s="230"/>
      <c r="BQ2675" s="230"/>
      <c r="BR2675" s="230"/>
      <c r="BS2675" s="230"/>
      <c r="BT2675" s="230"/>
      <c r="BU2675" s="230"/>
      <c r="BV2675" s="230"/>
      <c r="BW2675" s="230"/>
      <c r="BX2675" s="230"/>
      <c r="BY2675" s="230"/>
      <c r="BZ2675" s="230"/>
      <c r="CA2675" s="230"/>
      <c r="CB2675" s="230"/>
      <c r="CC2675" s="230"/>
      <c r="CD2675" s="230"/>
      <c r="CE2675" s="230"/>
      <c r="CF2675" s="230"/>
      <c r="CG2675" s="230"/>
      <c r="CH2675" s="230"/>
      <c r="CI2675" s="230"/>
      <c r="CJ2675" s="230"/>
    </row>
    <row r="2676" spans="1:88" ht="14.25" customHeight="1">
      <c r="A2676" s="412"/>
      <c r="B2676" s="88"/>
      <c r="C2676" s="89"/>
      <c r="E2676" s="224"/>
      <c r="F2676" s="224"/>
      <c r="G2676" s="224"/>
      <c r="H2676" s="224"/>
      <c r="I2676" s="232"/>
      <c r="J2676" s="224"/>
      <c r="K2676" s="224"/>
      <c r="L2676" s="224"/>
      <c r="M2676" s="233"/>
      <c r="N2676" s="224"/>
      <c r="P2676" s="233"/>
      <c r="Q2676" s="244"/>
      <c r="R2676" s="245"/>
      <c r="S2676" s="154"/>
      <c r="T2676" s="154"/>
      <c r="U2676" s="236"/>
      <c r="V2676" s="225"/>
      <c r="W2676" s="246"/>
      <c r="X2676" s="247"/>
      <c r="Y2676" s="248"/>
      <c r="Z2676" s="249"/>
      <c r="AA2676" s="249"/>
      <c r="AB2676" s="250"/>
      <c r="AC2676" s="250"/>
      <c r="AD2676" s="230"/>
      <c r="AE2676" s="251"/>
      <c r="AF2676" s="252"/>
      <c r="AG2676" s="236"/>
      <c r="AH2676" s="253"/>
      <c r="AI2676" s="230"/>
      <c r="AJ2676" s="230"/>
      <c r="AK2676" s="230"/>
      <c r="AL2676" s="230"/>
      <c r="AM2676" s="230"/>
      <c r="AN2676" s="230"/>
      <c r="AO2676" s="230"/>
      <c r="AP2676" s="230"/>
      <c r="AQ2676" s="230"/>
      <c r="AR2676" s="249"/>
      <c r="AS2676" s="230"/>
      <c r="AT2676" s="230"/>
      <c r="AU2676" s="230"/>
      <c r="AV2676" s="230"/>
      <c r="AW2676" s="230"/>
      <c r="AX2676" s="230"/>
      <c r="AY2676" s="230"/>
      <c r="AZ2676" s="230"/>
      <c r="BA2676" s="230"/>
      <c r="BB2676" s="230"/>
      <c r="BC2676" s="230"/>
      <c r="BD2676" s="230"/>
      <c r="BE2676" s="230"/>
      <c r="BF2676" s="230"/>
      <c r="BG2676" s="230"/>
      <c r="BH2676" s="230"/>
      <c r="BI2676" s="230"/>
      <c r="BJ2676" s="230"/>
      <c r="BK2676" s="230"/>
      <c r="BL2676" s="230"/>
      <c r="BM2676" s="230"/>
      <c r="BN2676" s="230"/>
      <c r="BO2676" s="230"/>
      <c r="BP2676" s="230"/>
      <c r="BQ2676" s="230"/>
      <c r="BR2676" s="230"/>
      <c r="BS2676" s="230"/>
      <c r="BT2676" s="230"/>
      <c r="BU2676" s="230"/>
      <c r="BV2676" s="230"/>
      <c r="BW2676" s="230"/>
      <c r="BX2676" s="230"/>
      <c r="BY2676" s="230"/>
      <c r="BZ2676" s="230"/>
      <c r="CA2676" s="230"/>
      <c r="CB2676" s="230"/>
      <c r="CC2676" s="230"/>
      <c r="CD2676" s="230"/>
      <c r="CE2676" s="230"/>
      <c r="CF2676" s="230"/>
      <c r="CG2676" s="230"/>
      <c r="CH2676" s="230"/>
      <c r="CI2676" s="230"/>
      <c r="CJ2676" s="230"/>
    </row>
    <row r="2677" spans="1:88" ht="14.25" customHeight="1">
      <c r="A2677" s="412"/>
      <c r="B2677" s="88"/>
      <c r="C2677" s="89"/>
      <c r="E2677" s="224"/>
      <c r="F2677" s="224"/>
      <c r="G2677" s="224"/>
      <c r="H2677" s="224"/>
      <c r="I2677" s="232"/>
      <c r="J2677" s="224"/>
      <c r="K2677" s="224"/>
      <c r="L2677" s="224"/>
      <c r="M2677" s="233"/>
      <c r="N2677" s="224"/>
      <c r="P2677" s="233"/>
      <c r="Q2677" s="244"/>
      <c r="R2677" s="245"/>
      <c r="S2677" s="154"/>
      <c r="T2677" s="154"/>
      <c r="U2677" s="236"/>
      <c r="V2677" s="225"/>
      <c r="W2677" s="246"/>
      <c r="X2677" s="247"/>
      <c r="Y2677" s="248"/>
      <c r="Z2677" s="249"/>
      <c r="AA2677" s="249"/>
      <c r="AB2677" s="250"/>
      <c r="AC2677" s="250"/>
      <c r="AD2677" s="230"/>
      <c r="AE2677" s="251"/>
      <c r="AF2677" s="252"/>
      <c r="AG2677" s="236"/>
      <c r="AH2677" s="253"/>
      <c r="AI2677" s="230"/>
      <c r="AJ2677" s="230"/>
      <c r="AK2677" s="230"/>
      <c r="AL2677" s="230"/>
      <c r="AM2677" s="230"/>
      <c r="AN2677" s="230"/>
      <c r="AO2677" s="230"/>
      <c r="AP2677" s="230"/>
      <c r="AQ2677" s="230"/>
      <c r="AR2677" s="249"/>
      <c r="AS2677" s="230"/>
      <c r="AT2677" s="230"/>
      <c r="AU2677" s="230"/>
      <c r="AV2677" s="230"/>
      <c r="AW2677" s="230"/>
      <c r="AX2677" s="230"/>
      <c r="AY2677" s="230"/>
      <c r="AZ2677" s="230"/>
      <c r="BA2677" s="230"/>
      <c r="BB2677" s="230"/>
      <c r="BC2677" s="230"/>
      <c r="BD2677" s="230"/>
      <c r="BE2677" s="230"/>
      <c r="BF2677" s="230"/>
      <c r="BG2677" s="230"/>
      <c r="BH2677" s="230"/>
      <c r="BI2677" s="230"/>
      <c r="BJ2677" s="230"/>
      <c r="BK2677" s="230"/>
      <c r="BL2677" s="230"/>
      <c r="BM2677" s="230"/>
      <c r="BN2677" s="230"/>
      <c r="BO2677" s="230"/>
      <c r="BP2677" s="230"/>
      <c r="BQ2677" s="230"/>
      <c r="BR2677" s="230"/>
      <c r="BS2677" s="230"/>
      <c r="BT2677" s="230"/>
      <c r="BU2677" s="230"/>
      <c r="BV2677" s="230"/>
      <c r="BW2677" s="230"/>
      <c r="BX2677" s="230"/>
      <c r="BY2677" s="230"/>
      <c r="BZ2677" s="230"/>
      <c r="CA2677" s="230"/>
      <c r="CB2677" s="230"/>
      <c r="CC2677" s="230"/>
      <c r="CD2677" s="230"/>
      <c r="CE2677" s="230"/>
      <c r="CF2677" s="230"/>
      <c r="CG2677" s="230"/>
      <c r="CH2677" s="230"/>
      <c r="CI2677" s="230"/>
      <c r="CJ2677" s="230"/>
    </row>
    <row r="2678" spans="1:88" ht="14.25" customHeight="1">
      <c r="A2678" s="412"/>
      <c r="B2678" s="88"/>
      <c r="C2678" s="89"/>
      <c r="E2678" s="224"/>
      <c r="F2678" s="224"/>
      <c r="G2678" s="224"/>
      <c r="H2678" s="224"/>
      <c r="I2678" s="232"/>
      <c r="J2678" s="224"/>
      <c r="K2678" s="224"/>
      <c r="L2678" s="224"/>
      <c r="M2678" s="233"/>
      <c r="N2678" s="224"/>
      <c r="P2678" s="233"/>
      <c r="Q2678" s="244"/>
      <c r="R2678" s="245"/>
      <c r="S2678" s="154"/>
      <c r="T2678" s="154"/>
      <c r="U2678" s="236"/>
      <c r="V2678" s="225"/>
      <c r="W2678" s="246"/>
      <c r="X2678" s="247"/>
      <c r="Y2678" s="248"/>
      <c r="Z2678" s="249"/>
      <c r="AA2678" s="249"/>
      <c r="AB2678" s="250"/>
      <c r="AC2678" s="250"/>
      <c r="AD2678" s="230"/>
      <c r="AE2678" s="251"/>
      <c r="AF2678" s="252"/>
      <c r="AG2678" s="236"/>
      <c r="AH2678" s="253"/>
      <c r="AI2678" s="230"/>
      <c r="AJ2678" s="230"/>
      <c r="AK2678" s="230"/>
      <c r="AL2678" s="230"/>
      <c r="AM2678" s="230"/>
      <c r="AN2678" s="230"/>
      <c r="AO2678" s="230"/>
      <c r="AP2678" s="230"/>
      <c r="AQ2678" s="230"/>
      <c r="AR2678" s="249"/>
      <c r="AS2678" s="230"/>
      <c r="AT2678" s="230"/>
      <c r="AU2678" s="230"/>
      <c r="AV2678" s="230"/>
      <c r="AW2678" s="230"/>
      <c r="AX2678" s="230"/>
      <c r="AY2678" s="230"/>
      <c r="AZ2678" s="230"/>
      <c r="BA2678" s="230"/>
      <c r="BB2678" s="230"/>
      <c r="BC2678" s="230"/>
      <c r="BD2678" s="230"/>
      <c r="BE2678" s="230"/>
      <c r="BF2678" s="230"/>
      <c r="BG2678" s="230"/>
      <c r="BH2678" s="230"/>
      <c r="BI2678" s="230"/>
      <c r="BJ2678" s="230"/>
      <c r="BK2678" s="230"/>
      <c r="BL2678" s="230"/>
      <c r="BM2678" s="230"/>
      <c r="BN2678" s="230"/>
      <c r="BO2678" s="230"/>
      <c r="BP2678" s="230"/>
      <c r="BQ2678" s="230"/>
      <c r="BR2678" s="230"/>
      <c r="BS2678" s="230"/>
      <c r="BT2678" s="230"/>
      <c r="BU2678" s="230"/>
      <c r="BV2678" s="230"/>
      <c r="BW2678" s="230"/>
      <c r="BX2678" s="230"/>
      <c r="BY2678" s="230"/>
      <c r="BZ2678" s="230"/>
      <c r="CA2678" s="230"/>
      <c r="CB2678" s="230"/>
      <c r="CC2678" s="230"/>
      <c r="CD2678" s="230"/>
      <c r="CE2678" s="230"/>
      <c r="CF2678" s="230"/>
      <c r="CG2678" s="230"/>
      <c r="CH2678" s="230"/>
      <c r="CI2678" s="230"/>
      <c r="CJ2678" s="230"/>
    </row>
    <row r="2679" spans="1:88" ht="14.25" customHeight="1">
      <c r="A2679" s="412"/>
      <c r="B2679" s="88"/>
      <c r="C2679" s="89"/>
      <c r="E2679" s="224"/>
      <c r="F2679" s="224"/>
      <c r="G2679" s="224"/>
      <c r="H2679" s="224"/>
      <c r="I2679" s="232"/>
      <c r="J2679" s="224"/>
      <c r="K2679" s="224"/>
      <c r="L2679" s="224"/>
      <c r="M2679" s="233"/>
      <c r="N2679" s="224"/>
      <c r="P2679" s="233"/>
      <c r="Q2679" s="244"/>
      <c r="R2679" s="245"/>
      <c r="S2679" s="154"/>
      <c r="T2679" s="154"/>
      <c r="U2679" s="236"/>
      <c r="V2679" s="225"/>
      <c r="W2679" s="246"/>
      <c r="X2679" s="247"/>
      <c r="Y2679" s="248"/>
      <c r="Z2679" s="249"/>
      <c r="AA2679" s="249"/>
      <c r="AB2679" s="250"/>
      <c r="AC2679" s="250"/>
      <c r="AD2679" s="230"/>
      <c r="AE2679" s="251"/>
      <c r="AF2679" s="252"/>
      <c r="AG2679" s="236"/>
      <c r="AH2679" s="253"/>
      <c r="AI2679" s="230"/>
      <c r="AJ2679" s="230"/>
      <c r="AK2679" s="230"/>
      <c r="AL2679" s="230"/>
      <c r="AM2679" s="230"/>
      <c r="AN2679" s="230"/>
      <c r="AO2679" s="230"/>
      <c r="AP2679" s="230"/>
      <c r="AQ2679" s="230"/>
      <c r="AR2679" s="249"/>
      <c r="AS2679" s="230"/>
      <c r="AT2679" s="230"/>
      <c r="AU2679" s="230"/>
      <c r="AV2679" s="230"/>
      <c r="AW2679" s="230"/>
      <c r="AX2679" s="230"/>
      <c r="AY2679" s="230"/>
      <c r="AZ2679" s="230"/>
      <c r="BA2679" s="230"/>
      <c r="BB2679" s="230"/>
      <c r="BC2679" s="230"/>
      <c r="BD2679" s="230"/>
      <c r="BE2679" s="230"/>
      <c r="BF2679" s="230"/>
      <c r="BG2679" s="230"/>
      <c r="BH2679" s="230"/>
      <c r="BI2679" s="230"/>
      <c r="BJ2679" s="230"/>
      <c r="BK2679" s="230"/>
      <c r="BL2679" s="230"/>
      <c r="BM2679" s="230"/>
      <c r="BN2679" s="230"/>
      <c r="BO2679" s="230"/>
      <c r="BP2679" s="230"/>
      <c r="BQ2679" s="230"/>
      <c r="BR2679" s="230"/>
      <c r="BS2679" s="230"/>
      <c r="BT2679" s="230"/>
      <c r="BU2679" s="230"/>
      <c r="BV2679" s="230"/>
      <c r="BW2679" s="230"/>
      <c r="BX2679" s="230"/>
      <c r="BY2679" s="230"/>
      <c r="BZ2679" s="230"/>
      <c r="CA2679" s="230"/>
      <c r="CB2679" s="230"/>
      <c r="CC2679" s="230"/>
      <c r="CD2679" s="230"/>
      <c r="CE2679" s="230"/>
      <c r="CF2679" s="230"/>
      <c r="CG2679" s="230"/>
      <c r="CH2679" s="230"/>
      <c r="CI2679" s="230"/>
      <c r="CJ2679" s="230"/>
    </row>
    <row r="2680" spans="1:88" ht="14.25" customHeight="1">
      <c r="A2680" s="412"/>
      <c r="B2680" s="88"/>
      <c r="C2680" s="89"/>
      <c r="E2680" s="224"/>
      <c r="F2680" s="224"/>
      <c r="G2680" s="224"/>
      <c r="H2680" s="224"/>
      <c r="I2680" s="232"/>
      <c r="J2680" s="224"/>
      <c r="K2680" s="224"/>
      <c r="L2680" s="224"/>
      <c r="M2680" s="233"/>
      <c r="N2680" s="224"/>
      <c r="P2680" s="233"/>
      <c r="Q2680" s="244"/>
      <c r="R2680" s="245"/>
      <c r="S2680" s="154"/>
      <c r="T2680" s="154"/>
      <c r="U2680" s="236"/>
      <c r="V2680" s="225"/>
      <c r="W2680" s="246"/>
      <c r="X2680" s="247"/>
      <c r="Y2680" s="248"/>
      <c r="Z2680" s="249"/>
      <c r="AA2680" s="249"/>
      <c r="AB2680" s="250"/>
      <c r="AC2680" s="250"/>
      <c r="AD2680" s="230"/>
      <c r="AE2680" s="251"/>
      <c r="AF2680" s="252"/>
      <c r="AG2680" s="236"/>
      <c r="AH2680" s="253"/>
      <c r="AI2680" s="230"/>
      <c r="AJ2680" s="230"/>
      <c r="AK2680" s="230"/>
      <c r="AL2680" s="230"/>
      <c r="AM2680" s="230"/>
      <c r="AN2680" s="230"/>
      <c r="AO2680" s="230"/>
      <c r="AP2680" s="230"/>
      <c r="AQ2680" s="230"/>
      <c r="AR2680" s="249"/>
      <c r="AS2680" s="230"/>
      <c r="AT2680" s="230"/>
      <c r="AU2680" s="230"/>
      <c r="AV2680" s="230"/>
      <c r="AW2680" s="230"/>
      <c r="AX2680" s="230"/>
      <c r="AY2680" s="230"/>
      <c r="AZ2680" s="230"/>
      <c r="BA2680" s="230"/>
      <c r="BB2680" s="230"/>
      <c r="BC2680" s="230"/>
      <c r="BD2680" s="230"/>
      <c r="BE2680" s="230"/>
      <c r="BF2680" s="230"/>
      <c r="BG2680" s="230"/>
      <c r="BH2680" s="230"/>
      <c r="BI2680" s="230"/>
      <c r="BJ2680" s="230"/>
      <c r="BK2680" s="230"/>
      <c r="BL2680" s="230"/>
      <c r="BM2680" s="230"/>
      <c r="BN2680" s="230"/>
      <c r="BO2680" s="230"/>
      <c r="BP2680" s="230"/>
      <c r="BQ2680" s="230"/>
      <c r="BR2680" s="230"/>
      <c r="BS2680" s="230"/>
      <c r="BT2680" s="230"/>
      <c r="BU2680" s="230"/>
      <c r="BV2680" s="230"/>
      <c r="BW2680" s="230"/>
      <c r="BX2680" s="230"/>
      <c r="BY2680" s="230"/>
      <c r="BZ2680" s="230"/>
      <c r="CA2680" s="230"/>
      <c r="CB2680" s="230"/>
      <c r="CC2680" s="230"/>
      <c r="CD2680" s="230"/>
      <c r="CE2680" s="230"/>
      <c r="CF2680" s="230"/>
      <c r="CG2680" s="230"/>
      <c r="CH2680" s="230"/>
      <c r="CI2680" s="230"/>
      <c r="CJ2680" s="230"/>
    </row>
    <row r="2681" spans="1:88" ht="14.25" customHeight="1">
      <c r="A2681" s="412"/>
      <c r="B2681" s="88"/>
      <c r="C2681" s="89"/>
      <c r="E2681" s="224"/>
      <c r="F2681" s="224"/>
      <c r="G2681" s="224"/>
      <c r="H2681" s="224"/>
      <c r="I2681" s="232"/>
      <c r="J2681" s="224"/>
      <c r="K2681" s="224"/>
      <c r="L2681" s="224"/>
      <c r="M2681" s="233"/>
      <c r="N2681" s="224"/>
      <c r="P2681" s="233"/>
      <c r="Q2681" s="244"/>
      <c r="R2681" s="245"/>
      <c r="S2681" s="154"/>
      <c r="T2681" s="154"/>
      <c r="U2681" s="236"/>
      <c r="V2681" s="225"/>
      <c r="W2681" s="246"/>
      <c r="X2681" s="247"/>
      <c r="Y2681" s="248"/>
      <c r="Z2681" s="249"/>
      <c r="AA2681" s="249"/>
      <c r="AB2681" s="250"/>
      <c r="AC2681" s="250"/>
      <c r="AD2681" s="230"/>
      <c r="AE2681" s="251"/>
      <c r="AF2681" s="252"/>
      <c r="AG2681" s="236"/>
      <c r="AH2681" s="253"/>
      <c r="AI2681" s="230"/>
      <c r="AJ2681" s="230"/>
      <c r="AK2681" s="230"/>
      <c r="AL2681" s="230"/>
      <c r="AM2681" s="230"/>
      <c r="AN2681" s="230"/>
      <c r="AO2681" s="230"/>
      <c r="AP2681" s="230"/>
      <c r="AQ2681" s="230"/>
      <c r="AR2681" s="249"/>
      <c r="AS2681" s="230"/>
      <c r="AT2681" s="230"/>
      <c r="AU2681" s="230"/>
      <c r="AV2681" s="230"/>
      <c r="AW2681" s="230"/>
      <c r="AX2681" s="230"/>
      <c r="AY2681" s="230"/>
      <c r="AZ2681" s="230"/>
      <c r="BA2681" s="230"/>
      <c r="BB2681" s="230"/>
      <c r="BC2681" s="230"/>
      <c r="BD2681" s="230"/>
      <c r="BE2681" s="230"/>
      <c r="BF2681" s="230"/>
      <c r="BG2681" s="230"/>
      <c r="BH2681" s="230"/>
      <c r="BI2681" s="230"/>
      <c r="BJ2681" s="230"/>
      <c r="BK2681" s="230"/>
      <c r="BL2681" s="230"/>
      <c r="BM2681" s="230"/>
      <c r="BN2681" s="230"/>
      <c r="BO2681" s="230"/>
      <c r="BP2681" s="230"/>
      <c r="BQ2681" s="230"/>
      <c r="BR2681" s="230"/>
      <c r="BS2681" s="230"/>
      <c r="BT2681" s="230"/>
      <c r="BU2681" s="230"/>
      <c r="BV2681" s="230"/>
      <c r="BW2681" s="230"/>
      <c r="BX2681" s="230"/>
      <c r="BY2681" s="230"/>
      <c r="BZ2681" s="230"/>
      <c r="CA2681" s="230"/>
      <c r="CB2681" s="230"/>
      <c r="CC2681" s="230"/>
      <c r="CD2681" s="230"/>
      <c r="CE2681" s="230"/>
      <c r="CF2681" s="230"/>
      <c r="CG2681" s="230"/>
      <c r="CH2681" s="230"/>
      <c r="CI2681" s="230"/>
      <c r="CJ2681" s="230"/>
    </row>
    <row r="2682" spans="1:88" ht="14.25" customHeight="1">
      <c r="A2682" s="412"/>
      <c r="B2682" s="88"/>
      <c r="C2682" s="89"/>
      <c r="E2682" s="224"/>
      <c r="F2682" s="224"/>
      <c r="G2682" s="224"/>
      <c r="H2682" s="224"/>
      <c r="I2682" s="232"/>
      <c r="J2682" s="224"/>
      <c r="K2682" s="224"/>
      <c r="L2682" s="224"/>
      <c r="M2682" s="233"/>
      <c r="N2682" s="224"/>
      <c r="P2682" s="233"/>
      <c r="Q2682" s="244"/>
      <c r="R2682" s="245"/>
      <c r="S2682" s="154"/>
      <c r="T2682" s="154"/>
      <c r="U2682" s="236"/>
      <c r="V2682" s="225"/>
      <c r="W2682" s="246"/>
      <c r="X2682" s="247"/>
      <c r="Y2682" s="248"/>
      <c r="Z2682" s="249"/>
      <c r="AA2682" s="249"/>
      <c r="AB2682" s="250"/>
      <c r="AC2682" s="250"/>
      <c r="AD2682" s="230"/>
      <c r="AE2682" s="251"/>
      <c r="AF2682" s="252"/>
      <c r="AG2682" s="236"/>
      <c r="AH2682" s="253"/>
      <c r="AI2682" s="230"/>
      <c r="AJ2682" s="230"/>
      <c r="AK2682" s="230"/>
      <c r="AL2682" s="230"/>
      <c r="AM2682" s="230"/>
      <c r="AN2682" s="230"/>
      <c r="AO2682" s="230"/>
      <c r="AP2682" s="230"/>
      <c r="AQ2682" s="230"/>
      <c r="AR2682" s="249"/>
      <c r="AS2682" s="230"/>
      <c r="AT2682" s="230"/>
      <c r="AU2682" s="230"/>
      <c r="AV2682" s="230"/>
      <c r="AW2682" s="230"/>
      <c r="AX2682" s="230"/>
      <c r="AY2682" s="230"/>
      <c r="AZ2682" s="230"/>
      <c r="BA2682" s="230"/>
      <c r="BB2682" s="230"/>
      <c r="BC2682" s="230"/>
      <c r="BD2682" s="230"/>
      <c r="BE2682" s="230"/>
      <c r="BF2682" s="230"/>
      <c r="BG2682" s="230"/>
      <c r="BH2682" s="230"/>
      <c r="BI2682" s="230"/>
      <c r="BJ2682" s="230"/>
      <c r="BK2682" s="230"/>
      <c r="BL2682" s="230"/>
      <c r="BM2682" s="230"/>
      <c r="BN2682" s="230"/>
      <c r="BO2682" s="230"/>
      <c r="BP2682" s="230"/>
      <c r="BQ2682" s="230"/>
      <c r="BR2682" s="230"/>
      <c r="BS2682" s="230"/>
      <c r="BT2682" s="230"/>
      <c r="BU2682" s="230"/>
      <c r="BV2682" s="230"/>
      <c r="BW2682" s="230"/>
      <c r="BX2682" s="230"/>
      <c r="BY2682" s="230"/>
      <c r="BZ2682" s="230"/>
      <c r="CA2682" s="230"/>
      <c r="CB2682" s="230"/>
      <c r="CC2682" s="230"/>
      <c r="CD2682" s="230"/>
      <c r="CE2682" s="230"/>
      <c r="CF2682" s="230"/>
      <c r="CG2682" s="230"/>
      <c r="CH2682" s="230"/>
      <c r="CI2682" s="230"/>
      <c r="CJ2682" s="230"/>
    </row>
    <row r="2683" spans="1:88" ht="14.25" customHeight="1">
      <c r="A2683" s="412"/>
      <c r="B2683" s="88"/>
      <c r="C2683" s="89"/>
      <c r="E2683" s="224"/>
      <c r="F2683" s="224"/>
      <c r="G2683" s="224"/>
      <c r="H2683" s="224"/>
      <c r="I2683" s="232"/>
      <c r="J2683" s="224"/>
      <c r="K2683" s="224"/>
      <c r="L2683" s="224"/>
      <c r="M2683" s="233"/>
      <c r="N2683" s="224"/>
      <c r="P2683" s="233"/>
      <c r="Q2683" s="244"/>
      <c r="R2683" s="245"/>
      <c r="S2683" s="154"/>
      <c r="T2683" s="154"/>
      <c r="U2683" s="236"/>
      <c r="V2683" s="225"/>
      <c r="W2683" s="246"/>
      <c r="X2683" s="247"/>
      <c r="Y2683" s="248"/>
      <c r="Z2683" s="249"/>
      <c r="AA2683" s="249"/>
      <c r="AB2683" s="250"/>
      <c r="AC2683" s="250"/>
      <c r="AD2683" s="230"/>
      <c r="AE2683" s="251"/>
      <c r="AF2683" s="252"/>
      <c r="AG2683" s="236"/>
      <c r="AH2683" s="253"/>
      <c r="AI2683" s="230"/>
      <c r="AJ2683" s="230"/>
      <c r="AK2683" s="230"/>
      <c r="AL2683" s="230"/>
      <c r="AM2683" s="230"/>
      <c r="AN2683" s="230"/>
      <c r="AO2683" s="230"/>
      <c r="AP2683" s="230"/>
      <c r="AQ2683" s="230"/>
      <c r="AR2683" s="249"/>
      <c r="AS2683" s="230"/>
      <c r="AT2683" s="230"/>
      <c r="AU2683" s="230"/>
      <c r="AV2683" s="230"/>
      <c r="AW2683" s="230"/>
      <c r="AX2683" s="230"/>
      <c r="AY2683" s="230"/>
      <c r="AZ2683" s="230"/>
      <c r="BA2683" s="230"/>
      <c r="BB2683" s="230"/>
      <c r="BC2683" s="230"/>
      <c r="BD2683" s="230"/>
      <c r="BE2683" s="230"/>
      <c r="BF2683" s="230"/>
      <c r="BG2683" s="230"/>
      <c r="BH2683" s="230"/>
      <c r="BI2683" s="230"/>
      <c r="BJ2683" s="230"/>
      <c r="BK2683" s="230"/>
      <c r="BL2683" s="230"/>
      <c r="BM2683" s="230"/>
      <c r="BN2683" s="230"/>
      <c r="BO2683" s="230"/>
      <c r="BP2683" s="230"/>
      <c r="BQ2683" s="230"/>
      <c r="BR2683" s="230"/>
      <c r="BS2683" s="230"/>
      <c r="BT2683" s="230"/>
      <c r="BU2683" s="230"/>
      <c r="BV2683" s="230"/>
      <c r="BW2683" s="230"/>
      <c r="BX2683" s="230"/>
      <c r="BY2683" s="230"/>
      <c r="BZ2683" s="230"/>
      <c r="CA2683" s="230"/>
      <c r="CB2683" s="230"/>
      <c r="CC2683" s="230"/>
      <c r="CD2683" s="230"/>
      <c r="CE2683" s="230"/>
      <c r="CF2683" s="230"/>
      <c r="CG2683" s="230"/>
      <c r="CH2683" s="230"/>
      <c r="CI2683" s="230"/>
      <c r="CJ2683" s="230"/>
    </row>
    <row r="2684" spans="1:88" ht="14.25" customHeight="1">
      <c r="A2684" s="412"/>
      <c r="B2684" s="88"/>
      <c r="C2684" s="89"/>
      <c r="E2684" s="224"/>
      <c r="F2684" s="224"/>
      <c r="G2684" s="224"/>
      <c r="H2684" s="224"/>
      <c r="I2684" s="232"/>
      <c r="J2684" s="224"/>
      <c r="K2684" s="224"/>
      <c r="L2684" s="224"/>
      <c r="M2684" s="233"/>
      <c r="N2684" s="224"/>
      <c r="P2684" s="233"/>
      <c r="Q2684" s="244"/>
      <c r="R2684" s="245"/>
      <c r="S2684" s="154"/>
      <c r="T2684" s="154"/>
      <c r="U2684" s="236"/>
      <c r="V2684" s="225"/>
      <c r="W2684" s="246"/>
      <c r="X2684" s="247"/>
      <c r="Y2684" s="248"/>
      <c r="Z2684" s="249"/>
      <c r="AA2684" s="249"/>
      <c r="AB2684" s="250"/>
      <c r="AC2684" s="250"/>
      <c r="AD2684" s="230"/>
      <c r="AE2684" s="251"/>
      <c r="AF2684" s="252"/>
      <c r="AG2684" s="236"/>
      <c r="AH2684" s="253"/>
      <c r="AI2684" s="230"/>
      <c r="AJ2684" s="230"/>
      <c r="AK2684" s="230"/>
      <c r="AL2684" s="230"/>
      <c r="AM2684" s="230"/>
      <c r="AN2684" s="230"/>
      <c r="AO2684" s="230"/>
      <c r="AP2684" s="230"/>
      <c r="AQ2684" s="230"/>
      <c r="AR2684" s="249"/>
      <c r="AS2684" s="230"/>
      <c r="AT2684" s="230"/>
      <c r="AU2684" s="230"/>
      <c r="AV2684" s="230"/>
      <c r="AW2684" s="230"/>
      <c r="AX2684" s="230"/>
      <c r="AY2684" s="230"/>
      <c r="AZ2684" s="230"/>
      <c r="BA2684" s="230"/>
      <c r="BB2684" s="230"/>
      <c r="BC2684" s="230"/>
      <c r="BD2684" s="230"/>
      <c r="BE2684" s="230"/>
      <c r="BF2684" s="230"/>
      <c r="BG2684" s="230"/>
      <c r="BH2684" s="230"/>
      <c r="BI2684" s="230"/>
      <c r="BJ2684" s="230"/>
      <c r="BK2684" s="230"/>
      <c r="BL2684" s="230"/>
      <c r="BM2684" s="230"/>
      <c r="BN2684" s="230"/>
      <c r="BO2684" s="230"/>
      <c r="BP2684" s="230"/>
      <c r="BQ2684" s="230"/>
      <c r="BR2684" s="230"/>
      <c r="BS2684" s="230"/>
      <c r="BT2684" s="230"/>
      <c r="BU2684" s="230"/>
      <c r="BV2684" s="230"/>
      <c r="BW2684" s="230"/>
      <c r="BX2684" s="230"/>
      <c r="BY2684" s="230"/>
      <c r="BZ2684" s="230"/>
      <c r="CA2684" s="230"/>
      <c r="CB2684" s="230"/>
      <c r="CC2684" s="230"/>
      <c r="CD2684" s="230"/>
      <c r="CE2684" s="230"/>
      <c r="CF2684" s="230"/>
      <c r="CG2684" s="230"/>
      <c r="CH2684" s="230"/>
      <c r="CI2684" s="230"/>
      <c r="CJ2684" s="230"/>
    </row>
    <row r="2685" spans="1:88" ht="14.25" customHeight="1">
      <c r="A2685" s="412"/>
      <c r="B2685" s="88"/>
      <c r="C2685" s="89"/>
      <c r="E2685" s="224"/>
      <c r="F2685" s="224"/>
      <c r="G2685" s="224"/>
      <c r="H2685" s="224"/>
      <c r="I2685" s="232"/>
      <c r="J2685" s="224"/>
      <c r="K2685" s="224"/>
      <c r="L2685" s="224"/>
      <c r="M2685" s="233"/>
      <c r="N2685" s="224"/>
      <c r="P2685" s="233"/>
      <c r="Q2685" s="244"/>
      <c r="R2685" s="245"/>
      <c r="S2685" s="154"/>
      <c r="T2685" s="154"/>
      <c r="U2685" s="236"/>
      <c r="V2685" s="225"/>
      <c r="W2685" s="246"/>
      <c r="X2685" s="247"/>
      <c r="Y2685" s="248"/>
      <c r="Z2685" s="249"/>
      <c r="AA2685" s="249"/>
      <c r="AB2685" s="250"/>
      <c r="AC2685" s="250"/>
      <c r="AD2685" s="230"/>
      <c r="AE2685" s="251"/>
      <c r="AF2685" s="252"/>
      <c r="AG2685" s="236"/>
      <c r="AH2685" s="253"/>
      <c r="AI2685" s="230"/>
      <c r="AJ2685" s="230"/>
      <c r="AK2685" s="230"/>
      <c r="AL2685" s="230"/>
      <c r="AM2685" s="230"/>
      <c r="AN2685" s="230"/>
      <c r="AO2685" s="230"/>
      <c r="AP2685" s="230"/>
      <c r="AQ2685" s="230"/>
      <c r="AR2685" s="249"/>
      <c r="AS2685" s="230"/>
      <c r="AT2685" s="230"/>
      <c r="AU2685" s="230"/>
      <c r="AV2685" s="230"/>
      <c r="AW2685" s="230"/>
      <c r="AX2685" s="230"/>
      <c r="AY2685" s="230"/>
      <c r="AZ2685" s="230"/>
      <c r="BA2685" s="230"/>
      <c r="BB2685" s="230"/>
      <c r="BC2685" s="230"/>
      <c r="BD2685" s="230"/>
      <c r="BE2685" s="230"/>
      <c r="BF2685" s="230"/>
      <c r="BG2685" s="230"/>
      <c r="BH2685" s="230"/>
      <c r="BI2685" s="230"/>
      <c r="BJ2685" s="230"/>
      <c r="BK2685" s="230"/>
      <c r="BL2685" s="230"/>
      <c r="BM2685" s="230"/>
      <c r="BN2685" s="230"/>
      <c r="BO2685" s="230"/>
      <c r="BP2685" s="230"/>
      <c r="BQ2685" s="230"/>
      <c r="BR2685" s="230"/>
      <c r="BS2685" s="230"/>
      <c r="BT2685" s="230"/>
      <c r="BU2685" s="230"/>
      <c r="BV2685" s="230"/>
      <c r="BW2685" s="230"/>
      <c r="BX2685" s="230"/>
      <c r="BY2685" s="230"/>
      <c r="BZ2685" s="230"/>
      <c r="CA2685" s="230"/>
      <c r="CB2685" s="230"/>
      <c r="CC2685" s="230"/>
      <c r="CD2685" s="230"/>
      <c r="CE2685" s="230"/>
      <c r="CF2685" s="230"/>
      <c r="CG2685" s="230"/>
      <c r="CH2685" s="230"/>
      <c r="CI2685" s="230"/>
      <c r="CJ2685" s="230"/>
    </row>
    <row r="2686" spans="1:88" ht="14.25" customHeight="1">
      <c r="A2686" s="412"/>
      <c r="B2686" s="88"/>
      <c r="C2686" s="89"/>
      <c r="E2686" s="224"/>
      <c r="F2686" s="224"/>
      <c r="G2686" s="224"/>
      <c r="H2686" s="224"/>
      <c r="I2686" s="232"/>
      <c r="J2686" s="224"/>
      <c r="K2686" s="224"/>
      <c r="L2686" s="224"/>
      <c r="M2686" s="233"/>
      <c r="N2686" s="224"/>
      <c r="P2686" s="233"/>
      <c r="Q2686" s="244"/>
      <c r="R2686" s="245"/>
      <c r="S2686" s="154"/>
      <c r="T2686" s="154"/>
      <c r="U2686" s="236"/>
      <c r="V2686" s="225"/>
      <c r="W2686" s="246"/>
      <c r="X2686" s="247"/>
      <c r="Y2686" s="248"/>
      <c r="Z2686" s="249"/>
      <c r="AA2686" s="249"/>
      <c r="AB2686" s="250"/>
      <c r="AC2686" s="250"/>
      <c r="AD2686" s="230"/>
      <c r="AE2686" s="251"/>
      <c r="AF2686" s="252"/>
      <c r="AG2686" s="236"/>
      <c r="AH2686" s="253"/>
      <c r="AI2686" s="230"/>
      <c r="AJ2686" s="230"/>
      <c r="AK2686" s="230"/>
      <c r="AL2686" s="230"/>
      <c r="AM2686" s="230"/>
      <c r="AN2686" s="230"/>
      <c r="AO2686" s="230"/>
      <c r="AP2686" s="230"/>
      <c r="AQ2686" s="230"/>
      <c r="AR2686" s="249"/>
      <c r="AS2686" s="230"/>
      <c r="AT2686" s="230"/>
      <c r="AU2686" s="230"/>
      <c r="AV2686" s="230"/>
      <c r="AW2686" s="230"/>
      <c r="AX2686" s="230"/>
      <c r="AY2686" s="230"/>
      <c r="AZ2686" s="230"/>
      <c r="BA2686" s="230"/>
      <c r="BB2686" s="230"/>
      <c r="BC2686" s="230"/>
      <c r="BD2686" s="230"/>
      <c r="BE2686" s="230"/>
      <c r="BF2686" s="230"/>
      <c r="BG2686" s="230"/>
      <c r="BH2686" s="230"/>
      <c r="BI2686" s="230"/>
      <c r="BJ2686" s="230"/>
      <c r="BK2686" s="230"/>
      <c r="BL2686" s="230"/>
      <c r="BM2686" s="230"/>
      <c r="BN2686" s="230"/>
      <c r="BO2686" s="230"/>
      <c r="BP2686" s="230"/>
      <c r="BQ2686" s="230"/>
      <c r="BR2686" s="230"/>
      <c r="BS2686" s="230"/>
      <c r="BT2686" s="230"/>
      <c r="BU2686" s="230"/>
      <c r="BV2686" s="230"/>
      <c r="BW2686" s="230"/>
      <c r="BX2686" s="230"/>
      <c r="BY2686" s="230"/>
      <c r="BZ2686" s="230"/>
      <c r="CA2686" s="230"/>
      <c r="CB2686" s="230"/>
      <c r="CC2686" s="230"/>
      <c r="CD2686" s="230"/>
      <c r="CE2686" s="230"/>
      <c r="CF2686" s="230"/>
      <c r="CG2686" s="230"/>
      <c r="CH2686" s="230"/>
      <c r="CI2686" s="230"/>
      <c r="CJ2686" s="230"/>
    </row>
    <row r="2687" spans="1:88" ht="14.25" customHeight="1">
      <c r="A2687" s="412"/>
      <c r="B2687" s="88"/>
      <c r="C2687" s="89"/>
      <c r="E2687" s="224"/>
      <c r="F2687" s="224"/>
      <c r="G2687" s="224"/>
      <c r="H2687" s="224"/>
      <c r="I2687" s="232"/>
      <c r="J2687" s="224"/>
      <c r="K2687" s="224"/>
      <c r="L2687" s="224"/>
      <c r="M2687" s="233"/>
      <c r="N2687" s="224"/>
      <c r="P2687" s="233"/>
      <c r="Q2687" s="244"/>
      <c r="R2687" s="245"/>
      <c r="S2687" s="154"/>
      <c r="T2687" s="154"/>
      <c r="U2687" s="236"/>
      <c r="V2687" s="225"/>
      <c r="W2687" s="246"/>
      <c r="X2687" s="247"/>
      <c r="Y2687" s="248"/>
      <c r="Z2687" s="249"/>
      <c r="AA2687" s="249"/>
      <c r="AB2687" s="250"/>
      <c r="AC2687" s="250"/>
      <c r="AD2687" s="230"/>
      <c r="AE2687" s="251"/>
      <c r="AF2687" s="252"/>
      <c r="AG2687" s="236"/>
      <c r="AH2687" s="253"/>
      <c r="AI2687" s="230"/>
      <c r="AJ2687" s="230"/>
      <c r="AK2687" s="230"/>
      <c r="AL2687" s="230"/>
      <c r="AM2687" s="230"/>
      <c r="AN2687" s="230"/>
      <c r="AO2687" s="230"/>
      <c r="AP2687" s="230"/>
      <c r="AQ2687" s="230"/>
      <c r="AR2687" s="249"/>
      <c r="AS2687" s="230"/>
      <c r="AT2687" s="230"/>
      <c r="AU2687" s="230"/>
      <c r="AV2687" s="230"/>
      <c r="AW2687" s="230"/>
      <c r="AX2687" s="230"/>
      <c r="AY2687" s="230"/>
      <c r="AZ2687" s="230"/>
      <c r="BA2687" s="230"/>
      <c r="BB2687" s="230"/>
      <c r="BC2687" s="230"/>
      <c r="BD2687" s="230"/>
      <c r="BE2687" s="230"/>
      <c r="BF2687" s="230"/>
      <c r="BG2687" s="230"/>
      <c r="BH2687" s="230"/>
      <c r="BI2687" s="230"/>
      <c r="BJ2687" s="230"/>
      <c r="BK2687" s="230"/>
      <c r="BL2687" s="230"/>
      <c r="BM2687" s="230"/>
      <c r="BN2687" s="230"/>
      <c r="BO2687" s="230"/>
      <c r="BP2687" s="230"/>
      <c r="BQ2687" s="230"/>
      <c r="BR2687" s="230"/>
      <c r="BS2687" s="230"/>
      <c r="BT2687" s="230"/>
      <c r="BU2687" s="230"/>
      <c r="BV2687" s="230"/>
      <c r="BW2687" s="230"/>
      <c r="BX2687" s="230"/>
      <c r="BY2687" s="230"/>
      <c r="BZ2687" s="230"/>
      <c r="CA2687" s="230"/>
      <c r="CB2687" s="230"/>
      <c r="CC2687" s="230"/>
      <c r="CD2687" s="230"/>
      <c r="CE2687" s="230"/>
      <c r="CF2687" s="230"/>
      <c r="CG2687" s="230"/>
      <c r="CH2687" s="230"/>
      <c r="CI2687" s="230"/>
      <c r="CJ2687" s="230"/>
    </row>
    <row r="2688" spans="1:88" ht="14.25" customHeight="1">
      <c r="A2688" s="412"/>
      <c r="B2688" s="88"/>
      <c r="C2688" s="89"/>
      <c r="E2688" s="224"/>
      <c r="F2688" s="224"/>
      <c r="G2688" s="224"/>
      <c r="H2688" s="224"/>
      <c r="I2688" s="232"/>
      <c r="J2688" s="224"/>
      <c r="K2688" s="224"/>
      <c r="L2688" s="224"/>
      <c r="M2688" s="233"/>
      <c r="N2688" s="224"/>
      <c r="P2688" s="233"/>
      <c r="Q2688" s="244"/>
      <c r="R2688" s="245"/>
      <c r="S2688" s="154"/>
      <c r="T2688" s="154"/>
      <c r="U2688" s="236"/>
      <c r="V2688" s="225"/>
      <c r="W2688" s="246"/>
      <c r="X2688" s="247"/>
      <c r="Y2688" s="248"/>
      <c r="Z2688" s="249"/>
      <c r="AA2688" s="249"/>
      <c r="AB2688" s="250"/>
      <c r="AC2688" s="250"/>
      <c r="AD2688" s="230"/>
      <c r="AE2688" s="251"/>
      <c r="AF2688" s="252"/>
      <c r="AG2688" s="236"/>
      <c r="AH2688" s="253"/>
      <c r="AI2688" s="230"/>
      <c r="AJ2688" s="230"/>
      <c r="AK2688" s="230"/>
      <c r="AL2688" s="230"/>
      <c r="AM2688" s="230"/>
      <c r="AN2688" s="230"/>
      <c r="AO2688" s="230"/>
      <c r="AP2688" s="230"/>
      <c r="AQ2688" s="230"/>
      <c r="AR2688" s="249"/>
      <c r="AS2688" s="230"/>
      <c r="AT2688" s="230"/>
      <c r="AU2688" s="230"/>
      <c r="AV2688" s="230"/>
      <c r="AW2688" s="230"/>
      <c r="AX2688" s="230"/>
      <c r="AY2688" s="230"/>
      <c r="AZ2688" s="230"/>
      <c r="BA2688" s="230"/>
      <c r="BB2688" s="230"/>
      <c r="BC2688" s="230"/>
      <c r="BD2688" s="230"/>
      <c r="BE2688" s="230"/>
      <c r="BF2688" s="230"/>
      <c r="BG2688" s="230"/>
      <c r="BH2688" s="230"/>
      <c r="BI2688" s="230"/>
      <c r="BJ2688" s="230"/>
      <c r="BK2688" s="230"/>
      <c r="BL2688" s="230"/>
      <c r="BM2688" s="230"/>
      <c r="BN2688" s="230"/>
      <c r="BO2688" s="230"/>
      <c r="BP2688" s="230"/>
      <c r="BQ2688" s="230"/>
      <c r="BR2688" s="230"/>
      <c r="BS2688" s="230"/>
      <c r="BT2688" s="230"/>
      <c r="BU2688" s="230"/>
      <c r="BV2688" s="230"/>
      <c r="BW2688" s="230"/>
      <c r="BX2688" s="230"/>
      <c r="BY2688" s="230"/>
      <c r="BZ2688" s="230"/>
      <c r="CA2688" s="230"/>
      <c r="CB2688" s="230"/>
      <c r="CC2688" s="230"/>
      <c r="CD2688" s="230"/>
      <c r="CE2688" s="230"/>
      <c r="CF2688" s="230"/>
      <c r="CG2688" s="230"/>
      <c r="CH2688" s="230"/>
      <c r="CI2688" s="230"/>
      <c r="CJ2688" s="230"/>
    </row>
    <row r="2689" spans="1:88" ht="14.25" customHeight="1">
      <c r="A2689" s="412"/>
      <c r="B2689" s="88"/>
      <c r="C2689" s="89"/>
      <c r="E2689" s="224"/>
      <c r="F2689" s="224"/>
      <c r="G2689" s="224"/>
      <c r="H2689" s="224"/>
      <c r="I2689" s="232"/>
      <c r="J2689" s="224"/>
      <c r="K2689" s="224"/>
      <c r="L2689" s="224"/>
      <c r="M2689" s="233"/>
      <c r="N2689" s="224"/>
      <c r="P2689" s="233"/>
      <c r="Q2689" s="244"/>
      <c r="R2689" s="245"/>
      <c r="S2689" s="154"/>
      <c r="T2689" s="154"/>
      <c r="U2689" s="236"/>
      <c r="V2689" s="225"/>
      <c r="W2689" s="246"/>
      <c r="X2689" s="247"/>
      <c r="Y2689" s="248"/>
      <c r="Z2689" s="249"/>
      <c r="AA2689" s="249"/>
      <c r="AB2689" s="250"/>
      <c r="AC2689" s="250"/>
      <c r="AD2689" s="230"/>
      <c r="AE2689" s="251"/>
      <c r="AF2689" s="252"/>
      <c r="AG2689" s="236"/>
      <c r="AH2689" s="253"/>
      <c r="AI2689" s="230"/>
      <c r="AJ2689" s="230"/>
      <c r="AK2689" s="230"/>
      <c r="AL2689" s="230"/>
      <c r="AM2689" s="230"/>
      <c r="AN2689" s="230"/>
      <c r="AO2689" s="230"/>
      <c r="AP2689" s="230"/>
      <c r="AQ2689" s="230"/>
      <c r="AR2689" s="249"/>
      <c r="AS2689" s="230"/>
      <c r="AT2689" s="230"/>
      <c r="AU2689" s="230"/>
      <c r="AV2689" s="230"/>
      <c r="AW2689" s="230"/>
      <c r="AX2689" s="230"/>
      <c r="AY2689" s="230"/>
      <c r="AZ2689" s="230"/>
      <c r="BA2689" s="230"/>
      <c r="BB2689" s="230"/>
      <c r="BC2689" s="230"/>
      <c r="BD2689" s="230"/>
      <c r="BE2689" s="230"/>
      <c r="BF2689" s="230"/>
      <c r="BG2689" s="230"/>
      <c r="BH2689" s="230"/>
      <c r="BI2689" s="230"/>
      <c r="BJ2689" s="230"/>
      <c r="BK2689" s="230"/>
      <c r="BL2689" s="230"/>
      <c r="BM2689" s="230"/>
      <c r="BN2689" s="230"/>
      <c r="BO2689" s="230"/>
      <c r="BP2689" s="230"/>
      <c r="BQ2689" s="230"/>
      <c r="BR2689" s="230"/>
      <c r="BS2689" s="230"/>
      <c r="BT2689" s="230"/>
      <c r="BU2689" s="230"/>
      <c r="BV2689" s="230"/>
      <c r="BW2689" s="230"/>
      <c r="BX2689" s="230"/>
      <c r="BY2689" s="230"/>
      <c r="BZ2689" s="230"/>
      <c r="CA2689" s="230"/>
      <c r="CB2689" s="230"/>
      <c r="CC2689" s="230"/>
      <c r="CD2689" s="230"/>
      <c r="CE2689" s="230"/>
      <c r="CF2689" s="230"/>
      <c r="CG2689" s="230"/>
      <c r="CH2689" s="230"/>
      <c r="CI2689" s="230"/>
      <c r="CJ2689" s="230"/>
    </row>
    <row r="2690" spans="1:88" ht="14.25" customHeight="1">
      <c r="A2690" s="412"/>
      <c r="B2690" s="88"/>
      <c r="C2690" s="89"/>
      <c r="E2690" s="224"/>
      <c r="F2690" s="224"/>
      <c r="G2690" s="224"/>
      <c r="H2690" s="224"/>
      <c r="I2690" s="232"/>
      <c r="J2690" s="224"/>
      <c r="K2690" s="224"/>
      <c r="L2690" s="224"/>
      <c r="M2690" s="233"/>
      <c r="N2690" s="224"/>
      <c r="P2690" s="233"/>
      <c r="Q2690" s="244"/>
      <c r="R2690" s="245"/>
      <c r="S2690" s="154"/>
      <c r="T2690" s="154"/>
      <c r="U2690" s="236"/>
      <c r="V2690" s="225"/>
      <c r="W2690" s="246"/>
      <c r="X2690" s="247"/>
      <c r="Y2690" s="248"/>
      <c r="Z2690" s="249"/>
      <c r="AA2690" s="249"/>
      <c r="AB2690" s="250"/>
      <c r="AC2690" s="250"/>
      <c r="AD2690" s="230"/>
      <c r="AE2690" s="251"/>
      <c r="AF2690" s="252"/>
      <c r="AG2690" s="236"/>
      <c r="AH2690" s="253"/>
      <c r="AI2690" s="230"/>
      <c r="AJ2690" s="230"/>
      <c r="AK2690" s="230"/>
      <c r="AL2690" s="230"/>
      <c r="AM2690" s="230"/>
      <c r="AN2690" s="230"/>
      <c r="AO2690" s="230"/>
      <c r="AP2690" s="230"/>
      <c r="AQ2690" s="230"/>
      <c r="AR2690" s="249"/>
      <c r="AS2690" s="230"/>
      <c r="AT2690" s="230"/>
      <c r="AU2690" s="230"/>
      <c r="AV2690" s="230"/>
      <c r="AW2690" s="230"/>
      <c r="AX2690" s="230"/>
      <c r="AY2690" s="230"/>
      <c r="AZ2690" s="230"/>
      <c r="BA2690" s="230"/>
      <c r="BB2690" s="230"/>
      <c r="BC2690" s="230"/>
      <c r="BD2690" s="230"/>
      <c r="BE2690" s="230"/>
      <c r="BF2690" s="230"/>
      <c r="BG2690" s="230"/>
      <c r="BH2690" s="230"/>
      <c r="BI2690" s="230"/>
      <c r="BJ2690" s="230"/>
      <c r="BK2690" s="230"/>
      <c r="BL2690" s="230"/>
      <c r="BM2690" s="230"/>
      <c r="BN2690" s="230"/>
      <c r="BO2690" s="230"/>
      <c r="BP2690" s="230"/>
      <c r="BQ2690" s="230"/>
      <c r="BR2690" s="230"/>
      <c r="BS2690" s="230"/>
      <c r="BT2690" s="230"/>
      <c r="BU2690" s="230"/>
      <c r="BV2690" s="230"/>
      <c r="BW2690" s="230"/>
      <c r="BX2690" s="230"/>
      <c r="BY2690" s="230"/>
      <c r="BZ2690" s="230"/>
      <c r="CA2690" s="230"/>
      <c r="CB2690" s="230"/>
      <c r="CC2690" s="230"/>
      <c r="CD2690" s="230"/>
      <c r="CE2690" s="230"/>
      <c r="CF2690" s="230"/>
      <c r="CG2690" s="230"/>
      <c r="CH2690" s="230"/>
      <c r="CI2690" s="230"/>
      <c r="CJ2690" s="230"/>
    </row>
    <row r="2691" spans="1:88" ht="14.25" customHeight="1">
      <c r="A2691" s="412"/>
      <c r="B2691" s="88"/>
      <c r="C2691" s="89"/>
      <c r="E2691" s="224"/>
      <c r="F2691" s="224"/>
      <c r="G2691" s="224"/>
      <c r="H2691" s="224"/>
      <c r="I2691" s="232"/>
      <c r="J2691" s="224"/>
      <c r="K2691" s="224"/>
      <c r="L2691" s="224"/>
      <c r="M2691" s="233"/>
      <c r="N2691" s="224"/>
      <c r="P2691" s="233"/>
      <c r="Q2691" s="244"/>
      <c r="R2691" s="245"/>
      <c r="S2691" s="154"/>
      <c r="T2691" s="154"/>
      <c r="U2691" s="236"/>
      <c r="V2691" s="225"/>
      <c r="W2691" s="246"/>
      <c r="X2691" s="247"/>
      <c r="Y2691" s="248"/>
      <c r="Z2691" s="249"/>
      <c r="AA2691" s="249"/>
      <c r="AB2691" s="250"/>
      <c r="AC2691" s="250"/>
      <c r="AD2691" s="230"/>
      <c r="AE2691" s="251"/>
      <c r="AF2691" s="252"/>
      <c r="AG2691" s="236"/>
      <c r="AH2691" s="253"/>
      <c r="AI2691" s="230"/>
      <c r="AJ2691" s="230"/>
      <c r="AK2691" s="230"/>
      <c r="AL2691" s="230"/>
      <c r="AM2691" s="230"/>
      <c r="AN2691" s="230"/>
      <c r="AO2691" s="230"/>
      <c r="AP2691" s="230"/>
      <c r="AQ2691" s="230"/>
      <c r="AR2691" s="249"/>
      <c r="AS2691" s="230"/>
      <c r="AT2691" s="230"/>
      <c r="AU2691" s="230"/>
      <c r="AV2691" s="230"/>
      <c r="AW2691" s="230"/>
      <c r="AX2691" s="230"/>
      <c r="AY2691" s="230"/>
      <c r="AZ2691" s="230"/>
      <c r="BA2691" s="230"/>
      <c r="BB2691" s="230"/>
      <c r="BC2691" s="230"/>
      <c r="BD2691" s="230"/>
      <c r="BE2691" s="230"/>
      <c r="BF2691" s="230"/>
      <c r="BG2691" s="230"/>
      <c r="BH2691" s="230"/>
      <c r="BI2691" s="230"/>
      <c r="BJ2691" s="230"/>
      <c r="BK2691" s="230"/>
      <c r="BL2691" s="230"/>
      <c r="BM2691" s="230"/>
      <c r="BN2691" s="230"/>
      <c r="BO2691" s="230"/>
      <c r="BP2691" s="230"/>
      <c r="BQ2691" s="230"/>
      <c r="BR2691" s="230"/>
      <c r="BS2691" s="230"/>
      <c r="BT2691" s="230"/>
      <c r="BU2691" s="230"/>
      <c r="BV2691" s="230"/>
      <c r="BW2691" s="230"/>
      <c r="BX2691" s="230"/>
      <c r="BY2691" s="230"/>
      <c r="BZ2691" s="230"/>
      <c r="CA2691" s="230"/>
      <c r="CB2691" s="230"/>
      <c r="CC2691" s="230"/>
      <c r="CD2691" s="230"/>
      <c r="CE2691" s="230"/>
      <c r="CF2691" s="230"/>
      <c r="CG2691" s="230"/>
      <c r="CH2691" s="230"/>
      <c r="CI2691" s="230"/>
      <c r="CJ2691" s="230"/>
    </row>
    <row r="2692" spans="1:88" ht="14.25" customHeight="1">
      <c r="A2692" s="412"/>
      <c r="B2692" s="88"/>
      <c r="C2692" s="89"/>
      <c r="E2692" s="224"/>
      <c r="F2692" s="224"/>
      <c r="G2692" s="224"/>
      <c r="H2692" s="224"/>
      <c r="I2692" s="232"/>
      <c r="J2692" s="224"/>
      <c r="K2692" s="224"/>
      <c r="L2692" s="224"/>
      <c r="M2692" s="233"/>
      <c r="N2692" s="224"/>
      <c r="P2692" s="233"/>
      <c r="Q2692" s="244"/>
      <c r="R2692" s="245"/>
      <c r="S2692" s="154"/>
      <c r="T2692" s="154"/>
      <c r="U2692" s="236"/>
      <c r="V2692" s="225"/>
      <c r="W2692" s="246"/>
      <c r="X2692" s="247"/>
      <c r="Y2692" s="248"/>
      <c r="Z2692" s="249"/>
      <c r="AA2692" s="249"/>
      <c r="AB2692" s="250"/>
      <c r="AC2692" s="250"/>
      <c r="AD2692" s="230"/>
      <c r="AE2692" s="251"/>
      <c r="AF2692" s="252"/>
      <c r="AG2692" s="236"/>
      <c r="AH2692" s="253"/>
      <c r="AI2692" s="230"/>
      <c r="AJ2692" s="230"/>
      <c r="AK2692" s="230"/>
      <c r="AL2692" s="230"/>
      <c r="AM2692" s="230"/>
      <c r="AN2692" s="230"/>
      <c r="AO2692" s="230"/>
      <c r="AP2692" s="230"/>
      <c r="AQ2692" s="230"/>
      <c r="AR2692" s="249"/>
      <c r="AS2692" s="230"/>
      <c r="AT2692" s="230"/>
      <c r="AU2692" s="230"/>
      <c r="AV2692" s="230"/>
      <c r="AW2692" s="230"/>
      <c r="AX2692" s="230"/>
      <c r="AY2692" s="230"/>
      <c r="AZ2692" s="230"/>
      <c r="BA2692" s="230"/>
      <c r="BB2692" s="230"/>
      <c r="BC2692" s="230"/>
      <c r="BD2692" s="230"/>
      <c r="BE2692" s="230"/>
      <c r="BF2692" s="230"/>
      <c r="BG2692" s="230"/>
      <c r="BH2692" s="230"/>
      <c r="BI2692" s="230"/>
      <c r="BJ2692" s="230"/>
      <c r="BK2692" s="230"/>
      <c r="BL2692" s="230"/>
      <c r="BM2692" s="230"/>
      <c r="BN2692" s="230"/>
      <c r="BO2692" s="230"/>
      <c r="BP2692" s="230"/>
      <c r="BQ2692" s="230"/>
      <c r="BR2692" s="230"/>
      <c r="BS2692" s="230"/>
      <c r="BT2692" s="230"/>
      <c r="BU2692" s="230"/>
      <c r="BV2692" s="230"/>
      <c r="BW2692" s="230"/>
      <c r="BX2692" s="230"/>
      <c r="BY2692" s="230"/>
      <c r="BZ2692" s="230"/>
      <c r="CA2692" s="230"/>
      <c r="CB2692" s="230"/>
      <c r="CC2692" s="230"/>
      <c r="CD2692" s="230"/>
      <c r="CE2692" s="230"/>
      <c r="CF2692" s="230"/>
      <c r="CG2692" s="230"/>
      <c r="CH2692" s="230"/>
      <c r="CI2692" s="230"/>
      <c r="CJ2692" s="230"/>
    </row>
    <row r="2693" spans="1:88" ht="14.25" customHeight="1">
      <c r="A2693" s="412"/>
      <c r="B2693" s="88"/>
      <c r="C2693" s="89"/>
      <c r="E2693" s="224"/>
      <c r="F2693" s="224"/>
      <c r="G2693" s="224"/>
      <c r="H2693" s="224"/>
      <c r="I2693" s="232"/>
      <c r="J2693" s="224"/>
      <c r="K2693" s="224"/>
      <c r="L2693" s="224"/>
      <c r="M2693" s="233"/>
      <c r="N2693" s="224"/>
      <c r="P2693" s="233"/>
      <c r="Q2693" s="244"/>
      <c r="R2693" s="245"/>
      <c r="S2693" s="154"/>
      <c r="T2693" s="154"/>
      <c r="U2693" s="236"/>
      <c r="V2693" s="225"/>
      <c r="W2693" s="246"/>
      <c r="X2693" s="247"/>
      <c r="Y2693" s="248"/>
      <c r="Z2693" s="249"/>
      <c r="AA2693" s="249"/>
      <c r="AB2693" s="250"/>
      <c r="AC2693" s="250"/>
      <c r="AD2693" s="230"/>
      <c r="AE2693" s="251"/>
      <c r="AF2693" s="252"/>
      <c r="AG2693" s="236"/>
      <c r="AH2693" s="253"/>
      <c r="AI2693" s="230"/>
      <c r="AJ2693" s="230"/>
      <c r="AK2693" s="230"/>
      <c r="AL2693" s="230"/>
      <c r="AM2693" s="230"/>
      <c r="AN2693" s="230"/>
      <c r="AO2693" s="230"/>
      <c r="AP2693" s="230"/>
      <c r="AQ2693" s="230"/>
      <c r="AR2693" s="249"/>
      <c r="AS2693" s="230"/>
      <c r="AT2693" s="230"/>
      <c r="AU2693" s="230"/>
      <c r="AV2693" s="230"/>
      <c r="AW2693" s="230"/>
      <c r="AX2693" s="230"/>
      <c r="AY2693" s="230"/>
      <c r="AZ2693" s="230"/>
      <c r="BA2693" s="230"/>
      <c r="BB2693" s="230"/>
      <c r="BC2693" s="230"/>
      <c r="BD2693" s="230"/>
      <c r="BE2693" s="230"/>
      <c r="BF2693" s="230"/>
      <c r="BG2693" s="230"/>
      <c r="BH2693" s="230"/>
      <c r="BI2693" s="230"/>
      <c r="BJ2693" s="230"/>
      <c r="BK2693" s="230"/>
      <c r="BL2693" s="230"/>
      <c r="BM2693" s="230"/>
      <c r="BN2693" s="230"/>
      <c r="BO2693" s="230"/>
      <c r="BP2693" s="230"/>
      <c r="BQ2693" s="230"/>
      <c r="BR2693" s="230"/>
      <c r="BS2693" s="230"/>
      <c r="BT2693" s="230"/>
      <c r="BU2693" s="230"/>
      <c r="BV2693" s="230"/>
      <c r="BW2693" s="230"/>
      <c r="BX2693" s="230"/>
      <c r="BY2693" s="230"/>
      <c r="BZ2693" s="230"/>
      <c r="CA2693" s="230"/>
      <c r="CB2693" s="230"/>
      <c r="CC2693" s="230"/>
      <c r="CD2693" s="230"/>
      <c r="CE2693" s="230"/>
      <c r="CF2693" s="230"/>
      <c r="CG2693" s="230"/>
      <c r="CH2693" s="230"/>
      <c r="CI2693" s="230"/>
      <c r="CJ2693" s="230"/>
    </row>
    <row r="2694" spans="1:88" ht="14.25" customHeight="1">
      <c r="A2694" s="412"/>
      <c r="B2694" s="88"/>
      <c r="C2694" s="89"/>
      <c r="E2694" s="224"/>
      <c r="F2694" s="224"/>
      <c r="G2694" s="224"/>
      <c r="H2694" s="224"/>
      <c r="I2694" s="232"/>
      <c r="J2694" s="224"/>
      <c r="K2694" s="224"/>
      <c r="L2694" s="224"/>
      <c r="M2694" s="233"/>
      <c r="N2694" s="224"/>
      <c r="P2694" s="233"/>
      <c r="Q2694" s="244"/>
      <c r="R2694" s="245"/>
      <c r="S2694" s="154"/>
      <c r="T2694" s="154"/>
      <c r="U2694" s="236"/>
      <c r="V2694" s="225"/>
      <c r="W2694" s="246"/>
      <c r="X2694" s="247"/>
      <c r="Y2694" s="248"/>
      <c r="Z2694" s="249"/>
      <c r="AA2694" s="249"/>
      <c r="AB2694" s="250"/>
      <c r="AC2694" s="250"/>
      <c r="AD2694" s="230"/>
      <c r="AE2694" s="251"/>
      <c r="AF2694" s="252"/>
      <c r="AG2694" s="236"/>
      <c r="AH2694" s="253"/>
      <c r="AI2694" s="230"/>
      <c r="AJ2694" s="230"/>
      <c r="AK2694" s="230"/>
      <c r="AL2694" s="230"/>
      <c r="AM2694" s="230"/>
      <c r="AN2694" s="230"/>
      <c r="AO2694" s="230"/>
      <c r="AP2694" s="230"/>
      <c r="AQ2694" s="230"/>
      <c r="AR2694" s="249"/>
      <c r="AS2694" s="230"/>
      <c r="AT2694" s="230"/>
      <c r="AU2694" s="230"/>
      <c r="AV2694" s="230"/>
      <c r="AW2694" s="230"/>
      <c r="AX2694" s="230"/>
      <c r="AY2694" s="230"/>
      <c r="AZ2694" s="230"/>
      <c r="BA2694" s="230"/>
      <c r="BB2694" s="230"/>
      <c r="BC2694" s="230"/>
      <c r="BD2694" s="230"/>
      <c r="BE2694" s="230"/>
      <c r="BF2694" s="230"/>
      <c r="BG2694" s="230"/>
      <c r="BH2694" s="230"/>
      <c r="BI2694" s="230"/>
      <c r="BJ2694" s="230"/>
      <c r="BK2694" s="230"/>
      <c r="BL2694" s="230"/>
      <c r="BM2694" s="230"/>
      <c r="BN2694" s="230"/>
      <c r="BO2694" s="230"/>
      <c r="BP2694" s="230"/>
      <c r="BQ2694" s="230"/>
      <c r="BR2694" s="230"/>
      <c r="BS2694" s="230"/>
      <c r="BT2694" s="230"/>
      <c r="BU2694" s="230"/>
      <c r="BV2694" s="230"/>
      <c r="BW2694" s="230"/>
      <c r="BX2694" s="230"/>
      <c r="BY2694" s="230"/>
      <c r="BZ2694" s="230"/>
      <c r="CA2694" s="230"/>
      <c r="CB2694" s="230"/>
      <c r="CC2694" s="230"/>
      <c r="CD2694" s="230"/>
      <c r="CE2694" s="230"/>
      <c r="CF2694" s="230"/>
      <c r="CG2694" s="230"/>
      <c r="CH2694" s="230"/>
      <c r="CI2694" s="230"/>
      <c r="CJ2694" s="230"/>
    </row>
    <row r="2695" spans="1:88" ht="14.25" customHeight="1">
      <c r="A2695" s="412"/>
      <c r="B2695" s="88"/>
      <c r="C2695" s="89"/>
      <c r="E2695" s="224"/>
      <c r="F2695" s="224"/>
      <c r="G2695" s="224"/>
      <c r="H2695" s="224"/>
      <c r="I2695" s="232"/>
      <c r="J2695" s="224"/>
      <c r="K2695" s="224"/>
      <c r="L2695" s="224"/>
      <c r="M2695" s="233"/>
      <c r="N2695" s="224"/>
      <c r="P2695" s="233"/>
      <c r="Q2695" s="244"/>
      <c r="R2695" s="245"/>
      <c r="S2695" s="154"/>
      <c r="T2695" s="154"/>
      <c r="U2695" s="236"/>
      <c r="V2695" s="225"/>
      <c r="W2695" s="246"/>
      <c r="X2695" s="247"/>
      <c r="Y2695" s="248"/>
      <c r="Z2695" s="249"/>
      <c r="AA2695" s="249"/>
      <c r="AB2695" s="250"/>
      <c r="AC2695" s="250"/>
      <c r="AD2695" s="230"/>
      <c r="AE2695" s="251"/>
      <c r="AF2695" s="252"/>
      <c r="AG2695" s="236"/>
      <c r="AH2695" s="253"/>
      <c r="AI2695" s="230"/>
      <c r="AJ2695" s="230"/>
      <c r="AK2695" s="230"/>
      <c r="AL2695" s="230"/>
      <c r="AM2695" s="230"/>
      <c r="AN2695" s="230"/>
      <c r="AO2695" s="230"/>
      <c r="AP2695" s="230"/>
      <c r="AQ2695" s="230"/>
      <c r="AR2695" s="249"/>
      <c r="AS2695" s="230"/>
      <c r="AT2695" s="230"/>
      <c r="AU2695" s="230"/>
      <c r="AV2695" s="230"/>
      <c r="AW2695" s="230"/>
      <c r="AX2695" s="230"/>
      <c r="AY2695" s="230"/>
      <c r="AZ2695" s="230"/>
      <c r="BA2695" s="230"/>
      <c r="BB2695" s="230"/>
      <c r="BC2695" s="230"/>
      <c r="BD2695" s="230"/>
      <c r="BE2695" s="230"/>
      <c r="BF2695" s="230"/>
      <c r="BG2695" s="230"/>
      <c r="BH2695" s="230"/>
      <c r="BI2695" s="230"/>
      <c r="BJ2695" s="230"/>
      <c r="BK2695" s="230"/>
      <c r="BL2695" s="230"/>
      <c r="BM2695" s="230"/>
      <c r="BN2695" s="230"/>
      <c r="BO2695" s="230"/>
      <c r="BP2695" s="230"/>
      <c r="BQ2695" s="230"/>
      <c r="BR2695" s="230"/>
      <c r="BS2695" s="230"/>
      <c r="BT2695" s="230"/>
      <c r="BU2695" s="230"/>
      <c r="BV2695" s="230"/>
      <c r="BW2695" s="230"/>
      <c r="BX2695" s="230"/>
      <c r="BY2695" s="230"/>
      <c r="BZ2695" s="230"/>
      <c r="CA2695" s="230"/>
      <c r="CB2695" s="230"/>
      <c r="CC2695" s="230"/>
      <c r="CD2695" s="230"/>
      <c r="CE2695" s="230"/>
      <c r="CF2695" s="230"/>
      <c r="CG2695" s="230"/>
      <c r="CH2695" s="230"/>
      <c r="CI2695" s="230"/>
      <c r="CJ2695" s="230"/>
    </row>
    <row r="2696" spans="1:88" ht="14.25" customHeight="1">
      <c r="A2696" s="412"/>
      <c r="B2696" s="88"/>
      <c r="C2696" s="89"/>
      <c r="E2696" s="224"/>
      <c r="F2696" s="224"/>
      <c r="G2696" s="224"/>
      <c r="H2696" s="224"/>
      <c r="I2696" s="232"/>
      <c r="J2696" s="224"/>
      <c r="K2696" s="224"/>
      <c r="L2696" s="224"/>
      <c r="M2696" s="233"/>
      <c r="N2696" s="224"/>
      <c r="P2696" s="233"/>
      <c r="Q2696" s="244"/>
      <c r="R2696" s="245"/>
      <c r="S2696" s="154"/>
      <c r="T2696" s="154"/>
      <c r="U2696" s="236"/>
      <c r="V2696" s="225"/>
      <c r="W2696" s="246"/>
      <c r="X2696" s="247"/>
      <c r="Y2696" s="248"/>
      <c r="Z2696" s="249"/>
      <c r="AA2696" s="249"/>
      <c r="AB2696" s="250"/>
      <c r="AC2696" s="250"/>
      <c r="AD2696" s="230"/>
      <c r="AE2696" s="251"/>
      <c r="AF2696" s="252"/>
      <c r="AG2696" s="236"/>
      <c r="AH2696" s="253"/>
      <c r="AI2696" s="230"/>
      <c r="AJ2696" s="230"/>
      <c r="AK2696" s="230"/>
      <c r="AL2696" s="230"/>
      <c r="AM2696" s="230"/>
      <c r="AN2696" s="230"/>
      <c r="AO2696" s="230"/>
      <c r="AP2696" s="230"/>
      <c r="AQ2696" s="230"/>
      <c r="AR2696" s="249"/>
      <c r="AS2696" s="230"/>
      <c r="AT2696" s="230"/>
      <c r="AU2696" s="230"/>
      <c r="AV2696" s="230"/>
      <c r="AW2696" s="230"/>
      <c r="AX2696" s="230"/>
      <c r="AY2696" s="230"/>
      <c r="AZ2696" s="230"/>
      <c r="BA2696" s="230"/>
      <c r="BB2696" s="230"/>
      <c r="BC2696" s="230"/>
      <c r="BD2696" s="230"/>
      <c r="BE2696" s="230"/>
      <c r="BF2696" s="230"/>
      <c r="BG2696" s="230"/>
      <c r="BH2696" s="230"/>
      <c r="BI2696" s="230"/>
      <c r="BJ2696" s="230"/>
      <c r="BK2696" s="230"/>
      <c r="BL2696" s="230"/>
      <c r="BM2696" s="230"/>
      <c r="BN2696" s="230"/>
      <c r="BO2696" s="230"/>
      <c r="BP2696" s="230"/>
      <c r="BQ2696" s="230"/>
      <c r="BR2696" s="230"/>
      <c r="BS2696" s="230"/>
      <c r="BT2696" s="230"/>
      <c r="BU2696" s="230"/>
      <c r="BV2696" s="230"/>
      <c r="BW2696" s="230"/>
      <c r="BX2696" s="230"/>
      <c r="BY2696" s="230"/>
      <c r="BZ2696" s="230"/>
      <c r="CA2696" s="230"/>
      <c r="CB2696" s="230"/>
      <c r="CC2696" s="230"/>
      <c r="CD2696" s="230"/>
      <c r="CE2696" s="230"/>
      <c r="CF2696" s="230"/>
      <c r="CG2696" s="230"/>
      <c r="CH2696" s="230"/>
      <c r="CI2696" s="230"/>
      <c r="CJ2696" s="230"/>
    </row>
    <row r="2697" spans="1:88" ht="14.25" customHeight="1">
      <c r="A2697" s="412"/>
      <c r="B2697" s="88"/>
      <c r="C2697" s="89"/>
      <c r="E2697" s="224"/>
      <c r="F2697" s="224"/>
      <c r="G2697" s="224"/>
      <c r="H2697" s="224"/>
      <c r="I2697" s="232"/>
      <c r="J2697" s="224"/>
      <c r="K2697" s="224"/>
      <c r="L2697" s="224"/>
      <c r="M2697" s="233"/>
      <c r="N2697" s="224"/>
      <c r="P2697" s="233"/>
      <c r="Q2697" s="244"/>
      <c r="R2697" s="245"/>
      <c r="S2697" s="154"/>
      <c r="T2697" s="154"/>
      <c r="U2697" s="236"/>
      <c r="V2697" s="225"/>
      <c r="W2697" s="246"/>
      <c r="X2697" s="247"/>
      <c r="Y2697" s="248"/>
      <c r="Z2697" s="249"/>
      <c r="AA2697" s="249"/>
      <c r="AB2697" s="250"/>
      <c r="AC2697" s="250"/>
      <c r="AD2697" s="230"/>
      <c r="AE2697" s="251"/>
      <c r="AF2697" s="252"/>
      <c r="AG2697" s="236"/>
      <c r="AH2697" s="253"/>
      <c r="AI2697" s="230"/>
      <c r="AJ2697" s="230"/>
      <c r="AK2697" s="230"/>
      <c r="AL2697" s="230"/>
      <c r="AM2697" s="230"/>
      <c r="AN2697" s="230"/>
      <c r="AO2697" s="230"/>
      <c r="AP2697" s="230"/>
      <c r="AQ2697" s="230"/>
      <c r="AR2697" s="249"/>
      <c r="AS2697" s="230"/>
      <c r="AT2697" s="230"/>
      <c r="AU2697" s="230"/>
      <c r="AV2697" s="230"/>
      <c r="AW2697" s="230"/>
      <c r="AX2697" s="230"/>
      <c r="AY2697" s="230"/>
      <c r="AZ2697" s="230"/>
      <c r="BA2697" s="230"/>
      <c r="BB2697" s="230"/>
      <c r="BC2697" s="230"/>
      <c r="BD2697" s="230"/>
      <c r="BE2697" s="230"/>
      <c r="BF2697" s="230"/>
      <c r="BG2697" s="230"/>
      <c r="BH2697" s="230"/>
      <c r="BI2697" s="230"/>
      <c r="BJ2697" s="230"/>
      <c r="BK2697" s="230"/>
      <c r="BL2697" s="230"/>
      <c r="BM2697" s="230"/>
      <c r="BN2697" s="230"/>
      <c r="BO2697" s="230"/>
      <c r="BP2697" s="230"/>
      <c r="BQ2697" s="230"/>
      <c r="BR2697" s="230"/>
      <c r="BS2697" s="230"/>
      <c r="BT2697" s="230"/>
      <c r="BU2697" s="230"/>
      <c r="BV2697" s="230"/>
      <c r="BW2697" s="230"/>
      <c r="BX2697" s="230"/>
      <c r="BY2697" s="230"/>
      <c r="BZ2697" s="230"/>
      <c r="CA2697" s="230"/>
      <c r="CB2697" s="230"/>
      <c r="CC2697" s="230"/>
      <c r="CD2697" s="230"/>
      <c r="CE2697" s="230"/>
      <c r="CF2697" s="230"/>
      <c r="CG2697" s="230"/>
      <c r="CH2697" s="230"/>
      <c r="CI2697" s="230"/>
      <c r="CJ2697" s="230"/>
    </row>
    <row r="2698" spans="1:88" ht="14.25" customHeight="1">
      <c r="A2698" s="412"/>
      <c r="B2698" s="88"/>
      <c r="C2698" s="89"/>
      <c r="E2698" s="224"/>
      <c r="F2698" s="224"/>
      <c r="G2698" s="224"/>
      <c r="H2698" s="224"/>
      <c r="I2698" s="232"/>
      <c r="J2698" s="224"/>
      <c r="K2698" s="224"/>
      <c r="L2698" s="224"/>
      <c r="M2698" s="233"/>
      <c r="N2698" s="224"/>
      <c r="P2698" s="233"/>
      <c r="Q2698" s="244"/>
      <c r="R2698" s="245"/>
      <c r="S2698" s="154"/>
      <c r="T2698" s="154"/>
      <c r="U2698" s="236"/>
      <c r="V2698" s="225"/>
      <c r="W2698" s="246"/>
      <c r="X2698" s="247"/>
      <c r="Y2698" s="248"/>
      <c r="Z2698" s="249"/>
      <c r="AA2698" s="249"/>
      <c r="AB2698" s="250"/>
      <c r="AC2698" s="250"/>
      <c r="AD2698" s="230"/>
      <c r="AE2698" s="251"/>
      <c r="AF2698" s="252"/>
      <c r="AG2698" s="236"/>
      <c r="AH2698" s="253"/>
      <c r="AI2698" s="230"/>
      <c r="AJ2698" s="230"/>
      <c r="AK2698" s="230"/>
      <c r="AL2698" s="230"/>
      <c r="AM2698" s="230"/>
      <c r="AN2698" s="230"/>
      <c r="AO2698" s="230"/>
      <c r="AP2698" s="230"/>
      <c r="AQ2698" s="230"/>
      <c r="AR2698" s="249"/>
      <c r="AS2698" s="230"/>
      <c r="AT2698" s="230"/>
      <c r="AU2698" s="230"/>
      <c r="AV2698" s="230"/>
      <c r="AW2698" s="230"/>
      <c r="AX2698" s="230"/>
      <c r="AY2698" s="230"/>
      <c r="AZ2698" s="230"/>
      <c r="BA2698" s="230"/>
      <c r="BB2698" s="230"/>
      <c r="BC2698" s="230"/>
      <c r="BD2698" s="230"/>
      <c r="BE2698" s="230"/>
      <c r="BF2698" s="230"/>
      <c r="BG2698" s="230"/>
      <c r="BH2698" s="230"/>
      <c r="BI2698" s="230"/>
      <c r="BJ2698" s="230"/>
      <c r="BK2698" s="230"/>
      <c r="BL2698" s="230"/>
      <c r="BM2698" s="230"/>
      <c r="BN2698" s="230"/>
      <c r="BO2698" s="230"/>
      <c r="BP2698" s="230"/>
      <c r="BQ2698" s="230"/>
      <c r="BR2698" s="230"/>
      <c r="BS2698" s="230"/>
      <c r="BT2698" s="230"/>
      <c r="BU2698" s="230"/>
      <c r="BV2698" s="230"/>
      <c r="BW2698" s="230"/>
      <c r="BX2698" s="230"/>
      <c r="BY2698" s="230"/>
      <c r="BZ2698" s="230"/>
      <c r="CA2698" s="230"/>
      <c r="CB2698" s="230"/>
      <c r="CC2698" s="230"/>
      <c r="CD2698" s="230"/>
      <c r="CE2698" s="230"/>
      <c r="CF2698" s="230"/>
      <c r="CG2698" s="230"/>
      <c r="CH2698" s="230"/>
      <c r="CI2698" s="230"/>
      <c r="CJ2698" s="230"/>
    </row>
    <row r="2699" spans="1:88" ht="14.25" customHeight="1">
      <c r="A2699" s="412"/>
      <c r="B2699" s="88"/>
      <c r="C2699" s="89"/>
      <c r="E2699" s="224"/>
      <c r="F2699" s="224"/>
      <c r="G2699" s="224"/>
      <c r="H2699" s="224"/>
      <c r="I2699" s="232"/>
      <c r="J2699" s="224"/>
      <c r="K2699" s="224"/>
      <c r="L2699" s="224"/>
      <c r="M2699" s="233"/>
      <c r="N2699" s="224"/>
      <c r="P2699" s="233"/>
      <c r="Q2699" s="244"/>
      <c r="R2699" s="245"/>
      <c r="S2699" s="154"/>
      <c r="T2699" s="154"/>
      <c r="U2699" s="236"/>
      <c r="V2699" s="225"/>
      <c r="W2699" s="246"/>
      <c r="X2699" s="247"/>
      <c r="Y2699" s="248"/>
      <c r="Z2699" s="249"/>
      <c r="AA2699" s="249"/>
      <c r="AB2699" s="250"/>
      <c r="AC2699" s="250"/>
      <c r="AD2699" s="230"/>
      <c r="AE2699" s="251"/>
      <c r="AF2699" s="252"/>
      <c r="AG2699" s="236"/>
      <c r="AH2699" s="253"/>
      <c r="AI2699" s="230"/>
      <c r="AJ2699" s="230"/>
      <c r="AK2699" s="230"/>
      <c r="AL2699" s="230"/>
      <c r="AM2699" s="230"/>
      <c r="AN2699" s="230"/>
      <c r="AO2699" s="230"/>
      <c r="AP2699" s="230"/>
      <c r="AQ2699" s="230"/>
      <c r="AR2699" s="249"/>
      <c r="AS2699" s="230"/>
      <c r="AT2699" s="230"/>
      <c r="AU2699" s="230"/>
      <c r="AV2699" s="230"/>
      <c r="AW2699" s="230"/>
      <c r="AX2699" s="230"/>
      <c r="AY2699" s="230"/>
      <c r="AZ2699" s="230"/>
      <c r="BA2699" s="230"/>
      <c r="BB2699" s="230"/>
      <c r="BC2699" s="230"/>
      <c r="BD2699" s="230"/>
      <c r="BE2699" s="230"/>
      <c r="BF2699" s="230"/>
      <c r="BG2699" s="230"/>
      <c r="BH2699" s="230"/>
      <c r="BI2699" s="230"/>
      <c r="BJ2699" s="230"/>
      <c r="BK2699" s="230"/>
      <c r="BL2699" s="230"/>
      <c r="BM2699" s="230"/>
      <c r="BN2699" s="230"/>
      <c r="BO2699" s="230"/>
      <c r="BP2699" s="230"/>
      <c r="BQ2699" s="230"/>
      <c r="BR2699" s="230"/>
      <c r="BS2699" s="230"/>
      <c r="BT2699" s="230"/>
      <c r="BU2699" s="230"/>
      <c r="BV2699" s="230"/>
      <c r="BW2699" s="230"/>
      <c r="BX2699" s="230"/>
      <c r="BY2699" s="230"/>
      <c r="BZ2699" s="230"/>
      <c r="CA2699" s="230"/>
      <c r="CB2699" s="230"/>
      <c r="CC2699" s="230"/>
      <c r="CD2699" s="230"/>
      <c r="CE2699" s="230"/>
      <c r="CF2699" s="230"/>
      <c r="CG2699" s="230"/>
      <c r="CH2699" s="230"/>
      <c r="CI2699" s="230"/>
      <c r="CJ2699" s="230"/>
    </row>
    <row r="2700" spans="1:88" ht="14.25" customHeight="1">
      <c r="A2700" s="412"/>
      <c r="B2700" s="88"/>
      <c r="C2700" s="89"/>
      <c r="E2700" s="224"/>
      <c r="F2700" s="224"/>
      <c r="G2700" s="224"/>
      <c r="H2700" s="224"/>
      <c r="I2700" s="232"/>
      <c r="J2700" s="224"/>
      <c r="K2700" s="224"/>
      <c r="L2700" s="224"/>
      <c r="M2700" s="233"/>
      <c r="N2700" s="224"/>
      <c r="P2700" s="233"/>
      <c r="Q2700" s="244"/>
      <c r="R2700" s="245"/>
      <c r="S2700" s="154"/>
      <c r="T2700" s="154"/>
      <c r="U2700" s="236"/>
      <c r="V2700" s="225"/>
      <c r="W2700" s="246"/>
      <c r="X2700" s="247"/>
      <c r="Y2700" s="248"/>
      <c r="Z2700" s="249"/>
      <c r="AA2700" s="249"/>
      <c r="AB2700" s="250"/>
      <c r="AC2700" s="250"/>
      <c r="AD2700" s="230"/>
      <c r="AE2700" s="251"/>
      <c r="AF2700" s="252"/>
      <c r="AG2700" s="236"/>
      <c r="AH2700" s="253"/>
      <c r="AI2700" s="230"/>
      <c r="AJ2700" s="230"/>
      <c r="AK2700" s="230"/>
      <c r="AL2700" s="230"/>
      <c r="AM2700" s="230"/>
      <c r="AN2700" s="230"/>
      <c r="AO2700" s="230"/>
      <c r="AP2700" s="230"/>
      <c r="AQ2700" s="230"/>
      <c r="AR2700" s="249"/>
      <c r="AS2700" s="230"/>
      <c r="AT2700" s="230"/>
      <c r="AU2700" s="230"/>
      <c r="AV2700" s="230"/>
      <c r="AW2700" s="230"/>
      <c r="AX2700" s="230"/>
      <c r="AY2700" s="230"/>
      <c r="AZ2700" s="230"/>
      <c r="BA2700" s="230"/>
      <c r="BB2700" s="230"/>
      <c r="BC2700" s="230"/>
      <c r="BD2700" s="230"/>
      <c r="BE2700" s="230"/>
      <c r="BF2700" s="230"/>
      <c r="BG2700" s="230"/>
      <c r="BH2700" s="230"/>
      <c r="BI2700" s="230"/>
      <c r="BJ2700" s="230"/>
      <c r="BK2700" s="230"/>
      <c r="BL2700" s="230"/>
      <c r="BM2700" s="230"/>
      <c r="BN2700" s="230"/>
      <c r="BO2700" s="230"/>
      <c r="BP2700" s="230"/>
      <c r="BQ2700" s="230"/>
      <c r="BR2700" s="230"/>
      <c r="BS2700" s="230"/>
      <c r="BT2700" s="230"/>
      <c r="BU2700" s="230"/>
      <c r="BV2700" s="230"/>
      <c r="BW2700" s="230"/>
      <c r="BX2700" s="230"/>
      <c r="BY2700" s="230"/>
      <c r="BZ2700" s="230"/>
      <c r="CA2700" s="230"/>
      <c r="CB2700" s="230"/>
      <c r="CC2700" s="230"/>
      <c r="CD2700" s="230"/>
      <c r="CE2700" s="230"/>
      <c r="CF2700" s="230"/>
      <c r="CG2700" s="230"/>
      <c r="CH2700" s="230"/>
      <c r="CI2700" s="230"/>
      <c r="CJ2700" s="230"/>
    </row>
    <row r="2701" spans="1:88" ht="14.25" customHeight="1">
      <c r="A2701" s="412"/>
      <c r="B2701" s="88"/>
      <c r="C2701" s="89"/>
      <c r="E2701" s="224"/>
      <c r="F2701" s="224"/>
      <c r="G2701" s="224"/>
      <c r="H2701" s="224"/>
      <c r="I2701" s="232"/>
      <c r="J2701" s="224"/>
      <c r="K2701" s="224"/>
      <c r="L2701" s="224"/>
      <c r="M2701" s="233"/>
      <c r="N2701" s="224"/>
      <c r="P2701" s="233"/>
      <c r="Q2701" s="244"/>
      <c r="R2701" s="245"/>
      <c r="S2701" s="154"/>
      <c r="T2701" s="154"/>
      <c r="U2701" s="236"/>
      <c r="V2701" s="225"/>
      <c r="W2701" s="246"/>
      <c r="X2701" s="247"/>
      <c r="Y2701" s="248"/>
      <c r="Z2701" s="249"/>
      <c r="AA2701" s="249"/>
      <c r="AB2701" s="250"/>
      <c r="AC2701" s="250"/>
      <c r="AD2701" s="230"/>
      <c r="AE2701" s="251"/>
      <c r="AF2701" s="252"/>
      <c r="AG2701" s="236"/>
      <c r="AH2701" s="253"/>
      <c r="AI2701" s="230"/>
      <c r="AJ2701" s="230"/>
      <c r="AK2701" s="230"/>
      <c r="AL2701" s="230"/>
      <c r="AM2701" s="230"/>
      <c r="AN2701" s="230"/>
      <c r="AO2701" s="230"/>
      <c r="AP2701" s="230"/>
      <c r="AQ2701" s="230"/>
      <c r="AR2701" s="249"/>
      <c r="AS2701" s="230"/>
      <c r="AT2701" s="230"/>
      <c r="AU2701" s="230"/>
      <c r="AV2701" s="230"/>
      <c r="AW2701" s="230"/>
      <c r="AX2701" s="230"/>
      <c r="AY2701" s="230"/>
      <c r="AZ2701" s="230"/>
      <c r="BA2701" s="230"/>
      <c r="BB2701" s="230"/>
      <c r="BC2701" s="230"/>
      <c r="BD2701" s="230"/>
      <c r="BE2701" s="230"/>
      <c r="BF2701" s="230"/>
      <c r="BG2701" s="230"/>
      <c r="BH2701" s="230"/>
      <c r="BI2701" s="230"/>
      <c r="BJ2701" s="230"/>
      <c r="BK2701" s="230"/>
      <c r="BL2701" s="230"/>
      <c r="BM2701" s="230"/>
      <c r="BN2701" s="230"/>
      <c r="BO2701" s="230"/>
      <c r="BP2701" s="230"/>
      <c r="BQ2701" s="230"/>
      <c r="BR2701" s="230"/>
      <c r="BS2701" s="230"/>
      <c r="BT2701" s="230"/>
      <c r="BU2701" s="230"/>
      <c r="BV2701" s="230"/>
      <c r="BW2701" s="230"/>
      <c r="BX2701" s="230"/>
      <c r="BY2701" s="230"/>
      <c r="BZ2701" s="230"/>
      <c r="CA2701" s="230"/>
      <c r="CB2701" s="230"/>
      <c r="CC2701" s="230"/>
      <c r="CD2701" s="230"/>
      <c r="CE2701" s="230"/>
      <c r="CF2701" s="230"/>
      <c r="CG2701" s="230"/>
      <c r="CH2701" s="230"/>
      <c r="CI2701" s="230"/>
      <c r="CJ2701" s="230"/>
    </row>
    <row r="2702" spans="1:88" ht="14.25" customHeight="1">
      <c r="A2702" s="412"/>
      <c r="B2702" s="88"/>
      <c r="C2702" s="89"/>
      <c r="E2702" s="224"/>
      <c r="F2702" s="224"/>
      <c r="G2702" s="224"/>
      <c r="H2702" s="224"/>
      <c r="I2702" s="232"/>
      <c r="J2702" s="224"/>
      <c r="K2702" s="224"/>
      <c r="L2702" s="224"/>
      <c r="M2702" s="233"/>
      <c r="N2702" s="224"/>
      <c r="P2702" s="233"/>
      <c r="Q2702" s="244"/>
      <c r="R2702" s="245"/>
      <c r="S2702" s="154"/>
      <c r="T2702" s="154"/>
      <c r="U2702" s="236"/>
      <c r="V2702" s="225"/>
      <c r="W2702" s="246"/>
      <c r="X2702" s="247"/>
      <c r="Y2702" s="248"/>
      <c r="Z2702" s="249"/>
      <c r="AA2702" s="249"/>
      <c r="AB2702" s="250"/>
      <c r="AC2702" s="250"/>
      <c r="AD2702" s="230"/>
      <c r="AE2702" s="251"/>
      <c r="AF2702" s="252"/>
      <c r="AG2702" s="236"/>
      <c r="AH2702" s="253"/>
      <c r="AI2702" s="230"/>
      <c r="AJ2702" s="230"/>
      <c r="AK2702" s="230"/>
      <c r="AL2702" s="230"/>
      <c r="AM2702" s="230"/>
      <c r="AN2702" s="230"/>
      <c r="AO2702" s="230"/>
      <c r="AP2702" s="230"/>
      <c r="AQ2702" s="230"/>
      <c r="AR2702" s="249"/>
      <c r="AS2702" s="230"/>
      <c r="AT2702" s="230"/>
      <c r="AU2702" s="230"/>
      <c r="AV2702" s="230"/>
      <c r="AW2702" s="230"/>
      <c r="AX2702" s="230"/>
      <c r="AY2702" s="230"/>
      <c r="AZ2702" s="230"/>
      <c r="BA2702" s="230"/>
      <c r="BB2702" s="230"/>
      <c r="BC2702" s="230"/>
      <c r="BD2702" s="230"/>
      <c r="BE2702" s="230"/>
      <c r="BF2702" s="230"/>
      <c r="BG2702" s="230"/>
      <c r="BH2702" s="230"/>
      <c r="BI2702" s="230"/>
      <c r="BJ2702" s="230"/>
      <c r="BK2702" s="230"/>
      <c r="BL2702" s="230"/>
      <c r="BM2702" s="230"/>
      <c r="BN2702" s="230"/>
      <c r="BO2702" s="230"/>
      <c r="BP2702" s="230"/>
      <c r="BQ2702" s="230"/>
      <c r="BR2702" s="230"/>
      <c r="BS2702" s="230"/>
      <c r="BT2702" s="230"/>
      <c r="BU2702" s="230"/>
      <c r="BV2702" s="230"/>
      <c r="BW2702" s="230"/>
      <c r="BX2702" s="230"/>
      <c r="BY2702" s="230"/>
      <c r="BZ2702" s="230"/>
      <c r="CA2702" s="230"/>
      <c r="CB2702" s="230"/>
      <c r="CC2702" s="230"/>
      <c r="CD2702" s="230"/>
      <c r="CE2702" s="230"/>
      <c r="CF2702" s="230"/>
      <c r="CG2702" s="230"/>
      <c r="CH2702" s="230"/>
      <c r="CI2702" s="230"/>
      <c r="CJ2702" s="230"/>
    </row>
    <row r="2703" spans="1:88" ht="14.25" customHeight="1">
      <c r="A2703" s="412"/>
      <c r="B2703" s="88"/>
      <c r="C2703" s="89"/>
      <c r="E2703" s="224"/>
      <c r="F2703" s="224"/>
      <c r="G2703" s="224"/>
      <c r="H2703" s="224"/>
      <c r="I2703" s="232"/>
      <c r="J2703" s="224"/>
      <c r="K2703" s="224"/>
      <c r="L2703" s="224"/>
      <c r="M2703" s="233"/>
      <c r="N2703" s="224"/>
      <c r="P2703" s="233"/>
      <c r="Q2703" s="244"/>
      <c r="R2703" s="245"/>
      <c r="S2703" s="154"/>
      <c r="T2703" s="154"/>
      <c r="U2703" s="236"/>
      <c r="V2703" s="225"/>
      <c r="W2703" s="246"/>
      <c r="X2703" s="247"/>
      <c r="Y2703" s="248"/>
      <c r="Z2703" s="249"/>
      <c r="AA2703" s="249"/>
      <c r="AB2703" s="250"/>
      <c r="AC2703" s="250"/>
      <c r="AD2703" s="230"/>
      <c r="AE2703" s="251"/>
      <c r="AF2703" s="252"/>
      <c r="AG2703" s="236"/>
      <c r="AH2703" s="253"/>
      <c r="AI2703" s="230"/>
      <c r="AJ2703" s="230"/>
      <c r="AK2703" s="230"/>
      <c r="AL2703" s="230"/>
      <c r="AM2703" s="230"/>
      <c r="AN2703" s="230"/>
      <c r="AO2703" s="230"/>
      <c r="AP2703" s="230"/>
      <c r="AQ2703" s="230"/>
      <c r="AR2703" s="249"/>
      <c r="AS2703" s="230"/>
      <c r="AT2703" s="230"/>
      <c r="AU2703" s="230"/>
      <c r="AV2703" s="230"/>
      <c r="AW2703" s="230"/>
      <c r="AX2703" s="230"/>
      <c r="AY2703" s="230"/>
      <c r="AZ2703" s="230"/>
      <c r="BA2703" s="230"/>
      <c r="BB2703" s="230"/>
      <c r="BC2703" s="230"/>
      <c r="BD2703" s="230"/>
      <c r="BE2703" s="230"/>
      <c r="BF2703" s="230"/>
      <c r="BG2703" s="230"/>
      <c r="BH2703" s="230"/>
      <c r="BI2703" s="230"/>
      <c r="BJ2703" s="230"/>
      <c r="BK2703" s="230"/>
      <c r="BL2703" s="230"/>
      <c r="BM2703" s="230"/>
      <c r="BN2703" s="230"/>
      <c r="BO2703" s="230"/>
      <c r="BP2703" s="230"/>
      <c r="BQ2703" s="230"/>
      <c r="BR2703" s="230"/>
      <c r="BS2703" s="230"/>
      <c r="BT2703" s="230"/>
      <c r="BU2703" s="230"/>
      <c r="BV2703" s="230"/>
      <c r="BW2703" s="230"/>
      <c r="BX2703" s="230"/>
      <c r="BY2703" s="230"/>
      <c r="BZ2703" s="230"/>
      <c r="CA2703" s="230"/>
      <c r="CB2703" s="230"/>
      <c r="CC2703" s="230"/>
      <c r="CD2703" s="230"/>
      <c r="CE2703" s="230"/>
      <c r="CF2703" s="230"/>
      <c r="CG2703" s="230"/>
      <c r="CH2703" s="230"/>
      <c r="CI2703" s="230"/>
      <c r="CJ2703" s="230"/>
    </row>
    <row r="2704" spans="1:88" ht="14.25" customHeight="1">
      <c r="A2704" s="412"/>
      <c r="B2704" s="88"/>
      <c r="C2704" s="89"/>
      <c r="E2704" s="224"/>
      <c r="F2704" s="224"/>
      <c r="G2704" s="224"/>
      <c r="H2704" s="224"/>
      <c r="I2704" s="232"/>
      <c r="J2704" s="224"/>
      <c r="K2704" s="224"/>
      <c r="L2704" s="224"/>
      <c r="M2704" s="233"/>
      <c r="N2704" s="224"/>
      <c r="P2704" s="233"/>
      <c r="Q2704" s="244"/>
      <c r="R2704" s="245"/>
      <c r="S2704" s="154"/>
      <c r="T2704" s="154"/>
      <c r="U2704" s="236"/>
      <c r="V2704" s="225"/>
      <c r="W2704" s="246"/>
      <c r="X2704" s="247"/>
      <c r="Y2704" s="248"/>
      <c r="Z2704" s="249"/>
      <c r="AA2704" s="249"/>
      <c r="AB2704" s="250"/>
      <c r="AC2704" s="250"/>
      <c r="AD2704" s="230"/>
      <c r="AE2704" s="251"/>
      <c r="AF2704" s="252"/>
      <c r="AG2704" s="236"/>
      <c r="AH2704" s="253"/>
      <c r="AI2704" s="230"/>
      <c r="AJ2704" s="230"/>
      <c r="AK2704" s="230"/>
      <c r="AL2704" s="230"/>
      <c r="AM2704" s="230"/>
      <c r="AN2704" s="230"/>
      <c r="AO2704" s="230"/>
      <c r="AP2704" s="230"/>
      <c r="AQ2704" s="230"/>
      <c r="AR2704" s="249"/>
      <c r="AS2704" s="230"/>
      <c r="AT2704" s="230"/>
      <c r="AU2704" s="230"/>
      <c r="AV2704" s="230"/>
      <c r="AW2704" s="230"/>
      <c r="AX2704" s="230"/>
      <c r="AY2704" s="230"/>
      <c r="AZ2704" s="230"/>
      <c r="BA2704" s="230"/>
      <c r="BB2704" s="230"/>
      <c r="BC2704" s="230"/>
      <c r="BD2704" s="230"/>
      <c r="BE2704" s="230"/>
      <c r="BF2704" s="230"/>
      <c r="BG2704" s="230"/>
      <c r="BH2704" s="230"/>
      <c r="BI2704" s="230"/>
      <c r="BJ2704" s="230"/>
      <c r="BK2704" s="230"/>
      <c r="BL2704" s="230"/>
      <c r="BM2704" s="230"/>
      <c r="BN2704" s="230"/>
      <c r="BO2704" s="230"/>
      <c r="BP2704" s="230"/>
      <c r="BQ2704" s="230"/>
      <c r="BR2704" s="230"/>
      <c r="BS2704" s="230"/>
      <c r="BT2704" s="230"/>
      <c r="BU2704" s="230"/>
      <c r="BV2704" s="230"/>
      <c r="BW2704" s="230"/>
      <c r="BX2704" s="230"/>
      <c r="BY2704" s="230"/>
      <c r="BZ2704" s="230"/>
      <c r="CA2704" s="230"/>
      <c r="CB2704" s="230"/>
      <c r="CC2704" s="230"/>
      <c r="CD2704" s="230"/>
      <c r="CE2704" s="230"/>
      <c r="CF2704" s="230"/>
      <c r="CG2704" s="230"/>
      <c r="CH2704" s="230"/>
      <c r="CI2704" s="230"/>
      <c r="CJ2704" s="230"/>
    </row>
    <row r="2705" spans="1:88" ht="14.25" customHeight="1">
      <c r="A2705" s="412"/>
      <c r="B2705" s="88"/>
      <c r="C2705" s="89"/>
      <c r="E2705" s="224"/>
      <c r="F2705" s="224"/>
      <c r="G2705" s="224"/>
      <c r="H2705" s="224"/>
      <c r="I2705" s="232"/>
      <c r="J2705" s="224"/>
      <c r="K2705" s="224"/>
      <c r="L2705" s="224"/>
      <c r="M2705" s="233"/>
      <c r="N2705" s="224"/>
      <c r="P2705" s="233"/>
      <c r="Q2705" s="244"/>
      <c r="R2705" s="245"/>
      <c r="S2705" s="154"/>
      <c r="T2705" s="154"/>
      <c r="U2705" s="236"/>
      <c r="V2705" s="225"/>
      <c r="W2705" s="246"/>
      <c r="X2705" s="247"/>
      <c r="Y2705" s="248"/>
      <c r="Z2705" s="249"/>
      <c r="AA2705" s="249"/>
      <c r="AB2705" s="250"/>
      <c r="AC2705" s="250"/>
      <c r="AD2705" s="230"/>
      <c r="AE2705" s="251"/>
      <c r="AF2705" s="252"/>
      <c r="AG2705" s="236"/>
      <c r="AH2705" s="253"/>
      <c r="AI2705" s="230"/>
      <c r="AJ2705" s="230"/>
      <c r="AK2705" s="230"/>
      <c r="AL2705" s="230"/>
      <c r="AM2705" s="230"/>
      <c r="AN2705" s="230"/>
      <c r="AO2705" s="230"/>
      <c r="AP2705" s="230"/>
      <c r="AQ2705" s="230"/>
      <c r="AR2705" s="249"/>
      <c r="AS2705" s="230"/>
      <c r="AT2705" s="230"/>
      <c r="AU2705" s="230"/>
      <c r="AV2705" s="230"/>
      <c r="AW2705" s="230"/>
      <c r="AX2705" s="230"/>
      <c r="AY2705" s="230"/>
      <c r="AZ2705" s="230"/>
      <c r="BA2705" s="230"/>
      <c r="BB2705" s="230"/>
      <c r="BC2705" s="230"/>
      <c r="BD2705" s="230"/>
      <c r="BE2705" s="230"/>
      <c r="BF2705" s="230"/>
      <c r="BG2705" s="230"/>
      <c r="BH2705" s="230"/>
      <c r="BI2705" s="230"/>
      <c r="BJ2705" s="230"/>
      <c r="BK2705" s="230"/>
      <c r="BL2705" s="230"/>
      <c r="BM2705" s="230"/>
      <c r="BN2705" s="230"/>
      <c r="BO2705" s="230"/>
      <c r="BP2705" s="230"/>
      <c r="BQ2705" s="230"/>
      <c r="BR2705" s="230"/>
      <c r="BS2705" s="230"/>
      <c r="BT2705" s="230"/>
      <c r="BU2705" s="230"/>
      <c r="BV2705" s="230"/>
      <c r="BW2705" s="230"/>
      <c r="BX2705" s="230"/>
      <c r="BY2705" s="230"/>
      <c r="BZ2705" s="230"/>
      <c r="CA2705" s="230"/>
      <c r="CB2705" s="230"/>
      <c r="CC2705" s="230"/>
      <c r="CD2705" s="230"/>
      <c r="CE2705" s="230"/>
      <c r="CF2705" s="230"/>
      <c r="CG2705" s="230"/>
      <c r="CH2705" s="230"/>
      <c r="CI2705" s="230"/>
      <c r="CJ2705" s="230"/>
    </row>
    <row r="2706" spans="1:88" ht="14.25" customHeight="1">
      <c r="A2706" s="412"/>
      <c r="B2706" s="88"/>
      <c r="C2706" s="89"/>
      <c r="E2706" s="224"/>
      <c r="F2706" s="224"/>
      <c r="G2706" s="224"/>
      <c r="H2706" s="224"/>
      <c r="I2706" s="232"/>
      <c r="J2706" s="224"/>
      <c r="K2706" s="224"/>
      <c r="L2706" s="224"/>
      <c r="M2706" s="233"/>
      <c r="N2706" s="224"/>
      <c r="P2706" s="233"/>
      <c r="Q2706" s="244"/>
      <c r="R2706" s="245"/>
      <c r="S2706" s="154"/>
      <c r="T2706" s="154"/>
      <c r="U2706" s="236"/>
      <c r="V2706" s="225"/>
      <c r="W2706" s="246"/>
      <c r="X2706" s="247"/>
      <c r="Y2706" s="248"/>
      <c r="Z2706" s="249"/>
      <c r="AA2706" s="249"/>
      <c r="AB2706" s="250"/>
      <c r="AC2706" s="250"/>
      <c r="AD2706" s="230"/>
      <c r="AE2706" s="251"/>
      <c r="AF2706" s="252"/>
      <c r="AG2706" s="236"/>
      <c r="AH2706" s="253"/>
      <c r="AI2706" s="230"/>
      <c r="AJ2706" s="230"/>
      <c r="AK2706" s="230"/>
      <c r="AL2706" s="230"/>
      <c r="AM2706" s="230"/>
      <c r="AN2706" s="230"/>
      <c r="AO2706" s="230"/>
      <c r="AP2706" s="230"/>
      <c r="AQ2706" s="230"/>
      <c r="AR2706" s="249"/>
      <c r="AS2706" s="230"/>
      <c r="AT2706" s="230"/>
      <c r="AU2706" s="230"/>
      <c r="AV2706" s="230"/>
      <c r="AW2706" s="230"/>
      <c r="AX2706" s="230"/>
      <c r="AY2706" s="230"/>
      <c r="AZ2706" s="230"/>
      <c r="BA2706" s="230"/>
      <c r="BB2706" s="230"/>
      <c r="BC2706" s="230"/>
      <c r="BD2706" s="230"/>
      <c r="BE2706" s="230"/>
      <c r="BF2706" s="230"/>
      <c r="BG2706" s="230"/>
      <c r="BH2706" s="230"/>
      <c r="BI2706" s="230"/>
      <c r="BJ2706" s="230"/>
      <c r="BK2706" s="230"/>
      <c r="BL2706" s="230"/>
      <c r="BM2706" s="230"/>
      <c r="BN2706" s="230"/>
      <c r="BO2706" s="230"/>
      <c r="BP2706" s="230"/>
      <c r="BQ2706" s="230"/>
      <c r="BR2706" s="230"/>
      <c r="BS2706" s="230"/>
      <c r="BT2706" s="230"/>
      <c r="BU2706" s="230"/>
      <c r="BV2706" s="230"/>
      <c r="BW2706" s="230"/>
      <c r="BX2706" s="230"/>
      <c r="BY2706" s="230"/>
      <c r="BZ2706" s="230"/>
      <c r="CA2706" s="230"/>
      <c r="CB2706" s="230"/>
      <c r="CC2706" s="230"/>
      <c r="CD2706" s="230"/>
      <c r="CE2706" s="230"/>
      <c r="CF2706" s="230"/>
      <c r="CG2706" s="230"/>
      <c r="CH2706" s="230"/>
      <c r="CI2706" s="230"/>
      <c r="CJ2706" s="230"/>
    </row>
    <row r="2707" spans="1:88" ht="14.25" customHeight="1">
      <c r="A2707" s="412"/>
      <c r="B2707" s="88"/>
      <c r="C2707" s="89"/>
      <c r="E2707" s="224"/>
      <c r="F2707" s="224"/>
      <c r="G2707" s="224"/>
      <c r="H2707" s="224"/>
      <c r="I2707" s="232"/>
      <c r="J2707" s="224"/>
      <c r="K2707" s="224"/>
      <c r="L2707" s="224"/>
      <c r="M2707" s="233"/>
      <c r="N2707" s="224"/>
      <c r="P2707" s="233"/>
      <c r="Q2707" s="244"/>
      <c r="R2707" s="245"/>
      <c r="S2707" s="154"/>
      <c r="T2707" s="154"/>
      <c r="U2707" s="236"/>
      <c r="V2707" s="225"/>
      <c r="W2707" s="246"/>
      <c r="X2707" s="247"/>
      <c r="Y2707" s="248"/>
      <c r="Z2707" s="249"/>
      <c r="AA2707" s="249"/>
      <c r="AB2707" s="250"/>
      <c r="AC2707" s="250"/>
      <c r="AD2707" s="230"/>
      <c r="AE2707" s="251"/>
      <c r="AF2707" s="252"/>
      <c r="AG2707" s="236"/>
      <c r="AH2707" s="253"/>
      <c r="AI2707" s="230"/>
      <c r="AJ2707" s="230"/>
      <c r="AK2707" s="230"/>
      <c r="AL2707" s="230"/>
      <c r="AM2707" s="230"/>
      <c r="AN2707" s="230"/>
      <c r="AO2707" s="230"/>
      <c r="AP2707" s="230"/>
      <c r="AQ2707" s="230"/>
      <c r="AR2707" s="249"/>
      <c r="AS2707" s="230"/>
      <c r="AT2707" s="230"/>
      <c r="AU2707" s="230"/>
      <c r="AV2707" s="230"/>
      <c r="AW2707" s="230"/>
      <c r="AX2707" s="230"/>
      <c r="AY2707" s="230"/>
      <c r="AZ2707" s="230"/>
      <c r="BA2707" s="230"/>
      <c r="BB2707" s="230"/>
      <c r="BC2707" s="230"/>
      <c r="BD2707" s="230"/>
      <c r="BE2707" s="230"/>
      <c r="BF2707" s="230"/>
      <c r="BG2707" s="230"/>
      <c r="BH2707" s="230"/>
      <c r="BI2707" s="230"/>
      <c r="BJ2707" s="230"/>
      <c r="BK2707" s="230"/>
      <c r="BL2707" s="230"/>
      <c r="BM2707" s="230"/>
      <c r="BN2707" s="230"/>
      <c r="BO2707" s="230"/>
      <c r="BP2707" s="230"/>
      <c r="BQ2707" s="230"/>
      <c r="BR2707" s="230"/>
      <c r="BS2707" s="230"/>
      <c r="BT2707" s="230"/>
      <c r="BU2707" s="230"/>
      <c r="BV2707" s="230"/>
      <c r="BW2707" s="230"/>
      <c r="BX2707" s="230"/>
      <c r="BY2707" s="230"/>
      <c r="BZ2707" s="230"/>
      <c r="CA2707" s="230"/>
      <c r="CB2707" s="230"/>
      <c r="CC2707" s="230"/>
      <c r="CD2707" s="230"/>
      <c r="CE2707" s="230"/>
      <c r="CF2707" s="230"/>
      <c r="CG2707" s="230"/>
      <c r="CH2707" s="230"/>
      <c r="CI2707" s="230"/>
      <c r="CJ2707" s="230"/>
    </row>
    <row r="2708" spans="1:88" ht="14.25" customHeight="1">
      <c r="A2708" s="412"/>
      <c r="B2708" s="88"/>
      <c r="C2708" s="89"/>
      <c r="E2708" s="224"/>
      <c r="F2708" s="224"/>
      <c r="G2708" s="224"/>
      <c r="H2708" s="224"/>
      <c r="I2708" s="232"/>
      <c r="J2708" s="224"/>
      <c r="K2708" s="224"/>
      <c r="L2708" s="224"/>
      <c r="M2708" s="233"/>
      <c r="N2708" s="224"/>
      <c r="P2708" s="233"/>
      <c r="Q2708" s="244"/>
      <c r="R2708" s="245"/>
      <c r="S2708" s="154"/>
      <c r="T2708" s="154"/>
      <c r="U2708" s="236"/>
      <c r="V2708" s="225"/>
      <c r="W2708" s="246"/>
      <c r="X2708" s="247"/>
      <c r="Y2708" s="248"/>
      <c r="Z2708" s="249"/>
      <c r="AA2708" s="249"/>
      <c r="AB2708" s="250"/>
      <c r="AC2708" s="250"/>
      <c r="AD2708" s="230"/>
      <c r="AE2708" s="251"/>
      <c r="AF2708" s="252"/>
      <c r="AG2708" s="236"/>
      <c r="AH2708" s="253"/>
      <c r="AI2708" s="230"/>
      <c r="AJ2708" s="230"/>
      <c r="AK2708" s="230"/>
      <c r="AL2708" s="230"/>
      <c r="AM2708" s="230"/>
      <c r="AN2708" s="230"/>
      <c r="AO2708" s="230"/>
      <c r="AP2708" s="230"/>
      <c r="AQ2708" s="230"/>
      <c r="AR2708" s="249"/>
      <c r="AS2708" s="230"/>
      <c r="AT2708" s="230"/>
      <c r="AU2708" s="230"/>
      <c r="AV2708" s="230"/>
      <c r="AW2708" s="230"/>
      <c r="AX2708" s="230"/>
      <c r="AY2708" s="230"/>
      <c r="AZ2708" s="230"/>
      <c r="BA2708" s="230"/>
      <c r="BB2708" s="230"/>
      <c r="BC2708" s="230"/>
      <c r="BD2708" s="230"/>
      <c r="BE2708" s="230"/>
      <c r="BF2708" s="230"/>
      <c r="BG2708" s="230"/>
      <c r="BH2708" s="230"/>
      <c r="BI2708" s="230"/>
      <c r="BJ2708" s="230"/>
      <c r="BK2708" s="230"/>
      <c r="BL2708" s="230"/>
      <c r="BM2708" s="230"/>
      <c r="BN2708" s="230"/>
      <c r="BO2708" s="230"/>
      <c r="BP2708" s="230"/>
      <c r="BQ2708" s="230"/>
      <c r="BR2708" s="230"/>
      <c r="BS2708" s="230"/>
      <c r="BT2708" s="230"/>
      <c r="BU2708" s="230"/>
      <c r="BV2708" s="230"/>
      <c r="BW2708" s="230"/>
      <c r="BX2708" s="230"/>
      <c r="BY2708" s="230"/>
      <c r="BZ2708" s="230"/>
      <c r="CA2708" s="230"/>
      <c r="CB2708" s="230"/>
      <c r="CC2708" s="230"/>
      <c r="CD2708" s="230"/>
      <c r="CE2708" s="230"/>
      <c r="CF2708" s="230"/>
      <c r="CG2708" s="230"/>
      <c r="CH2708" s="230"/>
      <c r="CI2708" s="230"/>
      <c r="CJ2708" s="230"/>
    </row>
    <row r="2709" spans="1:88" ht="14.25" customHeight="1">
      <c r="A2709" s="412"/>
      <c r="B2709" s="88"/>
      <c r="C2709" s="89"/>
      <c r="E2709" s="224"/>
      <c r="F2709" s="224"/>
      <c r="G2709" s="224"/>
      <c r="H2709" s="224"/>
      <c r="I2709" s="232"/>
      <c r="J2709" s="224"/>
      <c r="K2709" s="224"/>
      <c r="L2709" s="224"/>
      <c r="M2709" s="233"/>
      <c r="N2709" s="224"/>
      <c r="P2709" s="233"/>
      <c r="Q2709" s="244"/>
      <c r="R2709" s="245"/>
      <c r="S2709" s="154"/>
      <c r="T2709" s="154"/>
      <c r="U2709" s="236"/>
      <c r="V2709" s="225"/>
      <c r="W2709" s="246"/>
      <c r="X2709" s="247"/>
      <c r="Y2709" s="248"/>
      <c r="Z2709" s="249"/>
      <c r="AA2709" s="249"/>
      <c r="AB2709" s="250"/>
      <c r="AC2709" s="250"/>
      <c r="AD2709" s="230"/>
      <c r="AE2709" s="251"/>
      <c r="AF2709" s="252"/>
      <c r="AG2709" s="236"/>
      <c r="AH2709" s="253"/>
      <c r="AI2709" s="230"/>
      <c r="AJ2709" s="230"/>
      <c r="AK2709" s="230"/>
      <c r="AL2709" s="230"/>
      <c r="AM2709" s="230"/>
      <c r="AN2709" s="230"/>
      <c r="AO2709" s="230"/>
      <c r="AP2709" s="230"/>
      <c r="AQ2709" s="230"/>
      <c r="AR2709" s="249"/>
      <c r="AS2709" s="230"/>
      <c r="AT2709" s="230"/>
      <c r="AU2709" s="230"/>
      <c r="AV2709" s="230"/>
      <c r="AW2709" s="230"/>
      <c r="AX2709" s="230"/>
      <c r="AY2709" s="230"/>
      <c r="AZ2709" s="230"/>
      <c r="BA2709" s="230"/>
      <c r="BB2709" s="230"/>
      <c r="BC2709" s="230"/>
      <c r="BD2709" s="230"/>
      <c r="BE2709" s="230"/>
      <c r="BF2709" s="230"/>
      <c r="BG2709" s="230"/>
      <c r="BH2709" s="230"/>
      <c r="BI2709" s="230"/>
      <c r="BJ2709" s="230"/>
      <c r="BK2709" s="230"/>
      <c r="BL2709" s="230"/>
      <c r="BM2709" s="230"/>
      <c r="BN2709" s="230"/>
      <c r="BO2709" s="230"/>
      <c r="BP2709" s="230"/>
      <c r="BQ2709" s="230"/>
      <c r="BR2709" s="230"/>
      <c r="BS2709" s="230"/>
      <c r="BT2709" s="230"/>
      <c r="BU2709" s="230"/>
      <c r="BV2709" s="230"/>
      <c r="BW2709" s="230"/>
      <c r="BX2709" s="230"/>
      <c r="BY2709" s="230"/>
      <c r="BZ2709" s="230"/>
      <c r="CA2709" s="230"/>
      <c r="CB2709" s="230"/>
      <c r="CC2709" s="230"/>
      <c r="CD2709" s="230"/>
      <c r="CE2709" s="230"/>
      <c r="CF2709" s="230"/>
      <c r="CG2709" s="230"/>
      <c r="CH2709" s="230"/>
      <c r="CI2709" s="230"/>
      <c r="CJ2709" s="230"/>
    </row>
    <row r="2710" spans="1:88" ht="14.25" customHeight="1">
      <c r="A2710" s="412"/>
      <c r="B2710" s="88"/>
      <c r="C2710" s="89"/>
      <c r="E2710" s="224"/>
      <c r="F2710" s="224"/>
      <c r="G2710" s="224"/>
      <c r="H2710" s="224"/>
      <c r="I2710" s="232"/>
      <c r="J2710" s="224"/>
      <c r="K2710" s="224"/>
      <c r="L2710" s="224"/>
      <c r="M2710" s="233"/>
      <c r="N2710" s="224"/>
      <c r="P2710" s="233"/>
      <c r="Q2710" s="244"/>
      <c r="R2710" s="245"/>
      <c r="S2710" s="154"/>
      <c r="T2710" s="154"/>
      <c r="U2710" s="236"/>
      <c r="V2710" s="225"/>
      <c r="W2710" s="246"/>
      <c r="X2710" s="247"/>
      <c r="Y2710" s="248"/>
      <c r="Z2710" s="249"/>
      <c r="AA2710" s="249"/>
      <c r="AB2710" s="250"/>
      <c r="AC2710" s="250"/>
      <c r="AD2710" s="230"/>
      <c r="AE2710" s="251"/>
      <c r="AF2710" s="252"/>
      <c r="AG2710" s="236"/>
      <c r="AH2710" s="253"/>
      <c r="AI2710" s="230"/>
      <c r="AJ2710" s="230"/>
      <c r="AK2710" s="230"/>
      <c r="AL2710" s="230"/>
      <c r="AM2710" s="230"/>
      <c r="AN2710" s="230"/>
      <c r="AO2710" s="230"/>
      <c r="AP2710" s="230"/>
      <c r="AQ2710" s="230"/>
      <c r="AR2710" s="249"/>
      <c r="AS2710" s="230"/>
      <c r="AT2710" s="230"/>
      <c r="AU2710" s="230"/>
      <c r="AV2710" s="230"/>
      <c r="AW2710" s="230"/>
      <c r="AX2710" s="230"/>
      <c r="AY2710" s="230"/>
      <c r="AZ2710" s="230"/>
      <c r="BA2710" s="230"/>
      <c r="BB2710" s="230"/>
      <c r="BC2710" s="230"/>
      <c r="BD2710" s="230"/>
      <c r="BE2710" s="230"/>
      <c r="BF2710" s="230"/>
      <c r="BG2710" s="230"/>
      <c r="BH2710" s="230"/>
      <c r="BI2710" s="230"/>
      <c r="BJ2710" s="230"/>
      <c r="BK2710" s="230"/>
      <c r="BL2710" s="230"/>
      <c r="BM2710" s="230"/>
      <c r="BN2710" s="230"/>
      <c r="BO2710" s="230"/>
      <c r="BP2710" s="230"/>
      <c r="BQ2710" s="230"/>
      <c r="BR2710" s="230"/>
      <c r="BS2710" s="230"/>
      <c r="BT2710" s="230"/>
      <c r="BU2710" s="230"/>
      <c r="BV2710" s="230"/>
      <c r="BW2710" s="230"/>
      <c r="BX2710" s="230"/>
      <c r="BY2710" s="230"/>
      <c r="BZ2710" s="230"/>
      <c r="CA2710" s="230"/>
      <c r="CB2710" s="230"/>
      <c r="CC2710" s="230"/>
      <c r="CD2710" s="230"/>
      <c r="CE2710" s="230"/>
      <c r="CF2710" s="230"/>
      <c r="CG2710" s="230"/>
      <c r="CH2710" s="230"/>
      <c r="CI2710" s="230"/>
      <c r="CJ2710" s="230"/>
    </row>
    <row r="2711" spans="1:88" ht="14.25" customHeight="1">
      <c r="A2711" s="412"/>
      <c r="B2711" s="88"/>
      <c r="C2711" s="89"/>
      <c r="E2711" s="224"/>
      <c r="F2711" s="224"/>
      <c r="G2711" s="224"/>
      <c r="H2711" s="224"/>
      <c r="I2711" s="232"/>
      <c r="J2711" s="224"/>
      <c r="K2711" s="224"/>
      <c r="L2711" s="224"/>
      <c r="M2711" s="233"/>
      <c r="N2711" s="224"/>
      <c r="P2711" s="233"/>
      <c r="Q2711" s="244"/>
      <c r="R2711" s="245"/>
      <c r="S2711" s="154"/>
      <c r="T2711" s="154"/>
      <c r="U2711" s="236"/>
      <c r="V2711" s="225"/>
      <c r="W2711" s="246"/>
      <c r="X2711" s="247"/>
      <c r="Y2711" s="248"/>
      <c r="Z2711" s="249"/>
      <c r="AA2711" s="249"/>
      <c r="AB2711" s="250"/>
      <c r="AC2711" s="250"/>
      <c r="AD2711" s="230"/>
      <c r="AE2711" s="251"/>
      <c r="AF2711" s="252"/>
      <c r="AG2711" s="236"/>
      <c r="AH2711" s="253"/>
      <c r="AI2711" s="230"/>
      <c r="AJ2711" s="230"/>
      <c r="AK2711" s="230"/>
      <c r="AL2711" s="230"/>
      <c r="AM2711" s="230"/>
      <c r="AN2711" s="230"/>
      <c r="AO2711" s="230"/>
      <c r="AP2711" s="230"/>
      <c r="AQ2711" s="230"/>
      <c r="AR2711" s="249"/>
      <c r="AS2711" s="230"/>
      <c r="AT2711" s="230"/>
      <c r="AU2711" s="230"/>
      <c r="AV2711" s="230"/>
      <c r="AW2711" s="230"/>
      <c r="AX2711" s="230"/>
      <c r="AY2711" s="230"/>
      <c r="AZ2711" s="230"/>
      <c r="BA2711" s="230"/>
      <c r="BB2711" s="230"/>
      <c r="BC2711" s="230"/>
      <c r="BD2711" s="230"/>
      <c r="BE2711" s="230"/>
      <c r="BF2711" s="230"/>
      <c r="BG2711" s="230"/>
      <c r="BH2711" s="230"/>
      <c r="BI2711" s="230"/>
      <c r="BJ2711" s="230"/>
      <c r="BK2711" s="230"/>
      <c r="BL2711" s="230"/>
      <c r="BM2711" s="230"/>
      <c r="BN2711" s="230"/>
      <c r="BO2711" s="230"/>
      <c r="BP2711" s="230"/>
      <c r="BQ2711" s="230"/>
      <c r="BR2711" s="230"/>
      <c r="BS2711" s="230"/>
      <c r="BT2711" s="230"/>
      <c r="BU2711" s="230"/>
      <c r="BV2711" s="230"/>
      <c r="BW2711" s="230"/>
      <c r="BX2711" s="230"/>
      <c r="BY2711" s="230"/>
      <c r="BZ2711" s="230"/>
      <c r="CA2711" s="230"/>
      <c r="CB2711" s="230"/>
      <c r="CC2711" s="230"/>
      <c r="CD2711" s="230"/>
      <c r="CE2711" s="230"/>
      <c r="CF2711" s="230"/>
      <c r="CG2711" s="230"/>
      <c r="CH2711" s="230"/>
      <c r="CI2711" s="230"/>
      <c r="CJ2711" s="230"/>
    </row>
    <row r="2712" spans="1:88" ht="14.25" customHeight="1">
      <c r="A2712" s="412"/>
      <c r="B2712" s="88"/>
      <c r="C2712" s="89"/>
      <c r="E2712" s="224"/>
      <c r="F2712" s="224"/>
      <c r="G2712" s="224"/>
      <c r="H2712" s="224"/>
      <c r="I2712" s="232"/>
      <c r="J2712" s="224"/>
      <c r="K2712" s="224"/>
      <c r="L2712" s="224"/>
      <c r="M2712" s="233"/>
      <c r="N2712" s="224"/>
      <c r="P2712" s="233"/>
      <c r="Q2712" s="244"/>
      <c r="R2712" s="245"/>
      <c r="S2712" s="154"/>
      <c r="T2712" s="154"/>
      <c r="U2712" s="236"/>
      <c r="V2712" s="225"/>
      <c r="W2712" s="246"/>
      <c r="X2712" s="247"/>
      <c r="Y2712" s="248"/>
      <c r="Z2712" s="249"/>
      <c r="AA2712" s="249"/>
      <c r="AB2712" s="250"/>
      <c r="AC2712" s="250"/>
      <c r="AD2712" s="230"/>
      <c r="AE2712" s="251"/>
      <c r="AF2712" s="252"/>
      <c r="AG2712" s="236"/>
      <c r="AH2712" s="253"/>
      <c r="AI2712" s="230"/>
      <c r="AJ2712" s="230"/>
      <c r="AK2712" s="230"/>
      <c r="AL2712" s="230"/>
      <c r="AM2712" s="230"/>
      <c r="AN2712" s="230"/>
      <c r="AO2712" s="230"/>
      <c r="AP2712" s="230"/>
      <c r="AQ2712" s="230"/>
      <c r="AR2712" s="249"/>
      <c r="AS2712" s="230"/>
      <c r="AT2712" s="230"/>
      <c r="AU2712" s="230"/>
      <c r="AV2712" s="230"/>
      <c r="AW2712" s="230"/>
      <c r="AX2712" s="230"/>
      <c r="AY2712" s="230"/>
      <c r="AZ2712" s="230"/>
      <c r="BA2712" s="230"/>
      <c r="BB2712" s="230"/>
      <c r="BC2712" s="230"/>
      <c r="BD2712" s="230"/>
      <c r="BE2712" s="230"/>
      <c r="BF2712" s="230"/>
      <c r="BG2712" s="230"/>
      <c r="BH2712" s="230"/>
      <c r="BI2712" s="230"/>
      <c r="BJ2712" s="230"/>
      <c r="BK2712" s="230"/>
      <c r="BL2712" s="230"/>
      <c r="BM2712" s="230"/>
      <c r="BN2712" s="230"/>
      <c r="BO2712" s="230"/>
      <c r="BP2712" s="230"/>
      <c r="BQ2712" s="230"/>
      <c r="BR2712" s="230"/>
      <c r="BS2712" s="230"/>
      <c r="BT2712" s="230"/>
      <c r="BU2712" s="230"/>
      <c r="BV2712" s="230"/>
      <c r="BW2712" s="230"/>
      <c r="BX2712" s="230"/>
      <c r="BY2712" s="230"/>
      <c r="BZ2712" s="230"/>
      <c r="CA2712" s="230"/>
      <c r="CB2712" s="230"/>
      <c r="CC2712" s="230"/>
      <c r="CD2712" s="230"/>
      <c r="CE2712" s="230"/>
      <c r="CF2712" s="230"/>
      <c r="CG2712" s="230"/>
      <c r="CH2712" s="230"/>
      <c r="CI2712" s="230"/>
      <c r="CJ2712" s="230"/>
    </row>
    <row r="2713" spans="1:88" ht="14.25" customHeight="1">
      <c r="A2713" s="412"/>
      <c r="B2713" s="88"/>
      <c r="C2713" s="89"/>
      <c r="E2713" s="224"/>
      <c r="F2713" s="224"/>
      <c r="G2713" s="224"/>
      <c r="H2713" s="224"/>
      <c r="I2713" s="232"/>
      <c r="J2713" s="224"/>
      <c r="K2713" s="224"/>
      <c r="L2713" s="224"/>
      <c r="M2713" s="233"/>
      <c r="N2713" s="224"/>
      <c r="P2713" s="233"/>
      <c r="Q2713" s="244"/>
      <c r="R2713" s="245"/>
      <c r="S2713" s="154"/>
      <c r="T2713" s="154"/>
      <c r="U2713" s="236"/>
      <c r="V2713" s="225"/>
      <c r="W2713" s="246"/>
      <c r="X2713" s="247"/>
      <c r="Y2713" s="248"/>
      <c r="Z2713" s="249"/>
      <c r="AA2713" s="249"/>
      <c r="AB2713" s="250"/>
      <c r="AC2713" s="250"/>
      <c r="AD2713" s="230"/>
      <c r="AE2713" s="251"/>
      <c r="AF2713" s="252"/>
      <c r="AG2713" s="236"/>
      <c r="AH2713" s="253"/>
      <c r="AI2713" s="230"/>
      <c r="AJ2713" s="230"/>
      <c r="AK2713" s="230"/>
      <c r="AL2713" s="230"/>
      <c r="AM2713" s="230"/>
      <c r="AN2713" s="230"/>
      <c r="AO2713" s="230"/>
      <c r="AP2713" s="230"/>
      <c r="AQ2713" s="230"/>
      <c r="AR2713" s="249"/>
      <c r="AS2713" s="230"/>
      <c r="AT2713" s="230"/>
      <c r="AU2713" s="230"/>
      <c r="AV2713" s="230"/>
      <c r="AW2713" s="230"/>
      <c r="AX2713" s="230"/>
      <c r="AY2713" s="230"/>
      <c r="AZ2713" s="230"/>
      <c r="BA2713" s="230"/>
      <c r="BB2713" s="230"/>
      <c r="BC2713" s="230"/>
      <c r="BD2713" s="230"/>
      <c r="BE2713" s="230"/>
      <c r="BF2713" s="230"/>
      <c r="BG2713" s="230"/>
      <c r="BH2713" s="230"/>
      <c r="BI2713" s="230"/>
      <c r="BJ2713" s="230"/>
      <c r="BK2713" s="230"/>
      <c r="BL2713" s="230"/>
      <c r="BM2713" s="230"/>
      <c r="BN2713" s="230"/>
      <c r="BO2713" s="230"/>
      <c r="BP2713" s="230"/>
      <c r="BQ2713" s="230"/>
      <c r="BR2713" s="230"/>
      <c r="BS2713" s="230"/>
      <c r="BT2713" s="230"/>
      <c r="BU2713" s="230"/>
      <c r="BV2713" s="230"/>
      <c r="BW2713" s="230"/>
      <c r="BX2713" s="230"/>
      <c r="BY2713" s="230"/>
      <c r="BZ2713" s="230"/>
      <c r="CA2713" s="230"/>
      <c r="CB2713" s="230"/>
      <c r="CC2713" s="230"/>
      <c r="CD2713" s="230"/>
      <c r="CE2713" s="230"/>
      <c r="CF2713" s="230"/>
      <c r="CG2713" s="230"/>
      <c r="CH2713" s="230"/>
      <c r="CI2713" s="230"/>
      <c r="CJ2713" s="230"/>
    </row>
    <row r="2714" spans="1:88" ht="14.25" customHeight="1">
      <c r="A2714" s="412"/>
      <c r="B2714" s="88"/>
      <c r="C2714" s="89"/>
      <c r="E2714" s="224"/>
      <c r="F2714" s="224"/>
      <c r="G2714" s="224"/>
      <c r="H2714" s="224"/>
      <c r="I2714" s="232"/>
      <c r="J2714" s="224"/>
      <c r="K2714" s="224"/>
      <c r="L2714" s="224"/>
      <c r="M2714" s="233"/>
      <c r="N2714" s="224"/>
      <c r="P2714" s="233"/>
      <c r="Q2714" s="244"/>
      <c r="R2714" s="245"/>
      <c r="S2714" s="154"/>
      <c r="T2714" s="154"/>
      <c r="U2714" s="236"/>
      <c r="V2714" s="225"/>
      <c r="W2714" s="246"/>
      <c r="X2714" s="247"/>
      <c r="Y2714" s="248"/>
      <c r="Z2714" s="249"/>
      <c r="AA2714" s="249"/>
      <c r="AB2714" s="250"/>
      <c r="AC2714" s="250"/>
      <c r="AD2714" s="230"/>
      <c r="AE2714" s="251"/>
      <c r="AF2714" s="252"/>
      <c r="AG2714" s="236"/>
      <c r="AH2714" s="253"/>
      <c r="AI2714" s="230"/>
      <c r="AJ2714" s="230"/>
      <c r="AK2714" s="230"/>
      <c r="AL2714" s="230"/>
      <c r="AM2714" s="230"/>
      <c r="AN2714" s="230"/>
      <c r="AO2714" s="230"/>
      <c r="AP2714" s="230"/>
      <c r="AQ2714" s="230"/>
      <c r="AR2714" s="249"/>
      <c r="AS2714" s="230"/>
      <c r="AT2714" s="230"/>
      <c r="AU2714" s="230"/>
      <c r="AV2714" s="230"/>
      <c r="AW2714" s="230"/>
      <c r="AX2714" s="230"/>
      <c r="AY2714" s="230"/>
      <c r="AZ2714" s="230"/>
      <c r="BA2714" s="230"/>
      <c r="BB2714" s="230"/>
      <c r="BC2714" s="230"/>
      <c r="BD2714" s="230"/>
      <c r="BE2714" s="230"/>
      <c r="BF2714" s="230"/>
      <c r="BG2714" s="230"/>
      <c r="BH2714" s="230"/>
      <c r="BI2714" s="230"/>
      <c r="BJ2714" s="230"/>
      <c r="BK2714" s="230"/>
      <c r="BL2714" s="230"/>
      <c r="BM2714" s="230"/>
      <c r="BN2714" s="230"/>
      <c r="BO2714" s="230"/>
      <c r="BP2714" s="230"/>
      <c r="BQ2714" s="230"/>
      <c r="BR2714" s="230"/>
      <c r="BS2714" s="230"/>
      <c r="BT2714" s="230"/>
      <c r="BU2714" s="230"/>
      <c r="BV2714" s="230"/>
      <c r="BW2714" s="230"/>
      <c r="BX2714" s="230"/>
      <c r="BY2714" s="230"/>
      <c r="BZ2714" s="230"/>
      <c r="CA2714" s="230"/>
      <c r="CB2714" s="230"/>
      <c r="CC2714" s="230"/>
      <c r="CD2714" s="230"/>
      <c r="CE2714" s="230"/>
      <c r="CF2714" s="230"/>
      <c r="CG2714" s="230"/>
      <c r="CH2714" s="230"/>
      <c r="CI2714" s="230"/>
      <c r="CJ2714" s="230"/>
    </row>
    <row r="2715" spans="1:88" ht="14.25" customHeight="1">
      <c r="A2715" s="412"/>
      <c r="B2715" s="88"/>
      <c r="C2715" s="89"/>
      <c r="E2715" s="224"/>
      <c r="F2715" s="224"/>
      <c r="G2715" s="224"/>
      <c r="H2715" s="224"/>
      <c r="I2715" s="232"/>
      <c r="J2715" s="224"/>
      <c r="K2715" s="224"/>
      <c r="L2715" s="224"/>
      <c r="M2715" s="233"/>
      <c r="N2715" s="224"/>
      <c r="P2715" s="233"/>
      <c r="Q2715" s="244"/>
      <c r="R2715" s="245"/>
      <c r="S2715" s="154"/>
      <c r="T2715" s="154"/>
      <c r="U2715" s="236"/>
      <c r="V2715" s="225"/>
      <c r="W2715" s="246"/>
      <c r="X2715" s="247"/>
      <c r="Y2715" s="248"/>
      <c r="Z2715" s="249"/>
      <c r="AA2715" s="249"/>
      <c r="AB2715" s="250"/>
      <c r="AC2715" s="250"/>
      <c r="AD2715" s="230"/>
      <c r="AE2715" s="251"/>
      <c r="AF2715" s="252"/>
      <c r="AG2715" s="236"/>
      <c r="AH2715" s="253"/>
      <c r="AI2715" s="230"/>
      <c r="AJ2715" s="230"/>
      <c r="AK2715" s="230"/>
      <c r="AL2715" s="230"/>
      <c r="AM2715" s="230"/>
      <c r="AN2715" s="230"/>
      <c r="AO2715" s="230"/>
      <c r="AP2715" s="230"/>
      <c r="AQ2715" s="230"/>
      <c r="AR2715" s="249"/>
      <c r="AS2715" s="230"/>
      <c r="AT2715" s="230"/>
      <c r="AU2715" s="230"/>
      <c r="AV2715" s="230"/>
      <c r="AW2715" s="230"/>
      <c r="AX2715" s="230"/>
      <c r="AY2715" s="230"/>
      <c r="AZ2715" s="230"/>
      <c r="BA2715" s="230"/>
      <c r="BB2715" s="230"/>
      <c r="BC2715" s="230"/>
      <c r="BD2715" s="230"/>
      <c r="BE2715" s="230"/>
      <c r="BF2715" s="230"/>
      <c r="BG2715" s="230"/>
      <c r="BH2715" s="230"/>
      <c r="BI2715" s="230"/>
      <c r="BJ2715" s="230"/>
      <c r="BK2715" s="230"/>
      <c r="BL2715" s="230"/>
      <c r="BM2715" s="230"/>
      <c r="BN2715" s="230"/>
      <c r="BO2715" s="230"/>
      <c r="BP2715" s="230"/>
      <c r="BQ2715" s="230"/>
      <c r="BR2715" s="230"/>
      <c r="BS2715" s="230"/>
      <c r="BT2715" s="230"/>
      <c r="BU2715" s="230"/>
      <c r="BV2715" s="230"/>
      <c r="BW2715" s="230"/>
      <c r="BX2715" s="230"/>
      <c r="BY2715" s="230"/>
      <c r="BZ2715" s="230"/>
      <c r="CA2715" s="230"/>
      <c r="CB2715" s="230"/>
      <c r="CC2715" s="230"/>
      <c r="CD2715" s="230"/>
      <c r="CE2715" s="230"/>
      <c r="CF2715" s="230"/>
      <c r="CG2715" s="230"/>
      <c r="CH2715" s="230"/>
      <c r="CI2715" s="230"/>
      <c r="CJ2715" s="230"/>
    </row>
    <row r="2716" spans="1:88" ht="14.25" customHeight="1">
      <c r="A2716" s="412"/>
      <c r="B2716" s="88"/>
      <c r="C2716" s="89"/>
      <c r="E2716" s="224"/>
      <c r="F2716" s="224"/>
      <c r="G2716" s="224"/>
      <c r="H2716" s="224"/>
      <c r="I2716" s="232"/>
      <c r="J2716" s="224"/>
      <c r="K2716" s="224"/>
      <c r="L2716" s="224"/>
      <c r="M2716" s="233"/>
      <c r="N2716" s="224"/>
      <c r="P2716" s="233"/>
      <c r="Q2716" s="244"/>
      <c r="R2716" s="245"/>
      <c r="S2716" s="154"/>
      <c r="T2716" s="154"/>
      <c r="U2716" s="236"/>
      <c r="V2716" s="225"/>
      <c r="W2716" s="246"/>
      <c r="X2716" s="247"/>
      <c r="Y2716" s="248"/>
      <c r="Z2716" s="249"/>
      <c r="AA2716" s="249"/>
      <c r="AB2716" s="250"/>
      <c r="AC2716" s="250"/>
      <c r="AD2716" s="230"/>
      <c r="AE2716" s="251"/>
      <c r="AF2716" s="252"/>
      <c r="AG2716" s="236"/>
      <c r="AH2716" s="253"/>
      <c r="AI2716" s="230"/>
      <c r="AJ2716" s="230"/>
      <c r="AK2716" s="230"/>
      <c r="AL2716" s="230"/>
      <c r="AM2716" s="230"/>
      <c r="AN2716" s="230"/>
      <c r="AO2716" s="230"/>
      <c r="AP2716" s="230"/>
      <c r="AQ2716" s="230"/>
      <c r="AR2716" s="249"/>
      <c r="AS2716" s="230"/>
      <c r="AT2716" s="230"/>
      <c r="AU2716" s="230"/>
      <c r="AV2716" s="230"/>
      <c r="AW2716" s="230"/>
      <c r="AX2716" s="230"/>
      <c r="AY2716" s="230"/>
      <c r="AZ2716" s="230"/>
      <c r="BA2716" s="230"/>
      <c r="BB2716" s="230"/>
      <c r="BC2716" s="230"/>
      <c r="BD2716" s="230"/>
      <c r="BE2716" s="230"/>
      <c r="BF2716" s="230"/>
      <c r="BG2716" s="230"/>
      <c r="BH2716" s="230"/>
      <c r="BI2716" s="230"/>
      <c r="BJ2716" s="230"/>
      <c r="BK2716" s="230"/>
      <c r="BL2716" s="230"/>
      <c r="BM2716" s="230"/>
      <c r="BN2716" s="230"/>
      <c r="BO2716" s="230"/>
      <c r="BP2716" s="230"/>
      <c r="BQ2716" s="230"/>
      <c r="BR2716" s="230"/>
      <c r="BS2716" s="230"/>
      <c r="BT2716" s="230"/>
      <c r="BU2716" s="230"/>
      <c r="BV2716" s="230"/>
      <c r="BW2716" s="230"/>
      <c r="BX2716" s="230"/>
      <c r="BY2716" s="230"/>
      <c r="BZ2716" s="230"/>
      <c r="CA2716" s="230"/>
      <c r="CB2716" s="230"/>
      <c r="CC2716" s="230"/>
      <c r="CD2716" s="230"/>
      <c r="CE2716" s="230"/>
      <c r="CF2716" s="230"/>
      <c r="CG2716" s="230"/>
      <c r="CH2716" s="230"/>
      <c r="CI2716" s="230"/>
      <c r="CJ2716" s="230"/>
    </row>
    <row r="2717" spans="1:88" ht="14.25" customHeight="1">
      <c r="A2717" s="412"/>
      <c r="B2717" s="88"/>
      <c r="C2717" s="89"/>
      <c r="E2717" s="224"/>
      <c r="F2717" s="224"/>
      <c r="G2717" s="224"/>
      <c r="H2717" s="224"/>
      <c r="I2717" s="232"/>
      <c r="J2717" s="224"/>
      <c r="K2717" s="224"/>
      <c r="L2717" s="224"/>
      <c r="M2717" s="233"/>
      <c r="N2717" s="224"/>
      <c r="P2717" s="233"/>
      <c r="Q2717" s="244"/>
      <c r="R2717" s="245"/>
      <c r="S2717" s="154"/>
      <c r="T2717" s="154"/>
      <c r="U2717" s="236"/>
      <c r="V2717" s="225"/>
      <c r="W2717" s="246"/>
      <c r="X2717" s="247"/>
      <c r="Y2717" s="248"/>
      <c r="Z2717" s="249"/>
      <c r="AA2717" s="249"/>
      <c r="AB2717" s="250"/>
      <c r="AC2717" s="250"/>
      <c r="AD2717" s="230"/>
      <c r="AE2717" s="251"/>
      <c r="AF2717" s="252"/>
      <c r="AG2717" s="236"/>
      <c r="AH2717" s="253"/>
      <c r="AI2717" s="230"/>
      <c r="AJ2717" s="230"/>
      <c r="AK2717" s="230"/>
      <c r="AL2717" s="230"/>
      <c r="AM2717" s="230"/>
      <c r="AN2717" s="230"/>
      <c r="AO2717" s="230"/>
      <c r="AP2717" s="230"/>
      <c r="AQ2717" s="230"/>
      <c r="AR2717" s="249"/>
      <c r="AS2717" s="230"/>
      <c r="AT2717" s="230"/>
      <c r="AU2717" s="230"/>
      <c r="AV2717" s="230"/>
      <c r="AW2717" s="230"/>
      <c r="AX2717" s="230"/>
      <c r="AY2717" s="230"/>
      <c r="AZ2717" s="230"/>
      <c r="BA2717" s="230"/>
      <c r="BB2717" s="230"/>
      <c r="BC2717" s="230"/>
      <c r="BD2717" s="230"/>
      <c r="BE2717" s="230"/>
      <c r="BF2717" s="230"/>
      <c r="BG2717" s="230"/>
      <c r="BH2717" s="230"/>
      <c r="BI2717" s="230"/>
      <c r="BJ2717" s="230"/>
      <c r="BK2717" s="230"/>
      <c r="BL2717" s="230"/>
      <c r="BM2717" s="230"/>
      <c r="BN2717" s="230"/>
      <c r="BO2717" s="230"/>
      <c r="BP2717" s="230"/>
      <c r="BQ2717" s="230"/>
      <c r="BR2717" s="230"/>
      <c r="BS2717" s="230"/>
      <c r="BT2717" s="230"/>
      <c r="BU2717" s="230"/>
      <c r="BV2717" s="230"/>
      <c r="BW2717" s="230"/>
      <c r="BX2717" s="230"/>
      <c r="BY2717" s="230"/>
      <c r="BZ2717" s="230"/>
      <c r="CA2717" s="230"/>
      <c r="CB2717" s="230"/>
      <c r="CC2717" s="230"/>
      <c r="CD2717" s="230"/>
      <c r="CE2717" s="230"/>
      <c r="CF2717" s="230"/>
      <c r="CG2717" s="230"/>
      <c r="CH2717" s="230"/>
      <c r="CI2717" s="230"/>
      <c r="CJ2717" s="230"/>
    </row>
    <row r="2718" spans="1:88" ht="14.25" customHeight="1">
      <c r="A2718" s="412"/>
      <c r="B2718" s="88"/>
      <c r="C2718" s="89"/>
      <c r="E2718" s="224"/>
      <c r="F2718" s="224"/>
      <c r="G2718" s="224"/>
      <c r="H2718" s="224"/>
      <c r="I2718" s="232"/>
      <c r="J2718" s="224"/>
      <c r="K2718" s="224"/>
      <c r="L2718" s="224"/>
      <c r="M2718" s="233"/>
      <c r="N2718" s="224"/>
      <c r="P2718" s="233"/>
      <c r="Q2718" s="244"/>
      <c r="R2718" s="245"/>
      <c r="S2718" s="154"/>
      <c r="T2718" s="154"/>
      <c r="U2718" s="236"/>
      <c r="V2718" s="225"/>
      <c r="W2718" s="246"/>
      <c r="X2718" s="247"/>
      <c r="Y2718" s="248"/>
      <c r="Z2718" s="249"/>
      <c r="AA2718" s="249"/>
      <c r="AB2718" s="250"/>
      <c r="AC2718" s="250"/>
      <c r="AD2718" s="230"/>
      <c r="AE2718" s="251"/>
      <c r="AF2718" s="252"/>
      <c r="AG2718" s="236"/>
      <c r="AH2718" s="253"/>
      <c r="AI2718" s="230"/>
      <c r="AJ2718" s="230"/>
      <c r="AK2718" s="230"/>
      <c r="AL2718" s="230"/>
      <c r="AM2718" s="230"/>
      <c r="AN2718" s="230"/>
      <c r="AO2718" s="230"/>
      <c r="AP2718" s="230"/>
      <c r="AQ2718" s="230"/>
      <c r="AR2718" s="249"/>
      <c r="AS2718" s="230"/>
      <c r="AT2718" s="230"/>
      <c r="AU2718" s="230"/>
      <c r="AV2718" s="230"/>
      <c r="AW2718" s="230"/>
      <c r="AX2718" s="230"/>
      <c r="AY2718" s="230"/>
      <c r="AZ2718" s="230"/>
      <c r="BA2718" s="230"/>
      <c r="BB2718" s="230"/>
      <c r="BC2718" s="230"/>
      <c r="BD2718" s="230"/>
      <c r="BE2718" s="230"/>
      <c r="BF2718" s="230"/>
      <c r="BG2718" s="230"/>
      <c r="BH2718" s="230"/>
      <c r="BI2718" s="230"/>
      <c r="BJ2718" s="230"/>
      <c r="BK2718" s="230"/>
      <c r="BL2718" s="230"/>
      <c r="BM2718" s="230"/>
      <c r="BN2718" s="230"/>
      <c r="BO2718" s="230"/>
      <c r="BP2718" s="230"/>
      <c r="BQ2718" s="230"/>
      <c r="BR2718" s="230"/>
      <c r="BS2718" s="230"/>
      <c r="BT2718" s="230"/>
      <c r="BU2718" s="230"/>
      <c r="BV2718" s="230"/>
      <c r="BW2718" s="230"/>
      <c r="BX2718" s="230"/>
      <c r="BY2718" s="230"/>
      <c r="BZ2718" s="230"/>
      <c r="CA2718" s="230"/>
      <c r="CB2718" s="230"/>
      <c r="CC2718" s="230"/>
      <c r="CD2718" s="230"/>
      <c r="CE2718" s="230"/>
      <c r="CF2718" s="230"/>
      <c r="CG2718" s="230"/>
      <c r="CH2718" s="230"/>
      <c r="CI2718" s="230"/>
      <c r="CJ2718" s="230"/>
    </row>
    <row r="2719" spans="1:88" ht="14.25" customHeight="1">
      <c r="A2719" s="412"/>
      <c r="B2719" s="88"/>
      <c r="C2719" s="89"/>
      <c r="E2719" s="224"/>
      <c r="F2719" s="224"/>
      <c r="G2719" s="224"/>
      <c r="H2719" s="224"/>
      <c r="I2719" s="232"/>
      <c r="J2719" s="224"/>
      <c r="K2719" s="224"/>
      <c r="L2719" s="224"/>
      <c r="M2719" s="233"/>
      <c r="N2719" s="224"/>
      <c r="P2719" s="233"/>
      <c r="Q2719" s="244"/>
      <c r="R2719" s="245"/>
      <c r="S2719" s="154"/>
      <c r="T2719" s="154"/>
      <c r="U2719" s="236"/>
      <c r="V2719" s="225"/>
      <c r="W2719" s="246"/>
      <c r="X2719" s="247"/>
      <c r="Y2719" s="248"/>
      <c r="Z2719" s="249"/>
      <c r="AA2719" s="249"/>
      <c r="AB2719" s="250"/>
      <c r="AC2719" s="250"/>
      <c r="AD2719" s="230"/>
      <c r="AE2719" s="251"/>
      <c r="AF2719" s="252"/>
      <c r="AG2719" s="236"/>
      <c r="AH2719" s="253"/>
      <c r="AI2719" s="230"/>
      <c r="AJ2719" s="230"/>
      <c r="AK2719" s="230"/>
      <c r="AL2719" s="230"/>
      <c r="AM2719" s="230"/>
      <c r="AN2719" s="230"/>
      <c r="AO2719" s="230"/>
      <c r="AP2719" s="230"/>
      <c r="AQ2719" s="230"/>
      <c r="AR2719" s="249"/>
      <c r="AS2719" s="230"/>
      <c r="AT2719" s="230"/>
      <c r="AU2719" s="230"/>
      <c r="AV2719" s="230"/>
      <c r="AW2719" s="230"/>
      <c r="AX2719" s="230"/>
      <c r="AY2719" s="230"/>
      <c r="AZ2719" s="230"/>
      <c r="BA2719" s="230"/>
      <c r="BB2719" s="230"/>
      <c r="BC2719" s="230"/>
      <c r="BD2719" s="230"/>
      <c r="BE2719" s="230"/>
      <c r="BF2719" s="230"/>
      <c r="BG2719" s="230"/>
      <c r="BH2719" s="230"/>
      <c r="BI2719" s="230"/>
      <c r="BJ2719" s="230"/>
      <c r="BK2719" s="230"/>
      <c r="BL2719" s="230"/>
      <c r="BM2719" s="230"/>
      <c r="BN2719" s="230"/>
      <c r="BO2719" s="230"/>
      <c r="BP2719" s="230"/>
      <c r="BQ2719" s="230"/>
      <c r="BR2719" s="230"/>
      <c r="BS2719" s="230"/>
      <c r="BT2719" s="230"/>
      <c r="BU2719" s="230"/>
      <c r="BV2719" s="230"/>
      <c r="BW2719" s="230"/>
      <c r="BX2719" s="230"/>
      <c r="BY2719" s="230"/>
      <c r="BZ2719" s="230"/>
      <c r="CA2719" s="230"/>
      <c r="CB2719" s="230"/>
      <c r="CC2719" s="230"/>
      <c r="CD2719" s="230"/>
      <c r="CE2719" s="230"/>
      <c r="CF2719" s="230"/>
      <c r="CG2719" s="230"/>
      <c r="CH2719" s="230"/>
      <c r="CI2719" s="230"/>
      <c r="CJ2719" s="230"/>
    </row>
    <row r="2720" spans="1:88" ht="14.25" customHeight="1">
      <c r="A2720" s="412"/>
      <c r="B2720" s="88"/>
      <c r="C2720" s="89"/>
      <c r="E2720" s="224"/>
      <c r="F2720" s="224"/>
      <c r="G2720" s="224"/>
      <c r="H2720" s="224"/>
      <c r="I2720" s="232"/>
      <c r="J2720" s="224"/>
      <c r="K2720" s="224"/>
      <c r="L2720" s="224"/>
      <c r="M2720" s="233"/>
      <c r="N2720" s="224"/>
      <c r="P2720" s="233"/>
      <c r="Q2720" s="244"/>
      <c r="R2720" s="245"/>
      <c r="S2720" s="154"/>
      <c r="T2720" s="154"/>
      <c r="U2720" s="236"/>
      <c r="V2720" s="225"/>
      <c r="W2720" s="246"/>
      <c r="X2720" s="247"/>
      <c r="Y2720" s="248"/>
      <c r="Z2720" s="249"/>
      <c r="AA2720" s="249"/>
      <c r="AB2720" s="250"/>
      <c r="AC2720" s="250"/>
      <c r="AD2720" s="230"/>
      <c r="AE2720" s="251"/>
      <c r="AF2720" s="252"/>
      <c r="AG2720" s="236"/>
      <c r="AH2720" s="253"/>
      <c r="AI2720" s="230"/>
      <c r="AJ2720" s="230"/>
      <c r="AK2720" s="230"/>
      <c r="AL2720" s="230"/>
      <c r="AM2720" s="230"/>
      <c r="AN2720" s="230"/>
      <c r="AO2720" s="230"/>
      <c r="AP2720" s="230"/>
      <c r="AQ2720" s="230"/>
      <c r="AR2720" s="249"/>
      <c r="AS2720" s="230"/>
      <c r="AT2720" s="230"/>
      <c r="AU2720" s="230"/>
      <c r="AV2720" s="230"/>
      <c r="AW2720" s="230"/>
      <c r="AX2720" s="230"/>
      <c r="AY2720" s="230"/>
      <c r="AZ2720" s="230"/>
      <c r="BA2720" s="230"/>
      <c r="BB2720" s="230"/>
      <c r="BC2720" s="230"/>
      <c r="BD2720" s="230"/>
      <c r="BE2720" s="230"/>
      <c r="BF2720" s="230"/>
      <c r="BG2720" s="230"/>
      <c r="BH2720" s="230"/>
      <c r="BI2720" s="230"/>
      <c r="BJ2720" s="230"/>
      <c r="BK2720" s="230"/>
      <c r="BL2720" s="230"/>
      <c r="BM2720" s="230"/>
      <c r="BN2720" s="230"/>
      <c r="BO2720" s="230"/>
      <c r="BP2720" s="230"/>
      <c r="BQ2720" s="230"/>
      <c r="BR2720" s="230"/>
      <c r="BS2720" s="230"/>
      <c r="BT2720" s="230"/>
      <c r="BU2720" s="230"/>
      <c r="BV2720" s="230"/>
      <c r="BW2720" s="230"/>
      <c r="BX2720" s="230"/>
      <c r="BY2720" s="230"/>
      <c r="BZ2720" s="230"/>
      <c r="CA2720" s="230"/>
      <c r="CB2720" s="230"/>
      <c r="CC2720" s="230"/>
      <c r="CD2720" s="230"/>
      <c r="CE2720" s="230"/>
      <c r="CF2720" s="230"/>
      <c r="CG2720" s="230"/>
      <c r="CH2720" s="230"/>
      <c r="CI2720" s="230"/>
      <c r="CJ2720" s="230"/>
    </row>
    <row r="2721" spans="1:88" ht="14.25" customHeight="1">
      <c r="A2721" s="412"/>
      <c r="B2721" s="88"/>
      <c r="C2721" s="89"/>
      <c r="E2721" s="224"/>
      <c r="F2721" s="224"/>
      <c r="G2721" s="224"/>
      <c r="H2721" s="224"/>
      <c r="I2721" s="232"/>
      <c r="J2721" s="224"/>
      <c r="K2721" s="224"/>
      <c r="L2721" s="224"/>
      <c r="M2721" s="233"/>
      <c r="N2721" s="224"/>
      <c r="P2721" s="233"/>
      <c r="Q2721" s="244"/>
      <c r="R2721" s="245"/>
      <c r="S2721" s="154"/>
      <c r="T2721" s="154"/>
      <c r="U2721" s="236"/>
      <c r="V2721" s="225"/>
      <c r="W2721" s="246"/>
      <c r="X2721" s="247"/>
      <c r="Y2721" s="248"/>
      <c r="Z2721" s="249"/>
      <c r="AA2721" s="249"/>
      <c r="AB2721" s="250"/>
      <c r="AC2721" s="250"/>
      <c r="AD2721" s="230"/>
      <c r="AE2721" s="251"/>
      <c r="AF2721" s="252"/>
      <c r="AG2721" s="236"/>
      <c r="AH2721" s="253"/>
      <c r="AI2721" s="230"/>
      <c r="AJ2721" s="230"/>
      <c r="AK2721" s="230"/>
      <c r="AL2721" s="230"/>
      <c r="AM2721" s="230"/>
      <c r="AN2721" s="230"/>
      <c r="AO2721" s="230"/>
      <c r="AP2721" s="230"/>
      <c r="AQ2721" s="230"/>
      <c r="AR2721" s="249"/>
      <c r="AS2721" s="230"/>
      <c r="AT2721" s="230"/>
      <c r="AU2721" s="230"/>
      <c r="AV2721" s="230"/>
      <c r="AW2721" s="230"/>
      <c r="AX2721" s="230"/>
      <c r="AY2721" s="230"/>
      <c r="AZ2721" s="230"/>
      <c r="BA2721" s="230"/>
      <c r="BB2721" s="230"/>
      <c r="BC2721" s="230"/>
      <c r="BD2721" s="230"/>
      <c r="BE2721" s="230"/>
      <c r="BF2721" s="230"/>
      <c r="BG2721" s="230"/>
      <c r="BH2721" s="230"/>
      <c r="BI2721" s="230"/>
      <c r="BJ2721" s="230"/>
      <c r="BK2721" s="230"/>
      <c r="BL2721" s="230"/>
      <c r="BM2721" s="230"/>
      <c r="BN2721" s="230"/>
      <c r="BO2721" s="230"/>
      <c r="BP2721" s="230"/>
      <c r="BQ2721" s="230"/>
      <c r="BR2721" s="230"/>
      <c r="BS2721" s="230"/>
      <c r="BT2721" s="230"/>
      <c r="BU2721" s="230"/>
      <c r="BV2721" s="230"/>
      <c r="BW2721" s="230"/>
      <c r="BX2721" s="230"/>
      <c r="BY2721" s="230"/>
      <c r="BZ2721" s="230"/>
      <c r="CA2721" s="230"/>
      <c r="CB2721" s="230"/>
      <c r="CC2721" s="230"/>
      <c r="CD2721" s="230"/>
      <c r="CE2721" s="230"/>
      <c r="CF2721" s="230"/>
      <c r="CG2721" s="230"/>
      <c r="CH2721" s="230"/>
      <c r="CI2721" s="230"/>
      <c r="CJ2721" s="230"/>
    </row>
    <row r="2722" spans="1:88" ht="14.25" customHeight="1">
      <c r="A2722" s="412"/>
      <c r="B2722" s="88"/>
      <c r="C2722" s="89"/>
      <c r="E2722" s="224"/>
      <c r="F2722" s="224"/>
      <c r="G2722" s="224"/>
      <c r="H2722" s="224"/>
      <c r="I2722" s="232"/>
      <c r="J2722" s="224"/>
      <c r="K2722" s="224"/>
      <c r="L2722" s="224"/>
      <c r="M2722" s="233"/>
      <c r="N2722" s="224"/>
      <c r="P2722" s="233"/>
      <c r="Q2722" s="244"/>
      <c r="R2722" s="245"/>
      <c r="S2722" s="154"/>
      <c r="T2722" s="154"/>
      <c r="U2722" s="236"/>
      <c r="V2722" s="225"/>
      <c r="W2722" s="246"/>
      <c r="X2722" s="247"/>
      <c r="Y2722" s="248"/>
      <c r="Z2722" s="249"/>
      <c r="AA2722" s="249"/>
      <c r="AB2722" s="250"/>
      <c r="AC2722" s="250"/>
      <c r="AD2722" s="230"/>
      <c r="AE2722" s="251"/>
      <c r="AF2722" s="252"/>
      <c r="AG2722" s="236"/>
      <c r="AH2722" s="253"/>
      <c r="AI2722" s="230"/>
      <c r="AJ2722" s="230"/>
      <c r="AK2722" s="230"/>
      <c r="AL2722" s="230"/>
      <c r="AM2722" s="230"/>
      <c r="AN2722" s="230"/>
      <c r="AO2722" s="230"/>
      <c r="AP2722" s="230"/>
      <c r="AQ2722" s="230"/>
      <c r="AR2722" s="249"/>
      <c r="AS2722" s="230"/>
      <c r="AT2722" s="230"/>
      <c r="AU2722" s="230"/>
      <c r="AV2722" s="230"/>
      <c r="AW2722" s="230"/>
      <c r="AX2722" s="230"/>
      <c r="AY2722" s="230"/>
      <c r="AZ2722" s="230"/>
      <c r="BA2722" s="230"/>
      <c r="BB2722" s="230"/>
      <c r="BC2722" s="230"/>
      <c r="BD2722" s="230"/>
      <c r="BE2722" s="230"/>
      <c r="BF2722" s="230"/>
      <c r="BG2722" s="230"/>
      <c r="BH2722" s="230"/>
      <c r="BI2722" s="230"/>
      <c r="BJ2722" s="230"/>
      <c r="BK2722" s="230"/>
      <c r="BL2722" s="230"/>
      <c r="BM2722" s="230"/>
      <c r="BN2722" s="230"/>
      <c r="BO2722" s="230"/>
      <c r="BP2722" s="230"/>
      <c r="BQ2722" s="230"/>
      <c r="BR2722" s="230"/>
      <c r="BS2722" s="230"/>
      <c r="BT2722" s="230"/>
      <c r="BU2722" s="230"/>
      <c r="BV2722" s="230"/>
      <c r="BW2722" s="230"/>
      <c r="BX2722" s="230"/>
      <c r="BY2722" s="230"/>
      <c r="BZ2722" s="230"/>
      <c r="CA2722" s="230"/>
      <c r="CB2722" s="230"/>
      <c r="CC2722" s="230"/>
      <c r="CD2722" s="230"/>
      <c r="CE2722" s="230"/>
      <c r="CF2722" s="230"/>
      <c r="CG2722" s="230"/>
      <c r="CH2722" s="230"/>
      <c r="CI2722" s="230"/>
      <c r="CJ2722" s="230"/>
    </row>
    <row r="2723" spans="1:88" ht="14.25" customHeight="1">
      <c r="A2723" s="412"/>
      <c r="B2723" s="88"/>
      <c r="C2723" s="89"/>
      <c r="E2723" s="224"/>
      <c r="F2723" s="224"/>
      <c r="G2723" s="224"/>
      <c r="H2723" s="224"/>
      <c r="I2723" s="232"/>
      <c r="J2723" s="224"/>
      <c r="K2723" s="224"/>
      <c r="L2723" s="224"/>
      <c r="M2723" s="233"/>
      <c r="N2723" s="224"/>
      <c r="P2723" s="233"/>
      <c r="Q2723" s="244"/>
      <c r="R2723" s="245"/>
      <c r="S2723" s="154"/>
      <c r="T2723" s="154"/>
      <c r="U2723" s="236"/>
      <c r="V2723" s="225"/>
      <c r="W2723" s="246"/>
      <c r="X2723" s="247"/>
      <c r="Y2723" s="248"/>
      <c r="Z2723" s="249"/>
      <c r="AA2723" s="249"/>
      <c r="AB2723" s="250"/>
      <c r="AC2723" s="250"/>
      <c r="AD2723" s="230"/>
      <c r="AE2723" s="251"/>
      <c r="AF2723" s="252"/>
      <c r="AG2723" s="236"/>
      <c r="AH2723" s="253"/>
      <c r="AI2723" s="230"/>
      <c r="AJ2723" s="230"/>
      <c r="AK2723" s="230"/>
      <c r="AL2723" s="230"/>
      <c r="AM2723" s="230"/>
      <c r="AN2723" s="230"/>
      <c r="AO2723" s="230"/>
      <c r="AP2723" s="230"/>
      <c r="AQ2723" s="230"/>
      <c r="AR2723" s="249"/>
      <c r="AS2723" s="230"/>
      <c r="AT2723" s="230"/>
      <c r="AU2723" s="230"/>
      <c r="AV2723" s="230"/>
      <c r="AW2723" s="230"/>
      <c r="AX2723" s="230"/>
      <c r="AY2723" s="230"/>
      <c r="AZ2723" s="230"/>
      <c r="BA2723" s="230"/>
      <c r="BB2723" s="230"/>
      <c r="BC2723" s="230"/>
      <c r="BD2723" s="230"/>
      <c r="BE2723" s="230"/>
      <c r="BF2723" s="230"/>
      <c r="BG2723" s="230"/>
      <c r="BH2723" s="230"/>
      <c r="BI2723" s="230"/>
      <c r="BJ2723" s="230"/>
      <c r="BK2723" s="230"/>
      <c r="BL2723" s="230"/>
      <c r="BM2723" s="230"/>
      <c r="BN2723" s="230"/>
      <c r="BO2723" s="230"/>
      <c r="BP2723" s="230"/>
      <c r="BQ2723" s="230"/>
      <c r="BR2723" s="230"/>
      <c r="BS2723" s="230"/>
      <c r="BT2723" s="230"/>
      <c r="BU2723" s="230"/>
      <c r="BV2723" s="230"/>
      <c r="BW2723" s="230"/>
      <c r="BX2723" s="230"/>
      <c r="BY2723" s="230"/>
      <c r="BZ2723" s="230"/>
      <c r="CA2723" s="230"/>
      <c r="CB2723" s="230"/>
      <c r="CC2723" s="230"/>
      <c r="CD2723" s="230"/>
      <c r="CE2723" s="230"/>
      <c r="CF2723" s="230"/>
      <c r="CG2723" s="230"/>
      <c r="CH2723" s="230"/>
      <c r="CI2723" s="230"/>
      <c r="CJ2723" s="230"/>
    </row>
    <row r="2724" spans="1:88" ht="14.25" customHeight="1">
      <c r="A2724" s="412"/>
      <c r="B2724" s="88"/>
      <c r="C2724" s="89"/>
      <c r="E2724" s="224"/>
      <c r="F2724" s="224"/>
      <c r="G2724" s="224"/>
      <c r="H2724" s="224"/>
      <c r="I2724" s="232"/>
      <c r="J2724" s="224"/>
      <c r="K2724" s="224"/>
      <c r="L2724" s="224"/>
      <c r="M2724" s="233"/>
      <c r="N2724" s="224"/>
      <c r="P2724" s="233"/>
      <c r="Q2724" s="244"/>
      <c r="R2724" s="245"/>
      <c r="S2724" s="154"/>
      <c r="T2724" s="154"/>
      <c r="U2724" s="236"/>
      <c r="V2724" s="225"/>
      <c r="W2724" s="246"/>
      <c r="X2724" s="247"/>
      <c r="Y2724" s="248"/>
      <c r="Z2724" s="249"/>
      <c r="AA2724" s="249"/>
      <c r="AB2724" s="250"/>
      <c r="AC2724" s="250"/>
      <c r="AD2724" s="230"/>
      <c r="AE2724" s="251"/>
      <c r="AF2724" s="252"/>
      <c r="AG2724" s="236"/>
      <c r="AH2724" s="253"/>
      <c r="AI2724" s="230"/>
      <c r="AJ2724" s="230"/>
      <c r="AK2724" s="230"/>
      <c r="AL2724" s="230"/>
      <c r="AM2724" s="230"/>
      <c r="AN2724" s="230"/>
      <c r="AO2724" s="230"/>
      <c r="AP2724" s="230"/>
      <c r="AQ2724" s="230"/>
      <c r="AR2724" s="249"/>
      <c r="AS2724" s="230"/>
      <c r="AT2724" s="230"/>
      <c r="AU2724" s="230"/>
      <c r="AV2724" s="230"/>
      <c r="AW2724" s="230"/>
      <c r="AX2724" s="230"/>
      <c r="AY2724" s="230"/>
      <c r="AZ2724" s="230"/>
      <c r="BA2724" s="230"/>
      <c r="BB2724" s="230"/>
      <c r="BC2724" s="230"/>
      <c r="BD2724" s="230"/>
      <c r="BE2724" s="230"/>
      <c r="BF2724" s="230"/>
      <c r="BG2724" s="230"/>
      <c r="BH2724" s="230"/>
      <c r="BI2724" s="230"/>
      <c r="BJ2724" s="230"/>
      <c r="BK2724" s="230"/>
      <c r="BL2724" s="230"/>
      <c r="BM2724" s="230"/>
      <c r="BN2724" s="230"/>
      <c r="BO2724" s="230"/>
      <c r="BP2724" s="230"/>
      <c r="BQ2724" s="230"/>
      <c r="BR2724" s="230"/>
      <c r="BS2724" s="230"/>
      <c r="BT2724" s="230"/>
      <c r="BU2724" s="230"/>
      <c r="BV2724" s="230"/>
      <c r="BW2724" s="230"/>
      <c r="BX2724" s="230"/>
      <c r="BY2724" s="230"/>
      <c r="BZ2724" s="230"/>
      <c r="CA2724" s="230"/>
      <c r="CB2724" s="230"/>
      <c r="CC2724" s="230"/>
      <c r="CD2724" s="230"/>
      <c r="CE2724" s="230"/>
      <c r="CF2724" s="230"/>
      <c r="CG2724" s="230"/>
      <c r="CH2724" s="230"/>
      <c r="CI2724" s="230"/>
      <c r="CJ2724" s="230"/>
    </row>
    <row r="2725" spans="1:88" ht="14.25" customHeight="1">
      <c r="A2725" s="412"/>
      <c r="B2725" s="88"/>
      <c r="C2725" s="89"/>
      <c r="E2725" s="224"/>
      <c r="F2725" s="224"/>
      <c r="G2725" s="224"/>
      <c r="H2725" s="224"/>
      <c r="I2725" s="232"/>
      <c r="J2725" s="224"/>
      <c r="K2725" s="224"/>
      <c r="L2725" s="224"/>
      <c r="M2725" s="233"/>
      <c r="N2725" s="224"/>
      <c r="P2725" s="233"/>
      <c r="Q2725" s="244"/>
      <c r="R2725" s="245"/>
      <c r="S2725" s="154"/>
      <c r="T2725" s="154"/>
      <c r="U2725" s="236"/>
      <c r="V2725" s="225"/>
      <c r="W2725" s="246"/>
      <c r="X2725" s="247"/>
      <c r="Y2725" s="248"/>
      <c r="Z2725" s="249"/>
      <c r="AA2725" s="249"/>
      <c r="AB2725" s="250"/>
      <c r="AC2725" s="250"/>
      <c r="AD2725" s="230"/>
      <c r="AE2725" s="251"/>
      <c r="AF2725" s="252"/>
      <c r="AG2725" s="236"/>
      <c r="AH2725" s="253"/>
      <c r="AI2725" s="230"/>
      <c r="AJ2725" s="230"/>
      <c r="AK2725" s="230"/>
      <c r="AL2725" s="230"/>
      <c r="AM2725" s="230"/>
      <c r="AN2725" s="230"/>
      <c r="AO2725" s="230"/>
      <c r="AP2725" s="230"/>
      <c r="AQ2725" s="230"/>
      <c r="AR2725" s="249"/>
      <c r="AS2725" s="230"/>
      <c r="AT2725" s="230"/>
      <c r="AU2725" s="230"/>
      <c r="AV2725" s="230"/>
      <c r="AW2725" s="230"/>
      <c r="AX2725" s="230"/>
      <c r="AY2725" s="230"/>
      <c r="AZ2725" s="230"/>
      <c r="BA2725" s="230"/>
      <c r="BB2725" s="230"/>
      <c r="BC2725" s="230"/>
      <c r="BD2725" s="230"/>
      <c r="BE2725" s="230"/>
      <c r="BF2725" s="230"/>
      <c r="BG2725" s="230"/>
      <c r="BH2725" s="230"/>
      <c r="BI2725" s="230"/>
      <c r="BJ2725" s="230"/>
      <c r="BK2725" s="230"/>
      <c r="BL2725" s="230"/>
      <c r="BM2725" s="230"/>
      <c r="BN2725" s="230"/>
      <c r="BO2725" s="230"/>
      <c r="BP2725" s="230"/>
      <c r="BQ2725" s="230"/>
      <c r="BR2725" s="230"/>
      <c r="BS2725" s="230"/>
      <c r="BT2725" s="230"/>
      <c r="BU2725" s="230"/>
      <c r="BV2725" s="230"/>
      <c r="BW2725" s="230"/>
      <c r="BX2725" s="230"/>
      <c r="BY2725" s="230"/>
      <c r="BZ2725" s="230"/>
      <c r="CA2725" s="230"/>
      <c r="CB2725" s="230"/>
      <c r="CC2725" s="230"/>
      <c r="CD2725" s="230"/>
      <c r="CE2725" s="230"/>
      <c r="CF2725" s="230"/>
      <c r="CG2725" s="230"/>
      <c r="CH2725" s="230"/>
      <c r="CI2725" s="230"/>
      <c r="CJ2725" s="230"/>
    </row>
    <row r="2726" spans="1:88" ht="14.25" customHeight="1">
      <c r="A2726" s="412"/>
      <c r="B2726" s="88"/>
      <c r="C2726" s="89"/>
      <c r="E2726" s="224"/>
      <c r="F2726" s="224"/>
      <c r="G2726" s="224"/>
      <c r="H2726" s="224"/>
      <c r="I2726" s="232"/>
      <c r="J2726" s="224"/>
      <c r="K2726" s="224"/>
      <c r="L2726" s="224"/>
      <c r="M2726" s="233"/>
      <c r="N2726" s="224"/>
      <c r="P2726" s="233"/>
      <c r="Q2726" s="244"/>
      <c r="R2726" s="245"/>
      <c r="S2726" s="154"/>
      <c r="T2726" s="154"/>
      <c r="U2726" s="236"/>
      <c r="V2726" s="225"/>
      <c r="W2726" s="246"/>
      <c r="X2726" s="247"/>
      <c r="Y2726" s="248"/>
      <c r="Z2726" s="249"/>
      <c r="AA2726" s="249"/>
      <c r="AB2726" s="250"/>
      <c r="AC2726" s="250"/>
      <c r="AD2726" s="230"/>
      <c r="AE2726" s="251"/>
      <c r="AF2726" s="252"/>
      <c r="AG2726" s="236"/>
      <c r="AH2726" s="253"/>
      <c r="AI2726" s="230"/>
      <c r="AJ2726" s="230"/>
      <c r="AK2726" s="230"/>
      <c r="AL2726" s="230"/>
      <c r="AM2726" s="230"/>
      <c r="AN2726" s="230"/>
      <c r="AO2726" s="230"/>
      <c r="AP2726" s="230"/>
      <c r="AQ2726" s="230"/>
      <c r="AR2726" s="249"/>
      <c r="AS2726" s="230"/>
      <c r="AT2726" s="230"/>
      <c r="AU2726" s="230"/>
      <c r="AV2726" s="230"/>
      <c r="AW2726" s="230"/>
      <c r="AX2726" s="230"/>
      <c r="AY2726" s="230"/>
      <c r="AZ2726" s="230"/>
      <c r="BA2726" s="230"/>
      <c r="BB2726" s="230"/>
      <c r="BC2726" s="230"/>
      <c r="BD2726" s="230"/>
      <c r="BE2726" s="230"/>
      <c r="BF2726" s="230"/>
      <c r="BG2726" s="230"/>
      <c r="BH2726" s="230"/>
      <c r="BI2726" s="230"/>
      <c r="BJ2726" s="230"/>
      <c r="BK2726" s="230"/>
      <c r="BL2726" s="230"/>
      <c r="BM2726" s="230"/>
      <c r="BN2726" s="230"/>
      <c r="BO2726" s="230"/>
      <c r="BP2726" s="230"/>
      <c r="BQ2726" s="230"/>
      <c r="BR2726" s="230"/>
      <c r="BS2726" s="230"/>
      <c r="BT2726" s="230"/>
      <c r="BU2726" s="230"/>
      <c r="BV2726" s="230"/>
      <c r="BW2726" s="230"/>
      <c r="BX2726" s="230"/>
      <c r="BY2726" s="230"/>
      <c r="BZ2726" s="230"/>
      <c r="CA2726" s="230"/>
      <c r="CB2726" s="230"/>
      <c r="CC2726" s="230"/>
      <c r="CD2726" s="230"/>
      <c r="CE2726" s="230"/>
      <c r="CF2726" s="230"/>
      <c r="CG2726" s="230"/>
      <c r="CH2726" s="230"/>
      <c r="CI2726" s="230"/>
      <c r="CJ2726" s="230"/>
    </row>
    <row r="2727" spans="1:88" ht="14.25" customHeight="1">
      <c r="A2727" s="412"/>
      <c r="B2727" s="88"/>
      <c r="C2727" s="89"/>
      <c r="E2727" s="224"/>
      <c r="F2727" s="224"/>
      <c r="G2727" s="224"/>
      <c r="H2727" s="224"/>
      <c r="I2727" s="232"/>
      <c r="J2727" s="224"/>
      <c r="K2727" s="224"/>
      <c r="L2727" s="224"/>
      <c r="M2727" s="233"/>
      <c r="N2727" s="224"/>
      <c r="P2727" s="233"/>
      <c r="Q2727" s="244"/>
      <c r="R2727" s="245"/>
      <c r="S2727" s="154"/>
      <c r="T2727" s="154"/>
      <c r="U2727" s="236"/>
      <c r="V2727" s="225"/>
      <c r="W2727" s="246"/>
      <c r="X2727" s="247"/>
      <c r="Y2727" s="248"/>
      <c r="Z2727" s="249"/>
      <c r="AA2727" s="249"/>
      <c r="AB2727" s="250"/>
      <c r="AC2727" s="250"/>
      <c r="AD2727" s="230"/>
      <c r="AE2727" s="251"/>
      <c r="AF2727" s="252"/>
      <c r="AG2727" s="236"/>
      <c r="AH2727" s="253"/>
      <c r="AI2727" s="230"/>
      <c r="AJ2727" s="230"/>
      <c r="AK2727" s="230"/>
      <c r="AL2727" s="230"/>
      <c r="AM2727" s="230"/>
      <c r="AN2727" s="230"/>
      <c r="AO2727" s="230"/>
      <c r="AP2727" s="230"/>
      <c r="AQ2727" s="230"/>
      <c r="AR2727" s="249"/>
      <c r="AS2727" s="230"/>
      <c r="AT2727" s="230"/>
      <c r="AU2727" s="230"/>
      <c r="AV2727" s="230"/>
      <c r="AW2727" s="230"/>
      <c r="AX2727" s="230"/>
      <c r="AY2727" s="230"/>
      <c r="AZ2727" s="230"/>
      <c r="BA2727" s="230"/>
      <c r="BB2727" s="230"/>
      <c r="BC2727" s="230"/>
      <c r="BD2727" s="230"/>
      <c r="BE2727" s="230"/>
      <c r="BF2727" s="230"/>
      <c r="BG2727" s="230"/>
      <c r="BH2727" s="230"/>
      <c r="BI2727" s="230"/>
      <c r="BJ2727" s="230"/>
      <c r="BK2727" s="230"/>
      <c r="BL2727" s="230"/>
      <c r="BM2727" s="230"/>
      <c r="BN2727" s="230"/>
      <c r="BO2727" s="230"/>
      <c r="BP2727" s="230"/>
      <c r="BQ2727" s="230"/>
      <c r="BR2727" s="230"/>
      <c r="BS2727" s="230"/>
      <c r="BT2727" s="230"/>
      <c r="BU2727" s="230"/>
      <c r="BV2727" s="230"/>
      <c r="BW2727" s="230"/>
      <c r="BX2727" s="230"/>
      <c r="BY2727" s="230"/>
      <c r="BZ2727" s="230"/>
      <c r="CA2727" s="230"/>
      <c r="CB2727" s="230"/>
      <c r="CC2727" s="230"/>
      <c r="CD2727" s="230"/>
      <c r="CE2727" s="230"/>
      <c r="CF2727" s="230"/>
      <c r="CG2727" s="230"/>
      <c r="CH2727" s="230"/>
      <c r="CI2727" s="230"/>
      <c r="CJ2727" s="230"/>
    </row>
    <row r="2728" spans="1:88" ht="14.25" customHeight="1">
      <c r="A2728" s="412"/>
      <c r="B2728" s="88"/>
      <c r="C2728" s="89"/>
      <c r="E2728" s="224"/>
      <c r="F2728" s="224"/>
      <c r="G2728" s="224"/>
      <c r="H2728" s="224"/>
      <c r="I2728" s="232"/>
      <c r="J2728" s="224"/>
      <c r="K2728" s="224"/>
      <c r="L2728" s="224"/>
      <c r="M2728" s="233"/>
      <c r="N2728" s="224"/>
      <c r="P2728" s="233"/>
      <c r="Q2728" s="244"/>
      <c r="R2728" s="245"/>
      <c r="S2728" s="154"/>
      <c r="T2728" s="154"/>
      <c r="U2728" s="236"/>
      <c r="V2728" s="225"/>
      <c r="W2728" s="246"/>
      <c r="X2728" s="247"/>
      <c r="Y2728" s="248"/>
      <c r="Z2728" s="249"/>
      <c r="AA2728" s="249"/>
      <c r="AB2728" s="250"/>
      <c r="AC2728" s="250"/>
      <c r="AD2728" s="230"/>
      <c r="AE2728" s="251"/>
      <c r="AF2728" s="252"/>
      <c r="AG2728" s="236"/>
      <c r="AH2728" s="253"/>
      <c r="AI2728" s="230"/>
      <c r="AJ2728" s="230"/>
      <c r="AK2728" s="230"/>
      <c r="AL2728" s="230"/>
      <c r="AM2728" s="230"/>
      <c r="AN2728" s="230"/>
      <c r="AO2728" s="230"/>
      <c r="AP2728" s="230"/>
      <c r="AQ2728" s="230"/>
      <c r="AR2728" s="249"/>
      <c r="AS2728" s="230"/>
      <c r="AT2728" s="230"/>
      <c r="AU2728" s="230"/>
      <c r="AV2728" s="230"/>
      <c r="AW2728" s="230"/>
      <c r="AX2728" s="230"/>
      <c r="AY2728" s="230"/>
      <c r="AZ2728" s="230"/>
      <c r="BA2728" s="230"/>
      <c r="BB2728" s="230"/>
      <c r="BC2728" s="230"/>
      <c r="BD2728" s="230"/>
      <c r="BE2728" s="230"/>
      <c r="BF2728" s="230"/>
      <c r="BG2728" s="230"/>
      <c r="BH2728" s="230"/>
      <c r="BI2728" s="230"/>
      <c r="BJ2728" s="230"/>
      <c r="BK2728" s="230"/>
      <c r="BL2728" s="230"/>
      <c r="BM2728" s="230"/>
      <c r="BN2728" s="230"/>
      <c r="BO2728" s="230"/>
      <c r="BP2728" s="230"/>
      <c r="BQ2728" s="230"/>
      <c r="BR2728" s="230"/>
      <c r="BS2728" s="230"/>
      <c r="BT2728" s="230"/>
      <c r="BU2728" s="230"/>
      <c r="BV2728" s="230"/>
      <c r="BW2728" s="230"/>
      <c r="BX2728" s="230"/>
      <c r="BY2728" s="230"/>
      <c r="BZ2728" s="230"/>
      <c r="CA2728" s="230"/>
      <c r="CB2728" s="230"/>
      <c r="CC2728" s="230"/>
      <c r="CD2728" s="230"/>
      <c r="CE2728" s="230"/>
      <c r="CF2728" s="230"/>
      <c r="CG2728" s="230"/>
      <c r="CH2728" s="230"/>
      <c r="CI2728" s="230"/>
      <c r="CJ2728" s="230"/>
    </row>
    <row r="2729" spans="1:88" ht="14.25" customHeight="1">
      <c r="A2729" s="412"/>
      <c r="B2729" s="88"/>
      <c r="C2729" s="89"/>
      <c r="E2729" s="224"/>
      <c r="F2729" s="224"/>
      <c r="G2729" s="224"/>
      <c r="H2729" s="224"/>
      <c r="I2729" s="232"/>
      <c r="J2729" s="224"/>
      <c r="K2729" s="224"/>
      <c r="L2729" s="224"/>
      <c r="M2729" s="233"/>
      <c r="N2729" s="224"/>
      <c r="P2729" s="233"/>
      <c r="Q2729" s="244"/>
      <c r="R2729" s="245"/>
      <c r="S2729" s="154"/>
      <c r="T2729" s="154"/>
      <c r="U2729" s="236"/>
      <c r="V2729" s="225"/>
      <c r="W2729" s="246"/>
      <c r="X2729" s="247"/>
      <c r="Y2729" s="248"/>
      <c r="Z2729" s="249"/>
      <c r="AA2729" s="249"/>
      <c r="AB2729" s="250"/>
      <c r="AC2729" s="250"/>
      <c r="AD2729" s="230"/>
      <c r="AE2729" s="251"/>
      <c r="AF2729" s="252"/>
      <c r="AG2729" s="236"/>
      <c r="AH2729" s="253"/>
      <c r="AI2729" s="230"/>
      <c r="AJ2729" s="230"/>
      <c r="AK2729" s="230"/>
      <c r="AL2729" s="230"/>
      <c r="AM2729" s="230"/>
      <c r="AN2729" s="230"/>
      <c r="AO2729" s="230"/>
      <c r="AP2729" s="230"/>
      <c r="AQ2729" s="230"/>
      <c r="AR2729" s="249"/>
      <c r="AS2729" s="230"/>
      <c r="AT2729" s="230"/>
      <c r="AU2729" s="230"/>
      <c r="AV2729" s="230"/>
      <c r="AW2729" s="230"/>
      <c r="AX2729" s="230"/>
      <c r="AY2729" s="230"/>
      <c r="AZ2729" s="230"/>
      <c r="BA2729" s="230"/>
      <c r="BB2729" s="230"/>
      <c r="BC2729" s="230"/>
      <c r="BD2729" s="230"/>
      <c r="BE2729" s="230"/>
      <c r="BF2729" s="230"/>
      <c r="BG2729" s="230"/>
      <c r="BH2729" s="230"/>
      <c r="BI2729" s="230"/>
      <c r="BJ2729" s="230"/>
      <c r="BK2729" s="230"/>
      <c r="BL2729" s="230"/>
      <c r="BM2729" s="230"/>
      <c r="BN2729" s="230"/>
      <c r="BO2729" s="230"/>
      <c r="BP2729" s="230"/>
      <c r="BQ2729" s="230"/>
      <c r="BR2729" s="230"/>
      <c r="BS2729" s="230"/>
      <c r="BT2729" s="230"/>
      <c r="BU2729" s="230"/>
      <c r="BV2729" s="230"/>
      <c r="BW2729" s="230"/>
      <c r="BX2729" s="230"/>
      <c r="BY2729" s="230"/>
      <c r="BZ2729" s="230"/>
      <c r="CA2729" s="230"/>
      <c r="CB2729" s="230"/>
      <c r="CC2729" s="230"/>
      <c r="CD2729" s="230"/>
      <c r="CE2729" s="230"/>
      <c r="CF2729" s="230"/>
      <c r="CG2729" s="230"/>
      <c r="CH2729" s="230"/>
      <c r="CI2729" s="230"/>
      <c r="CJ2729" s="230"/>
    </row>
    <row r="2730" spans="1:88" ht="14.25" customHeight="1">
      <c r="A2730" s="412"/>
      <c r="B2730" s="88"/>
      <c r="C2730" s="89"/>
      <c r="E2730" s="224"/>
      <c r="F2730" s="224"/>
      <c r="G2730" s="224"/>
      <c r="H2730" s="224"/>
      <c r="I2730" s="232"/>
      <c r="J2730" s="224"/>
      <c r="K2730" s="224"/>
      <c r="L2730" s="224"/>
      <c r="M2730" s="233"/>
      <c r="N2730" s="224"/>
      <c r="P2730" s="233"/>
      <c r="Q2730" s="244"/>
      <c r="R2730" s="245"/>
      <c r="S2730" s="154"/>
      <c r="T2730" s="154"/>
      <c r="U2730" s="236"/>
      <c r="V2730" s="225"/>
      <c r="W2730" s="246"/>
      <c r="X2730" s="247"/>
      <c r="Y2730" s="248"/>
      <c r="Z2730" s="249"/>
      <c r="AA2730" s="249"/>
      <c r="AB2730" s="250"/>
      <c r="AC2730" s="250"/>
      <c r="AD2730" s="230"/>
      <c r="AE2730" s="251"/>
      <c r="AF2730" s="252"/>
      <c r="AG2730" s="236"/>
      <c r="AH2730" s="253"/>
      <c r="AI2730" s="230"/>
      <c r="AJ2730" s="230"/>
      <c r="AK2730" s="230"/>
      <c r="AL2730" s="230"/>
      <c r="AM2730" s="230"/>
      <c r="AN2730" s="230"/>
      <c r="AO2730" s="230"/>
      <c r="AP2730" s="230"/>
      <c r="AQ2730" s="230"/>
      <c r="AR2730" s="249"/>
      <c r="AS2730" s="230"/>
      <c r="AT2730" s="230"/>
      <c r="AU2730" s="230"/>
      <c r="AV2730" s="230"/>
      <c r="AW2730" s="230"/>
      <c r="AX2730" s="230"/>
      <c r="AY2730" s="230"/>
      <c r="AZ2730" s="230"/>
      <c r="BA2730" s="230"/>
      <c r="BB2730" s="230"/>
      <c r="BC2730" s="230"/>
      <c r="BD2730" s="230"/>
      <c r="BE2730" s="230"/>
      <c r="BF2730" s="230"/>
      <c r="BG2730" s="230"/>
      <c r="BH2730" s="230"/>
      <c r="BI2730" s="230"/>
      <c r="BJ2730" s="230"/>
      <c r="BK2730" s="230"/>
      <c r="BL2730" s="230"/>
      <c r="BM2730" s="230"/>
      <c r="BN2730" s="230"/>
      <c r="BO2730" s="230"/>
      <c r="BP2730" s="230"/>
      <c r="BQ2730" s="230"/>
      <c r="BR2730" s="230"/>
      <c r="BS2730" s="230"/>
      <c r="BT2730" s="230"/>
      <c r="BU2730" s="230"/>
      <c r="BV2730" s="230"/>
      <c r="BW2730" s="230"/>
      <c r="BX2730" s="230"/>
      <c r="BY2730" s="230"/>
      <c r="BZ2730" s="230"/>
      <c r="CA2730" s="230"/>
      <c r="CB2730" s="230"/>
      <c r="CC2730" s="230"/>
      <c r="CD2730" s="230"/>
      <c r="CE2730" s="230"/>
      <c r="CF2730" s="230"/>
      <c r="CG2730" s="230"/>
      <c r="CH2730" s="230"/>
      <c r="CI2730" s="230"/>
      <c r="CJ2730" s="230"/>
    </row>
    <row r="2731" spans="1:88" ht="14.25" customHeight="1">
      <c r="A2731" s="412"/>
      <c r="B2731" s="88"/>
      <c r="C2731" s="89"/>
      <c r="E2731" s="224"/>
      <c r="F2731" s="224"/>
      <c r="G2731" s="224"/>
      <c r="H2731" s="224"/>
      <c r="I2731" s="232"/>
      <c r="J2731" s="224"/>
      <c r="K2731" s="224"/>
      <c r="L2731" s="224"/>
      <c r="M2731" s="233"/>
      <c r="N2731" s="224"/>
      <c r="P2731" s="233"/>
      <c r="Q2731" s="244"/>
      <c r="R2731" s="245"/>
      <c r="S2731" s="154"/>
      <c r="T2731" s="154"/>
      <c r="U2731" s="236"/>
      <c r="V2731" s="225"/>
      <c r="W2731" s="246"/>
      <c r="X2731" s="247"/>
      <c r="Y2731" s="248"/>
      <c r="Z2731" s="249"/>
      <c r="AA2731" s="249"/>
      <c r="AB2731" s="250"/>
      <c r="AC2731" s="250"/>
      <c r="AD2731" s="230"/>
      <c r="AE2731" s="251"/>
      <c r="AF2731" s="252"/>
      <c r="AG2731" s="236"/>
      <c r="AH2731" s="253"/>
      <c r="AI2731" s="230"/>
      <c r="AJ2731" s="230"/>
      <c r="AK2731" s="230"/>
      <c r="AL2731" s="230"/>
      <c r="AM2731" s="230"/>
      <c r="AN2731" s="230"/>
      <c r="AO2731" s="230"/>
      <c r="AP2731" s="230"/>
      <c r="AQ2731" s="230"/>
      <c r="AR2731" s="249"/>
      <c r="AS2731" s="230"/>
      <c r="AT2731" s="230"/>
      <c r="AU2731" s="230"/>
      <c r="AV2731" s="230"/>
      <c r="AW2731" s="230"/>
      <c r="AX2731" s="230"/>
      <c r="AY2731" s="230"/>
      <c r="AZ2731" s="230"/>
      <c r="BA2731" s="230"/>
      <c r="BB2731" s="230"/>
      <c r="BC2731" s="230"/>
      <c r="BD2731" s="230"/>
      <c r="BE2731" s="230"/>
      <c r="BF2731" s="230"/>
      <c r="BG2731" s="230"/>
      <c r="BH2731" s="230"/>
      <c r="BI2731" s="230"/>
      <c r="BJ2731" s="230"/>
      <c r="BK2731" s="230"/>
      <c r="BL2731" s="230"/>
      <c r="BM2731" s="230"/>
      <c r="BN2731" s="230"/>
      <c r="BO2731" s="230"/>
      <c r="BP2731" s="230"/>
      <c r="BQ2731" s="230"/>
      <c r="BR2731" s="230"/>
      <c r="BS2731" s="230"/>
      <c r="BT2731" s="230"/>
      <c r="BU2731" s="230"/>
      <c r="BV2731" s="230"/>
      <c r="BW2731" s="230"/>
      <c r="BX2731" s="230"/>
      <c r="BY2731" s="230"/>
      <c r="BZ2731" s="230"/>
      <c r="CA2731" s="230"/>
      <c r="CB2731" s="230"/>
      <c r="CC2731" s="230"/>
      <c r="CD2731" s="230"/>
      <c r="CE2731" s="230"/>
      <c r="CF2731" s="230"/>
      <c r="CG2731" s="230"/>
      <c r="CH2731" s="230"/>
      <c r="CI2731" s="230"/>
      <c r="CJ2731" s="230"/>
    </row>
    <row r="2732" spans="1:88" ht="14.25" customHeight="1">
      <c r="A2732" s="412"/>
      <c r="B2732" s="88"/>
      <c r="C2732" s="89"/>
      <c r="E2732" s="224"/>
      <c r="F2732" s="224"/>
      <c r="G2732" s="224"/>
      <c r="H2732" s="224"/>
      <c r="I2732" s="232"/>
      <c r="J2732" s="224"/>
      <c r="K2732" s="224"/>
      <c r="L2732" s="224"/>
      <c r="M2732" s="233"/>
      <c r="N2732" s="224"/>
      <c r="P2732" s="233"/>
      <c r="Q2732" s="244"/>
      <c r="R2732" s="245"/>
      <c r="S2732" s="154"/>
      <c r="T2732" s="154"/>
      <c r="U2732" s="236"/>
      <c r="V2732" s="225"/>
      <c r="W2732" s="246"/>
      <c r="X2732" s="247"/>
      <c r="Y2732" s="248"/>
      <c r="Z2732" s="249"/>
      <c r="AA2732" s="249"/>
      <c r="AB2732" s="250"/>
      <c r="AC2732" s="250"/>
      <c r="AD2732" s="230"/>
      <c r="AE2732" s="251"/>
      <c r="AF2732" s="252"/>
      <c r="AG2732" s="236"/>
      <c r="AH2732" s="253"/>
      <c r="AI2732" s="230"/>
      <c r="AJ2732" s="230"/>
      <c r="AK2732" s="230"/>
      <c r="AL2732" s="230"/>
      <c r="AM2732" s="230"/>
      <c r="AN2732" s="230"/>
      <c r="AO2732" s="230"/>
      <c r="AP2732" s="230"/>
      <c r="AQ2732" s="230"/>
      <c r="AR2732" s="249"/>
      <c r="AS2732" s="230"/>
      <c r="AT2732" s="230"/>
      <c r="AU2732" s="230"/>
      <c r="AV2732" s="230"/>
      <c r="AW2732" s="230"/>
      <c r="AX2732" s="230"/>
      <c r="AY2732" s="230"/>
      <c r="AZ2732" s="230"/>
      <c r="BA2732" s="230"/>
      <c r="BB2732" s="230"/>
      <c r="BC2732" s="230"/>
      <c r="BD2732" s="230"/>
      <c r="BE2732" s="230"/>
      <c r="BF2732" s="230"/>
      <c r="BG2732" s="230"/>
      <c r="BH2732" s="230"/>
      <c r="BI2732" s="230"/>
      <c r="BJ2732" s="230"/>
      <c r="BK2732" s="230"/>
      <c r="BL2732" s="230"/>
      <c r="BM2732" s="230"/>
      <c r="BN2732" s="230"/>
      <c r="BO2732" s="230"/>
      <c r="BP2732" s="230"/>
      <c r="BQ2732" s="230"/>
      <c r="BR2732" s="230"/>
      <c r="BS2732" s="230"/>
      <c r="BT2732" s="230"/>
      <c r="BU2732" s="230"/>
      <c r="BV2732" s="230"/>
      <c r="BW2732" s="230"/>
      <c r="BX2732" s="230"/>
      <c r="BY2732" s="230"/>
      <c r="BZ2732" s="230"/>
      <c r="CA2732" s="230"/>
      <c r="CB2732" s="230"/>
      <c r="CC2732" s="230"/>
      <c r="CD2732" s="230"/>
      <c r="CE2732" s="230"/>
      <c r="CF2732" s="230"/>
      <c r="CG2732" s="230"/>
      <c r="CH2732" s="230"/>
      <c r="CI2732" s="230"/>
      <c r="CJ2732" s="230"/>
    </row>
    <row r="2733" spans="1:88" ht="14.25" customHeight="1">
      <c r="A2733" s="412"/>
      <c r="B2733" s="88"/>
      <c r="C2733" s="89"/>
      <c r="E2733" s="224"/>
      <c r="F2733" s="224"/>
      <c r="G2733" s="224"/>
      <c r="H2733" s="224"/>
      <c r="I2733" s="232"/>
      <c r="J2733" s="224"/>
      <c r="K2733" s="224"/>
      <c r="L2733" s="224"/>
      <c r="M2733" s="233"/>
      <c r="N2733" s="224"/>
      <c r="P2733" s="233"/>
      <c r="Q2733" s="244"/>
      <c r="R2733" s="245"/>
      <c r="S2733" s="154"/>
      <c r="T2733" s="154"/>
      <c r="U2733" s="236"/>
      <c r="V2733" s="225"/>
      <c r="W2733" s="246"/>
      <c r="X2733" s="247"/>
      <c r="Y2733" s="248"/>
      <c r="Z2733" s="249"/>
      <c r="AA2733" s="249"/>
      <c r="AB2733" s="250"/>
      <c r="AC2733" s="250"/>
      <c r="AD2733" s="230"/>
      <c r="AE2733" s="251"/>
      <c r="AF2733" s="252"/>
      <c r="AG2733" s="236"/>
      <c r="AH2733" s="253"/>
      <c r="AI2733" s="230"/>
      <c r="AJ2733" s="230"/>
      <c r="AK2733" s="230"/>
      <c r="AL2733" s="230"/>
      <c r="AM2733" s="230"/>
      <c r="AN2733" s="230"/>
      <c r="AO2733" s="230"/>
      <c r="AP2733" s="230"/>
      <c r="AQ2733" s="230"/>
      <c r="AR2733" s="249"/>
      <c r="AS2733" s="230"/>
      <c r="AT2733" s="230"/>
      <c r="AU2733" s="230"/>
      <c r="AV2733" s="230"/>
      <c r="AW2733" s="230"/>
      <c r="AX2733" s="230"/>
      <c r="AY2733" s="230"/>
      <c r="AZ2733" s="230"/>
      <c r="BA2733" s="230"/>
      <c r="BB2733" s="230"/>
      <c r="BC2733" s="230"/>
      <c r="BD2733" s="230"/>
      <c r="BE2733" s="230"/>
      <c r="BF2733" s="230"/>
      <c r="BG2733" s="230"/>
      <c r="BH2733" s="230"/>
      <c r="BI2733" s="230"/>
      <c r="BJ2733" s="230"/>
      <c r="BK2733" s="230"/>
      <c r="BL2733" s="230"/>
      <c r="BM2733" s="230"/>
      <c r="BN2733" s="230"/>
      <c r="BO2733" s="230"/>
      <c r="BP2733" s="230"/>
      <c r="BQ2733" s="230"/>
      <c r="BR2733" s="230"/>
      <c r="BS2733" s="230"/>
      <c r="BT2733" s="230"/>
      <c r="BU2733" s="230"/>
      <c r="BV2733" s="230"/>
      <c r="BW2733" s="230"/>
      <c r="BX2733" s="230"/>
      <c r="BY2733" s="230"/>
      <c r="BZ2733" s="230"/>
      <c r="CA2733" s="230"/>
      <c r="CB2733" s="230"/>
      <c r="CC2733" s="230"/>
      <c r="CD2733" s="230"/>
      <c r="CE2733" s="230"/>
      <c r="CF2733" s="230"/>
      <c r="CG2733" s="230"/>
      <c r="CH2733" s="230"/>
      <c r="CI2733" s="230"/>
      <c r="CJ2733" s="230"/>
    </row>
    <row r="2734" spans="1:88" ht="14.25" customHeight="1">
      <c r="A2734" s="412"/>
      <c r="B2734" s="88"/>
      <c r="C2734" s="89"/>
      <c r="E2734" s="224"/>
      <c r="F2734" s="224"/>
      <c r="G2734" s="224"/>
      <c r="H2734" s="224"/>
      <c r="I2734" s="232"/>
      <c r="J2734" s="224"/>
      <c r="K2734" s="224"/>
      <c r="L2734" s="224"/>
      <c r="M2734" s="233"/>
      <c r="N2734" s="224"/>
      <c r="P2734" s="233"/>
      <c r="Q2734" s="244"/>
      <c r="R2734" s="245"/>
      <c r="S2734" s="154"/>
      <c r="T2734" s="154"/>
      <c r="U2734" s="236"/>
      <c r="V2734" s="225"/>
      <c r="W2734" s="246"/>
      <c r="X2734" s="247"/>
      <c r="Y2734" s="248"/>
      <c r="Z2734" s="249"/>
      <c r="AA2734" s="249"/>
      <c r="AB2734" s="250"/>
      <c r="AC2734" s="250"/>
      <c r="AD2734" s="230"/>
      <c r="AE2734" s="251"/>
      <c r="AF2734" s="252"/>
      <c r="AG2734" s="236"/>
      <c r="AH2734" s="253"/>
      <c r="AI2734" s="230"/>
      <c r="AJ2734" s="230"/>
      <c r="AK2734" s="230"/>
      <c r="AL2734" s="230"/>
      <c r="AM2734" s="230"/>
      <c r="AN2734" s="230"/>
      <c r="AO2734" s="230"/>
      <c r="AP2734" s="230"/>
      <c r="AQ2734" s="230"/>
      <c r="AR2734" s="249"/>
      <c r="AS2734" s="230"/>
      <c r="AT2734" s="230"/>
      <c r="AU2734" s="230"/>
      <c r="AV2734" s="230"/>
      <c r="AW2734" s="230"/>
      <c r="AX2734" s="230"/>
      <c r="AY2734" s="230"/>
      <c r="AZ2734" s="230"/>
      <c r="BA2734" s="230"/>
      <c r="BB2734" s="230"/>
      <c r="BC2734" s="230"/>
      <c r="BD2734" s="230"/>
      <c r="BE2734" s="230"/>
      <c r="BF2734" s="230"/>
      <c r="BG2734" s="230"/>
      <c r="BH2734" s="230"/>
      <c r="BI2734" s="230"/>
      <c r="BJ2734" s="230"/>
      <c r="BK2734" s="230"/>
      <c r="BL2734" s="230"/>
      <c r="BM2734" s="230"/>
      <c r="BN2734" s="230"/>
      <c r="BO2734" s="230"/>
      <c r="BP2734" s="230"/>
      <c r="BQ2734" s="230"/>
      <c r="BR2734" s="230"/>
      <c r="BS2734" s="230"/>
      <c r="BT2734" s="230"/>
      <c r="BU2734" s="230"/>
      <c r="BV2734" s="230"/>
      <c r="BW2734" s="230"/>
      <c r="BX2734" s="230"/>
      <c r="BY2734" s="230"/>
      <c r="BZ2734" s="230"/>
      <c r="CA2734" s="230"/>
      <c r="CB2734" s="230"/>
      <c r="CC2734" s="230"/>
      <c r="CD2734" s="230"/>
      <c r="CE2734" s="230"/>
      <c r="CF2734" s="230"/>
      <c r="CG2734" s="230"/>
      <c r="CH2734" s="230"/>
      <c r="CI2734" s="230"/>
      <c r="CJ2734" s="230"/>
    </row>
    <row r="2735" spans="1:88" ht="14.25" customHeight="1">
      <c r="A2735" s="412"/>
      <c r="B2735" s="88"/>
      <c r="C2735" s="89"/>
      <c r="E2735" s="224"/>
      <c r="F2735" s="224"/>
      <c r="G2735" s="224"/>
      <c r="H2735" s="224"/>
      <c r="I2735" s="232"/>
      <c r="J2735" s="224"/>
      <c r="K2735" s="224"/>
      <c r="L2735" s="224"/>
      <c r="M2735" s="233"/>
      <c r="N2735" s="224"/>
      <c r="P2735" s="233"/>
      <c r="Q2735" s="244"/>
      <c r="R2735" s="245"/>
      <c r="S2735" s="154"/>
      <c r="T2735" s="154"/>
      <c r="U2735" s="236"/>
      <c r="V2735" s="225"/>
      <c r="W2735" s="246"/>
      <c r="X2735" s="247"/>
      <c r="Y2735" s="248"/>
      <c r="Z2735" s="249"/>
      <c r="AA2735" s="249"/>
      <c r="AB2735" s="250"/>
      <c r="AC2735" s="250"/>
      <c r="AD2735" s="230"/>
      <c r="AE2735" s="251"/>
      <c r="AF2735" s="252"/>
      <c r="AG2735" s="236"/>
      <c r="AH2735" s="253"/>
      <c r="AI2735" s="230"/>
      <c r="AJ2735" s="230"/>
      <c r="AK2735" s="230"/>
      <c r="AL2735" s="230"/>
      <c r="AM2735" s="230"/>
      <c r="AN2735" s="230"/>
      <c r="AO2735" s="230"/>
      <c r="AP2735" s="230"/>
      <c r="AQ2735" s="230"/>
      <c r="AR2735" s="249"/>
      <c r="AS2735" s="230"/>
      <c r="AT2735" s="230"/>
      <c r="AU2735" s="230"/>
      <c r="AV2735" s="230"/>
      <c r="AW2735" s="230"/>
      <c r="AX2735" s="230"/>
      <c r="AY2735" s="230"/>
      <c r="AZ2735" s="230"/>
      <c r="BA2735" s="230"/>
      <c r="BB2735" s="230"/>
      <c r="BC2735" s="230"/>
      <c r="BD2735" s="230"/>
      <c r="BE2735" s="230"/>
      <c r="BF2735" s="230"/>
      <c r="BG2735" s="230"/>
      <c r="BH2735" s="230"/>
      <c r="BI2735" s="230"/>
      <c r="BJ2735" s="230"/>
      <c r="BK2735" s="230"/>
      <c r="BL2735" s="230"/>
      <c r="BM2735" s="230"/>
      <c r="BN2735" s="230"/>
      <c r="BO2735" s="230"/>
      <c r="BP2735" s="230"/>
      <c r="BQ2735" s="230"/>
      <c r="BR2735" s="230"/>
      <c r="BS2735" s="230"/>
      <c r="BT2735" s="230"/>
      <c r="BU2735" s="230"/>
      <c r="BV2735" s="230"/>
      <c r="BW2735" s="230"/>
      <c r="BX2735" s="230"/>
      <c r="BY2735" s="230"/>
      <c r="BZ2735" s="230"/>
      <c r="CA2735" s="230"/>
      <c r="CB2735" s="230"/>
      <c r="CC2735" s="230"/>
      <c r="CD2735" s="230"/>
      <c r="CE2735" s="230"/>
      <c r="CF2735" s="230"/>
      <c r="CG2735" s="230"/>
      <c r="CH2735" s="230"/>
      <c r="CI2735" s="230"/>
      <c r="CJ2735" s="230"/>
    </row>
    <row r="2736" spans="1:88" ht="14.25" customHeight="1">
      <c r="A2736" s="412"/>
      <c r="B2736" s="88"/>
      <c r="C2736" s="89"/>
      <c r="E2736" s="224"/>
      <c r="F2736" s="224"/>
      <c r="G2736" s="224"/>
      <c r="H2736" s="224"/>
      <c r="I2736" s="232"/>
      <c r="J2736" s="224"/>
      <c r="K2736" s="224"/>
      <c r="L2736" s="224"/>
      <c r="M2736" s="233"/>
      <c r="N2736" s="224"/>
      <c r="P2736" s="233"/>
      <c r="Q2736" s="244"/>
      <c r="R2736" s="245"/>
      <c r="S2736" s="154"/>
      <c r="T2736" s="154"/>
      <c r="U2736" s="236"/>
      <c r="V2736" s="225"/>
      <c r="W2736" s="246"/>
      <c r="X2736" s="247"/>
      <c r="Y2736" s="248"/>
      <c r="Z2736" s="249"/>
      <c r="AA2736" s="249"/>
      <c r="AB2736" s="250"/>
      <c r="AC2736" s="250"/>
      <c r="AD2736" s="230"/>
      <c r="AE2736" s="251"/>
      <c r="AF2736" s="252"/>
      <c r="AG2736" s="236"/>
      <c r="AH2736" s="253"/>
      <c r="AI2736" s="230"/>
      <c r="AJ2736" s="230"/>
      <c r="AK2736" s="230"/>
      <c r="AL2736" s="230"/>
      <c r="AM2736" s="230"/>
      <c r="AN2736" s="230"/>
      <c r="AO2736" s="230"/>
      <c r="AP2736" s="230"/>
      <c r="AQ2736" s="230"/>
      <c r="AR2736" s="249"/>
      <c r="AS2736" s="230"/>
      <c r="AT2736" s="230"/>
      <c r="AU2736" s="230"/>
      <c r="AV2736" s="230"/>
      <c r="AW2736" s="230"/>
      <c r="AX2736" s="230"/>
      <c r="AY2736" s="230"/>
      <c r="AZ2736" s="230"/>
      <c r="BA2736" s="230"/>
      <c r="BB2736" s="230"/>
      <c r="BC2736" s="230"/>
      <c r="BD2736" s="230"/>
      <c r="BE2736" s="230"/>
      <c r="BF2736" s="230"/>
      <c r="BG2736" s="230"/>
      <c r="BH2736" s="230"/>
      <c r="BI2736" s="230"/>
      <c r="BJ2736" s="230"/>
      <c r="BK2736" s="230"/>
      <c r="BL2736" s="230"/>
      <c r="BM2736" s="230"/>
      <c r="BN2736" s="230"/>
      <c r="BO2736" s="230"/>
      <c r="BP2736" s="230"/>
      <c r="BQ2736" s="230"/>
      <c r="BR2736" s="230"/>
      <c r="BS2736" s="230"/>
      <c r="BT2736" s="230"/>
      <c r="BU2736" s="230"/>
      <c r="BV2736" s="230"/>
      <c r="BW2736" s="230"/>
      <c r="BX2736" s="230"/>
      <c r="BY2736" s="230"/>
      <c r="BZ2736" s="230"/>
      <c r="CA2736" s="230"/>
      <c r="CB2736" s="230"/>
      <c r="CC2736" s="230"/>
      <c r="CD2736" s="230"/>
      <c r="CE2736" s="230"/>
      <c r="CF2736" s="230"/>
      <c r="CG2736" s="230"/>
      <c r="CH2736" s="230"/>
      <c r="CI2736" s="230"/>
      <c r="CJ2736" s="230"/>
    </row>
    <row r="2737" spans="1:88" ht="14.25" customHeight="1">
      <c r="A2737" s="412"/>
      <c r="B2737" s="88"/>
      <c r="C2737" s="89"/>
      <c r="E2737" s="224"/>
      <c r="F2737" s="224"/>
      <c r="G2737" s="224"/>
      <c r="H2737" s="224"/>
      <c r="I2737" s="232"/>
      <c r="J2737" s="224"/>
      <c r="K2737" s="224"/>
      <c r="L2737" s="224"/>
      <c r="M2737" s="233"/>
      <c r="N2737" s="224"/>
      <c r="P2737" s="233"/>
      <c r="Q2737" s="244"/>
      <c r="R2737" s="245"/>
      <c r="S2737" s="154"/>
      <c r="T2737" s="154"/>
      <c r="U2737" s="236"/>
      <c r="V2737" s="225"/>
      <c r="W2737" s="246"/>
      <c r="X2737" s="247"/>
      <c r="Y2737" s="248"/>
      <c r="Z2737" s="249"/>
      <c r="AA2737" s="249"/>
      <c r="AB2737" s="250"/>
      <c r="AC2737" s="250"/>
      <c r="AD2737" s="230"/>
      <c r="AE2737" s="251"/>
      <c r="AF2737" s="252"/>
      <c r="AG2737" s="236"/>
      <c r="AH2737" s="253"/>
      <c r="AI2737" s="230"/>
      <c r="AJ2737" s="230"/>
      <c r="AK2737" s="230"/>
      <c r="AL2737" s="230"/>
      <c r="AM2737" s="230"/>
      <c r="AN2737" s="230"/>
      <c r="AO2737" s="230"/>
      <c r="AP2737" s="230"/>
      <c r="AQ2737" s="230"/>
      <c r="AR2737" s="249"/>
      <c r="AS2737" s="230"/>
      <c r="AT2737" s="230"/>
      <c r="AU2737" s="230"/>
      <c r="AV2737" s="230"/>
      <c r="AW2737" s="230"/>
      <c r="AX2737" s="230"/>
      <c r="AY2737" s="230"/>
      <c r="AZ2737" s="230"/>
      <c r="BA2737" s="230"/>
      <c r="BB2737" s="230"/>
      <c r="BC2737" s="230"/>
      <c r="BD2737" s="230"/>
      <c r="BE2737" s="230"/>
      <c r="BF2737" s="230"/>
      <c r="BG2737" s="230"/>
      <c r="BH2737" s="230"/>
      <c r="BI2737" s="230"/>
      <c r="BJ2737" s="230"/>
      <c r="BK2737" s="230"/>
      <c r="BL2737" s="230"/>
      <c r="BM2737" s="230"/>
      <c r="BN2737" s="230"/>
      <c r="BO2737" s="230"/>
      <c r="BP2737" s="230"/>
      <c r="BQ2737" s="230"/>
      <c r="BR2737" s="230"/>
      <c r="BS2737" s="230"/>
      <c r="BT2737" s="230"/>
      <c r="BU2737" s="230"/>
      <c r="BV2737" s="230"/>
      <c r="BW2737" s="230"/>
      <c r="BX2737" s="230"/>
      <c r="BY2737" s="230"/>
      <c r="BZ2737" s="230"/>
      <c r="CA2737" s="230"/>
      <c r="CB2737" s="230"/>
      <c r="CC2737" s="230"/>
      <c r="CD2737" s="230"/>
      <c r="CE2737" s="230"/>
      <c r="CF2737" s="230"/>
      <c r="CG2737" s="230"/>
      <c r="CH2737" s="230"/>
      <c r="CI2737" s="230"/>
      <c r="CJ2737" s="230"/>
    </row>
    <row r="2738" spans="1:88" ht="14.25" customHeight="1">
      <c r="A2738" s="412"/>
      <c r="B2738" s="88"/>
      <c r="C2738" s="89"/>
      <c r="E2738" s="224"/>
      <c r="F2738" s="224"/>
      <c r="G2738" s="224"/>
      <c r="H2738" s="224"/>
      <c r="I2738" s="232"/>
      <c r="J2738" s="224"/>
      <c r="K2738" s="224"/>
      <c r="L2738" s="224"/>
      <c r="M2738" s="233"/>
      <c r="N2738" s="224"/>
      <c r="P2738" s="233"/>
      <c r="Q2738" s="244"/>
      <c r="R2738" s="245"/>
      <c r="S2738" s="154"/>
      <c r="T2738" s="154"/>
      <c r="U2738" s="236"/>
      <c r="V2738" s="225"/>
      <c r="W2738" s="246"/>
      <c r="X2738" s="247"/>
      <c r="Y2738" s="248"/>
      <c r="Z2738" s="249"/>
      <c r="AA2738" s="249"/>
      <c r="AB2738" s="250"/>
      <c r="AC2738" s="250"/>
      <c r="AD2738" s="230"/>
      <c r="AE2738" s="251"/>
      <c r="AF2738" s="252"/>
      <c r="AG2738" s="236"/>
      <c r="AH2738" s="253"/>
      <c r="AI2738" s="230"/>
      <c r="AJ2738" s="230"/>
      <c r="AK2738" s="230"/>
      <c r="AL2738" s="230"/>
      <c r="AM2738" s="230"/>
      <c r="AN2738" s="230"/>
      <c r="AO2738" s="230"/>
      <c r="AP2738" s="230"/>
      <c r="AQ2738" s="230"/>
      <c r="AR2738" s="249"/>
      <c r="AS2738" s="230"/>
      <c r="AT2738" s="230"/>
      <c r="AU2738" s="230"/>
      <c r="AV2738" s="230"/>
      <c r="AW2738" s="230"/>
      <c r="AX2738" s="230"/>
      <c r="AY2738" s="230"/>
      <c r="AZ2738" s="230"/>
      <c r="BA2738" s="230"/>
      <c r="BB2738" s="230"/>
      <c r="BC2738" s="230"/>
      <c r="BD2738" s="230"/>
      <c r="BE2738" s="230"/>
      <c r="BF2738" s="230"/>
      <c r="BG2738" s="230"/>
      <c r="BH2738" s="230"/>
      <c r="BI2738" s="230"/>
      <c r="BJ2738" s="230"/>
      <c r="BK2738" s="230"/>
      <c r="BL2738" s="230"/>
      <c r="BM2738" s="230"/>
      <c r="BN2738" s="230"/>
      <c r="BO2738" s="230"/>
      <c r="BP2738" s="230"/>
      <c r="BQ2738" s="230"/>
      <c r="BR2738" s="230"/>
      <c r="BS2738" s="230"/>
      <c r="BT2738" s="230"/>
      <c r="BU2738" s="230"/>
      <c r="BV2738" s="230"/>
      <c r="BW2738" s="230"/>
      <c r="BX2738" s="230"/>
      <c r="BY2738" s="230"/>
      <c r="BZ2738" s="230"/>
      <c r="CA2738" s="230"/>
      <c r="CB2738" s="230"/>
      <c r="CC2738" s="230"/>
      <c r="CD2738" s="230"/>
      <c r="CE2738" s="230"/>
      <c r="CF2738" s="230"/>
      <c r="CG2738" s="230"/>
      <c r="CH2738" s="230"/>
      <c r="CI2738" s="230"/>
      <c r="CJ2738" s="230"/>
    </row>
    <row r="2739" spans="1:88" ht="14.25" customHeight="1">
      <c r="A2739" s="412"/>
      <c r="B2739" s="88"/>
      <c r="C2739" s="89"/>
      <c r="E2739" s="224"/>
      <c r="F2739" s="224"/>
      <c r="G2739" s="224"/>
      <c r="H2739" s="224"/>
      <c r="I2739" s="232"/>
      <c r="J2739" s="224"/>
      <c r="K2739" s="224"/>
      <c r="L2739" s="224"/>
      <c r="M2739" s="233"/>
      <c r="N2739" s="224"/>
      <c r="P2739" s="233"/>
      <c r="Q2739" s="244"/>
      <c r="R2739" s="245"/>
      <c r="S2739" s="154"/>
      <c r="T2739" s="154"/>
      <c r="U2739" s="236"/>
      <c r="V2739" s="225"/>
      <c r="W2739" s="246"/>
      <c r="X2739" s="247"/>
      <c r="Y2739" s="248"/>
      <c r="Z2739" s="249"/>
      <c r="AA2739" s="249"/>
      <c r="AB2739" s="250"/>
      <c r="AC2739" s="250"/>
      <c r="AD2739" s="230"/>
      <c r="AE2739" s="251"/>
      <c r="AF2739" s="252"/>
      <c r="AG2739" s="236"/>
      <c r="AH2739" s="253"/>
      <c r="AI2739" s="230"/>
      <c r="AJ2739" s="230"/>
      <c r="AK2739" s="230"/>
      <c r="AL2739" s="230"/>
      <c r="AM2739" s="230"/>
      <c r="AN2739" s="230"/>
      <c r="AO2739" s="230"/>
      <c r="AP2739" s="230"/>
      <c r="AQ2739" s="230"/>
      <c r="AR2739" s="249"/>
      <c r="AS2739" s="230"/>
      <c r="AT2739" s="230"/>
      <c r="AU2739" s="230"/>
      <c r="AV2739" s="230"/>
      <c r="AW2739" s="230"/>
      <c r="AX2739" s="230"/>
      <c r="AY2739" s="230"/>
      <c r="AZ2739" s="230"/>
      <c r="BA2739" s="230"/>
      <c r="BB2739" s="230"/>
      <c r="BC2739" s="230"/>
      <c r="BD2739" s="230"/>
      <c r="BE2739" s="230"/>
      <c r="BF2739" s="230"/>
      <c r="BG2739" s="230"/>
      <c r="BH2739" s="230"/>
      <c r="BI2739" s="230"/>
      <c r="BJ2739" s="230"/>
      <c r="BK2739" s="230"/>
      <c r="BL2739" s="230"/>
      <c r="BM2739" s="230"/>
      <c r="BN2739" s="230"/>
      <c r="BO2739" s="230"/>
      <c r="BP2739" s="230"/>
      <c r="BQ2739" s="230"/>
      <c r="BR2739" s="230"/>
      <c r="BS2739" s="230"/>
      <c r="BT2739" s="230"/>
      <c r="BU2739" s="230"/>
      <c r="BV2739" s="230"/>
      <c r="BW2739" s="230"/>
      <c r="BX2739" s="230"/>
      <c r="BY2739" s="230"/>
      <c r="BZ2739" s="230"/>
      <c r="CA2739" s="230"/>
      <c r="CB2739" s="230"/>
      <c r="CC2739" s="230"/>
      <c r="CD2739" s="230"/>
      <c r="CE2739" s="230"/>
      <c r="CF2739" s="230"/>
      <c r="CG2739" s="230"/>
      <c r="CH2739" s="230"/>
      <c r="CI2739" s="230"/>
      <c r="CJ2739" s="230"/>
    </row>
    <row r="2740" spans="1:88" ht="14.25" customHeight="1">
      <c r="A2740" s="412"/>
      <c r="B2740" s="88"/>
      <c r="C2740" s="89"/>
      <c r="E2740" s="224"/>
      <c r="F2740" s="224"/>
      <c r="G2740" s="224"/>
      <c r="H2740" s="224"/>
      <c r="I2740" s="232"/>
      <c r="J2740" s="224"/>
      <c r="K2740" s="224"/>
      <c r="L2740" s="224"/>
      <c r="M2740" s="233"/>
      <c r="N2740" s="224"/>
      <c r="P2740" s="233"/>
      <c r="Q2740" s="244"/>
      <c r="R2740" s="245"/>
      <c r="S2740" s="154"/>
      <c r="T2740" s="154"/>
      <c r="U2740" s="236"/>
      <c r="V2740" s="225"/>
      <c r="W2740" s="246"/>
      <c r="X2740" s="247"/>
      <c r="Y2740" s="248"/>
      <c r="Z2740" s="249"/>
      <c r="AA2740" s="249"/>
      <c r="AB2740" s="250"/>
      <c r="AC2740" s="250"/>
      <c r="AD2740" s="230"/>
      <c r="AE2740" s="251"/>
      <c r="AF2740" s="252"/>
      <c r="AG2740" s="236"/>
      <c r="AH2740" s="253"/>
      <c r="AI2740" s="230"/>
      <c r="AJ2740" s="230"/>
      <c r="AK2740" s="230"/>
      <c r="AL2740" s="230"/>
      <c r="AM2740" s="230"/>
      <c r="AN2740" s="230"/>
      <c r="AO2740" s="230"/>
      <c r="AP2740" s="230"/>
      <c r="AQ2740" s="230"/>
      <c r="AR2740" s="249"/>
      <c r="AS2740" s="230"/>
      <c r="AT2740" s="230"/>
      <c r="AU2740" s="230"/>
      <c r="AV2740" s="230"/>
      <c r="AW2740" s="230"/>
      <c r="AX2740" s="230"/>
      <c r="AY2740" s="230"/>
      <c r="AZ2740" s="230"/>
      <c r="BA2740" s="230"/>
      <c r="BB2740" s="230"/>
      <c r="BC2740" s="230"/>
      <c r="BD2740" s="230"/>
      <c r="BE2740" s="230"/>
      <c r="BF2740" s="230"/>
      <c r="BG2740" s="230"/>
      <c r="BH2740" s="230"/>
      <c r="BI2740" s="230"/>
      <c r="BJ2740" s="230"/>
      <c r="BK2740" s="230"/>
      <c r="BL2740" s="230"/>
      <c r="BM2740" s="230"/>
      <c r="BN2740" s="230"/>
      <c r="BO2740" s="230"/>
      <c r="BP2740" s="230"/>
      <c r="BQ2740" s="230"/>
      <c r="BR2740" s="230"/>
      <c r="BS2740" s="230"/>
      <c r="BT2740" s="230"/>
      <c r="BU2740" s="230"/>
      <c r="BV2740" s="230"/>
      <c r="BW2740" s="230"/>
      <c r="BX2740" s="230"/>
      <c r="BY2740" s="230"/>
      <c r="BZ2740" s="230"/>
      <c r="CA2740" s="230"/>
      <c r="CB2740" s="230"/>
      <c r="CC2740" s="230"/>
      <c r="CD2740" s="230"/>
      <c r="CE2740" s="230"/>
      <c r="CF2740" s="230"/>
      <c r="CG2740" s="230"/>
      <c r="CH2740" s="230"/>
      <c r="CI2740" s="230"/>
      <c r="CJ2740" s="230"/>
    </row>
    <row r="2741" spans="1:88" ht="14.25" customHeight="1">
      <c r="A2741" s="412"/>
      <c r="B2741" s="88"/>
      <c r="C2741" s="89"/>
      <c r="E2741" s="224"/>
      <c r="F2741" s="224"/>
      <c r="G2741" s="224"/>
      <c r="H2741" s="224"/>
      <c r="I2741" s="232"/>
      <c r="J2741" s="224"/>
      <c r="K2741" s="224"/>
      <c r="L2741" s="224"/>
      <c r="M2741" s="233"/>
      <c r="N2741" s="224"/>
      <c r="P2741" s="233"/>
      <c r="Q2741" s="244"/>
      <c r="R2741" s="245"/>
      <c r="S2741" s="154"/>
      <c r="T2741" s="154"/>
      <c r="U2741" s="236"/>
      <c r="V2741" s="225"/>
      <c r="W2741" s="246"/>
      <c r="X2741" s="247"/>
      <c r="Y2741" s="248"/>
      <c r="Z2741" s="249"/>
      <c r="AA2741" s="249"/>
      <c r="AB2741" s="250"/>
      <c r="AC2741" s="250"/>
      <c r="AD2741" s="230"/>
      <c r="AE2741" s="251"/>
      <c r="AF2741" s="252"/>
      <c r="AG2741" s="236"/>
      <c r="AH2741" s="253"/>
      <c r="AI2741" s="230"/>
      <c r="AJ2741" s="230"/>
      <c r="AK2741" s="230"/>
      <c r="AL2741" s="230"/>
      <c r="AM2741" s="230"/>
      <c r="AN2741" s="230"/>
      <c r="AO2741" s="230"/>
      <c r="AP2741" s="230"/>
      <c r="AQ2741" s="230"/>
      <c r="AR2741" s="249"/>
      <c r="AS2741" s="230"/>
      <c r="AT2741" s="230"/>
      <c r="AU2741" s="230"/>
      <c r="AV2741" s="230"/>
      <c r="AW2741" s="230"/>
      <c r="AX2741" s="230"/>
      <c r="AY2741" s="230"/>
      <c r="AZ2741" s="230"/>
      <c r="BA2741" s="230"/>
      <c r="BB2741" s="230"/>
      <c r="BC2741" s="230"/>
      <c r="BD2741" s="230"/>
      <c r="BE2741" s="230"/>
      <c r="BF2741" s="230"/>
      <c r="BG2741" s="230"/>
      <c r="BH2741" s="230"/>
      <c r="BI2741" s="230"/>
      <c r="BJ2741" s="230"/>
      <c r="BK2741" s="230"/>
      <c r="BL2741" s="230"/>
      <c r="BM2741" s="230"/>
      <c r="BN2741" s="230"/>
      <c r="BO2741" s="230"/>
      <c r="BP2741" s="230"/>
      <c r="BQ2741" s="230"/>
      <c r="BR2741" s="230"/>
      <c r="BS2741" s="230"/>
      <c r="BT2741" s="230"/>
      <c r="BU2741" s="230"/>
      <c r="BV2741" s="230"/>
      <c r="BW2741" s="230"/>
      <c r="BX2741" s="230"/>
      <c r="BY2741" s="230"/>
      <c r="BZ2741" s="230"/>
      <c r="CA2741" s="230"/>
      <c r="CB2741" s="230"/>
      <c r="CC2741" s="230"/>
      <c r="CD2741" s="230"/>
      <c r="CE2741" s="230"/>
      <c r="CF2741" s="230"/>
      <c r="CG2741" s="230"/>
      <c r="CH2741" s="230"/>
      <c r="CI2741" s="230"/>
      <c r="CJ2741" s="230"/>
    </row>
    <row r="2742" spans="1:88" ht="14.25" customHeight="1">
      <c r="A2742" s="412"/>
      <c r="B2742" s="88"/>
      <c r="C2742" s="89"/>
      <c r="E2742" s="224"/>
      <c r="F2742" s="224"/>
      <c r="G2742" s="224"/>
      <c r="H2742" s="224"/>
      <c r="I2742" s="232"/>
      <c r="J2742" s="224"/>
      <c r="K2742" s="224"/>
      <c r="L2742" s="224"/>
      <c r="M2742" s="233"/>
      <c r="N2742" s="224"/>
      <c r="P2742" s="233"/>
      <c r="Q2742" s="244"/>
      <c r="R2742" s="245"/>
      <c r="S2742" s="154"/>
      <c r="T2742" s="154"/>
      <c r="U2742" s="236"/>
      <c r="V2742" s="225"/>
      <c r="W2742" s="246"/>
      <c r="X2742" s="247"/>
      <c r="Y2742" s="248"/>
      <c r="Z2742" s="249"/>
      <c r="AA2742" s="249"/>
      <c r="AB2742" s="250"/>
      <c r="AC2742" s="250"/>
      <c r="AD2742" s="230"/>
      <c r="AE2742" s="251"/>
      <c r="AF2742" s="252"/>
      <c r="AG2742" s="236"/>
      <c r="AH2742" s="253"/>
      <c r="AI2742" s="230"/>
      <c r="AJ2742" s="230"/>
      <c r="AK2742" s="230"/>
      <c r="AL2742" s="230"/>
      <c r="AM2742" s="230"/>
      <c r="AN2742" s="230"/>
      <c r="AO2742" s="230"/>
      <c r="AP2742" s="230"/>
      <c r="AQ2742" s="230"/>
      <c r="AR2742" s="249"/>
      <c r="AS2742" s="230"/>
      <c r="AT2742" s="230"/>
      <c r="AU2742" s="230"/>
      <c r="AV2742" s="230"/>
      <c r="AW2742" s="230"/>
      <c r="AX2742" s="230"/>
      <c r="AY2742" s="230"/>
      <c r="AZ2742" s="230"/>
      <c r="BA2742" s="230"/>
      <c r="BB2742" s="230"/>
      <c r="BC2742" s="230"/>
      <c r="BD2742" s="230"/>
      <c r="BE2742" s="230"/>
      <c r="BF2742" s="230"/>
      <c r="BG2742" s="230"/>
      <c r="BH2742" s="230"/>
      <c r="BI2742" s="230"/>
      <c r="BJ2742" s="230"/>
      <c r="BK2742" s="230"/>
      <c r="BL2742" s="230"/>
      <c r="BM2742" s="230"/>
      <c r="BN2742" s="230"/>
      <c r="BO2742" s="230"/>
      <c r="BP2742" s="230"/>
      <c r="BQ2742" s="230"/>
      <c r="BR2742" s="230"/>
      <c r="BS2742" s="230"/>
      <c r="BT2742" s="230"/>
      <c r="BU2742" s="230"/>
      <c r="BV2742" s="230"/>
      <c r="BW2742" s="230"/>
      <c r="BX2742" s="230"/>
      <c r="BY2742" s="230"/>
      <c r="BZ2742" s="230"/>
      <c r="CA2742" s="230"/>
      <c r="CB2742" s="230"/>
      <c r="CC2742" s="230"/>
      <c r="CD2742" s="230"/>
      <c r="CE2742" s="230"/>
      <c r="CF2742" s="230"/>
      <c r="CG2742" s="230"/>
      <c r="CH2742" s="230"/>
      <c r="CI2742" s="230"/>
      <c r="CJ2742" s="230"/>
    </row>
    <row r="2743" spans="1:88" ht="14.25" customHeight="1">
      <c r="A2743" s="412"/>
      <c r="B2743" s="88"/>
      <c r="C2743" s="89"/>
      <c r="E2743" s="224"/>
      <c r="F2743" s="224"/>
      <c r="G2743" s="224"/>
      <c r="H2743" s="224"/>
      <c r="I2743" s="232"/>
      <c r="J2743" s="224"/>
      <c r="K2743" s="224"/>
      <c r="L2743" s="224"/>
      <c r="M2743" s="233"/>
      <c r="N2743" s="224"/>
      <c r="P2743" s="233"/>
      <c r="Q2743" s="244"/>
      <c r="R2743" s="245"/>
      <c r="S2743" s="154"/>
      <c r="T2743" s="154"/>
      <c r="U2743" s="236"/>
      <c r="V2743" s="225"/>
      <c r="W2743" s="246"/>
      <c r="X2743" s="247"/>
      <c r="Y2743" s="248"/>
      <c r="Z2743" s="249"/>
      <c r="AA2743" s="249"/>
      <c r="AB2743" s="250"/>
      <c r="AC2743" s="250"/>
      <c r="AD2743" s="230"/>
      <c r="AE2743" s="251"/>
      <c r="AF2743" s="252"/>
      <c r="AG2743" s="236"/>
      <c r="AH2743" s="253"/>
      <c r="AI2743" s="230"/>
      <c r="AJ2743" s="230"/>
      <c r="AK2743" s="230"/>
      <c r="AL2743" s="230"/>
      <c r="AM2743" s="230"/>
      <c r="AN2743" s="230"/>
      <c r="AO2743" s="230"/>
      <c r="AP2743" s="230"/>
      <c r="AQ2743" s="230"/>
      <c r="AR2743" s="249"/>
      <c r="AS2743" s="230"/>
      <c r="AT2743" s="230"/>
      <c r="AU2743" s="230"/>
      <c r="AV2743" s="230"/>
      <c r="AW2743" s="230"/>
      <c r="AX2743" s="230"/>
      <c r="AY2743" s="230"/>
      <c r="AZ2743" s="230"/>
      <c r="BA2743" s="230"/>
      <c r="BB2743" s="230"/>
      <c r="BC2743" s="230"/>
      <c r="BD2743" s="230"/>
      <c r="BE2743" s="230"/>
      <c r="BF2743" s="230"/>
      <c r="BG2743" s="230"/>
      <c r="BH2743" s="230"/>
      <c r="BI2743" s="230"/>
      <c r="BJ2743" s="230"/>
      <c r="BK2743" s="230"/>
      <c r="BL2743" s="230"/>
      <c r="BM2743" s="230"/>
      <c r="BN2743" s="230"/>
      <c r="BO2743" s="230"/>
      <c r="BP2743" s="230"/>
      <c r="BQ2743" s="230"/>
      <c r="BR2743" s="230"/>
      <c r="BS2743" s="230"/>
      <c r="BT2743" s="230"/>
      <c r="BU2743" s="230"/>
      <c r="BV2743" s="230"/>
      <c r="BW2743" s="230"/>
      <c r="BX2743" s="230"/>
      <c r="BY2743" s="230"/>
      <c r="BZ2743" s="230"/>
      <c r="CA2743" s="230"/>
      <c r="CB2743" s="230"/>
      <c r="CC2743" s="230"/>
      <c r="CD2743" s="230"/>
      <c r="CE2743" s="230"/>
      <c r="CF2743" s="230"/>
      <c r="CG2743" s="230"/>
      <c r="CH2743" s="230"/>
      <c r="CI2743" s="230"/>
      <c r="CJ2743" s="230"/>
    </row>
    <row r="2744" spans="1:88" ht="14.25" customHeight="1">
      <c r="A2744" s="412"/>
      <c r="B2744" s="88"/>
      <c r="C2744" s="89"/>
      <c r="E2744" s="224"/>
      <c r="F2744" s="224"/>
      <c r="G2744" s="224"/>
      <c r="H2744" s="224"/>
      <c r="I2744" s="232"/>
      <c r="J2744" s="224"/>
      <c r="K2744" s="224"/>
      <c r="L2744" s="224"/>
      <c r="M2744" s="233"/>
      <c r="N2744" s="224"/>
      <c r="P2744" s="233"/>
      <c r="Q2744" s="244"/>
      <c r="R2744" s="245"/>
      <c r="S2744" s="154"/>
      <c r="T2744" s="154"/>
      <c r="U2744" s="236"/>
      <c r="V2744" s="225"/>
      <c r="W2744" s="246"/>
      <c r="X2744" s="247"/>
      <c r="Y2744" s="248"/>
      <c r="Z2744" s="249"/>
      <c r="AA2744" s="249"/>
      <c r="AB2744" s="250"/>
      <c r="AC2744" s="250"/>
      <c r="AD2744" s="230"/>
      <c r="AE2744" s="251"/>
      <c r="AF2744" s="252"/>
      <c r="AG2744" s="236"/>
      <c r="AH2744" s="253"/>
      <c r="AI2744" s="230"/>
      <c r="AJ2744" s="230"/>
      <c r="AK2744" s="230"/>
      <c r="AL2744" s="230"/>
      <c r="AM2744" s="230"/>
      <c r="AN2744" s="230"/>
      <c r="AO2744" s="230"/>
      <c r="AP2744" s="230"/>
      <c r="AQ2744" s="230"/>
      <c r="AR2744" s="249"/>
      <c r="AS2744" s="230"/>
      <c r="AT2744" s="230"/>
      <c r="AU2744" s="230"/>
      <c r="AV2744" s="230"/>
      <c r="AW2744" s="230"/>
      <c r="AX2744" s="230"/>
      <c r="AY2744" s="230"/>
      <c r="AZ2744" s="230"/>
      <c r="BA2744" s="230"/>
      <c r="BB2744" s="230"/>
      <c r="BC2744" s="230"/>
      <c r="BD2744" s="230"/>
      <c r="BE2744" s="230"/>
      <c r="BF2744" s="230"/>
      <c r="BG2744" s="230"/>
      <c r="BH2744" s="230"/>
      <c r="BI2744" s="230"/>
      <c r="BJ2744" s="230"/>
      <c r="BK2744" s="230"/>
      <c r="BL2744" s="230"/>
      <c r="BM2744" s="230"/>
      <c r="BN2744" s="230"/>
      <c r="BO2744" s="230"/>
      <c r="BP2744" s="230"/>
      <c r="BQ2744" s="230"/>
      <c r="BR2744" s="230"/>
      <c r="BS2744" s="230"/>
      <c r="BT2744" s="230"/>
      <c r="BU2744" s="230"/>
      <c r="BV2744" s="230"/>
      <c r="BW2744" s="230"/>
      <c r="BX2744" s="230"/>
      <c r="BY2744" s="230"/>
      <c r="BZ2744" s="230"/>
      <c r="CA2744" s="230"/>
      <c r="CB2744" s="230"/>
      <c r="CC2744" s="230"/>
      <c r="CD2744" s="230"/>
      <c r="CE2744" s="230"/>
      <c r="CF2744" s="230"/>
      <c r="CG2744" s="230"/>
      <c r="CH2744" s="230"/>
      <c r="CI2744" s="230"/>
      <c r="CJ2744" s="230"/>
    </row>
    <row r="2745" spans="1:88" ht="14.25" customHeight="1">
      <c r="A2745" s="412"/>
      <c r="B2745" s="88"/>
      <c r="C2745" s="89"/>
      <c r="E2745" s="224"/>
      <c r="F2745" s="224"/>
      <c r="G2745" s="224"/>
      <c r="H2745" s="224"/>
      <c r="I2745" s="232"/>
      <c r="J2745" s="224"/>
      <c r="K2745" s="224"/>
      <c r="L2745" s="224"/>
      <c r="M2745" s="233"/>
      <c r="N2745" s="224"/>
      <c r="P2745" s="233"/>
      <c r="Q2745" s="244"/>
      <c r="R2745" s="245"/>
      <c r="S2745" s="154"/>
      <c r="T2745" s="154"/>
      <c r="U2745" s="236"/>
      <c r="V2745" s="225"/>
      <c r="W2745" s="246"/>
      <c r="X2745" s="247"/>
      <c r="Y2745" s="248"/>
      <c r="Z2745" s="249"/>
      <c r="AA2745" s="249"/>
      <c r="AB2745" s="250"/>
      <c r="AC2745" s="250"/>
      <c r="AD2745" s="230"/>
      <c r="AE2745" s="251"/>
      <c r="AF2745" s="252"/>
      <c r="AG2745" s="236"/>
      <c r="AH2745" s="253"/>
      <c r="AI2745" s="230"/>
      <c r="AJ2745" s="230"/>
      <c r="AK2745" s="230"/>
      <c r="AL2745" s="230"/>
      <c r="AM2745" s="230"/>
      <c r="AN2745" s="230"/>
      <c r="AO2745" s="230"/>
      <c r="AP2745" s="230"/>
      <c r="AQ2745" s="230"/>
      <c r="AR2745" s="249"/>
      <c r="AS2745" s="230"/>
      <c r="AT2745" s="230"/>
      <c r="AU2745" s="230"/>
      <c r="AV2745" s="230"/>
      <c r="AW2745" s="230"/>
      <c r="AX2745" s="230"/>
      <c r="AY2745" s="230"/>
      <c r="AZ2745" s="230"/>
      <c r="BA2745" s="230"/>
      <c r="BB2745" s="230"/>
      <c r="BC2745" s="230"/>
      <c r="BD2745" s="230"/>
      <c r="BE2745" s="230"/>
      <c r="BF2745" s="230"/>
      <c r="BG2745" s="230"/>
      <c r="BH2745" s="230"/>
      <c r="BI2745" s="230"/>
      <c r="BJ2745" s="230"/>
      <c r="BK2745" s="230"/>
      <c r="BL2745" s="230"/>
      <c r="BM2745" s="230"/>
      <c r="BN2745" s="230"/>
      <c r="BO2745" s="230"/>
      <c r="BP2745" s="230"/>
      <c r="BQ2745" s="230"/>
      <c r="BR2745" s="230"/>
      <c r="BS2745" s="230"/>
      <c r="BT2745" s="230"/>
      <c r="BU2745" s="230"/>
      <c r="BV2745" s="230"/>
      <c r="BW2745" s="230"/>
      <c r="BX2745" s="230"/>
      <c r="BY2745" s="230"/>
      <c r="BZ2745" s="230"/>
      <c r="CA2745" s="230"/>
      <c r="CB2745" s="230"/>
      <c r="CC2745" s="230"/>
      <c r="CD2745" s="230"/>
      <c r="CE2745" s="230"/>
      <c r="CF2745" s="230"/>
      <c r="CG2745" s="230"/>
      <c r="CH2745" s="230"/>
      <c r="CI2745" s="230"/>
      <c r="CJ2745" s="230"/>
    </row>
    <row r="2746" spans="1:88" ht="14.25" customHeight="1">
      <c r="A2746" s="412"/>
      <c r="B2746" s="88"/>
      <c r="C2746" s="89"/>
      <c r="E2746" s="224"/>
      <c r="F2746" s="224"/>
      <c r="G2746" s="224"/>
      <c r="H2746" s="224"/>
      <c r="I2746" s="232"/>
      <c r="J2746" s="224"/>
      <c r="K2746" s="224"/>
      <c r="L2746" s="224"/>
      <c r="M2746" s="233"/>
      <c r="N2746" s="224"/>
      <c r="P2746" s="233"/>
      <c r="Q2746" s="244"/>
      <c r="R2746" s="245"/>
      <c r="S2746" s="154"/>
      <c r="T2746" s="154"/>
      <c r="U2746" s="236"/>
      <c r="V2746" s="225"/>
      <c r="W2746" s="246"/>
      <c r="X2746" s="247"/>
      <c r="Y2746" s="248"/>
      <c r="Z2746" s="249"/>
      <c r="AA2746" s="249"/>
      <c r="AB2746" s="250"/>
      <c r="AC2746" s="250"/>
      <c r="AD2746" s="230"/>
      <c r="AE2746" s="251"/>
      <c r="AF2746" s="252"/>
      <c r="AG2746" s="236"/>
      <c r="AH2746" s="253"/>
      <c r="AI2746" s="230"/>
      <c r="AJ2746" s="230"/>
      <c r="AK2746" s="230"/>
      <c r="AL2746" s="230"/>
      <c r="AM2746" s="230"/>
      <c r="AN2746" s="230"/>
      <c r="AO2746" s="230"/>
      <c r="AP2746" s="230"/>
      <c r="AQ2746" s="230"/>
      <c r="AR2746" s="249"/>
      <c r="AS2746" s="230"/>
      <c r="AT2746" s="230"/>
      <c r="AU2746" s="230"/>
      <c r="AV2746" s="230"/>
      <c r="AW2746" s="230"/>
      <c r="AX2746" s="230"/>
      <c r="AY2746" s="230"/>
      <c r="AZ2746" s="230"/>
      <c r="BA2746" s="230"/>
      <c r="BB2746" s="230"/>
      <c r="BC2746" s="230"/>
      <c r="BD2746" s="230"/>
      <c r="BE2746" s="230"/>
      <c r="BF2746" s="230"/>
      <c r="BG2746" s="230"/>
      <c r="BH2746" s="230"/>
      <c r="BI2746" s="230"/>
      <c r="BJ2746" s="230"/>
      <c r="BK2746" s="230"/>
      <c r="BL2746" s="230"/>
      <c r="BM2746" s="230"/>
      <c r="BN2746" s="230"/>
      <c r="BO2746" s="230"/>
      <c r="BP2746" s="230"/>
      <c r="BQ2746" s="230"/>
      <c r="BR2746" s="230"/>
      <c r="BS2746" s="230"/>
      <c r="BT2746" s="230"/>
      <c r="BU2746" s="230"/>
      <c r="BV2746" s="230"/>
      <c r="BW2746" s="230"/>
      <c r="BX2746" s="230"/>
      <c r="BY2746" s="230"/>
      <c r="BZ2746" s="230"/>
      <c r="CA2746" s="230"/>
      <c r="CB2746" s="230"/>
      <c r="CC2746" s="230"/>
      <c r="CD2746" s="230"/>
      <c r="CE2746" s="230"/>
      <c r="CF2746" s="230"/>
      <c r="CG2746" s="230"/>
      <c r="CH2746" s="230"/>
      <c r="CI2746" s="230"/>
      <c r="CJ2746" s="230"/>
    </row>
    <row r="2747" spans="1:88" ht="14.25" customHeight="1">
      <c r="A2747" s="412"/>
      <c r="B2747" s="88"/>
      <c r="C2747" s="89"/>
      <c r="E2747" s="224"/>
      <c r="F2747" s="224"/>
      <c r="G2747" s="224"/>
      <c r="H2747" s="224"/>
      <c r="I2747" s="232"/>
      <c r="J2747" s="224"/>
      <c r="K2747" s="224"/>
      <c r="L2747" s="224"/>
      <c r="M2747" s="233"/>
      <c r="N2747" s="224"/>
      <c r="P2747" s="233"/>
      <c r="Q2747" s="244"/>
      <c r="R2747" s="245"/>
      <c r="S2747" s="154"/>
      <c r="T2747" s="154"/>
      <c r="U2747" s="236"/>
      <c r="V2747" s="225"/>
      <c r="W2747" s="246"/>
      <c r="X2747" s="247"/>
      <c r="Y2747" s="248"/>
      <c r="Z2747" s="249"/>
      <c r="AA2747" s="249"/>
      <c r="AB2747" s="250"/>
      <c r="AC2747" s="250"/>
      <c r="AD2747" s="230"/>
      <c r="AE2747" s="251"/>
      <c r="AF2747" s="252"/>
      <c r="AG2747" s="236"/>
      <c r="AH2747" s="253"/>
      <c r="AI2747" s="230"/>
      <c r="AJ2747" s="230"/>
      <c r="AK2747" s="230"/>
      <c r="AL2747" s="230"/>
      <c r="AM2747" s="230"/>
      <c r="AN2747" s="230"/>
      <c r="AO2747" s="230"/>
      <c r="AP2747" s="230"/>
      <c r="AQ2747" s="230"/>
      <c r="AR2747" s="249"/>
      <c r="AS2747" s="230"/>
      <c r="AT2747" s="230"/>
      <c r="AU2747" s="230"/>
      <c r="AV2747" s="230"/>
      <c r="AW2747" s="230"/>
      <c r="AX2747" s="230"/>
      <c r="AY2747" s="230"/>
      <c r="AZ2747" s="230"/>
      <c r="BA2747" s="230"/>
      <c r="BB2747" s="230"/>
      <c r="BC2747" s="230"/>
      <c r="BD2747" s="230"/>
      <c r="BE2747" s="230"/>
      <c r="BF2747" s="230"/>
      <c r="BG2747" s="230"/>
      <c r="BH2747" s="230"/>
      <c r="BI2747" s="230"/>
      <c r="BJ2747" s="230"/>
      <c r="BK2747" s="230"/>
      <c r="BL2747" s="230"/>
      <c r="BM2747" s="230"/>
      <c r="BN2747" s="230"/>
      <c r="BO2747" s="230"/>
      <c r="BP2747" s="230"/>
      <c r="BQ2747" s="230"/>
      <c r="BR2747" s="230"/>
      <c r="BS2747" s="230"/>
      <c r="BT2747" s="230"/>
      <c r="BU2747" s="230"/>
      <c r="BV2747" s="230"/>
      <c r="BW2747" s="230"/>
      <c r="BX2747" s="230"/>
      <c r="BY2747" s="230"/>
      <c r="BZ2747" s="230"/>
      <c r="CA2747" s="230"/>
      <c r="CB2747" s="230"/>
      <c r="CC2747" s="230"/>
      <c r="CD2747" s="230"/>
      <c r="CE2747" s="230"/>
      <c r="CF2747" s="230"/>
      <c r="CG2747" s="230"/>
      <c r="CH2747" s="230"/>
      <c r="CI2747" s="230"/>
      <c r="CJ2747" s="230"/>
    </row>
    <row r="2748" spans="1:88" ht="14.25" customHeight="1">
      <c r="A2748" s="412"/>
      <c r="B2748" s="88"/>
      <c r="C2748" s="89"/>
      <c r="E2748" s="224"/>
      <c r="F2748" s="224"/>
      <c r="G2748" s="224"/>
      <c r="H2748" s="224"/>
      <c r="I2748" s="232"/>
      <c r="J2748" s="224"/>
      <c r="K2748" s="224"/>
      <c r="L2748" s="224"/>
      <c r="M2748" s="233"/>
      <c r="N2748" s="224"/>
      <c r="P2748" s="233"/>
      <c r="Q2748" s="244"/>
      <c r="R2748" s="245"/>
      <c r="S2748" s="154"/>
      <c r="T2748" s="154"/>
      <c r="U2748" s="236"/>
      <c r="V2748" s="225"/>
      <c r="W2748" s="246"/>
      <c r="X2748" s="247"/>
      <c r="Y2748" s="248"/>
      <c r="Z2748" s="249"/>
      <c r="AA2748" s="249"/>
      <c r="AB2748" s="250"/>
      <c r="AC2748" s="250"/>
      <c r="AD2748" s="230"/>
      <c r="AE2748" s="251"/>
      <c r="AF2748" s="252"/>
      <c r="AG2748" s="236"/>
      <c r="AH2748" s="253"/>
      <c r="AI2748" s="230"/>
      <c r="AJ2748" s="230"/>
      <c r="AK2748" s="230"/>
      <c r="AL2748" s="230"/>
      <c r="AM2748" s="230"/>
      <c r="AN2748" s="230"/>
      <c r="AO2748" s="230"/>
      <c r="AP2748" s="230"/>
      <c r="AQ2748" s="230"/>
      <c r="AR2748" s="249"/>
      <c r="AS2748" s="230"/>
      <c r="AT2748" s="230"/>
      <c r="AU2748" s="230"/>
      <c r="AV2748" s="230"/>
      <c r="AW2748" s="230"/>
      <c r="AX2748" s="230"/>
      <c r="AY2748" s="230"/>
      <c r="AZ2748" s="230"/>
      <c r="BA2748" s="230"/>
      <c r="BB2748" s="230"/>
      <c r="BC2748" s="230"/>
      <c r="BD2748" s="230"/>
      <c r="BE2748" s="230"/>
      <c r="BF2748" s="230"/>
      <c r="BG2748" s="230"/>
      <c r="BH2748" s="230"/>
      <c r="BI2748" s="230"/>
      <c r="BJ2748" s="230"/>
      <c r="BK2748" s="230"/>
      <c r="BL2748" s="230"/>
      <c r="BM2748" s="230"/>
      <c r="BN2748" s="230"/>
      <c r="BO2748" s="230"/>
      <c r="BP2748" s="230"/>
      <c r="BQ2748" s="230"/>
      <c r="BR2748" s="230"/>
      <c r="BS2748" s="230"/>
      <c r="BT2748" s="230"/>
      <c r="BU2748" s="230"/>
      <c r="BV2748" s="230"/>
      <c r="BW2748" s="230"/>
      <c r="BX2748" s="230"/>
      <c r="BY2748" s="230"/>
      <c r="BZ2748" s="230"/>
      <c r="CA2748" s="230"/>
      <c r="CB2748" s="230"/>
      <c r="CC2748" s="230"/>
      <c r="CD2748" s="230"/>
      <c r="CE2748" s="230"/>
      <c r="CF2748" s="230"/>
      <c r="CG2748" s="230"/>
      <c r="CH2748" s="230"/>
      <c r="CI2748" s="230"/>
      <c r="CJ2748" s="230"/>
    </row>
    <row r="2749" spans="1:88" ht="14.25" customHeight="1">
      <c r="A2749" s="412"/>
      <c r="B2749" s="88"/>
      <c r="C2749" s="89"/>
      <c r="E2749" s="224"/>
      <c r="F2749" s="224"/>
      <c r="G2749" s="224"/>
      <c r="H2749" s="224"/>
      <c r="I2749" s="232"/>
      <c r="J2749" s="224"/>
      <c r="K2749" s="224"/>
      <c r="L2749" s="224"/>
      <c r="M2749" s="233"/>
      <c r="N2749" s="224"/>
      <c r="P2749" s="233"/>
      <c r="Q2749" s="244"/>
      <c r="R2749" s="245"/>
      <c r="S2749" s="154"/>
      <c r="T2749" s="154"/>
      <c r="U2749" s="236"/>
      <c r="V2749" s="225"/>
      <c r="W2749" s="246"/>
      <c r="X2749" s="247"/>
      <c r="Y2749" s="248"/>
      <c r="Z2749" s="249"/>
      <c r="AA2749" s="249"/>
      <c r="AB2749" s="250"/>
      <c r="AC2749" s="250"/>
      <c r="AD2749" s="230"/>
      <c r="AE2749" s="251"/>
      <c r="AF2749" s="252"/>
      <c r="AG2749" s="236"/>
      <c r="AH2749" s="253"/>
      <c r="AI2749" s="230"/>
      <c r="AJ2749" s="230"/>
      <c r="AK2749" s="230"/>
      <c r="AL2749" s="230"/>
      <c r="AM2749" s="230"/>
      <c r="AN2749" s="230"/>
      <c r="AO2749" s="230"/>
      <c r="AP2749" s="230"/>
      <c r="AQ2749" s="230"/>
      <c r="AR2749" s="249"/>
      <c r="AS2749" s="230"/>
      <c r="AT2749" s="230"/>
      <c r="AU2749" s="230"/>
      <c r="AV2749" s="230"/>
      <c r="AW2749" s="230"/>
      <c r="AX2749" s="230"/>
      <c r="AY2749" s="230"/>
      <c r="AZ2749" s="230"/>
      <c r="BA2749" s="230"/>
      <c r="BB2749" s="230"/>
      <c r="BC2749" s="230"/>
      <c r="BD2749" s="230"/>
      <c r="BE2749" s="230"/>
      <c r="BF2749" s="230"/>
      <c r="BG2749" s="230"/>
      <c r="BH2749" s="230"/>
      <c r="BI2749" s="230"/>
      <c r="BJ2749" s="230"/>
      <c r="BK2749" s="230"/>
      <c r="BL2749" s="230"/>
      <c r="BM2749" s="230"/>
      <c r="BN2749" s="230"/>
      <c r="BO2749" s="230"/>
      <c r="BP2749" s="230"/>
      <c r="BQ2749" s="230"/>
      <c r="BR2749" s="230"/>
      <c r="BS2749" s="230"/>
      <c r="BT2749" s="230"/>
      <c r="BU2749" s="230"/>
      <c r="BV2749" s="230"/>
      <c r="BW2749" s="230"/>
      <c r="BX2749" s="230"/>
      <c r="BY2749" s="230"/>
      <c r="BZ2749" s="230"/>
      <c r="CA2749" s="230"/>
      <c r="CB2749" s="230"/>
      <c r="CC2749" s="230"/>
      <c r="CD2749" s="230"/>
      <c r="CE2749" s="230"/>
      <c r="CF2749" s="230"/>
      <c r="CG2749" s="230"/>
      <c r="CH2749" s="230"/>
      <c r="CI2749" s="230"/>
      <c r="CJ2749" s="230"/>
    </row>
    <row r="2750" spans="1:88" ht="14.25" customHeight="1">
      <c r="A2750" s="412"/>
      <c r="B2750" s="88"/>
      <c r="C2750" s="89"/>
      <c r="E2750" s="224"/>
      <c r="F2750" s="224"/>
      <c r="G2750" s="224"/>
      <c r="H2750" s="224"/>
      <c r="I2750" s="232"/>
      <c r="J2750" s="224"/>
      <c r="K2750" s="224"/>
      <c r="L2750" s="224"/>
      <c r="M2750" s="233"/>
      <c r="N2750" s="224"/>
      <c r="P2750" s="233"/>
      <c r="Q2750" s="244"/>
      <c r="R2750" s="245"/>
      <c r="S2750" s="154"/>
      <c r="T2750" s="154"/>
      <c r="U2750" s="236"/>
      <c r="V2750" s="225"/>
      <c r="W2750" s="246"/>
      <c r="X2750" s="247"/>
      <c r="Y2750" s="248"/>
      <c r="Z2750" s="249"/>
      <c r="AA2750" s="249"/>
      <c r="AB2750" s="250"/>
      <c r="AC2750" s="250"/>
      <c r="AD2750" s="230"/>
      <c r="AE2750" s="251"/>
      <c r="AF2750" s="252"/>
      <c r="AG2750" s="236"/>
      <c r="AH2750" s="253"/>
      <c r="AI2750" s="230"/>
      <c r="AJ2750" s="230"/>
      <c r="AK2750" s="230"/>
      <c r="AL2750" s="230"/>
      <c r="AM2750" s="230"/>
      <c r="AN2750" s="230"/>
      <c r="AO2750" s="230"/>
      <c r="AP2750" s="230"/>
      <c r="AQ2750" s="230"/>
      <c r="AR2750" s="249"/>
      <c r="AS2750" s="230"/>
      <c r="AT2750" s="230"/>
      <c r="AU2750" s="230"/>
      <c r="AV2750" s="230"/>
      <c r="AW2750" s="230"/>
      <c r="AX2750" s="230"/>
      <c r="AY2750" s="230"/>
      <c r="AZ2750" s="230"/>
      <c r="BA2750" s="230"/>
      <c r="BB2750" s="230"/>
      <c r="BC2750" s="230"/>
      <c r="BD2750" s="230"/>
      <c r="BE2750" s="230"/>
      <c r="BF2750" s="230"/>
      <c r="BG2750" s="230"/>
      <c r="BH2750" s="230"/>
      <c r="BI2750" s="230"/>
      <c r="BJ2750" s="230"/>
      <c r="BK2750" s="230"/>
      <c r="BL2750" s="230"/>
      <c r="BM2750" s="230"/>
      <c r="BN2750" s="230"/>
      <c r="BO2750" s="230"/>
      <c r="BP2750" s="230"/>
      <c r="BQ2750" s="230"/>
      <c r="BR2750" s="230"/>
      <c r="BS2750" s="230"/>
      <c r="BT2750" s="230"/>
      <c r="BU2750" s="230"/>
      <c r="BV2750" s="230"/>
      <c r="BW2750" s="230"/>
      <c r="BX2750" s="230"/>
      <c r="BY2750" s="230"/>
      <c r="BZ2750" s="230"/>
      <c r="CA2750" s="230"/>
      <c r="CB2750" s="230"/>
      <c r="CC2750" s="230"/>
      <c r="CD2750" s="230"/>
      <c r="CE2750" s="230"/>
      <c r="CF2750" s="230"/>
      <c r="CG2750" s="230"/>
      <c r="CH2750" s="230"/>
      <c r="CI2750" s="230"/>
      <c r="CJ2750" s="230"/>
    </row>
    <row r="2751" spans="1:88" ht="14.25" customHeight="1">
      <c r="A2751" s="412"/>
      <c r="B2751" s="88"/>
      <c r="C2751" s="89"/>
      <c r="E2751" s="224"/>
      <c r="F2751" s="224"/>
      <c r="G2751" s="224"/>
      <c r="H2751" s="224"/>
      <c r="I2751" s="232"/>
      <c r="J2751" s="224"/>
      <c r="K2751" s="224"/>
      <c r="L2751" s="224"/>
      <c r="M2751" s="233"/>
      <c r="N2751" s="224"/>
      <c r="P2751" s="233"/>
      <c r="Q2751" s="244"/>
      <c r="R2751" s="245"/>
      <c r="S2751" s="154"/>
      <c r="T2751" s="154"/>
      <c r="U2751" s="236"/>
      <c r="V2751" s="225"/>
      <c r="W2751" s="246"/>
      <c r="X2751" s="247"/>
      <c r="Y2751" s="248"/>
      <c r="Z2751" s="249"/>
      <c r="AA2751" s="249"/>
      <c r="AB2751" s="250"/>
      <c r="AC2751" s="250"/>
      <c r="AD2751" s="230"/>
      <c r="AE2751" s="251"/>
      <c r="AF2751" s="252"/>
      <c r="AG2751" s="236"/>
      <c r="AH2751" s="253"/>
      <c r="AI2751" s="230"/>
      <c r="AJ2751" s="230"/>
      <c r="AK2751" s="230"/>
      <c r="AL2751" s="230"/>
      <c r="AM2751" s="230"/>
      <c r="AN2751" s="230"/>
      <c r="AO2751" s="230"/>
      <c r="AP2751" s="230"/>
      <c r="AQ2751" s="230"/>
      <c r="AR2751" s="249"/>
      <c r="AS2751" s="230"/>
      <c r="AT2751" s="230"/>
      <c r="AU2751" s="230"/>
      <c r="AV2751" s="230"/>
      <c r="AW2751" s="230"/>
      <c r="AX2751" s="230"/>
      <c r="AY2751" s="230"/>
      <c r="AZ2751" s="230"/>
      <c r="BA2751" s="230"/>
      <c r="BB2751" s="230"/>
      <c r="BC2751" s="230"/>
      <c r="BD2751" s="230"/>
      <c r="BE2751" s="230"/>
      <c r="BF2751" s="230"/>
      <c r="BG2751" s="230"/>
      <c r="BH2751" s="230"/>
      <c r="BI2751" s="230"/>
      <c r="BJ2751" s="230"/>
      <c r="BK2751" s="230"/>
      <c r="BL2751" s="230"/>
      <c r="BM2751" s="230"/>
      <c r="BN2751" s="230"/>
      <c r="BO2751" s="230"/>
      <c r="BP2751" s="230"/>
      <c r="BQ2751" s="230"/>
      <c r="BR2751" s="230"/>
      <c r="BS2751" s="230"/>
      <c r="BT2751" s="230"/>
      <c r="BU2751" s="230"/>
      <c r="BV2751" s="230"/>
      <c r="BW2751" s="230"/>
      <c r="BX2751" s="230"/>
      <c r="BY2751" s="230"/>
      <c r="BZ2751" s="230"/>
      <c r="CA2751" s="230"/>
      <c r="CB2751" s="230"/>
      <c r="CC2751" s="230"/>
      <c r="CD2751" s="230"/>
      <c r="CE2751" s="230"/>
      <c r="CF2751" s="230"/>
      <c r="CG2751" s="230"/>
      <c r="CH2751" s="230"/>
      <c r="CI2751" s="230"/>
      <c r="CJ2751" s="230"/>
    </row>
    <row r="2752" spans="1:88" ht="14.25" customHeight="1">
      <c r="A2752" s="412"/>
      <c r="B2752" s="88"/>
      <c r="C2752" s="89"/>
      <c r="E2752" s="224"/>
      <c r="F2752" s="224"/>
      <c r="G2752" s="224"/>
      <c r="H2752" s="224"/>
      <c r="I2752" s="232"/>
      <c r="J2752" s="224"/>
      <c r="K2752" s="224"/>
      <c r="L2752" s="224"/>
      <c r="M2752" s="233"/>
      <c r="N2752" s="224"/>
      <c r="P2752" s="233"/>
      <c r="Q2752" s="244"/>
      <c r="R2752" s="245"/>
      <c r="S2752" s="154"/>
      <c r="T2752" s="154"/>
      <c r="U2752" s="236"/>
      <c r="V2752" s="225"/>
      <c r="W2752" s="246"/>
      <c r="X2752" s="247"/>
      <c r="Y2752" s="248"/>
      <c r="Z2752" s="249"/>
      <c r="AA2752" s="249"/>
      <c r="AB2752" s="250"/>
      <c r="AC2752" s="250"/>
      <c r="AD2752" s="230"/>
      <c r="AE2752" s="251"/>
      <c r="AF2752" s="252"/>
      <c r="AG2752" s="236"/>
      <c r="AH2752" s="253"/>
      <c r="AI2752" s="230"/>
      <c r="AJ2752" s="230"/>
      <c r="AK2752" s="230"/>
      <c r="AL2752" s="230"/>
      <c r="AM2752" s="230"/>
      <c r="AN2752" s="230"/>
      <c r="AO2752" s="230"/>
      <c r="AP2752" s="230"/>
      <c r="AQ2752" s="230"/>
      <c r="AR2752" s="249"/>
      <c r="AS2752" s="230"/>
      <c r="AT2752" s="230"/>
      <c r="AU2752" s="230"/>
      <c r="AV2752" s="230"/>
      <c r="AW2752" s="230"/>
      <c r="AX2752" s="230"/>
      <c r="AY2752" s="230"/>
      <c r="AZ2752" s="230"/>
      <c r="BA2752" s="230"/>
      <c r="BB2752" s="230"/>
      <c r="BC2752" s="230"/>
      <c r="BD2752" s="230"/>
      <c r="BE2752" s="230"/>
      <c r="BF2752" s="230"/>
      <c r="BG2752" s="230"/>
      <c r="BH2752" s="230"/>
      <c r="BI2752" s="230"/>
      <c r="BJ2752" s="230"/>
      <c r="BK2752" s="230"/>
      <c r="BL2752" s="230"/>
      <c r="BM2752" s="230"/>
      <c r="BN2752" s="230"/>
      <c r="BO2752" s="230"/>
      <c r="BP2752" s="230"/>
      <c r="BQ2752" s="230"/>
      <c r="BR2752" s="230"/>
      <c r="BS2752" s="230"/>
      <c r="BT2752" s="230"/>
      <c r="BU2752" s="230"/>
      <c r="BV2752" s="230"/>
      <c r="BW2752" s="230"/>
      <c r="BX2752" s="230"/>
      <c r="BY2752" s="230"/>
      <c r="BZ2752" s="230"/>
      <c r="CA2752" s="230"/>
      <c r="CB2752" s="230"/>
      <c r="CC2752" s="230"/>
      <c r="CD2752" s="230"/>
      <c r="CE2752" s="230"/>
      <c r="CF2752" s="230"/>
      <c r="CG2752" s="230"/>
      <c r="CH2752" s="230"/>
      <c r="CI2752" s="230"/>
      <c r="CJ2752" s="230"/>
    </row>
    <row r="2753" spans="1:88" ht="14.25" customHeight="1">
      <c r="A2753" s="412"/>
      <c r="B2753" s="88"/>
      <c r="C2753" s="89"/>
      <c r="E2753" s="224"/>
      <c r="F2753" s="224"/>
      <c r="G2753" s="224"/>
      <c r="H2753" s="224"/>
      <c r="I2753" s="232"/>
      <c r="J2753" s="224"/>
      <c r="K2753" s="224"/>
      <c r="L2753" s="224"/>
      <c r="M2753" s="233"/>
      <c r="N2753" s="224"/>
      <c r="P2753" s="233"/>
      <c r="Q2753" s="244"/>
      <c r="R2753" s="245"/>
      <c r="S2753" s="154"/>
      <c r="T2753" s="154"/>
      <c r="U2753" s="236"/>
      <c r="V2753" s="225"/>
      <c r="W2753" s="246"/>
      <c r="X2753" s="247"/>
      <c r="Y2753" s="248"/>
      <c r="Z2753" s="249"/>
      <c r="AA2753" s="249"/>
      <c r="AB2753" s="250"/>
      <c r="AC2753" s="250"/>
      <c r="AD2753" s="230"/>
      <c r="AE2753" s="251"/>
      <c r="AF2753" s="252"/>
      <c r="AG2753" s="236"/>
      <c r="AH2753" s="253"/>
      <c r="AI2753" s="230"/>
      <c r="AJ2753" s="230"/>
      <c r="AK2753" s="230"/>
      <c r="AL2753" s="230"/>
      <c r="AM2753" s="230"/>
      <c r="AN2753" s="230"/>
      <c r="AO2753" s="230"/>
      <c r="AP2753" s="230"/>
      <c r="AQ2753" s="230"/>
      <c r="AR2753" s="249"/>
      <c r="AS2753" s="230"/>
      <c r="AT2753" s="230"/>
      <c r="AU2753" s="230"/>
      <c r="AV2753" s="230"/>
      <c r="AW2753" s="230"/>
      <c r="AX2753" s="230"/>
      <c r="AY2753" s="230"/>
      <c r="AZ2753" s="230"/>
      <c r="BA2753" s="230"/>
      <c r="BB2753" s="230"/>
      <c r="BC2753" s="230"/>
      <c r="BD2753" s="230"/>
      <c r="BE2753" s="230"/>
      <c r="BF2753" s="230"/>
      <c r="BG2753" s="230"/>
      <c r="BH2753" s="230"/>
      <c r="BI2753" s="230"/>
      <c r="BJ2753" s="230"/>
      <c r="BK2753" s="230"/>
      <c r="BL2753" s="230"/>
      <c r="BM2753" s="230"/>
      <c r="BN2753" s="230"/>
      <c r="BO2753" s="230"/>
      <c r="BP2753" s="230"/>
      <c r="BQ2753" s="230"/>
      <c r="BR2753" s="230"/>
      <c r="BS2753" s="230"/>
      <c r="BT2753" s="230"/>
      <c r="BU2753" s="230"/>
      <c r="BV2753" s="230"/>
      <c r="BW2753" s="230"/>
      <c r="BX2753" s="230"/>
      <c r="BY2753" s="230"/>
      <c r="BZ2753" s="230"/>
      <c r="CA2753" s="230"/>
      <c r="CB2753" s="230"/>
      <c r="CC2753" s="230"/>
      <c r="CD2753" s="230"/>
      <c r="CE2753" s="230"/>
      <c r="CF2753" s="230"/>
      <c r="CG2753" s="230"/>
      <c r="CH2753" s="230"/>
      <c r="CI2753" s="230"/>
      <c r="CJ2753" s="230"/>
    </row>
    <row r="2754" spans="1:88" ht="14.25" customHeight="1">
      <c r="A2754" s="412"/>
      <c r="B2754" s="88"/>
      <c r="C2754" s="89"/>
      <c r="E2754" s="224"/>
      <c r="F2754" s="224"/>
      <c r="G2754" s="224"/>
      <c r="H2754" s="224"/>
      <c r="I2754" s="232"/>
      <c r="J2754" s="224"/>
      <c r="K2754" s="224"/>
      <c r="L2754" s="224"/>
      <c r="M2754" s="233"/>
      <c r="N2754" s="224"/>
      <c r="P2754" s="233"/>
      <c r="Q2754" s="244"/>
      <c r="R2754" s="245"/>
      <c r="S2754" s="154"/>
      <c r="T2754" s="154"/>
      <c r="U2754" s="236"/>
      <c r="V2754" s="225"/>
      <c r="W2754" s="246"/>
      <c r="X2754" s="247"/>
      <c r="Y2754" s="248"/>
      <c r="Z2754" s="249"/>
      <c r="AA2754" s="249"/>
      <c r="AB2754" s="250"/>
      <c r="AC2754" s="250"/>
      <c r="AD2754" s="230"/>
      <c r="AE2754" s="251"/>
      <c r="AF2754" s="252"/>
      <c r="AG2754" s="236"/>
      <c r="AH2754" s="253"/>
      <c r="AI2754" s="230"/>
      <c r="AJ2754" s="230"/>
      <c r="AK2754" s="230"/>
      <c r="AL2754" s="230"/>
      <c r="AM2754" s="230"/>
      <c r="AN2754" s="230"/>
      <c r="AO2754" s="230"/>
      <c r="AP2754" s="230"/>
      <c r="AQ2754" s="230"/>
      <c r="AR2754" s="249"/>
      <c r="AS2754" s="230"/>
      <c r="AT2754" s="230"/>
      <c r="AU2754" s="230"/>
      <c r="AV2754" s="230"/>
      <c r="AW2754" s="230"/>
      <c r="AX2754" s="230"/>
      <c r="AY2754" s="230"/>
      <c r="AZ2754" s="230"/>
      <c r="BA2754" s="230"/>
      <c r="BB2754" s="230"/>
      <c r="BC2754" s="230"/>
      <c r="BD2754" s="230"/>
      <c r="BE2754" s="230"/>
      <c r="BF2754" s="230"/>
      <c r="BG2754" s="230"/>
      <c r="BH2754" s="230"/>
      <c r="BI2754" s="230"/>
      <c r="BJ2754" s="230"/>
      <c r="BK2754" s="230"/>
      <c r="BL2754" s="230"/>
      <c r="BM2754" s="230"/>
      <c r="BN2754" s="230"/>
      <c r="BO2754" s="230"/>
      <c r="BP2754" s="230"/>
      <c r="BQ2754" s="230"/>
      <c r="BR2754" s="230"/>
      <c r="BS2754" s="230"/>
      <c r="BT2754" s="230"/>
      <c r="BU2754" s="230"/>
      <c r="BV2754" s="230"/>
      <c r="BW2754" s="230"/>
      <c r="BX2754" s="230"/>
      <c r="BY2754" s="230"/>
      <c r="BZ2754" s="230"/>
      <c r="CA2754" s="230"/>
      <c r="CB2754" s="230"/>
      <c r="CC2754" s="230"/>
      <c r="CD2754" s="230"/>
      <c r="CE2754" s="230"/>
      <c r="CF2754" s="230"/>
      <c r="CG2754" s="230"/>
      <c r="CH2754" s="230"/>
      <c r="CI2754" s="230"/>
      <c r="CJ2754" s="230"/>
    </row>
    <row r="2755" spans="1:88" ht="14.25" customHeight="1">
      <c r="A2755" s="412"/>
      <c r="B2755" s="88"/>
      <c r="C2755" s="89"/>
      <c r="E2755" s="224"/>
      <c r="F2755" s="224"/>
      <c r="G2755" s="224"/>
      <c r="H2755" s="224"/>
      <c r="I2755" s="232"/>
      <c r="J2755" s="224"/>
      <c r="K2755" s="224"/>
      <c r="L2755" s="224"/>
      <c r="M2755" s="233"/>
      <c r="N2755" s="224"/>
      <c r="P2755" s="233"/>
      <c r="Q2755" s="244"/>
      <c r="R2755" s="245"/>
      <c r="S2755" s="154"/>
      <c r="T2755" s="154"/>
      <c r="U2755" s="236"/>
      <c r="V2755" s="225"/>
      <c r="W2755" s="246"/>
      <c r="X2755" s="247"/>
      <c r="Y2755" s="248"/>
      <c r="Z2755" s="249"/>
      <c r="AA2755" s="249"/>
      <c r="AB2755" s="250"/>
      <c r="AC2755" s="250"/>
      <c r="AD2755" s="230"/>
      <c r="AE2755" s="251"/>
      <c r="AF2755" s="252"/>
      <c r="AG2755" s="236"/>
      <c r="AH2755" s="253"/>
      <c r="AI2755" s="230"/>
      <c r="AJ2755" s="230"/>
      <c r="AK2755" s="230"/>
      <c r="AL2755" s="230"/>
      <c r="AM2755" s="230"/>
      <c r="AN2755" s="230"/>
      <c r="AO2755" s="230"/>
      <c r="AP2755" s="230"/>
      <c r="AQ2755" s="230"/>
      <c r="AR2755" s="249"/>
      <c r="AS2755" s="230"/>
      <c r="AT2755" s="230"/>
      <c r="AU2755" s="230"/>
      <c r="AV2755" s="230"/>
      <c r="AW2755" s="230"/>
      <c r="AX2755" s="230"/>
      <c r="AY2755" s="230"/>
      <c r="AZ2755" s="230"/>
      <c r="BA2755" s="230"/>
      <c r="BB2755" s="230"/>
      <c r="BC2755" s="230"/>
      <c r="BD2755" s="230"/>
      <c r="BE2755" s="230"/>
      <c r="BF2755" s="230"/>
      <c r="BG2755" s="230"/>
      <c r="BH2755" s="230"/>
      <c r="BI2755" s="230"/>
      <c r="BJ2755" s="230"/>
      <c r="BK2755" s="230"/>
      <c r="BL2755" s="230"/>
      <c r="BM2755" s="230"/>
      <c r="BN2755" s="230"/>
      <c r="BO2755" s="230"/>
      <c r="BP2755" s="230"/>
      <c r="BQ2755" s="230"/>
      <c r="BR2755" s="230"/>
      <c r="BS2755" s="230"/>
      <c r="BT2755" s="230"/>
      <c r="BU2755" s="230"/>
      <c r="BV2755" s="230"/>
      <c r="BW2755" s="230"/>
      <c r="BX2755" s="230"/>
      <c r="BY2755" s="230"/>
      <c r="BZ2755" s="230"/>
      <c r="CA2755" s="230"/>
      <c r="CB2755" s="230"/>
      <c r="CC2755" s="230"/>
      <c r="CD2755" s="230"/>
      <c r="CE2755" s="230"/>
      <c r="CF2755" s="230"/>
      <c r="CG2755" s="230"/>
      <c r="CH2755" s="230"/>
      <c r="CI2755" s="230"/>
      <c r="CJ2755" s="230"/>
    </row>
    <row r="2756" spans="1:88" ht="14.25" customHeight="1">
      <c r="A2756" s="412"/>
      <c r="B2756" s="88"/>
      <c r="C2756" s="89"/>
      <c r="E2756" s="224"/>
      <c r="F2756" s="224"/>
      <c r="G2756" s="224"/>
      <c r="H2756" s="224"/>
      <c r="I2756" s="232"/>
      <c r="J2756" s="224"/>
      <c r="K2756" s="224"/>
      <c r="L2756" s="224"/>
      <c r="M2756" s="233"/>
      <c r="N2756" s="224"/>
      <c r="P2756" s="233"/>
      <c r="Q2756" s="244"/>
      <c r="R2756" s="245"/>
      <c r="S2756" s="154"/>
      <c r="T2756" s="154"/>
      <c r="U2756" s="236"/>
      <c r="V2756" s="225"/>
      <c r="W2756" s="246"/>
      <c r="X2756" s="247"/>
      <c r="Y2756" s="248"/>
      <c r="Z2756" s="249"/>
      <c r="AA2756" s="249"/>
      <c r="AB2756" s="250"/>
      <c r="AC2756" s="250"/>
      <c r="AD2756" s="230"/>
      <c r="AE2756" s="251"/>
      <c r="AF2756" s="252"/>
      <c r="AG2756" s="236"/>
      <c r="AH2756" s="253"/>
      <c r="AI2756" s="230"/>
      <c r="AJ2756" s="230"/>
      <c r="AK2756" s="230"/>
      <c r="AL2756" s="230"/>
      <c r="AM2756" s="230"/>
      <c r="AN2756" s="230"/>
      <c r="AO2756" s="230"/>
      <c r="AP2756" s="230"/>
      <c r="AQ2756" s="230"/>
      <c r="AR2756" s="249"/>
      <c r="AS2756" s="230"/>
      <c r="AT2756" s="230"/>
      <c r="AU2756" s="230"/>
      <c r="AV2756" s="230"/>
      <c r="AW2756" s="230"/>
      <c r="AX2756" s="230"/>
      <c r="AY2756" s="230"/>
      <c r="AZ2756" s="230"/>
      <c r="BA2756" s="230"/>
      <c r="BB2756" s="230"/>
      <c r="BC2756" s="230"/>
      <c r="BD2756" s="230"/>
      <c r="BE2756" s="230"/>
      <c r="BF2756" s="230"/>
      <c r="BG2756" s="230"/>
      <c r="BH2756" s="230"/>
      <c r="BI2756" s="230"/>
      <c r="BJ2756" s="230"/>
      <c r="BK2756" s="230"/>
      <c r="BL2756" s="230"/>
      <c r="BM2756" s="230"/>
      <c r="BN2756" s="230"/>
      <c r="BO2756" s="230"/>
      <c r="BP2756" s="230"/>
      <c r="BQ2756" s="230"/>
      <c r="BR2756" s="230"/>
      <c r="BS2756" s="230"/>
      <c r="BT2756" s="230"/>
      <c r="BU2756" s="230"/>
      <c r="BV2756" s="230"/>
      <c r="BW2756" s="230"/>
      <c r="BX2756" s="230"/>
      <c r="BY2756" s="230"/>
      <c r="BZ2756" s="230"/>
      <c r="CA2756" s="230"/>
      <c r="CB2756" s="230"/>
      <c r="CC2756" s="230"/>
      <c r="CD2756" s="230"/>
      <c r="CE2756" s="230"/>
      <c r="CF2756" s="230"/>
      <c r="CG2756" s="230"/>
      <c r="CH2756" s="230"/>
      <c r="CI2756" s="230"/>
      <c r="CJ2756" s="230"/>
    </row>
    <row r="2757" spans="1:88" ht="14.25" customHeight="1">
      <c r="A2757" s="412"/>
      <c r="B2757" s="88"/>
      <c r="C2757" s="89"/>
      <c r="E2757" s="224"/>
      <c r="F2757" s="224"/>
      <c r="G2757" s="224"/>
      <c r="H2757" s="224"/>
      <c r="I2757" s="232"/>
      <c r="J2757" s="224"/>
      <c r="K2757" s="224"/>
      <c r="L2757" s="224"/>
      <c r="M2757" s="233"/>
      <c r="N2757" s="224"/>
      <c r="P2757" s="233"/>
      <c r="Q2757" s="244"/>
      <c r="R2757" s="245"/>
      <c r="S2757" s="154"/>
      <c r="T2757" s="154"/>
      <c r="U2757" s="236"/>
      <c r="V2757" s="225"/>
      <c r="W2757" s="246"/>
      <c r="X2757" s="247"/>
      <c r="Y2757" s="248"/>
      <c r="Z2757" s="249"/>
      <c r="AA2757" s="249"/>
      <c r="AB2757" s="250"/>
      <c r="AC2757" s="250"/>
      <c r="AD2757" s="230"/>
      <c r="AE2757" s="251"/>
      <c r="AF2757" s="252"/>
      <c r="AG2757" s="236"/>
      <c r="AH2757" s="253"/>
      <c r="AI2757" s="230"/>
      <c r="AJ2757" s="230"/>
      <c r="AK2757" s="230"/>
      <c r="AL2757" s="230"/>
      <c r="AM2757" s="230"/>
      <c r="AN2757" s="230"/>
      <c r="AO2757" s="230"/>
      <c r="AP2757" s="230"/>
      <c r="AQ2757" s="230"/>
      <c r="AR2757" s="249"/>
      <c r="AS2757" s="230"/>
      <c r="AT2757" s="230"/>
      <c r="AU2757" s="230"/>
      <c r="AV2757" s="230"/>
      <c r="AW2757" s="230"/>
      <c r="AX2757" s="230"/>
      <c r="AY2757" s="230"/>
      <c r="AZ2757" s="230"/>
      <c r="BA2757" s="230"/>
      <c r="BB2757" s="230"/>
      <c r="BC2757" s="230"/>
      <c r="BD2757" s="230"/>
      <c r="BE2757" s="230"/>
      <c r="BF2757" s="230"/>
      <c r="BG2757" s="230"/>
      <c r="BH2757" s="230"/>
      <c r="BI2757" s="230"/>
      <c r="BJ2757" s="230"/>
      <c r="BK2757" s="230"/>
      <c r="BL2757" s="230"/>
      <c r="BM2757" s="230"/>
      <c r="BN2757" s="230"/>
      <c r="BO2757" s="230"/>
      <c r="BP2757" s="230"/>
      <c r="BQ2757" s="230"/>
      <c r="BR2757" s="230"/>
      <c r="BS2757" s="230"/>
      <c r="BT2757" s="230"/>
      <c r="BU2757" s="230"/>
      <c r="BV2757" s="230"/>
      <c r="BW2757" s="230"/>
      <c r="BX2757" s="230"/>
      <c r="BY2757" s="230"/>
      <c r="BZ2757" s="230"/>
      <c r="CA2757" s="230"/>
      <c r="CB2757" s="230"/>
      <c r="CC2757" s="230"/>
      <c r="CD2757" s="230"/>
      <c r="CE2757" s="230"/>
      <c r="CF2757" s="230"/>
      <c r="CG2757" s="230"/>
      <c r="CH2757" s="230"/>
      <c r="CI2757" s="230"/>
      <c r="CJ2757" s="230"/>
    </row>
    <row r="2758" spans="1:88" ht="14.25" customHeight="1">
      <c r="A2758" s="412"/>
      <c r="B2758" s="88"/>
      <c r="C2758" s="89"/>
      <c r="E2758" s="224"/>
      <c r="F2758" s="224"/>
      <c r="G2758" s="224"/>
      <c r="H2758" s="224"/>
      <c r="I2758" s="232"/>
      <c r="J2758" s="224"/>
      <c r="K2758" s="224"/>
      <c r="L2758" s="224"/>
      <c r="M2758" s="233"/>
      <c r="N2758" s="224"/>
      <c r="P2758" s="233"/>
      <c r="Q2758" s="244"/>
      <c r="R2758" s="245"/>
      <c r="S2758" s="154"/>
      <c r="T2758" s="154"/>
      <c r="U2758" s="236"/>
      <c r="V2758" s="225"/>
      <c r="W2758" s="246"/>
      <c r="X2758" s="247"/>
      <c r="Y2758" s="248"/>
      <c r="Z2758" s="249"/>
      <c r="AA2758" s="249"/>
      <c r="AB2758" s="250"/>
      <c r="AC2758" s="250"/>
      <c r="AD2758" s="230"/>
      <c r="AE2758" s="251"/>
      <c r="AF2758" s="252"/>
      <c r="AG2758" s="236"/>
      <c r="AH2758" s="253"/>
      <c r="AI2758" s="230"/>
      <c r="AJ2758" s="230"/>
      <c r="AK2758" s="230"/>
      <c r="AL2758" s="230"/>
      <c r="AM2758" s="230"/>
      <c r="AN2758" s="230"/>
      <c r="AO2758" s="230"/>
      <c r="AP2758" s="230"/>
      <c r="AQ2758" s="230"/>
      <c r="AR2758" s="249"/>
      <c r="AS2758" s="230"/>
      <c r="AT2758" s="230"/>
      <c r="AU2758" s="230"/>
      <c r="AV2758" s="230"/>
      <c r="AW2758" s="230"/>
      <c r="AX2758" s="230"/>
      <c r="AY2758" s="230"/>
      <c r="AZ2758" s="230"/>
      <c r="BA2758" s="230"/>
      <c r="BB2758" s="230"/>
      <c r="BC2758" s="230"/>
      <c r="BD2758" s="230"/>
      <c r="BE2758" s="230"/>
      <c r="BF2758" s="230"/>
      <c r="BG2758" s="230"/>
      <c r="BH2758" s="230"/>
      <c r="BI2758" s="230"/>
      <c r="BJ2758" s="230"/>
      <c r="BK2758" s="230"/>
      <c r="BL2758" s="230"/>
      <c r="BM2758" s="230"/>
      <c r="BN2758" s="230"/>
      <c r="BO2758" s="230"/>
      <c r="BP2758" s="230"/>
      <c r="BQ2758" s="230"/>
      <c r="BR2758" s="230"/>
      <c r="BS2758" s="230"/>
      <c r="BT2758" s="230"/>
      <c r="BU2758" s="230"/>
      <c r="BV2758" s="230"/>
      <c r="BW2758" s="230"/>
      <c r="BX2758" s="230"/>
      <c r="BY2758" s="230"/>
      <c r="BZ2758" s="230"/>
      <c r="CA2758" s="230"/>
      <c r="CB2758" s="230"/>
      <c r="CC2758" s="230"/>
      <c r="CD2758" s="230"/>
      <c r="CE2758" s="230"/>
      <c r="CF2758" s="230"/>
      <c r="CG2758" s="230"/>
      <c r="CH2758" s="230"/>
      <c r="CI2758" s="230"/>
      <c r="CJ2758" s="230"/>
    </row>
    <row r="2759" spans="1:88" ht="14.25" customHeight="1">
      <c r="A2759" s="412"/>
      <c r="B2759" s="88"/>
      <c r="C2759" s="89"/>
      <c r="E2759" s="224"/>
      <c r="F2759" s="224"/>
      <c r="G2759" s="224"/>
      <c r="H2759" s="224"/>
      <c r="I2759" s="232"/>
      <c r="J2759" s="224"/>
      <c r="K2759" s="224"/>
      <c r="L2759" s="224"/>
      <c r="M2759" s="233"/>
      <c r="N2759" s="224"/>
      <c r="P2759" s="233"/>
      <c r="Q2759" s="244"/>
      <c r="R2759" s="245"/>
      <c r="S2759" s="154"/>
      <c r="T2759" s="154"/>
      <c r="U2759" s="236"/>
      <c r="V2759" s="225"/>
      <c r="W2759" s="246"/>
      <c r="X2759" s="247"/>
      <c r="Y2759" s="248"/>
      <c r="Z2759" s="249"/>
      <c r="AA2759" s="249"/>
      <c r="AB2759" s="250"/>
      <c r="AC2759" s="250"/>
      <c r="AD2759" s="230"/>
      <c r="AE2759" s="251"/>
      <c r="AF2759" s="252"/>
      <c r="AG2759" s="236"/>
      <c r="AH2759" s="253"/>
      <c r="AI2759" s="230"/>
      <c r="AJ2759" s="230"/>
      <c r="AK2759" s="230"/>
      <c r="AL2759" s="230"/>
      <c r="AM2759" s="230"/>
      <c r="AN2759" s="230"/>
      <c r="AO2759" s="230"/>
      <c r="AP2759" s="230"/>
      <c r="AQ2759" s="230"/>
      <c r="AR2759" s="249"/>
      <c r="AS2759" s="230"/>
      <c r="AT2759" s="230"/>
      <c r="AU2759" s="230"/>
      <c r="AV2759" s="230"/>
      <c r="AW2759" s="230"/>
      <c r="AX2759" s="230"/>
      <c r="AY2759" s="230"/>
      <c r="AZ2759" s="230"/>
      <c r="BA2759" s="230"/>
      <c r="BB2759" s="230"/>
      <c r="BC2759" s="230"/>
      <c r="BD2759" s="230"/>
      <c r="BE2759" s="230"/>
      <c r="BF2759" s="230"/>
      <c r="BG2759" s="230"/>
      <c r="BH2759" s="230"/>
      <c r="BI2759" s="230"/>
      <c r="BJ2759" s="230"/>
      <c r="BK2759" s="230"/>
      <c r="BL2759" s="230"/>
      <c r="BM2759" s="230"/>
      <c r="BN2759" s="230"/>
      <c r="BO2759" s="230"/>
      <c r="BP2759" s="230"/>
      <c r="BQ2759" s="230"/>
      <c r="BR2759" s="230"/>
      <c r="BS2759" s="230"/>
      <c r="BT2759" s="230"/>
      <c r="BU2759" s="230"/>
      <c r="BV2759" s="230"/>
      <c r="BW2759" s="230"/>
      <c r="BX2759" s="230"/>
      <c r="BY2759" s="230"/>
      <c r="BZ2759" s="230"/>
      <c r="CA2759" s="230"/>
      <c r="CB2759" s="230"/>
      <c r="CC2759" s="230"/>
      <c r="CD2759" s="230"/>
      <c r="CE2759" s="230"/>
      <c r="CF2759" s="230"/>
      <c r="CG2759" s="230"/>
      <c r="CH2759" s="230"/>
      <c r="CI2759" s="230"/>
      <c r="CJ2759" s="230"/>
    </row>
    <row r="2760" spans="1:88" ht="14.25" customHeight="1">
      <c r="A2760" s="412"/>
      <c r="B2760" s="88"/>
      <c r="C2760" s="89"/>
      <c r="E2760" s="224"/>
      <c r="F2760" s="224"/>
      <c r="G2760" s="224"/>
      <c r="H2760" s="224"/>
      <c r="I2760" s="232"/>
      <c r="J2760" s="224"/>
      <c r="K2760" s="224"/>
      <c r="L2760" s="224"/>
      <c r="M2760" s="233"/>
      <c r="N2760" s="224"/>
      <c r="P2760" s="233"/>
      <c r="Q2760" s="244"/>
      <c r="R2760" s="245"/>
      <c r="S2760" s="154"/>
      <c r="T2760" s="154"/>
      <c r="U2760" s="236"/>
      <c r="V2760" s="225"/>
      <c r="W2760" s="246"/>
      <c r="X2760" s="247"/>
      <c r="Y2760" s="248"/>
      <c r="Z2760" s="249"/>
      <c r="AA2760" s="249"/>
      <c r="AB2760" s="250"/>
      <c r="AC2760" s="250"/>
      <c r="AD2760" s="230"/>
      <c r="AE2760" s="251"/>
      <c r="AF2760" s="252"/>
      <c r="AG2760" s="236"/>
      <c r="AH2760" s="253"/>
      <c r="AI2760" s="230"/>
      <c r="AJ2760" s="230"/>
      <c r="AK2760" s="230"/>
      <c r="AL2760" s="230"/>
      <c r="AM2760" s="230"/>
      <c r="AN2760" s="230"/>
      <c r="AO2760" s="230"/>
      <c r="AP2760" s="230"/>
      <c r="AQ2760" s="230"/>
      <c r="AR2760" s="249"/>
      <c r="AS2760" s="230"/>
      <c r="AT2760" s="230"/>
      <c r="AU2760" s="230"/>
      <c r="AV2760" s="230"/>
      <c r="AW2760" s="230"/>
      <c r="AX2760" s="230"/>
      <c r="AY2760" s="230"/>
      <c r="AZ2760" s="230"/>
      <c r="BA2760" s="230"/>
      <c r="BB2760" s="230"/>
      <c r="BC2760" s="230"/>
      <c r="BD2760" s="230"/>
      <c r="BE2760" s="230"/>
      <c r="BF2760" s="230"/>
      <c r="BG2760" s="230"/>
      <c r="BH2760" s="230"/>
      <c r="BI2760" s="230"/>
      <c r="BJ2760" s="230"/>
      <c r="BK2760" s="230"/>
      <c r="BL2760" s="230"/>
      <c r="BM2760" s="230"/>
      <c r="BN2760" s="230"/>
      <c r="BO2760" s="230"/>
      <c r="BP2760" s="230"/>
      <c r="BQ2760" s="230"/>
      <c r="BR2760" s="230"/>
      <c r="BS2760" s="230"/>
      <c r="BT2760" s="230"/>
      <c r="BU2760" s="230"/>
      <c r="BV2760" s="230"/>
      <c r="BW2760" s="230"/>
      <c r="BX2760" s="230"/>
      <c r="BY2760" s="230"/>
      <c r="BZ2760" s="230"/>
      <c r="CA2760" s="230"/>
      <c r="CB2760" s="230"/>
      <c r="CC2760" s="230"/>
      <c r="CD2760" s="230"/>
      <c r="CE2760" s="230"/>
      <c r="CF2760" s="230"/>
      <c r="CG2760" s="230"/>
      <c r="CH2760" s="230"/>
      <c r="CI2760" s="230"/>
      <c r="CJ2760" s="230"/>
    </row>
    <row r="2761" spans="1:88" ht="14.25" customHeight="1">
      <c r="A2761" s="412"/>
      <c r="B2761" s="88"/>
      <c r="C2761" s="89"/>
      <c r="E2761" s="224"/>
      <c r="F2761" s="224"/>
      <c r="G2761" s="224"/>
      <c r="H2761" s="224"/>
      <c r="I2761" s="232"/>
      <c r="J2761" s="224"/>
      <c r="K2761" s="224"/>
      <c r="L2761" s="224"/>
      <c r="M2761" s="233"/>
      <c r="N2761" s="224"/>
      <c r="P2761" s="233"/>
      <c r="Q2761" s="244"/>
      <c r="R2761" s="245"/>
      <c r="S2761" s="154"/>
      <c r="T2761" s="154"/>
      <c r="U2761" s="236"/>
      <c r="V2761" s="225"/>
      <c r="W2761" s="246"/>
      <c r="X2761" s="247"/>
      <c r="Y2761" s="248"/>
      <c r="Z2761" s="249"/>
      <c r="AA2761" s="249"/>
      <c r="AB2761" s="250"/>
      <c r="AC2761" s="250"/>
      <c r="AD2761" s="230"/>
      <c r="AE2761" s="251"/>
      <c r="AF2761" s="252"/>
      <c r="AG2761" s="236"/>
      <c r="AH2761" s="253"/>
      <c r="AI2761" s="230"/>
      <c r="AJ2761" s="230"/>
      <c r="AK2761" s="230"/>
      <c r="AL2761" s="230"/>
      <c r="AM2761" s="230"/>
      <c r="AN2761" s="230"/>
      <c r="AO2761" s="230"/>
      <c r="AP2761" s="230"/>
      <c r="AQ2761" s="230"/>
      <c r="AR2761" s="249"/>
      <c r="AS2761" s="230"/>
      <c r="AT2761" s="230"/>
      <c r="AU2761" s="230"/>
      <c r="AV2761" s="230"/>
      <c r="AW2761" s="230"/>
      <c r="AX2761" s="230"/>
      <c r="AY2761" s="230"/>
      <c r="AZ2761" s="230"/>
      <c r="BA2761" s="230"/>
      <c r="BB2761" s="230"/>
      <c r="BC2761" s="230"/>
      <c r="BD2761" s="230"/>
      <c r="BE2761" s="230"/>
      <c r="BF2761" s="230"/>
      <c r="BG2761" s="230"/>
      <c r="BH2761" s="230"/>
      <c r="BI2761" s="230"/>
      <c r="BJ2761" s="230"/>
      <c r="BK2761" s="230"/>
      <c r="BL2761" s="230"/>
      <c r="BM2761" s="230"/>
      <c r="BN2761" s="230"/>
      <c r="BO2761" s="230"/>
      <c r="BP2761" s="230"/>
      <c r="BQ2761" s="230"/>
      <c r="BR2761" s="230"/>
      <c r="BS2761" s="230"/>
      <c r="BT2761" s="230"/>
      <c r="BU2761" s="230"/>
      <c r="BV2761" s="230"/>
      <c r="BW2761" s="230"/>
      <c r="BX2761" s="230"/>
      <c r="BY2761" s="230"/>
      <c r="BZ2761" s="230"/>
      <c r="CA2761" s="230"/>
      <c r="CB2761" s="230"/>
      <c r="CC2761" s="230"/>
      <c r="CD2761" s="230"/>
      <c r="CE2761" s="230"/>
      <c r="CF2761" s="230"/>
      <c r="CG2761" s="230"/>
      <c r="CH2761" s="230"/>
      <c r="CI2761" s="230"/>
      <c r="CJ2761" s="230"/>
    </row>
    <row r="2762" spans="1:88" ht="14.25" customHeight="1">
      <c r="A2762" s="412"/>
      <c r="B2762" s="88"/>
      <c r="C2762" s="89"/>
      <c r="E2762" s="224"/>
      <c r="F2762" s="224"/>
      <c r="G2762" s="224"/>
      <c r="H2762" s="224"/>
      <c r="I2762" s="232"/>
      <c r="J2762" s="224"/>
      <c r="K2762" s="224"/>
      <c r="L2762" s="224"/>
      <c r="M2762" s="233"/>
      <c r="N2762" s="224"/>
      <c r="P2762" s="233"/>
      <c r="Q2762" s="244"/>
      <c r="R2762" s="245"/>
      <c r="S2762" s="154"/>
      <c r="T2762" s="154"/>
      <c r="U2762" s="236"/>
      <c r="V2762" s="225"/>
      <c r="W2762" s="246"/>
      <c r="X2762" s="247"/>
      <c r="Y2762" s="248"/>
      <c r="Z2762" s="249"/>
      <c r="AA2762" s="249"/>
      <c r="AB2762" s="250"/>
      <c r="AC2762" s="250"/>
      <c r="AD2762" s="230"/>
      <c r="AE2762" s="251"/>
      <c r="AF2762" s="252"/>
      <c r="AG2762" s="236"/>
      <c r="AH2762" s="253"/>
      <c r="AI2762" s="230"/>
      <c r="AJ2762" s="230"/>
      <c r="AK2762" s="230"/>
      <c r="AL2762" s="230"/>
      <c r="AM2762" s="230"/>
      <c r="AN2762" s="230"/>
      <c r="AO2762" s="230"/>
      <c r="AP2762" s="230"/>
      <c r="AQ2762" s="230"/>
      <c r="AR2762" s="249"/>
      <c r="AS2762" s="230"/>
      <c r="AT2762" s="230"/>
      <c r="AU2762" s="230"/>
      <c r="AV2762" s="230"/>
      <c r="AW2762" s="230"/>
      <c r="AX2762" s="230"/>
      <c r="AY2762" s="230"/>
      <c r="AZ2762" s="230"/>
      <c r="BA2762" s="230"/>
      <c r="BB2762" s="230"/>
      <c r="BC2762" s="230"/>
      <c r="BD2762" s="230"/>
      <c r="BE2762" s="230"/>
      <c r="BF2762" s="230"/>
      <c r="BG2762" s="230"/>
      <c r="BH2762" s="230"/>
      <c r="BI2762" s="230"/>
      <c r="BJ2762" s="230"/>
      <c r="BK2762" s="230"/>
      <c r="BL2762" s="230"/>
      <c r="BM2762" s="230"/>
      <c r="BN2762" s="230"/>
      <c r="BO2762" s="230"/>
      <c r="BP2762" s="230"/>
      <c r="BQ2762" s="230"/>
      <c r="BR2762" s="230"/>
      <c r="BS2762" s="230"/>
      <c r="BT2762" s="230"/>
      <c r="BU2762" s="230"/>
      <c r="BV2762" s="230"/>
      <c r="BW2762" s="230"/>
      <c r="BX2762" s="230"/>
      <c r="BY2762" s="230"/>
      <c r="BZ2762" s="230"/>
      <c r="CA2762" s="230"/>
      <c r="CB2762" s="230"/>
      <c r="CC2762" s="230"/>
      <c r="CD2762" s="230"/>
      <c r="CE2762" s="230"/>
      <c r="CF2762" s="230"/>
      <c r="CG2762" s="230"/>
      <c r="CH2762" s="230"/>
      <c r="CI2762" s="230"/>
      <c r="CJ2762" s="230"/>
    </row>
    <row r="2763" spans="1:88" ht="14.25" customHeight="1">
      <c r="A2763" s="412"/>
      <c r="B2763" s="88"/>
      <c r="C2763" s="89"/>
      <c r="E2763" s="224"/>
      <c r="F2763" s="224"/>
      <c r="G2763" s="224"/>
      <c r="H2763" s="224"/>
      <c r="I2763" s="232"/>
      <c r="J2763" s="224"/>
      <c r="K2763" s="224"/>
      <c r="L2763" s="224"/>
      <c r="M2763" s="233"/>
      <c r="N2763" s="224"/>
      <c r="P2763" s="233"/>
      <c r="Q2763" s="244"/>
      <c r="R2763" s="245"/>
      <c r="S2763" s="154"/>
      <c r="T2763" s="154"/>
      <c r="U2763" s="236"/>
      <c r="V2763" s="225"/>
      <c r="W2763" s="246"/>
      <c r="X2763" s="247"/>
      <c r="Y2763" s="248"/>
      <c r="Z2763" s="249"/>
      <c r="AA2763" s="249"/>
      <c r="AB2763" s="250"/>
      <c r="AC2763" s="250"/>
      <c r="AD2763" s="230"/>
      <c r="AE2763" s="251"/>
      <c r="AF2763" s="252"/>
      <c r="AG2763" s="236"/>
      <c r="AH2763" s="253"/>
      <c r="AI2763" s="230"/>
      <c r="AJ2763" s="230"/>
      <c r="AK2763" s="230"/>
      <c r="AL2763" s="230"/>
      <c r="AM2763" s="230"/>
      <c r="AN2763" s="230"/>
      <c r="AO2763" s="230"/>
      <c r="AP2763" s="230"/>
      <c r="AQ2763" s="230"/>
      <c r="AR2763" s="249"/>
      <c r="AS2763" s="230"/>
      <c r="AT2763" s="230"/>
      <c r="AU2763" s="230"/>
      <c r="AV2763" s="230"/>
      <c r="AW2763" s="230"/>
      <c r="AX2763" s="230"/>
      <c r="AY2763" s="230"/>
      <c r="AZ2763" s="230"/>
      <c r="BA2763" s="230"/>
      <c r="BB2763" s="230"/>
      <c r="BC2763" s="230"/>
      <c r="BD2763" s="230"/>
      <c r="BE2763" s="230"/>
      <c r="BF2763" s="230"/>
      <c r="BG2763" s="230"/>
      <c r="BH2763" s="230"/>
      <c r="BI2763" s="230"/>
      <c r="BJ2763" s="230"/>
      <c r="BK2763" s="230"/>
      <c r="BL2763" s="230"/>
      <c r="BM2763" s="230"/>
      <c r="BN2763" s="230"/>
      <c r="BO2763" s="230"/>
      <c r="BP2763" s="230"/>
      <c r="BQ2763" s="230"/>
      <c r="BR2763" s="230"/>
      <c r="BS2763" s="230"/>
      <c r="BT2763" s="230"/>
      <c r="BU2763" s="230"/>
      <c r="BV2763" s="230"/>
      <c r="BW2763" s="230"/>
      <c r="BX2763" s="230"/>
      <c r="BY2763" s="230"/>
      <c r="BZ2763" s="230"/>
      <c r="CA2763" s="230"/>
      <c r="CB2763" s="230"/>
      <c r="CC2763" s="230"/>
      <c r="CD2763" s="230"/>
      <c r="CE2763" s="230"/>
      <c r="CF2763" s="230"/>
      <c r="CG2763" s="230"/>
      <c r="CH2763" s="230"/>
      <c r="CI2763" s="230"/>
      <c r="CJ2763" s="230"/>
    </row>
    <row r="2764" spans="1:88" ht="14.25" customHeight="1">
      <c r="A2764" s="412"/>
      <c r="B2764" s="88"/>
      <c r="C2764" s="89"/>
      <c r="E2764" s="224"/>
      <c r="F2764" s="224"/>
      <c r="G2764" s="224"/>
      <c r="H2764" s="224"/>
      <c r="I2764" s="232"/>
      <c r="J2764" s="224"/>
      <c r="K2764" s="224"/>
      <c r="L2764" s="224"/>
      <c r="M2764" s="233"/>
      <c r="N2764" s="224"/>
      <c r="P2764" s="233"/>
      <c r="Q2764" s="244"/>
      <c r="R2764" s="245"/>
      <c r="S2764" s="154"/>
      <c r="T2764" s="154"/>
      <c r="U2764" s="236"/>
      <c r="V2764" s="225"/>
      <c r="W2764" s="246"/>
      <c r="X2764" s="247"/>
      <c r="Y2764" s="248"/>
      <c r="Z2764" s="249"/>
      <c r="AA2764" s="249"/>
      <c r="AB2764" s="250"/>
      <c r="AC2764" s="250"/>
      <c r="AD2764" s="230"/>
      <c r="AE2764" s="251"/>
      <c r="AF2764" s="252"/>
      <c r="AG2764" s="236"/>
      <c r="AH2764" s="253"/>
      <c r="AI2764" s="230"/>
      <c r="AJ2764" s="230"/>
      <c r="AK2764" s="230"/>
      <c r="AL2764" s="230"/>
      <c r="AM2764" s="230"/>
      <c r="AN2764" s="230"/>
      <c r="AO2764" s="230"/>
      <c r="AP2764" s="230"/>
      <c r="AQ2764" s="230"/>
      <c r="AR2764" s="249"/>
      <c r="AS2764" s="230"/>
      <c r="AT2764" s="230"/>
      <c r="AU2764" s="230"/>
      <c r="AV2764" s="230"/>
      <c r="AW2764" s="230"/>
      <c r="AX2764" s="230"/>
      <c r="AY2764" s="230"/>
      <c r="AZ2764" s="230"/>
      <c r="BA2764" s="230"/>
      <c r="BB2764" s="230"/>
      <c r="BC2764" s="230"/>
      <c r="BD2764" s="230"/>
      <c r="BE2764" s="230"/>
      <c r="BF2764" s="230"/>
      <c r="BG2764" s="230"/>
      <c r="BH2764" s="230"/>
      <c r="BI2764" s="230"/>
      <c r="BJ2764" s="230"/>
      <c r="BK2764" s="230"/>
      <c r="BL2764" s="230"/>
      <c r="BM2764" s="230"/>
      <c r="BN2764" s="230"/>
      <c r="BO2764" s="230"/>
      <c r="BP2764" s="230"/>
      <c r="BQ2764" s="230"/>
      <c r="BR2764" s="230"/>
      <c r="BS2764" s="230"/>
      <c r="BT2764" s="230"/>
      <c r="BU2764" s="230"/>
      <c r="BV2764" s="230"/>
      <c r="BW2764" s="230"/>
      <c r="BX2764" s="230"/>
      <c r="BY2764" s="230"/>
      <c r="BZ2764" s="230"/>
      <c r="CA2764" s="230"/>
      <c r="CB2764" s="230"/>
      <c r="CC2764" s="230"/>
      <c r="CD2764" s="230"/>
      <c r="CE2764" s="230"/>
      <c r="CF2764" s="230"/>
      <c r="CG2764" s="230"/>
      <c r="CH2764" s="230"/>
      <c r="CI2764" s="230"/>
      <c r="CJ2764" s="230"/>
    </row>
    <row r="2765" spans="1:88" ht="14.25" customHeight="1">
      <c r="A2765" s="412"/>
      <c r="B2765" s="88"/>
      <c r="C2765" s="89"/>
      <c r="E2765" s="224"/>
      <c r="F2765" s="224"/>
      <c r="G2765" s="224"/>
      <c r="H2765" s="224"/>
      <c r="I2765" s="232"/>
      <c r="J2765" s="224"/>
      <c r="K2765" s="224"/>
      <c r="L2765" s="224"/>
      <c r="M2765" s="233"/>
      <c r="N2765" s="224"/>
      <c r="P2765" s="233"/>
      <c r="Q2765" s="244"/>
      <c r="R2765" s="245"/>
      <c r="S2765" s="154"/>
      <c r="T2765" s="154"/>
      <c r="U2765" s="236"/>
      <c r="V2765" s="225"/>
      <c r="W2765" s="246"/>
      <c r="X2765" s="247"/>
      <c r="Y2765" s="248"/>
      <c r="Z2765" s="249"/>
      <c r="AA2765" s="249"/>
      <c r="AB2765" s="250"/>
      <c r="AC2765" s="250"/>
      <c r="AD2765" s="230"/>
      <c r="AE2765" s="251"/>
      <c r="AF2765" s="252"/>
      <c r="AG2765" s="236"/>
      <c r="AH2765" s="253"/>
      <c r="AI2765" s="230"/>
      <c r="AJ2765" s="230"/>
      <c r="AK2765" s="230"/>
      <c r="AL2765" s="230"/>
      <c r="AM2765" s="230"/>
      <c r="AN2765" s="230"/>
      <c r="AO2765" s="230"/>
      <c r="AP2765" s="230"/>
      <c r="AQ2765" s="230"/>
      <c r="AR2765" s="249"/>
      <c r="AS2765" s="230"/>
      <c r="AT2765" s="230"/>
      <c r="AU2765" s="230"/>
      <c r="AV2765" s="230"/>
      <c r="AW2765" s="230"/>
      <c r="AX2765" s="230"/>
      <c r="AY2765" s="230"/>
      <c r="AZ2765" s="230"/>
      <c r="BA2765" s="230"/>
      <c r="BB2765" s="230"/>
      <c r="BC2765" s="230"/>
      <c r="BD2765" s="230"/>
      <c r="BE2765" s="230"/>
      <c r="BF2765" s="230"/>
      <c r="BG2765" s="230"/>
      <c r="BH2765" s="230"/>
      <c r="BI2765" s="230"/>
      <c r="BJ2765" s="230"/>
      <c r="BK2765" s="230"/>
      <c r="BL2765" s="230"/>
      <c r="BM2765" s="230"/>
      <c r="BN2765" s="230"/>
      <c r="BO2765" s="230"/>
      <c r="BP2765" s="230"/>
      <c r="BQ2765" s="230"/>
      <c r="BR2765" s="230"/>
      <c r="BS2765" s="230"/>
      <c r="BT2765" s="230"/>
      <c r="BU2765" s="230"/>
      <c r="BV2765" s="230"/>
      <c r="BW2765" s="230"/>
      <c r="BX2765" s="230"/>
      <c r="BY2765" s="230"/>
      <c r="BZ2765" s="230"/>
      <c r="CA2765" s="230"/>
      <c r="CB2765" s="230"/>
      <c r="CC2765" s="230"/>
      <c r="CD2765" s="230"/>
      <c r="CE2765" s="230"/>
      <c r="CF2765" s="230"/>
      <c r="CG2765" s="230"/>
      <c r="CH2765" s="230"/>
      <c r="CI2765" s="230"/>
      <c r="CJ2765" s="230"/>
    </row>
    <row r="2766" spans="1:88" ht="14.25" customHeight="1">
      <c r="A2766" s="412"/>
      <c r="B2766" s="88"/>
      <c r="C2766" s="89"/>
      <c r="E2766" s="224"/>
      <c r="F2766" s="224"/>
      <c r="G2766" s="224"/>
      <c r="H2766" s="224"/>
      <c r="I2766" s="232"/>
      <c r="J2766" s="224"/>
      <c r="K2766" s="224"/>
      <c r="L2766" s="224"/>
      <c r="M2766" s="233"/>
      <c r="N2766" s="224"/>
      <c r="P2766" s="233"/>
      <c r="Q2766" s="244"/>
      <c r="R2766" s="245"/>
      <c r="S2766" s="154"/>
      <c r="T2766" s="154"/>
      <c r="U2766" s="236"/>
      <c r="V2766" s="225"/>
      <c r="W2766" s="246"/>
      <c r="X2766" s="247"/>
      <c r="Y2766" s="248"/>
      <c r="Z2766" s="249"/>
      <c r="AA2766" s="249"/>
      <c r="AB2766" s="250"/>
      <c r="AC2766" s="250"/>
      <c r="AD2766" s="230"/>
      <c r="AE2766" s="251"/>
      <c r="AF2766" s="252"/>
      <c r="AG2766" s="236"/>
      <c r="AH2766" s="253"/>
      <c r="AI2766" s="230"/>
      <c r="AJ2766" s="230"/>
      <c r="AK2766" s="230"/>
      <c r="AL2766" s="230"/>
      <c r="AM2766" s="230"/>
      <c r="AN2766" s="230"/>
      <c r="AO2766" s="230"/>
      <c r="AP2766" s="230"/>
      <c r="AQ2766" s="230"/>
      <c r="AR2766" s="249"/>
      <c r="AS2766" s="230"/>
      <c r="AT2766" s="230"/>
      <c r="AU2766" s="230"/>
      <c r="AV2766" s="230"/>
      <c r="AW2766" s="230"/>
      <c r="AX2766" s="230"/>
      <c r="AY2766" s="230"/>
      <c r="AZ2766" s="230"/>
      <c r="BA2766" s="230"/>
      <c r="BB2766" s="230"/>
      <c r="BC2766" s="230"/>
      <c r="BD2766" s="230"/>
      <c r="BE2766" s="230"/>
      <c r="BF2766" s="230"/>
      <c r="BG2766" s="230"/>
      <c r="BH2766" s="230"/>
      <c r="BI2766" s="230"/>
      <c r="BJ2766" s="230"/>
      <c r="BK2766" s="230"/>
      <c r="BL2766" s="230"/>
      <c r="BM2766" s="230"/>
      <c r="BN2766" s="230"/>
      <c r="BO2766" s="230"/>
      <c r="BP2766" s="230"/>
      <c r="BQ2766" s="230"/>
      <c r="BR2766" s="230"/>
      <c r="BS2766" s="230"/>
      <c r="BT2766" s="230"/>
      <c r="BU2766" s="230"/>
      <c r="BV2766" s="230"/>
      <c r="BW2766" s="230"/>
      <c r="BX2766" s="230"/>
      <c r="BY2766" s="230"/>
      <c r="BZ2766" s="230"/>
      <c r="CA2766" s="230"/>
      <c r="CB2766" s="230"/>
      <c r="CC2766" s="230"/>
      <c r="CD2766" s="230"/>
      <c r="CE2766" s="230"/>
      <c r="CF2766" s="230"/>
      <c r="CG2766" s="230"/>
      <c r="CH2766" s="230"/>
      <c r="CI2766" s="230"/>
      <c r="CJ2766" s="230"/>
    </row>
    <row r="2767" spans="1:88" ht="14.25" customHeight="1">
      <c r="A2767" s="412"/>
      <c r="B2767" s="88"/>
      <c r="C2767" s="89"/>
      <c r="E2767" s="224"/>
      <c r="F2767" s="224"/>
      <c r="G2767" s="224"/>
      <c r="H2767" s="224"/>
      <c r="I2767" s="232"/>
      <c r="J2767" s="224"/>
      <c r="K2767" s="224"/>
      <c r="L2767" s="224"/>
      <c r="M2767" s="233"/>
      <c r="N2767" s="224"/>
      <c r="P2767" s="233"/>
      <c r="Q2767" s="244"/>
      <c r="R2767" s="245"/>
      <c r="S2767" s="154"/>
      <c r="T2767" s="154"/>
      <c r="U2767" s="236"/>
      <c r="V2767" s="225"/>
      <c r="W2767" s="246"/>
      <c r="X2767" s="247"/>
      <c r="Y2767" s="248"/>
      <c r="Z2767" s="249"/>
      <c r="AA2767" s="249"/>
      <c r="AB2767" s="250"/>
      <c r="AC2767" s="250"/>
      <c r="AD2767" s="230"/>
      <c r="AE2767" s="251"/>
      <c r="AF2767" s="252"/>
      <c r="AG2767" s="236"/>
      <c r="AH2767" s="253"/>
      <c r="AI2767" s="230"/>
      <c r="AJ2767" s="230"/>
      <c r="AK2767" s="230"/>
      <c r="AL2767" s="230"/>
      <c r="AM2767" s="230"/>
      <c r="AN2767" s="230"/>
      <c r="AO2767" s="230"/>
      <c r="AP2767" s="230"/>
      <c r="AQ2767" s="230"/>
      <c r="AR2767" s="249"/>
      <c r="AS2767" s="230"/>
      <c r="AT2767" s="230"/>
      <c r="AU2767" s="230"/>
      <c r="AV2767" s="230"/>
      <c r="AW2767" s="230"/>
      <c r="AX2767" s="230"/>
      <c r="AY2767" s="230"/>
      <c r="AZ2767" s="230"/>
      <c r="BA2767" s="230"/>
      <c r="BB2767" s="230"/>
      <c r="BC2767" s="230"/>
      <c r="BD2767" s="230"/>
      <c r="BE2767" s="230"/>
      <c r="BF2767" s="230"/>
      <c r="BG2767" s="230"/>
      <c r="BH2767" s="230"/>
      <c r="BI2767" s="230"/>
      <c r="BJ2767" s="230"/>
      <c r="BK2767" s="230"/>
      <c r="BL2767" s="230"/>
      <c r="BM2767" s="230"/>
      <c r="BN2767" s="230"/>
      <c r="BO2767" s="230"/>
      <c r="BP2767" s="230"/>
      <c r="BQ2767" s="230"/>
      <c r="BR2767" s="230"/>
      <c r="BS2767" s="230"/>
      <c r="BT2767" s="230"/>
      <c r="BU2767" s="230"/>
      <c r="BV2767" s="230"/>
      <c r="BW2767" s="230"/>
      <c r="BX2767" s="230"/>
      <c r="BY2767" s="230"/>
      <c r="BZ2767" s="230"/>
      <c r="CA2767" s="230"/>
      <c r="CB2767" s="230"/>
      <c r="CC2767" s="230"/>
      <c r="CD2767" s="230"/>
      <c r="CE2767" s="230"/>
      <c r="CF2767" s="230"/>
      <c r="CG2767" s="230"/>
      <c r="CH2767" s="230"/>
      <c r="CI2767" s="230"/>
      <c r="CJ2767" s="230"/>
    </row>
    <row r="2768" spans="1:88" ht="14.25" customHeight="1">
      <c r="A2768" s="412"/>
      <c r="B2768" s="88"/>
      <c r="C2768" s="89"/>
      <c r="E2768" s="224"/>
      <c r="F2768" s="224"/>
      <c r="G2768" s="224"/>
      <c r="H2768" s="224"/>
      <c r="I2768" s="232"/>
      <c r="J2768" s="224"/>
      <c r="K2768" s="224"/>
      <c r="L2768" s="224"/>
      <c r="M2768" s="233"/>
      <c r="N2768" s="224"/>
      <c r="P2768" s="233"/>
      <c r="Q2768" s="244"/>
      <c r="R2768" s="245"/>
      <c r="S2768" s="154"/>
      <c r="T2768" s="154"/>
      <c r="U2768" s="236"/>
      <c r="V2768" s="225"/>
      <c r="W2768" s="246"/>
      <c r="X2768" s="247"/>
      <c r="Y2768" s="248"/>
      <c r="Z2768" s="249"/>
      <c r="AA2768" s="249"/>
      <c r="AB2768" s="250"/>
      <c r="AC2768" s="250"/>
      <c r="AD2768" s="230"/>
      <c r="AE2768" s="251"/>
      <c r="AF2768" s="252"/>
      <c r="AG2768" s="236"/>
      <c r="AH2768" s="253"/>
      <c r="AI2768" s="230"/>
      <c r="AJ2768" s="230"/>
      <c r="AK2768" s="230"/>
      <c r="AL2768" s="230"/>
      <c r="AM2768" s="230"/>
      <c r="AN2768" s="230"/>
      <c r="AO2768" s="230"/>
      <c r="AP2768" s="230"/>
      <c r="AQ2768" s="230"/>
      <c r="AR2768" s="249"/>
      <c r="AS2768" s="230"/>
      <c r="AT2768" s="230"/>
      <c r="AU2768" s="230"/>
      <c r="AV2768" s="230"/>
      <c r="AW2768" s="230"/>
      <c r="AX2768" s="230"/>
      <c r="AY2768" s="230"/>
      <c r="AZ2768" s="230"/>
      <c r="BA2768" s="230"/>
      <c r="BB2768" s="230"/>
      <c r="BC2768" s="230"/>
      <c r="BD2768" s="230"/>
      <c r="BE2768" s="230"/>
      <c r="BF2768" s="230"/>
      <c r="BG2768" s="230"/>
      <c r="BH2768" s="230"/>
      <c r="BI2768" s="230"/>
      <c r="BJ2768" s="230"/>
      <c r="BK2768" s="230"/>
      <c r="BL2768" s="230"/>
      <c r="BM2768" s="230"/>
      <c r="BN2768" s="230"/>
      <c r="BO2768" s="230"/>
      <c r="BP2768" s="230"/>
      <c r="BQ2768" s="230"/>
      <c r="BR2768" s="230"/>
      <c r="BS2768" s="230"/>
      <c r="BT2768" s="230"/>
      <c r="BU2768" s="230"/>
      <c r="BV2768" s="230"/>
      <c r="BW2768" s="230"/>
      <c r="BX2768" s="230"/>
      <c r="BY2768" s="230"/>
      <c r="BZ2768" s="230"/>
      <c r="CA2768" s="230"/>
      <c r="CB2768" s="230"/>
      <c r="CC2768" s="230"/>
      <c r="CD2768" s="230"/>
      <c r="CE2768" s="230"/>
      <c r="CF2768" s="230"/>
      <c r="CG2768" s="230"/>
      <c r="CH2768" s="230"/>
      <c r="CI2768" s="230"/>
      <c r="CJ2768" s="230"/>
    </row>
    <row r="2769" spans="1:88" ht="14.25" customHeight="1">
      <c r="A2769" s="412"/>
      <c r="B2769" s="88"/>
      <c r="C2769" s="89"/>
      <c r="E2769" s="224"/>
      <c r="F2769" s="224"/>
      <c r="G2769" s="224"/>
      <c r="H2769" s="224"/>
      <c r="I2769" s="232"/>
      <c r="J2769" s="224"/>
      <c r="K2769" s="224"/>
      <c r="L2769" s="224"/>
      <c r="M2769" s="233"/>
      <c r="N2769" s="224"/>
      <c r="P2769" s="233"/>
      <c r="Q2769" s="244"/>
      <c r="R2769" s="245"/>
      <c r="S2769" s="154"/>
      <c r="T2769" s="154"/>
      <c r="U2769" s="236"/>
      <c r="V2769" s="225"/>
      <c r="W2769" s="246"/>
      <c r="X2769" s="247"/>
      <c r="Y2769" s="248"/>
      <c r="Z2769" s="249"/>
      <c r="AA2769" s="249"/>
      <c r="AB2769" s="250"/>
      <c r="AC2769" s="250"/>
      <c r="AD2769" s="230"/>
      <c r="AE2769" s="251"/>
      <c r="AF2769" s="252"/>
      <c r="AG2769" s="236"/>
      <c r="AH2769" s="253"/>
      <c r="AI2769" s="230"/>
      <c r="AJ2769" s="230"/>
      <c r="AK2769" s="230"/>
      <c r="AL2769" s="230"/>
      <c r="AM2769" s="230"/>
      <c r="AN2769" s="230"/>
      <c r="AO2769" s="230"/>
      <c r="AP2769" s="230"/>
      <c r="AQ2769" s="230"/>
      <c r="AR2769" s="249"/>
      <c r="AS2769" s="230"/>
      <c r="AT2769" s="230"/>
      <c r="AU2769" s="230"/>
      <c r="AV2769" s="230"/>
      <c r="AW2769" s="230"/>
      <c r="AX2769" s="230"/>
      <c r="AY2769" s="230"/>
      <c r="AZ2769" s="230"/>
      <c r="BA2769" s="230"/>
      <c r="BB2769" s="230"/>
      <c r="BC2769" s="230"/>
      <c r="BD2769" s="230"/>
      <c r="BE2769" s="230"/>
      <c r="BF2769" s="230"/>
      <c r="BG2769" s="230"/>
      <c r="BH2769" s="230"/>
      <c r="BI2769" s="230"/>
      <c r="BJ2769" s="230"/>
      <c r="BK2769" s="230"/>
      <c r="BL2769" s="230"/>
      <c r="BM2769" s="230"/>
      <c r="BN2769" s="230"/>
      <c r="BO2769" s="230"/>
      <c r="BP2769" s="230"/>
      <c r="BQ2769" s="230"/>
      <c r="BR2769" s="230"/>
      <c r="BS2769" s="230"/>
      <c r="BT2769" s="230"/>
      <c r="BU2769" s="230"/>
      <c r="BV2769" s="230"/>
      <c r="BW2769" s="230"/>
      <c r="BX2769" s="230"/>
      <c r="BY2769" s="230"/>
      <c r="BZ2769" s="230"/>
      <c r="CA2769" s="230"/>
      <c r="CB2769" s="230"/>
      <c r="CC2769" s="230"/>
      <c r="CD2769" s="230"/>
      <c r="CE2769" s="230"/>
      <c r="CF2769" s="230"/>
      <c r="CG2769" s="230"/>
      <c r="CH2769" s="230"/>
      <c r="CI2769" s="230"/>
      <c r="CJ2769" s="230"/>
    </row>
    <row r="2770" spans="1:88" ht="14.25" customHeight="1">
      <c r="A2770" s="412"/>
      <c r="B2770" s="88"/>
      <c r="C2770" s="89"/>
      <c r="E2770" s="224"/>
      <c r="F2770" s="224"/>
      <c r="G2770" s="224"/>
      <c r="H2770" s="224"/>
      <c r="I2770" s="232"/>
      <c r="J2770" s="224"/>
      <c r="K2770" s="224"/>
      <c r="L2770" s="224"/>
      <c r="M2770" s="233"/>
      <c r="N2770" s="224"/>
      <c r="P2770" s="233"/>
      <c r="Q2770" s="244"/>
      <c r="R2770" s="245"/>
      <c r="S2770" s="154"/>
      <c r="T2770" s="154"/>
      <c r="U2770" s="236"/>
      <c r="V2770" s="225"/>
      <c r="W2770" s="246"/>
      <c r="X2770" s="247"/>
      <c r="Y2770" s="248"/>
      <c r="Z2770" s="249"/>
      <c r="AA2770" s="249"/>
      <c r="AB2770" s="250"/>
      <c r="AC2770" s="250"/>
      <c r="AD2770" s="230"/>
      <c r="AE2770" s="251"/>
      <c r="AF2770" s="252"/>
      <c r="AG2770" s="236"/>
      <c r="AH2770" s="253"/>
      <c r="AI2770" s="230"/>
      <c r="AJ2770" s="230"/>
      <c r="AK2770" s="230"/>
      <c r="AL2770" s="230"/>
      <c r="AM2770" s="230"/>
      <c r="AN2770" s="230"/>
      <c r="AO2770" s="230"/>
      <c r="AP2770" s="230"/>
      <c r="AQ2770" s="230"/>
      <c r="AR2770" s="249"/>
      <c r="AS2770" s="230"/>
      <c r="AT2770" s="230"/>
      <c r="AU2770" s="230"/>
      <c r="AV2770" s="230"/>
      <c r="AW2770" s="230"/>
      <c r="AX2770" s="230"/>
      <c r="AY2770" s="230"/>
      <c r="AZ2770" s="230"/>
      <c r="BA2770" s="230"/>
      <c r="BB2770" s="230"/>
      <c r="BC2770" s="230"/>
      <c r="BD2770" s="230"/>
      <c r="BE2770" s="230"/>
      <c r="BF2770" s="230"/>
      <c r="BG2770" s="230"/>
      <c r="BH2770" s="230"/>
      <c r="BI2770" s="230"/>
      <c r="BJ2770" s="230"/>
      <c r="BK2770" s="230"/>
      <c r="BL2770" s="230"/>
      <c r="BM2770" s="230"/>
      <c r="BN2770" s="230"/>
      <c r="BO2770" s="230"/>
      <c r="BP2770" s="230"/>
      <c r="BQ2770" s="230"/>
      <c r="BR2770" s="230"/>
      <c r="BS2770" s="230"/>
      <c r="BT2770" s="230"/>
      <c r="BU2770" s="230"/>
      <c r="BV2770" s="230"/>
      <c r="BW2770" s="230"/>
      <c r="BX2770" s="230"/>
      <c r="BY2770" s="230"/>
      <c r="BZ2770" s="230"/>
      <c r="CA2770" s="230"/>
      <c r="CB2770" s="230"/>
      <c r="CC2770" s="230"/>
      <c r="CD2770" s="230"/>
      <c r="CE2770" s="230"/>
      <c r="CF2770" s="230"/>
      <c r="CG2770" s="230"/>
      <c r="CH2770" s="230"/>
      <c r="CI2770" s="230"/>
      <c r="CJ2770" s="230"/>
    </row>
    <row r="2771" spans="1:88" ht="14.25" customHeight="1">
      <c r="A2771" s="412"/>
      <c r="B2771" s="88"/>
      <c r="C2771" s="89"/>
      <c r="E2771" s="224"/>
      <c r="F2771" s="224"/>
      <c r="G2771" s="224"/>
      <c r="H2771" s="224"/>
      <c r="I2771" s="232"/>
      <c r="J2771" s="224"/>
      <c r="K2771" s="224"/>
      <c r="L2771" s="224"/>
      <c r="M2771" s="233"/>
      <c r="N2771" s="224"/>
      <c r="P2771" s="233"/>
      <c r="Q2771" s="244"/>
      <c r="R2771" s="245"/>
      <c r="S2771" s="154"/>
      <c r="T2771" s="154"/>
      <c r="U2771" s="236"/>
      <c r="V2771" s="225"/>
      <c r="W2771" s="246"/>
      <c r="X2771" s="247"/>
      <c r="Y2771" s="248"/>
      <c r="Z2771" s="249"/>
      <c r="AA2771" s="249"/>
      <c r="AB2771" s="250"/>
      <c r="AC2771" s="250"/>
      <c r="AD2771" s="230"/>
      <c r="AE2771" s="251"/>
      <c r="AF2771" s="252"/>
      <c r="AG2771" s="236"/>
      <c r="AH2771" s="253"/>
      <c r="AI2771" s="230"/>
      <c r="AJ2771" s="230"/>
      <c r="AK2771" s="230"/>
      <c r="AL2771" s="230"/>
      <c r="AM2771" s="230"/>
      <c r="AN2771" s="230"/>
      <c r="AO2771" s="230"/>
      <c r="AP2771" s="230"/>
      <c r="AQ2771" s="230"/>
      <c r="AR2771" s="249"/>
      <c r="AS2771" s="230"/>
      <c r="AT2771" s="230"/>
      <c r="AU2771" s="230"/>
      <c r="AV2771" s="230"/>
      <c r="AW2771" s="230"/>
      <c r="AX2771" s="230"/>
      <c r="AY2771" s="230"/>
      <c r="AZ2771" s="230"/>
      <c r="BA2771" s="230"/>
      <c r="BB2771" s="230"/>
      <c r="BC2771" s="230"/>
      <c r="BD2771" s="230"/>
      <c r="BE2771" s="230"/>
      <c r="BF2771" s="230"/>
      <c r="BG2771" s="230"/>
      <c r="BH2771" s="230"/>
      <c r="BI2771" s="230"/>
      <c r="BJ2771" s="230"/>
      <c r="BK2771" s="230"/>
      <c r="BL2771" s="230"/>
      <c r="BM2771" s="230"/>
      <c r="BN2771" s="230"/>
      <c r="BO2771" s="230"/>
      <c r="BP2771" s="230"/>
      <c r="BQ2771" s="230"/>
      <c r="BR2771" s="230"/>
      <c r="BS2771" s="230"/>
      <c r="BT2771" s="230"/>
      <c r="BU2771" s="230"/>
      <c r="BV2771" s="230"/>
      <c r="BW2771" s="230"/>
      <c r="BX2771" s="230"/>
      <c r="BY2771" s="230"/>
      <c r="BZ2771" s="230"/>
      <c r="CA2771" s="230"/>
      <c r="CB2771" s="230"/>
      <c r="CC2771" s="230"/>
      <c r="CD2771" s="230"/>
      <c r="CE2771" s="230"/>
      <c r="CF2771" s="230"/>
      <c r="CG2771" s="230"/>
      <c r="CH2771" s="230"/>
      <c r="CI2771" s="230"/>
      <c r="CJ2771" s="230"/>
    </row>
    <row r="2772" spans="1:88" ht="14.25" customHeight="1">
      <c r="A2772" s="412"/>
      <c r="B2772" s="88"/>
      <c r="C2772" s="89"/>
      <c r="E2772" s="224"/>
      <c r="F2772" s="224"/>
      <c r="G2772" s="224"/>
      <c r="H2772" s="224"/>
      <c r="I2772" s="232"/>
      <c r="J2772" s="224"/>
      <c r="K2772" s="224"/>
      <c r="L2772" s="224"/>
      <c r="M2772" s="233"/>
      <c r="N2772" s="224"/>
      <c r="P2772" s="233"/>
      <c r="Q2772" s="244"/>
      <c r="R2772" s="245"/>
      <c r="S2772" s="154"/>
      <c r="T2772" s="154"/>
      <c r="U2772" s="236"/>
      <c r="V2772" s="225"/>
      <c r="W2772" s="246"/>
      <c r="X2772" s="247"/>
      <c r="Y2772" s="248"/>
      <c r="Z2772" s="249"/>
      <c r="AA2772" s="249"/>
      <c r="AB2772" s="250"/>
      <c r="AC2772" s="250"/>
      <c r="AD2772" s="230"/>
      <c r="AE2772" s="251"/>
      <c r="AF2772" s="252"/>
      <c r="AG2772" s="236"/>
      <c r="AH2772" s="253"/>
      <c r="AI2772" s="230"/>
      <c r="AJ2772" s="230"/>
      <c r="AK2772" s="230"/>
      <c r="AL2772" s="230"/>
      <c r="AM2772" s="230"/>
      <c r="AN2772" s="230"/>
      <c r="AO2772" s="230"/>
      <c r="AP2772" s="230"/>
      <c r="AQ2772" s="230"/>
      <c r="AR2772" s="249"/>
      <c r="AS2772" s="230"/>
      <c r="AT2772" s="230"/>
      <c r="AU2772" s="230"/>
      <c r="AV2772" s="230"/>
      <c r="AW2772" s="230"/>
      <c r="AX2772" s="230"/>
      <c r="AY2772" s="230"/>
      <c r="AZ2772" s="230"/>
      <c r="BA2772" s="230"/>
      <c r="BB2772" s="230"/>
      <c r="BC2772" s="230"/>
      <c r="BD2772" s="230"/>
      <c r="BE2772" s="230"/>
      <c r="BF2772" s="230"/>
      <c r="BG2772" s="230"/>
      <c r="BH2772" s="230"/>
      <c r="BI2772" s="230"/>
      <c r="BJ2772" s="230"/>
      <c r="BK2772" s="230"/>
      <c r="BL2772" s="230"/>
      <c r="BM2772" s="230"/>
      <c r="BN2772" s="230"/>
      <c r="BO2772" s="230"/>
      <c r="BP2772" s="230"/>
      <c r="BQ2772" s="230"/>
      <c r="BR2772" s="230"/>
      <c r="BS2772" s="230"/>
      <c r="BT2772" s="230"/>
      <c r="BU2772" s="230"/>
      <c r="BV2772" s="230"/>
      <c r="BW2772" s="230"/>
      <c r="BX2772" s="230"/>
      <c r="BY2772" s="230"/>
      <c r="BZ2772" s="230"/>
      <c r="CA2772" s="230"/>
      <c r="CB2772" s="230"/>
      <c r="CC2772" s="230"/>
      <c r="CD2772" s="230"/>
      <c r="CE2772" s="230"/>
      <c r="CF2772" s="230"/>
      <c r="CG2772" s="230"/>
      <c r="CH2772" s="230"/>
      <c r="CI2772" s="230"/>
      <c r="CJ2772" s="230"/>
    </row>
    <row r="2773" spans="1:88" ht="14.25" customHeight="1">
      <c r="A2773" s="412"/>
      <c r="B2773" s="88"/>
      <c r="C2773" s="89"/>
      <c r="E2773" s="224"/>
      <c r="F2773" s="224"/>
      <c r="G2773" s="224"/>
      <c r="H2773" s="224"/>
      <c r="I2773" s="232"/>
      <c r="J2773" s="224"/>
      <c r="K2773" s="224"/>
      <c r="L2773" s="224"/>
      <c r="M2773" s="233"/>
      <c r="N2773" s="224"/>
      <c r="P2773" s="233"/>
      <c r="Q2773" s="244"/>
      <c r="R2773" s="245"/>
      <c r="S2773" s="154"/>
      <c r="T2773" s="154"/>
      <c r="U2773" s="236"/>
      <c r="V2773" s="225"/>
      <c r="W2773" s="246"/>
      <c r="X2773" s="247"/>
      <c r="Y2773" s="248"/>
      <c r="Z2773" s="249"/>
      <c r="AA2773" s="249"/>
      <c r="AB2773" s="250"/>
      <c r="AC2773" s="250"/>
      <c r="AD2773" s="230"/>
      <c r="AE2773" s="251"/>
      <c r="AF2773" s="252"/>
      <c r="AG2773" s="236"/>
      <c r="AH2773" s="253"/>
      <c r="AI2773" s="230"/>
      <c r="AJ2773" s="230"/>
      <c r="AK2773" s="230"/>
      <c r="AL2773" s="230"/>
      <c r="AM2773" s="230"/>
      <c r="AN2773" s="230"/>
      <c r="AO2773" s="230"/>
      <c r="AP2773" s="230"/>
      <c r="AQ2773" s="230"/>
      <c r="AR2773" s="249"/>
      <c r="AS2773" s="230"/>
      <c r="AT2773" s="230"/>
      <c r="AU2773" s="230"/>
      <c r="AV2773" s="230"/>
      <c r="AW2773" s="230"/>
      <c r="AX2773" s="230"/>
      <c r="AY2773" s="230"/>
      <c r="AZ2773" s="230"/>
      <c r="BA2773" s="230"/>
      <c r="BB2773" s="230"/>
      <c r="BC2773" s="230"/>
      <c r="BD2773" s="230"/>
      <c r="BE2773" s="230"/>
      <c r="BF2773" s="230"/>
      <c r="BG2773" s="230"/>
      <c r="BH2773" s="230"/>
      <c r="BI2773" s="230"/>
      <c r="BJ2773" s="230"/>
      <c r="BK2773" s="230"/>
      <c r="BL2773" s="230"/>
      <c r="BM2773" s="230"/>
      <c r="BN2773" s="230"/>
      <c r="BO2773" s="230"/>
      <c r="BP2773" s="230"/>
      <c r="BQ2773" s="230"/>
      <c r="BR2773" s="230"/>
      <c r="BS2773" s="230"/>
      <c r="BT2773" s="230"/>
      <c r="BU2773" s="230"/>
      <c r="BV2773" s="230"/>
      <c r="BW2773" s="230"/>
      <c r="BX2773" s="230"/>
      <c r="BY2773" s="230"/>
      <c r="BZ2773" s="230"/>
      <c r="CA2773" s="230"/>
      <c r="CB2773" s="230"/>
      <c r="CC2773" s="230"/>
      <c r="CD2773" s="230"/>
      <c r="CE2773" s="230"/>
      <c r="CF2773" s="230"/>
      <c r="CG2773" s="230"/>
      <c r="CH2773" s="230"/>
      <c r="CI2773" s="230"/>
      <c r="CJ2773" s="230"/>
    </row>
    <row r="2774" spans="1:88" ht="14.25" customHeight="1">
      <c r="A2774" s="412"/>
      <c r="B2774" s="88"/>
      <c r="C2774" s="89"/>
      <c r="E2774" s="224"/>
      <c r="F2774" s="224"/>
      <c r="G2774" s="224"/>
      <c r="H2774" s="224"/>
      <c r="I2774" s="232"/>
      <c r="J2774" s="224"/>
      <c r="K2774" s="224"/>
      <c r="L2774" s="224"/>
      <c r="M2774" s="233"/>
      <c r="N2774" s="224"/>
      <c r="P2774" s="233"/>
      <c r="Q2774" s="244"/>
      <c r="R2774" s="245"/>
      <c r="S2774" s="154"/>
      <c r="T2774" s="154"/>
      <c r="U2774" s="236"/>
      <c r="V2774" s="225"/>
      <c r="W2774" s="246"/>
      <c r="X2774" s="247"/>
      <c r="Y2774" s="248"/>
      <c r="Z2774" s="249"/>
      <c r="AA2774" s="249"/>
      <c r="AB2774" s="250"/>
      <c r="AC2774" s="250"/>
      <c r="AD2774" s="230"/>
      <c r="AE2774" s="251"/>
      <c r="AF2774" s="252"/>
      <c r="AG2774" s="236"/>
      <c r="AH2774" s="253"/>
      <c r="AI2774" s="230"/>
      <c r="AJ2774" s="230"/>
      <c r="AK2774" s="230"/>
      <c r="AL2774" s="230"/>
      <c r="AM2774" s="230"/>
      <c r="AN2774" s="230"/>
      <c r="AO2774" s="230"/>
      <c r="AP2774" s="230"/>
      <c r="AQ2774" s="230"/>
      <c r="AR2774" s="249"/>
      <c r="AS2774" s="230"/>
      <c r="AT2774" s="230"/>
      <c r="AU2774" s="230"/>
      <c r="AV2774" s="230"/>
      <c r="AW2774" s="230"/>
      <c r="AX2774" s="230"/>
      <c r="AY2774" s="230"/>
      <c r="AZ2774" s="230"/>
      <c r="BA2774" s="230"/>
      <c r="BB2774" s="230"/>
      <c r="BC2774" s="230"/>
      <c r="BD2774" s="230"/>
      <c r="BE2774" s="230"/>
      <c r="BF2774" s="230"/>
      <c r="BG2774" s="230"/>
      <c r="BH2774" s="230"/>
      <c r="BI2774" s="230"/>
      <c r="BJ2774" s="230"/>
      <c r="BK2774" s="230"/>
      <c r="BL2774" s="230"/>
      <c r="BM2774" s="230"/>
      <c r="BN2774" s="230"/>
      <c r="BO2774" s="230"/>
      <c r="BP2774" s="230"/>
      <c r="BQ2774" s="230"/>
      <c r="BR2774" s="230"/>
      <c r="BS2774" s="230"/>
      <c r="BT2774" s="230"/>
      <c r="BU2774" s="230"/>
      <c r="BV2774" s="230"/>
      <c r="BW2774" s="230"/>
      <c r="BX2774" s="230"/>
      <c r="BY2774" s="230"/>
      <c r="BZ2774" s="230"/>
      <c r="CA2774" s="230"/>
      <c r="CB2774" s="230"/>
      <c r="CC2774" s="230"/>
      <c r="CD2774" s="230"/>
      <c r="CE2774" s="230"/>
      <c r="CF2774" s="230"/>
      <c r="CG2774" s="230"/>
      <c r="CH2774" s="230"/>
      <c r="CI2774" s="230"/>
      <c r="CJ2774" s="230"/>
    </row>
    <row r="2775" spans="1:88" ht="14.25" customHeight="1">
      <c r="A2775" s="412"/>
      <c r="B2775" s="88"/>
      <c r="C2775" s="89"/>
      <c r="E2775" s="224"/>
      <c r="F2775" s="224"/>
      <c r="G2775" s="224"/>
      <c r="H2775" s="224"/>
      <c r="I2775" s="232"/>
      <c r="J2775" s="224"/>
      <c r="K2775" s="224"/>
      <c r="L2775" s="224"/>
      <c r="M2775" s="233"/>
      <c r="N2775" s="224"/>
      <c r="P2775" s="233"/>
      <c r="Q2775" s="244"/>
      <c r="R2775" s="245"/>
      <c r="S2775" s="154"/>
      <c r="T2775" s="154"/>
      <c r="U2775" s="236"/>
      <c r="V2775" s="225"/>
      <c r="W2775" s="246"/>
      <c r="X2775" s="247"/>
      <c r="Y2775" s="248"/>
      <c r="Z2775" s="249"/>
      <c r="AA2775" s="249"/>
      <c r="AB2775" s="250"/>
      <c r="AC2775" s="250"/>
      <c r="AD2775" s="230"/>
      <c r="AE2775" s="251"/>
      <c r="AF2775" s="252"/>
      <c r="AG2775" s="236"/>
      <c r="AH2775" s="253"/>
      <c r="AI2775" s="230"/>
      <c r="AJ2775" s="230"/>
      <c r="AK2775" s="230"/>
      <c r="AL2775" s="230"/>
      <c r="AM2775" s="230"/>
      <c r="AN2775" s="230"/>
      <c r="AO2775" s="230"/>
      <c r="AP2775" s="230"/>
      <c r="AQ2775" s="230"/>
      <c r="AR2775" s="249"/>
      <c r="AS2775" s="230"/>
      <c r="AT2775" s="230"/>
      <c r="AU2775" s="230"/>
      <c r="AV2775" s="230"/>
      <c r="AW2775" s="230"/>
      <c r="AX2775" s="230"/>
      <c r="AY2775" s="230"/>
      <c r="AZ2775" s="230"/>
      <c r="BA2775" s="230"/>
      <c r="BB2775" s="230"/>
      <c r="BC2775" s="230"/>
      <c r="BD2775" s="230"/>
      <c r="BE2775" s="230"/>
      <c r="BF2775" s="230"/>
      <c r="BG2775" s="230"/>
      <c r="BH2775" s="230"/>
      <c r="BI2775" s="230"/>
      <c r="BJ2775" s="230"/>
      <c r="BK2775" s="230"/>
      <c r="BL2775" s="230"/>
      <c r="BM2775" s="230"/>
      <c r="BN2775" s="230"/>
      <c r="BO2775" s="230"/>
      <c r="BP2775" s="230"/>
      <c r="BQ2775" s="230"/>
      <c r="BR2775" s="230"/>
      <c r="BS2775" s="230"/>
      <c r="BT2775" s="230"/>
      <c r="BU2775" s="230"/>
      <c r="BV2775" s="230"/>
      <c r="BW2775" s="230"/>
      <c r="BX2775" s="230"/>
      <c r="BY2775" s="230"/>
      <c r="BZ2775" s="230"/>
      <c r="CA2775" s="230"/>
      <c r="CB2775" s="230"/>
      <c r="CC2775" s="230"/>
      <c r="CD2775" s="230"/>
      <c r="CE2775" s="230"/>
      <c r="CF2775" s="230"/>
      <c r="CG2775" s="230"/>
      <c r="CH2775" s="230"/>
      <c r="CI2775" s="230"/>
      <c r="CJ2775" s="230"/>
    </row>
    <row r="2776" spans="1:88" ht="14.25" customHeight="1">
      <c r="A2776" s="412"/>
      <c r="B2776" s="88"/>
      <c r="C2776" s="89"/>
      <c r="E2776" s="224"/>
      <c r="F2776" s="224"/>
      <c r="G2776" s="224"/>
      <c r="H2776" s="224"/>
      <c r="I2776" s="232"/>
      <c r="J2776" s="224"/>
      <c r="K2776" s="224"/>
      <c r="L2776" s="224"/>
      <c r="M2776" s="233"/>
      <c r="N2776" s="224"/>
      <c r="P2776" s="233"/>
      <c r="Q2776" s="244"/>
      <c r="R2776" s="245"/>
      <c r="S2776" s="154"/>
      <c r="T2776" s="154"/>
      <c r="U2776" s="236"/>
      <c r="V2776" s="225"/>
      <c r="W2776" s="246"/>
      <c r="X2776" s="247"/>
      <c r="Y2776" s="248"/>
      <c r="Z2776" s="249"/>
      <c r="AA2776" s="249"/>
      <c r="AB2776" s="250"/>
      <c r="AC2776" s="250"/>
      <c r="AD2776" s="230"/>
      <c r="AE2776" s="251"/>
      <c r="AF2776" s="252"/>
      <c r="AG2776" s="236"/>
      <c r="AH2776" s="253"/>
      <c r="AI2776" s="230"/>
      <c r="AJ2776" s="230"/>
      <c r="AK2776" s="230"/>
      <c r="AL2776" s="230"/>
      <c r="AM2776" s="230"/>
      <c r="AN2776" s="230"/>
      <c r="AO2776" s="230"/>
      <c r="AP2776" s="230"/>
      <c r="AQ2776" s="230"/>
      <c r="AR2776" s="249"/>
      <c r="AS2776" s="230"/>
      <c r="AT2776" s="230"/>
      <c r="AU2776" s="230"/>
      <c r="AV2776" s="230"/>
      <c r="AW2776" s="230"/>
      <c r="AX2776" s="230"/>
      <c r="AY2776" s="230"/>
      <c r="AZ2776" s="230"/>
      <c r="BA2776" s="230"/>
      <c r="BB2776" s="230"/>
      <c r="BC2776" s="230"/>
      <c r="BD2776" s="230"/>
      <c r="BE2776" s="230"/>
      <c r="BF2776" s="230"/>
      <c r="BG2776" s="230"/>
      <c r="BH2776" s="230"/>
      <c r="BI2776" s="230"/>
      <c r="BJ2776" s="230"/>
      <c r="BK2776" s="230"/>
      <c r="BL2776" s="230"/>
      <c r="BM2776" s="230"/>
      <c r="BN2776" s="230"/>
      <c r="BO2776" s="230"/>
      <c r="BP2776" s="230"/>
      <c r="BQ2776" s="230"/>
      <c r="BR2776" s="230"/>
      <c r="BS2776" s="230"/>
      <c r="BT2776" s="230"/>
      <c r="BU2776" s="230"/>
      <c r="BV2776" s="230"/>
      <c r="BW2776" s="230"/>
      <c r="BX2776" s="230"/>
      <c r="BY2776" s="230"/>
      <c r="BZ2776" s="230"/>
      <c r="CA2776" s="230"/>
      <c r="CB2776" s="230"/>
      <c r="CC2776" s="230"/>
      <c r="CD2776" s="230"/>
      <c r="CE2776" s="230"/>
      <c r="CF2776" s="230"/>
      <c r="CG2776" s="230"/>
      <c r="CH2776" s="230"/>
      <c r="CI2776" s="230"/>
      <c r="CJ2776" s="230"/>
    </row>
    <row r="2777" spans="1:88" ht="14.25" customHeight="1">
      <c r="A2777" s="412"/>
      <c r="B2777" s="88"/>
      <c r="C2777" s="89"/>
      <c r="E2777" s="224"/>
      <c r="F2777" s="224"/>
      <c r="G2777" s="224"/>
      <c r="H2777" s="224"/>
      <c r="I2777" s="232"/>
      <c r="J2777" s="224"/>
      <c r="K2777" s="224"/>
      <c r="L2777" s="224"/>
      <c r="M2777" s="233"/>
      <c r="N2777" s="224"/>
      <c r="P2777" s="233"/>
      <c r="Q2777" s="244"/>
      <c r="R2777" s="245"/>
      <c r="S2777" s="154"/>
      <c r="T2777" s="154"/>
      <c r="U2777" s="236"/>
      <c r="V2777" s="225"/>
      <c r="W2777" s="246"/>
      <c r="X2777" s="247"/>
      <c r="Y2777" s="248"/>
      <c r="Z2777" s="249"/>
      <c r="AA2777" s="249"/>
      <c r="AB2777" s="250"/>
      <c r="AC2777" s="250"/>
      <c r="AD2777" s="230"/>
      <c r="AE2777" s="251"/>
      <c r="AF2777" s="252"/>
      <c r="AG2777" s="236"/>
      <c r="AH2777" s="253"/>
      <c r="AI2777" s="230"/>
      <c r="AJ2777" s="230"/>
      <c r="AK2777" s="230"/>
      <c r="AL2777" s="230"/>
      <c r="AM2777" s="230"/>
      <c r="AN2777" s="230"/>
      <c r="AO2777" s="230"/>
      <c r="AP2777" s="230"/>
      <c r="AQ2777" s="230"/>
      <c r="AR2777" s="249"/>
      <c r="AS2777" s="230"/>
      <c r="AT2777" s="230"/>
      <c r="AU2777" s="230"/>
      <c r="AV2777" s="230"/>
      <c r="AW2777" s="230"/>
      <c r="AX2777" s="230"/>
      <c r="AY2777" s="230"/>
      <c r="AZ2777" s="230"/>
      <c r="BA2777" s="230"/>
      <c r="BB2777" s="230"/>
      <c r="BC2777" s="230"/>
      <c r="BD2777" s="230"/>
      <c r="BE2777" s="230"/>
      <c r="BF2777" s="230"/>
      <c r="BG2777" s="230"/>
      <c r="BH2777" s="230"/>
      <c r="BI2777" s="230"/>
      <c r="BJ2777" s="230"/>
      <c r="BK2777" s="230"/>
      <c r="BL2777" s="230"/>
      <c r="BM2777" s="230"/>
      <c r="BN2777" s="230"/>
      <c r="BO2777" s="230"/>
      <c r="BP2777" s="230"/>
      <c r="BQ2777" s="230"/>
      <c r="BR2777" s="230"/>
      <c r="BS2777" s="230"/>
      <c r="BT2777" s="230"/>
      <c r="BU2777" s="230"/>
      <c r="BV2777" s="230"/>
      <c r="BW2777" s="230"/>
      <c r="BX2777" s="230"/>
      <c r="BY2777" s="230"/>
      <c r="BZ2777" s="230"/>
      <c r="CA2777" s="230"/>
      <c r="CB2777" s="230"/>
      <c r="CC2777" s="230"/>
      <c r="CD2777" s="230"/>
      <c r="CE2777" s="230"/>
      <c r="CF2777" s="230"/>
      <c r="CG2777" s="230"/>
      <c r="CH2777" s="230"/>
      <c r="CI2777" s="230"/>
      <c r="CJ2777" s="230"/>
    </row>
    <row r="2778" spans="1:88" ht="14.25" customHeight="1">
      <c r="A2778" s="412"/>
      <c r="B2778" s="88"/>
      <c r="C2778" s="89"/>
      <c r="E2778" s="224"/>
      <c r="F2778" s="224"/>
      <c r="G2778" s="224"/>
      <c r="H2778" s="224"/>
      <c r="I2778" s="232"/>
      <c r="J2778" s="224"/>
      <c r="K2778" s="224"/>
      <c r="L2778" s="224"/>
      <c r="M2778" s="233"/>
      <c r="N2778" s="224"/>
      <c r="P2778" s="233"/>
      <c r="Q2778" s="244"/>
      <c r="R2778" s="245"/>
      <c r="S2778" s="154"/>
      <c r="T2778" s="154"/>
      <c r="U2778" s="236"/>
      <c r="V2778" s="225"/>
      <c r="W2778" s="246"/>
      <c r="X2778" s="247"/>
      <c r="Y2778" s="248"/>
      <c r="Z2778" s="249"/>
      <c r="AA2778" s="249"/>
      <c r="AB2778" s="250"/>
      <c r="AC2778" s="250"/>
      <c r="AD2778" s="230"/>
      <c r="AE2778" s="251"/>
      <c r="AF2778" s="252"/>
      <c r="AG2778" s="236"/>
      <c r="AH2778" s="253"/>
      <c r="AI2778" s="230"/>
      <c r="AJ2778" s="230"/>
      <c r="AK2778" s="230"/>
      <c r="AL2778" s="230"/>
      <c r="AM2778" s="230"/>
      <c r="AN2778" s="230"/>
      <c r="AO2778" s="230"/>
      <c r="AP2778" s="230"/>
      <c r="AQ2778" s="230"/>
      <c r="AR2778" s="249"/>
      <c r="AS2778" s="230"/>
      <c r="AT2778" s="230"/>
      <c r="AU2778" s="230"/>
      <c r="AV2778" s="230"/>
      <c r="AW2778" s="230"/>
      <c r="AX2778" s="230"/>
      <c r="AY2778" s="230"/>
      <c r="AZ2778" s="230"/>
      <c r="BA2778" s="230"/>
      <c r="BB2778" s="230"/>
      <c r="BC2778" s="230"/>
      <c r="BD2778" s="230"/>
      <c r="BE2778" s="230"/>
      <c r="BF2778" s="230"/>
      <c r="BG2778" s="230"/>
      <c r="BH2778" s="230"/>
      <c r="BI2778" s="230"/>
      <c r="BJ2778" s="230"/>
      <c r="BK2778" s="230"/>
      <c r="BL2778" s="230"/>
      <c r="BM2778" s="230"/>
      <c r="BN2778" s="230"/>
      <c r="BO2778" s="230"/>
      <c r="BP2778" s="230"/>
      <c r="BQ2778" s="230"/>
      <c r="BR2778" s="230"/>
      <c r="BS2778" s="230"/>
      <c r="BT2778" s="230"/>
      <c r="BU2778" s="230"/>
      <c r="BV2778" s="230"/>
      <c r="BW2778" s="230"/>
      <c r="BX2778" s="230"/>
      <c r="BY2778" s="230"/>
      <c r="BZ2778" s="230"/>
      <c r="CA2778" s="230"/>
      <c r="CB2778" s="230"/>
      <c r="CC2778" s="230"/>
      <c r="CD2778" s="230"/>
      <c r="CE2778" s="230"/>
      <c r="CF2778" s="230"/>
      <c r="CG2778" s="230"/>
      <c r="CH2778" s="230"/>
      <c r="CI2778" s="230"/>
      <c r="CJ2778" s="230"/>
    </row>
    <row r="2779" spans="1:88" ht="14.25" customHeight="1">
      <c r="A2779" s="412"/>
      <c r="B2779" s="88"/>
      <c r="C2779" s="89"/>
      <c r="E2779" s="224"/>
      <c r="F2779" s="224"/>
      <c r="G2779" s="224"/>
      <c r="H2779" s="224"/>
      <c r="I2779" s="232"/>
      <c r="J2779" s="224"/>
      <c r="K2779" s="224"/>
      <c r="L2779" s="224"/>
      <c r="M2779" s="233"/>
      <c r="N2779" s="224"/>
      <c r="P2779" s="233"/>
      <c r="Q2779" s="244"/>
      <c r="R2779" s="245"/>
      <c r="S2779" s="154"/>
      <c r="T2779" s="154"/>
      <c r="U2779" s="236"/>
      <c r="V2779" s="225"/>
      <c r="W2779" s="246"/>
      <c r="X2779" s="247"/>
      <c r="Y2779" s="248"/>
      <c r="Z2779" s="249"/>
      <c r="AA2779" s="249"/>
      <c r="AB2779" s="250"/>
      <c r="AC2779" s="250"/>
      <c r="AD2779" s="230"/>
      <c r="AE2779" s="251"/>
      <c r="AF2779" s="252"/>
      <c r="AG2779" s="236"/>
      <c r="AH2779" s="253"/>
      <c r="AI2779" s="230"/>
      <c r="AJ2779" s="230"/>
      <c r="AK2779" s="230"/>
      <c r="AL2779" s="230"/>
      <c r="AM2779" s="230"/>
      <c r="AN2779" s="230"/>
      <c r="AO2779" s="230"/>
      <c r="AP2779" s="230"/>
      <c r="AQ2779" s="230"/>
      <c r="AR2779" s="249"/>
      <c r="AS2779" s="230"/>
      <c r="AT2779" s="230"/>
      <c r="AU2779" s="230"/>
      <c r="AV2779" s="230"/>
      <c r="AW2779" s="230"/>
      <c r="AX2779" s="230"/>
      <c r="AY2779" s="230"/>
      <c r="AZ2779" s="230"/>
      <c r="BA2779" s="230"/>
      <c r="BB2779" s="230"/>
      <c r="BC2779" s="230"/>
      <c r="BD2779" s="230"/>
      <c r="BE2779" s="230"/>
      <c r="BF2779" s="230"/>
      <c r="BG2779" s="230"/>
      <c r="BH2779" s="230"/>
      <c r="BI2779" s="230"/>
      <c r="BJ2779" s="230"/>
      <c r="BK2779" s="230"/>
      <c r="BL2779" s="230"/>
      <c r="BM2779" s="230"/>
      <c r="BN2779" s="230"/>
      <c r="BO2779" s="230"/>
      <c r="BP2779" s="230"/>
      <c r="BQ2779" s="230"/>
      <c r="BR2779" s="230"/>
      <c r="BS2779" s="230"/>
      <c r="BT2779" s="230"/>
      <c r="BU2779" s="230"/>
      <c r="BV2779" s="230"/>
      <c r="BW2779" s="230"/>
      <c r="BX2779" s="230"/>
      <c r="BY2779" s="230"/>
      <c r="BZ2779" s="230"/>
      <c r="CA2779" s="230"/>
      <c r="CB2779" s="230"/>
      <c r="CC2779" s="230"/>
      <c r="CD2779" s="230"/>
      <c r="CE2779" s="230"/>
      <c r="CF2779" s="230"/>
      <c r="CG2779" s="230"/>
      <c r="CH2779" s="230"/>
      <c r="CI2779" s="230"/>
      <c r="CJ2779" s="230"/>
    </row>
    <row r="2780" spans="1:88" ht="14.25" customHeight="1">
      <c r="A2780" s="412"/>
      <c r="B2780" s="88"/>
      <c r="C2780" s="89"/>
      <c r="E2780" s="224"/>
      <c r="F2780" s="224"/>
      <c r="G2780" s="224"/>
      <c r="H2780" s="224"/>
      <c r="I2780" s="232"/>
      <c r="J2780" s="224"/>
      <c r="K2780" s="224"/>
      <c r="L2780" s="224"/>
      <c r="M2780" s="233"/>
      <c r="N2780" s="224"/>
      <c r="P2780" s="233"/>
      <c r="Q2780" s="244"/>
      <c r="R2780" s="245"/>
      <c r="S2780" s="154"/>
      <c r="T2780" s="154"/>
      <c r="U2780" s="236"/>
      <c r="V2780" s="225"/>
      <c r="W2780" s="246"/>
      <c r="X2780" s="247"/>
      <c r="Y2780" s="248"/>
      <c r="Z2780" s="249"/>
      <c r="AA2780" s="249"/>
      <c r="AB2780" s="250"/>
      <c r="AC2780" s="250"/>
      <c r="AD2780" s="230"/>
      <c r="AE2780" s="251"/>
      <c r="AF2780" s="252"/>
      <c r="AG2780" s="236"/>
      <c r="AH2780" s="253"/>
      <c r="AI2780" s="230"/>
      <c r="AJ2780" s="230"/>
      <c r="AK2780" s="230"/>
      <c r="AL2780" s="230"/>
      <c r="AM2780" s="230"/>
      <c r="AN2780" s="230"/>
      <c r="AO2780" s="230"/>
      <c r="AP2780" s="230"/>
      <c r="AQ2780" s="230"/>
      <c r="AR2780" s="249"/>
      <c r="AS2780" s="230"/>
      <c r="AT2780" s="230"/>
      <c r="AU2780" s="230"/>
      <c r="AV2780" s="230"/>
      <c r="AW2780" s="230"/>
      <c r="AX2780" s="230"/>
      <c r="AY2780" s="230"/>
      <c r="AZ2780" s="230"/>
      <c r="BA2780" s="230"/>
      <c r="BB2780" s="230"/>
      <c r="BC2780" s="230"/>
      <c r="BD2780" s="230"/>
      <c r="BE2780" s="230"/>
      <c r="BF2780" s="230"/>
      <c r="BG2780" s="230"/>
      <c r="BH2780" s="230"/>
      <c r="BI2780" s="230"/>
      <c r="BJ2780" s="230"/>
      <c r="BK2780" s="230"/>
      <c r="BL2780" s="230"/>
      <c r="BM2780" s="230"/>
      <c r="BN2780" s="230"/>
      <c r="BO2780" s="230"/>
      <c r="BP2780" s="230"/>
      <c r="BQ2780" s="230"/>
      <c r="BR2780" s="230"/>
      <c r="BS2780" s="230"/>
      <c r="BT2780" s="230"/>
      <c r="BU2780" s="230"/>
      <c r="BV2780" s="230"/>
      <c r="BW2780" s="230"/>
      <c r="BX2780" s="230"/>
      <c r="BY2780" s="230"/>
      <c r="BZ2780" s="230"/>
      <c r="CA2780" s="230"/>
      <c r="CB2780" s="230"/>
      <c r="CC2780" s="230"/>
      <c r="CD2780" s="230"/>
      <c r="CE2780" s="230"/>
      <c r="CF2780" s="230"/>
      <c r="CG2780" s="230"/>
      <c r="CH2780" s="230"/>
      <c r="CI2780" s="230"/>
      <c r="CJ2780" s="230"/>
    </row>
    <row r="2781" spans="1:88" ht="14.25" customHeight="1">
      <c r="A2781" s="412"/>
      <c r="B2781" s="88"/>
      <c r="C2781" s="89"/>
      <c r="E2781" s="224"/>
      <c r="F2781" s="224"/>
      <c r="G2781" s="224"/>
      <c r="H2781" s="224"/>
      <c r="I2781" s="232"/>
      <c r="J2781" s="224"/>
      <c r="K2781" s="224"/>
      <c r="L2781" s="224"/>
      <c r="M2781" s="233"/>
      <c r="N2781" s="224"/>
      <c r="P2781" s="233"/>
      <c r="Q2781" s="244"/>
      <c r="R2781" s="245"/>
      <c r="S2781" s="154"/>
      <c r="T2781" s="154"/>
      <c r="U2781" s="236"/>
      <c r="V2781" s="225"/>
      <c r="W2781" s="246"/>
      <c r="X2781" s="247"/>
      <c r="Y2781" s="248"/>
      <c r="Z2781" s="249"/>
      <c r="AA2781" s="249"/>
      <c r="AB2781" s="250"/>
      <c r="AC2781" s="250"/>
      <c r="AD2781" s="230"/>
      <c r="AE2781" s="251"/>
      <c r="AF2781" s="252"/>
      <c r="AG2781" s="236"/>
      <c r="AH2781" s="253"/>
      <c r="AI2781" s="230"/>
      <c r="AJ2781" s="230"/>
      <c r="AK2781" s="230"/>
      <c r="AL2781" s="230"/>
      <c r="AM2781" s="230"/>
      <c r="AN2781" s="230"/>
      <c r="AO2781" s="230"/>
      <c r="AP2781" s="230"/>
      <c r="AQ2781" s="230"/>
      <c r="AR2781" s="249"/>
      <c r="AS2781" s="230"/>
      <c r="AT2781" s="230"/>
      <c r="AU2781" s="230"/>
      <c r="AV2781" s="230"/>
      <c r="AW2781" s="230"/>
      <c r="AX2781" s="230"/>
      <c r="AY2781" s="230"/>
      <c r="AZ2781" s="230"/>
      <c r="BA2781" s="230"/>
      <c r="BB2781" s="230"/>
      <c r="BC2781" s="230"/>
      <c r="BD2781" s="230"/>
      <c r="BE2781" s="230"/>
      <c r="BF2781" s="230"/>
      <c r="BG2781" s="230"/>
      <c r="BH2781" s="230"/>
      <c r="BI2781" s="230"/>
      <c r="BJ2781" s="230"/>
      <c r="BK2781" s="230"/>
      <c r="BL2781" s="230"/>
      <c r="BM2781" s="230"/>
      <c r="BN2781" s="230"/>
      <c r="BO2781" s="230"/>
      <c r="BP2781" s="230"/>
      <c r="BQ2781" s="230"/>
      <c r="BR2781" s="230"/>
      <c r="BS2781" s="230"/>
      <c r="BT2781" s="230"/>
      <c r="BU2781" s="230"/>
      <c r="BV2781" s="230"/>
      <c r="BW2781" s="230"/>
      <c r="BX2781" s="230"/>
      <c r="BY2781" s="230"/>
      <c r="BZ2781" s="230"/>
      <c r="CA2781" s="230"/>
      <c r="CB2781" s="230"/>
      <c r="CC2781" s="230"/>
      <c r="CD2781" s="230"/>
      <c r="CE2781" s="230"/>
      <c r="CF2781" s="230"/>
      <c r="CG2781" s="230"/>
      <c r="CH2781" s="230"/>
      <c r="CI2781" s="230"/>
      <c r="CJ2781" s="230"/>
    </row>
    <row r="2782" spans="1:88" ht="14.25" customHeight="1">
      <c r="A2782" s="412"/>
      <c r="B2782" s="88"/>
      <c r="C2782" s="89"/>
      <c r="E2782" s="224"/>
      <c r="F2782" s="224"/>
      <c r="G2782" s="224"/>
      <c r="H2782" s="224"/>
      <c r="I2782" s="232"/>
      <c r="J2782" s="224"/>
      <c r="K2782" s="224"/>
      <c r="L2782" s="224"/>
      <c r="M2782" s="233"/>
      <c r="N2782" s="224"/>
      <c r="P2782" s="233"/>
      <c r="Q2782" s="244"/>
      <c r="R2782" s="245"/>
      <c r="S2782" s="154"/>
      <c r="T2782" s="154"/>
      <c r="U2782" s="236"/>
      <c r="V2782" s="225"/>
      <c r="W2782" s="246"/>
      <c r="X2782" s="247"/>
      <c r="Y2782" s="248"/>
      <c r="Z2782" s="249"/>
      <c r="AA2782" s="249"/>
      <c r="AB2782" s="250"/>
      <c r="AC2782" s="250"/>
      <c r="AD2782" s="230"/>
      <c r="AE2782" s="251"/>
      <c r="AF2782" s="252"/>
      <c r="AG2782" s="236"/>
      <c r="AH2782" s="253"/>
      <c r="AI2782" s="230"/>
      <c r="AJ2782" s="230"/>
      <c r="AK2782" s="230"/>
      <c r="AL2782" s="230"/>
      <c r="AM2782" s="230"/>
      <c r="AN2782" s="230"/>
      <c r="AO2782" s="230"/>
      <c r="AP2782" s="230"/>
      <c r="AQ2782" s="230"/>
      <c r="AR2782" s="249"/>
      <c r="AS2782" s="230"/>
      <c r="AT2782" s="230"/>
      <c r="AU2782" s="230"/>
      <c r="AV2782" s="230"/>
      <c r="AW2782" s="230"/>
      <c r="AX2782" s="230"/>
      <c r="AY2782" s="230"/>
      <c r="AZ2782" s="230"/>
      <c r="BA2782" s="230"/>
      <c r="BB2782" s="230"/>
      <c r="BC2782" s="230"/>
      <c r="BD2782" s="230"/>
      <c r="BE2782" s="230"/>
      <c r="BF2782" s="230"/>
      <c r="BG2782" s="230"/>
      <c r="BH2782" s="230"/>
      <c r="BI2782" s="230"/>
      <c r="BJ2782" s="230"/>
      <c r="BK2782" s="230"/>
      <c r="BL2782" s="230"/>
      <c r="BM2782" s="230"/>
      <c r="BN2782" s="230"/>
      <c r="BO2782" s="230"/>
      <c r="BP2782" s="230"/>
      <c r="BQ2782" s="230"/>
      <c r="BR2782" s="230"/>
      <c r="BS2782" s="230"/>
      <c r="BT2782" s="230"/>
      <c r="BU2782" s="230"/>
      <c r="BV2782" s="230"/>
      <c r="BW2782" s="230"/>
      <c r="BX2782" s="230"/>
      <c r="BY2782" s="230"/>
      <c r="BZ2782" s="230"/>
      <c r="CA2782" s="230"/>
      <c r="CB2782" s="230"/>
      <c r="CC2782" s="230"/>
      <c r="CD2782" s="230"/>
      <c r="CE2782" s="230"/>
      <c r="CF2782" s="230"/>
      <c r="CG2782" s="230"/>
      <c r="CH2782" s="230"/>
      <c r="CI2782" s="230"/>
      <c r="CJ2782" s="230"/>
    </row>
    <row r="2783" spans="1:88" ht="14.25" customHeight="1">
      <c r="A2783" s="412"/>
      <c r="B2783" s="88"/>
      <c r="C2783" s="89"/>
      <c r="E2783" s="224"/>
      <c r="F2783" s="224"/>
      <c r="G2783" s="224"/>
      <c r="H2783" s="224"/>
      <c r="I2783" s="232"/>
      <c r="J2783" s="224"/>
      <c r="K2783" s="224"/>
      <c r="L2783" s="224"/>
      <c r="M2783" s="233"/>
      <c r="N2783" s="224"/>
      <c r="P2783" s="233"/>
      <c r="Q2783" s="244"/>
      <c r="R2783" s="245"/>
      <c r="S2783" s="154"/>
      <c r="T2783" s="154"/>
      <c r="U2783" s="236"/>
      <c r="V2783" s="225"/>
      <c r="W2783" s="246"/>
      <c r="X2783" s="247"/>
      <c r="Y2783" s="248"/>
      <c r="Z2783" s="249"/>
      <c r="AA2783" s="249"/>
      <c r="AB2783" s="250"/>
      <c r="AC2783" s="250"/>
      <c r="AD2783" s="230"/>
      <c r="AE2783" s="251"/>
      <c r="AF2783" s="252"/>
      <c r="AG2783" s="236"/>
      <c r="AH2783" s="253"/>
      <c r="AI2783" s="230"/>
      <c r="AJ2783" s="230"/>
      <c r="AK2783" s="230"/>
      <c r="AL2783" s="230"/>
      <c r="AM2783" s="230"/>
      <c r="AN2783" s="230"/>
      <c r="AO2783" s="230"/>
      <c r="AP2783" s="230"/>
      <c r="AQ2783" s="230"/>
      <c r="AR2783" s="249"/>
      <c r="AS2783" s="230"/>
      <c r="AT2783" s="230"/>
      <c r="AU2783" s="230"/>
      <c r="AV2783" s="230"/>
      <c r="AW2783" s="230"/>
      <c r="AX2783" s="230"/>
      <c r="AY2783" s="230"/>
      <c r="AZ2783" s="230"/>
      <c r="BA2783" s="230"/>
      <c r="BB2783" s="230"/>
      <c r="BC2783" s="230"/>
      <c r="BD2783" s="230"/>
      <c r="BE2783" s="230"/>
      <c r="BF2783" s="230"/>
      <c r="BG2783" s="230"/>
      <c r="BH2783" s="230"/>
      <c r="BI2783" s="230"/>
      <c r="BJ2783" s="230"/>
      <c r="BK2783" s="230"/>
      <c r="BL2783" s="230"/>
      <c r="BM2783" s="230"/>
      <c r="BN2783" s="230"/>
      <c r="BO2783" s="230"/>
      <c r="BP2783" s="230"/>
      <c r="BQ2783" s="230"/>
      <c r="BR2783" s="230"/>
      <c r="BS2783" s="230"/>
      <c r="BT2783" s="230"/>
      <c r="BU2783" s="230"/>
      <c r="BV2783" s="230"/>
      <c r="BW2783" s="230"/>
      <c r="BX2783" s="230"/>
      <c r="BY2783" s="230"/>
      <c r="BZ2783" s="230"/>
      <c r="CA2783" s="230"/>
      <c r="CB2783" s="230"/>
      <c r="CC2783" s="230"/>
      <c r="CD2783" s="230"/>
      <c r="CE2783" s="230"/>
      <c r="CF2783" s="230"/>
      <c r="CG2783" s="230"/>
      <c r="CH2783" s="230"/>
      <c r="CI2783" s="230"/>
      <c r="CJ2783" s="230"/>
    </row>
    <row r="2784" spans="1:88" ht="14.25" customHeight="1">
      <c r="A2784" s="412"/>
      <c r="B2784" s="88"/>
      <c r="C2784" s="89"/>
      <c r="E2784" s="224"/>
      <c r="F2784" s="224"/>
      <c r="G2784" s="224"/>
      <c r="H2784" s="224"/>
      <c r="I2784" s="232"/>
      <c r="J2784" s="224"/>
      <c r="K2784" s="224"/>
      <c r="L2784" s="224"/>
      <c r="M2784" s="233"/>
      <c r="N2784" s="224"/>
      <c r="P2784" s="233"/>
      <c r="Q2784" s="244"/>
      <c r="R2784" s="245"/>
      <c r="S2784" s="154"/>
      <c r="T2784" s="154"/>
      <c r="U2784" s="236"/>
      <c r="V2784" s="225"/>
      <c r="W2784" s="246"/>
      <c r="X2784" s="247"/>
      <c r="Y2784" s="248"/>
      <c r="Z2784" s="249"/>
      <c r="AA2784" s="249"/>
      <c r="AB2784" s="250"/>
      <c r="AC2784" s="250"/>
      <c r="AD2784" s="230"/>
      <c r="AE2784" s="251"/>
      <c r="AF2784" s="252"/>
      <c r="AG2784" s="236"/>
      <c r="AH2784" s="253"/>
      <c r="AI2784" s="230"/>
      <c r="AJ2784" s="230"/>
      <c r="AK2784" s="230"/>
      <c r="AL2784" s="230"/>
      <c r="AM2784" s="230"/>
      <c r="AN2784" s="230"/>
      <c r="AO2784" s="230"/>
      <c r="AP2784" s="230"/>
      <c r="AQ2784" s="230"/>
      <c r="AR2784" s="249"/>
      <c r="AS2784" s="230"/>
      <c r="AT2784" s="230"/>
      <c r="AU2784" s="230"/>
      <c r="AV2784" s="230"/>
      <c r="AW2784" s="230"/>
      <c r="AX2784" s="230"/>
      <c r="AY2784" s="230"/>
      <c r="AZ2784" s="230"/>
      <c r="BA2784" s="230"/>
      <c r="BB2784" s="230"/>
      <c r="BC2784" s="230"/>
      <c r="BD2784" s="230"/>
      <c r="BE2784" s="230"/>
      <c r="BF2784" s="230"/>
      <c r="BG2784" s="230"/>
      <c r="BH2784" s="230"/>
      <c r="BI2784" s="230"/>
      <c r="BJ2784" s="230"/>
      <c r="BK2784" s="230"/>
      <c r="BL2784" s="230"/>
      <c r="BM2784" s="230"/>
      <c r="BN2784" s="230"/>
      <c r="BO2784" s="230"/>
      <c r="BP2784" s="230"/>
      <c r="BQ2784" s="230"/>
      <c r="BR2784" s="230"/>
      <c r="BS2784" s="230"/>
      <c r="BT2784" s="230"/>
      <c r="BU2784" s="230"/>
      <c r="BV2784" s="230"/>
      <c r="BW2784" s="230"/>
      <c r="BX2784" s="230"/>
      <c r="BY2784" s="230"/>
      <c r="BZ2784" s="230"/>
      <c r="CA2784" s="230"/>
      <c r="CB2784" s="230"/>
      <c r="CC2784" s="230"/>
      <c r="CD2784" s="230"/>
      <c r="CE2784" s="230"/>
      <c r="CF2784" s="230"/>
      <c r="CG2784" s="230"/>
      <c r="CH2784" s="230"/>
      <c r="CI2784" s="230"/>
      <c r="CJ2784" s="230"/>
    </row>
    <row r="2785" spans="1:88" ht="14.25" customHeight="1">
      <c r="A2785" s="412"/>
      <c r="B2785" s="88"/>
      <c r="C2785" s="89"/>
      <c r="E2785" s="224"/>
      <c r="F2785" s="224"/>
      <c r="G2785" s="224"/>
      <c r="H2785" s="224"/>
      <c r="I2785" s="232"/>
      <c r="J2785" s="224"/>
      <c r="K2785" s="224"/>
      <c r="L2785" s="224"/>
      <c r="M2785" s="233"/>
      <c r="N2785" s="224"/>
      <c r="P2785" s="233"/>
      <c r="Q2785" s="244"/>
      <c r="R2785" s="245"/>
      <c r="S2785" s="154"/>
      <c r="T2785" s="154"/>
      <c r="U2785" s="236"/>
      <c r="V2785" s="225"/>
      <c r="W2785" s="246"/>
      <c r="X2785" s="247"/>
      <c r="Y2785" s="248"/>
      <c r="Z2785" s="249"/>
      <c r="AA2785" s="249"/>
      <c r="AB2785" s="250"/>
      <c r="AC2785" s="250"/>
      <c r="AD2785" s="230"/>
      <c r="AE2785" s="251"/>
      <c r="AF2785" s="252"/>
      <c r="AG2785" s="236"/>
      <c r="AH2785" s="253"/>
      <c r="AI2785" s="230"/>
      <c r="AJ2785" s="230"/>
      <c r="AK2785" s="230"/>
      <c r="AL2785" s="230"/>
      <c r="AM2785" s="230"/>
      <c r="AN2785" s="230"/>
      <c r="AO2785" s="230"/>
      <c r="AP2785" s="230"/>
      <c r="AQ2785" s="230"/>
      <c r="AR2785" s="249"/>
      <c r="AS2785" s="230"/>
      <c r="AT2785" s="230"/>
      <c r="AU2785" s="230"/>
      <c r="AV2785" s="230"/>
      <c r="AW2785" s="230"/>
      <c r="AX2785" s="230"/>
      <c r="AY2785" s="230"/>
      <c r="AZ2785" s="230"/>
      <c r="BA2785" s="230"/>
      <c r="BB2785" s="230"/>
      <c r="BC2785" s="230"/>
      <c r="BD2785" s="230"/>
      <c r="BE2785" s="230"/>
      <c r="BF2785" s="230"/>
      <c r="BG2785" s="230"/>
      <c r="BH2785" s="230"/>
      <c r="BI2785" s="230"/>
      <c r="BJ2785" s="230"/>
      <c r="BK2785" s="230"/>
      <c r="BL2785" s="230"/>
      <c r="BM2785" s="230"/>
      <c r="BN2785" s="230"/>
      <c r="BO2785" s="230"/>
      <c r="BP2785" s="230"/>
      <c r="BQ2785" s="230"/>
      <c r="BR2785" s="230"/>
      <c r="BS2785" s="230"/>
      <c r="BT2785" s="230"/>
      <c r="BU2785" s="230"/>
      <c r="BV2785" s="230"/>
      <c r="BW2785" s="230"/>
      <c r="BX2785" s="230"/>
      <c r="BY2785" s="230"/>
      <c r="BZ2785" s="230"/>
      <c r="CA2785" s="230"/>
      <c r="CB2785" s="230"/>
      <c r="CC2785" s="230"/>
      <c r="CD2785" s="230"/>
      <c r="CE2785" s="230"/>
      <c r="CF2785" s="230"/>
      <c r="CG2785" s="230"/>
      <c r="CH2785" s="230"/>
      <c r="CI2785" s="230"/>
      <c r="CJ2785" s="230"/>
    </row>
    <row r="2786" spans="1:88" ht="14.25" customHeight="1">
      <c r="A2786" s="412"/>
      <c r="B2786" s="88"/>
      <c r="C2786" s="89"/>
      <c r="E2786" s="224"/>
      <c r="F2786" s="224"/>
      <c r="G2786" s="224"/>
      <c r="H2786" s="224"/>
      <c r="I2786" s="232"/>
      <c r="J2786" s="224"/>
      <c r="K2786" s="224"/>
      <c r="L2786" s="224"/>
      <c r="M2786" s="233"/>
      <c r="N2786" s="224"/>
      <c r="P2786" s="233"/>
      <c r="Q2786" s="244"/>
      <c r="R2786" s="245"/>
      <c r="S2786" s="154"/>
      <c r="T2786" s="154"/>
      <c r="U2786" s="236"/>
      <c r="V2786" s="225"/>
      <c r="W2786" s="246"/>
      <c r="X2786" s="247"/>
      <c r="Y2786" s="248"/>
      <c r="Z2786" s="249"/>
      <c r="AA2786" s="249"/>
      <c r="AB2786" s="250"/>
      <c r="AC2786" s="250"/>
      <c r="AD2786" s="230"/>
      <c r="AE2786" s="251"/>
      <c r="AF2786" s="252"/>
      <c r="AG2786" s="236"/>
      <c r="AH2786" s="253"/>
      <c r="AI2786" s="230"/>
      <c r="AJ2786" s="230"/>
      <c r="AK2786" s="230"/>
      <c r="AL2786" s="230"/>
      <c r="AM2786" s="230"/>
      <c r="AN2786" s="230"/>
      <c r="AO2786" s="230"/>
      <c r="AP2786" s="230"/>
      <c r="AQ2786" s="230"/>
      <c r="AR2786" s="249"/>
      <c r="AS2786" s="230"/>
      <c r="AT2786" s="230"/>
      <c r="AU2786" s="230"/>
      <c r="AV2786" s="230"/>
      <c r="AW2786" s="230"/>
      <c r="AX2786" s="230"/>
      <c r="AY2786" s="230"/>
      <c r="AZ2786" s="230"/>
      <c r="BA2786" s="230"/>
      <c r="BB2786" s="230"/>
      <c r="BC2786" s="230"/>
      <c r="BD2786" s="230"/>
      <c r="BE2786" s="230"/>
      <c r="BF2786" s="230"/>
      <c r="BG2786" s="230"/>
      <c r="BH2786" s="230"/>
      <c r="BI2786" s="230"/>
      <c r="BJ2786" s="230"/>
      <c r="BK2786" s="230"/>
      <c r="BL2786" s="230"/>
      <c r="BM2786" s="230"/>
      <c r="BN2786" s="230"/>
      <c r="BO2786" s="230"/>
      <c r="BP2786" s="230"/>
      <c r="BQ2786" s="230"/>
      <c r="BR2786" s="230"/>
      <c r="BS2786" s="230"/>
      <c r="BT2786" s="230"/>
      <c r="BU2786" s="230"/>
      <c r="BV2786" s="230"/>
      <c r="BW2786" s="230"/>
      <c r="BX2786" s="230"/>
      <c r="BY2786" s="230"/>
      <c r="BZ2786" s="230"/>
      <c r="CA2786" s="230"/>
      <c r="CB2786" s="230"/>
      <c r="CC2786" s="230"/>
      <c r="CD2786" s="230"/>
      <c r="CE2786" s="230"/>
      <c r="CF2786" s="230"/>
      <c r="CG2786" s="230"/>
      <c r="CH2786" s="230"/>
      <c r="CI2786" s="230"/>
      <c r="CJ2786" s="230"/>
    </row>
    <row r="2787" spans="1:88" ht="14.25" customHeight="1">
      <c r="A2787" s="412"/>
      <c r="B2787" s="88"/>
      <c r="C2787" s="89"/>
      <c r="E2787" s="224"/>
      <c r="F2787" s="224"/>
      <c r="G2787" s="224"/>
      <c r="H2787" s="224"/>
      <c r="I2787" s="232"/>
      <c r="J2787" s="224"/>
      <c r="K2787" s="224"/>
      <c r="L2787" s="224"/>
      <c r="M2787" s="233"/>
      <c r="N2787" s="224"/>
      <c r="P2787" s="233"/>
      <c r="Q2787" s="244"/>
      <c r="R2787" s="245"/>
      <c r="S2787" s="154"/>
      <c r="T2787" s="154"/>
      <c r="U2787" s="236"/>
      <c r="V2787" s="225"/>
      <c r="W2787" s="246"/>
      <c r="X2787" s="247"/>
      <c r="Y2787" s="248"/>
      <c r="Z2787" s="249"/>
      <c r="AA2787" s="249"/>
      <c r="AB2787" s="250"/>
      <c r="AC2787" s="250"/>
      <c r="AD2787" s="230"/>
      <c r="AE2787" s="251"/>
      <c r="AF2787" s="252"/>
      <c r="AG2787" s="236"/>
      <c r="AH2787" s="253"/>
      <c r="AI2787" s="230"/>
      <c r="AJ2787" s="230"/>
      <c r="AK2787" s="230"/>
      <c r="AL2787" s="230"/>
      <c r="AM2787" s="230"/>
      <c r="AN2787" s="230"/>
      <c r="AO2787" s="230"/>
      <c r="AP2787" s="230"/>
      <c r="AQ2787" s="230"/>
      <c r="AR2787" s="249"/>
      <c r="AS2787" s="230"/>
      <c r="AT2787" s="230"/>
      <c r="AU2787" s="230"/>
      <c r="AV2787" s="230"/>
      <c r="AW2787" s="230"/>
      <c r="AX2787" s="230"/>
      <c r="AY2787" s="230"/>
      <c r="AZ2787" s="230"/>
      <c r="BA2787" s="230"/>
      <c r="BB2787" s="230"/>
      <c r="BC2787" s="230"/>
      <c r="BD2787" s="230"/>
      <c r="BE2787" s="230"/>
      <c r="BF2787" s="230"/>
      <c r="BG2787" s="230"/>
      <c r="BH2787" s="230"/>
      <c r="BI2787" s="230"/>
      <c r="BJ2787" s="230"/>
      <c r="BK2787" s="230"/>
      <c r="BL2787" s="230"/>
      <c r="BM2787" s="230"/>
      <c r="BN2787" s="230"/>
      <c r="BO2787" s="230"/>
      <c r="BP2787" s="230"/>
      <c r="BQ2787" s="230"/>
      <c r="BR2787" s="230"/>
      <c r="BS2787" s="230"/>
      <c r="BT2787" s="230"/>
      <c r="BU2787" s="230"/>
      <c r="BV2787" s="230"/>
      <c r="BW2787" s="230"/>
      <c r="BX2787" s="230"/>
      <c r="BY2787" s="230"/>
      <c r="BZ2787" s="230"/>
      <c r="CA2787" s="230"/>
      <c r="CB2787" s="230"/>
      <c r="CC2787" s="230"/>
      <c r="CD2787" s="230"/>
      <c r="CE2787" s="230"/>
      <c r="CF2787" s="230"/>
      <c r="CG2787" s="230"/>
      <c r="CH2787" s="230"/>
      <c r="CI2787" s="230"/>
      <c r="CJ2787" s="230"/>
    </row>
    <row r="2788" spans="1:88" ht="14.25" customHeight="1">
      <c r="A2788" s="412"/>
      <c r="B2788" s="88"/>
      <c r="C2788" s="89"/>
      <c r="E2788" s="224"/>
      <c r="F2788" s="224"/>
      <c r="G2788" s="224"/>
      <c r="H2788" s="224"/>
      <c r="I2788" s="232"/>
      <c r="J2788" s="224"/>
      <c r="K2788" s="224"/>
      <c r="L2788" s="224"/>
      <c r="M2788" s="233"/>
      <c r="N2788" s="224"/>
      <c r="P2788" s="233"/>
      <c r="Q2788" s="244"/>
      <c r="R2788" s="245"/>
      <c r="S2788" s="154"/>
      <c r="T2788" s="154"/>
      <c r="U2788" s="236"/>
      <c r="V2788" s="225"/>
      <c r="W2788" s="246"/>
      <c r="X2788" s="247"/>
      <c r="Y2788" s="248"/>
      <c r="Z2788" s="249"/>
      <c r="AA2788" s="249"/>
      <c r="AB2788" s="250"/>
      <c r="AC2788" s="250"/>
      <c r="AD2788" s="230"/>
      <c r="AE2788" s="251"/>
      <c r="AF2788" s="252"/>
      <c r="AG2788" s="236"/>
      <c r="AH2788" s="253"/>
      <c r="AI2788" s="230"/>
      <c r="AJ2788" s="230"/>
      <c r="AK2788" s="230"/>
      <c r="AL2788" s="230"/>
      <c r="AM2788" s="230"/>
      <c r="AN2788" s="230"/>
      <c r="AO2788" s="230"/>
      <c r="AP2788" s="230"/>
      <c r="AQ2788" s="230"/>
      <c r="AR2788" s="249"/>
      <c r="AS2788" s="230"/>
      <c r="AT2788" s="230"/>
      <c r="AU2788" s="230"/>
      <c r="AV2788" s="230"/>
      <c r="AW2788" s="230"/>
      <c r="AX2788" s="230"/>
      <c r="AY2788" s="230"/>
      <c r="AZ2788" s="230"/>
      <c r="BA2788" s="230"/>
      <c r="BB2788" s="230"/>
      <c r="BC2788" s="230"/>
      <c r="BD2788" s="230"/>
      <c r="BE2788" s="230"/>
      <c r="BF2788" s="230"/>
      <c r="BG2788" s="230"/>
      <c r="BH2788" s="230"/>
      <c r="BI2788" s="230"/>
      <c r="BJ2788" s="230"/>
      <c r="BK2788" s="230"/>
      <c r="BL2788" s="230"/>
      <c r="BM2788" s="230"/>
      <c r="BN2788" s="230"/>
      <c r="BO2788" s="230"/>
      <c r="BP2788" s="230"/>
      <c r="BQ2788" s="230"/>
      <c r="BR2788" s="230"/>
      <c r="BS2788" s="230"/>
      <c r="BT2788" s="230"/>
      <c r="BU2788" s="230"/>
      <c r="BV2788" s="230"/>
      <c r="BW2788" s="230"/>
      <c r="BX2788" s="230"/>
      <c r="BY2788" s="230"/>
      <c r="BZ2788" s="230"/>
      <c r="CA2788" s="230"/>
      <c r="CB2788" s="230"/>
      <c r="CC2788" s="230"/>
      <c r="CD2788" s="230"/>
      <c r="CE2788" s="230"/>
      <c r="CF2788" s="230"/>
      <c r="CG2788" s="230"/>
      <c r="CH2788" s="230"/>
      <c r="CI2788" s="230"/>
      <c r="CJ2788" s="230"/>
    </row>
    <row r="2789" spans="1:88" ht="14.25" customHeight="1">
      <c r="A2789" s="412"/>
      <c r="B2789" s="88"/>
      <c r="C2789" s="89"/>
      <c r="E2789" s="224"/>
      <c r="F2789" s="224"/>
      <c r="G2789" s="224"/>
      <c r="H2789" s="224"/>
      <c r="I2789" s="232"/>
      <c r="J2789" s="224"/>
      <c r="K2789" s="224"/>
      <c r="L2789" s="224"/>
      <c r="M2789" s="233"/>
      <c r="N2789" s="224"/>
      <c r="P2789" s="233"/>
      <c r="Q2789" s="244"/>
      <c r="R2789" s="245"/>
      <c r="S2789" s="154"/>
      <c r="T2789" s="154"/>
      <c r="U2789" s="236"/>
      <c r="V2789" s="225"/>
      <c r="W2789" s="246"/>
      <c r="X2789" s="247"/>
      <c r="Y2789" s="248"/>
      <c r="Z2789" s="249"/>
      <c r="AA2789" s="249"/>
      <c r="AB2789" s="250"/>
      <c r="AC2789" s="250"/>
      <c r="AD2789" s="230"/>
      <c r="AE2789" s="251"/>
      <c r="AF2789" s="252"/>
      <c r="AG2789" s="236"/>
      <c r="AH2789" s="253"/>
      <c r="AI2789" s="230"/>
      <c r="AJ2789" s="230"/>
      <c r="AK2789" s="230"/>
      <c r="AL2789" s="230"/>
      <c r="AM2789" s="230"/>
      <c r="AN2789" s="230"/>
      <c r="AO2789" s="230"/>
      <c r="AP2789" s="230"/>
      <c r="AQ2789" s="230"/>
      <c r="AR2789" s="249"/>
      <c r="AS2789" s="230"/>
      <c r="AT2789" s="230"/>
      <c r="AU2789" s="230"/>
      <c r="AV2789" s="230"/>
      <c r="AW2789" s="230"/>
      <c r="AX2789" s="230"/>
      <c r="AY2789" s="230"/>
      <c r="AZ2789" s="230"/>
      <c r="BA2789" s="230"/>
      <c r="BB2789" s="230"/>
      <c r="BC2789" s="230"/>
      <c r="BD2789" s="230"/>
      <c r="BE2789" s="230"/>
      <c r="BF2789" s="230"/>
      <c r="BG2789" s="230"/>
      <c r="BH2789" s="230"/>
      <c r="BI2789" s="230"/>
      <c r="BJ2789" s="230"/>
      <c r="BK2789" s="230"/>
      <c r="BL2789" s="230"/>
      <c r="BM2789" s="230"/>
      <c r="BN2789" s="230"/>
      <c r="BO2789" s="230"/>
      <c r="BP2789" s="230"/>
      <c r="BQ2789" s="230"/>
      <c r="BR2789" s="230"/>
      <c r="BS2789" s="230"/>
      <c r="BT2789" s="230"/>
      <c r="BU2789" s="230"/>
      <c r="BV2789" s="230"/>
      <c r="BW2789" s="230"/>
      <c r="BX2789" s="230"/>
      <c r="BY2789" s="230"/>
      <c r="BZ2789" s="230"/>
      <c r="CA2789" s="230"/>
      <c r="CB2789" s="230"/>
      <c r="CC2789" s="230"/>
      <c r="CD2789" s="230"/>
      <c r="CE2789" s="230"/>
      <c r="CF2789" s="230"/>
      <c r="CG2789" s="230"/>
      <c r="CH2789" s="230"/>
      <c r="CI2789" s="230"/>
      <c r="CJ2789" s="230"/>
    </row>
    <row r="2790" spans="1:88" ht="14.25" customHeight="1">
      <c r="A2790" s="412"/>
      <c r="B2790" s="88"/>
      <c r="C2790" s="89"/>
      <c r="E2790" s="224"/>
      <c r="F2790" s="224"/>
      <c r="G2790" s="224"/>
      <c r="H2790" s="224"/>
      <c r="I2790" s="232"/>
      <c r="J2790" s="224"/>
      <c r="K2790" s="224"/>
      <c r="L2790" s="224"/>
      <c r="M2790" s="233"/>
      <c r="N2790" s="224"/>
      <c r="P2790" s="233"/>
      <c r="Q2790" s="244"/>
      <c r="R2790" s="245"/>
      <c r="S2790" s="154"/>
      <c r="T2790" s="154"/>
      <c r="U2790" s="236"/>
      <c r="V2790" s="225"/>
      <c r="W2790" s="246"/>
      <c r="X2790" s="247"/>
      <c r="Y2790" s="248"/>
      <c r="Z2790" s="249"/>
      <c r="AA2790" s="249"/>
      <c r="AB2790" s="250"/>
      <c r="AC2790" s="250"/>
      <c r="AD2790" s="230"/>
      <c r="AE2790" s="251"/>
      <c r="AF2790" s="252"/>
      <c r="AG2790" s="236"/>
      <c r="AH2790" s="253"/>
      <c r="AI2790" s="230"/>
      <c r="AJ2790" s="230"/>
      <c r="AK2790" s="230"/>
      <c r="AL2790" s="230"/>
      <c r="AM2790" s="230"/>
      <c r="AN2790" s="230"/>
      <c r="AO2790" s="230"/>
      <c r="AP2790" s="230"/>
      <c r="AQ2790" s="230"/>
      <c r="AR2790" s="249"/>
      <c r="AS2790" s="230"/>
      <c r="AT2790" s="230"/>
      <c r="AU2790" s="230"/>
      <c r="AV2790" s="230"/>
      <c r="AW2790" s="230"/>
      <c r="AX2790" s="230"/>
      <c r="AY2790" s="230"/>
      <c r="AZ2790" s="230"/>
      <c r="BA2790" s="230"/>
      <c r="BB2790" s="230"/>
      <c r="BC2790" s="230"/>
      <c r="BD2790" s="230"/>
      <c r="BE2790" s="230"/>
      <c r="BF2790" s="230"/>
      <c r="BG2790" s="230"/>
      <c r="BH2790" s="230"/>
      <c r="BI2790" s="230"/>
      <c r="BJ2790" s="230"/>
      <c r="BK2790" s="230"/>
      <c r="BL2790" s="230"/>
      <c r="BM2790" s="230"/>
      <c r="BN2790" s="230"/>
      <c r="BO2790" s="230"/>
      <c r="BP2790" s="230"/>
      <c r="BQ2790" s="230"/>
      <c r="BR2790" s="230"/>
      <c r="BS2790" s="230"/>
      <c r="BT2790" s="230"/>
      <c r="BU2790" s="230"/>
      <c r="BV2790" s="230"/>
      <c r="BW2790" s="230"/>
      <c r="BX2790" s="230"/>
      <c r="BY2790" s="230"/>
      <c r="BZ2790" s="230"/>
      <c r="CA2790" s="230"/>
      <c r="CB2790" s="230"/>
      <c r="CC2790" s="230"/>
      <c r="CD2790" s="230"/>
      <c r="CE2790" s="230"/>
      <c r="CF2790" s="230"/>
      <c r="CG2790" s="230"/>
      <c r="CH2790" s="230"/>
      <c r="CI2790" s="230"/>
      <c r="CJ2790" s="230"/>
    </row>
    <row r="2791" spans="1:88" ht="14.25" customHeight="1">
      <c r="A2791" s="412"/>
      <c r="B2791" s="88"/>
      <c r="C2791" s="89"/>
      <c r="E2791" s="224"/>
      <c r="F2791" s="224"/>
      <c r="G2791" s="224"/>
      <c r="H2791" s="224"/>
      <c r="I2791" s="232"/>
      <c r="J2791" s="224"/>
      <c r="K2791" s="224"/>
      <c r="L2791" s="224"/>
      <c r="M2791" s="233"/>
      <c r="N2791" s="224"/>
      <c r="P2791" s="233"/>
      <c r="Q2791" s="244"/>
      <c r="R2791" s="245"/>
      <c r="S2791" s="154"/>
      <c r="T2791" s="154"/>
      <c r="U2791" s="236"/>
      <c r="V2791" s="225"/>
      <c r="W2791" s="246"/>
      <c r="X2791" s="247"/>
      <c r="Y2791" s="248"/>
      <c r="Z2791" s="249"/>
      <c r="AA2791" s="249"/>
      <c r="AB2791" s="250"/>
      <c r="AC2791" s="250"/>
      <c r="AD2791" s="230"/>
      <c r="AE2791" s="251"/>
      <c r="AF2791" s="252"/>
      <c r="AG2791" s="236"/>
      <c r="AH2791" s="253"/>
      <c r="AI2791" s="230"/>
      <c r="AJ2791" s="230"/>
      <c r="AK2791" s="230"/>
      <c r="AL2791" s="230"/>
      <c r="AM2791" s="230"/>
      <c r="AN2791" s="230"/>
      <c r="AO2791" s="230"/>
      <c r="AP2791" s="230"/>
      <c r="AQ2791" s="230"/>
      <c r="AR2791" s="249"/>
      <c r="AS2791" s="230"/>
      <c r="AT2791" s="230"/>
      <c r="AU2791" s="230"/>
      <c r="AV2791" s="230"/>
      <c r="AW2791" s="230"/>
      <c r="AX2791" s="230"/>
      <c r="AY2791" s="230"/>
      <c r="AZ2791" s="230"/>
      <c r="BA2791" s="230"/>
      <c r="BB2791" s="230"/>
      <c r="BC2791" s="230"/>
      <c r="BD2791" s="230"/>
      <c r="BE2791" s="230"/>
      <c r="BF2791" s="230"/>
      <c r="BG2791" s="230"/>
      <c r="BH2791" s="230"/>
      <c r="BI2791" s="230"/>
      <c r="BJ2791" s="230"/>
      <c r="BK2791" s="230"/>
      <c r="BL2791" s="230"/>
      <c r="BM2791" s="230"/>
      <c r="BN2791" s="230"/>
      <c r="BO2791" s="230"/>
      <c r="BP2791" s="230"/>
      <c r="BQ2791" s="230"/>
      <c r="BR2791" s="230"/>
      <c r="BS2791" s="230"/>
      <c r="BT2791" s="230"/>
      <c r="BU2791" s="230"/>
      <c r="BV2791" s="230"/>
      <c r="BW2791" s="230"/>
      <c r="BX2791" s="230"/>
      <c r="BY2791" s="230"/>
      <c r="BZ2791" s="230"/>
      <c r="CA2791" s="230"/>
      <c r="CB2791" s="230"/>
      <c r="CC2791" s="230"/>
      <c r="CD2791" s="230"/>
      <c r="CE2791" s="230"/>
      <c r="CF2791" s="230"/>
      <c r="CG2791" s="230"/>
      <c r="CH2791" s="230"/>
      <c r="CI2791" s="230"/>
      <c r="CJ2791" s="230"/>
    </row>
    <row r="2792" spans="1:88" ht="14.25" customHeight="1">
      <c r="A2792" s="412"/>
      <c r="B2792" s="88"/>
      <c r="C2792" s="89"/>
      <c r="E2792" s="224"/>
      <c r="F2792" s="224"/>
      <c r="G2792" s="224"/>
      <c r="H2792" s="224"/>
      <c r="I2792" s="232"/>
      <c r="J2792" s="224"/>
      <c r="K2792" s="224"/>
      <c r="L2792" s="224"/>
      <c r="M2792" s="233"/>
      <c r="N2792" s="224"/>
      <c r="P2792" s="233"/>
      <c r="Q2792" s="244"/>
      <c r="R2792" s="245"/>
      <c r="S2792" s="154"/>
      <c r="T2792" s="154"/>
      <c r="U2792" s="236"/>
      <c r="V2792" s="225"/>
      <c r="W2792" s="246"/>
      <c r="X2792" s="247"/>
      <c r="Y2792" s="248"/>
      <c r="Z2792" s="249"/>
      <c r="AA2792" s="249"/>
      <c r="AB2792" s="250"/>
      <c r="AC2792" s="250"/>
      <c r="AD2792" s="230"/>
      <c r="AE2792" s="251"/>
      <c r="AF2792" s="252"/>
      <c r="AG2792" s="236"/>
      <c r="AH2792" s="253"/>
      <c r="AI2792" s="230"/>
      <c r="AJ2792" s="230"/>
      <c r="AK2792" s="230"/>
      <c r="AL2792" s="230"/>
      <c r="AM2792" s="230"/>
      <c r="AN2792" s="230"/>
      <c r="AO2792" s="230"/>
      <c r="AP2792" s="230"/>
      <c r="AQ2792" s="230"/>
      <c r="AR2792" s="249"/>
      <c r="AS2792" s="230"/>
      <c r="AT2792" s="230"/>
      <c r="AU2792" s="230"/>
      <c r="AV2792" s="230"/>
      <c r="AW2792" s="230"/>
      <c r="AX2792" s="230"/>
      <c r="AY2792" s="230"/>
      <c r="AZ2792" s="230"/>
      <c r="BA2792" s="230"/>
      <c r="BB2792" s="230"/>
      <c r="BC2792" s="230"/>
      <c r="BD2792" s="230"/>
      <c r="BE2792" s="230"/>
      <c r="BF2792" s="230"/>
      <c r="BG2792" s="230"/>
      <c r="BH2792" s="230"/>
      <c r="BI2792" s="230"/>
      <c r="BJ2792" s="230"/>
      <c r="BK2792" s="230"/>
      <c r="BL2792" s="230"/>
      <c r="BM2792" s="230"/>
      <c r="BN2792" s="230"/>
      <c r="BO2792" s="230"/>
      <c r="BP2792" s="230"/>
      <c r="BQ2792" s="230"/>
      <c r="BR2792" s="230"/>
      <c r="BS2792" s="230"/>
      <c r="BT2792" s="230"/>
      <c r="BU2792" s="230"/>
      <c r="BV2792" s="230"/>
      <c r="BW2792" s="230"/>
      <c r="BX2792" s="230"/>
      <c r="BY2792" s="230"/>
      <c r="BZ2792" s="230"/>
      <c r="CA2792" s="230"/>
      <c r="CB2792" s="230"/>
      <c r="CC2792" s="230"/>
      <c r="CD2792" s="230"/>
      <c r="CE2792" s="230"/>
      <c r="CF2792" s="230"/>
      <c r="CG2792" s="230"/>
      <c r="CH2792" s="230"/>
      <c r="CI2792" s="230"/>
      <c r="CJ2792" s="230"/>
    </row>
    <row r="2793" spans="1:88" ht="14.25" customHeight="1">
      <c r="A2793" s="412"/>
      <c r="B2793" s="88"/>
      <c r="C2793" s="89"/>
      <c r="E2793" s="224"/>
      <c r="F2793" s="224"/>
      <c r="G2793" s="224"/>
      <c r="H2793" s="224"/>
      <c r="I2793" s="232"/>
      <c r="J2793" s="224"/>
      <c r="K2793" s="224"/>
      <c r="L2793" s="224"/>
      <c r="M2793" s="233"/>
      <c r="N2793" s="224"/>
      <c r="P2793" s="233"/>
      <c r="Q2793" s="244"/>
      <c r="R2793" s="245"/>
      <c r="S2793" s="154"/>
      <c r="T2793" s="154"/>
      <c r="U2793" s="236"/>
      <c r="V2793" s="225"/>
      <c r="W2793" s="246"/>
      <c r="X2793" s="247"/>
      <c r="Y2793" s="248"/>
      <c r="Z2793" s="249"/>
      <c r="AA2793" s="249"/>
      <c r="AB2793" s="250"/>
      <c r="AC2793" s="250"/>
      <c r="AD2793" s="230"/>
      <c r="AE2793" s="251"/>
      <c r="AF2793" s="252"/>
      <c r="AG2793" s="236"/>
      <c r="AH2793" s="253"/>
      <c r="AI2793" s="230"/>
      <c r="AJ2793" s="230"/>
      <c r="AK2793" s="230"/>
      <c r="AL2793" s="230"/>
      <c r="AM2793" s="230"/>
      <c r="AN2793" s="230"/>
      <c r="AO2793" s="230"/>
      <c r="AP2793" s="230"/>
      <c r="AQ2793" s="230"/>
      <c r="AR2793" s="249"/>
      <c r="AS2793" s="230"/>
      <c r="AT2793" s="230"/>
      <c r="AU2793" s="230"/>
      <c r="AV2793" s="230"/>
      <c r="AW2793" s="230"/>
      <c r="AX2793" s="230"/>
      <c r="AY2793" s="230"/>
      <c r="AZ2793" s="230"/>
      <c r="BA2793" s="230"/>
      <c r="BB2793" s="230"/>
      <c r="BC2793" s="230"/>
      <c r="BD2793" s="230"/>
      <c r="BE2793" s="230"/>
      <c r="BF2793" s="230"/>
      <c r="BG2793" s="230"/>
      <c r="BH2793" s="230"/>
      <c r="BI2793" s="230"/>
      <c r="BJ2793" s="230"/>
      <c r="BK2793" s="230"/>
      <c r="BL2793" s="230"/>
      <c r="BM2793" s="230"/>
      <c r="BN2793" s="230"/>
      <c r="BO2793" s="230"/>
      <c r="BP2793" s="230"/>
      <c r="BQ2793" s="230"/>
      <c r="BR2793" s="230"/>
      <c r="BS2793" s="230"/>
      <c r="BT2793" s="230"/>
      <c r="BU2793" s="230"/>
      <c r="BV2793" s="230"/>
      <c r="BW2793" s="230"/>
      <c r="BX2793" s="230"/>
      <c r="BY2793" s="230"/>
      <c r="BZ2793" s="230"/>
      <c r="CA2793" s="230"/>
      <c r="CB2793" s="230"/>
      <c r="CC2793" s="230"/>
      <c r="CD2793" s="230"/>
      <c r="CE2793" s="230"/>
      <c r="CF2793" s="230"/>
      <c r="CG2793" s="230"/>
      <c r="CH2793" s="230"/>
      <c r="CI2793" s="230"/>
      <c r="CJ2793" s="230"/>
    </row>
    <row r="2794" spans="1:88" ht="14.25" customHeight="1">
      <c r="A2794" s="412"/>
      <c r="B2794" s="88"/>
      <c r="C2794" s="89"/>
      <c r="E2794" s="224"/>
      <c r="F2794" s="224"/>
      <c r="G2794" s="224"/>
      <c r="H2794" s="224"/>
      <c r="I2794" s="232"/>
      <c r="J2794" s="224"/>
      <c r="K2794" s="224"/>
      <c r="L2794" s="224"/>
      <c r="M2794" s="233"/>
      <c r="N2794" s="224"/>
      <c r="P2794" s="233"/>
      <c r="Q2794" s="244"/>
      <c r="R2794" s="245"/>
      <c r="S2794" s="154"/>
      <c r="T2794" s="154"/>
      <c r="U2794" s="236"/>
      <c r="V2794" s="225"/>
      <c r="W2794" s="246"/>
      <c r="X2794" s="247"/>
      <c r="Y2794" s="248"/>
      <c r="Z2794" s="249"/>
      <c r="AA2794" s="249"/>
      <c r="AB2794" s="250"/>
      <c r="AC2794" s="250"/>
      <c r="AD2794" s="230"/>
      <c r="AE2794" s="251"/>
      <c r="AF2794" s="252"/>
      <c r="AG2794" s="236"/>
      <c r="AH2794" s="253"/>
      <c r="AI2794" s="230"/>
      <c r="AJ2794" s="230"/>
      <c r="AK2794" s="230"/>
      <c r="AL2794" s="230"/>
      <c r="AM2794" s="230"/>
      <c r="AN2794" s="230"/>
      <c r="AO2794" s="230"/>
      <c r="AP2794" s="230"/>
      <c r="AQ2794" s="230"/>
      <c r="AR2794" s="249"/>
      <c r="AS2794" s="230"/>
      <c r="AT2794" s="230"/>
      <c r="AU2794" s="230"/>
      <c r="AV2794" s="230"/>
      <c r="AW2794" s="230"/>
      <c r="AX2794" s="230"/>
      <c r="AY2794" s="230"/>
      <c r="AZ2794" s="230"/>
      <c r="BA2794" s="230"/>
      <c r="BB2794" s="230"/>
      <c r="BC2794" s="230"/>
      <c r="BD2794" s="230"/>
      <c r="BE2794" s="230"/>
      <c r="BF2794" s="230"/>
      <c r="BG2794" s="230"/>
      <c r="BH2794" s="230"/>
      <c r="BI2794" s="230"/>
      <c r="BJ2794" s="230"/>
      <c r="BK2794" s="230"/>
      <c r="BL2794" s="230"/>
      <c r="BM2794" s="230"/>
      <c r="BN2794" s="230"/>
      <c r="BO2794" s="230"/>
      <c r="BP2794" s="230"/>
      <c r="BQ2794" s="230"/>
      <c r="BR2794" s="230"/>
      <c r="BS2794" s="230"/>
      <c r="BT2794" s="230"/>
      <c r="BU2794" s="230"/>
      <c r="BV2794" s="230"/>
      <c r="BW2794" s="230"/>
      <c r="BX2794" s="230"/>
      <c r="BY2794" s="230"/>
      <c r="BZ2794" s="230"/>
      <c r="CA2794" s="230"/>
      <c r="CB2794" s="230"/>
      <c r="CC2794" s="230"/>
      <c r="CD2794" s="230"/>
      <c r="CE2794" s="230"/>
      <c r="CF2794" s="230"/>
      <c r="CG2794" s="230"/>
      <c r="CH2794" s="230"/>
      <c r="CI2794" s="230"/>
      <c r="CJ2794" s="230"/>
    </row>
    <row r="2795" spans="1:88" ht="14.25" customHeight="1">
      <c r="A2795" s="412"/>
      <c r="B2795" s="88"/>
      <c r="C2795" s="89"/>
      <c r="E2795" s="224"/>
      <c r="F2795" s="224"/>
      <c r="G2795" s="224"/>
      <c r="H2795" s="224"/>
      <c r="I2795" s="232"/>
      <c r="J2795" s="224"/>
      <c r="K2795" s="224"/>
      <c r="L2795" s="224"/>
      <c r="M2795" s="233"/>
      <c r="N2795" s="224"/>
      <c r="P2795" s="233"/>
      <c r="Q2795" s="244"/>
      <c r="R2795" s="245"/>
      <c r="S2795" s="154"/>
      <c r="T2795" s="154"/>
      <c r="U2795" s="236"/>
      <c r="V2795" s="225"/>
      <c r="W2795" s="246"/>
      <c r="X2795" s="247"/>
      <c r="Y2795" s="248"/>
      <c r="Z2795" s="249"/>
      <c r="AA2795" s="249"/>
      <c r="AB2795" s="250"/>
      <c r="AC2795" s="250"/>
      <c r="AD2795" s="230"/>
      <c r="AE2795" s="251"/>
      <c r="AF2795" s="252"/>
      <c r="AG2795" s="236"/>
      <c r="AH2795" s="253"/>
      <c r="AI2795" s="230"/>
      <c r="AJ2795" s="230"/>
      <c r="AK2795" s="230"/>
      <c r="AL2795" s="230"/>
      <c r="AM2795" s="230"/>
      <c r="AN2795" s="230"/>
      <c r="AO2795" s="230"/>
      <c r="AP2795" s="230"/>
      <c r="AQ2795" s="230"/>
      <c r="AR2795" s="249"/>
      <c r="AS2795" s="230"/>
      <c r="AT2795" s="230"/>
      <c r="AU2795" s="230"/>
      <c r="AV2795" s="230"/>
      <c r="AW2795" s="230"/>
      <c r="AX2795" s="230"/>
      <c r="AY2795" s="230"/>
      <c r="AZ2795" s="230"/>
      <c r="BA2795" s="230"/>
      <c r="BB2795" s="230"/>
      <c r="BC2795" s="230"/>
      <c r="BD2795" s="230"/>
      <c r="BE2795" s="230"/>
      <c r="BF2795" s="230"/>
      <c r="BG2795" s="230"/>
      <c r="BH2795" s="230"/>
      <c r="BI2795" s="230"/>
      <c r="BJ2795" s="230"/>
      <c r="BK2795" s="230"/>
      <c r="BL2795" s="230"/>
      <c r="BM2795" s="230"/>
      <c r="BN2795" s="230"/>
      <c r="BO2795" s="230"/>
      <c r="BP2795" s="230"/>
      <c r="BQ2795" s="230"/>
      <c r="BR2795" s="230"/>
      <c r="BS2795" s="230"/>
      <c r="BT2795" s="230"/>
      <c r="BU2795" s="230"/>
      <c r="BV2795" s="230"/>
      <c r="BW2795" s="230"/>
      <c r="BX2795" s="230"/>
      <c r="BY2795" s="230"/>
      <c r="BZ2795" s="230"/>
      <c r="CA2795" s="230"/>
      <c r="CB2795" s="230"/>
      <c r="CC2795" s="230"/>
      <c r="CD2795" s="230"/>
      <c r="CE2795" s="230"/>
      <c r="CF2795" s="230"/>
      <c r="CG2795" s="230"/>
      <c r="CH2795" s="230"/>
      <c r="CI2795" s="230"/>
      <c r="CJ2795" s="230"/>
    </row>
    <row r="2796" spans="1:88" ht="14.25" customHeight="1">
      <c r="A2796" s="412"/>
      <c r="B2796" s="88"/>
      <c r="C2796" s="89"/>
      <c r="E2796" s="224"/>
      <c r="F2796" s="224"/>
      <c r="G2796" s="224"/>
      <c r="H2796" s="224"/>
      <c r="I2796" s="232"/>
      <c r="J2796" s="224"/>
      <c r="K2796" s="224"/>
      <c r="L2796" s="224"/>
      <c r="M2796" s="233"/>
      <c r="N2796" s="224"/>
      <c r="P2796" s="233"/>
      <c r="Q2796" s="244"/>
      <c r="R2796" s="245"/>
      <c r="S2796" s="154"/>
      <c r="T2796" s="154"/>
      <c r="U2796" s="236"/>
      <c r="V2796" s="225"/>
      <c r="W2796" s="246"/>
      <c r="X2796" s="247"/>
      <c r="Y2796" s="248"/>
      <c r="Z2796" s="249"/>
      <c r="AA2796" s="249"/>
      <c r="AB2796" s="250"/>
      <c r="AC2796" s="250"/>
      <c r="AD2796" s="230"/>
      <c r="AE2796" s="251"/>
      <c r="AF2796" s="252"/>
      <c r="AG2796" s="236"/>
      <c r="AH2796" s="253"/>
      <c r="AI2796" s="230"/>
      <c r="AJ2796" s="230"/>
      <c r="AK2796" s="230"/>
      <c r="AL2796" s="230"/>
      <c r="AM2796" s="230"/>
      <c r="AN2796" s="230"/>
      <c r="AO2796" s="230"/>
      <c r="AP2796" s="230"/>
      <c r="AQ2796" s="230"/>
      <c r="AR2796" s="249"/>
      <c r="AS2796" s="230"/>
      <c r="AT2796" s="230"/>
      <c r="AU2796" s="230"/>
      <c r="AV2796" s="230"/>
      <c r="AW2796" s="230"/>
      <c r="AX2796" s="230"/>
      <c r="AY2796" s="230"/>
      <c r="AZ2796" s="230"/>
      <c r="BA2796" s="230"/>
      <c r="BB2796" s="230"/>
      <c r="BC2796" s="230"/>
      <c r="BD2796" s="230"/>
      <c r="BE2796" s="230"/>
      <c r="BF2796" s="230"/>
      <c r="BG2796" s="230"/>
      <c r="BH2796" s="230"/>
      <c r="BI2796" s="230"/>
      <c r="BJ2796" s="230"/>
      <c r="BK2796" s="230"/>
      <c r="BL2796" s="230"/>
      <c r="BM2796" s="230"/>
      <c r="BN2796" s="230"/>
      <c r="BO2796" s="230"/>
      <c r="BP2796" s="230"/>
      <c r="BQ2796" s="230"/>
      <c r="BR2796" s="230"/>
      <c r="BS2796" s="230"/>
      <c r="BT2796" s="230"/>
      <c r="BU2796" s="230"/>
      <c r="BV2796" s="230"/>
      <c r="BW2796" s="230"/>
      <c r="BX2796" s="230"/>
      <c r="BY2796" s="230"/>
      <c r="BZ2796" s="230"/>
      <c r="CA2796" s="230"/>
      <c r="CB2796" s="230"/>
      <c r="CC2796" s="230"/>
      <c r="CD2796" s="230"/>
      <c r="CE2796" s="230"/>
      <c r="CF2796" s="230"/>
      <c r="CG2796" s="230"/>
      <c r="CH2796" s="230"/>
      <c r="CI2796" s="230"/>
      <c r="CJ2796" s="230"/>
    </row>
    <row r="2797" spans="1:88" ht="14.25" customHeight="1">
      <c r="A2797" s="412"/>
      <c r="B2797" s="88"/>
      <c r="C2797" s="89"/>
      <c r="E2797" s="224"/>
      <c r="F2797" s="224"/>
      <c r="G2797" s="224"/>
      <c r="H2797" s="224"/>
      <c r="I2797" s="232"/>
      <c r="J2797" s="224"/>
      <c r="K2797" s="224"/>
      <c r="L2797" s="224"/>
      <c r="M2797" s="233"/>
      <c r="N2797" s="224"/>
      <c r="P2797" s="233"/>
      <c r="Q2797" s="244"/>
      <c r="R2797" s="245"/>
      <c r="S2797" s="154"/>
      <c r="T2797" s="154"/>
      <c r="U2797" s="236"/>
      <c r="V2797" s="225"/>
      <c r="W2797" s="246"/>
      <c r="X2797" s="247"/>
      <c r="Y2797" s="248"/>
      <c r="Z2797" s="249"/>
      <c r="AA2797" s="249"/>
      <c r="AB2797" s="250"/>
      <c r="AC2797" s="250"/>
      <c r="AD2797" s="230"/>
      <c r="AE2797" s="251"/>
      <c r="AF2797" s="252"/>
      <c r="AG2797" s="236"/>
      <c r="AH2797" s="253"/>
      <c r="AI2797" s="230"/>
      <c r="AJ2797" s="230"/>
      <c r="AK2797" s="230"/>
      <c r="AL2797" s="230"/>
      <c r="AM2797" s="230"/>
      <c r="AN2797" s="230"/>
      <c r="AO2797" s="230"/>
      <c r="AP2797" s="230"/>
      <c r="AQ2797" s="230"/>
      <c r="AR2797" s="249"/>
      <c r="AS2797" s="230"/>
      <c r="AT2797" s="230"/>
      <c r="AU2797" s="230"/>
      <c r="AV2797" s="230"/>
      <c r="AW2797" s="230"/>
      <c r="AX2797" s="230"/>
      <c r="AY2797" s="230"/>
      <c r="AZ2797" s="230"/>
      <c r="BA2797" s="230"/>
      <c r="BB2797" s="230"/>
      <c r="BC2797" s="230"/>
      <c r="BD2797" s="230"/>
      <c r="BE2797" s="230"/>
      <c r="BF2797" s="230"/>
      <c r="BG2797" s="230"/>
      <c r="BH2797" s="230"/>
      <c r="BI2797" s="230"/>
      <c r="BJ2797" s="230"/>
      <c r="BK2797" s="230"/>
      <c r="BL2797" s="230"/>
      <c r="BM2797" s="230"/>
      <c r="BN2797" s="230"/>
      <c r="BO2797" s="230"/>
      <c r="BP2797" s="230"/>
      <c r="BQ2797" s="230"/>
      <c r="BR2797" s="230"/>
      <c r="BS2797" s="230"/>
      <c r="BT2797" s="230"/>
      <c r="BU2797" s="230"/>
      <c r="BV2797" s="230"/>
      <c r="BW2797" s="230"/>
      <c r="BX2797" s="230"/>
      <c r="BY2797" s="230"/>
      <c r="BZ2797" s="230"/>
      <c r="CA2797" s="230"/>
      <c r="CB2797" s="230"/>
      <c r="CC2797" s="230"/>
      <c r="CD2797" s="230"/>
      <c r="CE2797" s="230"/>
      <c r="CF2797" s="230"/>
      <c r="CG2797" s="230"/>
      <c r="CH2797" s="230"/>
      <c r="CI2797" s="230"/>
      <c r="CJ2797" s="230"/>
    </row>
    <row r="2798" spans="1:88" ht="14.25" customHeight="1">
      <c r="A2798" s="412"/>
      <c r="B2798" s="88"/>
      <c r="C2798" s="89"/>
      <c r="E2798" s="224"/>
      <c r="F2798" s="224"/>
      <c r="G2798" s="224"/>
      <c r="H2798" s="224"/>
      <c r="I2798" s="232"/>
      <c r="J2798" s="224"/>
      <c r="K2798" s="224"/>
      <c r="L2798" s="224"/>
      <c r="M2798" s="233"/>
      <c r="N2798" s="224"/>
      <c r="P2798" s="233"/>
      <c r="Q2798" s="244"/>
      <c r="R2798" s="245"/>
      <c r="S2798" s="154"/>
      <c r="T2798" s="154"/>
      <c r="U2798" s="236"/>
      <c r="V2798" s="225"/>
      <c r="W2798" s="246"/>
      <c r="X2798" s="247"/>
      <c r="Y2798" s="248"/>
      <c r="Z2798" s="249"/>
      <c r="AA2798" s="249"/>
      <c r="AB2798" s="250"/>
      <c r="AC2798" s="250"/>
      <c r="AD2798" s="230"/>
      <c r="AE2798" s="251"/>
      <c r="AF2798" s="252"/>
      <c r="AG2798" s="236"/>
      <c r="AH2798" s="253"/>
      <c r="AI2798" s="230"/>
      <c r="AJ2798" s="230"/>
      <c r="AK2798" s="230"/>
      <c r="AL2798" s="230"/>
      <c r="AM2798" s="230"/>
      <c r="AN2798" s="230"/>
      <c r="AO2798" s="230"/>
      <c r="AP2798" s="230"/>
      <c r="AQ2798" s="230"/>
      <c r="AR2798" s="249"/>
      <c r="AS2798" s="230"/>
      <c r="AT2798" s="230"/>
      <c r="AU2798" s="230"/>
      <c r="AV2798" s="230"/>
      <c r="AW2798" s="230"/>
      <c r="AX2798" s="230"/>
      <c r="AY2798" s="230"/>
      <c r="AZ2798" s="230"/>
      <c r="BA2798" s="230"/>
      <c r="BB2798" s="230"/>
      <c r="BC2798" s="230"/>
      <c r="BD2798" s="230"/>
      <c r="BE2798" s="230"/>
      <c r="BF2798" s="230"/>
      <c r="BG2798" s="230"/>
      <c r="BH2798" s="230"/>
      <c r="BI2798" s="230"/>
      <c r="BJ2798" s="230"/>
      <c r="BK2798" s="230"/>
      <c r="BL2798" s="230"/>
      <c r="BM2798" s="230"/>
      <c r="BN2798" s="230"/>
      <c r="BO2798" s="230"/>
      <c r="BP2798" s="230"/>
      <c r="BQ2798" s="230"/>
      <c r="BR2798" s="230"/>
      <c r="BS2798" s="230"/>
      <c r="BT2798" s="230"/>
      <c r="BU2798" s="230"/>
      <c r="BV2798" s="230"/>
      <c r="BW2798" s="230"/>
      <c r="BX2798" s="230"/>
      <c r="BY2798" s="230"/>
      <c r="BZ2798" s="230"/>
      <c r="CA2798" s="230"/>
      <c r="CB2798" s="230"/>
      <c r="CC2798" s="230"/>
      <c r="CD2798" s="230"/>
      <c r="CE2798" s="230"/>
      <c r="CF2798" s="230"/>
      <c r="CG2798" s="230"/>
      <c r="CH2798" s="230"/>
      <c r="CI2798" s="230"/>
      <c r="CJ2798" s="230"/>
    </row>
    <row r="2799" spans="1:88" ht="14.25" customHeight="1">
      <c r="A2799" s="412"/>
      <c r="B2799" s="88"/>
      <c r="C2799" s="89"/>
      <c r="E2799" s="224"/>
      <c r="F2799" s="224"/>
      <c r="G2799" s="224"/>
      <c r="H2799" s="224"/>
      <c r="I2799" s="232"/>
      <c r="J2799" s="224"/>
      <c r="K2799" s="224"/>
      <c r="L2799" s="224"/>
      <c r="M2799" s="233"/>
      <c r="N2799" s="224"/>
      <c r="P2799" s="233"/>
      <c r="Q2799" s="244"/>
      <c r="R2799" s="245"/>
      <c r="S2799" s="154"/>
      <c r="T2799" s="154"/>
      <c r="U2799" s="236"/>
      <c r="V2799" s="225"/>
      <c r="W2799" s="246"/>
      <c r="X2799" s="247"/>
      <c r="Y2799" s="248"/>
      <c r="Z2799" s="249"/>
      <c r="AA2799" s="249"/>
      <c r="AB2799" s="250"/>
      <c r="AC2799" s="250"/>
      <c r="AD2799" s="230"/>
      <c r="AE2799" s="251"/>
      <c r="AF2799" s="252"/>
      <c r="AG2799" s="236"/>
      <c r="AH2799" s="253"/>
      <c r="AI2799" s="230"/>
      <c r="AJ2799" s="230"/>
      <c r="AK2799" s="230"/>
      <c r="AL2799" s="230"/>
      <c r="AM2799" s="230"/>
      <c r="AN2799" s="230"/>
      <c r="AO2799" s="230"/>
      <c r="AP2799" s="230"/>
      <c r="AQ2799" s="230"/>
      <c r="AR2799" s="249"/>
      <c r="AS2799" s="230"/>
      <c r="AT2799" s="230"/>
      <c r="AU2799" s="230"/>
      <c r="AV2799" s="230"/>
      <c r="AW2799" s="230"/>
      <c r="AX2799" s="230"/>
      <c r="AY2799" s="230"/>
      <c r="AZ2799" s="230"/>
      <c r="BA2799" s="230"/>
      <c r="BB2799" s="230"/>
      <c r="BC2799" s="230"/>
      <c r="BD2799" s="230"/>
      <c r="BE2799" s="230"/>
      <c r="BF2799" s="230"/>
      <c r="BG2799" s="230"/>
      <c r="BH2799" s="230"/>
      <c r="BI2799" s="230"/>
      <c r="BJ2799" s="230"/>
      <c r="BK2799" s="230"/>
      <c r="BL2799" s="230"/>
      <c r="BM2799" s="230"/>
      <c r="BN2799" s="230"/>
      <c r="BO2799" s="230"/>
      <c r="BP2799" s="230"/>
      <c r="BQ2799" s="230"/>
      <c r="BR2799" s="230"/>
      <c r="BS2799" s="230"/>
      <c r="BT2799" s="230"/>
      <c r="BU2799" s="230"/>
      <c r="BV2799" s="230"/>
      <c r="BW2799" s="230"/>
      <c r="BX2799" s="230"/>
      <c r="BY2799" s="230"/>
      <c r="BZ2799" s="230"/>
      <c r="CA2799" s="230"/>
      <c r="CB2799" s="230"/>
      <c r="CC2799" s="230"/>
      <c r="CD2799" s="230"/>
      <c r="CE2799" s="230"/>
      <c r="CF2799" s="230"/>
      <c r="CG2799" s="230"/>
      <c r="CH2799" s="230"/>
      <c r="CI2799" s="230"/>
      <c r="CJ2799" s="230"/>
    </row>
    <row r="2800" spans="1:88" ht="14.25" customHeight="1">
      <c r="A2800" s="412"/>
      <c r="B2800" s="88"/>
      <c r="C2800" s="89"/>
      <c r="E2800" s="224"/>
      <c r="F2800" s="224"/>
      <c r="G2800" s="224"/>
      <c r="H2800" s="224"/>
      <c r="I2800" s="232"/>
      <c r="J2800" s="224"/>
      <c r="K2800" s="224"/>
      <c r="L2800" s="224"/>
      <c r="M2800" s="233"/>
      <c r="N2800" s="224"/>
      <c r="P2800" s="233"/>
      <c r="Q2800" s="244"/>
      <c r="R2800" s="245"/>
      <c r="S2800" s="154"/>
      <c r="T2800" s="154"/>
      <c r="U2800" s="236"/>
      <c r="V2800" s="225"/>
      <c r="W2800" s="246"/>
      <c r="X2800" s="247"/>
      <c r="Y2800" s="248"/>
      <c r="Z2800" s="249"/>
      <c r="AA2800" s="249"/>
      <c r="AB2800" s="250"/>
      <c r="AC2800" s="250"/>
      <c r="AD2800" s="230"/>
      <c r="AE2800" s="251"/>
      <c r="AF2800" s="252"/>
      <c r="AG2800" s="236"/>
      <c r="AH2800" s="253"/>
      <c r="AI2800" s="230"/>
      <c r="AJ2800" s="230"/>
      <c r="AK2800" s="230"/>
      <c r="AL2800" s="230"/>
      <c r="AM2800" s="230"/>
      <c r="AN2800" s="230"/>
      <c r="AO2800" s="230"/>
      <c r="AP2800" s="230"/>
      <c r="AQ2800" s="230"/>
      <c r="AR2800" s="249"/>
      <c r="AS2800" s="230"/>
      <c r="AT2800" s="230"/>
      <c r="AU2800" s="230"/>
      <c r="AV2800" s="230"/>
      <c r="AW2800" s="230"/>
      <c r="AX2800" s="230"/>
      <c r="AY2800" s="230"/>
      <c r="AZ2800" s="230"/>
      <c r="BA2800" s="230"/>
      <c r="BB2800" s="230"/>
      <c r="BC2800" s="230"/>
      <c r="BD2800" s="230"/>
      <c r="BE2800" s="230"/>
      <c r="BF2800" s="230"/>
      <c r="BG2800" s="230"/>
      <c r="BH2800" s="230"/>
      <c r="BI2800" s="230"/>
      <c r="BJ2800" s="230"/>
      <c r="BK2800" s="230"/>
      <c r="BL2800" s="230"/>
      <c r="BM2800" s="230"/>
      <c r="BN2800" s="230"/>
      <c r="BO2800" s="230"/>
      <c r="BP2800" s="230"/>
      <c r="BQ2800" s="230"/>
      <c r="BR2800" s="230"/>
      <c r="BS2800" s="230"/>
      <c r="BT2800" s="230"/>
      <c r="BU2800" s="230"/>
      <c r="BV2800" s="230"/>
      <c r="BW2800" s="230"/>
      <c r="BX2800" s="230"/>
      <c r="BY2800" s="230"/>
      <c r="BZ2800" s="230"/>
      <c r="CA2800" s="230"/>
      <c r="CB2800" s="230"/>
      <c r="CC2800" s="230"/>
      <c r="CD2800" s="230"/>
      <c r="CE2800" s="230"/>
      <c r="CF2800" s="230"/>
      <c r="CG2800" s="230"/>
      <c r="CH2800" s="230"/>
      <c r="CI2800" s="230"/>
      <c r="CJ2800" s="230"/>
    </row>
    <row r="2801" spans="1:88" ht="14.25" customHeight="1">
      <c r="A2801" s="412"/>
      <c r="B2801" s="88"/>
      <c r="C2801" s="89"/>
      <c r="E2801" s="224"/>
      <c r="F2801" s="224"/>
      <c r="G2801" s="224"/>
      <c r="H2801" s="224"/>
      <c r="I2801" s="232"/>
      <c r="J2801" s="224"/>
      <c r="K2801" s="224"/>
      <c r="L2801" s="224"/>
      <c r="M2801" s="233"/>
      <c r="N2801" s="224"/>
      <c r="P2801" s="233"/>
      <c r="Q2801" s="244"/>
      <c r="R2801" s="245"/>
      <c r="S2801" s="154"/>
      <c r="T2801" s="154"/>
      <c r="U2801" s="236"/>
      <c r="V2801" s="225"/>
      <c r="W2801" s="246"/>
      <c r="X2801" s="247"/>
      <c r="Y2801" s="248"/>
      <c r="Z2801" s="249"/>
      <c r="AA2801" s="249"/>
      <c r="AB2801" s="250"/>
      <c r="AC2801" s="250"/>
      <c r="AD2801" s="230"/>
      <c r="AE2801" s="251"/>
      <c r="AF2801" s="252"/>
      <c r="AG2801" s="236"/>
      <c r="AH2801" s="253"/>
      <c r="AI2801" s="230"/>
      <c r="AJ2801" s="230"/>
      <c r="AK2801" s="230"/>
      <c r="AL2801" s="230"/>
      <c r="AM2801" s="230"/>
      <c r="AN2801" s="230"/>
      <c r="AO2801" s="230"/>
      <c r="AP2801" s="230"/>
      <c r="AQ2801" s="230"/>
      <c r="AR2801" s="249"/>
      <c r="AS2801" s="230"/>
      <c r="AT2801" s="230"/>
      <c r="AU2801" s="230"/>
      <c r="AV2801" s="230"/>
      <c r="AW2801" s="230"/>
      <c r="AX2801" s="230"/>
      <c r="AY2801" s="230"/>
      <c r="AZ2801" s="230"/>
      <c r="BA2801" s="230"/>
      <c r="BB2801" s="230"/>
      <c r="BC2801" s="230"/>
      <c r="BD2801" s="230"/>
      <c r="BE2801" s="230"/>
      <c r="BF2801" s="230"/>
      <c r="BG2801" s="230"/>
      <c r="BH2801" s="230"/>
      <c r="BI2801" s="230"/>
      <c r="BJ2801" s="230"/>
      <c r="BK2801" s="230"/>
      <c r="BL2801" s="230"/>
      <c r="BM2801" s="230"/>
      <c r="BN2801" s="230"/>
      <c r="BO2801" s="230"/>
      <c r="BP2801" s="230"/>
      <c r="BQ2801" s="230"/>
      <c r="BR2801" s="230"/>
      <c r="BS2801" s="230"/>
      <c r="BT2801" s="230"/>
      <c r="BU2801" s="230"/>
      <c r="BV2801" s="230"/>
      <c r="BW2801" s="230"/>
      <c r="BX2801" s="230"/>
      <c r="BY2801" s="230"/>
      <c r="BZ2801" s="230"/>
      <c r="CA2801" s="230"/>
      <c r="CB2801" s="230"/>
      <c r="CC2801" s="230"/>
      <c r="CD2801" s="230"/>
      <c r="CE2801" s="230"/>
      <c r="CF2801" s="230"/>
      <c r="CG2801" s="230"/>
      <c r="CH2801" s="230"/>
      <c r="CI2801" s="230"/>
      <c r="CJ2801" s="230"/>
    </row>
    <row r="2802" spans="1:88" ht="14.25" customHeight="1">
      <c r="A2802" s="412"/>
      <c r="B2802" s="88"/>
      <c r="C2802" s="89"/>
      <c r="E2802" s="224"/>
      <c r="F2802" s="224"/>
      <c r="G2802" s="224"/>
      <c r="H2802" s="224"/>
      <c r="I2802" s="232"/>
      <c r="J2802" s="224"/>
      <c r="K2802" s="224"/>
      <c r="L2802" s="224"/>
      <c r="M2802" s="233"/>
      <c r="N2802" s="224"/>
      <c r="P2802" s="233"/>
      <c r="Q2802" s="244"/>
      <c r="R2802" s="245"/>
      <c r="S2802" s="154"/>
      <c r="T2802" s="154"/>
      <c r="U2802" s="236"/>
      <c r="V2802" s="225"/>
      <c r="W2802" s="246"/>
      <c r="X2802" s="247"/>
      <c r="Y2802" s="248"/>
      <c r="Z2802" s="249"/>
      <c r="AA2802" s="249"/>
      <c r="AB2802" s="250"/>
      <c r="AC2802" s="250"/>
      <c r="AD2802" s="230"/>
      <c r="AE2802" s="251"/>
      <c r="AF2802" s="252"/>
      <c r="AG2802" s="236"/>
      <c r="AH2802" s="253"/>
      <c r="AI2802" s="230"/>
      <c r="AJ2802" s="230"/>
      <c r="AK2802" s="230"/>
      <c r="AL2802" s="230"/>
      <c r="AM2802" s="230"/>
      <c r="AN2802" s="230"/>
      <c r="AO2802" s="230"/>
      <c r="AP2802" s="230"/>
      <c r="AQ2802" s="230"/>
      <c r="AR2802" s="249"/>
      <c r="AS2802" s="230"/>
      <c r="AT2802" s="230"/>
      <c r="AU2802" s="230"/>
      <c r="AV2802" s="230"/>
      <c r="AW2802" s="230"/>
      <c r="AX2802" s="230"/>
      <c r="AY2802" s="230"/>
      <c r="AZ2802" s="230"/>
      <c r="BA2802" s="230"/>
      <c r="BB2802" s="230"/>
      <c r="BC2802" s="230"/>
      <c r="BD2802" s="230"/>
      <c r="BE2802" s="230"/>
      <c r="BF2802" s="230"/>
      <c r="BG2802" s="230"/>
      <c r="BH2802" s="230"/>
      <c r="BI2802" s="230"/>
      <c r="BJ2802" s="230"/>
      <c r="BK2802" s="230"/>
      <c r="BL2802" s="230"/>
      <c r="BM2802" s="230"/>
      <c r="BN2802" s="230"/>
      <c r="BO2802" s="230"/>
      <c r="BP2802" s="230"/>
      <c r="BQ2802" s="230"/>
      <c r="BR2802" s="230"/>
      <c r="BS2802" s="230"/>
      <c r="BT2802" s="230"/>
      <c r="BU2802" s="230"/>
      <c r="BV2802" s="230"/>
      <c r="BW2802" s="230"/>
      <c r="BX2802" s="230"/>
      <c r="BY2802" s="230"/>
      <c r="BZ2802" s="230"/>
      <c r="CA2802" s="230"/>
      <c r="CB2802" s="230"/>
      <c r="CC2802" s="230"/>
      <c r="CD2802" s="230"/>
      <c r="CE2802" s="230"/>
      <c r="CF2802" s="230"/>
      <c r="CG2802" s="230"/>
      <c r="CH2802" s="230"/>
      <c r="CI2802" s="230"/>
      <c r="CJ2802" s="230"/>
    </row>
    <row r="2803" spans="1:88" ht="14.25" customHeight="1">
      <c r="A2803" s="412"/>
      <c r="B2803" s="88"/>
      <c r="C2803" s="89"/>
      <c r="E2803" s="224"/>
      <c r="F2803" s="224"/>
      <c r="G2803" s="224"/>
      <c r="H2803" s="224"/>
      <c r="I2803" s="232"/>
      <c r="J2803" s="224"/>
      <c r="K2803" s="224"/>
      <c r="L2803" s="224"/>
      <c r="M2803" s="233"/>
      <c r="N2803" s="224"/>
      <c r="P2803" s="233"/>
      <c r="Q2803" s="244"/>
      <c r="R2803" s="245"/>
      <c r="S2803" s="154"/>
      <c r="T2803" s="154"/>
      <c r="U2803" s="236"/>
      <c r="V2803" s="225"/>
      <c r="W2803" s="246"/>
      <c r="X2803" s="247"/>
      <c r="Y2803" s="248"/>
      <c r="Z2803" s="249"/>
      <c r="AA2803" s="249"/>
      <c r="AB2803" s="250"/>
      <c r="AC2803" s="250"/>
      <c r="AD2803" s="230"/>
      <c r="AE2803" s="251"/>
      <c r="AF2803" s="252"/>
      <c r="AG2803" s="236"/>
      <c r="AH2803" s="253"/>
      <c r="AI2803" s="230"/>
      <c r="AJ2803" s="230"/>
      <c r="AK2803" s="230"/>
      <c r="AL2803" s="230"/>
      <c r="AM2803" s="230"/>
      <c r="AN2803" s="230"/>
      <c r="AO2803" s="230"/>
      <c r="AP2803" s="230"/>
      <c r="AQ2803" s="230"/>
      <c r="AR2803" s="249"/>
      <c r="AS2803" s="230"/>
      <c r="AT2803" s="230"/>
      <c r="AU2803" s="230"/>
      <c r="AV2803" s="230"/>
      <c r="AW2803" s="230"/>
      <c r="AX2803" s="230"/>
      <c r="AY2803" s="230"/>
      <c r="AZ2803" s="230"/>
      <c r="BA2803" s="230"/>
      <c r="BB2803" s="230"/>
      <c r="BC2803" s="230"/>
      <c r="BD2803" s="230"/>
      <c r="BE2803" s="230"/>
      <c r="BF2803" s="230"/>
      <c r="BG2803" s="230"/>
      <c r="BH2803" s="230"/>
      <c r="BI2803" s="230"/>
      <c r="BJ2803" s="230"/>
      <c r="BK2803" s="230"/>
      <c r="BL2803" s="230"/>
      <c r="BM2803" s="230"/>
      <c r="BN2803" s="230"/>
      <c r="BO2803" s="230"/>
      <c r="BP2803" s="230"/>
      <c r="BQ2803" s="230"/>
      <c r="BR2803" s="230"/>
      <c r="BS2803" s="230"/>
      <c r="BT2803" s="230"/>
      <c r="BU2803" s="230"/>
      <c r="BV2803" s="230"/>
      <c r="BW2803" s="230"/>
      <c r="BX2803" s="230"/>
      <c r="BY2803" s="230"/>
      <c r="BZ2803" s="230"/>
      <c r="CA2803" s="230"/>
      <c r="CB2803" s="230"/>
      <c r="CC2803" s="230"/>
      <c r="CD2803" s="230"/>
      <c r="CE2803" s="230"/>
      <c r="CF2803" s="230"/>
      <c r="CG2803" s="230"/>
      <c r="CH2803" s="230"/>
      <c r="CI2803" s="230"/>
      <c r="CJ2803" s="230"/>
    </row>
    <row r="2804" spans="1:88" ht="14.25" customHeight="1">
      <c r="A2804" s="412"/>
      <c r="B2804" s="88"/>
      <c r="C2804" s="89"/>
      <c r="E2804" s="224"/>
      <c r="F2804" s="224"/>
      <c r="G2804" s="224"/>
      <c r="H2804" s="224"/>
      <c r="I2804" s="232"/>
      <c r="J2804" s="224"/>
      <c r="K2804" s="224"/>
      <c r="L2804" s="224"/>
      <c r="M2804" s="233"/>
      <c r="N2804" s="224"/>
      <c r="P2804" s="233"/>
      <c r="Q2804" s="244"/>
      <c r="R2804" s="245"/>
      <c r="S2804" s="154"/>
      <c r="T2804" s="154"/>
      <c r="U2804" s="236"/>
      <c r="V2804" s="225"/>
      <c r="W2804" s="246"/>
      <c r="X2804" s="247"/>
      <c r="Y2804" s="248"/>
      <c r="Z2804" s="249"/>
      <c r="AA2804" s="249"/>
      <c r="AB2804" s="250"/>
      <c r="AC2804" s="250"/>
      <c r="AD2804" s="230"/>
      <c r="AE2804" s="251"/>
      <c r="AF2804" s="252"/>
      <c r="AG2804" s="236"/>
      <c r="AH2804" s="253"/>
      <c r="AI2804" s="230"/>
      <c r="AJ2804" s="230"/>
      <c r="AK2804" s="230"/>
      <c r="AL2804" s="230"/>
      <c r="AM2804" s="230"/>
      <c r="AN2804" s="230"/>
      <c r="AO2804" s="230"/>
      <c r="AP2804" s="230"/>
      <c r="AQ2804" s="230"/>
      <c r="AR2804" s="249"/>
      <c r="AS2804" s="230"/>
      <c r="AT2804" s="230"/>
      <c r="AU2804" s="230"/>
      <c r="AV2804" s="230"/>
      <c r="AW2804" s="230"/>
      <c r="AX2804" s="230"/>
      <c r="AY2804" s="230"/>
      <c r="AZ2804" s="230"/>
      <c r="BA2804" s="230"/>
      <c r="BB2804" s="230"/>
      <c r="BC2804" s="230"/>
      <c r="BD2804" s="230"/>
      <c r="BE2804" s="230"/>
      <c r="BF2804" s="230"/>
      <c r="BG2804" s="230"/>
      <c r="BH2804" s="230"/>
      <c r="BI2804" s="230"/>
      <c r="BJ2804" s="230"/>
      <c r="BK2804" s="230"/>
      <c r="BL2804" s="230"/>
      <c r="BM2804" s="230"/>
      <c r="BN2804" s="230"/>
      <c r="BO2804" s="230"/>
      <c r="BP2804" s="230"/>
      <c r="BQ2804" s="230"/>
      <c r="BR2804" s="230"/>
      <c r="BS2804" s="230"/>
      <c r="BT2804" s="230"/>
      <c r="BU2804" s="230"/>
      <c r="BV2804" s="230"/>
      <c r="BW2804" s="230"/>
      <c r="BX2804" s="230"/>
      <c r="BY2804" s="230"/>
      <c r="BZ2804" s="230"/>
      <c r="CA2804" s="230"/>
      <c r="CB2804" s="230"/>
      <c r="CC2804" s="230"/>
      <c r="CD2804" s="230"/>
      <c r="CE2804" s="230"/>
      <c r="CF2804" s="230"/>
      <c r="CG2804" s="230"/>
      <c r="CH2804" s="230"/>
      <c r="CI2804" s="230"/>
      <c r="CJ2804" s="230"/>
    </row>
    <row r="2805" spans="1:88" ht="14.25" customHeight="1">
      <c r="A2805" s="412"/>
      <c r="B2805" s="88"/>
      <c r="C2805" s="89"/>
      <c r="E2805" s="224"/>
      <c r="F2805" s="224"/>
      <c r="G2805" s="224"/>
      <c r="H2805" s="224"/>
      <c r="I2805" s="232"/>
      <c r="J2805" s="224"/>
      <c r="K2805" s="224"/>
      <c r="L2805" s="224"/>
      <c r="M2805" s="233"/>
      <c r="N2805" s="224"/>
      <c r="P2805" s="233"/>
      <c r="Q2805" s="244"/>
      <c r="R2805" s="245"/>
      <c r="S2805" s="154"/>
      <c r="T2805" s="154"/>
      <c r="U2805" s="236"/>
      <c r="V2805" s="225"/>
      <c r="W2805" s="246"/>
      <c r="X2805" s="247"/>
      <c r="Y2805" s="248"/>
      <c r="Z2805" s="249"/>
      <c r="AA2805" s="249"/>
      <c r="AB2805" s="250"/>
      <c r="AC2805" s="250"/>
      <c r="AD2805" s="230"/>
      <c r="AE2805" s="251"/>
      <c r="AF2805" s="252"/>
      <c r="AG2805" s="236"/>
      <c r="AH2805" s="253"/>
      <c r="AI2805" s="230"/>
      <c r="AJ2805" s="230"/>
      <c r="AK2805" s="230"/>
      <c r="AL2805" s="230"/>
      <c r="AM2805" s="230"/>
      <c r="AN2805" s="230"/>
      <c r="AO2805" s="230"/>
      <c r="AP2805" s="230"/>
      <c r="AQ2805" s="230"/>
      <c r="AR2805" s="249"/>
      <c r="AS2805" s="230"/>
      <c r="AT2805" s="230"/>
      <c r="AU2805" s="230"/>
      <c r="AV2805" s="230"/>
      <c r="AW2805" s="230"/>
      <c r="AX2805" s="230"/>
      <c r="AY2805" s="230"/>
      <c r="AZ2805" s="230"/>
      <c r="BA2805" s="230"/>
      <c r="BB2805" s="230"/>
      <c r="BC2805" s="230"/>
      <c r="BD2805" s="230"/>
      <c r="BE2805" s="230"/>
      <c r="BF2805" s="230"/>
      <c r="BG2805" s="230"/>
      <c r="BH2805" s="230"/>
      <c r="BI2805" s="230"/>
      <c r="BJ2805" s="230"/>
      <c r="BK2805" s="230"/>
      <c r="BL2805" s="230"/>
      <c r="BM2805" s="230"/>
      <c r="BN2805" s="230"/>
      <c r="BO2805" s="230"/>
      <c r="BP2805" s="230"/>
      <c r="BQ2805" s="230"/>
      <c r="BR2805" s="230"/>
      <c r="BS2805" s="230"/>
      <c r="BT2805" s="230"/>
      <c r="BU2805" s="230"/>
      <c r="BV2805" s="230"/>
      <c r="BW2805" s="230"/>
      <c r="BX2805" s="230"/>
      <c r="BY2805" s="230"/>
      <c r="BZ2805" s="230"/>
      <c r="CA2805" s="230"/>
      <c r="CB2805" s="230"/>
      <c r="CC2805" s="230"/>
      <c r="CD2805" s="230"/>
      <c r="CE2805" s="230"/>
      <c r="CF2805" s="230"/>
      <c r="CG2805" s="230"/>
      <c r="CH2805" s="230"/>
      <c r="CI2805" s="230"/>
      <c r="CJ2805" s="230"/>
    </row>
    <row r="2806" spans="1:88" ht="14.25" customHeight="1">
      <c r="A2806" s="412"/>
      <c r="B2806" s="88"/>
      <c r="C2806" s="89"/>
      <c r="E2806" s="224"/>
      <c r="F2806" s="224"/>
      <c r="G2806" s="224"/>
      <c r="H2806" s="224"/>
      <c r="I2806" s="232"/>
      <c r="J2806" s="224"/>
      <c r="K2806" s="224"/>
      <c r="L2806" s="224"/>
      <c r="M2806" s="233"/>
      <c r="N2806" s="224"/>
      <c r="P2806" s="233"/>
      <c r="Q2806" s="244"/>
      <c r="R2806" s="245"/>
      <c r="S2806" s="154"/>
      <c r="T2806" s="154"/>
      <c r="U2806" s="236"/>
      <c r="V2806" s="225"/>
      <c r="W2806" s="246"/>
      <c r="X2806" s="247"/>
      <c r="Y2806" s="248"/>
      <c r="Z2806" s="249"/>
      <c r="AA2806" s="249"/>
      <c r="AB2806" s="250"/>
      <c r="AC2806" s="250"/>
      <c r="AD2806" s="230"/>
      <c r="AE2806" s="251"/>
      <c r="AF2806" s="252"/>
      <c r="AG2806" s="236"/>
      <c r="AH2806" s="253"/>
      <c r="AI2806" s="230"/>
      <c r="AJ2806" s="230"/>
      <c r="AK2806" s="230"/>
      <c r="AL2806" s="230"/>
      <c r="AM2806" s="230"/>
      <c r="AN2806" s="230"/>
      <c r="AO2806" s="230"/>
      <c r="AP2806" s="230"/>
      <c r="AQ2806" s="230"/>
      <c r="AR2806" s="249"/>
      <c r="AS2806" s="230"/>
      <c r="AT2806" s="230"/>
      <c r="AU2806" s="230"/>
      <c r="AV2806" s="230"/>
      <c r="AW2806" s="230"/>
      <c r="AX2806" s="230"/>
      <c r="AY2806" s="230"/>
      <c r="AZ2806" s="230"/>
      <c r="BA2806" s="230"/>
      <c r="BB2806" s="230"/>
      <c r="BC2806" s="230"/>
      <c r="BD2806" s="230"/>
      <c r="BE2806" s="230"/>
      <c r="BF2806" s="230"/>
      <c r="BG2806" s="230"/>
      <c r="BH2806" s="230"/>
      <c r="BI2806" s="230"/>
      <c r="BJ2806" s="230"/>
      <c r="BK2806" s="230"/>
      <c r="BL2806" s="230"/>
      <c r="BM2806" s="230"/>
      <c r="BN2806" s="230"/>
      <c r="BO2806" s="230"/>
      <c r="BP2806" s="230"/>
      <c r="BQ2806" s="230"/>
      <c r="BR2806" s="230"/>
      <c r="BS2806" s="230"/>
      <c r="BT2806" s="230"/>
      <c r="BU2806" s="230"/>
      <c r="BV2806" s="230"/>
      <c r="BW2806" s="230"/>
      <c r="BX2806" s="230"/>
      <c r="BY2806" s="230"/>
      <c r="BZ2806" s="230"/>
      <c r="CA2806" s="230"/>
      <c r="CB2806" s="230"/>
      <c r="CC2806" s="230"/>
      <c r="CD2806" s="230"/>
      <c r="CE2806" s="230"/>
      <c r="CF2806" s="230"/>
      <c r="CG2806" s="230"/>
      <c r="CH2806" s="230"/>
      <c r="CI2806" s="230"/>
      <c r="CJ2806" s="230"/>
    </row>
    <row r="2807" spans="1:88" ht="14.25" customHeight="1">
      <c r="A2807" s="412"/>
      <c r="B2807" s="88"/>
      <c r="C2807" s="89"/>
      <c r="E2807" s="224"/>
      <c r="F2807" s="224"/>
      <c r="G2807" s="224"/>
      <c r="H2807" s="224"/>
      <c r="I2807" s="232"/>
      <c r="J2807" s="224"/>
      <c r="K2807" s="224"/>
      <c r="L2807" s="224"/>
      <c r="M2807" s="233"/>
      <c r="N2807" s="224"/>
      <c r="P2807" s="233"/>
      <c r="Q2807" s="244"/>
      <c r="R2807" s="245"/>
      <c r="S2807" s="154"/>
      <c r="T2807" s="154"/>
      <c r="U2807" s="236"/>
      <c r="V2807" s="225"/>
      <c r="W2807" s="246"/>
      <c r="X2807" s="247"/>
      <c r="Y2807" s="248"/>
      <c r="Z2807" s="249"/>
      <c r="AA2807" s="249"/>
      <c r="AB2807" s="250"/>
      <c r="AC2807" s="250"/>
      <c r="AD2807" s="230"/>
      <c r="AE2807" s="251"/>
      <c r="AF2807" s="252"/>
      <c r="AG2807" s="236"/>
      <c r="AH2807" s="253"/>
      <c r="AI2807" s="230"/>
      <c r="AJ2807" s="230"/>
      <c r="AK2807" s="230"/>
      <c r="AL2807" s="230"/>
      <c r="AM2807" s="230"/>
      <c r="AN2807" s="230"/>
      <c r="AO2807" s="230"/>
      <c r="AP2807" s="230"/>
      <c r="AQ2807" s="230"/>
      <c r="AR2807" s="249"/>
      <c r="AS2807" s="230"/>
      <c r="AT2807" s="230"/>
      <c r="AU2807" s="230"/>
      <c r="AV2807" s="230"/>
      <c r="AW2807" s="230"/>
      <c r="AX2807" s="230"/>
      <c r="AY2807" s="230"/>
      <c r="AZ2807" s="230"/>
      <c r="BA2807" s="230"/>
      <c r="BB2807" s="230"/>
      <c r="BC2807" s="230"/>
      <c r="BD2807" s="230"/>
      <c r="BE2807" s="230"/>
      <c r="BF2807" s="230"/>
      <c r="BG2807" s="230"/>
      <c r="BH2807" s="230"/>
      <c r="BI2807" s="230"/>
      <c r="BJ2807" s="230"/>
      <c r="BK2807" s="230"/>
      <c r="BL2807" s="230"/>
      <c r="BM2807" s="230"/>
      <c r="BN2807" s="230"/>
      <c r="BO2807" s="230"/>
      <c r="BP2807" s="230"/>
      <c r="BQ2807" s="230"/>
      <c r="BR2807" s="230"/>
      <c r="BS2807" s="230"/>
      <c r="BT2807" s="230"/>
      <c r="BU2807" s="230"/>
      <c r="BV2807" s="230"/>
      <c r="BW2807" s="230"/>
      <c r="BX2807" s="230"/>
      <c r="BY2807" s="230"/>
      <c r="BZ2807" s="230"/>
      <c r="CA2807" s="230"/>
      <c r="CB2807" s="230"/>
      <c r="CC2807" s="230"/>
      <c r="CD2807" s="230"/>
      <c r="CE2807" s="230"/>
      <c r="CF2807" s="230"/>
      <c r="CG2807" s="230"/>
      <c r="CH2807" s="230"/>
      <c r="CI2807" s="230"/>
      <c r="CJ2807" s="230"/>
    </row>
    <row r="2808" spans="1:88" ht="14.25" customHeight="1">
      <c r="A2808" s="412"/>
      <c r="B2808" s="88"/>
      <c r="C2808" s="89"/>
      <c r="E2808" s="224"/>
      <c r="F2808" s="224"/>
      <c r="G2808" s="224"/>
      <c r="H2808" s="224"/>
      <c r="I2808" s="232"/>
      <c r="J2808" s="224"/>
      <c r="K2808" s="224"/>
      <c r="L2808" s="224"/>
      <c r="M2808" s="233"/>
      <c r="N2808" s="224"/>
      <c r="P2808" s="233"/>
      <c r="Q2808" s="244"/>
      <c r="R2808" s="245"/>
      <c r="S2808" s="154"/>
      <c r="T2808" s="154"/>
      <c r="U2808" s="236"/>
      <c r="V2808" s="225"/>
      <c r="W2808" s="246"/>
      <c r="X2808" s="247"/>
      <c r="Y2808" s="248"/>
      <c r="Z2808" s="249"/>
      <c r="AA2808" s="249"/>
      <c r="AB2808" s="250"/>
      <c r="AC2808" s="250"/>
      <c r="AD2808" s="230"/>
      <c r="AE2808" s="251"/>
      <c r="AF2808" s="252"/>
      <c r="AG2808" s="236"/>
      <c r="AH2808" s="253"/>
      <c r="AI2808" s="230"/>
      <c r="AJ2808" s="230"/>
      <c r="AK2808" s="230"/>
      <c r="AL2808" s="230"/>
      <c r="AM2808" s="230"/>
      <c r="AN2808" s="230"/>
      <c r="AO2808" s="230"/>
      <c r="AP2808" s="230"/>
      <c r="AQ2808" s="230"/>
      <c r="AR2808" s="249"/>
      <c r="AS2808" s="230"/>
      <c r="AT2808" s="230"/>
      <c r="AU2808" s="230"/>
      <c r="AV2808" s="230"/>
      <c r="AW2808" s="230"/>
      <c r="AX2808" s="230"/>
      <c r="AY2808" s="230"/>
      <c r="AZ2808" s="230"/>
      <c r="BA2808" s="230"/>
      <c r="BB2808" s="230"/>
      <c r="BC2808" s="230"/>
      <c r="BD2808" s="230"/>
      <c r="BE2808" s="230"/>
      <c r="BF2808" s="230"/>
      <c r="BG2808" s="230"/>
      <c r="BH2808" s="230"/>
      <c r="BI2808" s="230"/>
      <c r="BJ2808" s="230"/>
      <c r="BK2808" s="230"/>
      <c r="BL2808" s="230"/>
      <c r="BM2808" s="230"/>
      <c r="BN2808" s="230"/>
      <c r="BO2808" s="230"/>
      <c r="BP2808" s="230"/>
      <c r="BQ2808" s="230"/>
      <c r="BR2808" s="230"/>
      <c r="BS2808" s="230"/>
      <c r="BT2808" s="230"/>
      <c r="BU2808" s="230"/>
      <c r="BV2808" s="230"/>
      <c r="BW2808" s="230"/>
      <c r="BX2808" s="230"/>
      <c r="BY2808" s="230"/>
      <c r="BZ2808" s="230"/>
      <c r="CA2808" s="230"/>
      <c r="CB2808" s="230"/>
      <c r="CC2808" s="230"/>
      <c r="CD2808" s="230"/>
      <c r="CE2808" s="230"/>
      <c r="CF2808" s="230"/>
      <c r="CG2808" s="230"/>
      <c r="CH2808" s="230"/>
      <c r="CI2808" s="230"/>
      <c r="CJ2808" s="230"/>
    </row>
    <row r="2809" spans="1:88" ht="14.25" customHeight="1">
      <c r="A2809" s="412"/>
      <c r="B2809" s="88"/>
      <c r="C2809" s="89"/>
      <c r="E2809" s="224"/>
      <c r="F2809" s="224"/>
      <c r="G2809" s="224"/>
      <c r="H2809" s="224"/>
      <c r="I2809" s="232"/>
      <c r="J2809" s="224"/>
      <c r="K2809" s="224"/>
      <c r="L2809" s="224"/>
      <c r="M2809" s="233"/>
      <c r="N2809" s="224"/>
      <c r="P2809" s="233"/>
      <c r="Q2809" s="244"/>
      <c r="R2809" s="245"/>
      <c r="S2809" s="154"/>
      <c r="T2809" s="154"/>
      <c r="U2809" s="236"/>
      <c r="V2809" s="225"/>
      <c r="W2809" s="246"/>
      <c r="X2809" s="247"/>
      <c r="Y2809" s="248"/>
      <c r="Z2809" s="249"/>
      <c r="AA2809" s="249"/>
      <c r="AB2809" s="250"/>
      <c r="AC2809" s="250"/>
      <c r="AD2809" s="230"/>
      <c r="AE2809" s="251"/>
      <c r="AF2809" s="252"/>
      <c r="AG2809" s="236"/>
      <c r="AH2809" s="253"/>
      <c r="AI2809" s="230"/>
      <c r="AJ2809" s="230"/>
      <c r="AK2809" s="230"/>
      <c r="AL2809" s="230"/>
      <c r="AM2809" s="230"/>
      <c r="AN2809" s="230"/>
      <c r="AO2809" s="230"/>
      <c r="AP2809" s="230"/>
      <c r="AQ2809" s="230"/>
      <c r="AR2809" s="249"/>
      <c r="AS2809" s="230"/>
      <c r="AT2809" s="230"/>
      <c r="AU2809" s="230"/>
      <c r="AV2809" s="230"/>
      <c r="AW2809" s="230"/>
      <c r="AX2809" s="230"/>
      <c r="AY2809" s="230"/>
      <c r="AZ2809" s="230"/>
      <c r="BA2809" s="230"/>
      <c r="BB2809" s="230"/>
      <c r="BC2809" s="230"/>
      <c r="BD2809" s="230"/>
      <c r="BE2809" s="230"/>
      <c r="BF2809" s="230"/>
      <c r="BG2809" s="230"/>
      <c r="BH2809" s="230"/>
      <c r="BI2809" s="230"/>
      <c r="BJ2809" s="230"/>
      <c r="BK2809" s="230"/>
      <c r="BL2809" s="230"/>
      <c r="BM2809" s="230"/>
      <c r="BN2809" s="230"/>
      <c r="BO2809" s="230"/>
      <c r="BP2809" s="230"/>
      <c r="BQ2809" s="230"/>
      <c r="BR2809" s="230"/>
      <c r="BS2809" s="230"/>
      <c r="BT2809" s="230"/>
      <c r="BU2809" s="230"/>
      <c r="BV2809" s="230"/>
      <c r="BW2809" s="230"/>
      <c r="BX2809" s="230"/>
      <c r="BY2809" s="230"/>
      <c r="BZ2809" s="230"/>
      <c r="CA2809" s="230"/>
      <c r="CB2809" s="230"/>
      <c r="CC2809" s="230"/>
      <c r="CD2809" s="230"/>
      <c r="CE2809" s="230"/>
      <c r="CF2809" s="230"/>
      <c r="CG2809" s="230"/>
      <c r="CH2809" s="230"/>
      <c r="CI2809" s="230"/>
      <c r="CJ2809" s="230"/>
    </row>
    <row r="2810" spans="1:88" ht="14.25" customHeight="1">
      <c r="A2810" s="412"/>
      <c r="B2810" s="88"/>
      <c r="C2810" s="89"/>
      <c r="E2810" s="224"/>
      <c r="F2810" s="224"/>
      <c r="G2810" s="224"/>
      <c r="H2810" s="224"/>
      <c r="I2810" s="232"/>
      <c r="J2810" s="224"/>
      <c r="K2810" s="224"/>
      <c r="L2810" s="224"/>
      <c r="M2810" s="233"/>
      <c r="N2810" s="224"/>
      <c r="P2810" s="233"/>
      <c r="Q2810" s="244"/>
      <c r="R2810" s="245"/>
      <c r="S2810" s="154"/>
      <c r="T2810" s="154"/>
      <c r="U2810" s="236"/>
      <c r="V2810" s="225"/>
      <c r="W2810" s="246"/>
      <c r="X2810" s="247"/>
      <c r="Y2810" s="248"/>
      <c r="Z2810" s="249"/>
      <c r="AA2810" s="249"/>
      <c r="AB2810" s="250"/>
      <c r="AC2810" s="250"/>
      <c r="AD2810" s="230"/>
      <c r="AE2810" s="251"/>
      <c r="AF2810" s="252"/>
      <c r="AG2810" s="236"/>
      <c r="AH2810" s="253"/>
      <c r="AI2810" s="230"/>
      <c r="AJ2810" s="230"/>
      <c r="AK2810" s="230"/>
      <c r="AL2810" s="230"/>
      <c r="AM2810" s="230"/>
      <c r="AN2810" s="230"/>
      <c r="AO2810" s="230"/>
      <c r="AP2810" s="230"/>
      <c r="AQ2810" s="230"/>
      <c r="AR2810" s="249"/>
      <c r="AS2810" s="230"/>
      <c r="AT2810" s="230"/>
      <c r="AU2810" s="230"/>
      <c r="AV2810" s="230"/>
      <c r="AW2810" s="230"/>
      <c r="AX2810" s="230"/>
      <c r="AY2810" s="230"/>
      <c r="AZ2810" s="230"/>
      <c r="BA2810" s="230"/>
      <c r="BB2810" s="230"/>
      <c r="BC2810" s="230"/>
      <c r="BD2810" s="230"/>
      <c r="BE2810" s="230"/>
      <c r="BF2810" s="230"/>
      <c r="BG2810" s="230"/>
      <c r="BH2810" s="230"/>
      <c r="BI2810" s="230"/>
      <c r="BJ2810" s="230"/>
      <c r="BK2810" s="230"/>
      <c r="BL2810" s="230"/>
      <c r="BM2810" s="230"/>
      <c r="BN2810" s="230"/>
      <c r="BO2810" s="230"/>
      <c r="BP2810" s="230"/>
      <c r="BQ2810" s="230"/>
      <c r="BR2810" s="230"/>
      <c r="BS2810" s="230"/>
      <c r="BT2810" s="230"/>
      <c r="BU2810" s="230"/>
      <c r="BV2810" s="230"/>
      <c r="BW2810" s="230"/>
      <c r="BX2810" s="230"/>
      <c r="BY2810" s="230"/>
      <c r="BZ2810" s="230"/>
      <c r="CA2810" s="230"/>
      <c r="CB2810" s="230"/>
      <c r="CC2810" s="230"/>
      <c r="CD2810" s="230"/>
      <c r="CE2810" s="230"/>
      <c r="CF2810" s="230"/>
      <c r="CG2810" s="230"/>
      <c r="CH2810" s="230"/>
      <c r="CI2810" s="230"/>
      <c r="CJ2810" s="230"/>
    </row>
    <row r="2811" spans="1:88" ht="14.25" customHeight="1">
      <c r="A2811" s="412"/>
      <c r="B2811" s="88"/>
      <c r="C2811" s="89"/>
      <c r="E2811" s="224"/>
      <c r="F2811" s="224"/>
      <c r="G2811" s="224"/>
      <c r="H2811" s="224"/>
      <c r="I2811" s="232"/>
      <c r="J2811" s="224"/>
      <c r="K2811" s="224"/>
      <c r="L2811" s="224"/>
      <c r="M2811" s="233"/>
      <c r="N2811" s="224"/>
      <c r="P2811" s="233"/>
      <c r="Q2811" s="244"/>
      <c r="R2811" s="245"/>
      <c r="S2811" s="154"/>
      <c r="T2811" s="154"/>
      <c r="U2811" s="236"/>
      <c r="V2811" s="225"/>
      <c r="W2811" s="246"/>
      <c r="X2811" s="247"/>
      <c r="Y2811" s="248"/>
      <c r="Z2811" s="249"/>
      <c r="AA2811" s="249"/>
      <c r="AB2811" s="250"/>
      <c r="AC2811" s="250"/>
      <c r="AD2811" s="230"/>
      <c r="AE2811" s="251"/>
      <c r="AF2811" s="252"/>
      <c r="AG2811" s="236"/>
      <c r="AH2811" s="253"/>
      <c r="AI2811" s="230"/>
      <c r="AJ2811" s="230"/>
      <c r="AK2811" s="230"/>
      <c r="AL2811" s="230"/>
      <c r="AM2811" s="230"/>
      <c r="AN2811" s="230"/>
      <c r="AO2811" s="230"/>
      <c r="AP2811" s="230"/>
      <c r="AQ2811" s="230"/>
      <c r="AR2811" s="249"/>
      <c r="AS2811" s="230"/>
      <c r="AT2811" s="230"/>
      <c r="AU2811" s="230"/>
      <c r="AV2811" s="230"/>
      <c r="AW2811" s="230"/>
      <c r="AX2811" s="230"/>
      <c r="AY2811" s="230"/>
      <c r="AZ2811" s="230"/>
      <c r="BA2811" s="230"/>
      <c r="BB2811" s="230"/>
      <c r="BC2811" s="230"/>
      <c r="BD2811" s="230"/>
      <c r="BE2811" s="230"/>
      <c r="BF2811" s="230"/>
      <c r="BG2811" s="230"/>
      <c r="BH2811" s="230"/>
      <c r="BI2811" s="230"/>
      <c r="BJ2811" s="230"/>
      <c r="BK2811" s="230"/>
      <c r="BL2811" s="230"/>
      <c r="BM2811" s="230"/>
      <c r="BN2811" s="230"/>
      <c r="BO2811" s="230"/>
      <c r="BP2811" s="230"/>
      <c r="BQ2811" s="230"/>
      <c r="BR2811" s="230"/>
      <c r="BS2811" s="230"/>
      <c r="BT2811" s="230"/>
      <c r="BU2811" s="230"/>
      <c r="BV2811" s="230"/>
      <c r="BW2811" s="230"/>
      <c r="BX2811" s="230"/>
      <c r="BY2811" s="230"/>
      <c r="BZ2811" s="230"/>
      <c r="CA2811" s="230"/>
      <c r="CB2811" s="230"/>
      <c r="CC2811" s="230"/>
      <c r="CD2811" s="230"/>
      <c r="CE2811" s="230"/>
      <c r="CF2811" s="230"/>
      <c r="CG2811" s="230"/>
      <c r="CH2811" s="230"/>
      <c r="CI2811" s="230"/>
      <c r="CJ2811" s="230"/>
    </row>
    <row r="2812" spans="1:88" ht="14.25" customHeight="1">
      <c r="A2812" s="412"/>
      <c r="B2812" s="88"/>
      <c r="C2812" s="89"/>
      <c r="E2812" s="224"/>
      <c r="F2812" s="224"/>
      <c r="G2812" s="224"/>
      <c r="H2812" s="224"/>
      <c r="I2812" s="232"/>
      <c r="J2812" s="224"/>
      <c r="K2812" s="224"/>
      <c r="L2812" s="224"/>
      <c r="M2812" s="233"/>
      <c r="N2812" s="224"/>
      <c r="P2812" s="233"/>
      <c r="Q2812" s="244"/>
      <c r="R2812" s="245"/>
      <c r="S2812" s="154"/>
      <c r="T2812" s="154"/>
      <c r="U2812" s="236"/>
      <c r="V2812" s="225"/>
      <c r="W2812" s="246"/>
      <c r="X2812" s="247"/>
      <c r="Y2812" s="248"/>
      <c r="Z2812" s="249"/>
      <c r="AA2812" s="249"/>
      <c r="AB2812" s="250"/>
      <c r="AC2812" s="250"/>
      <c r="AD2812" s="230"/>
      <c r="AE2812" s="251"/>
      <c r="AF2812" s="252"/>
      <c r="AG2812" s="236"/>
      <c r="AH2812" s="253"/>
      <c r="AI2812" s="230"/>
      <c r="AJ2812" s="230"/>
      <c r="AK2812" s="230"/>
      <c r="AL2812" s="230"/>
      <c r="AM2812" s="230"/>
      <c r="AN2812" s="230"/>
      <c r="AO2812" s="230"/>
      <c r="AP2812" s="230"/>
      <c r="AQ2812" s="230"/>
      <c r="AR2812" s="249"/>
      <c r="AS2812" s="230"/>
      <c r="AT2812" s="230"/>
      <c r="AU2812" s="230"/>
      <c r="AV2812" s="230"/>
      <c r="AW2812" s="230"/>
      <c r="AX2812" s="230"/>
      <c r="AY2812" s="230"/>
      <c r="AZ2812" s="230"/>
      <c r="BA2812" s="230"/>
      <c r="BB2812" s="230"/>
      <c r="BC2812" s="230"/>
      <c r="BD2812" s="230"/>
      <c r="BE2812" s="230"/>
      <c r="BF2812" s="230"/>
      <c r="BG2812" s="230"/>
      <c r="BH2812" s="230"/>
      <c r="BI2812" s="230"/>
      <c r="BJ2812" s="230"/>
      <c r="BK2812" s="230"/>
      <c r="BL2812" s="230"/>
      <c r="BM2812" s="230"/>
      <c r="BN2812" s="230"/>
      <c r="BO2812" s="230"/>
      <c r="BP2812" s="230"/>
      <c r="BQ2812" s="230"/>
      <c r="BR2812" s="230"/>
      <c r="BS2812" s="230"/>
      <c r="BT2812" s="230"/>
      <c r="BU2812" s="230"/>
      <c r="BV2812" s="230"/>
      <c r="BW2812" s="230"/>
      <c r="BX2812" s="230"/>
      <c r="BY2812" s="230"/>
      <c r="BZ2812" s="230"/>
      <c r="CA2812" s="230"/>
      <c r="CB2812" s="230"/>
      <c r="CC2812" s="230"/>
      <c r="CD2812" s="230"/>
      <c r="CE2812" s="230"/>
      <c r="CF2812" s="230"/>
      <c r="CG2812" s="230"/>
      <c r="CH2812" s="230"/>
      <c r="CI2812" s="230"/>
      <c r="CJ2812" s="230"/>
    </row>
    <row r="2813" spans="1:88" ht="14.25" customHeight="1">
      <c r="A2813" s="412"/>
      <c r="B2813" s="88"/>
      <c r="C2813" s="89"/>
      <c r="E2813" s="224"/>
      <c r="F2813" s="224"/>
      <c r="G2813" s="224"/>
      <c r="H2813" s="224"/>
      <c r="I2813" s="232"/>
      <c r="J2813" s="224"/>
      <c r="K2813" s="224"/>
      <c r="L2813" s="224"/>
      <c r="M2813" s="233"/>
      <c r="N2813" s="224"/>
      <c r="P2813" s="233"/>
      <c r="Q2813" s="244"/>
      <c r="R2813" s="245"/>
      <c r="S2813" s="154"/>
      <c r="T2813" s="154"/>
      <c r="U2813" s="236"/>
      <c r="V2813" s="225"/>
      <c r="W2813" s="246"/>
      <c r="X2813" s="247"/>
      <c r="Y2813" s="248"/>
      <c r="Z2813" s="249"/>
      <c r="AA2813" s="249"/>
      <c r="AB2813" s="250"/>
      <c r="AC2813" s="250"/>
      <c r="AD2813" s="230"/>
      <c r="AE2813" s="251"/>
      <c r="AF2813" s="252"/>
      <c r="AG2813" s="236"/>
      <c r="AH2813" s="253"/>
      <c r="AI2813" s="230"/>
      <c r="AJ2813" s="230"/>
      <c r="AK2813" s="230"/>
      <c r="AL2813" s="230"/>
      <c r="AM2813" s="230"/>
      <c r="AN2813" s="230"/>
      <c r="AO2813" s="230"/>
      <c r="AP2813" s="230"/>
      <c r="AQ2813" s="230"/>
      <c r="AR2813" s="249"/>
      <c r="AS2813" s="230"/>
      <c r="AT2813" s="230"/>
      <c r="AU2813" s="230"/>
      <c r="AV2813" s="230"/>
      <c r="AW2813" s="230"/>
      <c r="AX2813" s="230"/>
      <c r="AY2813" s="230"/>
      <c r="AZ2813" s="230"/>
      <c r="BA2813" s="230"/>
      <c r="BB2813" s="230"/>
      <c r="BC2813" s="230"/>
      <c r="BD2813" s="230"/>
      <c r="BE2813" s="230"/>
      <c r="BF2813" s="230"/>
      <c r="BG2813" s="230"/>
      <c r="BH2813" s="230"/>
      <c r="BI2813" s="230"/>
      <c r="BJ2813" s="230"/>
      <c r="BK2813" s="230"/>
      <c r="BL2813" s="230"/>
      <c r="BM2813" s="230"/>
      <c r="BN2813" s="230"/>
      <c r="BO2813" s="230"/>
      <c r="BP2813" s="230"/>
      <c r="BQ2813" s="230"/>
      <c r="BR2813" s="230"/>
      <c r="BS2813" s="230"/>
      <c r="BT2813" s="230"/>
      <c r="BU2813" s="230"/>
      <c r="BV2813" s="230"/>
      <c r="BW2813" s="230"/>
      <c r="BX2813" s="230"/>
      <c r="BY2813" s="230"/>
      <c r="BZ2813" s="230"/>
      <c r="CA2813" s="230"/>
      <c r="CB2813" s="230"/>
      <c r="CC2813" s="230"/>
      <c r="CD2813" s="230"/>
      <c r="CE2813" s="230"/>
      <c r="CF2813" s="230"/>
      <c r="CG2813" s="230"/>
      <c r="CH2813" s="230"/>
      <c r="CI2813" s="230"/>
      <c r="CJ2813" s="230"/>
    </row>
    <row r="2814" spans="1:88" ht="14.25" customHeight="1">
      <c r="A2814" s="412"/>
      <c r="B2814" s="88"/>
      <c r="C2814" s="89"/>
      <c r="E2814" s="224"/>
      <c r="F2814" s="224"/>
      <c r="G2814" s="224"/>
      <c r="H2814" s="224"/>
      <c r="I2814" s="232"/>
      <c r="J2814" s="224"/>
      <c r="K2814" s="224"/>
      <c r="L2814" s="224"/>
      <c r="M2814" s="233"/>
      <c r="N2814" s="224"/>
      <c r="P2814" s="233"/>
      <c r="Q2814" s="244"/>
      <c r="R2814" s="245"/>
      <c r="S2814" s="154"/>
      <c r="T2814" s="154"/>
      <c r="U2814" s="236"/>
      <c r="V2814" s="225"/>
      <c r="W2814" s="246"/>
      <c r="X2814" s="247"/>
      <c r="Y2814" s="248"/>
      <c r="Z2814" s="249"/>
      <c r="AA2814" s="249"/>
      <c r="AB2814" s="250"/>
      <c r="AC2814" s="250"/>
      <c r="AD2814" s="230"/>
      <c r="AE2814" s="251"/>
      <c r="AF2814" s="252"/>
      <c r="AG2814" s="236"/>
      <c r="AH2814" s="253"/>
      <c r="AI2814" s="230"/>
      <c r="AJ2814" s="230"/>
      <c r="AK2814" s="230"/>
      <c r="AL2814" s="230"/>
      <c r="AM2814" s="230"/>
      <c r="AN2814" s="230"/>
      <c r="AO2814" s="230"/>
      <c r="AP2814" s="230"/>
      <c r="AQ2814" s="230"/>
      <c r="AR2814" s="249"/>
      <c r="AS2814" s="230"/>
      <c r="AT2814" s="230"/>
      <c r="AU2814" s="230"/>
      <c r="AV2814" s="230"/>
      <c r="AW2814" s="230"/>
      <c r="AX2814" s="230"/>
      <c r="AY2814" s="230"/>
      <c r="AZ2814" s="230"/>
      <c r="BA2814" s="230"/>
      <c r="BB2814" s="230"/>
      <c r="BC2814" s="230"/>
      <c r="BD2814" s="230"/>
      <c r="BE2814" s="230"/>
      <c r="BF2814" s="230"/>
      <c r="BG2814" s="230"/>
      <c r="BH2814" s="230"/>
      <c r="BI2814" s="230"/>
      <c r="BJ2814" s="230"/>
      <c r="BK2814" s="230"/>
      <c r="BL2814" s="230"/>
      <c r="BM2814" s="230"/>
      <c r="BN2814" s="230"/>
      <c r="BO2814" s="230"/>
      <c r="BP2814" s="230"/>
      <c r="BQ2814" s="230"/>
      <c r="BR2814" s="230"/>
      <c r="BS2814" s="230"/>
      <c r="BT2814" s="230"/>
      <c r="BU2814" s="230"/>
      <c r="BV2814" s="230"/>
      <c r="BW2814" s="230"/>
      <c r="BX2814" s="230"/>
      <c r="BY2814" s="230"/>
      <c r="BZ2814" s="230"/>
      <c r="CA2814" s="230"/>
      <c r="CB2814" s="230"/>
      <c r="CC2814" s="230"/>
      <c r="CD2814" s="230"/>
      <c r="CE2814" s="230"/>
      <c r="CF2814" s="230"/>
      <c r="CG2814" s="230"/>
      <c r="CH2814" s="230"/>
      <c r="CI2814" s="230"/>
      <c r="CJ2814" s="230"/>
    </row>
    <row r="2815" spans="1:88" ht="14.25" customHeight="1">
      <c r="A2815" s="412"/>
      <c r="B2815" s="88"/>
      <c r="C2815" s="89"/>
      <c r="E2815" s="224"/>
      <c r="F2815" s="224"/>
      <c r="G2815" s="224"/>
      <c r="H2815" s="224"/>
      <c r="I2815" s="232"/>
      <c r="J2815" s="224"/>
      <c r="K2815" s="224"/>
      <c r="L2815" s="224"/>
      <c r="M2815" s="233"/>
      <c r="N2815" s="224"/>
      <c r="P2815" s="233"/>
      <c r="Q2815" s="244"/>
      <c r="R2815" s="245"/>
      <c r="S2815" s="154"/>
      <c r="T2815" s="154"/>
      <c r="U2815" s="236"/>
      <c r="V2815" s="225"/>
      <c r="W2815" s="246"/>
      <c r="X2815" s="247"/>
      <c r="Y2815" s="248"/>
      <c r="Z2815" s="249"/>
      <c r="AA2815" s="249"/>
      <c r="AB2815" s="250"/>
      <c r="AC2815" s="250"/>
      <c r="AD2815" s="230"/>
      <c r="AE2815" s="251"/>
      <c r="AF2815" s="252"/>
      <c r="AG2815" s="236"/>
      <c r="AH2815" s="253"/>
      <c r="AI2815" s="230"/>
      <c r="AJ2815" s="230"/>
      <c r="AK2815" s="230"/>
      <c r="AL2815" s="230"/>
      <c r="AM2815" s="230"/>
      <c r="AN2815" s="230"/>
      <c r="AO2815" s="230"/>
      <c r="AP2815" s="230"/>
      <c r="AQ2815" s="230"/>
      <c r="AR2815" s="249"/>
      <c r="AS2815" s="230"/>
      <c r="AT2815" s="230"/>
      <c r="AU2815" s="230"/>
      <c r="AV2815" s="230"/>
      <c r="AW2815" s="230"/>
      <c r="AX2815" s="230"/>
      <c r="AY2815" s="230"/>
      <c r="AZ2815" s="230"/>
      <c r="BA2815" s="230"/>
      <c r="BB2815" s="230"/>
      <c r="BC2815" s="230"/>
      <c r="BD2815" s="230"/>
      <c r="BE2815" s="230"/>
      <c r="BF2815" s="230"/>
      <c r="BG2815" s="230"/>
      <c r="BH2815" s="230"/>
      <c r="BI2815" s="230"/>
      <c r="BJ2815" s="230"/>
      <c r="BK2815" s="230"/>
      <c r="BL2815" s="230"/>
      <c r="BM2815" s="230"/>
      <c r="BN2815" s="230"/>
      <c r="BO2815" s="230"/>
      <c r="BP2815" s="230"/>
      <c r="BQ2815" s="230"/>
      <c r="BR2815" s="230"/>
      <c r="BS2815" s="230"/>
      <c r="BT2815" s="230"/>
      <c r="BU2815" s="230"/>
      <c r="BV2815" s="230"/>
      <c r="BW2815" s="230"/>
      <c r="BX2815" s="230"/>
      <c r="BY2815" s="230"/>
      <c r="BZ2815" s="230"/>
      <c r="CA2815" s="230"/>
      <c r="CB2815" s="230"/>
      <c r="CC2815" s="230"/>
      <c r="CD2815" s="230"/>
      <c r="CE2815" s="230"/>
      <c r="CF2815" s="230"/>
      <c r="CG2815" s="230"/>
      <c r="CH2815" s="230"/>
      <c r="CI2815" s="230"/>
      <c r="CJ2815" s="230"/>
    </row>
    <row r="2816" spans="1:88" ht="14.25" customHeight="1">
      <c r="A2816" s="412"/>
      <c r="B2816" s="88"/>
      <c r="C2816" s="89"/>
      <c r="E2816" s="224"/>
      <c r="F2816" s="224"/>
      <c r="G2816" s="224"/>
      <c r="H2816" s="224"/>
      <c r="I2816" s="232"/>
      <c r="J2816" s="224"/>
      <c r="K2816" s="224"/>
      <c r="L2816" s="224"/>
      <c r="M2816" s="233"/>
      <c r="N2816" s="224"/>
      <c r="P2816" s="233"/>
      <c r="Q2816" s="244"/>
      <c r="R2816" s="245"/>
      <c r="S2816" s="154"/>
      <c r="T2816" s="154"/>
      <c r="U2816" s="236"/>
      <c r="V2816" s="225"/>
      <c r="W2816" s="246"/>
      <c r="X2816" s="247"/>
      <c r="Y2816" s="248"/>
      <c r="Z2816" s="249"/>
      <c r="AA2816" s="249"/>
      <c r="AB2816" s="250"/>
      <c r="AC2816" s="250"/>
      <c r="AD2816" s="230"/>
      <c r="AE2816" s="251"/>
      <c r="AF2816" s="252"/>
      <c r="AG2816" s="236"/>
      <c r="AH2816" s="253"/>
      <c r="AI2816" s="230"/>
      <c r="AJ2816" s="230"/>
      <c r="AK2816" s="230"/>
      <c r="AL2816" s="230"/>
      <c r="AM2816" s="230"/>
      <c r="AN2816" s="230"/>
      <c r="AO2816" s="230"/>
      <c r="AP2816" s="230"/>
      <c r="AQ2816" s="230"/>
      <c r="AR2816" s="249"/>
      <c r="AS2816" s="230"/>
      <c r="AT2816" s="230"/>
      <c r="AU2816" s="230"/>
      <c r="AV2816" s="230"/>
      <c r="AW2816" s="230"/>
      <c r="AX2816" s="230"/>
      <c r="AY2816" s="230"/>
      <c r="AZ2816" s="230"/>
      <c r="BA2816" s="230"/>
      <c r="BB2816" s="230"/>
      <c r="BC2816" s="230"/>
      <c r="BD2816" s="230"/>
      <c r="BE2816" s="230"/>
      <c r="BF2816" s="230"/>
      <c r="BG2816" s="230"/>
      <c r="BH2816" s="230"/>
      <c r="BI2816" s="230"/>
      <c r="BJ2816" s="230"/>
      <c r="BK2816" s="230"/>
      <c r="BL2816" s="230"/>
      <c r="BM2816" s="230"/>
      <c r="BN2816" s="230"/>
      <c r="BO2816" s="230"/>
      <c r="BP2816" s="230"/>
      <c r="BQ2816" s="230"/>
      <c r="BR2816" s="230"/>
      <c r="BS2816" s="230"/>
      <c r="BT2816" s="230"/>
      <c r="BU2816" s="230"/>
      <c r="BV2816" s="230"/>
      <c r="BW2816" s="230"/>
      <c r="BX2816" s="230"/>
      <c r="BY2816" s="230"/>
      <c r="BZ2816" s="230"/>
      <c r="CA2816" s="230"/>
      <c r="CB2816" s="230"/>
      <c r="CC2816" s="230"/>
      <c r="CD2816" s="230"/>
      <c r="CE2816" s="230"/>
      <c r="CF2816" s="230"/>
      <c r="CG2816" s="230"/>
      <c r="CH2816" s="230"/>
      <c r="CI2816" s="230"/>
      <c r="CJ2816" s="230"/>
    </row>
    <row r="2817" spans="1:88" ht="14.25" customHeight="1">
      <c r="A2817" s="412"/>
      <c r="B2817" s="88"/>
      <c r="C2817" s="89"/>
      <c r="E2817" s="224"/>
      <c r="F2817" s="224"/>
      <c r="G2817" s="224"/>
      <c r="H2817" s="224"/>
      <c r="I2817" s="232"/>
      <c r="J2817" s="224"/>
      <c r="K2817" s="224"/>
      <c r="L2817" s="224"/>
      <c r="M2817" s="233"/>
      <c r="N2817" s="224"/>
      <c r="P2817" s="233"/>
      <c r="Q2817" s="244"/>
      <c r="R2817" s="245"/>
      <c r="S2817" s="154"/>
      <c r="T2817" s="154"/>
      <c r="U2817" s="236"/>
      <c r="V2817" s="225"/>
      <c r="W2817" s="246"/>
      <c r="X2817" s="247"/>
      <c r="Y2817" s="248"/>
      <c r="Z2817" s="249"/>
      <c r="AA2817" s="249"/>
      <c r="AB2817" s="250"/>
      <c r="AC2817" s="250"/>
      <c r="AD2817" s="230"/>
      <c r="AE2817" s="251"/>
      <c r="AF2817" s="252"/>
      <c r="AG2817" s="236"/>
      <c r="AH2817" s="253"/>
      <c r="AI2817" s="230"/>
      <c r="AJ2817" s="230"/>
      <c r="AK2817" s="230"/>
      <c r="AL2817" s="230"/>
      <c r="AM2817" s="230"/>
      <c r="AN2817" s="230"/>
      <c r="AO2817" s="230"/>
      <c r="AP2817" s="230"/>
      <c r="AQ2817" s="230"/>
      <c r="AR2817" s="249"/>
      <c r="AS2817" s="230"/>
      <c r="AT2817" s="230"/>
      <c r="AU2817" s="230"/>
      <c r="AV2817" s="230"/>
      <c r="AW2817" s="230"/>
      <c r="AX2817" s="230"/>
      <c r="AY2817" s="230"/>
      <c r="AZ2817" s="230"/>
      <c r="BA2817" s="230"/>
      <c r="BB2817" s="230"/>
      <c r="BC2817" s="230"/>
      <c r="BD2817" s="230"/>
      <c r="BE2817" s="230"/>
      <c r="BF2817" s="230"/>
      <c r="BG2817" s="230"/>
      <c r="BH2817" s="230"/>
      <c r="BI2817" s="230"/>
      <c r="BJ2817" s="230"/>
      <c r="BK2817" s="230"/>
      <c r="BL2817" s="230"/>
      <c r="BM2817" s="230"/>
      <c r="BN2817" s="230"/>
      <c r="BO2817" s="230"/>
      <c r="BP2817" s="230"/>
      <c r="BQ2817" s="230"/>
      <c r="BR2817" s="230"/>
      <c r="BS2817" s="230"/>
      <c r="BT2817" s="230"/>
      <c r="BU2817" s="230"/>
      <c r="BV2817" s="230"/>
      <c r="BW2817" s="230"/>
      <c r="BX2817" s="230"/>
      <c r="BY2817" s="230"/>
      <c r="BZ2817" s="230"/>
      <c r="CA2817" s="230"/>
      <c r="CB2817" s="230"/>
      <c r="CC2817" s="230"/>
      <c r="CD2817" s="230"/>
      <c r="CE2817" s="230"/>
      <c r="CF2817" s="230"/>
      <c r="CG2817" s="230"/>
      <c r="CH2817" s="230"/>
      <c r="CI2817" s="230"/>
      <c r="CJ2817" s="230"/>
    </row>
    <row r="2818" spans="1:88" ht="14.25" customHeight="1">
      <c r="A2818" s="412"/>
      <c r="B2818" s="88"/>
      <c r="C2818" s="89"/>
      <c r="E2818" s="224"/>
      <c r="F2818" s="224"/>
      <c r="G2818" s="224"/>
      <c r="H2818" s="224"/>
      <c r="I2818" s="232"/>
      <c r="J2818" s="224"/>
      <c r="K2818" s="224"/>
      <c r="L2818" s="224"/>
      <c r="M2818" s="233"/>
      <c r="N2818" s="224"/>
      <c r="P2818" s="233"/>
      <c r="Q2818" s="244"/>
      <c r="R2818" s="245"/>
      <c r="S2818" s="154"/>
      <c r="T2818" s="154"/>
      <c r="U2818" s="236"/>
      <c r="V2818" s="225"/>
      <c r="W2818" s="246"/>
      <c r="X2818" s="247"/>
      <c r="Y2818" s="248"/>
      <c r="Z2818" s="249"/>
      <c r="AA2818" s="249"/>
      <c r="AB2818" s="250"/>
      <c r="AC2818" s="250"/>
      <c r="AD2818" s="230"/>
      <c r="AE2818" s="251"/>
      <c r="AF2818" s="252"/>
      <c r="AG2818" s="236"/>
      <c r="AH2818" s="253"/>
      <c r="AI2818" s="230"/>
      <c r="AJ2818" s="230"/>
      <c r="AK2818" s="230"/>
      <c r="AL2818" s="230"/>
      <c r="AM2818" s="230"/>
      <c r="AN2818" s="230"/>
      <c r="AO2818" s="230"/>
      <c r="AP2818" s="230"/>
      <c r="AQ2818" s="230"/>
      <c r="AR2818" s="249"/>
      <c r="AS2818" s="230"/>
      <c r="AT2818" s="230"/>
      <c r="AU2818" s="230"/>
      <c r="AV2818" s="230"/>
      <c r="AW2818" s="230"/>
      <c r="AX2818" s="230"/>
      <c r="AY2818" s="230"/>
      <c r="AZ2818" s="230"/>
      <c r="BA2818" s="230"/>
      <c r="BB2818" s="230"/>
      <c r="BC2818" s="230"/>
      <c r="BD2818" s="230"/>
      <c r="BE2818" s="230"/>
      <c r="BF2818" s="230"/>
      <c r="BG2818" s="230"/>
      <c r="BH2818" s="230"/>
      <c r="BI2818" s="230"/>
      <c r="BJ2818" s="230"/>
      <c r="BK2818" s="230"/>
      <c r="BL2818" s="230"/>
      <c r="BM2818" s="230"/>
      <c r="BN2818" s="230"/>
      <c r="BO2818" s="230"/>
      <c r="BP2818" s="230"/>
      <c r="BQ2818" s="230"/>
      <c r="BR2818" s="230"/>
      <c r="BS2818" s="230"/>
      <c r="BT2818" s="230"/>
      <c r="BU2818" s="230"/>
      <c r="BV2818" s="230"/>
      <c r="BW2818" s="230"/>
      <c r="BX2818" s="230"/>
      <c r="BY2818" s="230"/>
      <c r="BZ2818" s="230"/>
      <c r="CA2818" s="230"/>
      <c r="CB2818" s="230"/>
      <c r="CC2818" s="230"/>
      <c r="CD2818" s="230"/>
      <c r="CE2818" s="230"/>
      <c r="CF2818" s="230"/>
      <c r="CG2818" s="230"/>
      <c r="CH2818" s="230"/>
      <c r="CI2818" s="230"/>
      <c r="CJ2818" s="230"/>
    </row>
    <row r="2819" spans="1:88" ht="14.25" customHeight="1">
      <c r="A2819" s="412"/>
      <c r="B2819" s="88"/>
      <c r="C2819" s="89"/>
      <c r="E2819" s="224"/>
      <c r="F2819" s="224"/>
      <c r="G2819" s="224"/>
      <c r="H2819" s="224"/>
      <c r="I2819" s="232"/>
      <c r="J2819" s="224"/>
      <c r="K2819" s="224"/>
      <c r="L2819" s="224"/>
      <c r="M2819" s="233"/>
      <c r="N2819" s="224"/>
      <c r="P2819" s="233"/>
      <c r="Q2819" s="244"/>
      <c r="R2819" s="245"/>
      <c r="S2819" s="154"/>
      <c r="T2819" s="154"/>
      <c r="U2819" s="236"/>
      <c r="V2819" s="225"/>
      <c r="W2819" s="246"/>
      <c r="X2819" s="247"/>
      <c r="Y2819" s="248"/>
      <c r="Z2819" s="249"/>
      <c r="AA2819" s="249"/>
      <c r="AB2819" s="250"/>
      <c r="AC2819" s="250"/>
      <c r="AD2819" s="230"/>
      <c r="AE2819" s="251"/>
      <c r="AF2819" s="252"/>
      <c r="AG2819" s="236"/>
      <c r="AH2819" s="253"/>
      <c r="AI2819" s="230"/>
      <c r="AJ2819" s="230"/>
      <c r="AK2819" s="230"/>
      <c r="AL2819" s="230"/>
      <c r="AM2819" s="230"/>
      <c r="AN2819" s="230"/>
      <c r="AO2819" s="230"/>
      <c r="AP2819" s="230"/>
      <c r="AQ2819" s="230"/>
      <c r="AR2819" s="249"/>
      <c r="AS2819" s="230"/>
      <c r="AT2819" s="230"/>
      <c r="AU2819" s="230"/>
      <c r="AV2819" s="230"/>
      <c r="AW2819" s="230"/>
      <c r="AX2819" s="230"/>
      <c r="AY2819" s="230"/>
      <c r="AZ2819" s="230"/>
      <c r="BA2819" s="230"/>
      <c r="BB2819" s="230"/>
      <c r="BC2819" s="230"/>
      <c r="BD2819" s="230"/>
      <c r="BE2819" s="230"/>
      <c r="BF2819" s="230"/>
      <c r="BG2819" s="230"/>
      <c r="BH2819" s="230"/>
      <c r="BI2819" s="230"/>
      <c r="BJ2819" s="230"/>
      <c r="BK2819" s="230"/>
      <c r="BL2819" s="230"/>
      <c r="BM2819" s="230"/>
      <c r="BN2819" s="230"/>
      <c r="BO2819" s="230"/>
      <c r="BP2819" s="230"/>
      <c r="BQ2819" s="230"/>
      <c r="BR2819" s="230"/>
      <c r="BS2819" s="230"/>
      <c r="BT2819" s="230"/>
      <c r="BU2819" s="230"/>
      <c r="BV2819" s="230"/>
      <c r="BW2819" s="230"/>
      <c r="BX2819" s="230"/>
      <c r="BY2819" s="230"/>
      <c r="BZ2819" s="230"/>
      <c r="CA2819" s="230"/>
      <c r="CB2819" s="230"/>
      <c r="CC2819" s="230"/>
      <c r="CD2819" s="230"/>
      <c r="CE2819" s="230"/>
      <c r="CF2819" s="230"/>
      <c r="CG2819" s="230"/>
      <c r="CH2819" s="230"/>
      <c r="CI2819" s="230"/>
      <c r="CJ2819" s="230"/>
    </row>
    <row r="2820" spans="1:88" ht="14.25" customHeight="1">
      <c r="A2820" s="412"/>
      <c r="B2820" s="88"/>
      <c r="C2820" s="89"/>
      <c r="E2820" s="224"/>
      <c r="F2820" s="224"/>
      <c r="G2820" s="224"/>
      <c r="H2820" s="224"/>
      <c r="I2820" s="232"/>
      <c r="J2820" s="224"/>
      <c r="K2820" s="224"/>
      <c r="L2820" s="224"/>
      <c r="M2820" s="233"/>
      <c r="N2820" s="224"/>
      <c r="P2820" s="233"/>
      <c r="Q2820" s="244"/>
      <c r="R2820" s="245"/>
      <c r="S2820" s="154"/>
      <c r="T2820" s="154"/>
      <c r="U2820" s="236"/>
      <c r="V2820" s="225"/>
      <c r="W2820" s="246"/>
      <c r="X2820" s="247"/>
      <c r="Y2820" s="248"/>
      <c r="Z2820" s="249"/>
      <c r="AA2820" s="249"/>
      <c r="AB2820" s="250"/>
      <c r="AC2820" s="250"/>
      <c r="AD2820" s="230"/>
      <c r="AE2820" s="251"/>
      <c r="AF2820" s="252"/>
      <c r="AG2820" s="236"/>
      <c r="AH2820" s="253"/>
      <c r="AI2820" s="230"/>
      <c r="AJ2820" s="230"/>
      <c r="AK2820" s="230"/>
      <c r="AL2820" s="230"/>
      <c r="AM2820" s="230"/>
      <c r="AN2820" s="230"/>
      <c r="AO2820" s="230"/>
      <c r="AP2820" s="230"/>
      <c r="AQ2820" s="230"/>
      <c r="AR2820" s="249"/>
      <c r="AS2820" s="230"/>
      <c r="AT2820" s="230"/>
      <c r="AU2820" s="230"/>
      <c r="AV2820" s="230"/>
      <c r="AW2820" s="230"/>
      <c r="AX2820" s="230"/>
      <c r="AY2820" s="230"/>
      <c r="AZ2820" s="230"/>
      <c r="BA2820" s="230"/>
      <c r="BB2820" s="230"/>
      <c r="BC2820" s="230"/>
      <c r="BD2820" s="230"/>
      <c r="BE2820" s="230"/>
      <c r="BF2820" s="230"/>
      <c r="BG2820" s="230"/>
      <c r="BH2820" s="230"/>
      <c r="BI2820" s="230"/>
      <c r="BJ2820" s="230"/>
      <c r="BK2820" s="230"/>
      <c r="BL2820" s="230"/>
      <c r="BM2820" s="230"/>
      <c r="BN2820" s="230"/>
      <c r="BO2820" s="230"/>
      <c r="BP2820" s="230"/>
      <c r="BQ2820" s="230"/>
      <c r="BR2820" s="230"/>
      <c r="BS2820" s="230"/>
      <c r="BT2820" s="230"/>
      <c r="BU2820" s="230"/>
      <c r="BV2820" s="230"/>
      <c r="BW2820" s="230"/>
      <c r="BX2820" s="230"/>
      <c r="BY2820" s="230"/>
      <c r="BZ2820" s="230"/>
      <c r="CA2820" s="230"/>
      <c r="CB2820" s="230"/>
      <c r="CC2820" s="230"/>
      <c r="CD2820" s="230"/>
      <c r="CE2820" s="230"/>
      <c r="CF2820" s="230"/>
      <c r="CG2820" s="230"/>
      <c r="CH2820" s="230"/>
      <c r="CI2820" s="230"/>
      <c r="CJ2820" s="230"/>
    </row>
    <row r="2821" spans="1:88" ht="14.25" customHeight="1">
      <c r="A2821" s="412"/>
      <c r="B2821" s="88"/>
      <c r="C2821" s="89"/>
      <c r="E2821" s="224"/>
      <c r="F2821" s="224"/>
      <c r="G2821" s="224"/>
      <c r="H2821" s="224"/>
      <c r="I2821" s="232"/>
      <c r="J2821" s="224"/>
      <c r="K2821" s="224"/>
      <c r="L2821" s="224"/>
      <c r="M2821" s="233"/>
      <c r="N2821" s="224"/>
      <c r="P2821" s="233"/>
      <c r="Q2821" s="244"/>
      <c r="R2821" s="245"/>
      <c r="S2821" s="154"/>
      <c r="T2821" s="154"/>
      <c r="U2821" s="236"/>
      <c r="V2821" s="225"/>
      <c r="W2821" s="246"/>
      <c r="X2821" s="247"/>
      <c r="Y2821" s="248"/>
      <c r="Z2821" s="249"/>
      <c r="AA2821" s="249"/>
      <c r="AB2821" s="250"/>
      <c r="AC2821" s="250"/>
      <c r="AD2821" s="230"/>
      <c r="AE2821" s="251"/>
      <c r="AF2821" s="252"/>
      <c r="AG2821" s="236"/>
      <c r="AH2821" s="253"/>
      <c r="AI2821" s="230"/>
      <c r="AJ2821" s="230"/>
      <c r="AK2821" s="230"/>
      <c r="AL2821" s="230"/>
      <c r="AM2821" s="230"/>
      <c r="AN2821" s="230"/>
      <c r="AO2821" s="230"/>
      <c r="AP2821" s="230"/>
      <c r="AQ2821" s="230"/>
      <c r="AR2821" s="249"/>
      <c r="AS2821" s="230"/>
      <c r="AT2821" s="230"/>
      <c r="AU2821" s="230"/>
      <c r="AV2821" s="230"/>
      <c r="AW2821" s="230"/>
      <c r="AX2821" s="230"/>
      <c r="AY2821" s="230"/>
      <c r="AZ2821" s="230"/>
      <c r="BA2821" s="230"/>
      <c r="BB2821" s="230"/>
      <c r="BC2821" s="230"/>
      <c r="BD2821" s="230"/>
      <c r="BE2821" s="230"/>
      <c r="BF2821" s="230"/>
      <c r="BG2821" s="230"/>
      <c r="BH2821" s="230"/>
      <c r="BI2821" s="230"/>
      <c r="BJ2821" s="230"/>
      <c r="BK2821" s="230"/>
      <c r="BL2821" s="230"/>
      <c r="BM2821" s="230"/>
      <c r="BN2821" s="230"/>
      <c r="BO2821" s="230"/>
      <c r="BP2821" s="230"/>
      <c r="BQ2821" s="230"/>
      <c r="BR2821" s="230"/>
      <c r="BS2821" s="230"/>
      <c r="BT2821" s="230"/>
      <c r="BU2821" s="230"/>
      <c r="BV2821" s="230"/>
      <c r="BW2821" s="230"/>
      <c r="BX2821" s="230"/>
      <c r="BY2821" s="230"/>
      <c r="BZ2821" s="230"/>
      <c r="CA2821" s="230"/>
      <c r="CB2821" s="230"/>
      <c r="CC2821" s="230"/>
      <c r="CD2821" s="230"/>
      <c r="CE2821" s="230"/>
      <c r="CF2821" s="230"/>
      <c r="CG2821" s="230"/>
      <c r="CH2821" s="230"/>
      <c r="CI2821" s="230"/>
      <c r="CJ2821" s="230"/>
    </row>
    <row r="2822" spans="1:88" ht="14.25" customHeight="1">
      <c r="A2822" s="412"/>
      <c r="B2822" s="88"/>
      <c r="C2822" s="89"/>
      <c r="E2822" s="224"/>
      <c r="F2822" s="224"/>
      <c r="G2822" s="224"/>
      <c r="H2822" s="224"/>
      <c r="I2822" s="232"/>
      <c r="J2822" s="224"/>
      <c r="K2822" s="224"/>
      <c r="L2822" s="224"/>
      <c r="M2822" s="233"/>
      <c r="N2822" s="224"/>
      <c r="P2822" s="233"/>
      <c r="Q2822" s="244"/>
      <c r="R2822" s="245"/>
      <c r="S2822" s="154"/>
      <c r="T2822" s="154"/>
      <c r="U2822" s="236"/>
      <c r="V2822" s="225"/>
      <c r="W2822" s="246"/>
      <c r="X2822" s="247"/>
      <c r="Y2822" s="248"/>
      <c r="Z2822" s="249"/>
      <c r="AA2822" s="249"/>
      <c r="AB2822" s="250"/>
      <c r="AC2822" s="250"/>
      <c r="AD2822" s="230"/>
      <c r="AE2822" s="251"/>
      <c r="AF2822" s="252"/>
      <c r="AG2822" s="236"/>
      <c r="AH2822" s="253"/>
      <c r="AI2822" s="230"/>
      <c r="AJ2822" s="230"/>
      <c r="AK2822" s="230"/>
      <c r="AL2822" s="230"/>
      <c r="AM2822" s="230"/>
      <c r="AN2822" s="230"/>
      <c r="AO2822" s="230"/>
      <c r="AP2822" s="230"/>
      <c r="AQ2822" s="230"/>
      <c r="AR2822" s="249"/>
      <c r="AS2822" s="230"/>
      <c r="AT2822" s="230"/>
      <c r="AU2822" s="230"/>
      <c r="AV2822" s="230"/>
      <c r="AW2822" s="230"/>
      <c r="AX2822" s="230"/>
      <c r="AY2822" s="230"/>
      <c r="AZ2822" s="230"/>
      <c r="BA2822" s="230"/>
      <c r="BB2822" s="230"/>
      <c r="BC2822" s="230"/>
      <c r="BD2822" s="230"/>
      <c r="BE2822" s="230"/>
      <c r="BF2822" s="230"/>
      <c r="BG2822" s="230"/>
      <c r="BH2822" s="230"/>
      <c r="BI2822" s="230"/>
      <c r="BJ2822" s="230"/>
      <c r="BK2822" s="230"/>
      <c r="BL2822" s="230"/>
      <c r="BM2822" s="230"/>
      <c r="BN2822" s="230"/>
      <c r="BO2822" s="230"/>
      <c r="BP2822" s="230"/>
      <c r="BQ2822" s="230"/>
      <c r="BR2822" s="230"/>
      <c r="BS2822" s="230"/>
      <c r="BT2822" s="230"/>
      <c r="BU2822" s="230"/>
      <c r="BV2822" s="230"/>
      <c r="BW2822" s="230"/>
      <c r="BX2822" s="230"/>
      <c r="BY2822" s="230"/>
      <c r="BZ2822" s="230"/>
      <c r="CA2822" s="230"/>
      <c r="CB2822" s="230"/>
      <c r="CC2822" s="230"/>
      <c r="CD2822" s="230"/>
      <c r="CE2822" s="230"/>
      <c r="CF2822" s="230"/>
      <c r="CG2822" s="230"/>
      <c r="CH2822" s="230"/>
      <c r="CI2822" s="230"/>
      <c r="CJ2822" s="230"/>
    </row>
    <row r="2823" spans="1:88" ht="14.25" customHeight="1">
      <c r="A2823" s="412"/>
      <c r="B2823" s="88"/>
      <c r="C2823" s="89"/>
      <c r="E2823" s="224"/>
      <c r="F2823" s="224"/>
      <c r="G2823" s="224"/>
      <c r="H2823" s="224"/>
      <c r="I2823" s="232"/>
      <c r="J2823" s="224"/>
      <c r="K2823" s="224"/>
      <c r="L2823" s="224"/>
      <c r="M2823" s="233"/>
      <c r="N2823" s="224"/>
      <c r="P2823" s="233"/>
      <c r="Q2823" s="244"/>
      <c r="R2823" s="245"/>
      <c r="S2823" s="154"/>
      <c r="T2823" s="154"/>
      <c r="U2823" s="236"/>
      <c r="V2823" s="225"/>
      <c r="W2823" s="246"/>
      <c r="X2823" s="247"/>
      <c r="Y2823" s="248"/>
      <c r="Z2823" s="249"/>
      <c r="AA2823" s="249"/>
      <c r="AB2823" s="250"/>
      <c r="AC2823" s="250"/>
      <c r="AD2823" s="230"/>
      <c r="AE2823" s="251"/>
      <c r="AF2823" s="252"/>
      <c r="AG2823" s="236"/>
      <c r="AH2823" s="253"/>
      <c r="AI2823" s="230"/>
      <c r="AJ2823" s="230"/>
      <c r="AK2823" s="230"/>
      <c r="AL2823" s="230"/>
      <c r="AM2823" s="230"/>
      <c r="AN2823" s="230"/>
      <c r="AO2823" s="230"/>
      <c r="AP2823" s="230"/>
      <c r="AQ2823" s="230"/>
      <c r="AR2823" s="249"/>
      <c r="AS2823" s="230"/>
      <c r="AT2823" s="230"/>
      <c r="AU2823" s="230"/>
      <c r="AV2823" s="230"/>
      <c r="AW2823" s="230"/>
      <c r="AX2823" s="230"/>
      <c r="AY2823" s="230"/>
      <c r="AZ2823" s="230"/>
      <c r="BA2823" s="230"/>
      <c r="BB2823" s="230"/>
      <c r="BC2823" s="230"/>
      <c r="BD2823" s="230"/>
      <c r="BE2823" s="230"/>
      <c r="BF2823" s="230"/>
      <c r="BG2823" s="230"/>
      <c r="BH2823" s="230"/>
      <c r="BI2823" s="230"/>
      <c r="BJ2823" s="230"/>
      <c r="BK2823" s="230"/>
      <c r="BL2823" s="230"/>
      <c r="BM2823" s="230"/>
      <c r="BN2823" s="230"/>
      <c r="BO2823" s="230"/>
      <c r="BP2823" s="230"/>
      <c r="BQ2823" s="230"/>
      <c r="BR2823" s="230"/>
      <c r="BS2823" s="230"/>
      <c r="BT2823" s="230"/>
      <c r="BU2823" s="230"/>
      <c r="BV2823" s="230"/>
      <c r="BW2823" s="230"/>
      <c r="BX2823" s="230"/>
      <c r="BY2823" s="230"/>
      <c r="BZ2823" s="230"/>
      <c r="CA2823" s="230"/>
      <c r="CB2823" s="230"/>
      <c r="CC2823" s="230"/>
      <c r="CD2823" s="230"/>
      <c r="CE2823" s="230"/>
      <c r="CF2823" s="230"/>
      <c r="CG2823" s="230"/>
      <c r="CH2823" s="230"/>
      <c r="CI2823" s="230"/>
      <c r="CJ2823" s="230"/>
    </row>
    <row r="2824" spans="1:88" ht="14.25" customHeight="1">
      <c r="A2824" s="412"/>
      <c r="B2824" s="88"/>
      <c r="C2824" s="89"/>
      <c r="E2824" s="224"/>
      <c r="F2824" s="224"/>
      <c r="G2824" s="224"/>
      <c r="H2824" s="224"/>
      <c r="I2824" s="232"/>
      <c r="J2824" s="224"/>
      <c r="K2824" s="224"/>
      <c r="L2824" s="224"/>
      <c r="M2824" s="233"/>
      <c r="N2824" s="224"/>
      <c r="P2824" s="233"/>
      <c r="Q2824" s="244"/>
      <c r="R2824" s="245"/>
      <c r="S2824" s="154"/>
      <c r="T2824" s="154"/>
      <c r="U2824" s="236"/>
      <c r="V2824" s="225"/>
      <c r="W2824" s="246"/>
      <c r="X2824" s="247"/>
      <c r="Y2824" s="248"/>
      <c r="Z2824" s="249"/>
      <c r="AA2824" s="249"/>
      <c r="AB2824" s="250"/>
      <c r="AC2824" s="250"/>
      <c r="AD2824" s="230"/>
      <c r="AE2824" s="251"/>
      <c r="AF2824" s="252"/>
      <c r="AG2824" s="236"/>
      <c r="AH2824" s="253"/>
      <c r="AI2824" s="230"/>
      <c r="AJ2824" s="230"/>
      <c r="AK2824" s="230"/>
      <c r="AL2824" s="230"/>
      <c r="AM2824" s="230"/>
      <c r="AN2824" s="230"/>
      <c r="AO2824" s="230"/>
      <c r="AP2824" s="230"/>
      <c r="AQ2824" s="230"/>
      <c r="AR2824" s="249"/>
      <c r="AS2824" s="230"/>
      <c r="AT2824" s="230"/>
      <c r="AU2824" s="230"/>
      <c r="AV2824" s="230"/>
      <c r="AW2824" s="230"/>
      <c r="AX2824" s="230"/>
      <c r="AY2824" s="230"/>
      <c r="AZ2824" s="230"/>
      <c r="BA2824" s="230"/>
      <c r="BB2824" s="230"/>
      <c r="BC2824" s="230"/>
      <c r="BD2824" s="230"/>
      <c r="BE2824" s="230"/>
      <c r="BF2824" s="230"/>
      <c r="BG2824" s="230"/>
      <c r="BH2824" s="230"/>
      <c r="BI2824" s="230"/>
      <c r="BJ2824" s="230"/>
      <c r="BK2824" s="230"/>
      <c r="BL2824" s="230"/>
      <c r="BM2824" s="230"/>
      <c r="BN2824" s="230"/>
      <c r="BO2824" s="230"/>
      <c r="BP2824" s="230"/>
      <c r="BQ2824" s="230"/>
      <c r="BR2824" s="230"/>
      <c r="BS2824" s="230"/>
      <c r="BT2824" s="230"/>
      <c r="BU2824" s="230"/>
      <c r="BV2824" s="230"/>
      <c r="BW2824" s="230"/>
      <c r="BX2824" s="230"/>
      <c r="BY2824" s="230"/>
      <c r="BZ2824" s="230"/>
      <c r="CA2824" s="230"/>
      <c r="CB2824" s="230"/>
      <c r="CC2824" s="230"/>
      <c r="CD2824" s="230"/>
      <c r="CE2824" s="230"/>
      <c r="CF2824" s="230"/>
      <c r="CG2824" s="230"/>
      <c r="CH2824" s="230"/>
      <c r="CI2824" s="230"/>
      <c r="CJ2824" s="230"/>
    </row>
    <row r="2825" spans="1:88" ht="14.25" customHeight="1">
      <c r="A2825" s="412"/>
      <c r="B2825" s="88"/>
      <c r="C2825" s="89"/>
      <c r="E2825" s="224"/>
      <c r="F2825" s="224"/>
      <c r="G2825" s="224"/>
      <c r="H2825" s="224"/>
      <c r="I2825" s="232"/>
      <c r="J2825" s="224"/>
      <c r="K2825" s="224"/>
      <c r="L2825" s="224"/>
      <c r="M2825" s="233"/>
      <c r="N2825" s="224"/>
      <c r="P2825" s="233"/>
      <c r="Q2825" s="244"/>
      <c r="R2825" s="245"/>
      <c r="S2825" s="154"/>
      <c r="T2825" s="154"/>
      <c r="U2825" s="236"/>
      <c r="V2825" s="225"/>
      <c r="W2825" s="246"/>
      <c r="X2825" s="247"/>
      <c r="Y2825" s="248"/>
      <c r="Z2825" s="249"/>
      <c r="AA2825" s="249"/>
      <c r="AB2825" s="250"/>
      <c r="AC2825" s="250"/>
      <c r="AD2825" s="230"/>
      <c r="AE2825" s="251"/>
      <c r="AF2825" s="252"/>
      <c r="AG2825" s="236"/>
      <c r="AH2825" s="253"/>
      <c r="AI2825" s="230"/>
      <c r="AJ2825" s="230"/>
      <c r="AK2825" s="230"/>
      <c r="AL2825" s="230"/>
      <c r="AM2825" s="230"/>
      <c r="AN2825" s="230"/>
      <c r="AO2825" s="230"/>
      <c r="AP2825" s="230"/>
      <c r="AQ2825" s="230"/>
      <c r="AR2825" s="249"/>
      <c r="AS2825" s="230"/>
      <c r="AT2825" s="230"/>
      <c r="AU2825" s="230"/>
      <c r="AV2825" s="230"/>
      <c r="AW2825" s="230"/>
      <c r="AX2825" s="230"/>
      <c r="AY2825" s="230"/>
      <c r="AZ2825" s="230"/>
      <c r="BA2825" s="230"/>
      <c r="BB2825" s="230"/>
      <c r="BC2825" s="230"/>
      <c r="BD2825" s="230"/>
      <c r="BE2825" s="230"/>
      <c r="BF2825" s="230"/>
      <c r="BG2825" s="230"/>
      <c r="BH2825" s="230"/>
      <c r="BI2825" s="230"/>
      <c r="BJ2825" s="230"/>
      <c r="BK2825" s="230"/>
      <c r="BL2825" s="230"/>
      <c r="BM2825" s="230"/>
      <c r="BN2825" s="230"/>
      <c r="BO2825" s="230"/>
      <c r="BP2825" s="230"/>
      <c r="BQ2825" s="230"/>
      <c r="BR2825" s="230"/>
      <c r="BS2825" s="230"/>
      <c r="BT2825" s="230"/>
      <c r="BU2825" s="230"/>
      <c r="BV2825" s="230"/>
      <c r="BW2825" s="230"/>
      <c r="BX2825" s="230"/>
      <c r="BY2825" s="230"/>
      <c r="BZ2825" s="230"/>
      <c r="CA2825" s="230"/>
      <c r="CB2825" s="230"/>
      <c r="CC2825" s="230"/>
      <c r="CD2825" s="230"/>
      <c r="CE2825" s="230"/>
      <c r="CF2825" s="230"/>
      <c r="CG2825" s="230"/>
      <c r="CH2825" s="230"/>
      <c r="CI2825" s="230"/>
      <c r="CJ2825" s="230"/>
    </row>
    <row r="2826" spans="1:88" ht="14.25" customHeight="1">
      <c r="A2826" s="412"/>
      <c r="B2826" s="88"/>
      <c r="C2826" s="89"/>
      <c r="E2826" s="224"/>
      <c r="F2826" s="224"/>
      <c r="G2826" s="224"/>
      <c r="H2826" s="224"/>
      <c r="I2826" s="232"/>
      <c r="J2826" s="224"/>
      <c r="K2826" s="224"/>
      <c r="L2826" s="224"/>
      <c r="M2826" s="233"/>
      <c r="N2826" s="224"/>
      <c r="P2826" s="233"/>
      <c r="Q2826" s="244"/>
      <c r="R2826" s="245"/>
      <c r="S2826" s="154"/>
      <c r="T2826" s="154"/>
      <c r="U2826" s="236"/>
      <c r="V2826" s="225"/>
      <c r="W2826" s="246"/>
      <c r="X2826" s="247"/>
      <c r="Y2826" s="248"/>
      <c r="Z2826" s="249"/>
      <c r="AA2826" s="249"/>
      <c r="AB2826" s="250"/>
      <c r="AC2826" s="250"/>
      <c r="AD2826" s="230"/>
      <c r="AE2826" s="251"/>
      <c r="AF2826" s="252"/>
      <c r="AG2826" s="236"/>
      <c r="AH2826" s="253"/>
      <c r="AI2826" s="230"/>
      <c r="AJ2826" s="230"/>
      <c r="AK2826" s="230"/>
      <c r="AL2826" s="230"/>
      <c r="AM2826" s="230"/>
      <c r="AN2826" s="230"/>
      <c r="AO2826" s="230"/>
      <c r="AP2826" s="230"/>
      <c r="AQ2826" s="230"/>
      <c r="AR2826" s="249"/>
      <c r="AS2826" s="230"/>
      <c r="AT2826" s="230"/>
      <c r="AU2826" s="230"/>
      <c r="AV2826" s="230"/>
      <c r="AW2826" s="230"/>
      <c r="AX2826" s="230"/>
      <c r="AY2826" s="230"/>
      <c r="AZ2826" s="230"/>
      <c r="BA2826" s="230"/>
      <c r="BB2826" s="230"/>
      <c r="BC2826" s="230"/>
      <c r="BD2826" s="230"/>
      <c r="BE2826" s="230"/>
      <c r="BF2826" s="230"/>
      <c r="BG2826" s="230"/>
      <c r="BH2826" s="230"/>
      <c r="BI2826" s="230"/>
      <c r="BJ2826" s="230"/>
      <c r="BK2826" s="230"/>
      <c r="BL2826" s="230"/>
      <c r="BM2826" s="230"/>
      <c r="BN2826" s="230"/>
      <c r="BO2826" s="230"/>
      <c r="BP2826" s="230"/>
      <c r="BQ2826" s="230"/>
      <c r="BR2826" s="230"/>
      <c r="BS2826" s="230"/>
      <c r="BT2826" s="230"/>
      <c r="BU2826" s="230"/>
      <c r="BV2826" s="230"/>
      <c r="BW2826" s="230"/>
      <c r="BX2826" s="230"/>
      <c r="BY2826" s="230"/>
      <c r="BZ2826" s="230"/>
      <c r="CA2826" s="230"/>
      <c r="CB2826" s="230"/>
      <c r="CC2826" s="230"/>
      <c r="CD2826" s="230"/>
      <c r="CE2826" s="230"/>
      <c r="CF2826" s="230"/>
      <c r="CG2826" s="230"/>
      <c r="CH2826" s="230"/>
      <c r="CI2826" s="230"/>
      <c r="CJ2826" s="230"/>
    </row>
    <row r="2827" spans="1:88" ht="14.25" customHeight="1">
      <c r="A2827" s="412"/>
      <c r="B2827" s="88"/>
      <c r="C2827" s="89"/>
      <c r="E2827" s="224"/>
      <c r="F2827" s="224"/>
      <c r="G2827" s="224"/>
      <c r="H2827" s="224"/>
      <c r="I2827" s="232"/>
      <c r="J2827" s="224"/>
      <c r="K2827" s="224"/>
      <c r="L2827" s="224"/>
      <c r="M2827" s="233"/>
      <c r="N2827" s="224"/>
      <c r="P2827" s="233"/>
      <c r="Q2827" s="244"/>
      <c r="R2827" s="245"/>
      <c r="S2827" s="154"/>
      <c r="T2827" s="154"/>
      <c r="U2827" s="236"/>
      <c r="V2827" s="225"/>
      <c r="W2827" s="246"/>
      <c r="X2827" s="247"/>
      <c r="Y2827" s="248"/>
      <c r="Z2827" s="249"/>
      <c r="AA2827" s="249"/>
      <c r="AB2827" s="250"/>
      <c r="AC2827" s="250"/>
      <c r="AD2827" s="230"/>
      <c r="AE2827" s="251"/>
      <c r="AF2827" s="252"/>
      <c r="AG2827" s="236"/>
      <c r="AH2827" s="253"/>
      <c r="AI2827" s="230"/>
      <c r="AJ2827" s="230"/>
      <c r="AK2827" s="230"/>
      <c r="AL2827" s="230"/>
      <c r="AM2827" s="230"/>
      <c r="AN2827" s="230"/>
      <c r="AO2827" s="230"/>
      <c r="AP2827" s="230"/>
      <c r="AQ2827" s="230"/>
      <c r="AR2827" s="249"/>
      <c r="AS2827" s="230"/>
      <c r="AT2827" s="230"/>
      <c r="AU2827" s="230"/>
      <c r="AV2827" s="230"/>
      <c r="AW2827" s="230"/>
      <c r="AX2827" s="230"/>
      <c r="AY2827" s="230"/>
      <c r="AZ2827" s="230"/>
      <c r="BA2827" s="230"/>
      <c r="BB2827" s="230"/>
      <c r="BC2827" s="230"/>
      <c r="BD2827" s="230"/>
      <c r="BE2827" s="230"/>
      <c r="BF2827" s="230"/>
      <c r="BG2827" s="230"/>
      <c r="BH2827" s="230"/>
      <c r="BI2827" s="230"/>
      <c r="BJ2827" s="230"/>
      <c r="BK2827" s="230"/>
      <c r="BL2827" s="230"/>
      <c r="BM2827" s="230"/>
      <c r="BN2827" s="230"/>
      <c r="BO2827" s="230"/>
      <c r="BP2827" s="230"/>
      <c r="BQ2827" s="230"/>
      <c r="BR2827" s="230"/>
      <c r="BS2827" s="230"/>
      <c r="BT2827" s="230"/>
      <c r="BU2827" s="230"/>
      <c r="BV2827" s="230"/>
      <c r="BW2827" s="230"/>
      <c r="BX2827" s="230"/>
      <c r="BY2827" s="230"/>
      <c r="BZ2827" s="230"/>
      <c r="CA2827" s="230"/>
      <c r="CB2827" s="230"/>
      <c r="CC2827" s="230"/>
      <c r="CD2827" s="230"/>
      <c r="CE2827" s="230"/>
      <c r="CF2827" s="230"/>
      <c r="CG2827" s="230"/>
      <c r="CH2827" s="230"/>
      <c r="CI2827" s="230"/>
      <c r="CJ2827" s="230"/>
    </row>
    <row r="2828" spans="1:88" ht="14.25" customHeight="1">
      <c r="A2828" s="412"/>
      <c r="B2828" s="88"/>
      <c r="C2828" s="89"/>
      <c r="E2828" s="224"/>
      <c r="F2828" s="224"/>
      <c r="G2828" s="224"/>
      <c r="H2828" s="224"/>
      <c r="I2828" s="232"/>
      <c r="J2828" s="224"/>
      <c r="K2828" s="224"/>
      <c r="L2828" s="224"/>
      <c r="M2828" s="233"/>
      <c r="N2828" s="224"/>
      <c r="P2828" s="233"/>
      <c r="Q2828" s="244"/>
      <c r="R2828" s="245"/>
      <c r="S2828" s="154"/>
      <c r="T2828" s="154"/>
      <c r="U2828" s="236"/>
      <c r="V2828" s="225"/>
      <c r="W2828" s="246"/>
      <c r="X2828" s="247"/>
      <c r="Y2828" s="248"/>
      <c r="Z2828" s="249"/>
      <c r="AA2828" s="249"/>
      <c r="AB2828" s="250"/>
      <c r="AC2828" s="250"/>
      <c r="AD2828" s="230"/>
      <c r="AE2828" s="251"/>
      <c r="AF2828" s="252"/>
      <c r="AG2828" s="236"/>
      <c r="AH2828" s="253"/>
      <c r="AI2828" s="230"/>
      <c r="AJ2828" s="230"/>
      <c r="AK2828" s="230"/>
      <c r="AL2828" s="230"/>
      <c r="AM2828" s="230"/>
      <c r="AN2828" s="230"/>
      <c r="AO2828" s="230"/>
      <c r="AP2828" s="230"/>
      <c r="AQ2828" s="230"/>
      <c r="AR2828" s="249"/>
      <c r="AS2828" s="230"/>
      <c r="AT2828" s="230"/>
      <c r="AU2828" s="230"/>
      <c r="AV2828" s="230"/>
      <c r="AW2828" s="230"/>
      <c r="AX2828" s="230"/>
      <c r="AY2828" s="230"/>
      <c r="AZ2828" s="230"/>
      <c r="BA2828" s="230"/>
      <c r="BB2828" s="230"/>
      <c r="BC2828" s="230"/>
      <c r="BD2828" s="230"/>
      <c r="BE2828" s="230"/>
      <c r="BF2828" s="230"/>
      <c r="BG2828" s="230"/>
      <c r="BH2828" s="230"/>
      <c r="BI2828" s="230"/>
      <c r="BJ2828" s="230"/>
      <c r="BK2828" s="230"/>
      <c r="BL2828" s="230"/>
      <c r="BM2828" s="230"/>
      <c r="BN2828" s="230"/>
      <c r="BO2828" s="230"/>
      <c r="BP2828" s="230"/>
      <c r="BQ2828" s="230"/>
      <c r="BR2828" s="230"/>
      <c r="BS2828" s="230"/>
      <c r="BT2828" s="230"/>
      <c r="BU2828" s="230"/>
      <c r="BV2828" s="230"/>
      <c r="BW2828" s="230"/>
      <c r="BX2828" s="230"/>
      <c r="BY2828" s="230"/>
      <c r="BZ2828" s="230"/>
      <c r="CA2828" s="230"/>
      <c r="CB2828" s="230"/>
      <c r="CC2828" s="230"/>
      <c r="CD2828" s="230"/>
      <c r="CE2828" s="230"/>
      <c r="CF2828" s="230"/>
      <c r="CG2828" s="230"/>
      <c r="CH2828" s="230"/>
      <c r="CI2828" s="230"/>
      <c r="CJ2828" s="230"/>
    </row>
    <row r="2829" spans="1:88" ht="14.25" customHeight="1">
      <c r="A2829" s="412"/>
      <c r="B2829" s="88"/>
      <c r="C2829" s="89"/>
      <c r="E2829" s="224"/>
      <c r="F2829" s="224"/>
      <c r="G2829" s="224"/>
      <c r="H2829" s="224"/>
      <c r="I2829" s="232"/>
      <c r="J2829" s="224"/>
      <c r="K2829" s="224"/>
      <c r="L2829" s="224"/>
      <c r="M2829" s="233"/>
      <c r="N2829" s="224"/>
      <c r="P2829" s="233"/>
      <c r="Q2829" s="244"/>
      <c r="R2829" s="245"/>
      <c r="S2829" s="154"/>
      <c r="T2829" s="154"/>
      <c r="U2829" s="236"/>
      <c r="V2829" s="225"/>
      <c r="W2829" s="246"/>
      <c r="X2829" s="247"/>
      <c r="Y2829" s="248"/>
      <c r="Z2829" s="249"/>
      <c r="AA2829" s="249"/>
      <c r="AB2829" s="250"/>
      <c r="AC2829" s="250"/>
      <c r="AD2829" s="230"/>
      <c r="AE2829" s="251"/>
      <c r="AF2829" s="252"/>
      <c r="AG2829" s="236"/>
      <c r="AH2829" s="253"/>
      <c r="AI2829" s="230"/>
      <c r="AJ2829" s="230"/>
      <c r="AK2829" s="230"/>
      <c r="AL2829" s="230"/>
      <c r="AM2829" s="230"/>
      <c r="AN2829" s="230"/>
      <c r="AO2829" s="230"/>
      <c r="AP2829" s="230"/>
      <c r="AQ2829" s="230"/>
      <c r="AR2829" s="249"/>
      <c r="AS2829" s="230"/>
      <c r="AT2829" s="230"/>
      <c r="AU2829" s="230"/>
      <c r="AV2829" s="230"/>
      <c r="AW2829" s="230"/>
      <c r="AX2829" s="230"/>
      <c r="AY2829" s="230"/>
      <c r="AZ2829" s="230"/>
      <c r="BA2829" s="230"/>
      <c r="BB2829" s="230"/>
      <c r="BC2829" s="230"/>
      <c r="BD2829" s="230"/>
      <c r="BE2829" s="230"/>
      <c r="BF2829" s="230"/>
      <c r="BG2829" s="230"/>
      <c r="BH2829" s="230"/>
      <c r="BI2829" s="230"/>
      <c r="BJ2829" s="230"/>
      <c r="BK2829" s="230"/>
      <c r="BL2829" s="230"/>
      <c r="BM2829" s="230"/>
      <c r="BN2829" s="230"/>
      <c r="BO2829" s="230"/>
      <c r="BP2829" s="230"/>
      <c r="BQ2829" s="230"/>
      <c r="BR2829" s="230"/>
      <c r="BS2829" s="230"/>
      <c r="BT2829" s="230"/>
      <c r="BU2829" s="230"/>
      <c r="BV2829" s="230"/>
      <c r="BW2829" s="230"/>
      <c r="BX2829" s="230"/>
      <c r="BY2829" s="230"/>
      <c r="BZ2829" s="230"/>
      <c r="CA2829" s="230"/>
      <c r="CB2829" s="230"/>
      <c r="CC2829" s="230"/>
      <c r="CD2829" s="230"/>
      <c r="CE2829" s="230"/>
      <c r="CF2829" s="230"/>
      <c r="CG2829" s="230"/>
      <c r="CH2829" s="230"/>
      <c r="CI2829" s="230"/>
      <c r="CJ2829" s="230"/>
    </row>
    <row r="2830" spans="1:88" ht="14.25" customHeight="1">
      <c r="A2830" s="412"/>
      <c r="B2830" s="88"/>
      <c r="C2830" s="89"/>
      <c r="E2830" s="224"/>
      <c r="F2830" s="224"/>
      <c r="G2830" s="224"/>
      <c r="H2830" s="224"/>
      <c r="I2830" s="232"/>
      <c r="J2830" s="224"/>
      <c r="K2830" s="224"/>
      <c r="L2830" s="224"/>
      <c r="M2830" s="233"/>
      <c r="N2830" s="224"/>
      <c r="P2830" s="233"/>
      <c r="Q2830" s="244"/>
      <c r="R2830" s="245"/>
      <c r="S2830" s="154"/>
      <c r="T2830" s="154"/>
      <c r="U2830" s="236"/>
      <c r="V2830" s="225"/>
      <c r="W2830" s="246"/>
      <c r="X2830" s="247"/>
      <c r="Y2830" s="248"/>
      <c r="Z2830" s="249"/>
      <c r="AA2830" s="249"/>
      <c r="AB2830" s="250"/>
      <c r="AC2830" s="250"/>
      <c r="AD2830" s="230"/>
      <c r="AE2830" s="251"/>
      <c r="AF2830" s="252"/>
      <c r="AG2830" s="236"/>
      <c r="AH2830" s="253"/>
      <c r="AI2830" s="230"/>
      <c r="AJ2830" s="230"/>
      <c r="AK2830" s="230"/>
      <c r="AL2830" s="230"/>
      <c r="AM2830" s="230"/>
      <c r="AN2830" s="230"/>
      <c r="AO2830" s="230"/>
      <c r="AP2830" s="230"/>
      <c r="AQ2830" s="230"/>
      <c r="AR2830" s="249"/>
      <c r="AS2830" s="230"/>
      <c r="AT2830" s="230"/>
      <c r="AU2830" s="230"/>
      <c r="AV2830" s="230"/>
      <c r="AW2830" s="230"/>
      <c r="AX2830" s="230"/>
      <c r="AY2830" s="230"/>
      <c r="AZ2830" s="230"/>
      <c r="BA2830" s="230"/>
      <c r="BB2830" s="230"/>
      <c r="BC2830" s="230"/>
      <c r="BD2830" s="230"/>
      <c r="BE2830" s="230"/>
      <c r="BF2830" s="230"/>
      <c r="BG2830" s="230"/>
      <c r="BH2830" s="230"/>
      <c r="BI2830" s="230"/>
      <c r="BJ2830" s="230"/>
      <c r="BK2830" s="230"/>
      <c r="BL2830" s="230"/>
      <c r="BM2830" s="230"/>
      <c r="BN2830" s="230"/>
      <c r="BO2830" s="230"/>
      <c r="BP2830" s="230"/>
      <c r="BQ2830" s="230"/>
      <c r="BR2830" s="230"/>
      <c r="BS2830" s="230"/>
      <c r="BT2830" s="230"/>
      <c r="BU2830" s="230"/>
      <c r="BV2830" s="230"/>
      <c r="BW2830" s="230"/>
      <c r="BX2830" s="230"/>
      <c r="BY2830" s="230"/>
      <c r="BZ2830" s="230"/>
      <c r="CA2830" s="230"/>
      <c r="CB2830" s="230"/>
      <c r="CC2830" s="230"/>
      <c r="CD2830" s="230"/>
      <c r="CE2830" s="230"/>
      <c r="CF2830" s="230"/>
      <c r="CG2830" s="230"/>
      <c r="CH2830" s="230"/>
      <c r="CI2830" s="230"/>
      <c r="CJ2830" s="230"/>
    </row>
    <row r="2831" spans="1:88" ht="14.25" customHeight="1">
      <c r="A2831" s="412"/>
      <c r="B2831" s="88"/>
      <c r="C2831" s="89"/>
      <c r="E2831" s="224"/>
      <c r="F2831" s="224"/>
      <c r="G2831" s="224"/>
      <c r="H2831" s="224"/>
      <c r="I2831" s="232"/>
      <c r="J2831" s="224"/>
      <c r="K2831" s="224"/>
      <c r="L2831" s="224"/>
      <c r="M2831" s="233"/>
      <c r="N2831" s="224"/>
      <c r="P2831" s="233"/>
      <c r="Q2831" s="244"/>
      <c r="R2831" s="245"/>
      <c r="S2831" s="154"/>
      <c r="T2831" s="154"/>
      <c r="U2831" s="236"/>
      <c r="V2831" s="225"/>
      <c r="W2831" s="246"/>
      <c r="X2831" s="247"/>
      <c r="Y2831" s="248"/>
      <c r="Z2831" s="249"/>
      <c r="AA2831" s="249"/>
      <c r="AB2831" s="250"/>
      <c r="AC2831" s="250"/>
      <c r="AD2831" s="230"/>
      <c r="AE2831" s="251"/>
      <c r="AF2831" s="252"/>
      <c r="AG2831" s="236"/>
      <c r="AH2831" s="253"/>
      <c r="AI2831" s="230"/>
      <c r="AJ2831" s="230"/>
      <c r="AK2831" s="230"/>
      <c r="AL2831" s="230"/>
      <c r="AM2831" s="230"/>
      <c r="AN2831" s="230"/>
      <c r="AO2831" s="230"/>
      <c r="AP2831" s="230"/>
      <c r="AQ2831" s="230"/>
      <c r="AR2831" s="249"/>
      <c r="AS2831" s="230"/>
      <c r="AT2831" s="230"/>
      <c r="AU2831" s="230"/>
      <c r="AV2831" s="230"/>
      <c r="AW2831" s="230"/>
      <c r="AX2831" s="230"/>
      <c r="AY2831" s="230"/>
      <c r="AZ2831" s="230"/>
      <c r="BA2831" s="230"/>
      <c r="BB2831" s="230"/>
      <c r="BC2831" s="230"/>
      <c r="BD2831" s="230"/>
      <c r="BE2831" s="230"/>
      <c r="BF2831" s="230"/>
      <c r="BG2831" s="230"/>
      <c r="BH2831" s="230"/>
      <c r="BI2831" s="230"/>
      <c r="BJ2831" s="230"/>
      <c r="BK2831" s="230"/>
      <c r="BL2831" s="230"/>
      <c r="BM2831" s="230"/>
      <c r="BN2831" s="230"/>
      <c r="BO2831" s="230"/>
      <c r="BP2831" s="230"/>
      <c r="BQ2831" s="230"/>
      <c r="BR2831" s="230"/>
      <c r="BS2831" s="230"/>
      <c r="BT2831" s="230"/>
      <c r="BU2831" s="230"/>
      <c r="BV2831" s="230"/>
      <c r="BW2831" s="230"/>
      <c r="BX2831" s="230"/>
      <c r="BY2831" s="230"/>
      <c r="BZ2831" s="230"/>
      <c r="CA2831" s="230"/>
      <c r="CB2831" s="230"/>
      <c r="CC2831" s="230"/>
      <c r="CD2831" s="230"/>
      <c r="CE2831" s="230"/>
      <c r="CF2831" s="230"/>
      <c r="CG2831" s="230"/>
      <c r="CH2831" s="230"/>
      <c r="CI2831" s="230"/>
      <c r="CJ2831" s="230"/>
    </row>
    <row r="2832" spans="1:88" ht="14.25" customHeight="1">
      <c r="A2832" s="412"/>
      <c r="B2832" s="88"/>
      <c r="C2832" s="89"/>
      <c r="E2832" s="224"/>
      <c r="F2832" s="224"/>
      <c r="G2832" s="224"/>
      <c r="H2832" s="224"/>
      <c r="I2832" s="232"/>
      <c r="J2832" s="224"/>
      <c r="K2832" s="224"/>
      <c r="L2832" s="224"/>
      <c r="M2832" s="233"/>
      <c r="N2832" s="224"/>
      <c r="P2832" s="233"/>
      <c r="Q2832" s="244"/>
      <c r="R2832" s="245"/>
      <c r="S2832" s="154"/>
      <c r="T2832" s="154"/>
      <c r="U2832" s="236"/>
      <c r="V2832" s="225"/>
      <c r="W2832" s="246"/>
      <c r="X2832" s="247"/>
      <c r="Y2832" s="248"/>
      <c r="Z2832" s="249"/>
      <c r="AA2832" s="249"/>
      <c r="AB2832" s="250"/>
      <c r="AC2832" s="250"/>
      <c r="AD2832" s="230"/>
      <c r="AE2832" s="251"/>
      <c r="AF2832" s="252"/>
      <c r="AG2832" s="236"/>
      <c r="AH2832" s="253"/>
      <c r="AI2832" s="230"/>
      <c r="AJ2832" s="230"/>
      <c r="AK2832" s="230"/>
      <c r="AL2832" s="230"/>
      <c r="AM2832" s="230"/>
      <c r="AN2832" s="230"/>
      <c r="AO2832" s="230"/>
      <c r="AP2832" s="230"/>
      <c r="AQ2832" s="230"/>
      <c r="AR2832" s="249"/>
      <c r="AS2832" s="230"/>
      <c r="AT2832" s="230"/>
      <c r="AU2832" s="230"/>
      <c r="AV2832" s="230"/>
      <c r="AW2832" s="230"/>
      <c r="AX2832" s="230"/>
      <c r="AY2832" s="230"/>
      <c r="AZ2832" s="230"/>
      <c r="BA2832" s="230"/>
      <c r="BB2832" s="230"/>
      <c r="BC2832" s="230"/>
      <c r="BD2832" s="230"/>
      <c r="BE2832" s="230"/>
      <c r="BF2832" s="230"/>
      <c r="BG2832" s="230"/>
      <c r="BH2832" s="230"/>
      <c r="BI2832" s="230"/>
      <c r="BJ2832" s="230"/>
      <c r="BK2832" s="230"/>
      <c r="BL2832" s="230"/>
      <c r="BM2832" s="230"/>
      <c r="BN2832" s="230"/>
      <c r="BO2832" s="230"/>
      <c r="BP2832" s="230"/>
      <c r="BQ2832" s="230"/>
      <c r="BR2832" s="230"/>
      <c r="BS2832" s="230"/>
      <c r="BT2832" s="230"/>
      <c r="BU2832" s="230"/>
      <c r="BV2832" s="230"/>
      <c r="BW2832" s="230"/>
      <c r="BX2832" s="230"/>
      <c r="BY2832" s="230"/>
      <c r="BZ2832" s="230"/>
      <c r="CA2832" s="230"/>
      <c r="CB2832" s="230"/>
      <c r="CC2832" s="230"/>
      <c r="CD2832" s="230"/>
      <c r="CE2832" s="230"/>
      <c r="CF2832" s="230"/>
      <c r="CG2832" s="230"/>
      <c r="CH2832" s="230"/>
      <c r="CI2832" s="230"/>
      <c r="CJ2832" s="230"/>
    </row>
    <row r="2833" spans="1:88" ht="14.25" customHeight="1">
      <c r="A2833" s="412"/>
      <c r="B2833" s="88"/>
      <c r="C2833" s="89"/>
      <c r="E2833" s="224"/>
      <c r="F2833" s="224"/>
      <c r="G2833" s="224"/>
      <c r="H2833" s="224"/>
      <c r="I2833" s="232"/>
      <c r="J2833" s="224"/>
      <c r="K2833" s="224"/>
      <c r="L2833" s="224"/>
      <c r="M2833" s="233"/>
      <c r="N2833" s="224"/>
      <c r="P2833" s="233"/>
      <c r="Q2833" s="244"/>
      <c r="R2833" s="245"/>
      <c r="S2833" s="154"/>
      <c r="T2833" s="154"/>
      <c r="U2833" s="236"/>
      <c r="V2833" s="225"/>
      <c r="W2833" s="246"/>
      <c r="X2833" s="247"/>
      <c r="Y2833" s="248"/>
      <c r="Z2833" s="249"/>
      <c r="AA2833" s="249"/>
      <c r="AB2833" s="250"/>
      <c r="AC2833" s="250"/>
      <c r="AD2833" s="230"/>
      <c r="AE2833" s="251"/>
      <c r="AF2833" s="252"/>
      <c r="AG2833" s="236"/>
      <c r="AH2833" s="253"/>
      <c r="AI2833" s="230"/>
      <c r="AJ2833" s="230"/>
      <c r="AK2833" s="230"/>
      <c r="AL2833" s="230"/>
      <c r="AM2833" s="230"/>
      <c r="AN2833" s="230"/>
      <c r="AO2833" s="230"/>
      <c r="AP2833" s="230"/>
      <c r="AQ2833" s="230"/>
      <c r="AR2833" s="249"/>
      <c r="AS2833" s="230"/>
      <c r="AT2833" s="230"/>
      <c r="AU2833" s="230"/>
      <c r="AV2833" s="230"/>
      <c r="AW2833" s="230"/>
      <c r="AX2833" s="230"/>
      <c r="AY2833" s="230"/>
      <c r="AZ2833" s="230"/>
      <c r="BA2833" s="230"/>
      <c r="BB2833" s="230"/>
      <c r="BC2833" s="230"/>
      <c r="BD2833" s="230"/>
      <c r="BE2833" s="230"/>
      <c r="BF2833" s="230"/>
      <c r="BG2833" s="230"/>
      <c r="BH2833" s="230"/>
      <c r="BI2833" s="230"/>
      <c r="BJ2833" s="230"/>
      <c r="BK2833" s="230"/>
      <c r="BL2833" s="230"/>
      <c r="BM2833" s="230"/>
      <c r="BN2833" s="230"/>
      <c r="BO2833" s="230"/>
      <c r="BP2833" s="230"/>
      <c r="BQ2833" s="230"/>
      <c r="BR2833" s="230"/>
      <c r="BS2833" s="230"/>
      <c r="BT2833" s="230"/>
      <c r="BU2833" s="230"/>
      <c r="BV2833" s="230"/>
      <c r="BW2833" s="230"/>
      <c r="BX2833" s="230"/>
      <c r="BY2833" s="230"/>
      <c r="BZ2833" s="230"/>
      <c r="CA2833" s="230"/>
      <c r="CB2833" s="230"/>
      <c r="CC2833" s="230"/>
      <c r="CD2833" s="230"/>
      <c r="CE2833" s="230"/>
      <c r="CF2833" s="230"/>
      <c r="CG2833" s="230"/>
      <c r="CH2833" s="230"/>
      <c r="CI2833" s="230"/>
      <c r="CJ2833" s="230"/>
    </row>
    <row r="2834" spans="1:88" ht="14.25" customHeight="1">
      <c r="A2834" s="412"/>
      <c r="B2834" s="88"/>
      <c r="C2834" s="89"/>
      <c r="E2834" s="224"/>
      <c r="F2834" s="224"/>
      <c r="G2834" s="224"/>
      <c r="H2834" s="224"/>
      <c r="I2834" s="232"/>
      <c r="J2834" s="224"/>
      <c r="K2834" s="224"/>
      <c r="L2834" s="224"/>
      <c r="M2834" s="233"/>
      <c r="N2834" s="224"/>
      <c r="P2834" s="233"/>
      <c r="Q2834" s="244"/>
      <c r="R2834" s="245"/>
      <c r="S2834" s="154"/>
      <c r="T2834" s="154"/>
      <c r="U2834" s="236"/>
      <c r="V2834" s="225"/>
      <c r="W2834" s="246"/>
      <c r="X2834" s="247"/>
      <c r="Y2834" s="248"/>
      <c r="Z2834" s="249"/>
      <c r="AA2834" s="249"/>
      <c r="AB2834" s="250"/>
      <c r="AC2834" s="250"/>
      <c r="AD2834" s="230"/>
      <c r="AE2834" s="251"/>
      <c r="AF2834" s="252"/>
      <c r="AG2834" s="236"/>
      <c r="AH2834" s="253"/>
      <c r="AI2834" s="230"/>
      <c r="AJ2834" s="230"/>
      <c r="AK2834" s="230"/>
      <c r="AL2834" s="230"/>
      <c r="AM2834" s="230"/>
      <c r="AN2834" s="230"/>
      <c r="AO2834" s="230"/>
      <c r="AP2834" s="230"/>
      <c r="AQ2834" s="230"/>
      <c r="AR2834" s="249"/>
      <c r="AS2834" s="230"/>
      <c r="AT2834" s="230"/>
      <c r="AU2834" s="230"/>
      <c r="AV2834" s="230"/>
      <c r="AW2834" s="230"/>
      <c r="AX2834" s="230"/>
      <c r="AY2834" s="230"/>
      <c r="AZ2834" s="230"/>
      <c r="BA2834" s="230"/>
      <c r="BB2834" s="230"/>
      <c r="BC2834" s="230"/>
      <c r="BD2834" s="230"/>
      <c r="BE2834" s="230"/>
      <c r="BF2834" s="230"/>
      <c r="BG2834" s="230"/>
      <c r="BH2834" s="230"/>
      <c r="BI2834" s="230"/>
      <c r="BJ2834" s="230"/>
      <c r="BK2834" s="230"/>
      <c r="BL2834" s="230"/>
      <c r="BM2834" s="230"/>
      <c r="BN2834" s="230"/>
      <c r="BO2834" s="230"/>
      <c r="BP2834" s="230"/>
      <c r="BQ2834" s="230"/>
      <c r="BR2834" s="230"/>
      <c r="BS2834" s="230"/>
      <c r="BT2834" s="230"/>
      <c r="BU2834" s="230"/>
      <c r="BV2834" s="230"/>
      <c r="BW2834" s="230"/>
      <c r="BX2834" s="230"/>
      <c r="BY2834" s="230"/>
      <c r="BZ2834" s="230"/>
      <c r="CA2834" s="230"/>
      <c r="CB2834" s="230"/>
      <c r="CC2834" s="230"/>
      <c r="CD2834" s="230"/>
      <c r="CE2834" s="230"/>
      <c r="CF2834" s="230"/>
      <c r="CG2834" s="230"/>
      <c r="CH2834" s="230"/>
      <c r="CI2834" s="230"/>
      <c r="CJ2834" s="230"/>
    </row>
    <row r="2835" spans="1:88" ht="14.25" customHeight="1">
      <c r="A2835" s="412"/>
      <c r="B2835" s="88"/>
      <c r="C2835" s="89"/>
      <c r="E2835" s="224"/>
      <c r="F2835" s="224"/>
      <c r="G2835" s="224"/>
      <c r="H2835" s="224"/>
      <c r="I2835" s="232"/>
      <c r="J2835" s="224"/>
      <c r="K2835" s="224"/>
      <c r="L2835" s="224"/>
      <c r="M2835" s="233"/>
      <c r="N2835" s="224"/>
      <c r="P2835" s="233"/>
      <c r="Q2835" s="244"/>
      <c r="R2835" s="245"/>
      <c r="S2835" s="154"/>
      <c r="T2835" s="154"/>
      <c r="U2835" s="236"/>
      <c r="V2835" s="225"/>
      <c r="W2835" s="246"/>
      <c r="X2835" s="247"/>
      <c r="Y2835" s="248"/>
      <c r="Z2835" s="249"/>
      <c r="AA2835" s="249"/>
      <c r="AB2835" s="250"/>
      <c r="AC2835" s="250"/>
      <c r="AD2835" s="230"/>
      <c r="AE2835" s="251"/>
      <c r="AF2835" s="252"/>
      <c r="AG2835" s="236"/>
      <c r="AH2835" s="253"/>
      <c r="AI2835" s="230"/>
      <c r="AJ2835" s="230"/>
      <c r="AK2835" s="230"/>
      <c r="AL2835" s="230"/>
      <c r="AM2835" s="230"/>
      <c r="AN2835" s="230"/>
      <c r="AO2835" s="230"/>
      <c r="AP2835" s="230"/>
      <c r="AQ2835" s="230"/>
      <c r="AR2835" s="249"/>
      <c r="AS2835" s="230"/>
      <c r="AT2835" s="230"/>
      <c r="AU2835" s="230"/>
      <c r="AV2835" s="230"/>
      <c r="AW2835" s="230"/>
      <c r="AX2835" s="230"/>
      <c r="AY2835" s="230"/>
      <c r="AZ2835" s="230"/>
      <c r="BA2835" s="230"/>
      <c r="BB2835" s="230"/>
      <c r="BC2835" s="230"/>
      <c r="BD2835" s="230"/>
      <c r="BE2835" s="230"/>
      <c r="BF2835" s="230"/>
      <c r="BG2835" s="230"/>
      <c r="BH2835" s="230"/>
      <c r="BI2835" s="230"/>
      <c r="BJ2835" s="230"/>
      <c r="BK2835" s="230"/>
      <c r="BL2835" s="230"/>
      <c r="BM2835" s="230"/>
      <c r="BN2835" s="230"/>
      <c r="BO2835" s="230"/>
      <c r="BP2835" s="230"/>
      <c r="BQ2835" s="230"/>
      <c r="BR2835" s="230"/>
      <c r="BS2835" s="230"/>
      <c r="BT2835" s="230"/>
      <c r="BU2835" s="230"/>
      <c r="BV2835" s="230"/>
      <c r="BW2835" s="230"/>
      <c r="BX2835" s="230"/>
      <c r="BY2835" s="230"/>
      <c r="BZ2835" s="230"/>
      <c r="CA2835" s="230"/>
      <c r="CB2835" s="230"/>
      <c r="CC2835" s="230"/>
      <c r="CD2835" s="230"/>
      <c r="CE2835" s="230"/>
      <c r="CF2835" s="230"/>
      <c r="CG2835" s="230"/>
      <c r="CH2835" s="230"/>
      <c r="CI2835" s="230"/>
      <c r="CJ2835" s="230"/>
    </row>
    <row r="2836" spans="1:88" ht="14.25" customHeight="1">
      <c r="A2836" s="412"/>
      <c r="B2836" s="88"/>
      <c r="C2836" s="89"/>
      <c r="E2836" s="224"/>
      <c r="F2836" s="224"/>
      <c r="G2836" s="224"/>
      <c r="H2836" s="224"/>
      <c r="I2836" s="232"/>
      <c r="J2836" s="224"/>
      <c r="K2836" s="224"/>
      <c r="L2836" s="224"/>
      <c r="M2836" s="233"/>
      <c r="N2836" s="224"/>
      <c r="P2836" s="233"/>
      <c r="Q2836" s="244"/>
      <c r="R2836" s="245"/>
      <c r="S2836" s="154"/>
      <c r="T2836" s="154"/>
      <c r="U2836" s="236"/>
      <c r="V2836" s="225"/>
      <c r="W2836" s="246"/>
      <c r="X2836" s="247"/>
      <c r="Y2836" s="248"/>
      <c r="Z2836" s="249"/>
      <c r="AA2836" s="249"/>
      <c r="AB2836" s="250"/>
      <c r="AC2836" s="250"/>
      <c r="AD2836" s="230"/>
      <c r="AE2836" s="251"/>
      <c r="AF2836" s="252"/>
      <c r="AG2836" s="236"/>
      <c r="AH2836" s="253"/>
      <c r="AI2836" s="230"/>
      <c r="AJ2836" s="230"/>
      <c r="AK2836" s="230"/>
      <c r="AL2836" s="230"/>
      <c r="AM2836" s="230"/>
      <c r="AN2836" s="230"/>
      <c r="AO2836" s="230"/>
      <c r="AP2836" s="230"/>
      <c r="AQ2836" s="230"/>
      <c r="AR2836" s="249"/>
      <c r="AS2836" s="230"/>
      <c r="AT2836" s="230"/>
      <c r="AU2836" s="230"/>
      <c r="AV2836" s="230"/>
      <c r="AW2836" s="230"/>
      <c r="AX2836" s="230"/>
      <c r="AY2836" s="230"/>
      <c r="AZ2836" s="230"/>
      <c r="BA2836" s="230"/>
      <c r="BB2836" s="230"/>
      <c r="BC2836" s="230"/>
      <c r="BD2836" s="230"/>
      <c r="BE2836" s="230"/>
      <c r="BF2836" s="230"/>
      <c r="BG2836" s="230"/>
      <c r="BH2836" s="230"/>
      <c r="BI2836" s="230"/>
      <c r="BJ2836" s="230"/>
      <c r="BK2836" s="230"/>
      <c r="BL2836" s="230"/>
      <c r="BM2836" s="230"/>
      <c r="BN2836" s="230"/>
      <c r="BO2836" s="230"/>
      <c r="BP2836" s="230"/>
      <c r="BQ2836" s="230"/>
      <c r="BR2836" s="230"/>
      <c r="BS2836" s="230"/>
      <c r="BT2836" s="230"/>
      <c r="BU2836" s="230"/>
      <c r="BV2836" s="230"/>
      <c r="BW2836" s="230"/>
      <c r="BX2836" s="230"/>
      <c r="BY2836" s="230"/>
      <c r="BZ2836" s="230"/>
      <c r="CA2836" s="230"/>
      <c r="CB2836" s="230"/>
      <c r="CC2836" s="230"/>
      <c r="CD2836" s="230"/>
      <c r="CE2836" s="230"/>
      <c r="CF2836" s="230"/>
      <c r="CG2836" s="230"/>
      <c r="CH2836" s="230"/>
      <c r="CI2836" s="230"/>
      <c r="CJ2836" s="230"/>
    </row>
    <row r="2837" spans="1:88" ht="14.25" customHeight="1">
      <c r="A2837" s="412"/>
      <c r="B2837" s="88"/>
      <c r="C2837" s="89"/>
      <c r="E2837" s="224"/>
      <c r="F2837" s="224"/>
      <c r="G2837" s="224"/>
      <c r="H2837" s="224"/>
      <c r="I2837" s="232"/>
      <c r="J2837" s="224"/>
      <c r="K2837" s="224"/>
      <c r="L2837" s="224"/>
      <c r="M2837" s="233"/>
      <c r="N2837" s="224"/>
      <c r="P2837" s="233"/>
      <c r="Q2837" s="244"/>
      <c r="R2837" s="245"/>
      <c r="S2837" s="154"/>
      <c r="T2837" s="154"/>
      <c r="U2837" s="236"/>
      <c r="V2837" s="225"/>
      <c r="W2837" s="246"/>
      <c r="X2837" s="247"/>
      <c r="Y2837" s="248"/>
      <c r="Z2837" s="249"/>
      <c r="AA2837" s="249"/>
      <c r="AB2837" s="250"/>
      <c r="AC2837" s="250"/>
      <c r="AD2837" s="230"/>
      <c r="AE2837" s="251"/>
      <c r="AF2837" s="252"/>
      <c r="AG2837" s="236"/>
      <c r="AH2837" s="253"/>
      <c r="AI2837" s="230"/>
      <c r="AJ2837" s="230"/>
      <c r="AK2837" s="230"/>
      <c r="AL2837" s="230"/>
      <c r="AM2837" s="230"/>
      <c r="AN2837" s="230"/>
      <c r="AO2837" s="230"/>
      <c r="AP2837" s="230"/>
      <c r="AQ2837" s="230"/>
      <c r="AR2837" s="249"/>
      <c r="AS2837" s="230"/>
      <c r="AT2837" s="230"/>
      <c r="AU2837" s="230"/>
      <c r="AV2837" s="230"/>
      <c r="AW2837" s="230"/>
      <c r="AX2837" s="230"/>
      <c r="AY2837" s="230"/>
      <c r="AZ2837" s="230"/>
      <c r="BA2837" s="230"/>
      <c r="BB2837" s="230"/>
      <c r="BC2837" s="230"/>
      <c r="BD2837" s="230"/>
      <c r="BE2837" s="230"/>
      <c r="BF2837" s="230"/>
      <c r="BG2837" s="230"/>
      <c r="BH2837" s="230"/>
      <c r="BI2837" s="230"/>
      <c r="BJ2837" s="230"/>
      <c r="BK2837" s="230"/>
      <c r="BL2837" s="230"/>
      <c r="BM2837" s="230"/>
      <c r="BN2837" s="230"/>
      <c r="BO2837" s="230"/>
      <c r="BP2837" s="230"/>
      <c r="BQ2837" s="230"/>
      <c r="BR2837" s="230"/>
      <c r="BS2837" s="230"/>
      <c r="BT2837" s="230"/>
      <c r="BU2837" s="230"/>
      <c r="BV2837" s="230"/>
      <c r="BW2837" s="230"/>
      <c r="BX2837" s="230"/>
      <c r="BY2837" s="230"/>
      <c r="BZ2837" s="230"/>
      <c r="CA2837" s="230"/>
      <c r="CB2837" s="230"/>
      <c r="CC2837" s="230"/>
      <c r="CD2837" s="230"/>
      <c r="CE2837" s="230"/>
      <c r="CF2837" s="230"/>
      <c r="CG2837" s="230"/>
      <c r="CH2837" s="230"/>
      <c r="CI2837" s="230"/>
      <c r="CJ2837" s="230"/>
    </row>
    <row r="2838" spans="1:88" ht="14.25" customHeight="1">
      <c r="A2838" s="412"/>
      <c r="B2838" s="88"/>
      <c r="C2838" s="89"/>
      <c r="E2838" s="224"/>
      <c r="F2838" s="224"/>
      <c r="G2838" s="224"/>
      <c r="H2838" s="224"/>
      <c r="I2838" s="232"/>
      <c r="J2838" s="224"/>
      <c r="K2838" s="224"/>
      <c r="L2838" s="224"/>
      <c r="M2838" s="233"/>
      <c r="N2838" s="224"/>
      <c r="P2838" s="233"/>
      <c r="Q2838" s="244"/>
      <c r="R2838" s="245"/>
      <c r="S2838" s="154"/>
      <c r="T2838" s="154"/>
      <c r="U2838" s="236"/>
      <c r="V2838" s="225"/>
      <c r="W2838" s="246"/>
      <c r="X2838" s="247"/>
      <c r="Y2838" s="248"/>
      <c r="Z2838" s="249"/>
      <c r="AA2838" s="249"/>
      <c r="AB2838" s="250"/>
      <c r="AC2838" s="250"/>
      <c r="AD2838" s="230"/>
      <c r="AE2838" s="251"/>
      <c r="AF2838" s="252"/>
      <c r="AG2838" s="236"/>
      <c r="AH2838" s="253"/>
      <c r="AI2838" s="230"/>
      <c r="AJ2838" s="230"/>
      <c r="AK2838" s="230"/>
      <c r="AL2838" s="230"/>
      <c r="AM2838" s="230"/>
      <c r="AN2838" s="230"/>
      <c r="AO2838" s="230"/>
      <c r="AP2838" s="230"/>
      <c r="AQ2838" s="230"/>
      <c r="AR2838" s="249"/>
      <c r="AS2838" s="230"/>
      <c r="AT2838" s="230"/>
      <c r="AU2838" s="230"/>
      <c r="AV2838" s="230"/>
      <c r="AW2838" s="230"/>
      <c r="AX2838" s="230"/>
      <c r="AY2838" s="230"/>
      <c r="AZ2838" s="230"/>
      <c r="BA2838" s="230"/>
      <c r="BB2838" s="230"/>
      <c r="BC2838" s="230"/>
      <c r="BD2838" s="230"/>
      <c r="BE2838" s="230"/>
      <c r="BF2838" s="230"/>
      <c r="BG2838" s="230"/>
      <c r="BH2838" s="230"/>
      <c r="BI2838" s="230"/>
      <c r="BJ2838" s="230"/>
      <c r="BK2838" s="230"/>
      <c r="BL2838" s="230"/>
      <c r="BM2838" s="230"/>
      <c r="BN2838" s="230"/>
      <c r="BO2838" s="230"/>
      <c r="BP2838" s="230"/>
      <c r="BQ2838" s="230"/>
      <c r="BR2838" s="230"/>
      <c r="BS2838" s="230"/>
      <c r="BT2838" s="230"/>
      <c r="BU2838" s="230"/>
      <c r="BV2838" s="230"/>
      <c r="BW2838" s="230"/>
      <c r="BX2838" s="230"/>
      <c r="BY2838" s="230"/>
      <c r="BZ2838" s="230"/>
      <c r="CA2838" s="230"/>
      <c r="CB2838" s="230"/>
      <c r="CC2838" s="230"/>
      <c r="CD2838" s="230"/>
      <c r="CE2838" s="230"/>
      <c r="CF2838" s="230"/>
      <c r="CG2838" s="230"/>
      <c r="CH2838" s="230"/>
      <c r="CI2838" s="230"/>
      <c r="CJ2838" s="230"/>
    </row>
    <row r="2839" spans="1:88" ht="14.25" customHeight="1">
      <c r="A2839" s="412"/>
      <c r="B2839" s="88"/>
      <c r="C2839" s="89"/>
      <c r="E2839" s="224"/>
      <c r="F2839" s="224"/>
      <c r="G2839" s="224"/>
      <c r="H2839" s="224"/>
      <c r="I2839" s="232"/>
      <c r="J2839" s="224"/>
      <c r="K2839" s="224"/>
      <c r="L2839" s="224"/>
      <c r="M2839" s="233"/>
      <c r="N2839" s="224"/>
      <c r="P2839" s="233"/>
      <c r="Q2839" s="244"/>
      <c r="R2839" s="245"/>
      <c r="S2839" s="154"/>
      <c r="T2839" s="154"/>
      <c r="U2839" s="236"/>
      <c r="V2839" s="225"/>
      <c r="W2839" s="246"/>
      <c r="X2839" s="247"/>
      <c r="Y2839" s="248"/>
      <c r="Z2839" s="249"/>
      <c r="AA2839" s="249"/>
      <c r="AB2839" s="250"/>
      <c r="AC2839" s="250"/>
      <c r="AD2839" s="230"/>
      <c r="AE2839" s="251"/>
      <c r="AF2839" s="252"/>
      <c r="AG2839" s="236"/>
      <c r="AH2839" s="253"/>
      <c r="AI2839" s="230"/>
      <c r="AJ2839" s="230"/>
      <c r="AK2839" s="230"/>
      <c r="AL2839" s="230"/>
      <c r="AM2839" s="230"/>
      <c r="AN2839" s="230"/>
      <c r="AO2839" s="230"/>
      <c r="AP2839" s="230"/>
      <c r="AQ2839" s="230"/>
      <c r="AR2839" s="249"/>
      <c r="AS2839" s="230"/>
      <c r="AT2839" s="230"/>
      <c r="AU2839" s="230"/>
      <c r="AV2839" s="230"/>
      <c r="AW2839" s="230"/>
      <c r="AX2839" s="230"/>
      <c r="AY2839" s="230"/>
      <c r="AZ2839" s="230"/>
      <c r="BA2839" s="230"/>
      <c r="BB2839" s="230"/>
      <c r="BC2839" s="230"/>
      <c r="BD2839" s="230"/>
      <c r="BE2839" s="230"/>
      <c r="BF2839" s="230"/>
      <c r="BG2839" s="230"/>
      <c r="BH2839" s="230"/>
      <c r="BI2839" s="230"/>
      <c r="BJ2839" s="230"/>
      <c r="BK2839" s="230"/>
      <c r="BL2839" s="230"/>
      <c r="BM2839" s="230"/>
      <c r="BN2839" s="230"/>
      <c r="BO2839" s="230"/>
      <c r="BP2839" s="230"/>
      <c r="BQ2839" s="230"/>
      <c r="BR2839" s="230"/>
      <c r="BS2839" s="230"/>
      <c r="BT2839" s="230"/>
      <c r="BU2839" s="230"/>
      <c r="BV2839" s="230"/>
      <c r="BW2839" s="230"/>
      <c r="BX2839" s="230"/>
      <c r="BY2839" s="230"/>
      <c r="BZ2839" s="230"/>
      <c r="CA2839" s="230"/>
      <c r="CB2839" s="230"/>
      <c r="CC2839" s="230"/>
      <c r="CD2839" s="230"/>
      <c r="CE2839" s="230"/>
      <c r="CF2839" s="230"/>
      <c r="CG2839" s="230"/>
      <c r="CH2839" s="230"/>
      <c r="CI2839" s="230"/>
      <c r="CJ2839" s="230"/>
    </row>
    <row r="2840" spans="1:88" ht="14.25" customHeight="1">
      <c r="A2840" s="412"/>
      <c r="B2840" s="88"/>
      <c r="C2840" s="89"/>
      <c r="E2840" s="224"/>
      <c r="F2840" s="224"/>
      <c r="G2840" s="224"/>
      <c r="H2840" s="224"/>
      <c r="I2840" s="232"/>
      <c r="J2840" s="224"/>
      <c r="K2840" s="224"/>
      <c r="L2840" s="224"/>
      <c r="M2840" s="233"/>
      <c r="N2840" s="224"/>
      <c r="P2840" s="233"/>
      <c r="Q2840" s="244"/>
      <c r="R2840" s="245"/>
      <c r="S2840" s="154"/>
      <c r="T2840" s="154"/>
      <c r="U2840" s="236"/>
      <c r="V2840" s="225"/>
      <c r="W2840" s="246"/>
      <c r="X2840" s="247"/>
      <c r="Y2840" s="248"/>
      <c r="Z2840" s="249"/>
      <c r="AA2840" s="249"/>
      <c r="AB2840" s="250"/>
      <c r="AC2840" s="250"/>
      <c r="AD2840" s="230"/>
      <c r="AE2840" s="251"/>
      <c r="AF2840" s="252"/>
      <c r="AG2840" s="236"/>
      <c r="AH2840" s="253"/>
      <c r="AI2840" s="230"/>
      <c r="AJ2840" s="230"/>
      <c r="AK2840" s="230"/>
      <c r="AL2840" s="230"/>
      <c r="AM2840" s="230"/>
      <c r="AN2840" s="230"/>
      <c r="AO2840" s="230"/>
      <c r="AP2840" s="230"/>
      <c r="AQ2840" s="230"/>
      <c r="AR2840" s="249"/>
      <c r="AS2840" s="230"/>
      <c r="AT2840" s="230"/>
      <c r="AU2840" s="230"/>
      <c r="AV2840" s="230"/>
      <c r="AW2840" s="230"/>
      <c r="AX2840" s="230"/>
      <c r="AY2840" s="230"/>
      <c r="AZ2840" s="230"/>
      <c r="BA2840" s="230"/>
      <c r="BB2840" s="230"/>
      <c r="BC2840" s="230"/>
      <c r="BD2840" s="230"/>
      <c r="BE2840" s="230"/>
      <c r="BF2840" s="230"/>
      <c r="BG2840" s="230"/>
      <c r="BH2840" s="230"/>
      <c r="BI2840" s="230"/>
      <c r="BJ2840" s="230"/>
      <c r="BK2840" s="230"/>
      <c r="BL2840" s="230"/>
      <c r="BM2840" s="230"/>
      <c r="BN2840" s="230"/>
      <c r="BO2840" s="230"/>
      <c r="BP2840" s="230"/>
      <c r="BQ2840" s="230"/>
      <c r="BR2840" s="230"/>
      <c r="BS2840" s="230"/>
      <c r="BT2840" s="230"/>
      <c r="BU2840" s="230"/>
      <c r="BV2840" s="230"/>
      <c r="BW2840" s="230"/>
      <c r="BX2840" s="230"/>
      <c r="BY2840" s="230"/>
      <c r="BZ2840" s="230"/>
      <c r="CA2840" s="230"/>
      <c r="CB2840" s="230"/>
      <c r="CC2840" s="230"/>
      <c r="CD2840" s="230"/>
      <c r="CE2840" s="230"/>
      <c r="CF2840" s="230"/>
      <c r="CG2840" s="230"/>
      <c r="CH2840" s="230"/>
      <c r="CI2840" s="230"/>
      <c r="CJ2840" s="230"/>
    </row>
    <row r="2841" spans="1:88" ht="14.25" customHeight="1">
      <c r="A2841" s="412"/>
      <c r="B2841" s="88"/>
      <c r="C2841" s="89"/>
      <c r="E2841" s="224"/>
      <c r="F2841" s="224"/>
      <c r="G2841" s="224"/>
      <c r="H2841" s="224"/>
      <c r="I2841" s="232"/>
      <c r="J2841" s="224"/>
      <c r="K2841" s="224"/>
      <c r="L2841" s="224"/>
      <c r="M2841" s="233"/>
      <c r="N2841" s="224"/>
      <c r="P2841" s="233"/>
      <c r="Q2841" s="244"/>
      <c r="R2841" s="245"/>
      <c r="S2841" s="154"/>
      <c r="T2841" s="154"/>
      <c r="U2841" s="236"/>
      <c r="V2841" s="225"/>
      <c r="W2841" s="246"/>
      <c r="X2841" s="247"/>
      <c r="Y2841" s="248"/>
      <c r="Z2841" s="249"/>
      <c r="AA2841" s="249"/>
      <c r="AB2841" s="250"/>
      <c r="AC2841" s="250"/>
      <c r="AD2841" s="230"/>
      <c r="AE2841" s="251"/>
      <c r="AF2841" s="252"/>
      <c r="AG2841" s="236"/>
      <c r="AH2841" s="253"/>
      <c r="AI2841" s="230"/>
      <c r="AJ2841" s="230"/>
      <c r="AK2841" s="230"/>
      <c r="AL2841" s="230"/>
      <c r="AM2841" s="230"/>
      <c r="AN2841" s="230"/>
      <c r="AO2841" s="230"/>
      <c r="AP2841" s="230"/>
      <c r="AQ2841" s="230"/>
      <c r="AR2841" s="249"/>
      <c r="AS2841" s="230"/>
      <c r="AT2841" s="230"/>
      <c r="AU2841" s="230"/>
      <c r="AV2841" s="230"/>
      <c r="AW2841" s="230"/>
      <c r="AX2841" s="230"/>
      <c r="AY2841" s="230"/>
      <c r="AZ2841" s="230"/>
      <c r="BA2841" s="230"/>
      <c r="BB2841" s="230"/>
      <c r="BC2841" s="230"/>
      <c r="BD2841" s="230"/>
      <c r="BE2841" s="230"/>
      <c r="BF2841" s="230"/>
      <c r="BG2841" s="230"/>
      <c r="BH2841" s="230"/>
      <c r="BI2841" s="230"/>
      <c r="BJ2841" s="230"/>
      <c r="BK2841" s="230"/>
      <c r="BL2841" s="230"/>
      <c r="BM2841" s="230"/>
      <c r="BN2841" s="230"/>
      <c r="BO2841" s="230"/>
      <c r="BP2841" s="230"/>
      <c r="BQ2841" s="230"/>
      <c r="BR2841" s="230"/>
      <c r="BS2841" s="230"/>
      <c r="BT2841" s="230"/>
      <c r="BU2841" s="230"/>
      <c r="BV2841" s="230"/>
      <c r="BW2841" s="230"/>
      <c r="BX2841" s="230"/>
      <c r="BY2841" s="230"/>
      <c r="BZ2841" s="230"/>
      <c r="CA2841" s="230"/>
      <c r="CB2841" s="230"/>
      <c r="CC2841" s="230"/>
      <c r="CD2841" s="230"/>
      <c r="CE2841" s="230"/>
      <c r="CF2841" s="230"/>
      <c r="CG2841" s="230"/>
      <c r="CH2841" s="230"/>
      <c r="CI2841" s="230"/>
      <c r="CJ2841" s="230"/>
    </row>
    <row r="2842" spans="1:88" ht="14.25" customHeight="1">
      <c r="A2842" s="412"/>
      <c r="B2842" s="88"/>
      <c r="C2842" s="89"/>
      <c r="E2842" s="224"/>
      <c r="F2842" s="224"/>
      <c r="G2842" s="224"/>
      <c r="H2842" s="224"/>
      <c r="I2842" s="232"/>
      <c r="J2842" s="224"/>
      <c r="K2842" s="224"/>
      <c r="L2842" s="224"/>
      <c r="M2842" s="233"/>
      <c r="N2842" s="224"/>
      <c r="P2842" s="233"/>
      <c r="Q2842" s="244"/>
      <c r="R2842" s="245"/>
      <c r="S2842" s="154"/>
      <c r="T2842" s="154"/>
      <c r="U2842" s="236"/>
      <c r="V2842" s="225"/>
      <c r="W2842" s="246"/>
      <c r="X2842" s="247"/>
      <c r="Y2842" s="248"/>
      <c r="Z2842" s="249"/>
      <c r="AA2842" s="249"/>
      <c r="AB2842" s="250"/>
      <c r="AC2842" s="250"/>
      <c r="AD2842" s="230"/>
      <c r="AE2842" s="251"/>
      <c r="AF2842" s="252"/>
      <c r="AG2842" s="236"/>
      <c r="AH2842" s="253"/>
      <c r="AI2842" s="230"/>
      <c r="AJ2842" s="230"/>
      <c r="AK2842" s="230"/>
      <c r="AL2842" s="230"/>
      <c r="AM2842" s="230"/>
      <c r="AN2842" s="230"/>
      <c r="AO2842" s="230"/>
      <c r="AP2842" s="230"/>
      <c r="AQ2842" s="230"/>
      <c r="AR2842" s="249"/>
      <c r="AS2842" s="230"/>
      <c r="AT2842" s="230"/>
      <c r="AU2842" s="230"/>
      <c r="AV2842" s="230"/>
      <c r="AW2842" s="230"/>
      <c r="AX2842" s="230"/>
      <c r="AY2842" s="230"/>
      <c r="AZ2842" s="230"/>
      <c r="BA2842" s="230"/>
      <c r="BB2842" s="230"/>
      <c r="BC2842" s="230"/>
      <c r="BD2842" s="230"/>
      <c r="BE2842" s="230"/>
      <c r="BF2842" s="230"/>
      <c r="BG2842" s="230"/>
      <c r="BH2842" s="230"/>
      <c r="BI2842" s="230"/>
      <c r="BJ2842" s="230"/>
      <c r="BK2842" s="230"/>
      <c r="BL2842" s="230"/>
      <c r="BM2842" s="230"/>
      <c r="BN2842" s="230"/>
      <c r="BO2842" s="230"/>
      <c r="BP2842" s="230"/>
      <c r="BQ2842" s="230"/>
      <c r="BR2842" s="230"/>
      <c r="BS2842" s="230"/>
      <c r="BT2842" s="230"/>
      <c r="BU2842" s="230"/>
      <c r="BV2842" s="230"/>
      <c r="BW2842" s="230"/>
      <c r="BX2842" s="230"/>
      <c r="BY2842" s="230"/>
      <c r="BZ2842" s="230"/>
      <c r="CA2842" s="230"/>
      <c r="CB2842" s="230"/>
      <c r="CC2842" s="230"/>
      <c r="CD2842" s="230"/>
      <c r="CE2842" s="230"/>
      <c r="CF2842" s="230"/>
      <c r="CG2842" s="230"/>
      <c r="CH2842" s="230"/>
      <c r="CI2842" s="230"/>
      <c r="CJ2842" s="230"/>
    </row>
    <row r="2843" spans="1:88" ht="14.25" customHeight="1">
      <c r="A2843" s="412"/>
      <c r="B2843" s="88"/>
      <c r="C2843" s="89"/>
      <c r="E2843" s="224"/>
      <c r="F2843" s="224"/>
      <c r="G2843" s="224"/>
      <c r="H2843" s="224"/>
      <c r="I2843" s="232"/>
      <c r="J2843" s="224"/>
      <c r="K2843" s="224"/>
      <c r="L2843" s="224"/>
      <c r="M2843" s="233"/>
      <c r="N2843" s="224"/>
      <c r="P2843" s="233"/>
      <c r="Q2843" s="244"/>
      <c r="R2843" s="245"/>
      <c r="S2843" s="154"/>
      <c r="T2843" s="154"/>
      <c r="U2843" s="236"/>
      <c r="V2843" s="225"/>
      <c r="W2843" s="246"/>
      <c r="X2843" s="247"/>
      <c r="Y2843" s="248"/>
      <c r="Z2843" s="249"/>
      <c r="AA2843" s="249"/>
      <c r="AB2843" s="250"/>
      <c r="AC2843" s="250"/>
      <c r="AD2843" s="230"/>
      <c r="AE2843" s="251"/>
      <c r="AF2843" s="252"/>
      <c r="AG2843" s="236"/>
      <c r="AH2843" s="253"/>
      <c r="AI2843" s="230"/>
      <c r="AJ2843" s="230"/>
      <c r="AK2843" s="230"/>
      <c r="AL2843" s="230"/>
      <c r="AM2843" s="230"/>
      <c r="AN2843" s="230"/>
      <c r="AO2843" s="230"/>
      <c r="AP2843" s="230"/>
      <c r="AQ2843" s="230"/>
      <c r="AR2843" s="249"/>
      <c r="AS2843" s="230"/>
      <c r="AT2843" s="230"/>
      <c r="AU2843" s="230"/>
      <c r="AV2843" s="230"/>
      <c r="AW2843" s="230"/>
      <c r="AX2843" s="230"/>
      <c r="AY2843" s="230"/>
      <c r="AZ2843" s="230"/>
      <c r="BA2843" s="230"/>
      <c r="BB2843" s="230"/>
      <c r="BC2843" s="230"/>
      <c r="BD2843" s="230"/>
      <c r="BE2843" s="230"/>
      <c r="BF2843" s="230"/>
      <c r="BG2843" s="230"/>
      <c r="BH2843" s="230"/>
      <c r="BI2843" s="230"/>
      <c r="BJ2843" s="230"/>
      <c r="BK2843" s="230"/>
      <c r="BL2843" s="230"/>
      <c r="BM2843" s="230"/>
      <c r="BN2843" s="230"/>
      <c r="BO2843" s="230"/>
      <c r="BP2843" s="230"/>
      <c r="BQ2843" s="230"/>
      <c r="BR2843" s="230"/>
      <c r="BS2843" s="230"/>
      <c r="BT2843" s="230"/>
      <c r="BU2843" s="230"/>
      <c r="BV2843" s="230"/>
      <c r="BW2843" s="230"/>
      <c r="BX2843" s="230"/>
      <c r="BY2843" s="230"/>
      <c r="BZ2843" s="230"/>
      <c r="CA2843" s="230"/>
      <c r="CB2843" s="230"/>
      <c r="CC2843" s="230"/>
      <c r="CD2843" s="230"/>
      <c r="CE2843" s="230"/>
      <c r="CF2843" s="230"/>
      <c r="CG2843" s="230"/>
      <c r="CH2843" s="230"/>
      <c r="CI2843" s="230"/>
      <c r="CJ2843" s="230"/>
    </row>
    <row r="2844" spans="1:88" ht="14.25" customHeight="1">
      <c r="A2844" s="412"/>
      <c r="B2844" s="88"/>
      <c r="C2844" s="89"/>
      <c r="E2844" s="224"/>
      <c r="F2844" s="224"/>
      <c r="G2844" s="224"/>
      <c r="H2844" s="224"/>
      <c r="I2844" s="232"/>
      <c r="J2844" s="224"/>
      <c r="K2844" s="224"/>
      <c r="L2844" s="224"/>
      <c r="M2844" s="233"/>
      <c r="N2844" s="224"/>
      <c r="P2844" s="233"/>
      <c r="Q2844" s="244"/>
      <c r="R2844" s="245"/>
      <c r="S2844" s="154"/>
      <c r="T2844" s="154"/>
      <c r="U2844" s="236"/>
      <c r="V2844" s="225"/>
      <c r="W2844" s="246"/>
      <c r="X2844" s="247"/>
      <c r="Y2844" s="248"/>
      <c r="Z2844" s="249"/>
      <c r="AA2844" s="249"/>
      <c r="AB2844" s="250"/>
      <c r="AC2844" s="250"/>
      <c r="AD2844" s="230"/>
      <c r="AE2844" s="251"/>
      <c r="AF2844" s="252"/>
      <c r="AG2844" s="236"/>
      <c r="AH2844" s="253"/>
      <c r="AI2844" s="230"/>
      <c r="AJ2844" s="230"/>
      <c r="AK2844" s="230"/>
      <c r="AL2844" s="230"/>
      <c r="AM2844" s="230"/>
      <c r="AN2844" s="230"/>
      <c r="AO2844" s="230"/>
      <c r="AP2844" s="230"/>
      <c r="AQ2844" s="230"/>
      <c r="AR2844" s="249"/>
      <c r="AS2844" s="230"/>
      <c r="AT2844" s="230"/>
      <c r="AU2844" s="230"/>
      <c r="AV2844" s="230"/>
      <c r="AW2844" s="230"/>
      <c r="AX2844" s="230"/>
      <c r="AY2844" s="230"/>
      <c r="AZ2844" s="230"/>
      <c r="BA2844" s="230"/>
      <c r="BB2844" s="230"/>
      <c r="BC2844" s="230"/>
      <c r="BD2844" s="230"/>
      <c r="BE2844" s="230"/>
      <c r="BF2844" s="230"/>
      <c r="BG2844" s="230"/>
      <c r="BH2844" s="230"/>
      <c r="BI2844" s="230"/>
      <c r="BJ2844" s="230"/>
      <c r="BK2844" s="230"/>
      <c r="BL2844" s="230"/>
      <c r="BM2844" s="230"/>
      <c r="BN2844" s="230"/>
      <c r="BO2844" s="230"/>
      <c r="BP2844" s="230"/>
      <c r="BQ2844" s="230"/>
      <c r="BR2844" s="230"/>
      <c r="BS2844" s="230"/>
      <c r="BT2844" s="230"/>
      <c r="BU2844" s="230"/>
      <c r="BV2844" s="230"/>
      <c r="BW2844" s="230"/>
      <c r="BX2844" s="230"/>
      <c r="BY2844" s="230"/>
      <c r="BZ2844" s="230"/>
      <c r="CA2844" s="230"/>
      <c r="CB2844" s="230"/>
      <c r="CC2844" s="230"/>
      <c r="CD2844" s="230"/>
      <c r="CE2844" s="230"/>
      <c r="CF2844" s="230"/>
      <c r="CG2844" s="230"/>
      <c r="CH2844" s="230"/>
      <c r="CI2844" s="230"/>
      <c r="CJ2844" s="230"/>
    </row>
    <row r="2845" spans="1:88" ht="14.25" customHeight="1">
      <c r="A2845" s="412"/>
      <c r="B2845" s="88"/>
      <c r="C2845" s="89"/>
      <c r="E2845" s="224"/>
      <c r="F2845" s="224"/>
      <c r="G2845" s="224"/>
      <c r="H2845" s="224"/>
      <c r="I2845" s="232"/>
      <c r="J2845" s="224"/>
      <c r="K2845" s="224"/>
      <c r="L2845" s="224"/>
      <c r="M2845" s="233"/>
      <c r="N2845" s="224"/>
      <c r="P2845" s="233"/>
      <c r="Q2845" s="244"/>
      <c r="R2845" s="245"/>
      <c r="S2845" s="154"/>
      <c r="T2845" s="154"/>
      <c r="U2845" s="236"/>
      <c r="V2845" s="225"/>
      <c r="W2845" s="246"/>
      <c r="X2845" s="247"/>
      <c r="Y2845" s="248"/>
      <c r="Z2845" s="249"/>
      <c r="AA2845" s="249"/>
      <c r="AB2845" s="250"/>
      <c r="AC2845" s="250"/>
      <c r="AD2845" s="230"/>
      <c r="AE2845" s="251"/>
      <c r="AF2845" s="252"/>
      <c r="AG2845" s="236"/>
      <c r="AH2845" s="253"/>
      <c r="AI2845" s="230"/>
      <c r="AJ2845" s="230"/>
      <c r="AK2845" s="230"/>
      <c r="AL2845" s="230"/>
      <c r="AM2845" s="230"/>
      <c r="AN2845" s="230"/>
      <c r="AO2845" s="230"/>
      <c r="AP2845" s="230"/>
      <c r="AQ2845" s="230"/>
      <c r="AR2845" s="249"/>
      <c r="AS2845" s="230"/>
      <c r="AT2845" s="230"/>
      <c r="AU2845" s="230"/>
      <c r="AV2845" s="230"/>
      <c r="AW2845" s="230"/>
      <c r="AX2845" s="230"/>
      <c r="AY2845" s="230"/>
      <c r="AZ2845" s="230"/>
      <c r="BA2845" s="230"/>
      <c r="BB2845" s="230"/>
      <c r="BC2845" s="230"/>
      <c r="BD2845" s="230"/>
      <c r="BE2845" s="230"/>
      <c r="BF2845" s="230"/>
      <c r="BG2845" s="230"/>
      <c r="BH2845" s="230"/>
      <c r="BI2845" s="230"/>
      <c r="BJ2845" s="230"/>
      <c r="BK2845" s="230"/>
      <c r="BL2845" s="230"/>
      <c r="BM2845" s="230"/>
      <c r="BN2845" s="230"/>
      <c r="BO2845" s="230"/>
      <c r="BP2845" s="230"/>
      <c r="BQ2845" s="230"/>
      <c r="BR2845" s="230"/>
      <c r="BS2845" s="230"/>
      <c r="BT2845" s="230"/>
      <c r="BU2845" s="230"/>
      <c r="BV2845" s="230"/>
      <c r="BW2845" s="230"/>
      <c r="BX2845" s="230"/>
      <c r="BY2845" s="230"/>
      <c r="BZ2845" s="230"/>
      <c r="CA2845" s="230"/>
      <c r="CB2845" s="230"/>
      <c r="CC2845" s="230"/>
      <c r="CD2845" s="230"/>
      <c r="CE2845" s="230"/>
      <c r="CF2845" s="230"/>
      <c r="CG2845" s="230"/>
      <c r="CH2845" s="230"/>
      <c r="CI2845" s="230"/>
      <c r="CJ2845" s="230"/>
    </row>
    <row r="2846" spans="1:88" ht="14.25" customHeight="1">
      <c r="A2846" s="412"/>
      <c r="B2846" s="88"/>
      <c r="C2846" s="89"/>
      <c r="E2846" s="224"/>
      <c r="F2846" s="224"/>
      <c r="G2846" s="224"/>
      <c r="H2846" s="224"/>
      <c r="I2846" s="232"/>
      <c r="J2846" s="224"/>
      <c r="K2846" s="224"/>
      <c r="L2846" s="224"/>
      <c r="M2846" s="233"/>
      <c r="N2846" s="224"/>
      <c r="P2846" s="233"/>
      <c r="Q2846" s="244"/>
      <c r="R2846" s="245"/>
      <c r="S2846" s="154"/>
      <c r="T2846" s="154"/>
      <c r="U2846" s="236"/>
      <c r="V2846" s="225"/>
      <c r="W2846" s="246"/>
      <c r="X2846" s="247"/>
      <c r="Y2846" s="248"/>
      <c r="Z2846" s="249"/>
      <c r="AA2846" s="249"/>
      <c r="AB2846" s="250"/>
      <c r="AC2846" s="250"/>
      <c r="AD2846" s="230"/>
      <c r="AE2846" s="251"/>
      <c r="AF2846" s="252"/>
      <c r="AG2846" s="236"/>
      <c r="AH2846" s="253"/>
      <c r="AI2846" s="230"/>
      <c r="AJ2846" s="230"/>
      <c r="AK2846" s="230"/>
      <c r="AL2846" s="230"/>
      <c r="AM2846" s="230"/>
      <c r="AN2846" s="230"/>
      <c r="AO2846" s="230"/>
      <c r="AP2846" s="230"/>
      <c r="AQ2846" s="230"/>
      <c r="AR2846" s="249"/>
      <c r="AS2846" s="230"/>
      <c r="AT2846" s="230"/>
      <c r="AU2846" s="230"/>
      <c r="AV2846" s="230"/>
      <c r="AW2846" s="230"/>
      <c r="AX2846" s="230"/>
      <c r="AY2846" s="230"/>
      <c r="AZ2846" s="230"/>
      <c r="BA2846" s="230"/>
      <c r="BB2846" s="230"/>
      <c r="BC2846" s="230"/>
      <c r="BD2846" s="230"/>
      <c r="BE2846" s="230"/>
      <c r="BF2846" s="230"/>
      <c r="BG2846" s="230"/>
      <c r="BH2846" s="230"/>
      <c r="BI2846" s="230"/>
      <c r="BJ2846" s="230"/>
      <c r="BK2846" s="230"/>
      <c r="BL2846" s="230"/>
      <c r="BM2846" s="230"/>
      <c r="BN2846" s="230"/>
      <c r="BO2846" s="230"/>
      <c r="BP2846" s="230"/>
      <c r="BQ2846" s="230"/>
      <c r="BR2846" s="230"/>
      <c r="BS2846" s="230"/>
      <c r="BT2846" s="230"/>
      <c r="BU2846" s="230"/>
      <c r="BV2846" s="230"/>
      <c r="BW2846" s="230"/>
      <c r="BX2846" s="230"/>
      <c r="BY2846" s="230"/>
      <c r="BZ2846" s="230"/>
      <c r="CA2846" s="230"/>
      <c r="CB2846" s="230"/>
      <c r="CC2846" s="230"/>
      <c r="CD2846" s="230"/>
      <c r="CE2846" s="230"/>
      <c r="CF2846" s="230"/>
      <c r="CG2846" s="230"/>
      <c r="CH2846" s="230"/>
      <c r="CI2846" s="230"/>
      <c r="CJ2846" s="230"/>
    </row>
    <row r="2847" spans="1:88" ht="14.25" customHeight="1">
      <c r="A2847" s="412"/>
      <c r="B2847" s="88"/>
      <c r="C2847" s="89"/>
      <c r="E2847" s="224"/>
      <c r="F2847" s="224"/>
      <c r="G2847" s="224"/>
      <c r="H2847" s="224"/>
      <c r="I2847" s="232"/>
      <c r="J2847" s="224"/>
      <c r="K2847" s="224"/>
      <c r="L2847" s="224"/>
      <c r="M2847" s="233"/>
      <c r="N2847" s="224"/>
      <c r="P2847" s="233"/>
      <c r="Q2847" s="244"/>
      <c r="R2847" s="245"/>
      <c r="S2847" s="154"/>
      <c r="T2847" s="154"/>
      <c r="U2847" s="236"/>
      <c r="V2847" s="225"/>
      <c r="W2847" s="246"/>
      <c r="X2847" s="247"/>
      <c r="Y2847" s="248"/>
      <c r="Z2847" s="249"/>
      <c r="AA2847" s="249"/>
      <c r="AB2847" s="250"/>
      <c r="AC2847" s="250"/>
      <c r="AD2847" s="230"/>
      <c r="AE2847" s="251"/>
      <c r="AF2847" s="252"/>
      <c r="AG2847" s="236"/>
      <c r="AH2847" s="253"/>
      <c r="AI2847" s="230"/>
      <c r="AJ2847" s="230"/>
      <c r="AK2847" s="230"/>
      <c r="AL2847" s="230"/>
      <c r="AM2847" s="230"/>
      <c r="AN2847" s="230"/>
      <c r="AO2847" s="230"/>
      <c r="AP2847" s="230"/>
      <c r="AQ2847" s="230"/>
      <c r="AR2847" s="249"/>
      <c r="AS2847" s="230"/>
      <c r="AT2847" s="230"/>
      <c r="AU2847" s="230"/>
      <c r="AV2847" s="230"/>
      <c r="AW2847" s="230"/>
      <c r="AX2847" s="230"/>
      <c r="AY2847" s="230"/>
      <c r="AZ2847" s="230"/>
      <c r="BA2847" s="230"/>
      <c r="BB2847" s="230"/>
      <c r="BC2847" s="230"/>
      <c r="BD2847" s="230"/>
      <c r="BE2847" s="230"/>
      <c r="BF2847" s="230"/>
      <c r="BG2847" s="230"/>
      <c r="BH2847" s="230"/>
      <c r="BI2847" s="230"/>
      <c r="BJ2847" s="230"/>
      <c r="BK2847" s="230"/>
      <c r="BL2847" s="230"/>
      <c r="BM2847" s="230"/>
      <c r="BN2847" s="230"/>
      <c r="BO2847" s="230"/>
      <c r="BP2847" s="230"/>
      <c r="BQ2847" s="230"/>
      <c r="BR2847" s="230"/>
      <c r="BS2847" s="230"/>
      <c r="BT2847" s="230"/>
      <c r="BU2847" s="230"/>
      <c r="BV2847" s="230"/>
      <c r="BW2847" s="230"/>
      <c r="BX2847" s="230"/>
      <c r="BY2847" s="230"/>
      <c r="BZ2847" s="230"/>
      <c r="CA2847" s="230"/>
      <c r="CB2847" s="230"/>
      <c r="CC2847" s="230"/>
      <c r="CD2847" s="230"/>
      <c r="CE2847" s="230"/>
      <c r="CF2847" s="230"/>
      <c r="CG2847" s="230"/>
      <c r="CH2847" s="230"/>
      <c r="CI2847" s="230"/>
      <c r="CJ2847" s="230"/>
    </row>
    <row r="2848" spans="1:88" ht="14.25" customHeight="1">
      <c r="A2848" s="412"/>
      <c r="B2848" s="88"/>
      <c r="C2848" s="89"/>
      <c r="E2848" s="224"/>
      <c r="F2848" s="224"/>
      <c r="G2848" s="224"/>
      <c r="H2848" s="224"/>
      <c r="I2848" s="232"/>
      <c r="J2848" s="224"/>
      <c r="K2848" s="224"/>
      <c r="L2848" s="224"/>
      <c r="M2848" s="233"/>
      <c r="N2848" s="224"/>
      <c r="P2848" s="233"/>
      <c r="Q2848" s="244"/>
      <c r="R2848" s="245"/>
      <c r="S2848" s="154"/>
      <c r="T2848" s="154"/>
      <c r="U2848" s="236"/>
      <c r="V2848" s="225"/>
      <c r="W2848" s="246"/>
      <c r="X2848" s="247"/>
      <c r="Y2848" s="248"/>
      <c r="Z2848" s="249"/>
      <c r="AA2848" s="249"/>
      <c r="AB2848" s="250"/>
      <c r="AC2848" s="250"/>
      <c r="AD2848" s="230"/>
      <c r="AE2848" s="251"/>
      <c r="AF2848" s="252"/>
      <c r="AG2848" s="236"/>
      <c r="AH2848" s="253"/>
      <c r="AI2848" s="230"/>
      <c r="AJ2848" s="230"/>
      <c r="AK2848" s="230"/>
      <c r="AL2848" s="230"/>
      <c r="AM2848" s="230"/>
      <c r="AN2848" s="230"/>
      <c r="AO2848" s="230"/>
      <c r="AP2848" s="230"/>
      <c r="AQ2848" s="230"/>
      <c r="AR2848" s="249"/>
      <c r="AS2848" s="230"/>
      <c r="AT2848" s="230"/>
      <c r="AU2848" s="230"/>
      <c r="AV2848" s="230"/>
      <c r="AW2848" s="230"/>
      <c r="AX2848" s="230"/>
      <c r="AY2848" s="230"/>
      <c r="AZ2848" s="230"/>
      <c r="BA2848" s="230"/>
      <c r="BB2848" s="230"/>
      <c r="BC2848" s="230"/>
      <c r="BD2848" s="230"/>
      <c r="BE2848" s="230"/>
      <c r="BF2848" s="230"/>
      <c r="BG2848" s="230"/>
      <c r="BH2848" s="230"/>
      <c r="BI2848" s="230"/>
      <c r="BJ2848" s="230"/>
      <c r="BK2848" s="230"/>
      <c r="BL2848" s="230"/>
      <c r="BM2848" s="230"/>
      <c r="BN2848" s="230"/>
      <c r="BO2848" s="230"/>
      <c r="BP2848" s="230"/>
      <c r="BQ2848" s="230"/>
      <c r="BR2848" s="230"/>
      <c r="BS2848" s="230"/>
      <c r="BT2848" s="230"/>
      <c r="BU2848" s="230"/>
      <c r="BV2848" s="230"/>
      <c r="BW2848" s="230"/>
      <c r="BX2848" s="230"/>
      <c r="BY2848" s="230"/>
      <c r="BZ2848" s="230"/>
      <c r="CA2848" s="230"/>
      <c r="CB2848" s="230"/>
      <c r="CC2848" s="230"/>
      <c r="CD2848" s="230"/>
      <c r="CE2848" s="230"/>
      <c r="CF2848" s="230"/>
      <c r="CG2848" s="230"/>
      <c r="CH2848" s="230"/>
      <c r="CI2848" s="230"/>
      <c r="CJ2848" s="230"/>
    </row>
    <row r="2849" spans="1:88" ht="14.25" customHeight="1">
      <c r="A2849" s="412"/>
      <c r="B2849" s="88"/>
      <c r="C2849" s="89"/>
      <c r="E2849" s="224"/>
      <c r="F2849" s="224"/>
      <c r="G2849" s="224"/>
      <c r="H2849" s="224"/>
      <c r="I2849" s="232"/>
      <c r="J2849" s="224"/>
      <c r="K2849" s="224"/>
      <c r="L2849" s="224"/>
      <c r="M2849" s="233"/>
      <c r="N2849" s="224"/>
      <c r="P2849" s="233"/>
      <c r="Q2849" s="244"/>
      <c r="R2849" s="245"/>
      <c r="S2849" s="154"/>
      <c r="T2849" s="154"/>
      <c r="U2849" s="236"/>
      <c r="V2849" s="225"/>
      <c r="W2849" s="246"/>
      <c r="X2849" s="247"/>
      <c r="Y2849" s="248"/>
      <c r="Z2849" s="249"/>
      <c r="AA2849" s="249"/>
      <c r="AB2849" s="250"/>
      <c r="AC2849" s="250"/>
      <c r="AD2849" s="230"/>
      <c r="AE2849" s="251"/>
      <c r="AF2849" s="252"/>
      <c r="AG2849" s="236"/>
      <c r="AH2849" s="253"/>
      <c r="AI2849" s="230"/>
      <c r="AJ2849" s="230"/>
      <c r="AK2849" s="230"/>
      <c r="AL2849" s="230"/>
      <c r="AM2849" s="230"/>
      <c r="AN2849" s="230"/>
      <c r="AO2849" s="230"/>
      <c r="AP2849" s="230"/>
      <c r="AQ2849" s="230"/>
      <c r="AR2849" s="249"/>
      <c r="AS2849" s="230"/>
      <c r="AT2849" s="230"/>
      <c r="AU2849" s="230"/>
      <c r="AV2849" s="230"/>
      <c r="AW2849" s="230"/>
      <c r="AX2849" s="230"/>
      <c r="AY2849" s="230"/>
      <c r="AZ2849" s="230"/>
      <c r="BA2849" s="230"/>
      <c r="BB2849" s="230"/>
      <c r="BC2849" s="230"/>
      <c r="BD2849" s="230"/>
      <c r="BE2849" s="230"/>
      <c r="BF2849" s="230"/>
      <c r="BG2849" s="230"/>
      <c r="BH2849" s="230"/>
      <c r="BI2849" s="230"/>
      <c r="BJ2849" s="230"/>
      <c r="BK2849" s="230"/>
      <c r="BL2849" s="230"/>
      <c r="BM2849" s="230"/>
      <c r="BN2849" s="230"/>
      <c r="BO2849" s="230"/>
      <c r="BP2849" s="230"/>
      <c r="BQ2849" s="230"/>
      <c r="BR2849" s="230"/>
      <c r="BS2849" s="230"/>
      <c r="BT2849" s="230"/>
      <c r="BU2849" s="230"/>
      <c r="BV2849" s="230"/>
      <c r="BW2849" s="230"/>
      <c r="BX2849" s="230"/>
      <c r="BY2849" s="230"/>
      <c r="BZ2849" s="230"/>
      <c r="CA2849" s="230"/>
      <c r="CB2849" s="230"/>
      <c r="CC2849" s="230"/>
      <c r="CD2849" s="230"/>
      <c r="CE2849" s="230"/>
      <c r="CF2849" s="230"/>
      <c r="CG2849" s="230"/>
      <c r="CH2849" s="230"/>
      <c r="CI2849" s="230"/>
      <c r="CJ2849" s="230"/>
    </row>
    <row r="2850" spans="1:88" ht="14.25" customHeight="1">
      <c r="A2850" s="412"/>
      <c r="B2850" s="88"/>
      <c r="C2850" s="89"/>
      <c r="E2850" s="224"/>
      <c r="F2850" s="224"/>
      <c r="G2850" s="224"/>
      <c r="H2850" s="224"/>
      <c r="I2850" s="232"/>
      <c r="J2850" s="224"/>
      <c r="K2850" s="224"/>
      <c r="L2850" s="224"/>
      <c r="M2850" s="233"/>
      <c r="N2850" s="224"/>
      <c r="P2850" s="233"/>
      <c r="Q2850" s="244"/>
      <c r="R2850" s="245"/>
      <c r="S2850" s="154"/>
      <c r="T2850" s="154"/>
      <c r="U2850" s="236"/>
      <c r="V2850" s="225"/>
      <c r="W2850" s="246"/>
      <c r="X2850" s="247"/>
      <c r="Y2850" s="248"/>
      <c r="Z2850" s="249"/>
      <c r="AA2850" s="249"/>
      <c r="AB2850" s="250"/>
      <c r="AC2850" s="250"/>
      <c r="AD2850" s="230"/>
      <c r="AE2850" s="251"/>
      <c r="AF2850" s="252"/>
      <c r="AG2850" s="236"/>
      <c r="AH2850" s="253"/>
      <c r="AI2850" s="230"/>
      <c r="AJ2850" s="230"/>
      <c r="AK2850" s="230"/>
      <c r="AL2850" s="230"/>
      <c r="AM2850" s="230"/>
      <c r="AN2850" s="230"/>
      <c r="AO2850" s="230"/>
      <c r="AP2850" s="230"/>
      <c r="AQ2850" s="230"/>
      <c r="AR2850" s="249"/>
      <c r="AS2850" s="230"/>
      <c r="AT2850" s="230"/>
      <c r="AU2850" s="230"/>
      <c r="AV2850" s="230"/>
      <c r="AW2850" s="230"/>
      <c r="AX2850" s="230"/>
      <c r="AY2850" s="230"/>
      <c r="AZ2850" s="230"/>
      <c r="BA2850" s="230"/>
      <c r="BB2850" s="230"/>
      <c r="BC2850" s="230"/>
      <c r="BD2850" s="230"/>
      <c r="BE2850" s="230"/>
      <c r="BF2850" s="230"/>
      <c r="BG2850" s="230"/>
      <c r="BH2850" s="230"/>
      <c r="BI2850" s="230"/>
      <c r="BJ2850" s="230"/>
      <c r="BK2850" s="230"/>
      <c r="BL2850" s="230"/>
      <c r="BM2850" s="230"/>
      <c r="BN2850" s="230"/>
      <c r="BO2850" s="230"/>
      <c r="BP2850" s="230"/>
      <c r="BQ2850" s="230"/>
      <c r="BR2850" s="230"/>
      <c r="BS2850" s="230"/>
      <c r="BT2850" s="230"/>
      <c r="BU2850" s="230"/>
      <c r="BV2850" s="230"/>
      <c r="BW2850" s="230"/>
      <c r="BX2850" s="230"/>
      <c r="BY2850" s="230"/>
      <c r="BZ2850" s="230"/>
      <c r="CA2850" s="230"/>
      <c r="CB2850" s="230"/>
      <c r="CC2850" s="230"/>
      <c r="CD2850" s="230"/>
      <c r="CE2850" s="230"/>
      <c r="CF2850" s="230"/>
      <c r="CG2850" s="230"/>
      <c r="CH2850" s="230"/>
      <c r="CI2850" s="230"/>
      <c r="CJ2850" s="230"/>
    </row>
    <row r="2851" spans="1:88" ht="14.25" customHeight="1">
      <c r="A2851" s="412"/>
      <c r="B2851" s="88"/>
      <c r="C2851" s="89"/>
      <c r="E2851" s="224"/>
      <c r="F2851" s="224"/>
      <c r="G2851" s="224"/>
      <c r="H2851" s="224"/>
      <c r="I2851" s="232"/>
      <c r="J2851" s="224"/>
      <c r="K2851" s="224"/>
      <c r="L2851" s="224"/>
      <c r="M2851" s="233"/>
      <c r="N2851" s="224"/>
      <c r="P2851" s="233"/>
      <c r="Q2851" s="244"/>
      <c r="R2851" s="245"/>
      <c r="S2851" s="154"/>
      <c r="T2851" s="154"/>
      <c r="U2851" s="236"/>
      <c r="V2851" s="225"/>
      <c r="W2851" s="246"/>
      <c r="X2851" s="247"/>
      <c r="Y2851" s="248"/>
      <c r="Z2851" s="249"/>
      <c r="AA2851" s="249"/>
      <c r="AB2851" s="250"/>
      <c r="AC2851" s="250"/>
      <c r="AD2851" s="230"/>
      <c r="AE2851" s="251"/>
      <c r="AF2851" s="252"/>
      <c r="AG2851" s="236"/>
      <c r="AH2851" s="253"/>
      <c r="AI2851" s="230"/>
      <c r="AJ2851" s="230"/>
      <c r="AK2851" s="230"/>
      <c r="AL2851" s="230"/>
      <c r="AM2851" s="230"/>
      <c r="AN2851" s="230"/>
      <c r="AO2851" s="230"/>
      <c r="AP2851" s="230"/>
      <c r="AQ2851" s="230"/>
      <c r="AR2851" s="249"/>
      <c r="AS2851" s="230"/>
      <c r="AT2851" s="230"/>
      <c r="AU2851" s="230"/>
      <c r="AV2851" s="230"/>
      <c r="AW2851" s="230"/>
      <c r="AX2851" s="230"/>
      <c r="AY2851" s="230"/>
      <c r="AZ2851" s="230"/>
      <c r="BA2851" s="230"/>
      <c r="BB2851" s="230"/>
      <c r="BC2851" s="230"/>
      <c r="BD2851" s="230"/>
      <c r="BE2851" s="230"/>
      <c r="BF2851" s="230"/>
      <c r="BG2851" s="230"/>
      <c r="BH2851" s="230"/>
      <c r="BI2851" s="230"/>
      <c r="BJ2851" s="230"/>
      <c r="BK2851" s="230"/>
      <c r="BL2851" s="230"/>
      <c r="BM2851" s="230"/>
      <c r="BN2851" s="230"/>
      <c r="BO2851" s="230"/>
      <c r="BP2851" s="230"/>
      <c r="BQ2851" s="230"/>
      <c r="BR2851" s="230"/>
      <c r="BS2851" s="230"/>
      <c r="BT2851" s="230"/>
      <c r="BU2851" s="230"/>
      <c r="BV2851" s="230"/>
      <c r="BW2851" s="230"/>
      <c r="BX2851" s="230"/>
      <c r="BY2851" s="230"/>
      <c r="BZ2851" s="230"/>
      <c r="CA2851" s="230"/>
      <c r="CB2851" s="230"/>
      <c r="CC2851" s="230"/>
      <c r="CD2851" s="230"/>
      <c r="CE2851" s="230"/>
      <c r="CF2851" s="230"/>
      <c r="CG2851" s="230"/>
      <c r="CH2851" s="230"/>
      <c r="CI2851" s="230"/>
      <c r="CJ2851" s="230"/>
    </row>
    <row r="2852" spans="1:88" ht="14.25" customHeight="1">
      <c r="A2852" s="412"/>
      <c r="B2852" s="88"/>
      <c r="C2852" s="89"/>
      <c r="E2852" s="224"/>
      <c r="F2852" s="224"/>
      <c r="G2852" s="224"/>
      <c r="H2852" s="224"/>
      <c r="I2852" s="232"/>
      <c r="J2852" s="224"/>
      <c r="K2852" s="224"/>
      <c r="L2852" s="224"/>
      <c r="M2852" s="233"/>
      <c r="N2852" s="224"/>
      <c r="P2852" s="233"/>
      <c r="Q2852" s="244"/>
      <c r="R2852" s="245"/>
      <c r="S2852" s="154"/>
      <c r="T2852" s="154"/>
      <c r="U2852" s="236"/>
      <c r="V2852" s="225"/>
      <c r="W2852" s="246"/>
      <c r="X2852" s="247"/>
      <c r="Y2852" s="248"/>
      <c r="Z2852" s="249"/>
      <c r="AA2852" s="249"/>
      <c r="AB2852" s="250"/>
      <c r="AC2852" s="250"/>
      <c r="AD2852" s="230"/>
      <c r="AE2852" s="251"/>
      <c r="AF2852" s="252"/>
      <c r="AG2852" s="236"/>
      <c r="AH2852" s="253"/>
      <c r="AI2852" s="230"/>
      <c r="AJ2852" s="230"/>
      <c r="AK2852" s="230"/>
      <c r="AL2852" s="230"/>
      <c r="AM2852" s="230"/>
      <c r="AN2852" s="230"/>
      <c r="AO2852" s="230"/>
      <c r="AP2852" s="230"/>
      <c r="AQ2852" s="230"/>
      <c r="AR2852" s="249"/>
      <c r="AS2852" s="230"/>
      <c r="AT2852" s="230"/>
      <c r="AU2852" s="230"/>
      <c r="AV2852" s="230"/>
      <c r="AW2852" s="230"/>
      <c r="AX2852" s="230"/>
      <c r="AY2852" s="230"/>
      <c r="AZ2852" s="230"/>
      <c r="BA2852" s="230"/>
      <c r="BB2852" s="230"/>
      <c r="BC2852" s="230"/>
      <c r="BD2852" s="230"/>
      <c r="BE2852" s="230"/>
      <c r="BF2852" s="230"/>
      <c r="BG2852" s="230"/>
      <c r="BH2852" s="230"/>
      <c r="BI2852" s="230"/>
      <c r="BJ2852" s="230"/>
      <c r="BK2852" s="230"/>
      <c r="BL2852" s="230"/>
      <c r="BM2852" s="230"/>
      <c r="BN2852" s="230"/>
      <c r="BO2852" s="230"/>
      <c r="BP2852" s="230"/>
      <c r="BQ2852" s="230"/>
      <c r="BR2852" s="230"/>
      <c r="BS2852" s="230"/>
      <c r="BT2852" s="230"/>
      <c r="BU2852" s="230"/>
      <c r="BV2852" s="230"/>
      <c r="BW2852" s="230"/>
      <c r="BX2852" s="230"/>
      <c r="BY2852" s="230"/>
      <c r="BZ2852" s="230"/>
      <c r="CA2852" s="230"/>
      <c r="CB2852" s="230"/>
      <c r="CC2852" s="230"/>
      <c r="CD2852" s="230"/>
      <c r="CE2852" s="230"/>
      <c r="CF2852" s="230"/>
      <c r="CG2852" s="230"/>
      <c r="CH2852" s="230"/>
      <c r="CI2852" s="230"/>
      <c r="CJ2852" s="230"/>
    </row>
    <row r="2853" spans="1:88" ht="14.25" customHeight="1">
      <c r="A2853" s="412"/>
      <c r="B2853" s="88"/>
      <c r="C2853" s="89"/>
      <c r="E2853" s="224"/>
      <c r="F2853" s="224"/>
      <c r="G2853" s="224"/>
      <c r="H2853" s="224"/>
      <c r="I2853" s="232"/>
      <c r="J2853" s="224"/>
      <c r="K2853" s="224"/>
      <c r="L2853" s="224"/>
      <c r="M2853" s="233"/>
      <c r="N2853" s="224"/>
      <c r="P2853" s="233"/>
      <c r="Q2853" s="244"/>
      <c r="R2853" s="245"/>
      <c r="S2853" s="154"/>
      <c r="T2853" s="154"/>
      <c r="U2853" s="236"/>
      <c r="V2853" s="225"/>
      <c r="W2853" s="246"/>
      <c r="X2853" s="247"/>
      <c r="Y2853" s="248"/>
      <c r="Z2853" s="249"/>
      <c r="AA2853" s="249"/>
      <c r="AB2853" s="250"/>
      <c r="AC2853" s="250"/>
      <c r="AD2853" s="230"/>
      <c r="AE2853" s="251"/>
      <c r="AF2853" s="252"/>
      <c r="AG2853" s="236"/>
      <c r="AH2853" s="253"/>
      <c r="AI2853" s="230"/>
      <c r="AJ2853" s="230"/>
      <c r="AK2853" s="230"/>
      <c r="AL2853" s="230"/>
      <c r="AM2853" s="230"/>
      <c r="AN2853" s="230"/>
      <c r="AO2853" s="230"/>
      <c r="AP2853" s="230"/>
      <c r="AQ2853" s="230"/>
      <c r="AR2853" s="249"/>
      <c r="AS2853" s="230"/>
      <c r="AT2853" s="230"/>
      <c r="AU2853" s="230"/>
      <c r="AV2853" s="230"/>
      <c r="AW2853" s="230"/>
      <c r="AX2853" s="230"/>
      <c r="AY2853" s="230"/>
      <c r="AZ2853" s="230"/>
      <c r="BA2853" s="230"/>
      <c r="BB2853" s="230"/>
      <c r="BC2853" s="230"/>
      <c r="BD2853" s="230"/>
      <c r="BE2853" s="230"/>
      <c r="BF2853" s="230"/>
      <c r="BG2853" s="230"/>
      <c r="BH2853" s="230"/>
      <c r="BI2853" s="230"/>
      <c r="BJ2853" s="230"/>
      <c r="BK2853" s="230"/>
      <c r="BL2853" s="230"/>
      <c r="BM2853" s="230"/>
      <c r="BN2853" s="230"/>
      <c r="BO2853" s="230"/>
      <c r="BP2853" s="230"/>
      <c r="BQ2853" s="230"/>
      <c r="BR2853" s="230"/>
      <c r="BS2853" s="230"/>
      <c r="BT2853" s="230"/>
      <c r="BU2853" s="230"/>
      <c r="BV2853" s="230"/>
      <c r="BW2853" s="230"/>
      <c r="BX2853" s="230"/>
      <c r="BY2853" s="230"/>
      <c r="BZ2853" s="230"/>
      <c r="CA2853" s="230"/>
      <c r="CB2853" s="230"/>
      <c r="CC2853" s="230"/>
      <c r="CD2853" s="230"/>
      <c r="CE2853" s="230"/>
      <c r="CF2853" s="230"/>
      <c r="CG2853" s="230"/>
      <c r="CH2853" s="230"/>
      <c r="CI2853" s="230"/>
      <c r="CJ2853" s="230"/>
    </row>
    <row r="2854" spans="1:88" ht="14.25" customHeight="1">
      <c r="A2854" s="412"/>
      <c r="B2854" s="88"/>
      <c r="C2854" s="89"/>
      <c r="E2854" s="224"/>
      <c r="F2854" s="224"/>
      <c r="G2854" s="224"/>
      <c r="H2854" s="224"/>
      <c r="I2854" s="232"/>
      <c r="J2854" s="224"/>
      <c r="K2854" s="224"/>
      <c r="L2854" s="224"/>
      <c r="M2854" s="233"/>
      <c r="N2854" s="224"/>
      <c r="P2854" s="233"/>
      <c r="Q2854" s="244"/>
      <c r="R2854" s="245"/>
      <c r="S2854" s="154"/>
      <c r="T2854" s="154"/>
      <c r="U2854" s="236"/>
      <c r="V2854" s="225"/>
      <c r="W2854" s="246"/>
      <c r="X2854" s="247"/>
      <c r="Y2854" s="248"/>
      <c r="Z2854" s="249"/>
      <c r="AA2854" s="249"/>
      <c r="AB2854" s="250"/>
      <c r="AC2854" s="250"/>
      <c r="AD2854" s="230"/>
      <c r="AE2854" s="251"/>
      <c r="AF2854" s="252"/>
      <c r="AG2854" s="236"/>
      <c r="AH2854" s="253"/>
      <c r="AI2854" s="230"/>
      <c r="AJ2854" s="230"/>
      <c r="AK2854" s="230"/>
      <c r="AL2854" s="230"/>
      <c r="AM2854" s="230"/>
      <c r="AN2854" s="230"/>
      <c r="AO2854" s="230"/>
      <c r="AP2854" s="230"/>
      <c r="AQ2854" s="230"/>
      <c r="AR2854" s="249"/>
      <c r="AS2854" s="230"/>
      <c r="AT2854" s="230"/>
      <c r="AU2854" s="230"/>
      <c r="AV2854" s="230"/>
      <c r="AW2854" s="230"/>
      <c r="AX2854" s="230"/>
      <c r="AY2854" s="230"/>
      <c r="AZ2854" s="230"/>
      <c r="BA2854" s="230"/>
      <c r="BB2854" s="230"/>
      <c r="BC2854" s="230"/>
      <c r="BD2854" s="230"/>
      <c r="BE2854" s="230"/>
      <c r="BF2854" s="230"/>
      <c r="BG2854" s="230"/>
      <c r="BH2854" s="230"/>
      <c r="BI2854" s="230"/>
      <c r="BJ2854" s="230"/>
      <c r="BK2854" s="230"/>
      <c r="BL2854" s="230"/>
      <c r="BM2854" s="230"/>
      <c r="BN2854" s="230"/>
      <c r="BO2854" s="230"/>
      <c r="BP2854" s="230"/>
      <c r="BQ2854" s="230"/>
      <c r="BR2854" s="230"/>
      <c r="BS2854" s="230"/>
      <c r="BT2854" s="230"/>
      <c r="BU2854" s="230"/>
      <c r="BV2854" s="230"/>
      <c r="BW2854" s="230"/>
      <c r="BX2854" s="230"/>
      <c r="BY2854" s="230"/>
      <c r="BZ2854" s="230"/>
      <c r="CA2854" s="230"/>
      <c r="CB2854" s="230"/>
      <c r="CC2854" s="230"/>
      <c r="CD2854" s="230"/>
      <c r="CE2854" s="230"/>
      <c r="CF2854" s="230"/>
      <c r="CG2854" s="230"/>
      <c r="CH2854" s="230"/>
      <c r="CI2854" s="230"/>
      <c r="CJ2854" s="230"/>
    </row>
    <row r="2855" spans="1:88" ht="14.25" customHeight="1">
      <c r="A2855" s="412"/>
      <c r="B2855" s="88"/>
      <c r="C2855" s="89"/>
      <c r="E2855" s="224"/>
      <c r="F2855" s="224"/>
      <c r="G2855" s="224"/>
      <c r="H2855" s="224"/>
      <c r="I2855" s="232"/>
      <c r="J2855" s="224"/>
      <c r="K2855" s="224"/>
      <c r="L2855" s="224"/>
      <c r="M2855" s="233"/>
      <c r="N2855" s="224"/>
      <c r="P2855" s="233"/>
      <c r="Q2855" s="244"/>
      <c r="R2855" s="245"/>
      <c r="S2855" s="154"/>
      <c r="T2855" s="154"/>
      <c r="U2855" s="236"/>
      <c r="V2855" s="225"/>
      <c r="W2855" s="246"/>
      <c r="X2855" s="247"/>
      <c r="Y2855" s="248"/>
      <c r="Z2855" s="249"/>
      <c r="AA2855" s="249"/>
      <c r="AB2855" s="250"/>
      <c r="AC2855" s="250"/>
      <c r="AD2855" s="230"/>
      <c r="AE2855" s="251"/>
      <c r="AF2855" s="252"/>
      <c r="AG2855" s="236"/>
      <c r="AH2855" s="253"/>
      <c r="AI2855" s="230"/>
      <c r="AJ2855" s="230"/>
      <c r="AK2855" s="230"/>
      <c r="AL2855" s="230"/>
      <c r="AM2855" s="230"/>
      <c r="AN2855" s="230"/>
      <c r="AO2855" s="230"/>
      <c r="AP2855" s="230"/>
      <c r="AQ2855" s="230"/>
      <c r="AR2855" s="249"/>
      <c r="AS2855" s="230"/>
      <c r="AT2855" s="230"/>
      <c r="AU2855" s="230"/>
      <c r="AV2855" s="230"/>
      <c r="AW2855" s="230"/>
      <c r="AX2855" s="230"/>
      <c r="AY2855" s="230"/>
      <c r="AZ2855" s="230"/>
      <c r="BA2855" s="230"/>
      <c r="BB2855" s="230"/>
      <c r="BC2855" s="230"/>
      <c r="BD2855" s="230"/>
      <c r="BE2855" s="230"/>
      <c r="BF2855" s="230"/>
      <c r="BG2855" s="230"/>
      <c r="BH2855" s="230"/>
      <c r="BI2855" s="230"/>
      <c r="BJ2855" s="230"/>
      <c r="BK2855" s="230"/>
      <c r="BL2855" s="230"/>
      <c r="BM2855" s="230"/>
      <c r="BN2855" s="230"/>
      <c r="BO2855" s="230"/>
      <c r="BP2855" s="230"/>
      <c r="BQ2855" s="230"/>
      <c r="BR2855" s="230"/>
      <c r="BS2855" s="230"/>
      <c r="BT2855" s="230"/>
      <c r="BU2855" s="230"/>
      <c r="BV2855" s="230"/>
      <c r="BW2855" s="230"/>
      <c r="BX2855" s="230"/>
      <c r="BY2855" s="230"/>
      <c r="BZ2855" s="230"/>
      <c r="CA2855" s="230"/>
      <c r="CB2855" s="230"/>
      <c r="CC2855" s="230"/>
      <c r="CD2855" s="230"/>
      <c r="CE2855" s="230"/>
      <c r="CF2855" s="230"/>
      <c r="CG2855" s="230"/>
      <c r="CH2855" s="230"/>
      <c r="CI2855" s="230"/>
      <c r="CJ2855" s="230"/>
    </row>
    <row r="2856" spans="1:88" ht="14.25" customHeight="1">
      <c r="A2856" s="412"/>
      <c r="B2856" s="88"/>
      <c r="C2856" s="89"/>
      <c r="E2856" s="224"/>
      <c r="F2856" s="224"/>
      <c r="G2856" s="224"/>
      <c r="H2856" s="224"/>
      <c r="I2856" s="232"/>
      <c r="J2856" s="224"/>
      <c r="K2856" s="224"/>
      <c r="L2856" s="224"/>
      <c r="M2856" s="233"/>
      <c r="N2856" s="224"/>
      <c r="P2856" s="233"/>
      <c r="Q2856" s="244"/>
      <c r="R2856" s="245"/>
      <c r="S2856" s="154"/>
      <c r="T2856" s="154"/>
      <c r="U2856" s="236"/>
      <c r="V2856" s="225"/>
      <c r="W2856" s="246"/>
      <c r="X2856" s="247"/>
      <c r="Y2856" s="248"/>
      <c r="Z2856" s="249"/>
      <c r="AA2856" s="249"/>
      <c r="AB2856" s="250"/>
      <c r="AC2856" s="250"/>
      <c r="AD2856" s="230"/>
      <c r="AE2856" s="251"/>
      <c r="AF2856" s="252"/>
      <c r="AG2856" s="236"/>
      <c r="AH2856" s="253"/>
      <c r="AI2856" s="230"/>
      <c r="AJ2856" s="230"/>
      <c r="AK2856" s="230"/>
      <c r="AL2856" s="230"/>
      <c r="AM2856" s="230"/>
      <c r="AN2856" s="230"/>
      <c r="AO2856" s="230"/>
      <c r="AP2856" s="230"/>
      <c r="AQ2856" s="230"/>
      <c r="AR2856" s="249"/>
      <c r="AS2856" s="230"/>
      <c r="AT2856" s="230"/>
      <c r="AU2856" s="230"/>
      <c r="AV2856" s="230"/>
      <c r="AW2856" s="230"/>
      <c r="AX2856" s="230"/>
      <c r="AY2856" s="230"/>
      <c r="AZ2856" s="230"/>
      <c r="BA2856" s="230"/>
      <c r="BB2856" s="230"/>
      <c r="BC2856" s="230"/>
      <c r="BD2856" s="230"/>
      <c r="BE2856" s="230"/>
      <c r="BF2856" s="230"/>
      <c r="BG2856" s="230"/>
      <c r="BH2856" s="230"/>
      <c r="BI2856" s="230"/>
      <c r="BJ2856" s="230"/>
      <c r="BK2856" s="230"/>
      <c r="BL2856" s="230"/>
      <c r="BM2856" s="230"/>
      <c r="BN2856" s="230"/>
      <c r="BO2856" s="230"/>
      <c r="BP2856" s="230"/>
      <c r="BQ2856" s="230"/>
      <c r="BR2856" s="230"/>
      <c r="BS2856" s="230"/>
      <c r="BT2856" s="230"/>
      <c r="BU2856" s="230"/>
      <c r="BV2856" s="230"/>
      <c r="BW2856" s="230"/>
      <c r="BX2856" s="230"/>
      <c r="BY2856" s="230"/>
      <c r="BZ2856" s="230"/>
      <c r="CA2856" s="230"/>
      <c r="CB2856" s="230"/>
      <c r="CC2856" s="230"/>
      <c r="CD2856" s="230"/>
      <c r="CE2856" s="230"/>
      <c r="CF2856" s="230"/>
      <c r="CG2856" s="230"/>
      <c r="CH2856" s="230"/>
      <c r="CI2856" s="230"/>
      <c r="CJ2856" s="230"/>
    </row>
    <row r="2857" spans="1:88" ht="14.25" customHeight="1">
      <c r="A2857" s="412"/>
      <c r="B2857" s="88"/>
      <c r="C2857" s="89"/>
      <c r="E2857" s="224"/>
      <c r="F2857" s="224"/>
      <c r="G2857" s="224"/>
      <c r="H2857" s="224"/>
      <c r="I2857" s="232"/>
      <c r="J2857" s="224"/>
      <c r="K2857" s="224"/>
      <c r="L2857" s="224"/>
      <c r="M2857" s="233"/>
      <c r="N2857" s="224"/>
      <c r="P2857" s="233"/>
      <c r="Q2857" s="244"/>
      <c r="R2857" s="245"/>
      <c r="S2857" s="154"/>
      <c r="T2857" s="154"/>
      <c r="U2857" s="236"/>
      <c r="V2857" s="225"/>
      <c r="W2857" s="246"/>
      <c r="X2857" s="247"/>
      <c r="Y2857" s="248"/>
      <c r="Z2857" s="249"/>
      <c r="AA2857" s="249"/>
      <c r="AB2857" s="250"/>
      <c r="AC2857" s="250"/>
      <c r="AD2857" s="230"/>
      <c r="AE2857" s="251"/>
      <c r="AF2857" s="252"/>
      <c r="AG2857" s="236"/>
      <c r="AH2857" s="253"/>
      <c r="AI2857" s="230"/>
      <c r="AJ2857" s="230"/>
      <c r="AK2857" s="230"/>
      <c r="AL2857" s="230"/>
      <c r="AM2857" s="230"/>
      <c r="AN2857" s="230"/>
      <c r="AO2857" s="230"/>
      <c r="AP2857" s="230"/>
      <c r="AQ2857" s="230"/>
      <c r="AR2857" s="249"/>
      <c r="AS2857" s="230"/>
      <c r="AT2857" s="230"/>
      <c r="AU2857" s="230"/>
      <c r="AV2857" s="230"/>
      <c r="AW2857" s="230"/>
      <c r="AX2857" s="230"/>
      <c r="AY2857" s="230"/>
      <c r="AZ2857" s="230"/>
      <c r="BA2857" s="230"/>
      <c r="BB2857" s="230"/>
      <c r="BC2857" s="230"/>
      <c r="BD2857" s="230"/>
      <c r="BE2857" s="230"/>
      <c r="BF2857" s="230"/>
      <c r="BG2857" s="230"/>
      <c r="BH2857" s="230"/>
      <c r="BI2857" s="230"/>
      <c r="BJ2857" s="230"/>
      <c r="BK2857" s="230"/>
      <c r="BL2857" s="230"/>
      <c r="BM2857" s="230"/>
      <c r="BN2857" s="230"/>
      <c r="BO2857" s="230"/>
      <c r="BP2857" s="230"/>
      <c r="BQ2857" s="230"/>
      <c r="BR2857" s="230"/>
      <c r="BS2857" s="230"/>
      <c r="BT2857" s="230"/>
      <c r="BU2857" s="230"/>
      <c r="BV2857" s="230"/>
      <c r="BW2857" s="230"/>
      <c r="BX2857" s="230"/>
      <c r="BY2857" s="230"/>
      <c r="BZ2857" s="230"/>
      <c r="CA2857" s="230"/>
      <c r="CB2857" s="230"/>
      <c r="CC2857" s="230"/>
      <c r="CD2857" s="230"/>
      <c r="CE2857" s="230"/>
      <c r="CF2857" s="230"/>
      <c r="CG2857" s="230"/>
      <c r="CH2857" s="230"/>
      <c r="CI2857" s="230"/>
      <c r="CJ2857" s="230"/>
    </row>
    <row r="2858" spans="1:88" ht="14.25" customHeight="1">
      <c r="A2858" s="412"/>
      <c r="B2858" s="88"/>
      <c r="C2858" s="89"/>
      <c r="E2858" s="224"/>
      <c r="F2858" s="224"/>
      <c r="G2858" s="224"/>
      <c r="H2858" s="224"/>
      <c r="I2858" s="232"/>
      <c r="J2858" s="224"/>
      <c r="K2858" s="224"/>
      <c r="L2858" s="224"/>
      <c r="M2858" s="233"/>
      <c r="N2858" s="224"/>
      <c r="P2858" s="233"/>
      <c r="Q2858" s="244"/>
      <c r="R2858" s="245"/>
      <c r="S2858" s="154"/>
      <c r="T2858" s="154"/>
      <c r="U2858" s="236"/>
      <c r="V2858" s="225"/>
      <c r="W2858" s="246"/>
      <c r="X2858" s="247"/>
      <c r="Y2858" s="248"/>
      <c r="Z2858" s="249"/>
      <c r="AA2858" s="249"/>
      <c r="AB2858" s="250"/>
      <c r="AC2858" s="250"/>
      <c r="AD2858" s="230"/>
      <c r="AE2858" s="251"/>
      <c r="AF2858" s="252"/>
      <c r="AG2858" s="236"/>
      <c r="AH2858" s="253"/>
      <c r="AI2858" s="230"/>
      <c r="AJ2858" s="230"/>
      <c r="AK2858" s="230"/>
      <c r="AL2858" s="230"/>
      <c r="AM2858" s="230"/>
      <c r="AN2858" s="230"/>
      <c r="AO2858" s="230"/>
      <c r="AP2858" s="230"/>
      <c r="AQ2858" s="230"/>
      <c r="AR2858" s="249"/>
      <c r="AS2858" s="230"/>
      <c r="AT2858" s="230"/>
      <c r="AU2858" s="230"/>
      <c r="AV2858" s="230"/>
      <c r="AW2858" s="230"/>
      <c r="AX2858" s="230"/>
      <c r="AY2858" s="230"/>
      <c r="AZ2858" s="230"/>
      <c r="BA2858" s="230"/>
      <c r="BB2858" s="230"/>
      <c r="BC2858" s="230"/>
      <c r="BD2858" s="230"/>
      <c r="BE2858" s="230"/>
      <c r="BF2858" s="230"/>
      <c r="BG2858" s="230"/>
      <c r="BH2858" s="230"/>
      <c r="BI2858" s="230"/>
      <c r="BJ2858" s="230"/>
      <c r="BK2858" s="230"/>
      <c r="BL2858" s="230"/>
      <c r="BM2858" s="230"/>
      <c r="BN2858" s="230"/>
      <c r="BO2858" s="230"/>
      <c r="BP2858" s="230"/>
      <c r="BQ2858" s="230"/>
      <c r="BR2858" s="230"/>
      <c r="BS2858" s="230"/>
      <c r="BT2858" s="230"/>
      <c r="BU2858" s="230"/>
      <c r="BV2858" s="230"/>
      <c r="BW2858" s="230"/>
      <c r="BX2858" s="230"/>
      <c r="BY2858" s="230"/>
      <c r="BZ2858" s="230"/>
      <c r="CA2858" s="230"/>
      <c r="CB2858" s="230"/>
      <c r="CC2858" s="230"/>
      <c r="CD2858" s="230"/>
      <c r="CE2858" s="230"/>
      <c r="CF2858" s="230"/>
      <c r="CG2858" s="230"/>
      <c r="CH2858" s="230"/>
      <c r="CI2858" s="230"/>
      <c r="CJ2858" s="230"/>
    </row>
    <row r="2859" spans="1:88" ht="14.25" customHeight="1">
      <c r="A2859" s="412"/>
      <c r="B2859" s="88"/>
      <c r="C2859" s="89"/>
      <c r="E2859" s="224"/>
      <c r="F2859" s="224"/>
      <c r="G2859" s="224"/>
      <c r="H2859" s="224"/>
      <c r="I2859" s="232"/>
      <c r="J2859" s="224"/>
      <c r="K2859" s="224"/>
      <c r="L2859" s="224"/>
      <c r="M2859" s="233"/>
      <c r="N2859" s="224"/>
      <c r="P2859" s="233"/>
      <c r="Q2859" s="244"/>
      <c r="R2859" s="245"/>
      <c r="S2859" s="154"/>
      <c r="T2859" s="154"/>
      <c r="U2859" s="236"/>
      <c r="V2859" s="225"/>
      <c r="W2859" s="246"/>
      <c r="X2859" s="247"/>
      <c r="Y2859" s="248"/>
      <c r="Z2859" s="249"/>
      <c r="AA2859" s="249"/>
      <c r="AB2859" s="250"/>
      <c r="AC2859" s="250"/>
      <c r="AD2859" s="230"/>
      <c r="AE2859" s="251"/>
      <c r="AF2859" s="252"/>
      <c r="AG2859" s="236"/>
      <c r="AH2859" s="253"/>
      <c r="AI2859" s="230"/>
      <c r="AJ2859" s="230"/>
      <c r="AK2859" s="230"/>
      <c r="AL2859" s="230"/>
      <c r="AM2859" s="230"/>
      <c r="AN2859" s="230"/>
      <c r="AO2859" s="230"/>
      <c r="AP2859" s="230"/>
      <c r="AQ2859" s="230"/>
      <c r="AR2859" s="249"/>
      <c r="AS2859" s="230"/>
      <c r="AT2859" s="230"/>
      <c r="AU2859" s="230"/>
      <c r="AV2859" s="230"/>
      <c r="AW2859" s="230"/>
      <c r="AX2859" s="230"/>
      <c r="AY2859" s="230"/>
      <c r="AZ2859" s="230"/>
      <c r="BA2859" s="230"/>
      <c r="BB2859" s="230"/>
      <c r="BC2859" s="230"/>
      <c r="BD2859" s="230"/>
      <c r="BE2859" s="230"/>
      <c r="BF2859" s="230"/>
      <c r="BG2859" s="230"/>
      <c r="BH2859" s="230"/>
      <c r="BI2859" s="230"/>
      <c r="BJ2859" s="230"/>
      <c r="BK2859" s="230"/>
      <c r="BL2859" s="230"/>
      <c r="BM2859" s="230"/>
      <c r="BN2859" s="230"/>
      <c r="BO2859" s="230"/>
      <c r="BP2859" s="230"/>
      <c r="BQ2859" s="230"/>
      <c r="BR2859" s="230"/>
      <c r="BS2859" s="230"/>
      <c r="BT2859" s="230"/>
      <c r="BU2859" s="230"/>
      <c r="BV2859" s="230"/>
      <c r="BW2859" s="230"/>
      <c r="BX2859" s="230"/>
      <c r="BY2859" s="230"/>
      <c r="BZ2859" s="230"/>
      <c r="CA2859" s="230"/>
      <c r="CB2859" s="230"/>
      <c r="CC2859" s="230"/>
      <c r="CD2859" s="230"/>
      <c r="CE2859" s="230"/>
      <c r="CF2859" s="230"/>
      <c r="CG2859" s="230"/>
      <c r="CH2859" s="230"/>
      <c r="CI2859" s="230"/>
      <c r="CJ2859" s="230"/>
    </row>
    <row r="2860" spans="1:88" ht="14.25" customHeight="1">
      <c r="A2860" s="412"/>
      <c r="B2860" s="88"/>
      <c r="C2860" s="89"/>
      <c r="E2860" s="224"/>
      <c r="F2860" s="224"/>
      <c r="G2860" s="224"/>
      <c r="H2860" s="224"/>
      <c r="I2860" s="232"/>
      <c r="J2860" s="224"/>
      <c r="K2860" s="224"/>
      <c r="L2860" s="224"/>
      <c r="M2860" s="233"/>
      <c r="N2860" s="224"/>
      <c r="P2860" s="233"/>
      <c r="Q2860" s="244"/>
      <c r="R2860" s="245"/>
      <c r="S2860" s="154"/>
      <c r="T2860" s="154"/>
      <c r="U2860" s="236"/>
      <c r="V2860" s="225"/>
      <c r="W2860" s="246"/>
      <c r="X2860" s="247"/>
      <c r="Y2860" s="248"/>
      <c r="Z2860" s="249"/>
      <c r="AA2860" s="249"/>
      <c r="AB2860" s="250"/>
      <c r="AC2860" s="250"/>
      <c r="AD2860" s="230"/>
      <c r="AE2860" s="251"/>
      <c r="AF2860" s="252"/>
      <c r="AG2860" s="236"/>
      <c r="AH2860" s="253"/>
      <c r="AI2860" s="230"/>
      <c r="AJ2860" s="230"/>
      <c r="AK2860" s="230"/>
      <c r="AL2860" s="230"/>
      <c r="AM2860" s="230"/>
      <c r="AN2860" s="230"/>
      <c r="AO2860" s="230"/>
      <c r="AP2860" s="230"/>
      <c r="AQ2860" s="230"/>
      <c r="AR2860" s="249"/>
      <c r="AS2860" s="230"/>
      <c r="AT2860" s="230"/>
      <c r="AU2860" s="230"/>
      <c r="AV2860" s="230"/>
      <c r="AW2860" s="230"/>
      <c r="AX2860" s="230"/>
      <c r="AY2860" s="230"/>
      <c r="AZ2860" s="230"/>
      <c r="BA2860" s="230"/>
      <c r="BB2860" s="230"/>
      <c r="BC2860" s="230"/>
      <c r="BD2860" s="230"/>
      <c r="BE2860" s="230"/>
      <c r="BF2860" s="230"/>
      <c r="BG2860" s="230"/>
      <c r="BH2860" s="230"/>
      <c r="BI2860" s="230"/>
      <c r="BJ2860" s="230"/>
      <c r="BK2860" s="230"/>
      <c r="BL2860" s="230"/>
      <c r="BM2860" s="230"/>
      <c r="BN2860" s="230"/>
      <c r="BO2860" s="230"/>
      <c r="BP2860" s="230"/>
      <c r="BQ2860" s="230"/>
      <c r="BR2860" s="230"/>
      <c r="BS2860" s="230"/>
      <c r="BT2860" s="230"/>
      <c r="BU2860" s="230"/>
      <c r="BV2860" s="230"/>
      <c r="BW2860" s="230"/>
      <c r="BX2860" s="230"/>
      <c r="BY2860" s="230"/>
      <c r="BZ2860" s="230"/>
      <c r="CA2860" s="230"/>
      <c r="CB2860" s="230"/>
      <c r="CC2860" s="230"/>
      <c r="CD2860" s="230"/>
      <c r="CE2860" s="230"/>
      <c r="CF2860" s="230"/>
      <c r="CG2860" s="230"/>
      <c r="CH2860" s="230"/>
      <c r="CI2860" s="230"/>
      <c r="CJ2860" s="230"/>
    </row>
    <row r="2861" spans="1:88" ht="14.25" customHeight="1">
      <c r="A2861" s="412"/>
      <c r="B2861" s="88"/>
      <c r="C2861" s="89"/>
      <c r="E2861" s="224"/>
      <c r="F2861" s="224"/>
      <c r="G2861" s="224"/>
      <c r="H2861" s="224"/>
      <c r="I2861" s="232"/>
      <c r="J2861" s="224"/>
      <c r="K2861" s="224"/>
      <c r="L2861" s="224"/>
      <c r="M2861" s="233"/>
      <c r="N2861" s="224"/>
      <c r="P2861" s="233"/>
      <c r="Q2861" s="244"/>
      <c r="R2861" s="245"/>
      <c r="S2861" s="154"/>
      <c r="T2861" s="154"/>
      <c r="U2861" s="236"/>
      <c r="V2861" s="225"/>
      <c r="W2861" s="246"/>
      <c r="X2861" s="247"/>
      <c r="Y2861" s="248"/>
      <c r="Z2861" s="249"/>
      <c r="AA2861" s="249"/>
      <c r="AB2861" s="250"/>
      <c r="AC2861" s="250"/>
      <c r="AD2861" s="230"/>
      <c r="AE2861" s="251"/>
      <c r="AF2861" s="252"/>
      <c r="AG2861" s="236"/>
      <c r="AH2861" s="253"/>
      <c r="AI2861" s="230"/>
      <c r="AJ2861" s="230"/>
      <c r="AK2861" s="230"/>
      <c r="AL2861" s="230"/>
      <c r="AM2861" s="230"/>
      <c r="AN2861" s="230"/>
      <c r="AO2861" s="230"/>
      <c r="AP2861" s="230"/>
      <c r="AQ2861" s="230"/>
      <c r="AR2861" s="249"/>
      <c r="AS2861" s="230"/>
      <c r="AT2861" s="230"/>
      <c r="AU2861" s="230"/>
      <c r="AV2861" s="230"/>
      <c r="AW2861" s="230"/>
      <c r="AX2861" s="230"/>
      <c r="AY2861" s="230"/>
      <c r="AZ2861" s="230"/>
      <c r="BA2861" s="230"/>
      <c r="BB2861" s="230"/>
      <c r="BC2861" s="230"/>
      <c r="BD2861" s="230"/>
      <c r="BE2861" s="230"/>
      <c r="BF2861" s="230"/>
      <c r="BG2861" s="230"/>
      <c r="BH2861" s="230"/>
      <c r="BI2861" s="230"/>
      <c r="BJ2861" s="230"/>
      <c r="BK2861" s="230"/>
      <c r="BL2861" s="230"/>
      <c r="BM2861" s="230"/>
      <c r="BN2861" s="230"/>
      <c r="BO2861" s="230"/>
      <c r="BP2861" s="230"/>
      <c r="BQ2861" s="230"/>
      <c r="BR2861" s="230"/>
      <c r="BS2861" s="230"/>
      <c r="BT2861" s="230"/>
      <c r="BU2861" s="230"/>
      <c r="BV2861" s="230"/>
      <c r="BW2861" s="230"/>
      <c r="BX2861" s="230"/>
      <c r="BY2861" s="230"/>
      <c r="BZ2861" s="230"/>
      <c r="CA2861" s="230"/>
      <c r="CB2861" s="230"/>
      <c r="CC2861" s="230"/>
      <c r="CD2861" s="230"/>
      <c r="CE2861" s="230"/>
      <c r="CF2861" s="230"/>
      <c r="CG2861" s="230"/>
      <c r="CH2861" s="230"/>
      <c r="CI2861" s="230"/>
      <c r="CJ2861" s="230"/>
    </row>
    <row r="2862" spans="1:88" ht="14.25" customHeight="1">
      <c r="A2862" s="412"/>
      <c r="B2862" s="88"/>
      <c r="C2862" s="89"/>
      <c r="E2862" s="224"/>
      <c r="F2862" s="224"/>
      <c r="G2862" s="224"/>
      <c r="H2862" s="224"/>
      <c r="I2862" s="232"/>
      <c r="J2862" s="224"/>
      <c r="K2862" s="224"/>
      <c r="L2862" s="224"/>
      <c r="M2862" s="233"/>
      <c r="N2862" s="224"/>
      <c r="P2862" s="233"/>
      <c r="Q2862" s="244"/>
      <c r="R2862" s="245"/>
      <c r="S2862" s="154"/>
      <c r="T2862" s="154"/>
      <c r="U2862" s="236"/>
      <c r="V2862" s="225"/>
      <c r="W2862" s="246"/>
      <c r="X2862" s="247"/>
      <c r="Y2862" s="248"/>
      <c r="Z2862" s="249"/>
      <c r="AA2862" s="249"/>
      <c r="AB2862" s="250"/>
      <c r="AC2862" s="250"/>
      <c r="AD2862" s="230"/>
      <c r="AE2862" s="251"/>
      <c r="AF2862" s="252"/>
      <c r="AG2862" s="236"/>
      <c r="AH2862" s="253"/>
      <c r="AI2862" s="230"/>
      <c r="AJ2862" s="230"/>
      <c r="AK2862" s="230"/>
      <c r="AL2862" s="230"/>
      <c r="AM2862" s="230"/>
      <c r="AN2862" s="230"/>
      <c r="AO2862" s="230"/>
      <c r="AP2862" s="230"/>
      <c r="AQ2862" s="230"/>
      <c r="AR2862" s="249"/>
      <c r="AS2862" s="230"/>
      <c r="AT2862" s="230"/>
      <c r="AU2862" s="230"/>
      <c r="AV2862" s="230"/>
      <c r="AW2862" s="230"/>
      <c r="AX2862" s="230"/>
      <c r="AY2862" s="230"/>
      <c r="AZ2862" s="230"/>
      <c r="BA2862" s="230"/>
      <c r="BB2862" s="230"/>
      <c r="BC2862" s="230"/>
      <c r="BD2862" s="230"/>
      <c r="BE2862" s="230"/>
      <c r="BF2862" s="230"/>
      <c r="BG2862" s="230"/>
      <c r="BH2862" s="230"/>
      <c r="BI2862" s="230"/>
      <c r="BJ2862" s="230"/>
      <c r="BK2862" s="230"/>
      <c r="BL2862" s="230"/>
      <c r="BM2862" s="230"/>
      <c r="BN2862" s="230"/>
      <c r="BO2862" s="230"/>
      <c r="BP2862" s="230"/>
      <c r="BQ2862" s="230"/>
      <c r="BR2862" s="230"/>
      <c r="BS2862" s="230"/>
      <c r="BT2862" s="230"/>
      <c r="BU2862" s="230"/>
      <c r="BV2862" s="230"/>
      <c r="BW2862" s="230"/>
      <c r="BX2862" s="230"/>
      <c r="BY2862" s="230"/>
      <c r="BZ2862" s="230"/>
      <c r="CA2862" s="230"/>
      <c r="CB2862" s="230"/>
      <c r="CC2862" s="230"/>
      <c r="CD2862" s="230"/>
      <c r="CE2862" s="230"/>
      <c r="CF2862" s="230"/>
      <c r="CG2862" s="230"/>
      <c r="CH2862" s="230"/>
      <c r="CI2862" s="230"/>
      <c r="CJ2862" s="230"/>
    </row>
    <row r="2863" spans="1:88" ht="14.25" customHeight="1">
      <c r="A2863" s="412"/>
      <c r="B2863" s="88"/>
      <c r="C2863" s="89"/>
      <c r="E2863" s="224"/>
      <c r="F2863" s="224"/>
      <c r="G2863" s="224"/>
      <c r="H2863" s="224"/>
      <c r="I2863" s="232"/>
      <c r="J2863" s="224"/>
      <c r="K2863" s="224"/>
      <c r="L2863" s="224"/>
      <c r="M2863" s="233"/>
      <c r="N2863" s="224"/>
      <c r="P2863" s="233"/>
      <c r="Q2863" s="244"/>
      <c r="R2863" s="245"/>
      <c r="S2863" s="154"/>
      <c r="T2863" s="154"/>
      <c r="U2863" s="236"/>
      <c r="V2863" s="225"/>
      <c r="W2863" s="246"/>
      <c r="X2863" s="247"/>
      <c r="Y2863" s="248"/>
      <c r="Z2863" s="249"/>
      <c r="AA2863" s="249"/>
      <c r="AB2863" s="250"/>
      <c r="AC2863" s="250"/>
      <c r="AD2863" s="230"/>
      <c r="AE2863" s="251"/>
      <c r="AF2863" s="252"/>
      <c r="AG2863" s="236"/>
      <c r="AH2863" s="253"/>
      <c r="AI2863" s="230"/>
      <c r="AJ2863" s="230"/>
      <c r="AK2863" s="230"/>
      <c r="AL2863" s="230"/>
      <c r="AM2863" s="230"/>
      <c r="AN2863" s="230"/>
      <c r="AO2863" s="230"/>
      <c r="AP2863" s="230"/>
      <c r="AQ2863" s="230"/>
      <c r="AR2863" s="249"/>
      <c r="AS2863" s="230"/>
      <c r="AT2863" s="230"/>
      <c r="AU2863" s="230"/>
      <c r="AV2863" s="230"/>
      <c r="AW2863" s="230"/>
      <c r="AX2863" s="230"/>
      <c r="AY2863" s="230"/>
      <c r="AZ2863" s="230"/>
      <c r="BA2863" s="230"/>
      <c r="BB2863" s="230"/>
      <c r="BC2863" s="230"/>
      <c r="BD2863" s="230"/>
      <c r="BE2863" s="230"/>
      <c r="BF2863" s="230"/>
      <c r="BG2863" s="230"/>
      <c r="BH2863" s="230"/>
      <c r="BI2863" s="230"/>
      <c r="BJ2863" s="230"/>
      <c r="BK2863" s="230"/>
      <c r="BL2863" s="230"/>
      <c r="BM2863" s="230"/>
      <c r="BN2863" s="230"/>
      <c r="BO2863" s="230"/>
      <c r="BP2863" s="230"/>
      <c r="BQ2863" s="230"/>
      <c r="BR2863" s="230"/>
      <c r="BS2863" s="230"/>
      <c r="BT2863" s="230"/>
      <c r="BU2863" s="230"/>
      <c r="BV2863" s="230"/>
      <c r="BW2863" s="230"/>
      <c r="BX2863" s="230"/>
      <c r="BY2863" s="230"/>
      <c r="BZ2863" s="230"/>
      <c r="CA2863" s="230"/>
      <c r="CB2863" s="230"/>
      <c r="CC2863" s="230"/>
      <c r="CD2863" s="230"/>
      <c r="CE2863" s="230"/>
      <c r="CF2863" s="230"/>
      <c r="CG2863" s="230"/>
      <c r="CH2863" s="230"/>
      <c r="CI2863" s="230"/>
      <c r="CJ2863" s="230"/>
    </row>
    <row r="2864" spans="1:88" ht="14.25" customHeight="1">
      <c r="A2864" s="412"/>
      <c r="B2864" s="88"/>
      <c r="C2864" s="89"/>
      <c r="E2864" s="224"/>
      <c r="F2864" s="224"/>
      <c r="G2864" s="224"/>
      <c r="H2864" s="224"/>
      <c r="I2864" s="232"/>
      <c r="J2864" s="224"/>
      <c r="K2864" s="224"/>
      <c r="L2864" s="224"/>
      <c r="M2864" s="233"/>
      <c r="N2864" s="224"/>
      <c r="P2864" s="233"/>
      <c r="Q2864" s="244"/>
      <c r="R2864" s="245"/>
      <c r="S2864" s="154"/>
      <c r="T2864" s="154"/>
      <c r="U2864" s="236"/>
      <c r="V2864" s="225"/>
      <c r="W2864" s="246"/>
      <c r="X2864" s="247"/>
      <c r="Y2864" s="248"/>
      <c r="Z2864" s="249"/>
      <c r="AA2864" s="249"/>
      <c r="AB2864" s="250"/>
      <c r="AC2864" s="250"/>
      <c r="AD2864" s="230"/>
      <c r="AE2864" s="251"/>
      <c r="AF2864" s="252"/>
      <c r="AG2864" s="236"/>
      <c r="AH2864" s="253"/>
      <c r="AI2864" s="230"/>
      <c r="AJ2864" s="230"/>
      <c r="AK2864" s="230"/>
      <c r="AL2864" s="230"/>
      <c r="AM2864" s="230"/>
      <c r="AN2864" s="230"/>
      <c r="AO2864" s="230"/>
      <c r="AP2864" s="230"/>
      <c r="AQ2864" s="230"/>
      <c r="AR2864" s="249"/>
      <c r="AS2864" s="230"/>
      <c r="AT2864" s="230"/>
      <c r="AU2864" s="230"/>
      <c r="AV2864" s="230"/>
      <c r="AW2864" s="230"/>
      <c r="AX2864" s="230"/>
      <c r="AY2864" s="230"/>
      <c r="AZ2864" s="230"/>
      <c r="BA2864" s="230"/>
      <c r="BB2864" s="230"/>
      <c r="BC2864" s="230"/>
      <c r="BD2864" s="230"/>
      <c r="BE2864" s="230"/>
      <c r="BF2864" s="230"/>
      <c r="BG2864" s="230"/>
      <c r="BH2864" s="230"/>
      <c r="BI2864" s="230"/>
      <c r="BJ2864" s="230"/>
      <c r="BK2864" s="230"/>
      <c r="BL2864" s="230"/>
      <c r="BM2864" s="230"/>
      <c r="BN2864" s="230"/>
      <c r="BO2864" s="230"/>
      <c r="BP2864" s="230"/>
      <c r="BQ2864" s="230"/>
      <c r="BR2864" s="230"/>
      <c r="BS2864" s="230"/>
      <c r="BT2864" s="230"/>
      <c r="BU2864" s="230"/>
      <c r="BV2864" s="230"/>
      <c r="BW2864" s="230"/>
      <c r="BX2864" s="230"/>
      <c r="BY2864" s="230"/>
      <c r="BZ2864" s="230"/>
      <c r="CA2864" s="230"/>
      <c r="CB2864" s="230"/>
      <c r="CC2864" s="230"/>
      <c r="CD2864" s="230"/>
      <c r="CE2864" s="230"/>
      <c r="CF2864" s="230"/>
      <c r="CG2864" s="230"/>
      <c r="CH2864" s="230"/>
      <c r="CI2864" s="230"/>
      <c r="CJ2864" s="230"/>
    </row>
    <row r="2865" spans="1:88" ht="14.25" customHeight="1">
      <c r="A2865" s="412"/>
      <c r="B2865" s="88"/>
      <c r="C2865" s="89"/>
      <c r="E2865" s="224"/>
      <c r="F2865" s="224"/>
      <c r="G2865" s="224"/>
      <c r="H2865" s="224"/>
      <c r="I2865" s="232"/>
      <c r="J2865" s="224"/>
      <c r="K2865" s="224"/>
      <c r="L2865" s="224"/>
      <c r="M2865" s="233"/>
      <c r="N2865" s="224"/>
      <c r="P2865" s="233"/>
      <c r="Q2865" s="244"/>
      <c r="R2865" s="245"/>
      <c r="S2865" s="154"/>
      <c r="T2865" s="154"/>
      <c r="U2865" s="236"/>
      <c r="V2865" s="225"/>
      <c r="W2865" s="246"/>
      <c r="X2865" s="247"/>
      <c r="Y2865" s="248"/>
      <c r="Z2865" s="249"/>
      <c r="AA2865" s="249"/>
      <c r="AB2865" s="250"/>
      <c r="AC2865" s="250"/>
      <c r="AD2865" s="230"/>
      <c r="AE2865" s="251"/>
      <c r="AF2865" s="252"/>
      <c r="AG2865" s="236"/>
      <c r="AH2865" s="253"/>
      <c r="AI2865" s="230"/>
      <c r="AJ2865" s="230"/>
      <c r="AK2865" s="230"/>
      <c r="AL2865" s="230"/>
      <c r="AM2865" s="230"/>
      <c r="AN2865" s="230"/>
      <c r="AO2865" s="230"/>
      <c r="AP2865" s="230"/>
      <c r="AQ2865" s="230"/>
      <c r="AR2865" s="249"/>
      <c r="AS2865" s="230"/>
      <c r="AT2865" s="230"/>
      <c r="AU2865" s="230"/>
      <c r="AV2865" s="230"/>
      <c r="AW2865" s="230"/>
      <c r="AX2865" s="230"/>
      <c r="AY2865" s="230"/>
      <c r="AZ2865" s="230"/>
      <c r="BA2865" s="230"/>
      <c r="BB2865" s="230"/>
      <c r="BC2865" s="230"/>
      <c r="BD2865" s="230"/>
      <c r="BE2865" s="230"/>
      <c r="BF2865" s="230"/>
      <c r="BG2865" s="230"/>
      <c r="BH2865" s="230"/>
      <c r="BI2865" s="230"/>
      <c r="BJ2865" s="230"/>
      <c r="BK2865" s="230"/>
      <c r="BL2865" s="230"/>
      <c r="BM2865" s="230"/>
      <c r="BN2865" s="230"/>
      <c r="BO2865" s="230"/>
      <c r="BP2865" s="230"/>
      <c r="BQ2865" s="230"/>
      <c r="BR2865" s="230"/>
      <c r="BS2865" s="230"/>
      <c r="BT2865" s="230"/>
      <c r="BU2865" s="230"/>
      <c r="BV2865" s="230"/>
      <c r="BW2865" s="230"/>
      <c r="BX2865" s="230"/>
      <c r="BY2865" s="230"/>
      <c r="BZ2865" s="230"/>
      <c r="CA2865" s="230"/>
      <c r="CB2865" s="230"/>
      <c r="CC2865" s="230"/>
      <c r="CD2865" s="230"/>
      <c r="CE2865" s="230"/>
      <c r="CF2865" s="230"/>
      <c r="CG2865" s="230"/>
      <c r="CH2865" s="230"/>
      <c r="CI2865" s="230"/>
      <c r="CJ2865" s="230"/>
    </row>
    <row r="2866" spans="1:88" ht="14.25" customHeight="1">
      <c r="A2866" s="412"/>
      <c r="B2866" s="88"/>
      <c r="C2866" s="89"/>
      <c r="E2866" s="224"/>
      <c r="F2866" s="224"/>
      <c r="G2866" s="224"/>
      <c r="H2866" s="224"/>
      <c r="I2866" s="232"/>
      <c r="J2866" s="224"/>
      <c r="K2866" s="224"/>
      <c r="L2866" s="224"/>
      <c r="M2866" s="233"/>
      <c r="N2866" s="224"/>
      <c r="P2866" s="233"/>
      <c r="Q2866" s="244"/>
      <c r="R2866" s="245"/>
      <c r="S2866" s="154"/>
      <c r="T2866" s="154"/>
      <c r="U2866" s="236"/>
      <c r="V2866" s="225"/>
      <c r="W2866" s="246"/>
      <c r="X2866" s="247"/>
      <c r="Y2866" s="248"/>
      <c r="Z2866" s="249"/>
      <c r="AA2866" s="249"/>
      <c r="AB2866" s="250"/>
      <c r="AC2866" s="250"/>
      <c r="AD2866" s="230"/>
      <c r="AE2866" s="251"/>
      <c r="AF2866" s="252"/>
      <c r="AG2866" s="236"/>
      <c r="AH2866" s="253"/>
      <c r="AI2866" s="230"/>
      <c r="AJ2866" s="230"/>
      <c r="AK2866" s="230"/>
      <c r="AL2866" s="230"/>
      <c r="AM2866" s="230"/>
      <c r="AN2866" s="230"/>
      <c r="AO2866" s="230"/>
      <c r="AP2866" s="230"/>
      <c r="AQ2866" s="230"/>
      <c r="AR2866" s="249"/>
      <c r="AS2866" s="230"/>
      <c r="AT2866" s="230"/>
      <c r="AU2866" s="230"/>
      <c r="AV2866" s="230"/>
      <c r="AW2866" s="230"/>
      <c r="AX2866" s="230"/>
      <c r="AY2866" s="230"/>
      <c r="AZ2866" s="230"/>
      <c r="BA2866" s="230"/>
      <c r="BB2866" s="230"/>
      <c r="BC2866" s="230"/>
      <c r="BD2866" s="230"/>
      <c r="BE2866" s="230"/>
      <c r="BF2866" s="230"/>
      <c r="BG2866" s="230"/>
      <c r="BH2866" s="230"/>
      <c r="BI2866" s="230"/>
      <c r="BJ2866" s="230"/>
      <c r="BK2866" s="230"/>
      <c r="BL2866" s="230"/>
      <c r="BM2866" s="230"/>
      <c r="BN2866" s="230"/>
      <c r="BO2866" s="230"/>
      <c r="BP2866" s="230"/>
      <c r="BQ2866" s="230"/>
      <c r="BR2866" s="230"/>
      <c r="BS2866" s="230"/>
      <c r="BT2866" s="230"/>
      <c r="BU2866" s="230"/>
      <c r="BV2866" s="230"/>
      <c r="BW2866" s="230"/>
      <c r="BX2866" s="230"/>
      <c r="BY2866" s="230"/>
      <c r="BZ2866" s="230"/>
      <c r="CA2866" s="230"/>
      <c r="CB2866" s="230"/>
      <c r="CC2866" s="230"/>
      <c r="CD2866" s="230"/>
      <c r="CE2866" s="230"/>
      <c r="CF2866" s="230"/>
      <c r="CG2866" s="230"/>
      <c r="CH2866" s="230"/>
      <c r="CI2866" s="230"/>
      <c r="CJ2866" s="230"/>
    </row>
    <row r="2867" spans="1:88" ht="14.25" customHeight="1">
      <c r="A2867" s="412"/>
      <c r="B2867" s="88"/>
      <c r="C2867" s="89"/>
      <c r="E2867" s="224"/>
      <c r="F2867" s="224"/>
      <c r="G2867" s="224"/>
      <c r="H2867" s="224"/>
      <c r="I2867" s="232"/>
      <c r="J2867" s="224"/>
      <c r="K2867" s="224"/>
      <c r="L2867" s="224"/>
      <c r="M2867" s="233"/>
      <c r="N2867" s="224"/>
      <c r="P2867" s="233"/>
      <c r="Q2867" s="244"/>
      <c r="R2867" s="245"/>
      <c r="S2867" s="154"/>
      <c r="T2867" s="154"/>
      <c r="U2867" s="236"/>
      <c r="V2867" s="225"/>
      <c r="W2867" s="246"/>
      <c r="X2867" s="247"/>
      <c r="Y2867" s="248"/>
      <c r="Z2867" s="249"/>
      <c r="AA2867" s="249"/>
      <c r="AB2867" s="250"/>
      <c r="AC2867" s="250"/>
      <c r="AD2867" s="230"/>
      <c r="AE2867" s="251"/>
      <c r="AF2867" s="252"/>
      <c r="AG2867" s="236"/>
      <c r="AH2867" s="253"/>
      <c r="AI2867" s="230"/>
      <c r="AJ2867" s="230"/>
      <c r="AK2867" s="230"/>
      <c r="AL2867" s="230"/>
      <c r="AM2867" s="230"/>
      <c r="AN2867" s="230"/>
      <c r="AO2867" s="230"/>
      <c r="AP2867" s="230"/>
      <c r="AQ2867" s="230"/>
      <c r="AR2867" s="249"/>
      <c r="AS2867" s="230"/>
      <c r="AT2867" s="230"/>
      <c r="AU2867" s="230"/>
      <c r="AV2867" s="230"/>
      <c r="AW2867" s="230"/>
      <c r="AX2867" s="230"/>
      <c r="AY2867" s="230"/>
      <c r="AZ2867" s="230"/>
      <c r="BA2867" s="230"/>
      <c r="BB2867" s="230"/>
      <c r="BC2867" s="230"/>
      <c r="BD2867" s="230"/>
      <c r="BE2867" s="230"/>
      <c r="BF2867" s="230"/>
      <c r="BG2867" s="230"/>
      <c r="BH2867" s="230"/>
      <c r="BI2867" s="230"/>
      <c r="BJ2867" s="230"/>
      <c r="BK2867" s="230"/>
      <c r="BL2867" s="230"/>
      <c r="BM2867" s="230"/>
      <c r="BN2867" s="230"/>
      <c r="BO2867" s="230"/>
      <c r="BP2867" s="230"/>
      <c r="BQ2867" s="230"/>
      <c r="BR2867" s="230"/>
      <c r="BS2867" s="230"/>
      <c r="BT2867" s="230"/>
      <c r="BU2867" s="230"/>
      <c r="BV2867" s="230"/>
      <c r="BW2867" s="230"/>
      <c r="BX2867" s="230"/>
      <c r="BY2867" s="230"/>
      <c r="BZ2867" s="230"/>
      <c r="CA2867" s="230"/>
      <c r="CB2867" s="230"/>
      <c r="CC2867" s="230"/>
      <c r="CD2867" s="230"/>
      <c r="CE2867" s="230"/>
      <c r="CF2867" s="230"/>
      <c r="CG2867" s="230"/>
      <c r="CH2867" s="230"/>
      <c r="CI2867" s="230"/>
      <c r="CJ2867" s="230"/>
    </row>
    <row r="2868" spans="1:88" ht="14.25" customHeight="1">
      <c r="A2868" s="412"/>
      <c r="B2868" s="88"/>
      <c r="C2868" s="89"/>
      <c r="E2868" s="224"/>
      <c r="F2868" s="224"/>
      <c r="G2868" s="224"/>
      <c r="H2868" s="224"/>
      <c r="I2868" s="232"/>
      <c r="J2868" s="224"/>
      <c r="K2868" s="224"/>
      <c r="L2868" s="224"/>
      <c r="M2868" s="233"/>
      <c r="N2868" s="224"/>
      <c r="P2868" s="233"/>
      <c r="Q2868" s="244"/>
      <c r="R2868" s="245"/>
      <c r="S2868" s="154"/>
      <c r="T2868" s="154"/>
      <c r="U2868" s="236"/>
      <c r="V2868" s="225"/>
      <c r="W2868" s="246"/>
      <c r="X2868" s="247"/>
      <c r="Y2868" s="248"/>
      <c r="Z2868" s="249"/>
      <c r="AA2868" s="249"/>
      <c r="AB2868" s="250"/>
      <c r="AC2868" s="250"/>
      <c r="AD2868" s="230"/>
      <c r="AE2868" s="251"/>
      <c r="AF2868" s="252"/>
      <c r="AG2868" s="236"/>
      <c r="AH2868" s="253"/>
      <c r="AI2868" s="230"/>
      <c r="AJ2868" s="230"/>
      <c r="AK2868" s="230"/>
      <c r="AL2868" s="230"/>
      <c r="AM2868" s="230"/>
      <c r="AN2868" s="230"/>
      <c r="AO2868" s="230"/>
      <c r="AP2868" s="230"/>
      <c r="AQ2868" s="230"/>
      <c r="AR2868" s="249"/>
      <c r="AS2868" s="230"/>
      <c r="AT2868" s="230"/>
      <c r="AU2868" s="230"/>
      <c r="AV2868" s="230"/>
      <c r="AW2868" s="230"/>
      <c r="AX2868" s="230"/>
      <c r="AY2868" s="230"/>
      <c r="AZ2868" s="230"/>
      <c r="BA2868" s="230"/>
      <c r="BB2868" s="230"/>
      <c r="BC2868" s="230"/>
      <c r="BD2868" s="230"/>
      <c r="BE2868" s="230"/>
      <c r="BF2868" s="230"/>
      <c r="BG2868" s="230"/>
      <c r="BH2868" s="230"/>
      <c r="BI2868" s="230"/>
      <c r="BJ2868" s="230"/>
      <c r="BK2868" s="230"/>
      <c r="BL2868" s="230"/>
      <c r="BM2868" s="230"/>
      <c r="BN2868" s="230"/>
      <c r="BO2868" s="230"/>
      <c r="BP2868" s="230"/>
      <c r="BQ2868" s="230"/>
      <c r="BR2868" s="230"/>
      <c r="BS2868" s="230"/>
      <c r="BT2868" s="230"/>
      <c r="BU2868" s="230"/>
      <c r="BV2868" s="230"/>
      <c r="BW2868" s="230"/>
      <c r="BX2868" s="230"/>
      <c r="BY2868" s="230"/>
      <c r="BZ2868" s="230"/>
      <c r="CA2868" s="230"/>
      <c r="CB2868" s="230"/>
      <c r="CC2868" s="230"/>
      <c r="CD2868" s="230"/>
      <c r="CE2868" s="230"/>
      <c r="CF2868" s="230"/>
      <c r="CG2868" s="230"/>
      <c r="CH2868" s="230"/>
      <c r="CI2868" s="230"/>
      <c r="CJ2868" s="230"/>
    </row>
    <row r="2869" spans="1:88" ht="14.25" customHeight="1">
      <c r="A2869" s="412"/>
      <c r="B2869" s="88"/>
      <c r="C2869" s="89"/>
      <c r="E2869" s="224"/>
      <c r="F2869" s="224"/>
      <c r="G2869" s="224"/>
      <c r="H2869" s="224"/>
      <c r="I2869" s="232"/>
      <c r="J2869" s="224"/>
      <c r="K2869" s="224"/>
      <c r="L2869" s="224"/>
      <c r="M2869" s="233"/>
      <c r="N2869" s="224"/>
      <c r="P2869" s="233"/>
      <c r="Q2869" s="244"/>
      <c r="R2869" s="245"/>
      <c r="S2869" s="154"/>
      <c r="T2869" s="154"/>
      <c r="U2869" s="236"/>
      <c r="V2869" s="225"/>
      <c r="W2869" s="246"/>
      <c r="X2869" s="247"/>
      <c r="Y2869" s="248"/>
      <c r="Z2869" s="249"/>
      <c r="AA2869" s="249"/>
      <c r="AB2869" s="250"/>
      <c r="AC2869" s="250"/>
      <c r="AD2869" s="230"/>
      <c r="AE2869" s="251"/>
      <c r="AF2869" s="252"/>
      <c r="AG2869" s="236"/>
      <c r="AH2869" s="253"/>
      <c r="AI2869" s="230"/>
      <c r="AJ2869" s="230"/>
      <c r="AK2869" s="230"/>
      <c r="AL2869" s="230"/>
      <c r="AM2869" s="230"/>
      <c r="AN2869" s="230"/>
      <c r="AO2869" s="230"/>
      <c r="AP2869" s="230"/>
      <c r="AQ2869" s="230"/>
      <c r="AR2869" s="249"/>
      <c r="AS2869" s="230"/>
      <c r="AT2869" s="230"/>
      <c r="AU2869" s="230"/>
      <c r="AV2869" s="230"/>
      <c r="AW2869" s="230"/>
      <c r="AX2869" s="230"/>
      <c r="AY2869" s="230"/>
      <c r="AZ2869" s="230"/>
      <c r="BA2869" s="230"/>
      <c r="BB2869" s="230"/>
      <c r="BC2869" s="230"/>
      <c r="BD2869" s="230"/>
      <c r="BE2869" s="230"/>
      <c r="BF2869" s="230"/>
      <c r="BG2869" s="230"/>
      <c r="BH2869" s="230"/>
      <c r="BI2869" s="230"/>
      <c r="BJ2869" s="230"/>
      <c r="BK2869" s="230"/>
      <c r="BL2869" s="230"/>
      <c r="BM2869" s="230"/>
      <c r="BN2869" s="230"/>
      <c r="BO2869" s="230"/>
      <c r="BP2869" s="230"/>
      <c r="BQ2869" s="230"/>
      <c r="BR2869" s="230"/>
      <c r="BS2869" s="230"/>
      <c r="BT2869" s="230"/>
      <c r="BU2869" s="230"/>
      <c r="BV2869" s="230"/>
      <c r="BW2869" s="230"/>
      <c r="BX2869" s="230"/>
      <c r="BY2869" s="230"/>
      <c r="BZ2869" s="230"/>
      <c r="CA2869" s="230"/>
      <c r="CB2869" s="230"/>
      <c r="CC2869" s="230"/>
      <c r="CD2869" s="230"/>
      <c r="CE2869" s="230"/>
      <c r="CF2869" s="230"/>
      <c r="CG2869" s="230"/>
      <c r="CH2869" s="230"/>
      <c r="CI2869" s="230"/>
      <c r="CJ2869" s="230"/>
    </row>
    <row r="2870" spans="1:88" ht="14.25" customHeight="1">
      <c r="A2870" s="412"/>
      <c r="B2870" s="88"/>
      <c r="C2870" s="89"/>
      <c r="E2870" s="224"/>
      <c r="F2870" s="224"/>
      <c r="G2870" s="224"/>
      <c r="H2870" s="224"/>
      <c r="I2870" s="232"/>
      <c r="J2870" s="224"/>
      <c r="K2870" s="224"/>
      <c r="L2870" s="224"/>
      <c r="M2870" s="233"/>
      <c r="N2870" s="224"/>
      <c r="P2870" s="233"/>
      <c r="Q2870" s="244"/>
      <c r="R2870" s="245"/>
      <c r="S2870" s="154"/>
      <c r="T2870" s="154"/>
      <c r="U2870" s="236"/>
      <c r="V2870" s="225"/>
      <c r="W2870" s="246"/>
      <c r="X2870" s="247"/>
      <c r="Y2870" s="248"/>
      <c r="Z2870" s="249"/>
      <c r="AA2870" s="249"/>
      <c r="AB2870" s="250"/>
      <c r="AC2870" s="250"/>
      <c r="AD2870" s="230"/>
      <c r="AE2870" s="251"/>
      <c r="AF2870" s="252"/>
      <c r="AG2870" s="236"/>
      <c r="AH2870" s="253"/>
      <c r="AI2870" s="230"/>
      <c r="AJ2870" s="230"/>
      <c r="AK2870" s="230"/>
      <c r="AL2870" s="230"/>
      <c r="AM2870" s="230"/>
      <c r="AN2870" s="230"/>
      <c r="AO2870" s="230"/>
      <c r="AP2870" s="230"/>
      <c r="AQ2870" s="230"/>
      <c r="AR2870" s="249"/>
      <c r="AS2870" s="230"/>
      <c r="AT2870" s="230"/>
      <c r="AU2870" s="230"/>
      <c r="AV2870" s="230"/>
      <c r="AW2870" s="230"/>
      <c r="AX2870" s="230"/>
      <c r="AY2870" s="230"/>
      <c r="AZ2870" s="230"/>
      <c r="BA2870" s="230"/>
      <c r="BB2870" s="230"/>
      <c r="BC2870" s="230"/>
      <c r="BD2870" s="230"/>
      <c r="BE2870" s="230"/>
      <c r="BF2870" s="230"/>
      <c r="BG2870" s="230"/>
      <c r="BH2870" s="230"/>
      <c r="BI2870" s="230"/>
      <c r="BJ2870" s="230"/>
      <c r="BK2870" s="230"/>
      <c r="BL2870" s="230"/>
      <c r="BM2870" s="230"/>
      <c r="BN2870" s="230"/>
      <c r="BO2870" s="230"/>
      <c r="BP2870" s="230"/>
      <c r="BQ2870" s="230"/>
      <c r="BR2870" s="230"/>
      <c r="BS2870" s="230"/>
      <c r="BT2870" s="230"/>
      <c r="BU2870" s="230"/>
      <c r="BV2870" s="230"/>
      <c r="BW2870" s="230"/>
      <c r="BX2870" s="230"/>
      <c r="BY2870" s="230"/>
      <c r="BZ2870" s="230"/>
      <c r="CA2870" s="230"/>
      <c r="CB2870" s="230"/>
      <c r="CC2870" s="230"/>
      <c r="CD2870" s="230"/>
      <c r="CE2870" s="230"/>
      <c r="CF2870" s="230"/>
      <c r="CG2870" s="230"/>
      <c r="CH2870" s="230"/>
      <c r="CI2870" s="230"/>
      <c r="CJ2870" s="230"/>
    </row>
    <row r="2871" spans="1:88" ht="14.25" customHeight="1">
      <c r="A2871" s="412"/>
      <c r="B2871" s="88"/>
      <c r="C2871" s="89"/>
      <c r="E2871" s="224"/>
      <c r="F2871" s="224"/>
      <c r="G2871" s="224"/>
      <c r="H2871" s="224"/>
      <c r="I2871" s="232"/>
      <c r="J2871" s="224"/>
      <c r="K2871" s="224"/>
      <c r="L2871" s="224"/>
      <c r="M2871" s="233"/>
      <c r="N2871" s="224"/>
      <c r="P2871" s="233"/>
      <c r="Q2871" s="244"/>
      <c r="R2871" s="245"/>
      <c r="S2871" s="154"/>
      <c r="T2871" s="154"/>
      <c r="U2871" s="236"/>
      <c r="V2871" s="225"/>
      <c r="W2871" s="246"/>
      <c r="X2871" s="247"/>
      <c r="Y2871" s="248"/>
      <c r="Z2871" s="249"/>
      <c r="AA2871" s="249"/>
      <c r="AB2871" s="250"/>
      <c r="AC2871" s="250"/>
      <c r="AD2871" s="230"/>
      <c r="AE2871" s="251"/>
      <c r="AF2871" s="252"/>
      <c r="AG2871" s="236"/>
      <c r="AH2871" s="253"/>
      <c r="AI2871" s="230"/>
      <c r="AJ2871" s="230"/>
      <c r="AK2871" s="230"/>
      <c r="AL2871" s="230"/>
      <c r="AM2871" s="230"/>
      <c r="AN2871" s="230"/>
      <c r="AO2871" s="230"/>
      <c r="AP2871" s="230"/>
      <c r="AQ2871" s="230"/>
      <c r="AR2871" s="249"/>
      <c r="AS2871" s="230"/>
      <c r="AT2871" s="230"/>
      <c r="AU2871" s="230"/>
      <c r="AV2871" s="230"/>
      <c r="AW2871" s="230"/>
      <c r="AX2871" s="230"/>
      <c r="AY2871" s="230"/>
      <c r="AZ2871" s="230"/>
      <c r="BA2871" s="230"/>
      <c r="BB2871" s="230"/>
      <c r="BC2871" s="230"/>
      <c r="BD2871" s="230"/>
      <c r="BE2871" s="230"/>
      <c r="BF2871" s="230"/>
      <c r="BG2871" s="230"/>
      <c r="BH2871" s="230"/>
      <c r="BI2871" s="230"/>
      <c r="BJ2871" s="230"/>
      <c r="BK2871" s="230"/>
      <c r="BL2871" s="230"/>
      <c r="BM2871" s="230"/>
      <c r="BN2871" s="230"/>
      <c r="BO2871" s="230"/>
      <c r="BP2871" s="230"/>
      <c r="BQ2871" s="230"/>
      <c r="BR2871" s="230"/>
      <c r="BS2871" s="230"/>
      <c r="BT2871" s="230"/>
      <c r="BU2871" s="230"/>
      <c r="BV2871" s="230"/>
      <c r="BW2871" s="230"/>
      <c r="BX2871" s="230"/>
      <c r="BY2871" s="230"/>
      <c r="BZ2871" s="230"/>
      <c r="CA2871" s="230"/>
      <c r="CB2871" s="230"/>
      <c r="CC2871" s="230"/>
      <c r="CD2871" s="230"/>
      <c r="CE2871" s="230"/>
      <c r="CF2871" s="230"/>
      <c r="CG2871" s="230"/>
      <c r="CH2871" s="230"/>
      <c r="CI2871" s="230"/>
      <c r="CJ2871" s="230"/>
    </row>
    <row r="2872" spans="1:88" ht="14.25" customHeight="1">
      <c r="A2872" s="412"/>
      <c r="B2872" s="88"/>
      <c r="C2872" s="89"/>
      <c r="E2872" s="224"/>
      <c r="F2872" s="224"/>
      <c r="G2872" s="224"/>
      <c r="H2872" s="224"/>
      <c r="I2872" s="232"/>
      <c r="J2872" s="224"/>
      <c r="K2872" s="224"/>
      <c r="L2872" s="224"/>
      <c r="M2872" s="233"/>
      <c r="N2872" s="224"/>
      <c r="P2872" s="233"/>
      <c r="Q2872" s="244"/>
      <c r="R2872" s="245"/>
      <c r="S2872" s="154"/>
      <c r="T2872" s="154"/>
      <c r="U2872" s="236"/>
      <c r="V2872" s="225"/>
      <c r="W2872" s="246"/>
      <c r="X2872" s="247"/>
      <c r="Y2872" s="248"/>
      <c r="Z2872" s="249"/>
      <c r="AA2872" s="249"/>
      <c r="AB2872" s="250"/>
      <c r="AC2872" s="250"/>
      <c r="AD2872" s="230"/>
      <c r="AE2872" s="251"/>
      <c r="AF2872" s="252"/>
      <c r="AG2872" s="236"/>
      <c r="AH2872" s="253"/>
      <c r="AI2872" s="230"/>
      <c r="AJ2872" s="230"/>
      <c r="AK2872" s="230"/>
      <c r="AL2872" s="230"/>
      <c r="AM2872" s="230"/>
      <c r="AN2872" s="230"/>
      <c r="AO2872" s="230"/>
      <c r="AP2872" s="230"/>
      <c r="AQ2872" s="230"/>
      <c r="AR2872" s="249"/>
      <c r="AS2872" s="230"/>
      <c r="AT2872" s="230"/>
      <c r="AU2872" s="230"/>
      <c r="AV2872" s="230"/>
      <c r="AW2872" s="230"/>
      <c r="AX2872" s="230"/>
      <c r="AY2872" s="230"/>
      <c r="AZ2872" s="230"/>
      <c r="BA2872" s="230"/>
      <c r="BB2872" s="230"/>
      <c r="BC2872" s="230"/>
      <c r="BD2872" s="230"/>
      <c r="BE2872" s="230"/>
      <c r="BF2872" s="230"/>
      <c r="BG2872" s="230"/>
      <c r="BH2872" s="230"/>
      <c r="BI2872" s="230"/>
      <c r="BJ2872" s="230"/>
      <c r="BK2872" s="230"/>
      <c r="BL2872" s="230"/>
      <c r="BM2872" s="230"/>
      <c r="BN2872" s="230"/>
      <c r="BO2872" s="230"/>
      <c r="BP2872" s="230"/>
      <c r="BQ2872" s="230"/>
      <c r="BR2872" s="230"/>
      <c r="BS2872" s="230"/>
      <c r="BT2872" s="230"/>
      <c r="BU2872" s="230"/>
      <c r="BV2872" s="230"/>
      <c r="BW2872" s="230"/>
      <c r="BX2872" s="230"/>
      <c r="BY2872" s="230"/>
      <c r="BZ2872" s="230"/>
      <c r="CA2872" s="230"/>
      <c r="CB2872" s="230"/>
      <c r="CC2872" s="230"/>
      <c r="CD2872" s="230"/>
      <c r="CE2872" s="230"/>
      <c r="CF2872" s="230"/>
      <c r="CG2872" s="230"/>
      <c r="CH2872" s="230"/>
      <c r="CI2872" s="230"/>
      <c r="CJ2872" s="230"/>
    </row>
    <row r="2873" spans="1:88" ht="14.25" customHeight="1">
      <c r="A2873" s="412"/>
      <c r="B2873" s="88"/>
      <c r="C2873" s="89"/>
      <c r="E2873" s="224"/>
      <c r="F2873" s="224"/>
      <c r="G2873" s="224"/>
      <c r="H2873" s="224"/>
      <c r="I2873" s="232"/>
      <c r="J2873" s="224"/>
      <c r="K2873" s="224"/>
      <c r="L2873" s="224"/>
      <c r="M2873" s="233"/>
      <c r="N2873" s="224"/>
      <c r="P2873" s="233"/>
      <c r="Q2873" s="244"/>
      <c r="R2873" s="245"/>
      <c r="S2873" s="154"/>
      <c r="T2873" s="154"/>
      <c r="U2873" s="236"/>
      <c r="V2873" s="225"/>
      <c r="W2873" s="246"/>
      <c r="X2873" s="247"/>
      <c r="Y2873" s="248"/>
      <c r="Z2873" s="249"/>
      <c r="AA2873" s="249"/>
      <c r="AB2873" s="250"/>
      <c r="AC2873" s="250"/>
      <c r="AD2873" s="230"/>
      <c r="AE2873" s="251"/>
      <c r="AF2873" s="252"/>
      <c r="AG2873" s="236"/>
      <c r="AH2873" s="253"/>
      <c r="AI2873" s="230"/>
      <c r="AJ2873" s="230"/>
      <c r="AK2873" s="230"/>
      <c r="AL2873" s="230"/>
      <c r="AM2873" s="230"/>
      <c r="AN2873" s="230"/>
      <c r="AO2873" s="230"/>
      <c r="AP2873" s="230"/>
      <c r="AQ2873" s="230"/>
      <c r="AR2873" s="249"/>
      <c r="AS2873" s="230"/>
      <c r="AT2873" s="230"/>
      <c r="AU2873" s="230"/>
      <c r="AV2873" s="230"/>
      <c r="AW2873" s="230"/>
      <c r="AX2873" s="230"/>
      <c r="AY2873" s="230"/>
      <c r="AZ2873" s="230"/>
      <c r="BA2873" s="230"/>
      <c r="BB2873" s="230"/>
      <c r="BC2873" s="230"/>
      <c r="BD2873" s="230"/>
      <c r="BE2873" s="230"/>
      <c r="BF2873" s="230"/>
      <c r="BG2873" s="230"/>
      <c r="BH2873" s="230"/>
      <c r="BI2873" s="230"/>
      <c r="BJ2873" s="230"/>
      <c r="BK2873" s="230"/>
      <c r="BL2873" s="230"/>
      <c r="BM2873" s="230"/>
      <c r="BN2873" s="230"/>
      <c r="BO2873" s="230"/>
      <c r="BP2873" s="230"/>
      <c r="BQ2873" s="230"/>
      <c r="BR2873" s="230"/>
      <c r="BS2873" s="230"/>
      <c r="BT2873" s="230"/>
      <c r="BU2873" s="230"/>
      <c r="BV2873" s="230"/>
      <c r="BW2873" s="230"/>
      <c r="BX2873" s="230"/>
      <c r="BY2873" s="230"/>
      <c r="BZ2873" s="230"/>
      <c r="CA2873" s="230"/>
      <c r="CB2873" s="230"/>
      <c r="CC2873" s="230"/>
      <c r="CD2873" s="230"/>
      <c r="CE2873" s="230"/>
      <c r="CF2873" s="230"/>
      <c r="CG2873" s="230"/>
      <c r="CH2873" s="230"/>
      <c r="CI2873" s="230"/>
      <c r="CJ2873" s="230"/>
    </row>
    <row r="2874" spans="1:88" ht="14.25" customHeight="1">
      <c r="A2874" s="412"/>
      <c r="B2874" s="88"/>
      <c r="C2874" s="89"/>
      <c r="E2874" s="224"/>
      <c r="F2874" s="224"/>
      <c r="G2874" s="224"/>
      <c r="H2874" s="224"/>
      <c r="I2874" s="232"/>
      <c r="J2874" s="224"/>
      <c r="K2874" s="224"/>
      <c r="L2874" s="224"/>
      <c r="M2874" s="233"/>
      <c r="N2874" s="224"/>
      <c r="P2874" s="233"/>
      <c r="Q2874" s="244"/>
      <c r="R2874" s="245"/>
      <c r="S2874" s="154"/>
      <c r="T2874" s="154"/>
      <c r="U2874" s="236"/>
      <c r="V2874" s="225"/>
      <c r="W2874" s="246"/>
      <c r="X2874" s="247"/>
      <c r="Y2874" s="248"/>
      <c r="Z2874" s="249"/>
      <c r="AA2874" s="249"/>
      <c r="AB2874" s="250"/>
      <c r="AC2874" s="250"/>
      <c r="AD2874" s="230"/>
      <c r="AE2874" s="251"/>
      <c r="AF2874" s="252"/>
      <c r="AG2874" s="236"/>
      <c r="AH2874" s="253"/>
      <c r="AI2874" s="230"/>
      <c r="AJ2874" s="230"/>
      <c r="AK2874" s="230"/>
      <c r="AL2874" s="230"/>
      <c r="AM2874" s="230"/>
      <c r="AN2874" s="230"/>
      <c r="AO2874" s="230"/>
      <c r="AP2874" s="230"/>
      <c r="AQ2874" s="230"/>
      <c r="AR2874" s="249"/>
      <c r="AS2874" s="230"/>
      <c r="AT2874" s="230"/>
      <c r="AU2874" s="230"/>
      <c r="AV2874" s="230"/>
      <c r="AW2874" s="230"/>
      <c r="AX2874" s="230"/>
      <c r="AY2874" s="230"/>
      <c r="AZ2874" s="230"/>
      <c r="BA2874" s="230"/>
      <c r="BB2874" s="230"/>
      <c r="BC2874" s="230"/>
      <c r="BD2874" s="230"/>
      <c r="BE2874" s="230"/>
      <c r="BF2874" s="230"/>
      <c r="BG2874" s="230"/>
      <c r="BH2874" s="230"/>
      <c r="BI2874" s="230"/>
      <c r="BJ2874" s="230"/>
      <c r="BK2874" s="230"/>
      <c r="BL2874" s="230"/>
      <c r="BM2874" s="230"/>
      <c r="BN2874" s="230"/>
      <c r="BO2874" s="230"/>
      <c r="BP2874" s="230"/>
      <c r="BQ2874" s="230"/>
      <c r="BR2874" s="230"/>
      <c r="BS2874" s="230"/>
      <c r="BT2874" s="230"/>
      <c r="BU2874" s="230"/>
      <c r="BV2874" s="230"/>
      <c r="BW2874" s="230"/>
      <c r="BX2874" s="230"/>
      <c r="BY2874" s="230"/>
      <c r="BZ2874" s="230"/>
      <c r="CA2874" s="230"/>
      <c r="CB2874" s="230"/>
      <c r="CC2874" s="230"/>
      <c r="CD2874" s="230"/>
      <c r="CE2874" s="230"/>
      <c r="CF2874" s="230"/>
      <c r="CG2874" s="230"/>
      <c r="CH2874" s="230"/>
      <c r="CI2874" s="230"/>
      <c r="CJ2874" s="230"/>
    </row>
    <row r="2875" spans="1:88" ht="14.25" customHeight="1">
      <c r="A2875" s="412"/>
      <c r="B2875" s="88"/>
      <c r="C2875" s="89"/>
      <c r="E2875" s="224"/>
      <c r="F2875" s="224"/>
      <c r="G2875" s="224"/>
      <c r="H2875" s="224"/>
      <c r="I2875" s="232"/>
      <c r="J2875" s="224"/>
      <c r="K2875" s="224"/>
      <c r="L2875" s="224"/>
      <c r="M2875" s="233"/>
      <c r="N2875" s="224"/>
      <c r="P2875" s="233"/>
      <c r="Q2875" s="244"/>
      <c r="R2875" s="245"/>
      <c r="S2875" s="154"/>
      <c r="T2875" s="154"/>
      <c r="U2875" s="236"/>
      <c r="V2875" s="225"/>
      <c r="W2875" s="246"/>
      <c r="X2875" s="247"/>
      <c r="Y2875" s="248"/>
      <c r="Z2875" s="249"/>
      <c r="AA2875" s="249"/>
      <c r="AB2875" s="250"/>
      <c r="AC2875" s="250"/>
      <c r="AD2875" s="230"/>
      <c r="AE2875" s="251"/>
      <c r="AF2875" s="252"/>
      <c r="AG2875" s="236"/>
      <c r="AH2875" s="253"/>
      <c r="AI2875" s="230"/>
      <c r="AJ2875" s="230"/>
      <c r="AK2875" s="230"/>
      <c r="AL2875" s="230"/>
      <c r="AM2875" s="230"/>
      <c r="AN2875" s="230"/>
      <c r="AO2875" s="230"/>
      <c r="AP2875" s="230"/>
      <c r="AQ2875" s="230"/>
      <c r="AR2875" s="249"/>
      <c r="AS2875" s="230"/>
      <c r="AT2875" s="230"/>
      <c r="AU2875" s="230"/>
      <c r="AV2875" s="230"/>
      <c r="AW2875" s="230"/>
      <c r="AX2875" s="230"/>
      <c r="AY2875" s="230"/>
      <c r="AZ2875" s="230"/>
      <c r="BA2875" s="230"/>
      <c r="BB2875" s="230"/>
      <c r="BC2875" s="230"/>
      <c r="BD2875" s="230"/>
      <c r="BE2875" s="230"/>
      <c r="BF2875" s="230"/>
      <c r="BG2875" s="230"/>
      <c r="BH2875" s="230"/>
      <c r="BI2875" s="230"/>
      <c r="BJ2875" s="230"/>
      <c r="BK2875" s="230"/>
      <c r="BL2875" s="230"/>
      <c r="BM2875" s="230"/>
      <c r="BN2875" s="230"/>
      <c r="BO2875" s="230"/>
      <c r="BP2875" s="230"/>
      <c r="BQ2875" s="230"/>
      <c r="BR2875" s="230"/>
      <c r="BS2875" s="230"/>
      <c r="BT2875" s="230"/>
      <c r="BU2875" s="230"/>
      <c r="BV2875" s="230"/>
      <c r="BW2875" s="230"/>
      <c r="BX2875" s="230"/>
      <c r="BY2875" s="230"/>
      <c r="BZ2875" s="230"/>
      <c r="CA2875" s="230"/>
      <c r="CB2875" s="230"/>
      <c r="CC2875" s="230"/>
      <c r="CD2875" s="230"/>
      <c r="CE2875" s="230"/>
      <c r="CF2875" s="230"/>
      <c r="CG2875" s="230"/>
      <c r="CH2875" s="230"/>
      <c r="CI2875" s="230"/>
      <c r="CJ2875" s="230"/>
    </row>
    <row r="2876" spans="1:88" ht="14.25" customHeight="1">
      <c r="A2876" s="412"/>
      <c r="B2876" s="88"/>
      <c r="C2876" s="89"/>
      <c r="E2876" s="224"/>
      <c r="F2876" s="224"/>
      <c r="G2876" s="224"/>
      <c r="H2876" s="224"/>
      <c r="I2876" s="232"/>
      <c r="J2876" s="224"/>
      <c r="K2876" s="224"/>
      <c r="L2876" s="224"/>
      <c r="M2876" s="233"/>
      <c r="N2876" s="224"/>
      <c r="P2876" s="233"/>
      <c r="Q2876" s="244"/>
      <c r="R2876" s="245"/>
      <c r="S2876" s="154"/>
      <c r="T2876" s="154"/>
      <c r="U2876" s="236"/>
      <c r="V2876" s="225"/>
      <c r="W2876" s="246"/>
      <c r="X2876" s="247"/>
      <c r="Y2876" s="248"/>
      <c r="Z2876" s="249"/>
      <c r="AA2876" s="249"/>
      <c r="AB2876" s="250"/>
      <c r="AC2876" s="250"/>
      <c r="AD2876" s="230"/>
      <c r="AE2876" s="251"/>
      <c r="AF2876" s="252"/>
      <c r="AG2876" s="236"/>
      <c r="AH2876" s="253"/>
      <c r="AI2876" s="230"/>
      <c r="AJ2876" s="230"/>
      <c r="AK2876" s="230"/>
      <c r="AL2876" s="230"/>
      <c r="AM2876" s="230"/>
      <c r="AN2876" s="230"/>
      <c r="AO2876" s="230"/>
      <c r="AP2876" s="230"/>
      <c r="AQ2876" s="230"/>
      <c r="AR2876" s="249"/>
      <c r="AS2876" s="230"/>
      <c r="AT2876" s="230"/>
      <c r="AU2876" s="230"/>
      <c r="AV2876" s="230"/>
      <c r="AW2876" s="230"/>
      <c r="AX2876" s="230"/>
      <c r="AY2876" s="230"/>
      <c r="AZ2876" s="230"/>
      <c r="BA2876" s="230"/>
      <c r="BB2876" s="230"/>
      <c r="BC2876" s="230"/>
      <c r="BD2876" s="230"/>
      <c r="BE2876" s="230"/>
      <c r="BF2876" s="230"/>
      <c r="BG2876" s="230"/>
      <c r="BH2876" s="230"/>
      <c r="BI2876" s="230"/>
      <c r="BJ2876" s="230"/>
      <c r="BK2876" s="230"/>
      <c r="BL2876" s="230"/>
      <c r="BM2876" s="230"/>
      <c r="BN2876" s="230"/>
      <c r="BO2876" s="230"/>
      <c r="BP2876" s="230"/>
      <c r="BQ2876" s="230"/>
      <c r="BR2876" s="230"/>
      <c r="BS2876" s="230"/>
      <c r="BT2876" s="230"/>
      <c r="BU2876" s="230"/>
      <c r="BV2876" s="230"/>
      <c r="BW2876" s="230"/>
      <c r="BX2876" s="230"/>
      <c r="BY2876" s="230"/>
      <c r="BZ2876" s="230"/>
      <c r="CA2876" s="230"/>
      <c r="CB2876" s="230"/>
      <c r="CC2876" s="230"/>
      <c r="CD2876" s="230"/>
      <c r="CE2876" s="230"/>
      <c r="CF2876" s="230"/>
      <c r="CG2876" s="230"/>
      <c r="CH2876" s="230"/>
      <c r="CI2876" s="230"/>
      <c r="CJ2876" s="230"/>
    </row>
    <row r="2877" spans="1:88" ht="14.25" customHeight="1">
      <c r="A2877" s="412"/>
      <c r="B2877" s="88"/>
      <c r="C2877" s="89"/>
      <c r="E2877" s="224"/>
      <c r="F2877" s="224"/>
      <c r="G2877" s="224"/>
      <c r="H2877" s="224"/>
      <c r="I2877" s="232"/>
      <c r="J2877" s="224"/>
      <c r="K2877" s="224"/>
      <c r="L2877" s="224"/>
      <c r="M2877" s="233"/>
      <c r="N2877" s="224"/>
      <c r="P2877" s="233"/>
      <c r="Q2877" s="244"/>
      <c r="R2877" s="245"/>
      <c r="S2877" s="154"/>
      <c r="T2877" s="154"/>
      <c r="U2877" s="236"/>
      <c r="V2877" s="225"/>
      <c r="W2877" s="246"/>
      <c r="X2877" s="247"/>
      <c r="Y2877" s="248"/>
      <c r="Z2877" s="249"/>
      <c r="AA2877" s="249"/>
      <c r="AB2877" s="250"/>
      <c r="AC2877" s="250"/>
      <c r="AD2877" s="230"/>
      <c r="AE2877" s="251"/>
      <c r="AF2877" s="252"/>
      <c r="AG2877" s="236"/>
      <c r="AH2877" s="253"/>
      <c r="AI2877" s="230"/>
      <c r="AJ2877" s="230"/>
      <c r="AK2877" s="230"/>
      <c r="AL2877" s="230"/>
      <c r="AM2877" s="230"/>
      <c r="AN2877" s="230"/>
      <c r="AO2877" s="230"/>
      <c r="AP2877" s="230"/>
      <c r="AQ2877" s="230"/>
      <c r="AR2877" s="249"/>
      <c r="AS2877" s="230"/>
      <c r="AT2877" s="230"/>
      <c r="AU2877" s="230"/>
      <c r="AV2877" s="230"/>
      <c r="AW2877" s="230"/>
      <c r="AX2877" s="230"/>
      <c r="AY2877" s="230"/>
      <c r="AZ2877" s="230"/>
      <c r="BA2877" s="230"/>
      <c r="BB2877" s="230"/>
      <c r="BC2877" s="230"/>
      <c r="BD2877" s="230"/>
      <c r="BE2877" s="230"/>
      <c r="BF2877" s="230"/>
      <c r="BG2877" s="230"/>
      <c r="BH2877" s="230"/>
      <c r="BI2877" s="230"/>
      <c r="BJ2877" s="230"/>
      <c r="BK2877" s="230"/>
      <c r="BL2877" s="230"/>
      <c r="BM2877" s="230"/>
      <c r="BN2877" s="230"/>
      <c r="BO2877" s="230"/>
      <c r="BP2877" s="230"/>
      <c r="BQ2877" s="230"/>
      <c r="BR2877" s="230"/>
      <c r="BS2877" s="230"/>
      <c r="BT2877" s="230"/>
      <c r="BU2877" s="230"/>
      <c r="BV2877" s="230"/>
      <c r="BW2877" s="230"/>
      <c r="BX2877" s="230"/>
      <c r="BY2877" s="230"/>
      <c r="BZ2877" s="230"/>
      <c r="CA2877" s="230"/>
      <c r="CB2877" s="230"/>
      <c r="CC2877" s="230"/>
      <c r="CD2877" s="230"/>
      <c r="CE2877" s="230"/>
      <c r="CF2877" s="230"/>
      <c r="CG2877" s="230"/>
      <c r="CH2877" s="230"/>
      <c r="CI2877" s="230"/>
      <c r="CJ2877" s="230"/>
    </row>
    <row r="2878" spans="1:88" ht="14.25" customHeight="1">
      <c r="A2878" s="412"/>
      <c r="B2878" s="88"/>
      <c r="C2878" s="89"/>
      <c r="E2878" s="224"/>
      <c r="F2878" s="224"/>
      <c r="G2878" s="224"/>
      <c r="H2878" s="224"/>
      <c r="I2878" s="232"/>
      <c r="J2878" s="224"/>
      <c r="K2878" s="224"/>
      <c r="L2878" s="224"/>
      <c r="M2878" s="233"/>
      <c r="N2878" s="224"/>
      <c r="P2878" s="233"/>
      <c r="Q2878" s="244"/>
      <c r="R2878" s="245"/>
      <c r="S2878" s="154"/>
      <c r="T2878" s="154"/>
      <c r="U2878" s="236"/>
      <c r="V2878" s="225"/>
      <c r="W2878" s="246"/>
      <c r="X2878" s="247"/>
      <c r="Y2878" s="248"/>
      <c r="Z2878" s="249"/>
      <c r="AA2878" s="249"/>
      <c r="AB2878" s="250"/>
      <c r="AC2878" s="250"/>
      <c r="AD2878" s="230"/>
      <c r="AE2878" s="251"/>
      <c r="AF2878" s="252"/>
      <c r="AG2878" s="236"/>
      <c r="AH2878" s="253"/>
      <c r="AI2878" s="230"/>
      <c r="AJ2878" s="230"/>
      <c r="AK2878" s="230"/>
      <c r="AL2878" s="230"/>
      <c r="AM2878" s="230"/>
      <c r="AN2878" s="230"/>
      <c r="AO2878" s="230"/>
      <c r="AP2878" s="230"/>
      <c r="AQ2878" s="230"/>
      <c r="AR2878" s="249"/>
      <c r="AS2878" s="230"/>
      <c r="AT2878" s="230"/>
      <c r="AU2878" s="230"/>
      <c r="AV2878" s="230"/>
      <c r="AW2878" s="230"/>
      <c r="AX2878" s="230"/>
      <c r="AY2878" s="230"/>
      <c r="AZ2878" s="230"/>
      <c r="BA2878" s="230"/>
      <c r="BB2878" s="230"/>
      <c r="BC2878" s="230"/>
      <c r="BD2878" s="230"/>
      <c r="BE2878" s="230"/>
      <c r="BF2878" s="230"/>
      <c r="BG2878" s="230"/>
      <c r="BH2878" s="230"/>
      <c r="BI2878" s="230"/>
      <c r="BJ2878" s="230"/>
      <c r="BK2878" s="230"/>
      <c r="BL2878" s="230"/>
      <c r="BM2878" s="230"/>
      <c r="BN2878" s="230"/>
      <c r="BO2878" s="230"/>
      <c r="BP2878" s="230"/>
      <c r="BQ2878" s="230"/>
      <c r="BR2878" s="230"/>
      <c r="BS2878" s="230"/>
      <c r="BT2878" s="230"/>
      <c r="BU2878" s="230"/>
      <c r="BV2878" s="230"/>
      <c r="BW2878" s="230"/>
      <c r="BX2878" s="230"/>
      <c r="BY2878" s="230"/>
      <c r="BZ2878" s="230"/>
      <c r="CA2878" s="230"/>
      <c r="CB2878" s="230"/>
      <c r="CC2878" s="230"/>
      <c r="CD2878" s="230"/>
      <c r="CE2878" s="230"/>
      <c r="CF2878" s="230"/>
      <c r="CG2878" s="230"/>
      <c r="CH2878" s="230"/>
      <c r="CI2878" s="230"/>
      <c r="CJ2878" s="230"/>
    </row>
    <row r="2879" spans="1:88" ht="14.25" customHeight="1">
      <c r="A2879" s="412"/>
      <c r="B2879" s="88"/>
      <c r="C2879" s="89"/>
      <c r="E2879" s="224"/>
      <c r="F2879" s="224"/>
      <c r="G2879" s="224"/>
      <c r="H2879" s="224"/>
      <c r="I2879" s="232"/>
      <c r="J2879" s="224"/>
      <c r="K2879" s="224"/>
      <c r="L2879" s="224"/>
      <c r="M2879" s="233"/>
      <c r="N2879" s="224"/>
      <c r="P2879" s="233"/>
      <c r="Q2879" s="244"/>
      <c r="R2879" s="245"/>
      <c r="S2879" s="154"/>
      <c r="T2879" s="154"/>
      <c r="U2879" s="236"/>
      <c r="V2879" s="225"/>
      <c r="W2879" s="246"/>
      <c r="X2879" s="247"/>
      <c r="Y2879" s="248"/>
      <c r="Z2879" s="249"/>
      <c r="AA2879" s="249"/>
      <c r="AB2879" s="250"/>
      <c r="AC2879" s="250"/>
      <c r="AD2879" s="230"/>
      <c r="AE2879" s="251"/>
      <c r="AF2879" s="252"/>
      <c r="AG2879" s="236"/>
      <c r="AH2879" s="253"/>
      <c r="AI2879" s="230"/>
      <c r="AJ2879" s="230"/>
      <c r="AK2879" s="230"/>
      <c r="AL2879" s="230"/>
      <c r="AM2879" s="230"/>
      <c r="AN2879" s="230"/>
      <c r="AO2879" s="230"/>
      <c r="AP2879" s="230"/>
      <c r="AQ2879" s="230"/>
      <c r="AR2879" s="249"/>
      <c r="AS2879" s="230"/>
      <c r="AT2879" s="230"/>
      <c r="AU2879" s="230"/>
      <c r="AV2879" s="230"/>
      <c r="AW2879" s="230"/>
      <c r="AX2879" s="230"/>
      <c r="AY2879" s="230"/>
      <c r="AZ2879" s="230"/>
      <c r="BA2879" s="230"/>
      <c r="BB2879" s="230"/>
      <c r="BC2879" s="230"/>
      <c r="BD2879" s="230"/>
      <c r="BE2879" s="230"/>
      <c r="BF2879" s="230"/>
      <c r="BG2879" s="230"/>
      <c r="BH2879" s="230"/>
      <c r="BI2879" s="230"/>
      <c r="BJ2879" s="230"/>
      <c r="BK2879" s="230"/>
      <c r="BL2879" s="230"/>
      <c r="BM2879" s="230"/>
      <c r="BN2879" s="230"/>
      <c r="BO2879" s="230"/>
      <c r="BP2879" s="230"/>
      <c r="BQ2879" s="230"/>
      <c r="BR2879" s="230"/>
      <c r="BS2879" s="230"/>
      <c r="BT2879" s="230"/>
      <c r="BU2879" s="230"/>
      <c r="BV2879" s="230"/>
      <c r="BW2879" s="230"/>
      <c r="BX2879" s="230"/>
      <c r="BY2879" s="230"/>
      <c r="BZ2879" s="230"/>
      <c r="CA2879" s="230"/>
      <c r="CB2879" s="230"/>
      <c r="CC2879" s="230"/>
      <c r="CD2879" s="230"/>
      <c r="CE2879" s="230"/>
      <c r="CF2879" s="230"/>
      <c r="CG2879" s="230"/>
      <c r="CH2879" s="230"/>
      <c r="CI2879" s="230"/>
      <c r="CJ2879" s="230"/>
    </row>
    <row r="2880" spans="1:88" ht="14.25" customHeight="1">
      <c r="A2880" s="412"/>
      <c r="B2880" s="88"/>
      <c r="C2880" s="89"/>
      <c r="E2880" s="224"/>
      <c r="F2880" s="224"/>
      <c r="G2880" s="224"/>
      <c r="H2880" s="224"/>
      <c r="I2880" s="232"/>
      <c r="J2880" s="224"/>
      <c r="K2880" s="224"/>
      <c r="L2880" s="224"/>
      <c r="M2880" s="233"/>
      <c r="N2880" s="224"/>
      <c r="P2880" s="233"/>
      <c r="Q2880" s="244"/>
      <c r="R2880" s="245"/>
      <c r="S2880" s="154"/>
      <c r="T2880" s="154"/>
      <c r="U2880" s="236"/>
      <c r="V2880" s="225"/>
      <c r="W2880" s="246"/>
      <c r="X2880" s="247"/>
      <c r="Y2880" s="248"/>
      <c r="Z2880" s="249"/>
      <c r="AA2880" s="249"/>
      <c r="AB2880" s="250"/>
      <c r="AC2880" s="250"/>
      <c r="AD2880" s="230"/>
      <c r="AE2880" s="251"/>
      <c r="AF2880" s="252"/>
      <c r="AG2880" s="236"/>
      <c r="AH2880" s="253"/>
      <c r="AI2880" s="230"/>
      <c r="AJ2880" s="230"/>
      <c r="AK2880" s="230"/>
      <c r="AL2880" s="230"/>
      <c r="AM2880" s="230"/>
      <c r="AN2880" s="230"/>
      <c r="AO2880" s="230"/>
      <c r="AP2880" s="230"/>
      <c r="AQ2880" s="230"/>
      <c r="AR2880" s="249"/>
      <c r="AS2880" s="230"/>
      <c r="AT2880" s="230"/>
      <c r="AU2880" s="230"/>
      <c r="AV2880" s="230"/>
      <c r="AW2880" s="230"/>
      <c r="AX2880" s="230"/>
      <c r="AY2880" s="230"/>
      <c r="AZ2880" s="230"/>
      <c r="BA2880" s="230"/>
      <c r="BB2880" s="230"/>
      <c r="BC2880" s="230"/>
      <c r="BD2880" s="230"/>
      <c r="BE2880" s="230"/>
      <c r="BF2880" s="230"/>
      <c r="BG2880" s="230"/>
      <c r="BH2880" s="230"/>
      <c r="BI2880" s="230"/>
      <c r="BJ2880" s="230"/>
      <c r="BK2880" s="230"/>
      <c r="BL2880" s="230"/>
      <c r="BM2880" s="230"/>
      <c r="BN2880" s="230"/>
      <c r="BO2880" s="230"/>
      <c r="BP2880" s="230"/>
      <c r="BQ2880" s="230"/>
      <c r="BR2880" s="230"/>
      <c r="BS2880" s="230"/>
      <c r="BT2880" s="230"/>
      <c r="BU2880" s="230"/>
      <c r="BV2880" s="230"/>
      <c r="BW2880" s="230"/>
      <c r="BX2880" s="230"/>
      <c r="BY2880" s="230"/>
      <c r="BZ2880" s="230"/>
      <c r="CA2880" s="230"/>
      <c r="CB2880" s="230"/>
      <c r="CC2880" s="230"/>
      <c r="CD2880" s="230"/>
      <c r="CE2880" s="230"/>
      <c r="CF2880" s="230"/>
      <c r="CG2880" s="230"/>
      <c r="CH2880" s="230"/>
      <c r="CI2880" s="230"/>
      <c r="CJ2880" s="230"/>
    </row>
    <row r="2881" spans="1:88" ht="14.25" customHeight="1">
      <c r="A2881" s="412"/>
      <c r="B2881" s="88"/>
      <c r="C2881" s="89"/>
      <c r="E2881" s="224"/>
      <c r="F2881" s="224"/>
      <c r="G2881" s="224"/>
      <c r="H2881" s="224"/>
      <c r="I2881" s="232"/>
      <c r="J2881" s="224"/>
      <c r="K2881" s="224"/>
      <c r="L2881" s="224"/>
      <c r="M2881" s="233"/>
      <c r="N2881" s="224"/>
      <c r="P2881" s="233"/>
      <c r="Q2881" s="244"/>
      <c r="R2881" s="245"/>
      <c r="S2881" s="154"/>
      <c r="T2881" s="154"/>
      <c r="U2881" s="236"/>
      <c r="V2881" s="225"/>
      <c r="W2881" s="246"/>
      <c r="X2881" s="247"/>
      <c r="Y2881" s="248"/>
      <c r="Z2881" s="249"/>
      <c r="AA2881" s="249"/>
      <c r="AB2881" s="250"/>
      <c r="AC2881" s="250"/>
      <c r="AD2881" s="230"/>
      <c r="AE2881" s="251"/>
      <c r="AF2881" s="252"/>
      <c r="AG2881" s="236"/>
      <c r="AH2881" s="253"/>
      <c r="AI2881" s="230"/>
      <c r="AJ2881" s="230"/>
      <c r="AK2881" s="230"/>
      <c r="AL2881" s="230"/>
      <c r="AM2881" s="230"/>
      <c r="AN2881" s="230"/>
      <c r="AO2881" s="230"/>
      <c r="AP2881" s="230"/>
      <c r="AQ2881" s="230"/>
      <c r="AR2881" s="249"/>
      <c r="AS2881" s="230"/>
      <c r="AT2881" s="230"/>
      <c r="AU2881" s="230"/>
      <c r="AV2881" s="230"/>
      <c r="AW2881" s="230"/>
      <c r="AX2881" s="230"/>
      <c r="AY2881" s="230"/>
      <c r="AZ2881" s="230"/>
      <c r="BA2881" s="230"/>
      <c r="BB2881" s="230"/>
      <c r="BC2881" s="230"/>
      <c r="BD2881" s="230"/>
      <c r="BE2881" s="230"/>
      <c r="BF2881" s="230"/>
      <c r="BG2881" s="230"/>
      <c r="BH2881" s="230"/>
      <c r="BI2881" s="230"/>
      <c r="BJ2881" s="230"/>
      <c r="BK2881" s="230"/>
      <c r="BL2881" s="230"/>
      <c r="BM2881" s="230"/>
      <c r="BN2881" s="230"/>
      <c r="BO2881" s="230"/>
      <c r="BP2881" s="230"/>
      <c r="BQ2881" s="230"/>
      <c r="BR2881" s="230"/>
      <c r="BS2881" s="230"/>
      <c r="BT2881" s="230"/>
      <c r="BU2881" s="230"/>
      <c r="BV2881" s="230"/>
      <c r="BW2881" s="230"/>
      <c r="BX2881" s="230"/>
      <c r="BY2881" s="230"/>
      <c r="BZ2881" s="230"/>
      <c r="CA2881" s="230"/>
      <c r="CB2881" s="230"/>
      <c r="CC2881" s="230"/>
      <c r="CD2881" s="230"/>
      <c r="CE2881" s="230"/>
      <c r="CF2881" s="230"/>
      <c r="CG2881" s="230"/>
      <c r="CH2881" s="230"/>
      <c r="CI2881" s="230"/>
      <c r="CJ2881" s="230"/>
    </row>
    <row r="2882" spans="1:88" ht="14.25" customHeight="1">
      <c r="A2882" s="412"/>
      <c r="B2882" s="88"/>
      <c r="C2882" s="89"/>
      <c r="E2882" s="224"/>
      <c r="F2882" s="224"/>
      <c r="G2882" s="224"/>
      <c r="H2882" s="224"/>
      <c r="I2882" s="232"/>
      <c r="J2882" s="224"/>
      <c r="K2882" s="224"/>
      <c r="L2882" s="224"/>
      <c r="M2882" s="233"/>
      <c r="N2882" s="224"/>
      <c r="P2882" s="233"/>
      <c r="Q2882" s="244"/>
      <c r="R2882" s="245"/>
      <c r="S2882" s="154"/>
      <c r="T2882" s="154"/>
      <c r="U2882" s="236"/>
      <c r="V2882" s="225"/>
      <c r="W2882" s="246"/>
      <c r="X2882" s="247"/>
      <c r="Y2882" s="248"/>
      <c r="Z2882" s="249"/>
      <c r="AA2882" s="249"/>
      <c r="AB2882" s="250"/>
      <c r="AC2882" s="250"/>
      <c r="AD2882" s="230"/>
      <c r="AE2882" s="251"/>
      <c r="AF2882" s="252"/>
      <c r="AG2882" s="236"/>
      <c r="AH2882" s="253"/>
      <c r="AI2882" s="230"/>
      <c r="AJ2882" s="230"/>
      <c r="AK2882" s="230"/>
      <c r="AL2882" s="230"/>
      <c r="AM2882" s="230"/>
      <c r="AN2882" s="230"/>
      <c r="AO2882" s="230"/>
      <c r="AP2882" s="230"/>
      <c r="AQ2882" s="230"/>
      <c r="AR2882" s="249"/>
      <c r="AS2882" s="230"/>
      <c r="AT2882" s="230"/>
      <c r="AU2882" s="230"/>
      <c r="AV2882" s="230"/>
      <c r="AW2882" s="230"/>
      <c r="AX2882" s="230"/>
      <c r="AY2882" s="230"/>
      <c r="AZ2882" s="230"/>
      <c r="BA2882" s="230"/>
      <c r="BB2882" s="230"/>
      <c r="BC2882" s="230"/>
      <c r="BD2882" s="230"/>
      <c r="BE2882" s="230"/>
      <c r="BF2882" s="230"/>
      <c r="BG2882" s="230"/>
      <c r="BH2882" s="230"/>
      <c r="BI2882" s="230"/>
      <c r="BJ2882" s="230"/>
      <c r="BK2882" s="230"/>
      <c r="BL2882" s="230"/>
      <c r="BM2882" s="230"/>
      <c r="BN2882" s="230"/>
      <c r="BO2882" s="230"/>
      <c r="BP2882" s="230"/>
      <c r="BQ2882" s="230"/>
      <c r="BR2882" s="230"/>
      <c r="BS2882" s="230"/>
      <c r="BT2882" s="230"/>
      <c r="BU2882" s="230"/>
      <c r="BV2882" s="230"/>
      <c r="BW2882" s="230"/>
      <c r="BX2882" s="230"/>
      <c r="BY2882" s="230"/>
      <c r="BZ2882" s="230"/>
      <c r="CA2882" s="230"/>
      <c r="CB2882" s="230"/>
      <c r="CC2882" s="230"/>
      <c r="CD2882" s="230"/>
      <c r="CE2882" s="230"/>
      <c r="CF2882" s="230"/>
      <c r="CG2882" s="230"/>
      <c r="CH2882" s="230"/>
      <c r="CI2882" s="230"/>
      <c r="CJ2882" s="230"/>
    </row>
    <row r="2883" spans="1:88" ht="14.25" customHeight="1">
      <c r="A2883" s="412"/>
      <c r="B2883" s="88"/>
      <c r="C2883" s="89"/>
      <c r="E2883" s="224"/>
      <c r="F2883" s="224"/>
      <c r="G2883" s="224"/>
      <c r="H2883" s="224"/>
      <c r="I2883" s="232"/>
      <c r="J2883" s="224"/>
      <c r="K2883" s="224"/>
      <c r="L2883" s="224"/>
      <c r="M2883" s="233"/>
      <c r="N2883" s="224"/>
      <c r="P2883" s="233"/>
      <c r="Q2883" s="244"/>
      <c r="R2883" s="245"/>
      <c r="S2883" s="154"/>
      <c r="T2883" s="154"/>
      <c r="U2883" s="236"/>
      <c r="V2883" s="225"/>
      <c r="W2883" s="246"/>
      <c r="X2883" s="247"/>
      <c r="Y2883" s="248"/>
      <c r="Z2883" s="249"/>
      <c r="AA2883" s="249"/>
      <c r="AB2883" s="250"/>
      <c r="AC2883" s="250"/>
      <c r="AD2883" s="230"/>
      <c r="AE2883" s="251"/>
      <c r="AF2883" s="252"/>
      <c r="AG2883" s="236"/>
      <c r="AH2883" s="253"/>
      <c r="AI2883" s="230"/>
      <c r="AJ2883" s="230"/>
      <c r="AK2883" s="230"/>
      <c r="AL2883" s="230"/>
      <c r="AM2883" s="230"/>
      <c r="AN2883" s="230"/>
      <c r="AO2883" s="230"/>
      <c r="AP2883" s="230"/>
      <c r="AQ2883" s="230"/>
      <c r="AR2883" s="249"/>
      <c r="AS2883" s="230"/>
      <c r="AT2883" s="230"/>
      <c r="AU2883" s="230"/>
      <c r="AV2883" s="230"/>
      <c r="AW2883" s="230"/>
      <c r="AX2883" s="230"/>
      <c r="AY2883" s="230"/>
      <c r="AZ2883" s="230"/>
      <c r="BA2883" s="230"/>
      <c r="BB2883" s="230"/>
      <c r="BC2883" s="230"/>
      <c r="BD2883" s="230"/>
      <c r="BE2883" s="230"/>
      <c r="BF2883" s="230"/>
      <c r="BG2883" s="230"/>
      <c r="BH2883" s="230"/>
      <c r="BI2883" s="230"/>
      <c r="BJ2883" s="230"/>
      <c r="BK2883" s="230"/>
      <c r="BL2883" s="230"/>
      <c r="BM2883" s="230"/>
      <c r="BN2883" s="230"/>
      <c r="BO2883" s="230"/>
      <c r="BP2883" s="230"/>
      <c r="BQ2883" s="230"/>
      <c r="BR2883" s="230"/>
      <c r="BS2883" s="230"/>
      <c r="BT2883" s="230"/>
      <c r="BU2883" s="230"/>
      <c r="BV2883" s="230"/>
      <c r="BW2883" s="230"/>
      <c r="BX2883" s="230"/>
      <c r="BY2883" s="230"/>
      <c r="BZ2883" s="230"/>
      <c r="CA2883" s="230"/>
      <c r="CB2883" s="230"/>
      <c r="CC2883" s="230"/>
      <c r="CD2883" s="230"/>
      <c r="CE2883" s="230"/>
      <c r="CF2883" s="230"/>
      <c r="CG2883" s="230"/>
      <c r="CH2883" s="230"/>
      <c r="CI2883" s="230"/>
      <c r="CJ2883" s="230"/>
    </row>
    <row r="2884" spans="1:88" ht="14.25" customHeight="1">
      <c r="A2884" s="412"/>
      <c r="B2884" s="88"/>
      <c r="C2884" s="89"/>
      <c r="E2884" s="224"/>
      <c r="F2884" s="224"/>
      <c r="G2884" s="224"/>
      <c r="H2884" s="224"/>
      <c r="I2884" s="232"/>
      <c r="J2884" s="224"/>
      <c r="K2884" s="224"/>
      <c r="L2884" s="224"/>
      <c r="M2884" s="233"/>
      <c r="N2884" s="224"/>
      <c r="P2884" s="233"/>
      <c r="Q2884" s="244"/>
      <c r="R2884" s="245"/>
      <c r="S2884" s="154"/>
      <c r="T2884" s="154"/>
      <c r="U2884" s="236"/>
      <c r="V2884" s="225"/>
      <c r="W2884" s="246"/>
      <c r="X2884" s="247"/>
      <c r="Y2884" s="248"/>
      <c r="Z2884" s="249"/>
      <c r="AA2884" s="249"/>
      <c r="AB2884" s="250"/>
      <c r="AC2884" s="250"/>
      <c r="AD2884" s="230"/>
      <c r="AE2884" s="251"/>
      <c r="AF2884" s="252"/>
      <c r="AG2884" s="236"/>
      <c r="AH2884" s="253"/>
      <c r="AI2884" s="230"/>
      <c r="AJ2884" s="230"/>
      <c r="AK2884" s="230"/>
      <c r="AL2884" s="230"/>
      <c r="AM2884" s="230"/>
      <c r="AN2884" s="230"/>
      <c r="AO2884" s="230"/>
      <c r="AP2884" s="230"/>
      <c r="AQ2884" s="230"/>
      <c r="AR2884" s="249"/>
      <c r="AS2884" s="230"/>
      <c r="AT2884" s="230"/>
      <c r="AU2884" s="230"/>
      <c r="AV2884" s="230"/>
      <c r="AW2884" s="230"/>
      <c r="AX2884" s="230"/>
      <c r="AY2884" s="230"/>
      <c r="AZ2884" s="230"/>
      <c r="BA2884" s="230"/>
      <c r="BB2884" s="230"/>
      <c r="BC2884" s="230"/>
      <c r="BD2884" s="230"/>
      <c r="BE2884" s="230"/>
      <c r="BF2884" s="230"/>
      <c r="BG2884" s="230"/>
      <c r="BH2884" s="230"/>
      <c r="BI2884" s="230"/>
      <c r="BJ2884" s="230"/>
      <c r="BK2884" s="230"/>
      <c r="BL2884" s="230"/>
      <c r="BM2884" s="230"/>
      <c r="BN2884" s="230"/>
      <c r="BO2884" s="230"/>
      <c r="BP2884" s="230"/>
      <c r="BQ2884" s="230"/>
      <c r="BR2884" s="230"/>
      <c r="BS2884" s="230"/>
      <c r="BT2884" s="230"/>
      <c r="BU2884" s="230"/>
      <c r="BV2884" s="230"/>
      <c r="BW2884" s="230"/>
      <c r="BX2884" s="230"/>
      <c r="BY2884" s="230"/>
      <c r="BZ2884" s="230"/>
      <c r="CA2884" s="230"/>
      <c r="CB2884" s="230"/>
      <c r="CC2884" s="230"/>
      <c r="CD2884" s="230"/>
      <c r="CE2884" s="230"/>
      <c r="CF2884" s="230"/>
      <c r="CG2884" s="230"/>
      <c r="CH2884" s="230"/>
      <c r="CI2884" s="230"/>
      <c r="CJ2884" s="230"/>
    </row>
    <row r="2885" spans="1:88" ht="14.25" customHeight="1">
      <c r="A2885" s="412"/>
      <c r="B2885" s="88"/>
      <c r="C2885" s="89"/>
      <c r="E2885" s="224"/>
      <c r="F2885" s="224"/>
      <c r="G2885" s="224"/>
      <c r="H2885" s="224"/>
      <c r="I2885" s="232"/>
      <c r="J2885" s="224"/>
      <c r="K2885" s="224"/>
      <c r="L2885" s="224"/>
      <c r="M2885" s="233"/>
      <c r="N2885" s="224"/>
      <c r="P2885" s="233"/>
      <c r="Q2885" s="244"/>
      <c r="R2885" s="245"/>
      <c r="S2885" s="154"/>
      <c r="T2885" s="154"/>
      <c r="U2885" s="236"/>
      <c r="V2885" s="225"/>
      <c r="W2885" s="246"/>
      <c r="X2885" s="247"/>
      <c r="Y2885" s="248"/>
      <c r="Z2885" s="249"/>
      <c r="AA2885" s="249"/>
      <c r="AB2885" s="250"/>
      <c r="AC2885" s="250"/>
      <c r="AD2885" s="230"/>
      <c r="AE2885" s="251"/>
      <c r="AF2885" s="252"/>
      <c r="AG2885" s="236"/>
      <c r="AH2885" s="253"/>
      <c r="AI2885" s="230"/>
      <c r="AJ2885" s="230"/>
      <c r="AK2885" s="230"/>
      <c r="AL2885" s="230"/>
      <c r="AM2885" s="230"/>
      <c r="AN2885" s="230"/>
      <c r="AO2885" s="230"/>
      <c r="AP2885" s="230"/>
      <c r="AQ2885" s="230"/>
      <c r="AR2885" s="249"/>
      <c r="AS2885" s="230"/>
      <c r="AT2885" s="230"/>
      <c r="AU2885" s="230"/>
      <c r="AV2885" s="230"/>
      <c r="AW2885" s="230"/>
      <c r="AX2885" s="230"/>
      <c r="AY2885" s="230"/>
      <c r="AZ2885" s="230"/>
      <c r="BA2885" s="230"/>
      <c r="BB2885" s="230"/>
      <c r="BC2885" s="230"/>
      <c r="BD2885" s="230"/>
      <c r="BE2885" s="230"/>
      <c r="BF2885" s="230"/>
      <c r="BG2885" s="230"/>
      <c r="BH2885" s="230"/>
      <c r="BI2885" s="230"/>
      <c r="BJ2885" s="230"/>
      <c r="BK2885" s="230"/>
      <c r="BL2885" s="230"/>
      <c r="BM2885" s="230"/>
      <c r="BN2885" s="230"/>
      <c r="BO2885" s="230"/>
      <c r="BP2885" s="230"/>
      <c r="BQ2885" s="230"/>
      <c r="BR2885" s="230"/>
      <c r="BS2885" s="230"/>
      <c r="BT2885" s="230"/>
      <c r="BU2885" s="230"/>
      <c r="BV2885" s="230"/>
      <c r="BW2885" s="230"/>
      <c r="BX2885" s="230"/>
      <c r="BY2885" s="230"/>
      <c r="BZ2885" s="230"/>
      <c r="CA2885" s="230"/>
      <c r="CB2885" s="230"/>
      <c r="CC2885" s="230"/>
      <c r="CD2885" s="230"/>
      <c r="CE2885" s="230"/>
      <c r="CF2885" s="230"/>
      <c r="CG2885" s="230"/>
      <c r="CH2885" s="230"/>
      <c r="CI2885" s="230"/>
      <c r="CJ2885" s="230"/>
    </row>
    <row r="2886" spans="1:88" ht="14.25" customHeight="1">
      <c r="A2886" s="412"/>
      <c r="B2886" s="88"/>
      <c r="C2886" s="89"/>
      <c r="E2886" s="224"/>
      <c r="F2886" s="224"/>
      <c r="G2886" s="224"/>
      <c r="H2886" s="224"/>
      <c r="I2886" s="232"/>
      <c r="J2886" s="224"/>
      <c r="K2886" s="224"/>
      <c r="L2886" s="224"/>
      <c r="M2886" s="233"/>
      <c r="N2886" s="224"/>
      <c r="P2886" s="233"/>
      <c r="Q2886" s="244"/>
      <c r="R2886" s="245"/>
      <c r="S2886" s="154"/>
      <c r="T2886" s="154"/>
      <c r="U2886" s="236"/>
      <c r="V2886" s="225"/>
      <c r="W2886" s="246"/>
      <c r="X2886" s="247"/>
      <c r="Y2886" s="248"/>
      <c r="Z2886" s="249"/>
      <c r="AA2886" s="249"/>
      <c r="AB2886" s="250"/>
      <c r="AC2886" s="250"/>
      <c r="AD2886" s="230"/>
      <c r="AE2886" s="251"/>
      <c r="AF2886" s="252"/>
      <c r="AG2886" s="236"/>
      <c r="AH2886" s="253"/>
      <c r="AI2886" s="230"/>
      <c r="AJ2886" s="230"/>
      <c r="AK2886" s="230"/>
      <c r="AL2886" s="230"/>
      <c r="AM2886" s="230"/>
      <c r="AN2886" s="230"/>
      <c r="AO2886" s="230"/>
      <c r="AP2886" s="230"/>
      <c r="AQ2886" s="230"/>
      <c r="AR2886" s="249"/>
      <c r="AS2886" s="230"/>
      <c r="AT2886" s="230"/>
      <c r="AU2886" s="230"/>
      <c r="AV2886" s="230"/>
      <c r="AW2886" s="230"/>
      <c r="AX2886" s="230"/>
      <c r="AY2886" s="230"/>
      <c r="AZ2886" s="230"/>
      <c r="BA2886" s="230"/>
      <c r="BB2886" s="230"/>
      <c r="BC2886" s="230"/>
      <c r="BD2886" s="230"/>
      <c r="BE2886" s="230"/>
      <c r="BF2886" s="230"/>
      <c r="BG2886" s="230"/>
      <c r="BH2886" s="230"/>
      <c r="BI2886" s="230"/>
      <c r="BJ2886" s="230"/>
      <c r="BK2886" s="230"/>
      <c r="BL2886" s="230"/>
      <c r="BM2886" s="230"/>
      <c r="BN2886" s="230"/>
      <c r="BO2886" s="230"/>
      <c r="BP2886" s="230"/>
      <c r="BQ2886" s="230"/>
      <c r="BR2886" s="230"/>
      <c r="BS2886" s="230"/>
      <c r="BT2886" s="230"/>
      <c r="BU2886" s="230"/>
      <c r="BV2886" s="230"/>
      <c r="BW2886" s="230"/>
      <c r="BX2886" s="230"/>
      <c r="BY2886" s="230"/>
      <c r="BZ2886" s="230"/>
      <c r="CA2886" s="230"/>
      <c r="CB2886" s="230"/>
      <c r="CC2886" s="230"/>
      <c r="CD2886" s="230"/>
      <c r="CE2886" s="230"/>
      <c r="CF2886" s="230"/>
      <c r="CG2886" s="230"/>
      <c r="CH2886" s="230"/>
      <c r="CI2886" s="230"/>
      <c r="CJ2886" s="230"/>
    </row>
    <row r="2887" spans="1:88" ht="14.25" customHeight="1">
      <c r="A2887" s="412"/>
      <c r="B2887" s="88"/>
      <c r="C2887" s="89"/>
      <c r="E2887" s="224"/>
      <c r="F2887" s="224"/>
      <c r="G2887" s="224"/>
      <c r="H2887" s="224"/>
      <c r="I2887" s="232"/>
      <c r="J2887" s="224"/>
      <c r="K2887" s="224"/>
      <c r="L2887" s="224"/>
      <c r="M2887" s="233"/>
      <c r="N2887" s="224"/>
      <c r="P2887" s="233"/>
      <c r="Q2887" s="244"/>
      <c r="R2887" s="245"/>
      <c r="S2887" s="154"/>
      <c r="T2887" s="154"/>
      <c r="U2887" s="236"/>
      <c r="V2887" s="225"/>
      <c r="W2887" s="246"/>
      <c r="X2887" s="247"/>
      <c r="Y2887" s="248"/>
      <c r="Z2887" s="249"/>
      <c r="AA2887" s="249"/>
      <c r="AB2887" s="250"/>
      <c r="AC2887" s="250"/>
      <c r="AD2887" s="230"/>
      <c r="AE2887" s="251"/>
      <c r="AF2887" s="252"/>
      <c r="AG2887" s="236"/>
      <c r="AH2887" s="253"/>
      <c r="AI2887" s="230"/>
      <c r="AJ2887" s="230"/>
      <c r="AK2887" s="230"/>
      <c r="AL2887" s="230"/>
      <c r="AM2887" s="230"/>
      <c r="AN2887" s="230"/>
      <c r="AO2887" s="230"/>
      <c r="AP2887" s="230"/>
      <c r="AQ2887" s="230"/>
      <c r="AR2887" s="249"/>
      <c r="AS2887" s="230"/>
      <c r="AT2887" s="230"/>
      <c r="AU2887" s="230"/>
      <c r="AV2887" s="230"/>
      <c r="AW2887" s="230"/>
      <c r="AX2887" s="230"/>
      <c r="AY2887" s="230"/>
      <c r="AZ2887" s="230"/>
      <c r="BA2887" s="230"/>
      <c r="BB2887" s="230"/>
      <c r="BC2887" s="230"/>
      <c r="BD2887" s="230"/>
      <c r="BE2887" s="230"/>
      <c r="BF2887" s="230"/>
      <c r="BG2887" s="230"/>
      <c r="BH2887" s="230"/>
      <c r="BI2887" s="230"/>
      <c r="BJ2887" s="230"/>
      <c r="BK2887" s="230"/>
      <c r="BL2887" s="230"/>
      <c r="BM2887" s="230"/>
      <c r="BN2887" s="230"/>
      <c r="BO2887" s="230"/>
      <c r="BP2887" s="230"/>
      <c r="BQ2887" s="230"/>
      <c r="BR2887" s="230"/>
      <c r="BS2887" s="230"/>
      <c r="BT2887" s="230"/>
      <c r="BU2887" s="230"/>
      <c r="BV2887" s="230"/>
      <c r="BW2887" s="230"/>
      <c r="BX2887" s="230"/>
      <c r="BY2887" s="230"/>
      <c r="BZ2887" s="230"/>
      <c r="CA2887" s="230"/>
      <c r="CB2887" s="230"/>
      <c r="CC2887" s="230"/>
      <c r="CD2887" s="230"/>
      <c r="CE2887" s="230"/>
      <c r="CF2887" s="230"/>
      <c r="CG2887" s="230"/>
      <c r="CH2887" s="230"/>
      <c r="CI2887" s="230"/>
      <c r="CJ2887" s="230"/>
    </row>
    <row r="2888" spans="1:88" ht="14.25" customHeight="1">
      <c r="A2888" s="412"/>
      <c r="B2888" s="88"/>
      <c r="C2888" s="89"/>
      <c r="E2888" s="224"/>
      <c r="F2888" s="224"/>
      <c r="G2888" s="224"/>
      <c r="H2888" s="224"/>
      <c r="I2888" s="232"/>
      <c r="J2888" s="224"/>
      <c r="K2888" s="224"/>
      <c r="L2888" s="224"/>
      <c r="M2888" s="233"/>
      <c r="N2888" s="224"/>
      <c r="P2888" s="233"/>
      <c r="Q2888" s="244"/>
      <c r="R2888" s="245"/>
      <c r="S2888" s="154"/>
      <c r="T2888" s="154"/>
      <c r="U2888" s="236"/>
      <c r="V2888" s="225"/>
      <c r="W2888" s="246"/>
      <c r="X2888" s="247"/>
      <c r="Y2888" s="248"/>
      <c r="Z2888" s="249"/>
      <c r="AA2888" s="249"/>
      <c r="AB2888" s="250"/>
      <c r="AC2888" s="250"/>
      <c r="AD2888" s="230"/>
      <c r="AE2888" s="251"/>
      <c r="AF2888" s="252"/>
      <c r="AG2888" s="236"/>
      <c r="AH2888" s="253"/>
      <c r="AI2888" s="230"/>
      <c r="AJ2888" s="230"/>
      <c r="AK2888" s="230"/>
      <c r="AL2888" s="230"/>
      <c r="AM2888" s="230"/>
      <c r="AN2888" s="230"/>
      <c r="AO2888" s="230"/>
      <c r="AP2888" s="230"/>
      <c r="AQ2888" s="230"/>
      <c r="AR2888" s="249"/>
      <c r="AS2888" s="230"/>
      <c r="AT2888" s="230"/>
      <c r="AU2888" s="230"/>
      <c r="AV2888" s="230"/>
      <c r="AW2888" s="230"/>
      <c r="AX2888" s="230"/>
      <c r="AY2888" s="230"/>
      <c r="AZ2888" s="230"/>
      <c r="BA2888" s="230"/>
      <c r="BB2888" s="230"/>
      <c r="BC2888" s="230"/>
      <c r="BD2888" s="230"/>
      <c r="BE2888" s="230"/>
      <c r="BF2888" s="230"/>
      <c r="BG2888" s="230"/>
      <c r="BH2888" s="230"/>
      <c r="BI2888" s="230"/>
      <c r="BJ2888" s="230"/>
      <c r="BK2888" s="230"/>
      <c r="BL2888" s="230"/>
      <c r="BM2888" s="230"/>
      <c r="BN2888" s="230"/>
      <c r="BO2888" s="230"/>
      <c r="BP2888" s="230"/>
      <c r="BQ2888" s="230"/>
      <c r="BR2888" s="230"/>
      <c r="BS2888" s="230"/>
      <c r="BT2888" s="230"/>
      <c r="BU2888" s="230"/>
      <c r="BV2888" s="230"/>
      <c r="BW2888" s="230"/>
      <c r="BX2888" s="230"/>
      <c r="BY2888" s="230"/>
      <c r="BZ2888" s="230"/>
      <c r="CA2888" s="230"/>
      <c r="CB2888" s="230"/>
      <c r="CC2888" s="230"/>
      <c r="CD2888" s="230"/>
      <c r="CE2888" s="230"/>
      <c r="CF2888" s="230"/>
      <c r="CG2888" s="230"/>
      <c r="CH2888" s="230"/>
      <c r="CI2888" s="230"/>
      <c r="CJ2888" s="230"/>
    </row>
    <row r="2889" spans="1:88" ht="14.25" customHeight="1">
      <c r="A2889" s="412"/>
      <c r="B2889" s="88"/>
      <c r="C2889" s="89"/>
      <c r="E2889" s="224"/>
      <c r="F2889" s="224"/>
      <c r="G2889" s="224"/>
      <c r="H2889" s="224"/>
      <c r="I2889" s="232"/>
      <c r="J2889" s="224"/>
      <c r="K2889" s="224"/>
      <c r="L2889" s="224"/>
      <c r="M2889" s="233"/>
      <c r="N2889" s="224"/>
      <c r="P2889" s="233"/>
      <c r="Q2889" s="244"/>
      <c r="R2889" s="245"/>
      <c r="S2889" s="154"/>
      <c r="T2889" s="154"/>
      <c r="U2889" s="236"/>
      <c r="V2889" s="225"/>
      <c r="W2889" s="246"/>
      <c r="X2889" s="247"/>
      <c r="Y2889" s="248"/>
      <c r="Z2889" s="249"/>
      <c r="AA2889" s="249"/>
      <c r="AB2889" s="250"/>
      <c r="AC2889" s="250"/>
      <c r="AD2889" s="230"/>
      <c r="AE2889" s="251"/>
      <c r="AF2889" s="252"/>
      <c r="AG2889" s="236"/>
      <c r="AH2889" s="253"/>
      <c r="AI2889" s="230"/>
      <c r="AJ2889" s="230"/>
      <c r="AK2889" s="230"/>
      <c r="AL2889" s="230"/>
      <c r="AM2889" s="230"/>
      <c r="AN2889" s="230"/>
      <c r="AO2889" s="230"/>
      <c r="AP2889" s="230"/>
      <c r="AQ2889" s="230"/>
      <c r="AR2889" s="249"/>
      <c r="AS2889" s="230"/>
      <c r="AT2889" s="230"/>
      <c r="AU2889" s="230"/>
      <c r="AV2889" s="230"/>
      <c r="AW2889" s="230"/>
      <c r="AX2889" s="230"/>
      <c r="AY2889" s="230"/>
      <c r="AZ2889" s="230"/>
      <c r="BA2889" s="230"/>
      <c r="BB2889" s="230"/>
      <c r="BC2889" s="230"/>
      <c r="BD2889" s="230"/>
      <c r="BE2889" s="230"/>
      <c r="BF2889" s="230"/>
      <c r="BG2889" s="230"/>
      <c r="BH2889" s="230"/>
      <c r="BI2889" s="230"/>
      <c r="BJ2889" s="230"/>
      <c r="BK2889" s="230"/>
      <c r="BL2889" s="230"/>
      <c r="BM2889" s="230"/>
      <c r="BN2889" s="230"/>
      <c r="BO2889" s="230"/>
      <c r="BP2889" s="230"/>
      <c r="BQ2889" s="230"/>
      <c r="BR2889" s="230"/>
      <c r="BS2889" s="230"/>
      <c r="BT2889" s="230"/>
      <c r="BU2889" s="230"/>
      <c r="BV2889" s="230"/>
      <c r="BW2889" s="230"/>
      <c r="BX2889" s="230"/>
      <c r="BY2889" s="230"/>
      <c r="BZ2889" s="230"/>
      <c r="CA2889" s="230"/>
      <c r="CB2889" s="230"/>
      <c r="CC2889" s="230"/>
      <c r="CD2889" s="230"/>
      <c r="CE2889" s="230"/>
      <c r="CF2889" s="230"/>
      <c r="CG2889" s="230"/>
      <c r="CH2889" s="230"/>
      <c r="CI2889" s="230"/>
      <c r="CJ2889" s="230"/>
    </row>
    <row r="2890" spans="1:88" ht="14.25" customHeight="1">
      <c r="A2890" s="412"/>
      <c r="B2890" s="88"/>
      <c r="C2890" s="89"/>
      <c r="E2890" s="224"/>
      <c r="F2890" s="224"/>
      <c r="G2890" s="224"/>
      <c r="H2890" s="224"/>
      <c r="I2890" s="232"/>
      <c r="J2890" s="224"/>
      <c r="K2890" s="224"/>
      <c r="L2890" s="224"/>
      <c r="M2890" s="233"/>
      <c r="N2890" s="224"/>
      <c r="P2890" s="233"/>
      <c r="Q2890" s="244"/>
      <c r="R2890" s="245"/>
      <c r="S2890" s="154"/>
      <c r="T2890" s="154"/>
      <c r="U2890" s="236"/>
      <c r="V2890" s="225"/>
      <c r="W2890" s="246"/>
      <c r="X2890" s="247"/>
      <c r="Y2890" s="248"/>
      <c r="Z2890" s="249"/>
      <c r="AA2890" s="249"/>
      <c r="AB2890" s="250"/>
      <c r="AC2890" s="250"/>
      <c r="AD2890" s="230"/>
      <c r="AE2890" s="251"/>
      <c r="AF2890" s="252"/>
      <c r="AG2890" s="236"/>
      <c r="AH2890" s="253"/>
      <c r="AI2890" s="230"/>
      <c r="AJ2890" s="230"/>
      <c r="AK2890" s="230"/>
      <c r="AL2890" s="230"/>
      <c r="AM2890" s="230"/>
      <c r="AN2890" s="230"/>
      <c r="AO2890" s="230"/>
      <c r="AP2890" s="230"/>
      <c r="AQ2890" s="230"/>
      <c r="AR2890" s="249"/>
      <c r="AS2890" s="230"/>
      <c r="AT2890" s="230"/>
      <c r="AU2890" s="230"/>
      <c r="AV2890" s="230"/>
      <c r="AW2890" s="230"/>
      <c r="AX2890" s="230"/>
      <c r="AY2890" s="230"/>
      <c r="AZ2890" s="230"/>
      <c r="BA2890" s="230"/>
      <c r="BB2890" s="230"/>
      <c r="BC2890" s="230"/>
      <c r="BD2890" s="230"/>
      <c r="BE2890" s="230"/>
      <c r="BF2890" s="230"/>
      <c r="BG2890" s="230"/>
      <c r="BH2890" s="230"/>
      <c r="BI2890" s="230"/>
      <c r="BJ2890" s="230"/>
      <c r="BK2890" s="230"/>
      <c r="BL2890" s="230"/>
      <c r="BM2890" s="230"/>
      <c r="BN2890" s="230"/>
      <c r="BO2890" s="230"/>
      <c r="BP2890" s="230"/>
      <c r="BQ2890" s="230"/>
      <c r="BR2890" s="230"/>
      <c r="BS2890" s="230"/>
      <c r="BT2890" s="230"/>
      <c r="BU2890" s="230"/>
      <c r="BV2890" s="230"/>
      <c r="BW2890" s="230"/>
      <c r="BX2890" s="230"/>
      <c r="BY2890" s="230"/>
      <c r="BZ2890" s="230"/>
      <c r="CA2890" s="230"/>
      <c r="CB2890" s="230"/>
      <c r="CC2890" s="230"/>
      <c r="CD2890" s="230"/>
      <c r="CE2890" s="230"/>
      <c r="CF2890" s="230"/>
      <c r="CG2890" s="230"/>
      <c r="CH2890" s="230"/>
      <c r="CI2890" s="230"/>
      <c r="CJ2890" s="230"/>
    </row>
    <row r="2891" spans="1:88" ht="14.25" customHeight="1">
      <c r="A2891" s="412"/>
      <c r="B2891" s="88"/>
      <c r="C2891" s="89"/>
      <c r="E2891" s="224"/>
      <c r="F2891" s="224"/>
      <c r="G2891" s="224"/>
      <c r="H2891" s="224"/>
      <c r="I2891" s="232"/>
      <c r="J2891" s="224"/>
      <c r="K2891" s="224"/>
      <c r="L2891" s="224"/>
      <c r="M2891" s="233"/>
      <c r="N2891" s="224"/>
      <c r="P2891" s="233"/>
      <c r="Q2891" s="244"/>
      <c r="R2891" s="245"/>
      <c r="S2891" s="154"/>
      <c r="T2891" s="154"/>
      <c r="U2891" s="236"/>
      <c r="V2891" s="225"/>
      <c r="W2891" s="246"/>
      <c r="X2891" s="247"/>
      <c r="Y2891" s="248"/>
      <c r="Z2891" s="249"/>
      <c r="AA2891" s="249"/>
      <c r="AB2891" s="250"/>
      <c r="AC2891" s="250"/>
      <c r="AD2891" s="230"/>
      <c r="AE2891" s="251"/>
      <c r="AF2891" s="252"/>
      <c r="AG2891" s="236"/>
      <c r="AH2891" s="253"/>
      <c r="AI2891" s="230"/>
      <c r="AJ2891" s="230"/>
      <c r="AK2891" s="230"/>
      <c r="AL2891" s="230"/>
      <c r="AM2891" s="230"/>
      <c r="AN2891" s="230"/>
      <c r="AO2891" s="230"/>
      <c r="AP2891" s="230"/>
      <c r="AQ2891" s="230"/>
      <c r="AR2891" s="249"/>
      <c r="AS2891" s="230"/>
      <c r="AT2891" s="230"/>
      <c r="AU2891" s="230"/>
      <c r="AV2891" s="230"/>
      <c r="AW2891" s="230"/>
      <c r="AX2891" s="230"/>
      <c r="AY2891" s="230"/>
      <c r="AZ2891" s="230"/>
      <c r="BA2891" s="230"/>
      <c r="BB2891" s="230"/>
      <c r="BC2891" s="230"/>
      <c r="BD2891" s="230"/>
      <c r="BE2891" s="230"/>
      <c r="BF2891" s="230"/>
      <c r="BG2891" s="230"/>
      <c r="BH2891" s="230"/>
      <c r="BI2891" s="230"/>
      <c r="BJ2891" s="230"/>
      <c r="BK2891" s="230"/>
      <c r="BL2891" s="230"/>
      <c r="BM2891" s="230"/>
      <c r="BN2891" s="230"/>
      <c r="BO2891" s="230"/>
      <c r="BP2891" s="230"/>
      <c r="BQ2891" s="230"/>
      <c r="BR2891" s="230"/>
      <c r="BS2891" s="230"/>
      <c r="BT2891" s="230"/>
      <c r="BU2891" s="230"/>
      <c r="BV2891" s="230"/>
      <c r="BW2891" s="230"/>
      <c r="BX2891" s="230"/>
      <c r="BY2891" s="230"/>
      <c r="BZ2891" s="230"/>
      <c r="CA2891" s="230"/>
      <c r="CB2891" s="230"/>
      <c r="CC2891" s="230"/>
      <c r="CD2891" s="230"/>
      <c r="CE2891" s="230"/>
      <c r="CF2891" s="230"/>
      <c r="CG2891" s="230"/>
      <c r="CH2891" s="230"/>
      <c r="CI2891" s="230"/>
      <c r="CJ2891" s="230"/>
    </row>
    <row r="2892" spans="1:88" ht="14.25" customHeight="1">
      <c r="A2892" s="412"/>
      <c r="B2892" s="88"/>
      <c r="C2892" s="89"/>
      <c r="E2892" s="224"/>
      <c r="F2892" s="224"/>
      <c r="G2892" s="224"/>
      <c r="H2892" s="224"/>
      <c r="I2892" s="232"/>
      <c r="J2892" s="224"/>
      <c r="K2892" s="224"/>
      <c r="L2892" s="224"/>
      <c r="M2892" s="233"/>
      <c r="N2892" s="224"/>
      <c r="P2892" s="233"/>
      <c r="Q2892" s="244"/>
      <c r="R2892" s="245"/>
      <c r="S2892" s="154"/>
      <c r="T2892" s="154"/>
      <c r="U2892" s="236"/>
      <c r="V2892" s="225"/>
      <c r="W2892" s="246"/>
      <c r="X2892" s="247"/>
      <c r="Y2892" s="248"/>
      <c r="Z2892" s="249"/>
      <c r="AA2892" s="249"/>
      <c r="AB2892" s="250"/>
      <c r="AC2892" s="250"/>
      <c r="AD2892" s="230"/>
      <c r="AE2892" s="251"/>
      <c r="AF2892" s="252"/>
      <c r="AG2892" s="236"/>
      <c r="AH2892" s="253"/>
      <c r="AI2892" s="230"/>
      <c r="AJ2892" s="230"/>
      <c r="AK2892" s="230"/>
      <c r="AL2892" s="230"/>
      <c r="AM2892" s="230"/>
      <c r="AN2892" s="230"/>
      <c r="AO2892" s="230"/>
      <c r="AP2892" s="230"/>
      <c r="AQ2892" s="230"/>
      <c r="AR2892" s="249"/>
      <c r="AS2892" s="230"/>
      <c r="AT2892" s="230"/>
      <c r="AU2892" s="230"/>
      <c r="AV2892" s="230"/>
      <c r="AW2892" s="230"/>
      <c r="AX2892" s="230"/>
      <c r="AY2892" s="230"/>
      <c r="AZ2892" s="230"/>
      <c r="BA2892" s="230"/>
      <c r="BB2892" s="230"/>
      <c r="BC2892" s="230"/>
      <c r="BD2892" s="230"/>
      <c r="BE2892" s="230"/>
      <c r="BF2892" s="230"/>
      <c r="BG2892" s="230"/>
      <c r="BH2892" s="230"/>
      <c r="BI2892" s="230"/>
      <c r="BJ2892" s="230"/>
      <c r="BK2892" s="230"/>
      <c r="BL2892" s="230"/>
      <c r="BM2892" s="230"/>
      <c r="BN2892" s="230"/>
      <c r="BO2892" s="230"/>
      <c r="BP2892" s="230"/>
      <c r="BQ2892" s="230"/>
      <c r="BR2892" s="230"/>
      <c r="BS2892" s="230"/>
      <c r="BT2892" s="230"/>
      <c r="BU2892" s="230"/>
      <c r="BV2892" s="230"/>
      <c r="BW2892" s="230"/>
      <c r="BX2892" s="230"/>
      <c r="BY2892" s="230"/>
      <c r="BZ2892" s="230"/>
      <c r="CA2892" s="230"/>
      <c r="CB2892" s="230"/>
      <c r="CC2892" s="230"/>
      <c r="CD2892" s="230"/>
      <c r="CE2892" s="230"/>
      <c r="CF2892" s="230"/>
      <c r="CG2892" s="230"/>
      <c r="CH2892" s="230"/>
      <c r="CI2892" s="230"/>
      <c r="CJ2892" s="230"/>
    </row>
    <row r="2893" spans="1:88" ht="14.25" customHeight="1">
      <c r="A2893" s="412"/>
      <c r="B2893" s="88"/>
      <c r="C2893" s="89"/>
      <c r="E2893" s="224"/>
      <c r="F2893" s="224"/>
      <c r="G2893" s="224"/>
      <c r="H2893" s="224"/>
      <c r="I2893" s="232"/>
      <c r="J2893" s="224"/>
      <c r="K2893" s="224"/>
      <c r="L2893" s="224"/>
      <c r="M2893" s="233"/>
      <c r="N2893" s="224"/>
      <c r="P2893" s="233"/>
      <c r="Q2893" s="244"/>
      <c r="R2893" s="245"/>
      <c r="S2893" s="154"/>
      <c r="T2893" s="154"/>
      <c r="U2893" s="236"/>
      <c r="V2893" s="225"/>
      <c r="W2893" s="246"/>
      <c r="X2893" s="247"/>
      <c r="Y2893" s="248"/>
      <c r="Z2893" s="249"/>
      <c r="AA2893" s="249"/>
      <c r="AB2893" s="250"/>
      <c r="AC2893" s="250"/>
      <c r="AD2893" s="230"/>
      <c r="AE2893" s="251"/>
      <c r="AF2893" s="252"/>
      <c r="AG2893" s="236"/>
      <c r="AH2893" s="253"/>
      <c r="AI2893" s="230"/>
      <c r="AJ2893" s="230"/>
      <c r="AK2893" s="230"/>
      <c r="AL2893" s="230"/>
      <c r="AM2893" s="230"/>
      <c r="AN2893" s="230"/>
      <c r="AO2893" s="230"/>
      <c r="AP2893" s="230"/>
      <c r="AQ2893" s="230"/>
      <c r="AR2893" s="249"/>
      <c r="AS2893" s="230"/>
      <c r="AT2893" s="230"/>
      <c r="AU2893" s="230"/>
      <c r="AV2893" s="230"/>
      <c r="AW2893" s="230"/>
      <c r="AX2893" s="230"/>
      <c r="AY2893" s="230"/>
      <c r="AZ2893" s="230"/>
      <c r="BA2893" s="230"/>
      <c r="BB2893" s="230"/>
      <c r="BC2893" s="230"/>
      <c r="BD2893" s="230"/>
      <c r="BE2893" s="230"/>
      <c r="BF2893" s="230"/>
      <c r="BG2893" s="230"/>
      <c r="BH2893" s="230"/>
      <c r="BI2893" s="230"/>
      <c r="BJ2893" s="230"/>
      <c r="BK2893" s="230"/>
      <c r="BL2893" s="230"/>
      <c r="BM2893" s="230"/>
      <c r="BN2893" s="230"/>
      <c r="BO2893" s="230"/>
      <c r="BP2893" s="230"/>
      <c r="BQ2893" s="230"/>
      <c r="BR2893" s="230"/>
      <c r="BS2893" s="230"/>
      <c r="BT2893" s="230"/>
      <c r="BU2893" s="230"/>
      <c r="BV2893" s="230"/>
      <c r="BW2893" s="230"/>
      <c r="BX2893" s="230"/>
      <c r="BY2893" s="230"/>
      <c r="BZ2893" s="230"/>
      <c r="CA2893" s="230"/>
      <c r="CB2893" s="230"/>
      <c r="CC2893" s="230"/>
      <c r="CD2893" s="230"/>
      <c r="CE2893" s="230"/>
      <c r="CF2893" s="230"/>
      <c r="CG2893" s="230"/>
      <c r="CH2893" s="230"/>
      <c r="CI2893" s="230"/>
      <c r="CJ2893" s="230"/>
    </row>
    <row r="2894" spans="1:88" ht="14.25" customHeight="1">
      <c r="A2894" s="412"/>
      <c r="B2894" s="88"/>
      <c r="C2894" s="89"/>
      <c r="E2894" s="224"/>
      <c r="F2894" s="224"/>
      <c r="G2894" s="224"/>
      <c r="H2894" s="224"/>
      <c r="I2894" s="232"/>
      <c r="J2894" s="224"/>
      <c r="K2894" s="224"/>
      <c r="L2894" s="224"/>
      <c r="M2894" s="233"/>
      <c r="N2894" s="224"/>
      <c r="P2894" s="233"/>
      <c r="Q2894" s="244"/>
      <c r="R2894" s="245"/>
      <c r="S2894" s="154"/>
      <c r="T2894" s="154"/>
      <c r="U2894" s="236"/>
      <c r="V2894" s="225"/>
      <c r="W2894" s="246"/>
      <c r="X2894" s="247"/>
      <c r="Y2894" s="248"/>
      <c r="Z2894" s="249"/>
      <c r="AA2894" s="249"/>
      <c r="AB2894" s="250"/>
      <c r="AC2894" s="250"/>
      <c r="AD2894" s="230"/>
      <c r="AE2894" s="251"/>
      <c r="AF2894" s="252"/>
      <c r="AG2894" s="236"/>
      <c r="AH2894" s="253"/>
      <c r="AI2894" s="230"/>
      <c r="AJ2894" s="230"/>
      <c r="AK2894" s="230"/>
      <c r="AL2894" s="230"/>
      <c r="AM2894" s="230"/>
      <c r="AN2894" s="230"/>
      <c r="AO2894" s="230"/>
      <c r="AP2894" s="230"/>
      <c r="AQ2894" s="230"/>
      <c r="AR2894" s="249"/>
      <c r="AS2894" s="230"/>
      <c r="AT2894" s="230"/>
      <c r="AU2894" s="230"/>
      <c r="AV2894" s="230"/>
      <c r="AW2894" s="230"/>
      <c r="AX2894" s="230"/>
      <c r="AY2894" s="230"/>
      <c r="AZ2894" s="230"/>
      <c r="BA2894" s="230"/>
      <c r="BB2894" s="230"/>
      <c r="BC2894" s="230"/>
      <c r="BD2894" s="230"/>
      <c r="BE2894" s="230"/>
      <c r="BF2894" s="230"/>
      <c r="BG2894" s="230"/>
      <c r="BH2894" s="230"/>
      <c r="BI2894" s="230"/>
      <c r="BJ2894" s="230"/>
      <c r="BK2894" s="230"/>
      <c r="BL2894" s="230"/>
      <c r="BM2894" s="230"/>
      <c r="BN2894" s="230"/>
      <c r="BO2894" s="230"/>
      <c r="BP2894" s="230"/>
      <c r="BQ2894" s="230"/>
      <c r="BR2894" s="230"/>
      <c r="BS2894" s="230"/>
      <c r="BT2894" s="230"/>
      <c r="BU2894" s="230"/>
      <c r="BV2894" s="230"/>
      <c r="BW2894" s="230"/>
      <c r="BX2894" s="230"/>
      <c r="BY2894" s="230"/>
      <c r="BZ2894" s="230"/>
      <c r="CA2894" s="230"/>
      <c r="CB2894" s="230"/>
      <c r="CC2894" s="230"/>
      <c r="CD2894" s="230"/>
      <c r="CE2894" s="230"/>
      <c r="CF2894" s="230"/>
      <c r="CG2894" s="230"/>
      <c r="CH2894" s="230"/>
      <c r="CI2894" s="230"/>
      <c r="CJ2894" s="230"/>
    </row>
    <row r="2895" spans="1:88" ht="14.25" customHeight="1">
      <c r="A2895" s="412"/>
      <c r="B2895" s="88"/>
      <c r="C2895" s="89"/>
      <c r="E2895" s="224"/>
      <c r="F2895" s="224"/>
      <c r="G2895" s="224"/>
      <c r="H2895" s="224"/>
      <c r="I2895" s="232"/>
      <c r="J2895" s="224"/>
      <c r="K2895" s="224"/>
      <c r="L2895" s="224"/>
      <c r="M2895" s="233"/>
      <c r="N2895" s="224"/>
      <c r="P2895" s="233"/>
      <c r="Q2895" s="244"/>
      <c r="R2895" s="245"/>
      <c r="S2895" s="154"/>
      <c r="T2895" s="154"/>
      <c r="U2895" s="236"/>
      <c r="V2895" s="225"/>
      <c r="W2895" s="246"/>
      <c r="X2895" s="247"/>
      <c r="Y2895" s="248"/>
      <c r="Z2895" s="249"/>
      <c r="AA2895" s="249"/>
      <c r="AB2895" s="250"/>
      <c r="AC2895" s="250"/>
      <c r="AD2895" s="230"/>
      <c r="AE2895" s="251"/>
      <c r="AF2895" s="252"/>
      <c r="AG2895" s="236"/>
      <c r="AH2895" s="253"/>
      <c r="AI2895" s="230"/>
      <c r="AJ2895" s="230"/>
      <c r="AK2895" s="230"/>
      <c r="AL2895" s="230"/>
      <c r="AM2895" s="230"/>
      <c r="AN2895" s="230"/>
      <c r="AO2895" s="230"/>
      <c r="AP2895" s="230"/>
      <c r="AQ2895" s="230"/>
      <c r="AR2895" s="249"/>
      <c r="AS2895" s="230"/>
      <c r="AT2895" s="230"/>
      <c r="AU2895" s="230"/>
      <c r="AV2895" s="230"/>
      <c r="AW2895" s="230"/>
      <c r="AX2895" s="230"/>
      <c r="AY2895" s="230"/>
      <c r="AZ2895" s="230"/>
      <c r="BA2895" s="230"/>
      <c r="BB2895" s="230"/>
      <c r="BC2895" s="230"/>
      <c r="BD2895" s="230"/>
      <c r="BE2895" s="230"/>
      <c r="BF2895" s="230"/>
      <c r="BG2895" s="230"/>
      <c r="BH2895" s="230"/>
      <c r="BI2895" s="230"/>
      <c r="BJ2895" s="230"/>
      <c r="BK2895" s="230"/>
      <c r="BL2895" s="230"/>
      <c r="BM2895" s="230"/>
      <c r="BN2895" s="230"/>
      <c r="BO2895" s="230"/>
      <c r="BP2895" s="230"/>
      <c r="BQ2895" s="230"/>
      <c r="BR2895" s="230"/>
      <c r="BS2895" s="230"/>
      <c r="BT2895" s="230"/>
      <c r="BU2895" s="230"/>
      <c r="BV2895" s="230"/>
      <c r="BW2895" s="230"/>
      <c r="BX2895" s="230"/>
      <c r="BY2895" s="230"/>
      <c r="BZ2895" s="230"/>
      <c r="CA2895" s="230"/>
      <c r="CB2895" s="230"/>
      <c r="CC2895" s="230"/>
      <c r="CD2895" s="230"/>
      <c r="CE2895" s="230"/>
      <c r="CF2895" s="230"/>
      <c r="CG2895" s="230"/>
      <c r="CH2895" s="230"/>
      <c r="CI2895" s="230"/>
      <c r="CJ2895" s="230"/>
    </row>
    <row r="2896" spans="1:88" ht="14.25" customHeight="1">
      <c r="A2896" s="412"/>
      <c r="B2896" s="88"/>
      <c r="C2896" s="89"/>
      <c r="E2896" s="224"/>
      <c r="F2896" s="224"/>
      <c r="G2896" s="224"/>
      <c r="H2896" s="224"/>
      <c r="I2896" s="232"/>
      <c r="J2896" s="224"/>
      <c r="K2896" s="224"/>
      <c r="L2896" s="224"/>
      <c r="M2896" s="233"/>
      <c r="N2896" s="224"/>
      <c r="P2896" s="233"/>
      <c r="Q2896" s="244"/>
      <c r="R2896" s="245"/>
      <c r="S2896" s="154"/>
      <c r="T2896" s="154"/>
      <c r="U2896" s="236"/>
      <c r="V2896" s="225"/>
      <c r="W2896" s="246"/>
      <c r="X2896" s="247"/>
      <c r="Y2896" s="248"/>
      <c r="Z2896" s="249"/>
      <c r="AA2896" s="249"/>
      <c r="AB2896" s="250"/>
      <c r="AC2896" s="250"/>
      <c r="AD2896" s="230"/>
      <c r="AE2896" s="251"/>
      <c r="AF2896" s="252"/>
      <c r="AG2896" s="236"/>
      <c r="AH2896" s="253"/>
      <c r="AI2896" s="230"/>
      <c r="AJ2896" s="230"/>
      <c r="AK2896" s="230"/>
      <c r="AL2896" s="230"/>
      <c r="AM2896" s="230"/>
      <c r="AN2896" s="230"/>
      <c r="AO2896" s="230"/>
      <c r="AP2896" s="230"/>
      <c r="AQ2896" s="230"/>
      <c r="AR2896" s="249"/>
      <c r="AS2896" s="230"/>
      <c r="AT2896" s="230"/>
      <c r="AU2896" s="230"/>
      <c r="AV2896" s="230"/>
      <c r="AW2896" s="230"/>
      <c r="AX2896" s="230"/>
      <c r="AY2896" s="230"/>
      <c r="AZ2896" s="230"/>
      <c r="BA2896" s="230"/>
      <c r="BB2896" s="230"/>
      <c r="BC2896" s="230"/>
      <c r="BD2896" s="230"/>
      <c r="BE2896" s="230"/>
      <c r="BF2896" s="230"/>
      <c r="BG2896" s="230"/>
      <c r="BH2896" s="230"/>
      <c r="BI2896" s="230"/>
      <c r="BJ2896" s="230"/>
      <c r="BK2896" s="230"/>
      <c r="BL2896" s="230"/>
      <c r="BM2896" s="230"/>
      <c r="BN2896" s="230"/>
      <c r="BO2896" s="230"/>
      <c r="BP2896" s="230"/>
      <c r="BQ2896" s="230"/>
      <c r="BR2896" s="230"/>
      <c r="BS2896" s="230"/>
      <c r="BT2896" s="230"/>
      <c r="BU2896" s="230"/>
      <c r="BV2896" s="230"/>
      <c r="BW2896" s="230"/>
      <c r="BX2896" s="230"/>
      <c r="BY2896" s="230"/>
      <c r="BZ2896" s="230"/>
      <c r="CA2896" s="230"/>
      <c r="CB2896" s="230"/>
      <c r="CC2896" s="230"/>
      <c r="CD2896" s="230"/>
      <c r="CE2896" s="230"/>
      <c r="CF2896" s="230"/>
      <c r="CG2896" s="230"/>
      <c r="CH2896" s="230"/>
      <c r="CI2896" s="230"/>
      <c r="CJ2896" s="230"/>
    </row>
    <row r="2897" spans="1:88" ht="14.25" customHeight="1">
      <c r="A2897" s="412"/>
      <c r="B2897" s="88"/>
      <c r="C2897" s="89"/>
      <c r="E2897" s="224"/>
      <c r="F2897" s="224"/>
      <c r="G2897" s="224"/>
      <c r="H2897" s="224"/>
      <c r="I2897" s="232"/>
      <c r="J2897" s="224"/>
      <c r="K2897" s="224"/>
      <c r="L2897" s="224"/>
      <c r="M2897" s="233"/>
      <c r="N2897" s="224"/>
      <c r="P2897" s="233"/>
      <c r="Q2897" s="244"/>
      <c r="R2897" s="245"/>
      <c r="S2897" s="154"/>
      <c r="T2897" s="154"/>
      <c r="U2897" s="236"/>
      <c r="V2897" s="225"/>
      <c r="W2897" s="246"/>
      <c r="X2897" s="247"/>
      <c r="Y2897" s="248"/>
      <c r="Z2897" s="249"/>
      <c r="AA2897" s="249"/>
      <c r="AB2897" s="250"/>
      <c r="AC2897" s="250"/>
      <c r="AD2897" s="230"/>
      <c r="AE2897" s="251"/>
      <c r="AF2897" s="252"/>
      <c r="AG2897" s="236"/>
      <c r="AH2897" s="253"/>
      <c r="AI2897" s="230"/>
      <c r="AJ2897" s="230"/>
      <c r="AK2897" s="230"/>
      <c r="AL2897" s="230"/>
      <c r="AM2897" s="230"/>
      <c r="AN2897" s="230"/>
      <c r="AO2897" s="230"/>
      <c r="AP2897" s="230"/>
      <c r="AQ2897" s="230"/>
      <c r="AR2897" s="249"/>
      <c r="AS2897" s="230"/>
      <c r="AT2897" s="230"/>
      <c r="AU2897" s="230"/>
      <c r="AV2897" s="230"/>
      <c r="AW2897" s="230"/>
      <c r="AX2897" s="230"/>
      <c r="AY2897" s="230"/>
      <c r="AZ2897" s="230"/>
      <c r="BA2897" s="230"/>
      <c r="BB2897" s="230"/>
      <c r="BC2897" s="230"/>
      <c r="BD2897" s="230"/>
      <c r="BE2897" s="230"/>
      <c r="BF2897" s="230"/>
      <c r="BG2897" s="230"/>
      <c r="BH2897" s="230"/>
      <c r="BI2897" s="230"/>
      <c r="BJ2897" s="230"/>
      <c r="BK2897" s="230"/>
      <c r="BL2897" s="230"/>
      <c r="BM2897" s="230"/>
      <c r="BN2897" s="230"/>
      <c r="BO2897" s="230"/>
      <c r="BP2897" s="230"/>
      <c r="BQ2897" s="230"/>
      <c r="BR2897" s="230"/>
      <c r="BS2897" s="230"/>
      <c r="BT2897" s="230"/>
      <c r="BU2897" s="230"/>
      <c r="BV2897" s="230"/>
      <c r="BW2897" s="230"/>
      <c r="BX2897" s="230"/>
      <c r="BY2897" s="230"/>
      <c r="BZ2897" s="230"/>
      <c r="CA2897" s="230"/>
      <c r="CB2897" s="230"/>
      <c r="CC2897" s="230"/>
      <c r="CD2897" s="230"/>
      <c r="CE2897" s="230"/>
      <c r="CF2897" s="230"/>
      <c r="CG2897" s="230"/>
      <c r="CH2897" s="230"/>
      <c r="CI2897" s="230"/>
      <c r="CJ2897" s="230"/>
    </row>
    <row r="2898" spans="1:88" ht="14.25" customHeight="1">
      <c r="A2898" s="412"/>
      <c r="B2898" s="88"/>
      <c r="C2898" s="89"/>
      <c r="E2898" s="224"/>
      <c r="F2898" s="224"/>
      <c r="G2898" s="224"/>
      <c r="H2898" s="224"/>
      <c r="I2898" s="232"/>
      <c r="J2898" s="224"/>
      <c r="K2898" s="224"/>
      <c r="L2898" s="224"/>
      <c r="M2898" s="233"/>
      <c r="N2898" s="224"/>
      <c r="P2898" s="233"/>
      <c r="Q2898" s="244"/>
      <c r="R2898" s="245"/>
      <c r="S2898" s="154"/>
      <c r="T2898" s="154"/>
      <c r="U2898" s="236"/>
      <c r="V2898" s="225"/>
      <c r="W2898" s="246"/>
      <c r="X2898" s="247"/>
      <c r="Y2898" s="248"/>
      <c r="Z2898" s="249"/>
      <c r="AA2898" s="249"/>
      <c r="AB2898" s="250"/>
      <c r="AC2898" s="250"/>
      <c r="AD2898" s="230"/>
      <c r="AE2898" s="251"/>
      <c r="AF2898" s="252"/>
      <c r="AG2898" s="236"/>
      <c r="AH2898" s="253"/>
      <c r="AI2898" s="230"/>
      <c r="AJ2898" s="230"/>
      <c r="AK2898" s="230"/>
      <c r="AL2898" s="230"/>
      <c r="AM2898" s="230"/>
      <c r="AN2898" s="230"/>
      <c r="AO2898" s="230"/>
      <c r="AP2898" s="230"/>
      <c r="AQ2898" s="230"/>
      <c r="AR2898" s="249"/>
      <c r="AS2898" s="230"/>
      <c r="AT2898" s="230"/>
      <c r="AU2898" s="230"/>
      <c r="AV2898" s="230"/>
      <c r="AW2898" s="230"/>
      <c r="AX2898" s="230"/>
      <c r="AY2898" s="230"/>
      <c r="AZ2898" s="230"/>
      <c r="BA2898" s="230"/>
      <c r="BB2898" s="230"/>
      <c r="BC2898" s="230"/>
      <c r="BD2898" s="230"/>
      <c r="BE2898" s="230"/>
      <c r="BF2898" s="230"/>
      <c r="BG2898" s="230"/>
      <c r="BH2898" s="230"/>
      <c r="BI2898" s="230"/>
      <c r="BJ2898" s="230"/>
      <c r="BK2898" s="230"/>
      <c r="BL2898" s="230"/>
      <c r="BM2898" s="230"/>
      <c r="BN2898" s="230"/>
      <c r="BO2898" s="230"/>
      <c r="BP2898" s="230"/>
      <c r="BQ2898" s="230"/>
      <c r="BR2898" s="230"/>
      <c r="BS2898" s="230"/>
      <c r="BT2898" s="230"/>
      <c r="BU2898" s="230"/>
      <c r="BV2898" s="230"/>
      <c r="BW2898" s="230"/>
      <c r="BX2898" s="230"/>
      <c r="BY2898" s="230"/>
      <c r="BZ2898" s="230"/>
      <c r="CA2898" s="230"/>
      <c r="CB2898" s="230"/>
      <c r="CC2898" s="230"/>
      <c r="CD2898" s="230"/>
      <c r="CE2898" s="230"/>
      <c r="CF2898" s="230"/>
      <c r="CG2898" s="230"/>
      <c r="CH2898" s="230"/>
      <c r="CI2898" s="230"/>
      <c r="CJ2898" s="230"/>
    </row>
    <row r="2899" spans="1:88" ht="14.25" customHeight="1">
      <c r="A2899" s="412"/>
      <c r="B2899" s="88"/>
      <c r="C2899" s="89"/>
      <c r="E2899" s="224"/>
      <c r="F2899" s="224"/>
      <c r="G2899" s="224"/>
      <c r="H2899" s="224"/>
      <c r="I2899" s="232"/>
      <c r="J2899" s="224"/>
      <c r="K2899" s="224"/>
      <c r="L2899" s="224"/>
      <c r="M2899" s="233"/>
      <c r="N2899" s="224"/>
      <c r="P2899" s="233"/>
      <c r="Q2899" s="244"/>
      <c r="R2899" s="245"/>
      <c r="S2899" s="154"/>
      <c r="T2899" s="154"/>
      <c r="U2899" s="236"/>
      <c r="V2899" s="225"/>
      <c r="W2899" s="246"/>
      <c r="X2899" s="247"/>
      <c r="Y2899" s="248"/>
      <c r="Z2899" s="249"/>
      <c r="AA2899" s="249"/>
      <c r="AB2899" s="250"/>
      <c r="AC2899" s="250"/>
      <c r="AD2899" s="230"/>
      <c r="AE2899" s="251"/>
      <c r="AF2899" s="252"/>
      <c r="AG2899" s="236"/>
      <c r="AH2899" s="253"/>
      <c r="AI2899" s="230"/>
      <c r="AJ2899" s="230"/>
      <c r="AK2899" s="230"/>
      <c r="AL2899" s="230"/>
      <c r="AM2899" s="230"/>
      <c r="AN2899" s="230"/>
      <c r="AO2899" s="230"/>
      <c r="AP2899" s="230"/>
      <c r="AQ2899" s="230"/>
      <c r="AR2899" s="249"/>
      <c r="AS2899" s="230"/>
      <c r="AT2899" s="230"/>
      <c r="AU2899" s="230"/>
      <c r="AV2899" s="230"/>
      <c r="AW2899" s="230"/>
      <c r="AX2899" s="230"/>
      <c r="AY2899" s="230"/>
      <c r="AZ2899" s="230"/>
      <c r="BA2899" s="230"/>
      <c r="BB2899" s="230"/>
      <c r="BC2899" s="230"/>
      <c r="BD2899" s="230"/>
      <c r="BE2899" s="230"/>
      <c r="BF2899" s="230"/>
      <c r="BG2899" s="230"/>
      <c r="BH2899" s="230"/>
      <c r="BI2899" s="230"/>
      <c r="BJ2899" s="230"/>
      <c r="BK2899" s="230"/>
      <c r="BL2899" s="230"/>
      <c r="BM2899" s="230"/>
      <c r="BN2899" s="230"/>
      <c r="BO2899" s="230"/>
      <c r="BP2899" s="230"/>
      <c r="BQ2899" s="230"/>
      <c r="BR2899" s="230"/>
      <c r="BS2899" s="230"/>
      <c r="BT2899" s="230"/>
      <c r="BU2899" s="230"/>
      <c r="BV2899" s="230"/>
      <c r="BW2899" s="230"/>
      <c r="BX2899" s="230"/>
      <c r="BY2899" s="230"/>
      <c r="BZ2899" s="230"/>
      <c r="CA2899" s="230"/>
      <c r="CB2899" s="230"/>
      <c r="CC2899" s="230"/>
      <c r="CD2899" s="230"/>
      <c r="CE2899" s="230"/>
      <c r="CF2899" s="230"/>
      <c r="CG2899" s="230"/>
      <c r="CH2899" s="230"/>
      <c r="CI2899" s="230"/>
      <c r="CJ2899" s="230"/>
    </row>
    <row r="2900" spans="1:88" ht="14.25" customHeight="1">
      <c r="A2900" s="412"/>
      <c r="B2900" s="88"/>
      <c r="C2900" s="89"/>
      <c r="E2900" s="224"/>
      <c r="F2900" s="224"/>
      <c r="G2900" s="224"/>
      <c r="H2900" s="224"/>
      <c r="I2900" s="232"/>
      <c r="J2900" s="224"/>
      <c r="K2900" s="224"/>
      <c r="L2900" s="224"/>
      <c r="M2900" s="233"/>
      <c r="N2900" s="224"/>
      <c r="P2900" s="233"/>
      <c r="Q2900" s="244"/>
      <c r="R2900" s="245"/>
      <c r="S2900" s="154"/>
      <c r="T2900" s="154"/>
      <c r="U2900" s="236"/>
      <c r="V2900" s="225"/>
      <c r="W2900" s="246"/>
      <c r="X2900" s="247"/>
      <c r="Y2900" s="248"/>
      <c r="Z2900" s="249"/>
      <c r="AA2900" s="249"/>
      <c r="AB2900" s="250"/>
      <c r="AC2900" s="250"/>
      <c r="AD2900" s="230"/>
      <c r="AE2900" s="251"/>
      <c r="AF2900" s="252"/>
      <c r="AG2900" s="236"/>
      <c r="AH2900" s="253"/>
      <c r="AI2900" s="230"/>
      <c r="AJ2900" s="230"/>
      <c r="AK2900" s="230"/>
      <c r="AL2900" s="230"/>
      <c r="AM2900" s="230"/>
      <c r="AN2900" s="230"/>
      <c r="AO2900" s="230"/>
      <c r="AP2900" s="230"/>
      <c r="AQ2900" s="230"/>
      <c r="AR2900" s="249"/>
      <c r="AS2900" s="230"/>
      <c r="AT2900" s="230"/>
      <c r="AU2900" s="230"/>
      <c r="AV2900" s="230"/>
      <c r="AW2900" s="230"/>
      <c r="AX2900" s="230"/>
      <c r="AY2900" s="230"/>
      <c r="AZ2900" s="230"/>
      <c r="BA2900" s="230"/>
      <c r="BB2900" s="230"/>
      <c r="BC2900" s="230"/>
      <c r="BD2900" s="230"/>
      <c r="BE2900" s="230"/>
      <c r="BF2900" s="230"/>
      <c r="BG2900" s="230"/>
      <c r="BH2900" s="230"/>
      <c r="BI2900" s="230"/>
      <c r="BJ2900" s="230"/>
      <c r="BK2900" s="230"/>
      <c r="BL2900" s="230"/>
      <c r="BM2900" s="230"/>
      <c r="BN2900" s="230"/>
      <c r="BO2900" s="230"/>
      <c r="BP2900" s="230"/>
      <c r="BQ2900" s="230"/>
      <c r="BR2900" s="230"/>
      <c r="BS2900" s="230"/>
      <c r="BT2900" s="230"/>
      <c r="BU2900" s="230"/>
      <c r="BV2900" s="230"/>
      <c r="BW2900" s="230"/>
      <c r="BX2900" s="230"/>
      <c r="BY2900" s="230"/>
      <c r="BZ2900" s="230"/>
      <c r="CA2900" s="230"/>
      <c r="CB2900" s="230"/>
      <c r="CC2900" s="230"/>
      <c r="CD2900" s="230"/>
      <c r="CE2900" s="230"/>
      <c r="CF2900" s="230"/>
      <c r="CG2900" s="230"/>
      <c r="CH2900" s="230"/>
      <c r="CI2900" s="230"/>
      <c r="CJ2900" s="230"/>
    </row>
    <row r="2901" spans="1:88" ht="14.25" customHeight="1">
      <c r="A2901" s="412"/>
      <c r="B2901" s="88"/>
      <c r="C2901" s="89"/>
      <c r="E2901" s="224"/>
      <c r="F2901" s="224"/>
      <c r="G2901" s="224"/>
      <c r="H2901" s="224"/>
      <c r="I2901" s="232"/>
      <c r="J2901" s="224"/>
      <c r="K2901" s="224"/>
      <c r="L2901" s="224"/>
      <c r="M2901" s="233"/>
      <c r="N2901" s="224"/>
      <c r="P2901" s="233"/>
      <c r="Q2901" s="244"/>
      <c r="R2901" s="245"/>
      <c r="S2901" s="154"/>
      <c r="T2901" s="154"/>
      <c r="U2901" s="236"/>
      <c r="V2901" s="225"/>
      <c r="W2901" s="246"/>
      <c r="X2901" s="247"/>
      <c r="Y2901" s="248"/>
      <c r="Z2901" s="249"/>
      <c r="AA2901" s="249"/>
      <c r="AB2901" s="250"/>
      <c r="AC2901" s="250"/>
      <c r="AD2901" s="230"/>
      <c r="AE2901" s="251"/>
      <c r="AF2901" s="252"/>
      <c r="AG2901" s="236"/>
      <c r="AH2901" s="253"/>
      <c r="AI2901" s="230"/>
      <c r="AJ2901" s="230"/>
      <c r="AK2901" s="230"/>
      <c r="AL2901" s="230"/>
      <c r="AM2901" s="230"/>
      <c r="AN2901" s="230"/>
      <c r="AO2901" s="230"/>
      <c r="AP2901" s="230"/>
      <c r="AQ2901" s="230"/>
      <c r="AR2901" s="249"/>
      <c r="AS2901" s="230"/>
      <c r="AT2901" s="230"/>
      <c r="AU2901" s="230"/>
      <c r="AV2901" s="230"/>
      <c r="AW2901" s="230"/>
      <c r="AX2901" s="230"/>
      <c r="AY2901" s="230"/>
      <c r="AZ2901" s="230"/>
      <c r="BA2901" s="230"/>
      <c r="BB2901" s="230"/>
      <c r="BC2901" s="230"/>
      <c r="BD2901" s="230"/>
      <c r="BE2901" s="230"/>
      <c r="BF2901" s="230"/>
      <c r="BG2901" s="230"/>
      <c r="BH2901" s="230"/>
      <c r="BI2901" s="230"/>
      <c r="BJ2901" s="230"/>
      <c r="BK2901" s="230"/>
      <c r="BL2901" s="230"/>
      <c r="BM2901" s="230"/>
      <c r="BN2901" s="230"/>
      <c r="BO2901" s="230"/>
      <c r="BP2901" s="230"/>
      <c r="BQ2901" s="230"/>
      <c r="BR2901" s="230"/>
      <c r="BS2901" s="230"/>
      <c r="BT2901" s="230"/>
      <c r="BU2901" s="230"/>
      <c r="BV2901" s="230"/>
      <c r="BW2901" s="230"/>
      <c r="BX2901" s="230"/>
      <c r="BY2901" s="230"/>
      <c r="BZ2901" s="230"/>
      <c r="CA2901" s="230"/>
      <c r="CB2901" s="230"/>
      <c r="CC2901" s="230"/>
      <c r="CD2901" s="230"/>
      <c r="CE2901" s="230"/>
      <c r="CF2901" s="230"/>
      <c r="CG2901" s="230"/>
      <c r="CH2901" s="230"/>
      <c r="CI2901" s="230"/>
      <c r="CJ2901" s="230"/>
    </row>
    <row r="2902" spans="1:88" ht="14.25" customHeight="1">
      <c r="A2902" s="412"/>
      <c r="B2902" s="88"/>
      <c r="C2902" s="89"/>
      <c r="E2902" s="224"/>
      <c r="F2902" s="224"/>
      <c r="G2902" s="224"/>
      <c r="H2902" s="224"/>
      <c r="I2902" s="232"/>
      <c r="J2902" s="224"/>
      <c r="K2902" s="224"/>
      <c r="L2902" s="224"/>
      <c r="M2902" s="233"/>
      <c r="N2902" s="224"/>
      <c r="P2902" s="233"/>
      <c r="Q2902" s="244"/>
      <c r="R2902" s="245"/>
      <c r="S2902" s="154"/>
      <c r="T2902" s="154"/>
      <c r="U2902" s="236"/>
      <c r="V2902" s="225"/>
      <c r="W2902" s="246"/>
      <c r="X2902" s="247"/>
      <c r="Y2902" s="248"/>
      <c r="Z2902" s="249"/>
      <c r="AA2902" s="249"/>
      <c r="AB2902" s="250"/>
      <c r="AC2902" s="250"/>
      <c r="AD2902" s="230"/>
      <c r="AE2902" s="251"/>
      <c r="AF2902" s="252"/>
      <c r="AG2902" s="236"/>
      <c r="AH2902" s="253"/>
      <c r="AI2902" s="230"/>
      <c r="AJ2902" s="230"/>
      <c r="AK2902" s="230"/>
      <c r="AL2902" s="230"/>
      <c r="AM2902" s="230"/>
      <c r="AN2902" s="230"/>
      <c r="AO2902" s="230"/>
      <c r="AP2902" s="230"/>
      <c r="AQ2902" s="230"/>
      <c r="AR2902" s="249"/>
      <c r="AS2902" s="230"/>
      <c r="AT2902" s="230"/>
      <c r="AU2902" s="230"/>
      <c r="AV2902" s="230"/>
      <c r="AW2902" s="230"/>
      <c r="AX2902" s="230"/>
      <c r="AY2902" s="230"/>
      <c r="AZ2902" s="230"/>
      <c r="BA2902" s="230"/>
      <c r="BB2902" s="230"/>
      <c r="BC2902" s="230"/>
      <c r="BD2902" s="230"/>
      <c r="BE2902" s="230"/>
      <c r="BF2902" s="230"/>
      <c r="BG2902" s="230"/>
      <c r="BH2902" s="230"/>
      <c r="BI2902" s="230"/>
      <c r="BJ2902" s="230"/>
      <c r="BK2902" s="230"/>
      <c r="BL2902" s="230"/>
      <c r="BM2902" s="230"/>
      <c r="BN2902" s="230"/>
      <c r="BO2902" s="230"/>
      <c r="BP2902" s="230"/>
      <c r="BQ2902" s="230"/>
      <c r="BR2902" s="230"/>
      <c r="BS2902" s="230"/>
      <c r="BT2902" s="230"/>
      <c r="BU2902" s="230"/>
      <c r="BV2902" s="230"/>
      <c r="BW2902" s="230"/>
      <c r="BX2902" s="230"/>
      <c r="BY2902" s="230"/>
      <c r="BZ2902" s="230"/>
      <c r="CA2902" s="230"/>
      <c r="CB2902" s="230"/>
      <c r="CC2902" s="230"/>
      <c r="CD2902" s="230"/>
      <c r="CE2902" s="230"/>
      <c r="CF2902" s="230"/>
      <c r="CG2902" s="230"/>
      <c r="CH2902" s="230"/>
      <c r="CI2902" s="230"/>
      <c r="CJ2902" s="230"/>
    </row>
    <row r="2903" spans="1:88" ht="14.25" customHeight="1">
      <c r="A2903" s="412"/>
      <c r="B2903" s="88"/>
      <c r="C2903" s="89"/>
      <c r="E2903" s="224"/>
      <c r="F2903" s="224"/>
      <c r="G2903" s="224"/>
      <c r="H2903" s="224"/>
      <c r="I2903" s="232"/>
      <c r="J2903" s="224"/>
      <c r="K2903" s="224"/>
      <c r="L2903" s="224"/>
      <c r="M2903" s="233"/>
      <c r="N2903" s="224"/>
      <c r="P2903" s="233"/>
      <c r="Q2903" s="244"/>
      <c r="R2903" s="245"/>
      <c r="S2903" s="154"/>
      <c r="T2903" s="154"/>
      <c r="U2903" s="236"/>
      <c r="V2903" s="225"/>
      <c r="W2903" s="246"/>
      <c r="X2903" s="247"/>
      <c r="Y2903" s="248"/>
      <c r="Z2903" s="249"/>
      <c r="AA2903" s="249"/>
      <c r="AB2903" s="250"/>
      <c r="AC2903" s="250"/>
      <c r="AD2903" s="230"/>
      <c r="AE2903" s="251"/>
      <c r="AF2903" s="252"/>
      <c r="AG2903" s="236"/>
      <c r="AH2903" s="253"/>
      <c r="AI2903" s="230"/>
      <c r="AJ2903" s="230"/>
      <c r="AK2903" s="230"/>
      <c r="AL2903" s="230"/>
      <c r="AM2903" s="230"/>
      <c r="AN2903" s="230"/>
      <c r="AO2903" s="230"/>
      <c r="AP2903" s="230"/>
      <c r="AQ2903" s="230"/>
      <c r="AR2903" s="249"/>
      <c r="AS2903" s="230"/>
      <c r="AT2903" s="230"/>
      <c r="AU2903" s="230"/>
      <c r="AV2903" s="230"/>
      <c r="AW2903" s="230"/>
      <c r="AX2903" s="230"/>
      <c r="AY2903" s="230"/>
      <c r="AZ2903" s="230"/>
      <c r="BA2903" s="230"/>
      <c r="BB2903" s="230"/>
      <c r="BC2903" s="230"/>
      <c r="BD2903" s="230"/>
      <c r="BE2903" s="230"/>
      <c r="BF2903" s="230"/>
      <c r="BG2903" s="230"/>
      <c r="BH2903" s="230"/>
      <c r="BI2903" s="230"/>
      <c r="BJ2903" s="230"/>
      <c r="BK2903" s="230"/>
      <c r="BL2903" s="230"/>
      <c r="BM2903" s="230"/>
      <c r="BN2903" s="230"/>
      <c r="BO2903" s="230"/>
      <c r="BP2903" s="230"/>
      <c r="BQ2903" s="230"/>
      <c r="BR2903" s="230"/>
      <c r="BS2903" s="230"/>
      <c r="BT2903" s="230"/>
      <c r="BU2903" s="230"/>
      <c r="BV2903" s="230"/>
      <c r="BW2903" s="230"/>
      <c r="BX2903" s="230"/>
      <c r="BY2903" s="230"/>
      <c r="BZ2903" s="230"/>
      <c r="CA2903" s="230"/>
      <c r="CB2903" s="230"/>
      <c r="CC2903" s="230"/>
      <c r="CD2903" s="230"/>
      <c r="CE2903" s="230"/>
      <c r="CF2903" s="230"/>
      <c r="CG2903" s="230"/>
      <c r="CH2903" s="230"/>
      <c r="CI2903" s="230"/>
      <c r="CJ2903" s="230"/>
    </row>
    <row r="2904" spans="1:88" ht="14.25" customHeight="1">
      <c r="A2904" s="412"/>
      <c r="B2904" s="88"/>
      <c r="C2904" s="89"/>
      <c r="E2904" s="224"/>
      <c r="F2904" s="224"/>
      <c r="G2904" s="224"/>
      <c r="H2904" s="224"/>
      <c r="I2904" s="232"/>
      <c r="J2904" s="224"/>
      <c r="K2904" s="224"/>
      <c r="L2904" s="224"/>
      <c r="M2904" s="233"/>
      <c r="N2904" s="224"/>
      <c r="P2904" s="233"/>
      <c r="Q2904" s="244"/>
      <c r="R2904" s="245"/>
      <c r="S2904" s="154"/>
      <c r="T2904" s="154"/>
      <c r="U2904" s="236"/>
      <c r="V2904" s="225"/>
      <c r="W2904" s="246"/>
      <c r="X2904" s="247"/>
      <c r="Y2904" s="248"/>
      <c r="Z2904" s="249"/>
      <c r="AA2904" s="249"/>
      <c r="AB2904" s="250"/>
      <c r="AC2904" s="250"/>
      <c r="AD2904" s="230"/>
      <c r="AE2904" s="251"/>
      <c r="AF2904" s="252"/>
      <c r="AG2904" s="236"/>
      <c r="AH2904" s="253"/>
      <c r="AI2904" s="230"/>
      <c r="AJ2904" s="230"/>
      <c r="AK2904" s="230"/>
      <c r="AL2904" s="230"/>
      <c r="AM2904" s="230"/>
      <c r="AN2904" s="230"/>
      <c r="AO2904" s="230"/>
      <c r="AP2904" s="230"/>
      <c r="AQ2904" s="230"/>
      <c r="AR2904" s="249"/>
      <c r="AS2904" s="230"/>
      <c r="AT2904" s="230"/>
      <c r="AU2904" s="230"/>
      <c r="AV2904" s="230"/>
      <c r="AW2904" s="230"/>
      <c r="AX2904" s="230"/>
      <c r="AY2904" s="230"/>
      <c r="AZ2904" s="230"/>
      <c r="BA2904" s="230"/>
      <c r="BB2904" s="230"/>
      <c r="BC2904" s="230"/>
      <c r="BD2904" s="230"/>
      <c r="BE2904" s="230"/>
      <c r="BF2904" s="230"/>
      <c r="BG2904" s="230"/>
      <c r="BH2904" s="230"/>
      <c r="BI2904" s="230"/>
      <c r="BJ2904" s="230"/>
      <c r="BK2904" s="230"/>
      <c r="BL2904" s="230"/>
      <c r="BM2904" s="230"/>
      <c r="BN2904" s="230"/>
      <c r="BO2904" s="230"/>
      <c r="BP2904" s="230"/>
      <c r="BQ2904" s="230"/>
      <c r="BR2904" s="230"/>
      <c r="BS2904" s="230"/>
      <c r="BT2904" s="230"/>
      <c r="BU2904" s="230"/>
      <c r="BV2904" s="230"/>
      <c r="BW2904" s="230"/>
      <c r="BX2904" s="230"/>
      <c r="BY2904" s="230"/>
      <c r="BZ2904" s="230"/>
      <c r="CA2904" s="230"/>
      <c r="CB2904" s="230"/>
      <c r="CC2904" s="230"/>
      <c r="CD2904" s="230"/>
      <c r="CE2904" s="230"/>
      <c r="CF2904" s="230"/>
      <c r="CG2904" s="230"/>
      <c r="CH2904" s="230"/>
      <c r="CI2904" s="230"/>
      <c r="CJ2904" s="230"/>
    </row>
    <row r="2905" spans="1:88" ht="14.25" customHeight="1">
      <c r="A2905" s="412"/>
      <c r="B2905" s="88"/>
      <c r="C2905" s="89"/>
      <c r="E2905" s="224"/>
      <c r="F2905" s="224"/>
      <c r="G2905" s="224"/>
      <c r="H2905" s="224"/>
      <c r="I2905" s="232"/>
      <c r="J2905" s="224"/>
      <c r="K2905" s="224"/>
      <c r="L2905" s="224"/>
      <c r="M2905" s="233"/>
      <c r="N2905" s="224"/>
      <c r="P2905" s="233"/>
      <c r="Q2905" s="244"/>
      <c r="R2905" s="245"/>
      <c r="S2905" s="154"/>
      <c r="T2905" s="154"/>
      <c r="U2905" s="236"/>
      <c r="V2905" s="225"/>
      <c r="W2905" s="246"/>
      <c r="X2905" s="247"/>
      <c r="Y2905" s="248"/>
      <c r="Z2905" s="249"/>
      <c r="AA2905" s="249"/>
      <c r="AB2905" s="250"/>
      <c r="AC2905" s="250"/>
      <c r="AD2905" s="230"/>
      <c r="AE2905" s="251"/>
      <c r="AF2905" s="252"/>
      <c r="AG2905" s="236"/>
      <c r="AH2905" s="253"/>
      <c r="AI2905" s="230"/>
      <c r="AJ2905" s="230"/>
      <c r="AK2905" s="230"/>
      <c r="AL2905" s="230"/>
      <c r="AM2905" s="230"/>
      <c r="AN2905" s="230"/>
      <c r="AO2905" s="230"/>
      <c r="AP2905" s="230"/>
      <c r="AQ2905" s="230"/>
      <c r="AR2905" s="249"/>
      <c r="AS2905" s="230"/>
      <c r="AT2905" s="230"/>
      <c r="AU2905" s="230"/>
      <c r="AV2905" s="230"/>
      <c r="AW2905" s="230"/>
      <c r="AX2905" s="230"/>
      <c r="AY2905" s="230"/>
      <c r="AZ2905" s="230"/>
      <c r="BA2905" s="230"/>
      <c r="BB2905" s="230"/>
      <c r="BC2905" s="230"/>
      <c r="BD2905" s="230"/>
      <c r="BE2905" s="230"/>
      <c r="BF2905" s="230"/>
      <c r="BG2905" s="230"/>
      <c r="BH2905" s="230"/>
      <c r="BI2905" s="230"/>
      <c r="BJ2905" s="230"/>
      <c r="BK2905" s="230"/>
      <c r="BL2905" s="230"/>
      <c r="BM2905" s="230"/>
      <c r="BN2905" s="230"/>
      <c r="BO2905" s="230"/>
      <c r="BP2905" s="230"/>
      <c r="BQ2905" s="230"/>
      <c r="BR2905" s="230"/>
      <c r="BS2905" s="230"/>
      <c r="BT2905" s="230"/>
      <c r="BU2905" s="230"/>
      <c r="BV2905" s="230"/>
      <c r="BW2905" s="230"/>
      <c r="BX2905" s="230"/>
      <c r="BY2905" s="230"/>
      <c r="BZ2905" s="230"/>
      <c r="CA2905" s="230"/>
      <c r="CB2905" s="230"/>
      <c r="CC2905" s="230"/>
      <c r="CD2905" s="230"/>
      <c r="CE2905" s="230"/>
      <c r="CF2905" s="230"/>
      <c r="CG2905" s="230"/>
      <c r="CH2905" s="230"/>
      <c r="CI2905" s="230"/>
      <c r="CJ2905" s="230"/>
    </row>
    <row r="2906" spans="1:88" ht="14.25" customHeight="1">
      <c r="A2906" s="412"/>
      <c r="B2906" s="88"/>
      <c r="C2906" s="89"/>
      <c r="E2906" s="224"/>
      <c r="F2906" s="224"/>
      <c r="G2906" s="224"/>
      <c r="H2906" s="224"/>
      <c r="I2906" s="232"/>
      <c r="J2906" s="224"/>
      <c r="K2906" s="224"/>
      <c r="L2906" s="224"/>
      <c r="M2906" s="233"/>
      <c r="N2906" s="224"/>
      <c r="P2906" s="233"/>
      <c r="Q2906" s="244"/>
      <c r="R2906" s="245"/>
      <c r="S2906" s="154"/>
      <c r="T2906" s="154"/>
      <c r="U2906" s="236"/>
      <c r="V2906" s="225"/>
      <c r="W2906" s="246"/>
      <c r="X2906" s="247"/>
      <c r="Y2906" s="248"/>
      <c r="Z2906" s="249"/>
      <c r="AA2906" s="249"/>
      <c r="AB2906" s="250"/>
      <c r="AC2906" s="250"/>
      <c r="AD2906" s="230"/>
      <c r="AE2906" s="251"/>
      <c r="AF2906" s="252"/>
      <c r="AG2906" s="236"/>
      <c r="AH2906" s="253"/>
      <c r="AI2906" s="230"/>
      <c r="AJ2906" s="230"/>
      <c r="AK2906" s="230"/>
      <c r="AL2906" s="230"/>
      <c r="AM2906" s="230"/>
      <c r="AN2906" s="230"/>
      <c r="AO2906" s="230"/>
      <c r="AP2906" s="230"/>
      <c r="AQ2906" s="230"/>
      <c r="AR2906" s="249"/>
      <c r="AS2906" s="230"/>
      <c r="AT2906" s="230"/>
      <c r="AU2906" s="230"/>
      <c r="AV2906" s="230"/>
      <c r="AW2906" s="230"/>
      <c r="AX2906" s="230"/>
      <c r="AY2906" s="230"/>
      <c r="AZ2906" s="230"/>
      <c r="BA2906" s="230"/>
      <c r="BB2906" s="230"/>
      <c r="BC2906" s="230"/>
      <c r="BD2906" s="230"/>
      <c r="BE2906" s="230"/>
      <c r="BF2906" s="230"/>
      <c r="BG2906" s="230"/>
      <c r="BH2906" s="230"/>
      <c r="BI2906" s="230"/>
      <c r="BJ2906" s="230"/>
      <c r="BK2906" s="230"/>
      <c r="BL2906" s="230"/>
      <c r="BM2906" s="230"/>
      <c r="BN2906" s="230"/>
      <c r="BO2906" s="230"/>
      <c r="BP2906" s="230"/>
      <c r="BQ2906" s="230"/>
      <c r="BR2906" s="230"/>
      <c r="BS2906" s="230"/>
      <c r="BT2906" s="230"/>
      <c r="BU2906" s="230"/>
      <c r="BV2906" s="230"/>
      <c r="BW2906" s="230"/>
      <c r="BX2906" s="230"/>
      <c r="BY2906" s="230"/>
      <c r="BZ2906" s="230"/>
      <c r="CA2906" s="230"/>
      <c r="CB2906" s="230"/>
      <c r="CC2906" s="230"/>
      <c r="CD2906" s="230"/>
      <c r="CE2906" s="230"/>
      <c r="CF2906" s="230"/>
      <c r="CG2906" s="230"/>
      <c r="CH2906" s="230"/>
      <c r="CI2906" s="230"/>
      <c r="CJ2906" s="230"/>
    </row>
    <row r="2907" spans="1:88" ht="14.25" customHeight="1">
      <c r="A2907" s="412"/>
      <c r="B2907" s="88"/>
      <c r="C2907" s="89"/>
      <c r="E2907" s="224"/>
      <c r="F2907" s="224"/>
      <c r="G2907" s="224"/>
      <c r="H2907" s="224"/>
      <c r="I2907" s="232"/>
      <c r="J2907" s="224"/>
      <c r="K2907" s="224"/>
      <c r="L2907" s="224"/>
      <c r="M2907" s="233"/>
      <c r="N2907" s="224"/>
      <c r="P2907" s="233"/>
      <c r="Q2907" s="244"/>
      <c r="R2907" s="245"/>
      <c r="S2907" s="154"/>
      <c r="T2907" s="154"/>
      <c r="U2907" s="236"/>
      <c r="V2907" s="225"/>
      <c r="W2907" s="246"/>
      <c r="X2907" s="247"/>
      <c r="Y2907" s="248"/>
      <c r="Z2907" s="249"/>
      <c r="AA2907" s="249"/>
      <c r="AB2907" s="250"/>
      <c r="AC2907" s="250"/>
      <c r="AD2907" s="230"/>
      <c r="AE2907" s="251"/>
      <c r="AF2907" s="252"/>
      <c r="AG2907" s="236"/>
      <c r="AH2907" s="253"/>
      <c r="AI2907" s="230"/>
      <c r="AJ2907" s="230"/>
      <c r="AK2907" s="230"/>
      <c r="AL2907" s="230"/>
      <c r="AM2907" s="230"/>
      <c r="AN2907" s="230"/>
      <c r="AO2907" s="230"/>
      <c r="AP2907" s="230"/>
      <c r="AQ2907" s="230"/>
      <c r="AR2907" s="249"/>
      <c r="AS2907" s="230"/>
      <c r="AT2907" s="230"/>
      <c r="AU2907" s="230"/>
      <c r="AV2907" s="230"/>
      <c r="AW2907" s="230"/>
      <c r="AX2907" s="230"/>
      <c r="AY2907" s="230"/>
      <c r="AZ2907" s="230"/>
      <c r="BA2907" s="230"/>
      <c r="BB2907" s="230"/>
      <c r="BC2907" s="230"/>
      <c r="BD2907" s="230"/>
      <c r="BE2907" s="230"/>
      <c r="BF2907" s="230"/>
      <c r="BG2907" s="230"/>
      <c r="BH2907" s="230"/>
      <c r="BI2907" s="230"/>
      <c r="BJ2907" s="230"/>
      <c r="BK2907" s="230"/>
      <c r="BL2907" s="230"/>
      <c r="BM2907" s="230"/>
      <c r="BN2907" s="230"/>
      <c r="BO2907" s="230"/>
      <c r="BP2907" s="230"/>
      <c r="BQ2907" s="230"/>
      <c r="BR2907" s="230"/>
      <c r="BS2907" s="230"/>
      <c r="BT2907" s="230"/>
      <c r="BU2907" s="230"/>
      <c r="BV2907" s="230"/>
      <c r="BW2907" s="230"/>
      <c r="BX2907" s="230"/>
      <c r="BY2907" s="230"/>
      <c r="BZ2907" s="230"/>
      <c r="CA2907" s="230"/>
      <c r="CB2907" s="230"/>
      <c r="CC2907" s="230"/>
      <c r="CD2907" s="230"/>
      <c r="CE2907" s="230"/>
      <c r="CF2907" s="230"/>
      <c r="CG2907" s="230"/>
      <c r="CH2907" s="230"/>
      <c r="CI2907" s="230"/>
      <c r="CJ2907" s="230"/>
    </row>
    <row r="2908" spans="1:88" ht="14.25" customHeight="1">
      <c r="A2908" s="412"/>
      <c r="B2908" s="88"/>
      <c r="C2908" s="89"/>
      <c r="E2908" s="224"/>
      <c r="F2908" s="224"/>
      <c r="G2908" s="224"/>
      <c r="H2908" s="224"/>
      <c r="I2908" s="232"/>
      <c r="J2908" s="224"/>
      <c r="K2908" s="224"/>
      <c r="L2908" s="224"/>
      <c r="M2908" s="233"/>
      <c r="N2908" s="224"/>
      <c r="P2908" s="233"/>
      <c r="Q2908" s="244"/>
      <c r="R2908" s="245"/>
      <c r="S2908" s="154"/>
      <c r="T2908" s="154"/>
      <c r="U2908" s="236"/>
      <c r="V2908" s="225"/>
      <c r="W2908" s="246"/>
      <c r="X2908" s="247"/>
      <c r="Y2908" s="248"/>
      <c r="Z2908" s="249"/>
      <c r="AA2908" s="249"/>
      <c r="AB2908" s="250"/>
      <c r="AC2908" s="250"/>
      <c r="AD2908" s="230"/>
      <c r="AE2908" s="251"/>
      <c r="AF2908" s="252"/>
      <c r="AG2908" s="236"/>
      <c r="AH2908" s="253"/>
      <c r="AI2908" s="230"/>
      <c r="AJ2908" s="230"/>
      <c r="AK2908" s="230"/>
      <c r="AL2908" s="230"/>
      <c r="AM2908" s="230"/>
      <c r="AN2908" s="230"/>
      <c r="AO2908" s="230"/>
      <c r="AP2908" s="230"/>
      <c r="AQ2908" s="230"/>
      <c r="AR2908" s="249"/>
      <c r="AS2908" s="230"/>
      <c r="AT2908" s="230"/>
      <c r="AU2908" s="230"/>
      <c r="AV2908" s="230"/>
      <c r="AW2908" s="230"/>
      <c r="AX2908" s="230"/>
      <c r="AY2908" s="230"/>
      <c r="AZ2908" s="230"/>
      <c r="BA2908" s="230"/>
      <c r="BB2908" s="230"/>
      <c r="BC2908" s="230"/>
      <c r="BD2908" s="230"/>
      <c r="BE2908" s="230"/>
      <c r="BF2908" s="230"/>
      <c r="BG2908" s="230"/>
      <c r="BH2908" s="230"/>
      <c r="BI2908" s="230"/>
      <c r="BJ2908" s="230"/>
      <c r="BK2908" s="230"/>
      <c r="BL2908" s="230"/>
      <c r="BM2908" s="230"/>
      <c r="BN2908" s="230"/>
      <c r="BO2908" s="230"/>
      <c r="BP2908" s="230"/>
      <c r="BQ2908" s="230"/>
      <c r="BR2908" s="230"/>
      <c r="BS2908" s="230"/>
      <c r="BT2908" s="230"/>
      <c r="BU2908" s="230"/>
      <c r="BV2908" s="230"/>
      <c r="BW2908" s="230"/>
      <c r="BX2908" s="230"/>
      <c r="BY2908" s="230"/>
      <c r="BZ2908" s="230"/>
      <c r="CA2908" s="230"/>
      <c r="CB2908" s="230"/>
      <c r="CC2908" s="230"/>
      <c r="CD2908" s="230"/>
      <c r="CE2908" s="230"/>
      <c r="CF2908" s="230"/>
      <c r="CG2908" s="230"/>
      <c r="CH2908" s="230"/>
      <c r="CI2908" s="230"/>
      <c r="CJ2908" s="230"/>
    </row>
    <row r="2909" spans="1:88" ht="14.25" customHeight="1">
      <c r="A2909" s="412"/>
      <c r="B2909" s="88"/>
      <c r="C2909" s="89"/>
      <c r="E2909" s="224"/>
      <c r="F2909" s="224"/>
      <c r="G2909" s="224"/>
      <c r="H2909" s="224"/>
      <c r="I2909" s="232"/>
      <c r="J2909" s="224"/>
      <c r="K2909" s="224"/>
      <c r="L2909" s="224"/>
      <c r="M2909" s="233"/>
      <c r="N2909" s="224"/>
      <c r="P2909" s="233"/>
      <c r="Q2909" s="244"/>
      <c r="R2909" s="245"/>
      <c r="S2909" s="154"/>
      <c r="T2909" s="154"/>
      <c r="U2909" s="236"/>
      <c r="V2909" s="225"/>
      <c r="W2909" s="246"/>
      <c r="X2909" s="247"/>
      <c r="Y2909" s="248"/>
      <c r="Z2909" s="249"/>
      <c r="AA2909" s="249"/>
      <c r="AB2909" s="250"/>
      <c r="AC2909" s="250"/>
      <c r="AD2909" s="230"/>
      <c r="AE2909" s="251"/>
      <c r="AF2909" s="252"/>
      <c r="AG2909" s="236"/>
      <c r="AH2909" s="253"/>
      <c r="AI2909" s="230"/>
      <c r="AJ2909" s="230"/>
      <c r="AK2909" s="230"/>
      <c r="AL2909" s="230"/>
      <c r="AM2909" s="230"/>
      <c r="AN2909" s="230"/>
      <c r="AO2909" s="230"/>
      <c r="AP2909" s="230"/>
      <c r="AQ2909" s="230"/>
      <c r="AR2909" s="249"/>
      <c r="AS2909" s="230"/>
      <c r="AT2909" s="230"/>
      <c r="AU2909" s="230"/>
      <c r="AV2909" s="230"/>
      <c r="AW2909" s="230"/>
      <c r="AX2909" s="230"/>
      <c r="AY2909" s="230"/>
      <c r="AZ2909" s="230"/>
      <c r="BA2909" s="230"/>
      <c r="BB2909" s="230"/>
      <c r="BC2909" s="230"/>
      <c r="BD2909" s="230"/>
      <c r="BE2909" s="230"/>
      <c r="BF2909" s="230"/>
      <c r="BG2909" s="230"/>
      <c r="BH2909" s="230"/>
      <c r="BI2909" s="230"/>
      <c r="BJ2909" s="230"/>
      <c r="BK2909" s="230"/>
      <c r="BL2909" s="230"/>
      <c r="BM2909" s="230"/>
      <c r="BN2909" s="230"/>
      <c r="BO2909" s="230"/>
      <c r="BP2909" s="230"/>
      <c r="BQ2909" s="230"/>
      <c r="BR2909" s="230"/>
      <c r="BS2909" s="230"/>
      <c r="BT2909" s="230"/>
      <c r="BU2909" s="230"/>
      <c r="BV2909" s="230"/>
      <c r="BW2909" s="230"/>
      <c r="BX2909" s="230"/>
      <c r="BY2909" s="230"/>
      <c r="BZ2909" s="230"/>
      <c r="CA2909" s="230"/>
      <c r="CB2909" s="230"/>
      <c r="CC2909" s="230"/>
      <c r="CD2909" s="230"/>
      <c r="CE2909" s="230"/>
      <c r="CF2909" s="230"/>
      <c r="CG2909" s="230"/>
      <c r="CH2909" s="230"/>
      <c r="CI2909" s="230"/>
      <c r="CJ2909" s="230"/>
    </row>
    <row r="2910" spans="1:88" ht="14.25" customHeight="1">
      <c r="A2910" s="412"/>
      <c r="B2910" s="88"/>
      <c r="C2910" s="89"/>
      <c r="E2910" s="224"/>
      <c r="F2910" s="224"/>
      <c r="G2910" s="224"/>
      <c r="H2910" s="224"/>
      <c r="I2910" s="232"/>
      <c r="J2910" s="224"/>
      <c r="K2910" s="224"/>
      <c r="L2910" s="224"/>
      <c r="M2910" s="233"/>
      <c r="N2910" s="224"/>
      <c r="P2910" s="233"/>
      <c r="Q2910" s="244"/>
      <c r="R2910" s="245"/>
      <c r="S2910" s="154"/>
      <c r="T2910" s="154"/>
      <c r="U2910" s="236"/>
      <c r="V2910" s="225"/>
      <c r="W2910" s="246"/>
      <c r="X2910" s="247"/>
      <c r="Y2910" s="248"/>
      <c r="Z2910" s="249"/>
      <c r="AA2910" s="249"/>
      <c r="AB2910" s="250"/>
      <c r="AC2910" s="250"/>
      <c r="AD2910" s="230"/>
      <c r="AE2910" s="251"/>
      <c r="AF2910" s="252"/>
      <c r="AG2910" s="236"/>
      <c r="AH2910" s="253"/>
      <c r="AI2910" s="230"/>
      <c r="AJ2910" s="230"/>
      <c r="AK2910" s="230"/>
      <c r="AL2910" s="230"/>
      <c r="AM2910" s="230"/>
      <c r="AN2910" s="230"/>
      <c r="AO2910" s="230"/>
      <c r="AP2910" s="230"/>
      <c r="AQ2910" s="230"/>
      <c r="AR2910" s="249"/>
      <c r="AS2910" s="230"/>
      <c r="AT2910" s="230"/>
      <c r="AU2910" s="230"/>
      <c r="AV2910" s="230"/>
      <c r="AW2910" s="230"/>
      <c r="AX2910" s="230"/>
      <c r="AY2910" s="230"/>
      <c r="AZ2910" s="230"/>
      <c r="BA2910" s="230"/>
      <c r="BB2910" s="230"/>
      <c r="BC2910" s="230"/>
      <c r="BD2910" s="230"/>
      <c r="BE2910" s="230"/>
      <c r="BF2910" s="230"/>
      <c r="BG2910" s="230"/>
      <c r="BH2910" s="230"/>
      <c r="BI2910" s="230"/>
      <c r="BJ2910" s="230"/>
      <c r="BK2910" s="230"/>
      <c r="BL2910" s="230"/>
      <c r="BM2910" s="230"/>
      <c r="BN2910" s="230"/>
      <c r="BO2910" s="230"/>
      <c r="BP2910" s="230"/>
      <c r="BQ2910" s="230"/>
      <c r="BR2910" s="230"/>
      <c r="BS2910" s="230"/>
      <c r="BT2910" s="230"/>
      <c r="BU2910" s="230"/>
      <c r="BV2910" s="230"/>
      <c r="BW2910" s="230"/>
      <c r="BX2910" s="230"/>
      <c r="BY2910" s="230"/>
      <c r="BZ2910" s="230"/>
      <c r="CA2910" s="230"/>
      <c r="CB2910" s="230"/>
      <c r="CC2910" s="230"/>
      <c r="CD2910" s="230"/>
      <c r="CE2910" s="230"/>
      <c r="CF2910" s="230"/>
      <c r="CG2910" s="230"/>
      <c r="CH2910" s="230"/>
      <c r="CI2910" s="230"/>
      <c r="CJ2910" s="230"/>
    </row>
    <row r="2911" spans="1:88" ht="14.25" customHeight="1">
      <c r="A2911" s="412"/>
      <c r="B2911" s="88"/>
      <c r="C2911" s="89"/>
      <c r="E2911" s="224"/>
      <c r="F2911" s="224"/>
      <c r="G2911" s="224"/>
      <c r="H2911" s="224"/>
      <c r="I2911" s="232"/>
      <c r="J2911" s="224"/>
      <c r="K2911" s="224"/>
      <c r="L2911" s="224"/>
      <c r="M2911" s="233"/>
      <c r="N2911" s="224"/>
      <c r="P2911" s="233"/>
      <c r="Q2911" s="244"/>
      <c r="R2911" s="245"/>
      <c r="S2911" s="154"/>
      <c r="T2911" s="154"/>
      <c r="U2911" s="236"/>
      <c r="V2911" s="225"/>
      <c r="W2911" s="246"/>
      <c r="X2911" s="247"/>
      <c r="Y2911" s="248"/>
      <c r="Z2911" s="249"/>
      <c r="AA2911" s="249"/>
      <c r="AB2911" s="250"/>
      <c r="AC2911" s="250"/>
      <c r="AD2911" s="230"/>
      <c r="AE2911" s="251"/>
      <c r="AF2911" s="252"/>
      <c r="AG2911" s="236"/>
      <c r="AH2911" s="253"/>
      <c r="AI2911" s="230"/>
      <c r="AJ2911" s="230"/>
      <c r="AK2911" s="230"/>
      <c r="AL2911" s="230"/>
      <c r="AM2911" s="230"/>
      <c r="AN2911" s="230"/>
      <c r="AO2911" s="230"/>
      <c r="AP2911" s="230"/>
      <c r="AQ2911" s="230"/>
      <c r="AR2911" s="249"/>
      <c r="AS2911" s="230"/>
      <c r="AT2911" s="230"/>
      <c r="AU2911" s="230"/>
      <c r="AV2911" s="230"/>
      <c r="AW2911" s="230"/>
      <c r="AX2911" s="230"/>
      <c r="AY2911" s="230"/>
      <c r="AZ2911" s="230"/>
      <c r="BA2911" s="230"/>
      <c r="BB2911" s="230"/>
      <c r="BC2911" s="230"/>
      <c r="BD2911" s="230"/>
      <c r="BE2911" s="230"/>
      <c r="BF2911" s="230"/>
      <c r="BG2911" s="230"/>
      <c r="BH2911" s="230"/>
      <c r="BI2911" s="230"/>
      <c r="BJ2911" s="230"/>
      <c r="BK2911" s="230"/>
      <c r="BL2911" s="230"/>
      <c r="BM2911" s="230"/>
      <c r="BN2911" s="230"/>
      <c r="BO2911" s="230"/>
      <c r="BP2911" s="230"/>
      <c r="BQ2911" s="230"/>
      <c r="BR2911" s="230"/>
      <c r="BS2911" s="230"/>
      <c r="BT2911" s="230"/>
      <c r="BU2911" s="230"/>
      <c r="BV2911" s="230"/>
      <c r="BW2911" s="230"/>
      <c r="BX2911" s="230"/>
      <c r="BY2911" s="230"/>
      <c r="BZ2911" s="230"/>
      <c r="CA2911" s="230"/>
      <c r="CB2911" s="230"/>
      <c r="CC2911" s="230"/>
      <c r="CD2911" s="230"/>
      <c r="CE2911" s="230"/>
      <c r="CF2911" s="230"/>
      <c r="CG2911" s="230"/>
      <c r="CH2911" s="230"/>
      <c r="CI2911" s="230"/>
      <c r="CJ2911" s="230"/>
    </row>
    <row r="2912" spans="1:88" ht="14.25" customHeight="1">
      <c r="A2912" s="412"/>
      <c r="B2912" s="88"/>
      <c r="C2912" s="89"/>
      <c r="E2912" s="224"/>
      <c r="F2912" s="224"/>
      <c r="G2912" s="224"/>
      <c r="H2912" s="224"/>
      <c r="I2912" s="232"/>
      <c r="J2912" s="224"/>
      <c r="K2912" s="224"/>
      <c r="L2912" s="224"/>
      <c r="M2912" s="233"/>
      <c r="N2912" s="224"/>
      <c r="P2912" s="233"/>
      <c r="Q2912" s="244"/>
      <c r="R2912" s="245"/>
      <c r="S2912" s="154"/>
      <c r="T2912" s="154"/>
      <c r="U2912" s="236"/>
      <c r="V2912" s="225"/>
      <c r="W2912" s="246"/>
      <c r="X2912" s="247"/>
      <c r="Y2912" s="248"/>
      <c r="Z2912" s="249"/>
      <c r="AA2912" s="249"/>
      <c r="AB2912" s="250"/>
      <c r="AC2912" s="250"/>
      <c r="AD2912" s="230"/>
      <c r="AE2912" s="251"/>
      <c r="AF2912" s="252"/>
      <c r="AG2912" s="236"/>
      <c r="AH2912" s="253"/>
      <c r="AI2912" s="230"/>
      <c r="AJ2912" s="230"/>
      <c r="AK2912" s="230"/>
      <c r="AL2912" s="230"/>
      <c r="AM2912" s="230"/>
      <c r="AN2912" s="230"/>
      <c r="AO2912" s="230"/>
      <c r="AP2912" s="230"/>
      <c r="AQ2912" s="230"/>
      <c r="AR2912" s="249"/>
      <c r="AS2912" s="230"/>
      <c r="AT2912" s="230"/>
      <c r="AU2912" s="230"/>
      <c r="AV2912" s="230"/>
      <c r="AW2912" s="230"/>
      <c r="AX2912" s="230"/>
      <c r="AY2912" s="230"/>
      <c r="AZ2912" s="230"/>
      <c r="BA2912" s="230"/>
      <c r="BB2912" s="230"/>
      <c r="BC2912" s="230"/>
      <c r="BD2912" s="230"/>
      <c r="BE2912" s="230"/>
      <c r="BF2912" s="230"/>
      <c r="BG2912" s="230"/>
      <c r="BH2912" s="230"/>
      <c r="BI2912" s="230"/>
      <c r="BJ2912" s="230"/>
      <c r="BK2912" s="230"/>
      <c r="BL2912" s="230"/>
      <c r="BM2912" s="230"/>
      <c r="BN2912" s="230"/>
      <c r="BO2912" s="230"/>
      <c r="BP2912" s="230"/>
      <c r="BQ2912" s="230"/>
      <c r="BR2912" s="230"/>
      <c r="BS2912" s="230"/>
      <c r="BT2912" s="230"/>
      <c r="BU2912" s="230"/>
      <c r="BV2912" s="230"/>
      <c r="BW2912" s="230"/>
      <c r="BX2912" s="230"/>
      <c r="BY2912" s="230"/>
      <c r="BZ2912" s="230"/>
      <c r="CA2912" s="230"/>
      <c r="CB2912" s="230"/>
      <c r="CC2912" s="230"/>
      <c r="CD2912" s="230"/>
      <c r="CE2912" s="230"/>
      <c r="CF2912" s="230"/>
      <c r="CG2912" s="230"/>
      <c r="CH2912" s="230"/>
      <c r="CI2912" s="230"/>
      <c r="CJ2912" s="230"/>
    </row>
    <row r="2913" spans="1:88" ht="14.25" customHeight="1">
      <c r="A2913" s="412"/>
      <c r="B2913" s="88"/>
      <c r="C2913" s="89"/>
      <c r="E2913" s="224"/>
      <c r="F2913" s="224"/>
      <c r="G2913" s="224"/>
      <c r="H2913" s="224"/>
      <c r="I2913" s="232"/>
      <c r="J2913" s="224"/>
      <c r="K2913" s="224"/>
      <c r="L2913" s="224"/>
      <c r="M2913" s="233"/>
      <c r="N2913" s="224"/>
      <c r="P2913" s="233"/>
      <c r="Q2913" s="244"/>
      <c r="R2913" s="245"/>
      <c r="S2913" s="154"/>
      <c r="T2913" s="154"/>
      <c r="U2913" s="236"/>
      <c r="V2913" s="225"/>
      <c r="W2913" s="246"/>
      <c r="X2913" s="247"/>
      <c r="Y2913" s="248"/>
      <c r="Z2913" s="249"/>
      <c r="AA2913" s="249"/>
      <c r="AB2913" s="250"/>
      <c r="AC2913" s="250"/>
      <c r="AD2913" s="230"/>
      <c r="AE2913" s="251"/>
      <c r="AF2913" s="252"/>
      <c r="AG2913" s="236"/>
      <c r="AH2913" s="253"/>
      <c r="AI2913" s="230"/>
      <c r="AJ2913" s="230"/>
      <c r="AK2913" s="230"/>
      <c r="AL2913" s="230"/>
      <c r="AM2913" s="230"/>
      <c r="AN2913" s="230"/>
      <c r="AO2913" s="230"/>
      <c r="AP2913" s="230"/>
      <c r="AQ2913" s="230"/>
      <c r="AR2913" s="249"/>
      <c r="AS2913" s="230"/>
      <c r="AT2913" s="230"/>
      <c r="AU2913" s="230"/>
      <c r="AV2913" s="230"/>
      <c r="AW2913" s="230"/>
      <c r="AX2913" s="230"/>
      <c r="AY2913" s="230"/>
      <c r="AZ2913" s="230"/>
      <c r="BA2913" s="230"/>
      <c r="BB2913" s="230"/>
      <c r="BC2913" s="230"/>
      <c r="BD2913" s="230"/>
      <c r="BE2913" s="230"/>
      <c r="BF2913" s="230"/>
      <c r="BG2913" s="230"/>
      <c r="BH2913" s="230"/>
      <c r="BI2913" s="230"/>
      <c r="BJ2913" s="230"/>
      <c r="BK2913" s="230"/>
      <c r="BL2913" s="230"/>
      <c r="BM2913" s="230"/>
      <c r="BN2913" s="230"/>
      <c r="BO2913" s="230"/>
      <c r="BP2913" s="230"/>
      <c r="BQ2913" s="230"/>
      <c r="BR2913" s="230"/>
      <c r="BS2913" s="230"/>
      <c r="BT2913" s="230"/>
      <c r="BU2913" s="230"/>
      <c r="BV2913" s="230"/>
      <c r="BW2913" s="230"/>
      <c r="BX2913" s="230"/>
      <c r="BY2913" s="230"/>
      <c r="BZ2913" s="230"/>
      <c r="CA2913" s="230"/>
      <c r="CB2913" s="230"/>
      <c r="CC2913" s="230"/>
      <c r="CD2913" s="230"/>
      <c r="CE2913" s="230"/>
      <c r="CF2913" s="230"/>
      <c r="CG2913" s="230"/>
      <c r="CH2913" s="230"/>
      <c r="CI2913" s="230"/>
      <c r="CJ2913" s="230"/>
    </row>
    <row r="2914" spans="1:88" ht="14.25" customHeight="1">
      <c r="A2914" s="412"/>
      <c r="B2914" s="88"/>
      <c r="C2914" s="89"/>
      <c r="E2914" s="224"/>
      <c r="F2914" s="224"/>
      <c r="G2914" s="224"/>
      <c r="H2914" s="224"/>
      <c r="I2914" s="232"/>
      <c r="J2914" s="224"/>
      <c r="K2914" s="224"/>
      <c r="L2914" s="224"/>
      <c r="M2914" s="233"/>
      <c r="N2914" s="224"/>
      <c r="P2914" s="233"/>
      <c r="Q2914" s="244"/>
      <c r="R2914" s="245"/>
      <c r="S2914" s="154"/>
      <c r="T2914" s="154"/>
      <c r="U2914" s="236"/>
      <c r="V2914" s="225"/>
      <c r="W2914" s="246"/>
      <c r="X2914" s="247"/>
      <c r="Y2914" s="248"/>
      <c r="Z2914" s="249"/>
      <c r="AA2914" s="249"/>
      <c r="AB2914" s="250"/>
      <c r="AC2914" s="250"/>
      <c r="AD2914" s="230"/>
      <c r="AE2914" s="251"/>
      <c r="AF2914" s="252"/>
      <c r="AG2914" s="236"/>
      <c r="AH2914" s="253"/>
      <c r="AI2914" s="230"/>
      <c r="AJ2914" s="230"/>
      <c r="AK2914" s="230"/>
      <c r="AL2914" s="230"/>
      <c r="AM2914" s="230"/>
      <c r="AN2914" s="230"/>
      <c r="AO2914" s="230"/>
      <c r="AP2914" s="230"/>
      <c r="AQ2914" s="230"/>
      <c r="AR2914" s="249"/>
      <c r="AS2914" s="230"/>
      <c r="AT2914" s="230"/>
      <c r="AU2914" s="230"/>
      <c r="AV2914" s="230"/>
      <c r="AW2914" s="230"/>
      <c r="AX2914" s="230"/>
      <c r="AY2914" s="230"/>
      <c r="AZ2914" s="230"/>
      <c r="BA2914" s="230"/>
      <c r="BB2914" s="230"/>
      <c r="BC2914" s="230"/>
      <c r="BD2914" s="230"/>
      <c r="BE2914" s="230"/>
      <c r="BF2914" s="230"/>
      <c r="BG2914" s="230"/>
      <c r="BH2914" s="230"/>
      <c r="BI2914" s="230"/>
      <c r="BJ2914" s="230"/>
      <c r="BK2914" s="230"/>
      <c r="BL2914" s="230"/>
      <c r="BM2914" s="230"/>
      <c r="BN2914" s="230"/>
      <c r="BO2914" s="230"/>
      <c r="BP2914" s="230"/>
      <c r="BQ2914" s="230"/>
      <c r="BR2914" s="230"/>
      <c r="BS2914" s="230"/>
      <c r="BT2914" s="230"/>
      <c r="BU2914" s="230"/>
      <c r="BV2914" s="230"/>
      <c r="BW2914" s="230"/>
      <c r="BX2914" s="230"/>
      <c r="BY2914" s="230"/>
      <c r="BZ2914" s="230"/>
      <c r="CA2914" s="230"/>
      <c r="CB2914" s="230"/>
      <c r="CC2914" s="230"/>
      <c r="CD2914" s="230"/>
      <c r="CE2914" s="230"/>
      <c r="CF2914" s="230"/>
      <c r="CG2914" s="230"/>
      <c r="CH2914" s="230"/>
      <c r="CI2914" s="230"/>
      <c r="CJ2914" s="230"/>
    </row>
    <row r="2915" spans="1:88" ht="14.25" customHeight="1">
      <c r="A2915" s="412"/>
      <c r="B2915" s="88"/>
      <c r="C2915" s="89"/>
      <c r="E2915" s="224"/>
      <c r="F2915" s="224"/>
      <c r="G2915" s="224"/>
      <c r="H2915" s="224"/>
      <c r="I2915" s="232"/>
      <c r="J2915" s="224"/>
      <c r="K2915" s="224"/>
      <c r="L2915" s="224"/>
      <c r="M2915" s="233"/>
      <c r="N2915" s="224"/>
      <c r="P2915" s="233"/>
      <c r="Q2915" s="244"/>
      <c r="R2915" s="245"/>
      <c r="S2915" s="154"/>
      <c r="T2915" s="154"/>
      <c r="U2915" s="236"/>
      <c r="V2915" s="225"/>
      <c r="W2915" s="246"/>
      <c r="X2915" s="247"/>
      <c r="Y2915" s="248"/>
      <c r="Z2915" s="249"/>
      <c r="AA2915" s="249"/>
      <c r="AB2915" s="250"/>
      <c r="AC2915" s="250"/>
      <c r="AD2915" s="230"/>
      <c r="AE2915" s="251"/>
      <c r="AF2915" s="252"/>
      <c r="AG2915" s="236"/>
      <c r="AH2915" s="253"/>
      <c r="AI2915" s="230"/>
      <c r="AJ2915" s="230"/>
      <c r="AK2915" s="230"/>
      <c r="AL2915" s="230"/>
      <c r="AM2915" s="230"/>
      <c r="AN2915" s="230"/>
      <c r="AO2915" s="230"/>
      <c r="AP2915" s="230"/>
      <c r="AQ2915" s="230"/>
      <c r="AR2915" s="249"/>
      <c r="AS2915" s="230"/>
      <c r="AT2915" s="230"/>
      <c r="AU2915" s="230"/>
      <c r="AV2915" s="230"/>
      <c r="AW2915" s="230"/>
      <c r="AX2915" s="230"/>
      <c r="AY2915" s="230"/>
      <c r="AZ2915" s="230"/>
      <c r="BA2915" s="230"/>
      <c r="BB2915" s="230"/>
      <c r="BC2915" s="230"/>
      <c r="BD2915" s="230"/>
      <c r="BE2915" s="230"/>
      <c r="BF2915" s="230"/>
      <c r="BG2915" s="230"/>
      <c r="BH2915" s="230"/>
      <c r="BI2915" s="230"/>
      <c r="BJ2915" s="230"/>
      <c r="BK2915" s="230"/>
      <c r="BL2915" s="230"/>
      <c r="BM2915" s="230"/>
      <c r="BN2915" s="230"/>
      <c r="BO2915" s="230"/>
      <c r="BP2915" s="230"/>
      <c r="BQ2915" s="230"/>
      <c r="BR2915" s="230"/>
      <c r="BS2915" s="230"/>
      <c r="BT2915" s="230"/>
      <c r="BU2915" s="230"/>
      <c r="BV2915" s="230"/>
      <c r="BW2915" s="230"/>
      <c r="BX2915" s="230"/>
      <c r="BY2915" s="230"/>
      <c r="BZ2915" s="230"/>
      <c r="CA2915" s="230"/>
      <c r="CB2915" s="230"/>
      <c r="CC2915" s="230"/>
      <c r="CD2915" s="230"/>
      <c r="CE2915" s="230"/>
      <c r="CF2915" s="230"/>
      <c r="CG2915" s="230"/>
      <c r="CH2915" s="230"/>
      <c r="CI2915" s="230"/>
      <c r="CJ2915" s="230"/>
    </row>
    <row r="2916" spans="1:88" ht="14.25" customHeight="1">
      <c r="A2916" s="412"/>
      <c r="B2916" s="88"/>
      <c r="C2916" s="89"/>
      <c r="E2916" s="224"/>
      <c r="F2916" s="224"/>
      <c r="G2916" s="224"/>
      <c r="H2916" s="224"/>
      <c r="I2916" s="232"/>
      <c r="J2916" s="224"/>
      <c r="K2916" s="224"/>
      <c r="L2916" s="224"/>
      <c r="M2916" s="233"/>
      <c r="N2916" s="224"/>
      <c r="P2916" s="233"/>
      <c r="Q2916" s="244"/>
      <c r="R2916" s="245"/>
      <c r="S2916" s="154"/>
      <c r="T2916" s="154"/>
      <c r="U2916" s="236"/>
      <c r="V2916" s="225"/>
      <c r="W2916" s="246"/>
      <c r="X2916" s="247"/>
      <c r="Y2916" s="248"/>
      <c r="Z2916" s="249"/>
      <c r="AA2916" s="249"/>
      <c r="AB2916" s="250"/>
      <c r="AC2916" s="250"/>
      <c r="AD2916" s="230"/>
      <c r="AE2916" s="251"/>
      <c r="AF2916" s="252"/>
      <c r="AG2916" s="236"/>
      <c r="AH2916" s="253"/>
      <c r="AI2916" s="230"/>
      <c r="AJ2916" s="230"/>
      <c r="AK2916" s="230"/>
      <c r="AL2916" s="230"/>
      <c r="AM2916" s="230"/>
      <c r="AN2916" s="230"/>
      <c r="AO2916" s="230"/>
      <c r="AP2916" s="230"/>
      <c r="AQ2916" s="230"/>
      <c r="AR2916" s="249"/>
      <c r="AS2916" s="230"/>
      <c r="AT2916" s="230"/>
      <c r="AU2916" s="230"/>
      <c r="AV2916" s="230"/>
      <c r="AW2916" s="230"/>
      <c r="AX2916" s="230"/>
      <c r="AY2916" s="230"/>
      <c r="AZ2916" s="230"/>
      <c r="BA2916" s="230"/>
      <c r="BB2916" s="230"/>
      <c r="BC2916" s="230"/>
      <c r="BD2916" s="230"/>
      <c r="BE2916" s="230"/>
      <c r="BF2916" s="230"/>
      <c r="BG2916" s="230"/>
      <c r="BH2916" s="230"/>
      <c r="BI2916" s="230"/>
      <c r="BJ2916" s="230"/>
      <c r="BK2916" s="230"/>
      <c r="BL2916" s="230"/>
      <c r="BM2916" s="230"/>
      <c r="BN2916" s="230"/>
      <c r="BO2916" s="230"/>
      <c r="BP2916" s="230"/>
      <c r="BQ2916" s="230"/>
      <c r="BR2916" s="230"/>
      <c r="BS2916" s="230"/>
      <c r="BT2916" s="230"/>
      <c r="BU2916" s="230"/>
      <c r="BV2916" s="230"/>
      <c r="BW2916" s="230"/>
      <c r="BX2916" s="230"/>
      <c r="BY2916" s="230"/>
      <c r="BZ2916" s="230"/>
      <c r="CA2916" s="230"/>
      <c r="CB2916" s="230"/>
      <c r="CC2916" s="230"/>
      <c r="CD2916" s="230"/>
      <c r="CE2916" s="230"/>
      <c r="CF2916" s="230"/>
      <c r="CG2916" s="230"/>
      <c r="CH2916" s="230"/>
      <c r="CI2916" s="230"/>
      <c r="CJ2916" s="230"/>
    </row>
    <row r="2917" spans="1:88" ht="14.25" customHeight="1">
      <c r="A2917" s="412"/>
      <c r="B2917" s="88"/>
      <c r="C2917" s="89"/>
      <c r="E2917" s="224"/>
      <c r="F2917" s="224"/>
      <c r="G2917" s="224"/>
      <c r="H2917" s="224"/>
      <c r="I2917" s="232"/>
      <c r="J2917" s="224"/>
      <c r="K2917" s="224"/>
      <c r="L2917" s="224"/>
      <c r="M2917" s="233"/>
      <c r="N2917" s="224"/>
      <c r="P2917" s="233"/>
      <c r="Q2917" s="244"/>
      <c r="R2917" s="245"/>
      <c r="S2917" s="154"/>
      <c r="T2917" s="154"/>
      <c r="U2917" s="236"/>
      <c r="V2917" s="225"/>
      <c r="W2917" s="246"/>
      <c r="X2917" s="247"/>
      <c r="Y2917" s="248"/>
      <c r="Z2917" s="249"/>
      <c r="AA2917" s="249"/>
      <c r="AB2917" s="250"/>
      <c r="AC2917" s="250"/>
      <c r="AD2917" s="230"/>
      <c r="AE2917" s="251"/>
      <c r="AF2917" s="252"/>
      <c r="AG2917" s="236"/>
      <c r="AH2917" s="253"/>
      <c r="AI2917" s="230"/>
      <c r="AJ2917" s="230"/>
      <c r="AK2917" s="230"/>
      <c r="AL2917" s="230"/>
      <c r="AM2917" s="230"/>
      <c r="AN2917" s="230"/>
      <c r="AO2917" s="230"/>
      <c r="AP2917" s="230"/>
      <c r="AQ2917" s="230"/>
      <c r="AR2917" s="249"/>
      <c r="AS2917" s="230"/>
      <c r="AT2917" s="230"/>
      <c r="AU2917" s="230"/>
      <c r="AV2917" s="230"/>
      <c r="AW2917" s="230"/>
      <c r="AX2917" s="230"/>
      <c r="AY2917" s="230"/>
      <c r="AZ2917" s="230"/>
      <c r="BA2917" s="230"/>
      <c r="BB2917" s="230"/>
      <c r="BC2917" s="230"/>
      <c r="BD2917" s="230"/>
      <c r="BE2917" s="230"/>
      <c r="BF2917" s="230"/>
      <c r="BG2917" s="230"/>
      <c r="BH2917" s="230"/>
      <c r="BI2917" s="230"/>
      <c r="BJ2917" s="230"/>
      <c r="BK2917" s="230"/>
      <c r="BL2917" s="230"/>
      <c r="BM2917" s="230"/>
      <c r="BN2917" s="230"/>
      <c r="BO2917" s="230"/>
      <c r="BP2917" s="230"/>
      <c r="BQ2917" s="230"/>
      <c r="BR2917" s="230"/>
      <c r="BS2917" s="230"/>
      <c r="BT2917" s="230"/>
      <c r="BU2917" s="230"/>
      <c r="BV2917" s="230"/>
      <c r="BW2917" s="230"/>
      <c r="BX2917" s="230"/>
      <c r="BY2917" s="230"/>
      <c r="BZ2917" s="230"/>
      <c r="CA2917" s="230"/>
      <c r="CB2917" s="230"/>
      <c r="CC2917" s="230"/>
      <c r="CD2917" s="230"/>
      <c r="CE2917" s="230"/>
      <c r="CF2917" s="230"/>
      <c r="CG2917" s="230"/>
      <c r="CH2917" s="230"/>
      <c r="CI2917" s="230"/>
      <c r="CJ2917" s="230"/>
    </row>
    <row r="2918" spans="1:88" ht="14.25" customHeight="1">
      <c r="A2918" s="412"/>
      <c r="B2918" s="88"/>
      <c r="C2918" s="89"/>
      <c r="E2918" s="224"/>
      <c r="F2918" s="224"/>
      <c r="G2918" s="224"/>
      <c r="H2918" s="224"/>
      <c r="I2918" s="232"/>
      <c r="J2918" s="224"/>
      <c r="K2918" s="224"/>
      <c r="L2918" s="224"/>
      <c r="M2918" s="233"/>
      <c r="N2918" s="224"/>
      <c r="P2918" s="233"/>
      <c r="Q2918" s="244"/>
      <c r="R2918" s="245"/>
      <c r="S2918" s="154"/>
      <c r="T2918" s="154"/>
      <c r="U2918" s="236"/>
      <c r="V2918" s="225"/>
      <c r="W2918" s="246"/>
      <c r="X2918" s="247"/>
      <c r="Y2918" s="248"/>
      <c r="Z2918" s="249"/>
      <c r="AA2918" s="249"/>
      <c r="AB2918" s="250"/>
      <c r="AC2918" s="250"/>
      <c r="AD2918" s="230"/>
      <c r="AE2918" s="251"/>
      <c r="AF2918" s="252"/>
      <c r="AG2918" s="236"/>
      <c r="AH2918" s="253"/>
      <c r="AI2918" s="230"/>
      <c r="AJ2918" s="230"/>
      <c r="AK2918" s="230"/>
      <c r="AL2918" s="230"/>
      <c r="AM2918" s="230"/>
      <c r="AN2918" s="230"/>
      <c r="AO2918" s="230"/>
      <c r="AP2918" s="230"/>
      <c r="AQ2918" s="230"/>
      <c r="AR2918" s="249"/>
      <c r="AS2918" s="230"/>
      <c r="AT2918" s="230"/>
      <c r="AU2918" s="230"/>
      <c r="AV2918" s="230"/>
      <c r="AW2918" s="230"/>
      <c r="AX2918" s="230"/>
      <c r="AY2918" s="230"/>
      <c r="AZ2918" s="230"/>
      <c r="BA2918" s="230"/>
      <c r="BB2918" s="230"/>
      <c r="BC2918" s="230"/>
      <c r="BD2918" s="230"/>
      <c r="BE2918" s="230"/>
      <c r="BF2918" s="230"/>
      <c r="BG2918" s="230"/>
      <c r="BH2918" s="230"/>
      <c r="BI2918" s="230"/>
      <c r="BJ2918" s="230"/>
      <c r="BK2918" s="230"/>
      <c r="BL2918" s="230"/>
      <c r="BM2918" s="230"/>
      <c r="BN2918" s="230"/>
      <c r="BO2918" s="230"/>
      <c r="BP2918" s="230"/>
      <c r="BQ2918" s="230"/>
      <c r="BR2918" s="230"/>
      <c r="BS2918" s="230"/>
      <c r="BT2918" s="230"/>
      <c r="BU2918" s="230"/>
      <c r="BV2918" s="230"/>
      <c r="BW2918" s="230"/>
      <c r="BX2918" s="230"/>
      <c r="BY2918" s="230"/>
      <c r="BZ2918" s="230"/>
      <c r="CA2918" s="230"/>
      <c r="CB2918" s="230"/>
      <c r="CC2918" s="230"/>
      <c r="CD2918" s="230"/>
      <c r="CE2918" s="230"/>
      <c r="CF2918" s="230"/>
      <c r="CG2918" s="230"/>
      <c r="CH2918" s="230"/>
      <c r="CI2918" s="230"/>
      <c r="CJ2918" s="230"/>
    </row>
    <row r="2919" spans="1:88" ht="14.25" customHeight="1">
      <c r="A2919" s="412"/>
      <c r="B2919" s="88"/>
      <c r="C2919" s="89"/>
      <c r="E2919" s="224"/>
      <c r="F2919" s="224"/>
      <c r="G2919" s="224"/>
      <c r="H2919" s="224"/>
      <c r="I2919" s="232"/>
      <c r="J2919" s="224"/>
      <c r="K2919" s="224"/>
      <c r="L2919" s="224"/>
      <c r="M2919" s="233"/>
      <c r="N2919" s="224"/>
      <c r="P2919" s="233"/>
      <c r="Q2919" s="244"/>
      <c r="R2919" s="245"/>
      <c r="S2919" s="154"/>
      <c r="T2919" s="154"/>
      <c r="U2919" s="236"/>
      <c r="V2919" s="225"/>
      <c r="W2919" s="246"/>
      <c r="X2919" s="247"/>
      <c r="Y2919" s="248"/>
      <c r="Z2919" s="249"/>
      <c r="AA2919" s="249"/>
      <c r="AB2919" s="250"/>
      <c r="AC2919" s="250"/>
      <c r="AD2919" s="230"/>
      <c r="AE2919" s="251"/>
      <c r="AF2919" s="252"/>
      <c r="AG2919" s="236"/>
      <c r="AH2919" s="253"/>
      <c r="AI2919" s="230"/>
      <c r="AJ2919" s="230"/>
      <c r="AK2919" s="230"/>
      <c r="AL2919" s="230"/>
      <c r="AM2919" s="230"/>
      <c r="AN2919" s="230"/>
      <c r="AO2919" s="230"/>
      <c r="AP2919" s="230"/>
      <c r="AQ2919" s="230"/>
      <c r="AR2919" s="249"/>
      <c r="AS2919" s="230"/>
      <c r="AT2919" s="230"/>
      <c r="AU2919" s="230"/>
      <c r="AV2919" s="230"/>
      <c r="AW2919" s="230"/>
      <c r="AX2919" s="230"/>
      <c r="AY2919" s="230"/>
      <c r="AZ2919" s="230"/>
      <c r="BA2919" s="230"/>
      <c r="BB2919" s="230"/>
      <c r="BC2919" s="230"/>
      <c r="BD2919" s="230"/>
      <c r="BE2919" s="230"/>
      <c r="BF2919" s="230"/>
      <c r="BG2919" s="230"/>
      <c r="BH2919" s="230"/>
      <c r="BI2919" s="230"/>
      <c r="BJ2919" s="230"/>
      <c r="BK2919" s="230"/>
      <c r="BL2919" s="230"/>
      <c r="BM2919" s="230"/>
      <c r="BN2919" s="230"/>
      <c r="BO2919" s="230"/>
      <c r="BP2919" s="230"/>
      <c r="BQ2919" s="230"/>
      <c r="BR2919" s="230"/>
      <c r="BS2919" s="230"/>
      <c r="BT2919" s="230"/>
      <c r="BU2919" s="230"/>
      <c r="BV2919" s="230"/>
      <c r="BW2919" s="230"/>
      <c r="BX2919" s="230"/>
      <c r="BY2919" s="230"/>
      <c r="BZ2919" s="230"/>
      <c r="CA2919" s="230"/>
      <c r="CB2919" s="230"/>
      <c r="CC2919" s="230"/>
      <c r="CD2919" s="230"/>
      <c r="CE2919" s="230"/>
      <c r="CF2919" s="230"/>
      <c r="CG2919" s="230"/>
      <c r="CH2919" s="230"/>
      <c r="CI2919" s="230"/>
      <c r="CJ2919" s="230"/>
    </row>
    <row r="2920" spans="1:88" ht="14.25" customHeight="1">
      <c r="A2920" s="412"/>
      <c r="B2920" s="88"/>
      <c r="C2920" s="89"/>
      <c r="E2920" s="224"/>
      <c r="F2920" s="224"/>
      <c r="G2920" s="224"/>
      <c r="H2920" s="224"/>
      <c r="I2920" s="232"/>
      <c r="J2920" s="224"/>
      <c r="K2920" s="224"/>
      <c r="L2920" s="224"/>
      <c r="M2920" s="233"/>
      <c r="N2920" s="224"/>
      <c r="P2920" s="233"/>
      <c r="Q2920" s="244"/>
      <c r="R2920" s="245"/>
      <c r="S2920" s="154"/>
      <c r="T2920" s="154"/>
      <c r="U2920" s="236"/>
      <c r="V2920" s="225"/>
      <c r="W2920" s="246"/>
      <c r="X2920" s="247"/>
      <c r="Y2920" s="248"/>
      <c r="Z2920" s="249"/>
      <c r="AA2920" s="249"/>
      <c r="AB2920" s="250"/>
      <c r="AC2920" s="250"/>
      <c r="AD2920" s="230"/>
      <c r="AE2920" s="251"/>
      <c r="AF2920" s="252"/>
      <c r="AG2920" s="236"/>
      <c r="AH2920" s="253"/>
      <c r="AI2920" s="230"/>
      <c r="AJ2920" s="230"/>
      <c r="AK2920" s="230"/>
      <c r="AL2920" s="230"/>
      <c r="AM2920" s="230"/>
      <c r="AN2920" s="230"/>
      <c r="AO2920" s="230"/>
      <c r="AP2920" s="230"/>
      <c r="AQ2920" s="230"/>
      <c r="AR2920" s="249"/>
      <c r="AS2920" s="230"/>
      <c r="AT2920" s="230"/>
      <c r="AU2920" s="230"/>
      <c r="AV2920" s="230"/>
      <c r="AW2920" s="230"/>
      <c r="AX2920" s="230"/>
      <c r="AY2920" s="230"/>
      <c r="AZ2920" s="230"/>
      <c r="BA2920" s="230"/>
      <c r="BB2920" s="230"/>
      <c r="BC2920" s="230"/>
      <c r="BD2920" s="230"/>
      <c r="BE2920" s="230"/>
      <c r="BF2920" s="230"/>
      <c r="BG2920" s="230"/>
      <c r="BH2920" s="230"/>
      <c r="BI2920" s="230"/>
      <c r="BJ2920" s="230"/>
      <c r="BK2920" s="230"/>
      <c r="BL2920" s="230"/>
      <c r="BM2920" s="230"/>
      <c r="BN2920" s="230"/>
      <c r="BO2920" s="230"/>
      <c r="BP2920" s="230"/>
      <c r="BQ2920" s="230"/>
      <c r="BR2920" s="230"/>
      <c r="BS2920" s="230"/>
      <c r="BT2920" s="230"/>
      <c r="BU2920" s="230"/>
      <c r="BV2920" s="230"/>
      <c r="BW2920" s="230"/>
      <c r="BX2920" s="230"/>
      <c r="BY2920" s="230"/>
      <c r="BZ2920" s="230"/>
      <c r="CA2920" s="230"/>
      <c r="CB2920" s="230"/>
      <c r="CC2920" s="230"/>
      <c r="CD2920" s="230"/>
      <c r="CE2920" s="230"/>
      <c r="CF2920" s="230"/>
      <c r="CG2920" s="230"/>
      <c r="CH2920" s="230"/>
      <c r="CI2920" s="230"/>
      <c r="CJ2920" s="230"/>
    </row>
    <row r="2921" spans="1:88" ht="14.25" customHeight="1">
      <c r="A2921" s="412"/>
      <c r="B2921" s="88"/>
      <c r="C2921" s="89"/>
      <c r="E2921" s="224"/>
      <c r="F2921" s="224"/>
      <c r="G2921" s="224"/>
      <c r="H2921" s="224"/>
      <c r="I2921" s="232"/>
      <c r="J2921" s="224"/>
      <c r="K2921" s="224"/>
      <c r="L2921" s="224"/>
      <c r="M2921" s="233"/>
      <c r="N2921" s="224"/>
      <c r="P2921" s="233"/>
      <c r="Q2921" s="244"/>
      <c r="R2921" s="245"/>
      <c r="S2921" s="154"/>
      <c r="T2921" s="154"/>
      <c r="U2921" s="236"/>
      <c r="V2921" s="225"/>
      <c r="W2921" s="246"/>
      <c r="X2921" s="247"/>
      <c r="Y2921" s="248"/>
      <c r="Z2921" s="249"/>
      <c r="AA2921" s="249"/>
      <c r="AB2921" s="250"/>
      <c r="AC2921" s="250"/>
      <c r="AD2921" s="230"/>
      <c r="AE2921" s="251"/>
      <c r="AF2921" s="252"/>
      <c r="AG2921" s="236"/>
      <c r="AH2921" s="253"/>
      <c r="AI2921" s="230"/>
      <c r="AJ2921" s="230"/>
      <c r="AK2921" s="230"/>
      <c r="AL2921" s="230"/>
      <c r="AM2921" s="230"/>
      <c r="AN2921" s="230"/>
      <c r="AO2921" s="230"/>
      <c r="AP2921" s="230"/>
      <c r="AQ2921" s="230"/>
      <c r="AR2921" s="249"/>
      <c r="AS2921" s="230"/>
      <c r="AT2921" s="230"/>
      <c r="AU2921" s="230"/>
      <c r="AV2921" s="230"/>
      <c r="AW2921" s="230"/>
      <c r="AX2921" s="230"/>
      <c r="AY2921" s="230"/>
      <c r="AZ2921" s="230"/>
      <c r="BA2921" s="230"/>
      <c r="BB2921" s="230"/>
      <c r="BC2921" s="230"/>
      <c r="BD2921" s="230"/>
      <c r="BE2921" s="230"/>
      <c r="BF2921" s="230"/>
      <c r="BG2921" s="230"/>
      <c r="BH2921" s="230"/>
      <c r="BI2921" s="230"/>
      <c r="BJ2921" s="230"/>
      <c r="BK2921" s="230"/>
      <c r="BL2921" s="230"/>
      <c r="BM2921" s="230"/>
      <c r="BN2921" s="230"/>
      <c r="BO2921" s="230"/>
      <c r="BP2921" s="230"/>
      <c r="BQ2921" s="230"/>
      <c r="BR2921" s="230"/>
      <c r="BS2921" s="230"/>
      <c r="BT2921" s="230"/>
      <c r="BU2921" s="230"/>
      <c r="BV2921" s="230"/>
      <c r="BW2921" s="230"/>
      <c r="BX2921" s="230"/>
      <c r="BY2921" s="230"/>
      <c r="BZ2921" s="230"/>
      <c r="CA2921" s="230"/>
      <c r="CB2921" s="230"/>
      <c r="CC2921" s="230"/>
      <c r="CD2921" s="230"/>
      <c r="CE2921" s="230"/>
      <c r="CF2921" s="230"/>
      <c r="CG2921" s="230"/>
      <c r="CH2921" s="230"/>
      <c r="CI2921" s="230"/>
      <c r="CJ2921" s="230"/>
    </row>
    <row r="2922" spans="1:88" ht="14.25" customHeight="1">
      <c r="A2922" s="412"/>
      <c r="B2922" s="88"/>
      <c r="C2922" s="89"/>
      <c r="E2922" s="224"/>
      <c r="F2922" s="224"/>
      <c r="G2922" s="224"/>
      <c r="H2922" s="224"/>
      <c r="I2922" s="232"/>
      <c r="J2922" s="224"/>
      <c r="K2922" s="224"/>
      <c r="L2922" s="224"/>
      <c r="M2922" s="233"/>
      <c r="N2922" s="224"/>
      <c r="P2922" s="233"/>
      <c r="Q2922" s="244"/>
      <c r="R2922" s="245"/>
      <c r="S2922" s="154"/>
      <c r="T2922" s="154"/>
      <c r="U2922" s="236"/>
      <c r="V2922" s="225"/>
      <c r="W2922" s="246"/>
      <c r="X2922" s="247"/>
      <c r="Y2922" s="248"/>
      <c r="Z2922" s="249"/>
      <c r="AA2922" s="249"/>
      <c r="AB2922" s="250"/>
      <c r="AC2922" s="250"/>
      <c r="AD2922" s="230"/>
      <c r="AE2922" s="251"/>
      <c r="AF2922" s="252"/>
      <c r="AG2922" s="236"/>
      <c r="AH2922" s="253"/>
      <c r="AI2922" s="230"/>
      <c r="AJ2922" s="230"/>
      <c r="AK2922" s="230"/>
      <c r="AL2922" s="230"/>
      <c r="AM2922" s="230"/>
      <c r="AN2922" s="230"/>
      <c r="AO2922" s="230"/>
      <c r="AP2922" s="230"/>
      <c r="AQ2922" s="230"/>
      <c r="AR2922" s="249"/>
      <c r="AS2922" s="230"/>
      <c r="AT2922" s="230"/>
      <c r="AU2922" s="230"/>
      <c r="AV2922" s="230"/>
      <c r="AW2922" s="230"/>
      <c r="AX2922" s="230"/>
      <c r="AY2922" s="230"/>
      <c r="AZ2922" s="230"/>
      <c r="BA2922" s="230"/>
      <c r="BB2922" s="230"/>
      <c r="BC2922" s="230"/>
      <c r="BD2922" s="230"/>
      <c r="BE2922" s="230"/>
      <c r="BF2922" s="230"/>
      <c r="BG2922" s="230"/>
      <c r="BH2922" s="230"/>
      <c r="BI2922" s="230"/>
      <c r="BJ2922" s="230"/>
      <c r="BK2922" s="230"/>
      <c r="BL2922" s="230"/>
      <c r="BM2922" s="230"/>
      <c r="BN2922" s="230"/>
      <c r="BO2922" s="230"/>
      <c r="BP2922" s="230"/>
      <c r="BQ2922" s="230"/>
      <c r="BR2922" s="230"/>
      <c r="BS2922" s="230"/>
      <c r="BT2922" s="230"/>
      <c r="BU2922" s="230"/>
      <c r="BV2922" s="230"/>
      <c r="BW2922" s="230"/>
      <c r="BX2922" s="230"/>
      <c r="BY2922" s="230"/>
      <c r="BZ2922" s="230"/>
      <c r="CA2922" s="230"/>
      <c r="CB2922" s="230"/>
      <c r="CC2922" s="230"/>
      <c r="CD2922" s="230"/>
      <c r="CE2922" s="230"/>
      <c r="CF2922" s="230"/>
      <c r="CG2922" s="230"/>
      <c r="CH2922" s="230"/>
      <c r="CI2922" s="230"/>
      <c r="CJ2922" s="230"/>
    </row>
    <row r="2923" spans="1:88" ht="14.25" customHeight="1">
      <c r="A2923" s="412"/>
      <c r="B2923" s="88"/>
      <c r="C2923" s="89"/>
      <c r="E2923" s="224"/>
      <c r="F2923" s="224"/>
      <c r="G2923" s="224"/>
      <c r="H2923" s="224"/>
      <c r="I2923" s="232"/>
      <c r="J2923" s="224"/>
      <c r="K2923" s="224"/>
      <c r="L2923" s="224"/>
      <c r="M2923" s="233"/>
      <c r="N2923" s="224"/>
      <c r="P2923" s="233"/>
      <c r="Q2923" s="244"/>
      <c r="R2923" s="245"/>
      <c r="S2923" s="154"/>
      <c r="T2923" s="154"/>
      <c r="U2923" s="236"/>
      <c r="V2923" s="225"/>
      <c r="W2923" s="246"/>
      <c r="X2923" s="247"/>
      <c r="Y2923" s="248"/>
      <c r="Z2923" s="249"/>
      <c r="AA2923" s="249"/>
      <c r="AB2923" s="250"/>
      <c r="AC2923" s="250"/>
      <c r="AD2923" s="230"/>
      <c r="AE2923" s="251"/>
      <c r="AF2923" s="252"/>
      <c r="AG2923" s="236"/>
      <c r="AH2923" s="253"/>
      <c r="AI2923" s="230"/>
      <c r="AJ2923" s="230"/>
      <c r="AK2923" s="230"/>
      <c r="AL2923" s="230"/>
      <c r="AM2923" s="230"/>
      <c r="AN2923" s="230"/>
      <c r="AO2923" s="230"/>
      <c r="AP2923" s="230"/>
      <c r="AQ2923" s="230"/>
      <c r="AR2923" s="249"/>
      <c r="AS2923" s="230"/>
      <c r="AT2923" s="230"/>
      <c r="AU2923" s="230"/>
      <c r="AV2923" s="230"/>
      <c r="AW2923" s="230"/>
      <c r="AX2923" s="230"/>
      <c r="AY2923" s="230"/>
      <c r="AZ2923" s="230"/>
      <c r="BA2923" s="230"/>
      <c r="BB2923" s="230"/>
      <c r="BC2923" s="230"/>
      <c r="BD2923" s="230"/>
      <c r="BE2923" s="230"/>
      <c r="BF2923" s="230"/>
      <c r="BG2923" s="230"/>
      <c r="BH2923" s="230"/>
      <c r="BI2923" s="230"/>
      <c r="BJ2923" s="230"/>
      <c r="BK2923" s="230"/>
      <c r="BL2923" s="230"/>
      <c r="BM2923" s="230"/>
      <c r="BN2923" s="230"/>
      <c r="BO2923" s="230"/>
      <c r="BP2923" s="230"/>
      <c r="BQ2923" s="230"/>
      <c r="BR2923" s="230"/>
      <c r="BS2923" s="230"/>
      <c r="BT2923" s="230"/>
      <c r="BU2923" s="230"/>
      <c r="BV2923" s="230"/>
      <c r="BW2923" s="230"/>
      <c r="BX2923" s="230"/>
      <c r="BY2923" s="230"/>
      <c r="BZ2923" s="230"/>
      <c r="CA2923" s="230"/>
      <c r="CB2923" s="230"/>
      <c r="CC2923" s="230"/>
      <c r="CD2923" s="230"/>
      <c r="CE2923" s="230"/>
      <c r="CF2923" s="230"/>
      <c r="CG2923" s="230"/>
      <c r="CH2923" s="230"/>
      <c r="CI2923" s="230"/>
      <c r="CJ2923" s="230"/>
    </row>
    <row r="2924" spans="1:88" ht="14.25" customHeight="1">
      <c r="A2924" s="412"/>
      <c r="B2924" s="88"/>
      <c r="C2924" s="89"/>
      <c r="E2924" s="224"/>
      <c r="F2924" s="224"/>
      <c r="G2924" s="224"/>
      <c r="H2924" s="224"/>
      <c r="I2924" s="232"/>
      <c r="J2924" s="224"/>
      <c r="K2924" s="224"/>
      <c r="L2924" s="224"/>
      <c r="M2924" s="233"/>
      <c r="N2924" s="224"/>
      <c r="P2924" s="233"/>
      <c r="Q2924" s="244"/>
      <c r="R2924" s="245"/>
      <c r="S2924" s="154"/>
      <c r="T2924" s="154"/>
      <c r="U2924" s="236"/>
      <c r="V2924" s="225"/>
      <c r="W2924" s="246"/>
      <c r="X2924" s="247"/>
      <c r="Y2924" s="248"/>
      <c r="Z2924" s="249"/>
      <c r="AA2924" s="249"/>
      <c r="AB2924" s="250"/>
      <c r="AC2924" s="250"/>
      <c r="AD2924" s="230"/>
      <c r="AE2924" s="251"/>
      <c r="AF2924" s="252"/>
      <c r="AG2924" s="236"/>
      <c r="AH2924" s="253"/>
      <c r="AI2924" s="230"/>
      <c r="AJ2924" s="230"/>
      <c r="AK2924" s="230"/>
      <c r="AL2924" s="230"/>
      <c r="AM2924" s="230"/>
      <c r="AN2924" s="230"/>
      <c r="AO2924" s="230"/>
      <c r="AP2924" s="230"/>
      <c r="AQ2924" s="230"/>
      <c r="AR2924" s="249"/>
      <c r="AS2924" s="230"/>
      <c r="AT2924" s="230"/>
      <c r="AU2924" s="230"/>
      <c r="AV2924" s="230"/>
      <c r="AW2924" s="230"/>
      <c r="AX2924" s="230"/>
      <c r="AY2924" s="230"/>
      <c r="AZ2924" s="230"/>
      <c r="BA2924" s="230"/>
      <c r="BB2924" s="230"/>
      <c r="BC2924" s="230"/>
      <c r="BD2924" s="230"/>
      <c r="BE2924" s="230"/>
      <c r="BF2924" s="230"/>
      <c r="BG2924" s="230"/>
      <c r="BH2924" s="230"/>
      <c r="BI2924" s="230"/>
      <c r="BJ2924" s="230"/>
      <c r="BK2924" s="230"/>
      <c r="BL2924" s="230"/>
      <c r="BM2924" s="230"/>
      <c r="BN2924" s="230"/>
      <c r="BO2924" s="230"/>
      <c r="BP2924" s="230"/>
      <c r="BQ2924" s="230"/>
      <c r="BR2924" s="230"/>
      <c r="BS2924" s="230"/>
      <c r="BT2924" s="230"/>
      <c r="BU2924" s="230"/>
      <c r="BV2924" s="230"/>
      <c r="BW2924" s="230"/>
      <c r="BX2924" s="230"/>
      <c r="BY2924" s="230"/>
      <c r="BZ2924" s="230"/>
      <c r="CA2924" s="230"/>
      <c r="CB2924" s="230"/>
      <c r="CC2924" s="230"/>
      <c r="CD2924" s="230"/>
      <c r="CE2924" s="230"/>
      <c r="CF2924" s="230"/>
      <c r="CG2924" s="230"/>
      <c r="CH2924" s="230"/>
      <c r="CI2924" s="230"/>
      <c r="CJ2924" s="230"/>
    </row>
    <row r="2925" spans="1:88" ht="14.25" customHeight="1">
      <c r="A2925" s="412"/>
      <c r="B2925" s="88"/>
      <c r="C2925" s="89"/>
      <c r="E2925" s="224"/>
      <c r="F2925" s="224"/>
      <c r="G2925" s="224"/>
      <c r="H2925" s="224"/>
      <c r="I2925" s="232"/>
      <c r="J2925" s="224"/>
      <c r="K2925" s="224"/>
      <c r="L2925" s="224"/>
      <c r="M2925" s="233"/>
      <c r="N2925" s="224"/>
      <c r="P2925" s="233"/>
      <c r="Q2925" s="244"/>
      <c r="R2925" s="245"/>
      <c r="S2925" s="154"/>
      <c r="T2925" s="154"/>
      <c r="U2925" s="236"/>
      <c r="V2925" s="225"/>
      <c r="W2925" s="246"/>
      <c r="X2925" s="247"/>
      <c r="Y2925" s="248"/>
      <c r="Z2925" s="249"/>
      <c r="AA2925" s="249"/>
      <c r="AB2925" s="250"/>
      <c r="AC2925" s="250"/>
      <c r="AD2925" s="230"/>
      <c r="AE2925" s="251"/>
      <c r="AF2925" s="252"/>
      <c r="AG2925" s="236"/>
      <c r="AH2925" s="253"/>
      <c r="AI2925" s="230"/>
      <c r="AJ2925" s="230"/>
      <c r="AK2925" s="230"/>
      <c r="AL2925" s="230"/>
      <c r="AM2925" s="230"/>
      <c r="AN2925" s="230"/>
      <c r="AO2925" s="230"/>
      <c r="AP2925" s="230"/>
      <c r="AQ2925" s="230"/>
      <c r="AR2925" s="249"/>
      <c r="AS2925" s="230"/>
      <c r="AT2925" s="230"/>
      <c r="AU2925" s="230"/>
      <c r="AV2925" s="230"/>
      <c r="AW2925" s="230"/>
      <c r="AX2925" s="230"/>
      <c r="AY2925" s="230"/>
      <c r="AZ2925" s="230"/>
      <c r="BA2925" s="230"/>
      <c r="BB2925" s="230"/>
      <c r="BC2925" s="230"/>
      <c r="BD2925" s="230"/>
      <c r="BE2925" s="230"/>
      <c r="BF2925" s="230"/>
      <c r="BG2925" s="230"/>
      <c r="BH2925" s="230"/>
      <c r="BI2925" s="230"/>
      <c r="BJ2925" s="230"/>
      <c r="BK2925" s="230"/>
      <c r="BL2925" s="230"/>
      <c r="BM2925" s="230"/>
      <c r="BN2925" s="230"/>
      <c r="BO2925" s="230"/>
      <c r="BP2925" s="230"/>
      <c r="BQ2925" s="230"/>
      <c r="BR2925" s="230"/>
      <c r="BS2925" s="230"/>
      <c r="BT2925" s="230"/>
      <c r="BU2925" s="230"/>
      <c r="BV2925" s="230"/>
      <c r="BW2925" s="230"/>
      <c r="BX2925" s="230"/>
      <c r="BY2925" s="230"/>
      <c r="BZ2925" s="230"/>
      <c r="CA2925" s="230"/>
      <c r="CB2925" s="230"/>
      <c r="CC2925" s="230"/>
      <c r="CD2925" s="230"/>
      <c r="CE2925" s="230"/>
      <c r="CF2925" s="230"/>
      <c r="CG2925" s="230"/>
      <c r="CH2925" s="230"/>
      <c r="CI2925" s="230"/>
      <c r="CJ2925" s="230"/>
    </row>
    <row r="2926" spans="1:88" ht="14.25" customHeight="1">
      <c r="A2926" s="412"/>
      <c r="B2926" s="88"/>
      <c r="C2926" s="89"/>
      <c r="E2926" s="224"/>
      <c r="F2926" s="224"/>
      <c r="G2926" s="224"/>
      <c r="H2926" s="224"/>
      <c r="I2926" s="232"/>
      <c r="J2926" s="224"/>
      <c r="K2926" s="224"/>
      <c r="L2926" s="224"/>
      <c r="M2926" s="233"/>
      <c r="N2926" s="224"/>
      <c r="P2926" s="233"/>
      <c r="Q2926" s="244"/>
      <c r="R2926" s="245"/>
      <c r="S2926" s="154"/>
      <c r="T2926" s="154"/>
      <c r="U2926" s="236"/>
      <c r="V2926" s="225"/>
      <c r="W2926" s="246"/>
      <c r="X2926" s="247"/>
      <c r="Y2926" s="248"/>
      <c r="Z2926" s="249"/>
      <c r="AA2926" s="249"/>
      <c r="AB2926" s="250"/>
      <c r="AC2926" s="250"/>
      <c r="AD2926" s="230"/>
      <c r="AE2926" s="251"/>
      <c r="AF2926" s="252"/>
      <c r="AG2926" s="236"/>
      <c r="AH2926" s="253"/>
      <c r="AI2926" s="230"/>
      <c r="AJ2926" s="230"/>
      <c r="AK2926" s="230"/>
      <c r="AL2926" s="230"/>
      <c r="AM2926" s="230"/>
      <c r="AN2926" s="230"/>
      <c r="AO2926" s="230"/>
      <c r="AP2926" s="230"/>
      <c r="AQ2926" s="230"/>
      <c r="AR2926" s="249"/>
      <c r="AS2926" s="230"/>
      <c r="AT2926" s="230"/>
      <c r="AU2926" s="230"/>
      <c r="AV2926" s="230"/>
      <c r="AW2926" s="230"/>
      <c r="AX2926" s="230"/>
      <c r="AY2926" s="230"/>
      <c r="AZ2926" s="230"/>
      <c r="BA2926" s="230"/>
      <c r="BB2926" s="230"/>
      <c r="BC2926" s="230"/>
      <c r="BD2926" s="230"/>
      <c r="BE2926" s="230"/>
      <c r="BF2926" s="230"/>
      <c r="BG2926" s="230"/>
      <c r="BH2926" s="230"/>
      <c r="BI2926" s="230"/>
      <c r="BJ2926" s="230"/>
      <c r="BK2926" s="230"/>
      <c r="BL2926" s="230"/>
      <c r="BM2926" s="230"/>
      <c r="BN2926" s="230"/>
      <c r="BO2926" s="230"/>
      <c r="BP2926" s="230"/>
      <c r="BQ2926" s="230"/>
      <c r="BR2926" s="230"/>
      <c r="BS2926" s="230"/>
      <c r="BT2926" s="230"/>
      <c r="BU2926" s="230"/>
      <c r="BV2926" s="230"/>
      <c r="BW2926" s="230"/>
      <c r="BX2926" s="230"/>
      <c r="BY2926" s="230"/>
      <c r="BZ2926" s="230"/>
      <c r="CA2926" s="230"/>
      <c r="CB2926" s="230"/>
      <c r="CC2926" s="230"/>
      <c r="CD2926" s="230"/>
      <c r="CE2926" s="230"/>
      <c r="CF2926" s="230"/>
      <c r="CG2926" s="230"/>
      <c r="CH2926" s="230"/>
      <c r="CI2926" s="230"/>
      <c r="CJ2926" s="230"/>
    </row>
    <row r="2927" spans="1:88" ht="14.25" customHeight="1">
      <c r="A2927" s="412"/>
      <c r="B2927" s="88"/>
      <c r="C2927" s="89"/>
      <c r="E2927" s="224"/>
      <c r="F2927" s="224"/>
      <c r="G2927" s="224"/>
      <c r="H2927" s="224"/>
      <c r="I2927" s="232"/>
      <c r="J2927" s="224"/>
      <c r="K2927" s="224"/>
      <c r="L2927" s="224"/>
      <c r="M2927" s="233"/>
      <c r="N2927" s="224"/>
      <c r="P2927" s="233"/>
      <c r="Q2927" s="244"/>
      <c r="R2927" s="245"/>
      <c r="S2927" s="154"/>
      <c r="T2927" s="154"/>
      <c r="U2927" s="236"/>
      <c r="V2927" s="225"/>
      <c r="W2927" s="246"/>
      <c r="X2927" s="247"/>
      <c r="Y2927" s="248"/>
      <c r="Z2927" s="249"/>
      <c r="AA2927" s="249"/>
      <c r="AB2927" s="250"/>
      <c r="AC2927" s="250"/>
      <c r="AD2927" s="230"/>
      <c r="AE2927" s="251"/>
      <c r="AF2927" s="252"/>
      <c r="AG2927" s="236"/>
      <c r="AH2927" s="253"/>
      <c r="AI2927" s="230"/>
      <c r="AJ2927" s="230"/>
      <c r="AK2927" s="230"/>
      <c r="AL2927" s="230"/>
      <c r="AM2927" s="230"/>
      <c r="AN2927" s="230"/>
      <c r="AO2927" s="230"/>
      <c r="AP2927" s="230"/>
      <c r="AQ2927" s="230"/>
      <c r="AR2927" s="249"/>
      <c r="AS2927" s="230"/>
      <c r="AT2927" s="230"/>
      <c r="AU2927" s="230"/>
      <c r="AV2927" s="230"/>
      <c r="AW2927" s="230"/>
      <c r="AX2927" s="230"/>
      <c r="AY2927" s="230"/>
      <c r="AZ2927" s="230"/>
      <c r="BA2927" s="230"/>
      <c r="BB2927" s="230"/>
      <c r="BC2927" s="230"/>
      <c r="BD2927" s="230"/>
      <c r="BE2927" s="230"/>
      <c r="BF2927" s="230"/>
      <c r="BG2927" s="230"/>
      <c r="BH2927" s="230"/>
      <c r="BI2927" s="230"/>
      <c r="BJ2927" s="230"/>
      <c r="BK2927" s="230"/>
      <c r="BL2927" s="230"/>
      <c r="BM2927" s="230"/>
      <c r="BN2927" s="230"/>
      <c r="BO2927" s="230"/>
      <c r="BP2927" s="230"/>
      <c r="BQ2927" s="230"/>
      <c r="BR2927" s="230"/>
      <c r="BS2927" s="230"/>
      <c r="BT2927" s="230"/>
      <c r="BU2927" s="230"/>
      <c r="BV2927" s="230"/>
      <c r="BW2927" s="230"/>
      <c r="BX2927" s="230"/>
      <c r="BY2927" s="230"/>
      <c r="BZ2927" s="230"/>
      <c r="CA2927" s="230"/>
      <c r="CB2927" s="230"/>
      <c r="CC2927" s="230"/>
      <c r="CD2927" s="230"/>
      <c r="CE2927" s="230"/>
      <c r="CF2927" s="230"/>
      <c r="CG2927" s="230"/>
      <c r="CH2927" s="230"/>
      <c r="CI2927" s="230"/>
      <c r="CJ2927" s="230"/>
    </row>
    <row r="2928" spans="1:88" ht="14.25" customHeight="1">
      <c r="A2928" s="412"/>
      <c r="B2928" s="88"/>
      <c r="C2928" s="89"/>
      <c r="E2928" s="224"/>
      <c r="F2928" s="224"/>
      <c r="G2928" s="224"/>
      <c r="H2928" s="224"/>
      <c r="I2928" s="232"/>
      <c r="J2928" s="224"/>
      <c r="K2928" s="224"/>
      <c r="L2928" s="224"/>
      <c r="M2928" s="233"/>
      <c r="N2928" s="224"/>
      <c r="P2928" s="233"/>
      <c r="Q2928" s="244"/>
      <c r="R2928" s="245"/>
      <c r="S2928" s="154"/>
      <c r="T2928" s="154"/>
      <c r="U2928" s="236"/>
      <c r="V2928" s="225"/>
      <c r="W2928" s="246"/>
      <c r="X2928" s="247"/>
      <c r="Y2928" s="248"/>
      <c r="Z2928" s="249"/>
      <c r="AA2928" s="249"/>
      <c r="AB2928" s="250"/>
      <c r="AC2928" s="250"/>
      <c r="AD2928" s="230"/>
      <c r="AE2928" s="251"/>
      <c r="AF2928" s="252"/>
      <c r="AG2928" s="236"/>
      <c r="AH2928" s="253"/>
      <c r="AI2928" s="230"/>
      <c r="AJ2928" s="230"/>
      <c r="AK2928" s="230"/>
      <c r="AL2928" s="230"/>
      <c r="AM2928" s="230"/>
      <c r="AN2928" s="230"/>
      <c r="AO2928" s="230"/>
      <c r="AP2928" s="230"/>
      <c r="AQ2928" s="230"/>
      <c r="AR2928" s="249"/>
      <c r="AS2928" s="230"/>
      <c r="AT2928" s="230"/>
      <c r="AU2928" s="230"/>
      <c r="AV2928" s="230"/>
      <c r="AW2928" s="230"/>
      <c r="AX2928" s="230"/>
      <c r="AY2928" s="230"/>
      <c r="AZ2928" s="230"/>
      <c r="BA2928" s="230"/>
      <c r="BB2928" s="230"/>
      <c r="BC2928" s="230"/>
      <c r="BD2928" s="230"/>
      <c r="BE2928" s="230"/>
      <c r="BF2928" s="230"/>
      <c r="BG2928" s="230"/>
      <c r="BH2928" s="230"/>
      <c r="BI2928" s="230"/>
      <c r="BJ2928" s="230"/>
      <c r="BK2928" s="230"/>
      <c r="BL2928" s="230"/>
      <c r="BM2928" s="230"/>
      <c r="BN2928" s="230"/>
      <c r="BO2928" s="230"/>
      <c r="BP2928" s="230"/>
      <c r="BQ2928" s="230"/>
      <c r="BR2928" s="230"/>
      <c r="BS2928" s="230"/>
      <c r="BT2928" s="230"/>
      <c r="BU2928" s="230"/>
      <c r="BV2928" s="230"/>
      <c r="BW2928" s="230"/>
      <c r="BX2928" s="230"/>
      <c r="BY2928" s="230"/>
      <c r="BZ2928" s="230"/>
      <c r="CA2928" s="230"/>
      <c r="CB2928" s="230"/>
      <c r="CC2928" s="230"/>
      <c r="CD2928" s="230"/>
      <c r="CE2928" s="230"/>
      <c r="CF2928" s="230"/>
      <c r="CG2928" s="230"/>
      <c r="CH2928" s="230"/>
      <c r="CI2928" s="230"/>
      <c r="CJ2928" s="230"/>
    </row>
    <row r="2929" spans="1:88" ht="14.25" customHeight="1">
      <c r="A2929" s="412"/>
      <c r="B2929" s="88"/>
      <c r="C2929" s="89"/>
      <c r="E2929" s="224"/>
      <c r="F2929" s="224"/>
      <c r="G2929" s="224"/>
      <c r="H2929" s="224"/>
      <c r="I2929" s="232"/>
      <c r="J2929" s="224"/>
      <c r="K2929" s="224"/>
      <c r="L2929" s="224"/>
      <c r="M2929" s="233"/>
      <c r="N2929" s="224"/>
      <c r="P2929" s="233"/>
      <c r="Q2929" s="244"/>
      <c r="R2929" s="245"/>
      <c r="S2929" s="154"/>
      <c r="T2929" s="154"/>
      <c r="U2929" s="236"/>
      <c r="V2929" s="225"/>
      <c r="W2929" s="246"/>
      <c r="X2929" s="247"/>
      <c r="Y2929" s="248"/>
      <c r="Z2929" s="249"/>
      <c r="AA2929" s="249"/>
      <c r="AB2929" s="250"/>
      <c r="AC2929" s="250"/>
      <c r="AD2929" s="230"/>
      <c r="AE2929" s="251"/>
      <c r="AF2929" s="252"/>
      <c r="AG2929" s="236"/>
      <c r="AH2929" s="253"/>
      <c r="AI2929" s="230"/>
      <c r="AJ2929" s="230"/>
      <c r="AK2929" s="230"/>
      <c r="AL2929" s="230"/>
      <c r="AM2929" s="230"/>
      <c r="AN2929" s="230"/>
      <c r="AO2929" s="230"/>
      <c r="AP2929" s="230"/>
      <c r="AQ2929" s="230"/>
      <c r="AR2929" s="249"/>
      <c r="AS2929" s="230"/>
      <c r="AT2929" s="230"/>
      <c r="AU2929" s="230"/>
      <c r="AV2929" s="230"/>
      <c r="AW2929" s="230"/>
      <c r="AX2929" s="230"/>
      <c r="AY2929" s="230"/>
      <c r="AZ2929" s="230"/>
      <c r="BA2929" s="230"/>
      <c r="BB2929" s="230"/>
      <c r="BC2929" s="230"/>
      <c r="BD2929" s="230"/>
      <c r="BE2929" s="230"/>
      <c r="BF2929" s="230"/>
      <c r="BG2929" s="230"/>
      <c r="BH2929" s="230"/>
      <c r="BI2929" s="230"/>
      <c r="BJ2929" s="230"/>
      <c r="BK2929" s="230"/>
      <c r="BL2929" s="230"/>
      <c r="BM2929" s="230"/>
      <c r="BN2929" s="230"/>
      <c r="BO2929" s="230"/>
      <c r="BP2929" s="230"/>
      <c r="BQ2929" s="230"/>
      <c r="BR2929" s="230"/>
      <c r="BS2929" s="230"/>
      <c r="BT2929" s="230"/>
      <c r="BU2929" s="230"/>
      <c r="BV2929" s="230"/>
      <c r="BW2929" s="230"/>
      <c r="BX2929" s="230"/>
      <c r="BY2929" s="230"/>
      <c r="BZ2929" s="230"/>
      <c r="CA2929" s="230"/>
      <c r="CB2929" s="230"/>
      <c r="CC2929" s="230"/>
      <c r="CD2929" s="230"/>
      <c r="CE2929" s="230"/>
      <c r="CF2929" s="230"/>
      <c r="CG2929" s="230"/>
      <c r="CH2929" s="230"/>
      <c r="CI2929" s="230"/>
      <c r="CJ2929" s="230"/>
    </row>
    <row r="2930" spans="1:88" ht="14.25" customHeight="1">
      <c r="A2930" s="412"/>
      <c r="B2930" s="88"/>
      <c r="C2930" s="89"/>
      <c r="E2930" s="224"/>
      <c r="F2930" s="224"/>
      <c r="G2930" s="224"/>
      <c r="H2930" s="224"/>
      <c r="I2930" s="232"/>
      <c r="J2930" s="224"/>
      <c r="K2930" s="224"/>
      <c r="L2930" s="224"/>
      <c r="M2930" s="233"/>
      <c r="N2930" s="224"/>
      <c r="P2930" s="233"/>
      <c r="Q2930" s="244"/>
      <c r="R2930" s="245"/>
      <c r="S2930" s="154"/>
      <c r="T2930" s="154"/>
      <c r="U2930" s="236"/>
      <c r="V2930" s="225"/>
      <c r="W2930" s="246"/>
      <c r="X2930" s="247"/>
      <c r="Y2930" s="248"/>
      <c r="Z2930" s="249"/>
      <c r="AA2930" s="249"/>
      <c r="AB2930" s="250"/>
      <c r="AC2930" s="250"/>
      <c r="AD2930" s="230"/>
      <c r="AE2930" s="251"/>
      <c r="AF2930" s="252"/>
      <c r="AG2930" s="236"/>
      <c r="AH2930" s="253"/>
      <c r="AI2930" s="230"/>
      <c r="AJ2930" s="230"/>
      <c r="AK2930" s="230"/>
      <c r="AL2930" s="230"/>
      <c r="AM2930" s="230"/>
      <c r="AN2930" s="230"/>
      <c r="AO2930" s="230"/>
      <c r="AP2930" s="230"/>
      <c r="AQ2930" s="230"/>
      <c r="AR2930" s="249"/>
      <c r="AS2930" s="230"/>
      <c r="AT2930" s="230"/>
      <c r="AU2930" s="230"/>
      <c r="AV2930" s="230"/>
      <c r="AW2930" s="230"/>
      <c r="AX2930" s="230"/>
      <c r="AY2930" s="230"/>
      <c r="AZ2930" s="230"/>
      <c r="BA2930" s="230"/>
      <c r="BB2930" s="230"/>
      <c r="BC2930" s="230"/>
      <c r="BD2930" s="230"/>
      <c r="BE2930" s="230"/>
      <c r="BF2930" s="230"/>
      <c r="BG2930" s="230"/>
      <c r="BH2930" s="230"/>
      <c r="BI2930" s="230"/>
      <c r="BJ2930" s="230"/>
      <c r="BK2930" s="230"/>
      <c r="BL2930" s="230"/>
      <c r="BM2930" s="230"/>
      <c r="BN2930" s="230"/>
      <c r="BO2930" s="230"/>
      <c r="BP2930" s="230"/>
      <c r="BQ2930" s="230"/>
      <c r="BR2930" s="230"/>
      <c r="BS2930" s="230"/>
      <c r="BT2930" s="230"/>
      <c r="BU2930" s="230"/>
      <c r="BV2930" s="230"/>
      <c r="BW2930" s="230"/>
      <c r="BX2930" s="230"/>
      <c r="BY2930" s="230"/>
      <c r="BZ2930" s="230"/>
      <c r="CA2930" s="230"/>
      <c r="CB2930" s="230"/>
      <c r="CC2930" s="230"/>
      <c r="CD2930" s="230"/>
      <c r="CE2930" s="230"/>
      <c r="CF2930" s="230"/>
      <c r="CG2930" s="230"/>
      <c r="CH2930" s="230"/>
      <c r="CI2930" s="230"/>
      <c r="CJ2930" s="230"/>
    </row>
    <row r="2931" spans="1:88" ht="14.25" customHeight="1">
      <c r="A2931" s="412"/>
      <c r="B2931" s="88"/>
      <c r="C2931" s="89"/>
      <c r="E2931" s="224"/>
      <c r="F2931" s="224"/>
      <c r="G2931" s="224"/>
      <c r="H2931" s="224"/>
      <c r="I2931" s="232"/>
      <c r="J2931" s="224"/>
      <c r="K2931" s="224"/>
      <c r="L2931" s="224"/>
      <c r="M2931" s="233"/>
      <c r="N2931" s="224"/>
      <c r="P2931" s="233"/>
      <c r="Q2931" s="244"/>
      <c r="R2931" s="245"/>
      <c r="S2931" s="154"/>
      <c r="T2931" s="154"/>
      <c r="U2931" s="236"/>
      <c r="V2931" s="225"/>
      <c r="W2931" s="246"/>
      <c r="X2931" s="247"/>
      <c r="Y2931" s="248"/>
      <c r="Z2931" s="249"/>
      <c r="AA2931" s="249"/>
      <c r="AB2931" s="250"/>
      <c r="AC2931" s="250"/>
      <c r="AD2931" s="230"/>
      <c r="AE2931" s="251"/>
      <c r="AF2931" s="252"/>
      <c r="AG2931" s="236"/>
      <c r="AH2931" s="253"/>
      <c r="AI2931" s="230"/>
      <c r="AJ2931" s="230"/>
      <c r="AK2931" s="230"/>
      <c r="AL2931" s="230"/>
      <c r="AM2931" s="230"/>
      <c r="AN2931" s="230"/>
      <c r="AO2931" s="230"/>
      <c r="AP2931" s="230"/>
      <c r="AQ2931" s="230"/>
      <c r="AR2931" s="249"/>
      <c r="AS2931" s="230"/>
      <c r="AT2931" s="230"/>
      <c r="AU2931" s="230"/>
      <c r="AV2931" s="230"/>
      <c r="AW2931" s="230"/>
      <c r="AX2931" s="230"/>
      <c r="AY2931" s="230"/>
      <c r="AZ2931" s="230"/>
      <c r="BA2931" s="230"/>
      <c r="BB2931" s="230"/>
      <c r="BC2931" s="230"/>
      <c r="BD2931" s="230"/>
      <c r="BE2931" s="230"/>
      <c r="BF2931" s="230"/>
      <c r="BG2931" s="230"/>
      <c r="BH2931" s="230"/>
      <c r="BI2931" s="230"/>
      <c r="BJ2931" s="230"/>
      <c r="BK2931" s="230"/>
      <c r="BL2931" s="230"/>
      <c r="BM2931" s="230"/>
      <c r="BN2931" s="230"/>
      <c r="BO2931" s="230"/>
      <c r="BP2931" s="230"/>
      <c r="BQ2931" s="230"/>
      <c r="BR2931" s="230"/>
      <c r="BS2931" s="230"/>
      <c r="BT2931" s="230"/>
      <c r="BU2931" s="230"/>
      <c r="BV2931" s="230"/>
      <c r="BW2931" s="230"/>
      <c r="BX2931" s="230"/>
      <c r="BY2931" s="230"/>
      <c r="BZ2931" s="230"/>
      <c r="CA2931" s="230"/>
      <c r="CB2931" s="230"/>
      <c r="CC2931" s="230"/>
      <c r="CD2931" s="230"/>
      <c r="CE2931" s="230"/>
      <c r="CF2931" s="230"/>
      <c r="CG2931" s="230"/>
      <c r="CH2931" s="230"/>
      <c r="CI2931" s="230"/>
      <c r="CJ2931" s="230"/>
    </row>
    <row r="2932" spans="1:88" ht="14.25" customHeight="1">
      <c r="A2932" s="412"/>
      <c r="B2932" s="88"/>
      <c r="C2932" s="89"/>
      <c r="E2932" s="224"/>
      <c r="F2932" s="224"/>
      <c r="G2932" s="224"/>
      <c r="H2932" s="224"/>
      <c r="I2932" s="232"/>
      <c r="J2932" s="224"/>
      <c r="K2932" s="224"/>
      <c r="L2932" s="224"/>
      <c r="M2932" s="233"/>
      <c r="N2932" s="224"/>
      <c r="P2932" s="233"/>
      <c r="Q2932" s="244"/>
      <c r="R2932" s="245"/>
      <c r="S2932" s="154"/>
      <c r="T2932" s="154"/>
      <c r="U2932" s="236"/>
      <c r="V2932" s="225"/>
      <c r="W2932" s="246"/>
      <c r="X2932" s="247"/>
      <c r="Y2932" s="248"/>
      <c r="Z2932" s="249"/>
      <c r="AA2932" s="249"/>
      <c r="AB2932" s="250"/>
      <c r="AC2932" s="250"/>
      <c r="AD2932" s="230"/>
      <c r="AE2932" s="251"/>
      <c r="AF2932" s="252"/>
      <c r="AG2932" s="236"/>
      <c r="AH2932" s="253"/>
      <c r="AI2932" s="230"/>
      <c r="AJ2932" s="230"/>
      <c r="AK2932" s="230"/>
      <c r="AL2932" s="230"/>
      <c r="AM2932" s="230"/>
      <c r="AN2932" s="230"/>
      <c r="AO2932" s="230"/>
      <c r="AP2932" s="230"/>
      <c r="AQ2932" s="230"/>
      <c r="AR2932" s="249"/>
      <c r="AS2932" s="230"/>
      <c r="AT2932" s="230"/>
      <c r="AU2932" s="230"/>
      <c r="AV2932" s="230"/>
      <c r="AW2932" s="230"/>
      <c r="AX2932" s="230"/>
      <c r="AY2932" s="230"/>
      <c r="AZ2932" s="230"/>
      <c r="BA2932" s="230"/>
      <c r="BB2932" s="230"/>
      <c r="BC2932" s="230"/>
      <c r="BD2932" s="230"/>
      <c r="BE2932" s="230"/>
      <c r="BF2932" s="230"/>
      <c r="BG2932" s="230"/>
      <c r="BH2932" s="230"/>
      <c r="BI2932" s="230"/>
      <c r="BJ2932" s="230"/>
      <c r="BK2932" s="230"/>
      <c r="BL2932" s="230"/>
      <c r="BM2932" s="230"/>
      <c r="BN2932" s="230"/>
      <c r="BO2932" s="230"/>
      <c r="BP2932" s="230"/>
      <c r="BQ2932" s="230"/>
      <c r="BR2932" s="230"/>
      <c r="BS2932" s="230"/>
      <c r="BT2932" s="230"/>
      <c r="BU2932" s="230"/>
      <c r="BV2932" s="230"/>
      <c r="BW2932" s="230"/>
      <c r="BX2932" s="230"/>
      <c r="BY2932" s="230"/>
      <c r="BZ2932" s="230"/>
      <c r="CA2932" s="230"/>
      <c r="CB2932" s="230"/>
      <c r="CC2932" s="230"/>
      <c r="CD2932" s="230"/>
      <c r="CE2932" s="230"/>
      <c r="CF2932" s="230"/>
      <c r="CG2932" s="230"/>
      <c r="CH2932" s="230"/>
      <c r="CI2932" s="230"/>
      <c r="CJ2932" s="230"/>
    </row>
    <row r="2933" spans="1:88" ht="14.25" customHeight="1">
      <c r="A2933" s="412"/>
      <c r="B2933" s="88"/>
      <c r="C2933" s="89"/>
      <c r="E2933" s="224"/>
      <c r="F2933" s="224"/>
      <c r="G2933" s="224"/>
      <c r="H2933" s="224"/>
      <c r="I2933" s="232"/>
      <c r="J2933" s="224"/>
      <c r="K2933" s="224"/>
      <c r="L2933" s="224"/>
      <c r="M2933" s="233"/>
      <c r="N2933" s="224"/>
      <c r="P2933" s="233"/>
      <c r="Q2933" s="244"/>
      <c r="R2933" s="245"/>
      <c r="S2933" s="154"/>
      <c r="T2933" s="154"/>
      <c r="U2933" s="236"/>
      <c r="V2933" s="225"/>
      <c r="W2933" s="246"/>
      <c r="X2933" s="247"/>
      <c r="Y2933" s="248"/>
      <c r="Z2933" s="249"/>
      <c r="AA2933" s="249"/>
      <c r="AB2933" s="250"/>
      <c r="AC2933" s="250"/>
      <c r="AD2933" s="230"/>
      <c r="AE2933" s="251"/>
      <c r="AF2933" s="252"/>
      <c r="AG2933" s="236"/>
      <c r="AH2933" s="253"/>
      <c r="AI2933" s="230"/>
      <c r="AJ2933" s="230"/>
      <c r="AK2933" s="230"/>
      <c r="AL2933" s="230"/>
      <c r="AM2933" s="230"/>
      <c r="AN2933" s="230"/>
      <c r="AO2933" s="230"/>
      <c r="AP2933" s="230"/>
      <c r="AQ2933" s="230"/>
      <c r="AR2933" s="249"/>
      <c r="AS2933" s="230"/>
      <c r="AT2933" s="230"/>
      <c r="AU2933" s="230"/>
      <c r="AV2933" s="230"/>
      <c r="AW2933" s="230"/>
      <c r="AX2933" s="230"/>
      <c r="AY2933" s="230"/>
      <c r="AZ2933" s="230"/>
      <c r="BA2933" s="230"/>
      <c r="BB2933" s="230"/>
      <c r="BC2933" s="230"/>
      <c r="BD2933" s="230"/>
      <c r="BE2933" s="230"/>
      <c r="BF2933" s="230"/>
      <c r="BG2933" s="230"/>
      <c r="BH2933" s="230"/>
      <c r="BI2933" s="230"/>
      <c r="BJ2933" s="230"/>
      <c r="BK2933" s="230"/>
      <c r="BL2933" s="230"/>
      <c r="BM2933" s="230"/>
      <c r="BN2933" s="230"/>
      <c r="BO2933" s="230"/>
      <c r="BP2933" s="230"/>
      <c r="BQ2933" s="230"/>
      <c r="BR2933" s="230"/>
      <c r="BS2933" s="230"/>
      <c r="BT2933" s="230"/>
      <c r="BU2933" s="230"/>
      <c r="BV2933" s="230"/>
      <c r="BW2933" s="230"/>
      <c r="BX2933" s="230"/>
      <c r="BY2933" s="230"/>
      <c r="BZ2933" s="230"/>
      <c r="CA2933" s="230"/>
      <c r="CB2933" s="230"/>
      <c r="CC2933" s="230"/>
      <c r="CD2933" s="230"/>
      <c r="CE2933" s="230"/>
      <c r="CF2933" s="230"/>
      <c r="CG2933" s="230"/>
      <c r="CH2933" s="230"/>
      <c r="CI2933" s="230"/>
      <c r="CJ2933" s="230"/>
    </row>
    <row r="2934" spans="1:88" ht="14.25" customHeight="1">
      <c r="A2934" s="412"/>
      <c r="B2934" s="88"/>
      <c r="C2934" s="89"/>
      <c r="E2934" s="224"/>
      <c r="F2934" s="224"/>
      <c r="G2934" s="224"/>
      <c r="H2934" s="224"/>
      <c r="I2934" s="232"/>
      <c r="J2934" s="224"/>
      <c r="K2934" s="224"/>
      <c r="L2934" s="224"/>
      <c r="M2934" s="233"/>
      <c r="N2934" s="224"/>
      <c r="P2934" s="233"/>
      <c r="Q2934" s="244"/>
      <c r="R2934" s="245"/>
      <c r="S2934" s="154"/>
      <c r="T2934" s="154"/>
      <c r="U2934" s="236"/>
      <c r="V2934" s="225"/>
      <c r="W2934" s="246"/>
      <c r="X2934" s="247"/>
      <c r="Y2934" s="248"/>
      <c r="Z2934" s="249"/>
      <c r="AA2934" s="249"/>
      <c r="AB2934" s="250"/>
      <c r="AC2934" s="250"/>
      <c r="AD2934" s="230"/>
      <c r="AE2934" s="251"/>
      <c r="AF2934" s="252"/>
      <c r="AG2934" s="236"/>
      <c r="AH2934" s="253"/>
      <c r="AI2934" s="230"/>
      <c r="AJ2934" s="230"/>
      <c r="AK2934" s="230"/>
      <c r="AL2934" s="230"/>
      <c r="AM2934" s="230"/>
      <c r="AN2934" s="230"/>
      <c r="AO2934" s="230"/>
      <c r="AP2934" s="230"/>
      <c r="AQ2934" s="230"/>
      <c r="AR2934" s="249"/>
      <c r="AS2934" s="230"/>
      <c r="AT2934" s="230"/>
      <c r="AU2934" s="230"/>
      <c r="AV2934" s="230"/>
      <c r="AW2934" s="230"/>
      <c r="AX2934" s="230"/>
      <c r="AY2934" s="230"/>
      <c r="AZ2934" s="230"/>
      <c r="BA2934" s="230"/>
      <c r="BB2934" s="230"/>
      <c r="BC2934" s="230"/>
      <c r="BD2934" s="230"/>
      <c r="BE2934" s="230"/>
      <c r="BF2934" s="230"/>
      <c r="BG2934" s="230"/>
      <c r="BH2934" s="230"/>
      <c r="BI2934" s="230"/>
      <c r="BJ2934" s="230"/>
      <c r="BK2934" s="230"/>
      <c r="BL2934" s="230"/>
      <c r="BM2934" s="230"/>
      <c r="BN2934" s="230"/>
      <c r="BO2934" s="230"/>
      <c r="BP2934" s="230"/>
      <c r="BQ2934" s="230"/>
      <c r="BR2934" s="230"/>
      <c r="BS2934" s="230"/>
      <c r="BT2934" s="230"/>
      <c r="BU2934" s="230"/>
      <c r="BV2934" s="230"/>
      <c r="BW2934" s="230"/>
      <c r="BX2934" s="230"/>
      <c r="BY2934" s="230"/>
      <c r="BZ2934" s="230"/>
      <c r="CA2934" s="230"/>
      <c r="CB2934" s="230"/>
      <c r="CC2934" s="230"/>
      <c r="CD2934" s="230"/>
      <c r="CE2934" s="230"/>
      <c r="CF2934" s="230"/>
      <c r="CG2934" s="230"/>
      <c r="CH2934" s="230"/>
      <c r="CI2934" s="230"/>
      <c r="CJ2934" s="230"/>
    </row>
    <row r="2935" spans="1:88" ht="14.25" customHeight="1">
      <c r="A2935" s="412"/>
      <c r="B2935" s="88"/>
      <c r="C2935" s="89"/>
      <c r="E2935" s="224"/>
      <c r="F2935" s="224"/>
      <c r="G2935" s="224"/>
      <c r="H2935" s="224"/>
      <c r="I2935" s="232"/>
      <c r="J2935" s="224"/>
      <c r="K2935" s="224"/>
      <c r="L2935" s="224"/>
      <c r="M2935" s="233"/>
      <c r="N2935" s="224"/>
      <c r="P2935" s="233"/>
      <c r="Q2935" s="244"/>
      <c r="R2935" s="245"/>
      <c r="S2935" s="154"/>
      <c r="T2935" s="154"/>
      <c r="U2935" s="236"/>
      <c r="V2935" s="225"/>
      <c r="W2935" s="246"/>
      <c r="X2935" s="247"/>
      <c r="Y2935" s="248"/>
      <c r="Z2935" s="249"/>
      <c r="AA2935" s="249"/>
      <c r="AB2935" s="250"/>
      <c r="AC2935" s="250"/>
      <c r="AD2935" s="230"/>
      <c r="AE2935" s="251"/>
      <c r="AF2935" s="252"/>
      <c r="AG2935" s="236"/>
      <c r="AH2935" s="253"/>
      <c r="AI2935" s="230"/>
      <c r="AJ2935" s="230"/>
      <c r="AK2935" s="230"/>
      <c r="AL2935" s="230"/>
      <c r="AM2935" s="230"/>
      <c r="AN2935" s="230"/>
      <c r="AO2935" s="230"/>
      <c r="AP2935" s="230"/>
      <c r="AQ2935" s="230"/>
      <c r="AR2935" s="249"/>
      <c r="AS2935" s="230"/>
      <c r="AT2935" s="230"/>
      <c r="AU2935" s="230"/>
      <c r="AV2935" s="230"/>
      <c r="AW2935" s="230"/>
      <c r="AX2935" s="230"/>
      <c r="AY2935" s="230"/>
      <c r="AZ2935" s="230"/>
      <c r="BA2935" s="230"/>
      <c r="BB2935" s="230"/>
      <c r="BC2935" s="230"/>
      <c r="BD2935" s="230"/>
      <c r="BE2935" s="230"/>
      <c r="BF2935" s="230"/>
      <c r="BG2935" s="230"/>
      <c r="BH2935" s="230"/>
      <c r="BI2935" s="230"/>
      <c r="BJ2935" s="230"/>
      <c r="BK2935" s="230"/>
      <c r="BL2935" s="230"/>
      <c r="BM2935" s="230"/>
      <c r="BN2935" s="230"/>
      <c r="BO2935" s="230"/>
      <c r="BP2935" s="230"/>
      <c r="BQ2935" s="230"/>
      <c r="BR2935" s="230"/>
      <c r="BS2935" s="230"/>
      <c r="BT2935" s="230"/>
      <c r="BU2935" s="230"/>
      <c r="BV2935" s="230"/>
      <c r="BW2935" s="230"/>
      <c r="BX2935" s="230"/>
      <c r="BY2935" s="230"/>
      <c r="BZ2935" s="230"/>
      <c r="CA2935" s="230"/>
      <c r="CB2935" s="230"/>
      <c r="CC2935" s="230"/>
      <c r="CD2935" s="230"/>
      <c r="CE2935" s="230"/>
      <c r="CF2935" s="230"/>
      <c r="CG2935" s="230"/>
      <c r="CH2935" s="230"/>
      <c r="CI2935" s="230"/>
      <c r="CJ2935" s="230"/>
    </row>
    <row r="2936" spans="1:88" ht="14.25" customHeight="1">
      <c r="A2936" s="412"/>
      <c r="B2936" s="88"/>
      <c r="C2936" s="89"/>
      <c r="E2936" s="224"/>
      <c r="F2936" s="224"/>
      <c r="G2936" s="224"/>
      <c r="H2936" s="224"/>
      <c r="I2936" s="232"/>
      <c r="J2936" s="224"/>
      <c r="K2936" s="224"/>
      <c r="L2936" s="224"/>
      <c r="M2936" s="233"/>
      <c r="N2936" s="224"/>
      <c r="P2936" s="233"/>
      <c r="Q2936" s="244"/>
      <c r="R2936" s="245"/>
      <c r="S2936" s="154"/>
      <c r="T2936" s="154"/>
      <c r="U2936" s="236"/>
      <c r="V2936" s="225"/>
      <c r="W2936" s="246"/>
      <c r="X2936" s="247"/>
      <c r="Y2936" s="248"/>
      <c r="Z2936" s="249"/>
      <c r="AA2936" s="249"/>
      <c r="AB2936" s="250"/>
      <c r="AC2936" s="250"/>
      <c r="AD2936" s="230"/>
      <c r="AE2936" s="251"/>
      <c r="AF2936" s="252"/>
      <c r="AG2936" s="236"/>
      <c r="AH2936" s="253"/>
      <c r="AI2936" s="230"/>
      <c r="AJ2936" s="230"/>
      <c r="AK2936" s="230"/>
      <c r="AL2936" s="230"/>
      <c r="AM2936" s="230"/>
      <c r="AN2936" s="230"/>
      <c r="AO2936" s="230"/>
      <c r="AP2936" s="230"/>
      <c r="AQ2936" s="230"/>
      <c r="AR2936" s="249"/>
      <c r="AS2936" s="230"/>
      <c r="AT2936" s="230"/>
      <c r="AU2936" s="230"/>
      <c r="AV2936" s="230"/>
      <c r="AW2936" s="230"/>
      <c r="AX2936" s="230"/>
      <c r="AY2936" s="230"/>
      <c r="AZ2936" s="230"/>
      <c r="BA2936" s="230"/>
      <c r="BB2936" s="230"/>
      <c r="BC2936" s="230"/>
      <c r="BD2936" s="230"/>
      <c r="BE2936" s="230"/>
      <c r="BF2936" s="230"/>
      <c r="BG2936" s="230"/>
      <c r="BH2936" s="230"/>
      <c r="BI2936" s="230"/>
      <c r="BJ2936" s="230"/>
      <c r="BK2936" s="230"/>
      <c r="BL2936" s="230"/>
      <c r="BM2936" s="230"/>
      <c r="BN2936" s="230"/>
      <c r="BO2936" s="230"/>
      <c r="BP2936" s="230"/>
      <c r="BQ2936" s="230"/>
      <c r="BR2936" s="230"/>
      <c r="BS2936" s="230"/>
      <c r="BT2936" s="230"/>
      <c r="BU2936" s="230"/>
      <c r="BV2936" s="230"/>
      <c r="BW2936" s="230"/>
      <c r="BX2936" s="230"/>
      <c r="BY2936" s="230"/>
      <c r="BZ2936" s="230"/>
      <c r="CA2936" s="230"/>
      <c r="CB2936" s="230"/>
      <c r="CC2936" s="230"/>
      <c r="CD2936" s="230"/>
      <c r="CE2936" s="230"/>
      <c r="CF2936" s="230"/>
      <c r="CG2936" s="230"/>
      <c r="CH2936" s="230"/>
      <c r="CI2936" s="230"/>
      <c r="CJ2936" s="230"/>
    </row>
    <row r="2937" spans="1:88" ht="14.25" customHeight="1">
      <c r="A2937" s="412"/>
      <c r="B2937" s="88"/>
      <c r="C2937" s="89"/>
      <c r="E2937" s="224"/>
      <c r="F2937" s="224"/>
      <c r="G2937" s="224"/>
      <c r="H2937" s="224"/>
      <c r="I2937" s="232"/>
      <c r="J2937" s="224"/>
      <c r="K2937" s="224"/>
      <c r="L2937" s="224"/>
      <c r="M2937" s="233"/>
      <c r="N2937" s="224"/>
      <c r="P2937" s="233"/>
      <c r="Q2937" s="244"/>
      <c r="R2937" s="245"/>
      <c r="S2937" s="154"/>
      <c r="T2937" s="154"/>
      <c r="U2937" s="236"/>
      <c r="V2937" s="225"/>
      <c r="W2937" s="246"/>
      <c r="X2937" s="247"/>
      <c r="Y2937" s="248"/>
      <c r="Z2937" s="249"/>
      <c r="AA2937" s="249"/>
      <c r="AB2937" s="250"/>
      <c r="AC2937" s="250"/>
      <c r="AD2937" s="230"/>
      <c r="AE2937" s="251"/>
      <c r="AF2937" s="252"/>
      <c r="AG2937" s="236"/>
      <c r="AH2937" s="253"/>
      <c r="AI2937" s="230"/>
      <c r="AJ2937" s="230"/>
      <c r="AK2937" s="230"/>
      <c r="AL2937" s="230"/>
      <c r="AM2937" s="230"/>
      <c r="AN2937" s="230"/>
      <c r="AO2937" s="230"/>
      <c r="AP2937" s="230"/>
      <c r="AQ2937" s="230"/>
      <c r="AR2937" s="249"/>
      <c r="AS2937" s="230"/>
      <c r="AT2937" s="230"/>
      <c r="AU2937" s="230"/>
      <c r="AV2937" s="230"/>
      <c r="AW2937" s="230"/>
      <c r="AX2937" s="230"/>
      <c r="AY2937" s="230"/>
      <c r="AZ2937" s="230"/>
      <c r="BA2937" s="230"/>
      <c r="BB2937" s="230"/>
      <c r="BC2937" s="230"/>
      <c r="BD2937" s="230"/>
      <c r="BE2937" s="230"/>
      <c r="BF2937" s="230"/>
      <c r="BG2937" s="230"/>
      <c r="BH2937" s="230"/>
      <c r="BI2937" s="230"/>
      <c r="BJ2937" s="230"/>
      <c r="BK2937" s="230"/>
      <c r="BL2937" s="230"/>
      <c r="BM2937" s="230"/>
      <c r="BN2937" s="230"/>
      <c r="BO2937" s="230"/>
      <c r="BP2937" s="230"/>
      <c r="BQ2937" s="230"/>
      <c r="BR2937" s="230"/>
      <c r="BS2937" s="230"/>
      <c r="BT2937" s="230"/>
      <c r="BU2937" s="230"/>
      <c r="BV2937" s="230"/>
      <c r="BW2937" s="230"/>
      <c r="BX2937" s="230"/>
      <c r="BY2937" s="230"/>
      <c r="BZ2937" s="230"/>
      <c r="CA2937" s="230"/>
      <c r="CB2937" s="230"/>
      <c r="CC2937" s="230"/>
      <c r="CD2937" s="230"/>
      <c r="CE2937" s="230"/>
      <c r="CF2937" s="230"/>
      <c r="CG2937" s="230"/>
      <c r="CH2937" s="230"/>
      <c r="CI2937" s="230"/>
      <c r="CJ2937" s="230"/>
    </row>
    <row r="2938" spans="1:88" ht="14.25" customHeight="1">
      <c r="A2938" s="412"/>
      <c r="B2938" s="88"/>
      <c r="C2938" s="89"/>
      <c r="E2938" s="224"/>
      <c r="F2938" s="224"/>
      <c r="G2938" s="224"/>
      <c r="H2938" s="224"/>
      <c r="I2938" s="232"/>
      <c r="J2938" s="224"/>
      <c r="K2938" s="224"/>
      <c r="L2938" s="224"/>
      <c r="M2938" s="233"/>
      <c r="N2938" s="224"/>
      <c r="P2938" s="233"/>
      <c r="Q2938" s="244"/>
      <c r="R2938" s="245"/>
      <c r="S2938" s="154"/>
      <c r="T2938" s="154"/>
      <c r="U2938" s="236"/>
      <c r="V2938" s="225"/>
      <c r="W2938" s="246"/>
      <c r="X2938" s="247"/>
      <c r="Y2938" s="248"/>
      <c r="Z2938" s="249"/>
      <c r="AA2938" s="249"/>
      <c r="AB2938" s="250"/>
      <c r="AC2938" s="250"/>
      <c r="AD2938" s="230"/>
      <c r="AE2938" s="251"/>
      <c r="AF2938" s="252"/>
      <c r="AG2938" s="236"/>
      <c r="AH2938" s="253"/>
      <c r="AI2938" s="230"/>
      <c r="AJ2938" s="230"/>
      <c r="AK2938" s="230"/>
      <c r="AL2938" s="230"/>
      <c r="AM2938" s="230"/>
      <c r="AN2938" s="230"/>
      <c r="AO2938" s="230"/>
      <c r="AP2938" s="230"/>
      <c r="AQ2938" s="230"/>
      <c r="AR2938" s="249"/>
      <c r="AS2938" s="230"/>
      <c r="AT2938" s="230"/>
      <c r="AU2938" s="230"/>
      <c r="AV2938" s="230"/>
      <c r="AW2938" s="230"/>
      <c r="AX2938" s="230"/>
      <c r="AY2938" s="230"/>
      <c r="AZ2938" s="230"/>
      <c r="BA2938" s="230"/>
      <c r="BB2938" s="230"/>
      <c r="BC2938" s="230"/>
      <c r="BD2938" s="230"/>
      <c r="BE2938" s="230"/>
      <c r="BF2938" s="230"/>
      <c r="BG2938" s="230"/>
      <c r="BH2938" s="230"/>
      <c r="BI2938" s="230"/>
      <c r="BJ2938" s="230"/>
      <c r="BK2938" s="230"/>
      <c r="BL2938" s="230"/>
      <c r="BM2938" s="230"/>
      <c r="BN2938" s="230"/>
      <c r="BO2938" s="230"/>
      <c r="BP2938" s="230"/>
      <c r="BQ2938" s="230"/>
      <c r="BR2938" s="230"/>
      <c r="BS2938" s="230"/>
      <c r="BT2938" s="230"/>
      <c r="BU2938" s="230"/>
      <c r="BV2938" s="230"/>
      <c r="BW2938" s="230"/>
      <c r="BX2938" s="230"/>
      <c r="BY2938" s="230"/>
      <c r="BZ2938" s="230"/>
      <c r="CA2938" s="230"/>
      <c r="CB2938" s="230"/>
      <c r="CC2938" s="230"/>
      <c r="CD2938" s="230"/>
      <c r="CE2938" s="230"/>
      <c r="CF2938" s="230"/>
      <c r="CG2938" s="230"/>
      <c r="CH2938" s="230"/>
      <c r="CI2938" s="230"/>
      <c r="CJ2938" s="230"/>
    </row>
    <row r="2939" spans="1:88" ht="14.25" customHeight="1">
      <c r="A2939" s="412"/>
      <c r="B2939" s="88"/>
      <c r="C2939" s="89"/>
      <c r="E2939" s="224"/>
      <c r="F2939" s="224"/>
      <c r="G2939" s="224"/>
      <c r="H2939" s="224"/>
      <c r="I2939" s="232"/>
      <c r="J2939" s="224"/>
      <c r="K2939" s="224"/>
      <c r="L2939" s="224"/>
      <c r="M2939" s="233"/>
      <c r="N2939" s="224"/>
      <c r="P2939" s="233"/>
      <c r="Q2939" s="244"/>
      <c r="R2939" s="245"/>
      <c r="S2939" s="154"/>
      <c r="T2939" s="154"/>
      <c r="U2939" s="236"/>
      <c r="V2939" s="225"/>
      <c r="W2939" s="246"/>
      <c r="X2939" s="247"/>
      <c r="Y2939" s="248"/>
      <c r="Z2939" s="249"/>
      <c r="AA2939" s="249"/>
      <c r="AB2939" s="250"/>
      <c r="AC2939" s="250"/>
      <c r="AD2939" s="230"/>
      <c r="AE2939" s="251"/>
      <c r="AF2939" s="252"/>
      <c r="AG2939" s="236"/>
      <c r="AH2939" s="253"/>
      <c r="AI2939" s="230"/>
      <c r="AJ2939" s="230"/>
      <c r="AK2939" s="230"/>
      <c r="AL2939" s="230"/>
      <c r="AM2939" s="230"/>
      <c r="AN2939" s="230"/>
      <c r="AO2939" s="230"/>
      <c r="AP2939" s="230"/>
      <c r="AQ2939" s="230"/>
      <c r="AR2939" s="249"/>
      <c r="AS2939" s="230"/>
      <c r="AT2939" s="230"/>
      <c r="AU2939" s="230"/>
      <c r="AV2939" s="230"/>
      <c r="AW2939" s="230"/>
      <c r="AX2939" s="230"/>
      <c r="AY2939" s="230"/>
      <c r="AZ2939" s="230"/>
      <c r="BA2939" s="230"/>
      <c r="BB2939" s="230"/>
      <c r="BC2939" s="230"/>
      <c r="BD2939" s="230"/>
      <c r="BE2939" s="230"/>
      <c r="BF2939" s="230"/>
      <c r="BG2939" s="230"/>
      <c r="BH2939" s="230"/>
      <c r="BI2939" s="230"/>
      <c r="BJ2939" s="230"/>
      <c r="BK2939" s="230"/>
      <c r="BL2939" s="230"/>
      <c r="BM2939" s="230"/>
      <c r="BN2939" s="230"/>
      <c r="BO2939" s="230"/>
      <c r="BP2939" s="230"/>
      <c r="BQ2939" s="230"/>
      <c r="BR2939" s="230"/>
      <c r="BS2939" s="230"/>
      <c r="BT2939" s="230"/>
      <c r="BU2939" s="230"/>
      <c r="BV2939" s="230"/>
      <c r="BW2939" s="230"/>
      <c r="BX2939" s="230"/>
      <c r="BY2939" s="230"/>
      <c r="BZ2939" s="230"/>
      <c r="CA2939" s="230"/>
      <c r="CB2939" s="230"/>
      <c r="CC2939" s="230"/>
      <c r="CD2939" s="230"/>
      <c r="CE2939" s="230"/>
      <c r="CF2939" s="230"/>
      <c r="CG2939" s="230"/>
      <c r="CH2939" s="230"/>
      <c r="CI2939" s="230"/>
      <c r="CJ2939" s="230"/>
    </row>
    <row r="2940" spans="1:88" ht="14.25" customHeight="1">
      <c r="A2940" s="412"/>
      <c r="B2940" s="88"/>
      <c r="C2940" s="89"/>
      <c r="E2940" s="224"/>
      <c r="F2940" s="224"/>
      <c r="G2940" s="224"/>
      <c r="H2940" s="224"/>
      <c r="I2940" s="232"/>
      <c r="J2940" s="224"/>
      <c r="K2940" s="224"/>
      <c r="L2940" s="224"/>
      <c r="M2940" s="233"/>
      <c r="N2940" s="224"/>
      <c r="P2940" s="233"/>
      <c r="Q2940" s="244"/>
      <c r="R2940" s="245"/>
      <c r="S2940" s="154"/>
      <c r="T2940" s="154"/>
      <c r="U2940" s="236"/>
      <c r="V2940" s="225"/>
      <c r="W2940" s="246"/>
      <c r="X2940" s="247"/>
      <c r="Y2940" s="248"/>
      <c r="Z2940" s="249"/>
      <c r="AA2940" s="249"/>
      <c r="AB2940" s="250"/>
      <c r="AC2940" s="250"/>
      <c r="AD2940" s="230"/>
      <c r="AE2940" s="251"/>
      <c r="AF2940" s="252"/>
      <c r="AG2940" s="236"/>
      <c r="AH2940" s="253"/>
      <c r="AI2940" s="230"/>
      <c r="AJ2940" s="230"/>
      <c r="AK2940" s="230"/>
      <c r="AL2940" s="230"/>
      <c r="AM2940" s="230"/>
      <c r="AN2940" s="230"/>
      <c r="AO2940" s="230"/>
      <c r="AP2940" s="230"/>
      <c r="AQ2940" s="230"/>
      <c r="AR2940" s="249"/>
      <c r="AS2940" s="230"/>
      <c r="AT2940" s="230"/>
      <c r="AU2940" s="230"/>
      <c r="AV2940" s="230"/>
      <c r="AW2940" s="230"/>
      <c r="AX2940" s="230"/>
      <c r="AY2940" s="230"/>
      <c r="AZ2940" s="230"/>
      <c r="BA2940" s="230"/>
      <c r="BB2940" s="230"/>
      <c r="BC2940" s="230"/>
      <c r="BD2940" s="230"/>
      <c r="BE2940" s="230"/>
      <c r="BF2940" s="230"/>
      <c r="BG2940" s="230"/>
      <c r="BH2940" s="230"/>
      <c r="BI2940" s="230"/>
      <c r="BJ2940" s="230"/>
      <c r="BK2940" s="230"/>
      <c r="BL2940" s="230"/>
      <c r="BM2940" s="230"/>
      <c r="BN2940" s="230"/>
      <c r="BO2940" s="230"/>
      <c r="BP2940" s="230"/>
      <c r="BQ2940" s="230"/>
      <c r="BR2940" s="230"/>
      <c r="BS2940" s="230"/>
      <c r="BT2940" s="230"/>
      <c r="BU2940" s="230"/>
      <c r="BV2940" s="230"/>
      <c r="BW2940" s="230"/>
      <c r="BX2940" s="230"/>
      <c r="BY2940" s="230"/>
      <c r="BZ2940" s="230"/>
      <c r="CA2940" s="230"/>
      <c r="CB2940" s="230"/>
      <c r="CC2940" s="230"/>
      <c r="CD2940" s="230"/>
      <c r="CE2940" s="230"/>
      <c r="CF2940" s="230"/>
      <c r="CG2940" s="230"/>
      <c r="CH2940" s="230"/>
      <c r="CI2940" s="230"/>
      <c r="CJ2940" s="230"/>
    </row>
    <row r="2941" spans="1:88" ht="14.25" customHeight="1">
      <c r="A2941" s="412"/>
      <c r="B2941" s="88"/>
      <c r="C2941" s="89"/>
      <c r="E2941" s="224"/>
      <c r="F2941" s="224"/>
      <c r="G2941" s="224"/>
      <c r="H2941" s="224"/>
      <c r="I2941" s="232"/>
      <c r="J2941" s="224"/>
      <c r="K2941" s="224"/>
      <c r="L2941" s="224"/>
      <c r="M2941" s="233"/>
      <c r="N2941" s="224"/>
      <c r="P2941" s="233"/>
      <c r="Q2941" s="244"/>
      <c r="R2941" s="245"/>
      <c r="S2941" s="154"/>
      <c r="T2941" s="154"/>
      <c r="U2941" s="236"/>
      <c r="V2941" s="225"/>
      <c r="W2941" s="246"/>
      <c r="X2941" s="247"/>
      <c r="Y2941" s="248"/>
      <c r="Z2941" s="249"/>
      <c r="AA2941" s="249"/>
      <c r="AB2941" s="250"/>
      <c r="AC2941" s="250"/>
      <c r="AD2941" s="230"/>
      <c r="AE2941" s="251"/>
      <c r="AF2941" s="252"/>
      <c r="AG2941" s="236"/>
      <c r="AH2941" s="253"/>
      <c r="AI2941" s="230"/>
      <c r="AJ2941" s="230"/>
      <c r="AK2941" s="230"/>
      <c r="AL2941" s="230"/>
      <c r="AM2941" s="230"/>
      <c r="AN2941" s="230"/>
      <c r="AO2941" s="230"/>
      <c r="AP2941" s="230"/>
      <c r="AQ2941" s="230"/>
      <c r="AR2941" s="249"/>
      <c r="AS2941" s="230"/>
      <c r="AT2941" s="230"/>
      <c r="AU2941" s="230"/>
      <c r="AV2941" s="230"/>
      <c r="AW2941" s="230"/>
      <c r="AX2941" s="230"/>
      <c r="AY2941" s="230"/>
      <c r="AZ2941" s="230"/>
      <c r="BA2941" s="230"/>
      <c r="BB2941" s="230"/>
      <c r="BC2941" s="230"/>
      <c r="BD2941" s="230"/>
      <c r="BE2941" s="230"/>
      <c r="BF2941" s="230"/>
      <c r="BG2941" s="230"/>
      <c r="BH2941" s="230"/>
      <c r="BI2941" s="230"/>
      <c r="BJ2941" s="230"/>
      <c r="BK2941" s="230"/>
      <c r="BL2941" s="230"/>
      <c r="BM2941" s="230"/>
      <c r="BN2941" s="230"/>
      <c r="BO2941" s="230"/>
      <c r="BP2941" s="230"/>
      <c r="BQ2941" s="230"/>
      <c r="BR2941" s="230"/>
      <c r="BS2941" s="230"/>
      <c r="BT2941" s="230"/>
      <c r="BU2941" s="230"/>
      <c r="BV2941" s="230"/>
      <c r="BW2941" s="230"/>
      <c r="BX2941" s="230"/>
      <c r="BY2941" s="230"/>
      <c r="BZ2941" s="230"/>
      <c r="CA2941" s="230"/>
      <c r="CB2941" s="230"/>
      <c r="CC2941" s="230"/>
      <c r="CD2941" s="230"/>
      <c r="CE2941" s="230"/>
      <c r="CF2941" s="230"/>
      <c r="CG2941" s="230"/>
      <c r="CH2941" s="230"/>
      <c r="CI2941" s="230"/>
      <c r="CJ2941" s="230"/>
    </row>
    <row r="2942" spans="1:88" ht="14.25" customHeight="1">
      <c r="A2942" s="412"/>
      <c r="B2942" s="88"/>
      <c r="C2942" s="89"/>
      <c r="E2942" s="224"/>
      <c r="F2942" s="224"/>
      <c r="G2942" s="224"/>
      <c r="H2942" s="224"/>
      <c r="I2942" s="232"/>
      <c r="J2942" s="224"/>
      <c r="K2942" s="224"/>
      <c r="L2942" s="224"/>
      <c r="M2942" s="233"/>
      <c r="N2942" s="224"/>
      <c r="P2942" s="233"/>
      <c r="Q2942" s="244"/>
      <c r="R2942" s="245"/>
      <c r="S2942" s="154"/>
      <c r="T2942" s="154"/>
      <c r="U2942" s="236"/>
      <c r="V2942" s="225"/>
      <c r="W2942" s="246"/>
      <c r="X2942" s="247"/>
      <c r="Y2942" s="248"/>
      <c r="Z2942" s="249"/>
      <c r="AA2942" s="249"/>
      <c r="AB2942" s="250"/>
      <c r="AC2942" s="250"/>
      <c r="AD2942" s="230"/>
      <c r="AE2942" s="251"/>
      <c r="AF2942" s="252"/>
      <c r="AG2942" s="236"/>
      <c r="AH2942" s="253"/>
      <c r="AI2942" s="230"/>
      <c r="AJ2942" s="230"/>
      <c r="AK2942" s="230"/>
      <c r="AL2942" s="230"/>
      <c r="AM2942" s="230"/>
      <c r="AN2942" s="230"/>
      <c r="AO2942" s="230"/>
      <c r="AP2942" s="230"/>
      <c r="AQ2942" s="230"/>
      <c r="AR2942" s="249"/>
      <c r="AS2942" s="230"/>
      <c r="AT2942" s="230"/>
      <c r="AU2942" s="230"/>
      <c r="AV2942" s="230"/>
      <c r="AW2942" s="230"/>
      <c r="AX2942" s="230"/>
      <c r="AY2942" s="230"/>
      <c r="AZ2942" s="230"/>
      <c r="BA2942" s="230"/>
      <c r="BB2942" s="230"/>
      <c r="BC2942" s="230"/>
      <c r="BD2942" s="230"/>
      <c r="BE2942" s="230"/>
      <c r="BF2942" s="230"/>
      <c r="BG2942" s="230"/>
      <c r="BH2942" s="230"/>
      <c r="BI2942" s="230"/>
      <c r="BJ2942" s="230"/>
      <c r="BK2942" s="230"/>
      <c r="BL2942" s="230"/>
      <c r="BM2942" s="230"/>
      <c r="BN2942" s="230"/>
      <c r="BO2942" s="230"/>
      <c r="BP2942" s="230"/>
      <c r="BQ2942" s="230"/>
      <c r="BR2942" s="230"/>
      <c r="BS2942" s="230"/>
      <c r="BT2942" s="230"/>
      <c r="BU2942" s="230"/>
      <c r="BV2942" s="230"/>
      <c r="BW2942" s="230"/>
      <c r="BX2942" s="230"/>
      <c r="BY2942" s="230"/>
      <c r="BZ2942" s="230"/>
      <c r="CA2942" s="230"/>
      <c r="CB2942" s="230"/>
      <c r="CC2942" s="230"/>
      <c r="CD2942" s="230"/>
      <c r="CE2942" s="230"/>
      <c r="CF2942" s="230"/>
      <c r="CG2942" s="230"/>
      <c r="CH2942" s="230"/>
      <c r="CI2942" s="230"/>
      <c r="CJ2942" s="230"/>
    </row>
    <row r="2943" spans="1:88" ht="14.25" customHeight="1">
      <c r="A2943" s="412"/>
      <c r="B2943" s="88"/>
      <c r="C2943" s="89"/>
      <c r="E2943" s="224"/>
      <c r="F2943" s="224"/>
      <c r="G2943" s="224"/>
      <c r="H2943" s="224"/>
      <c r="I2943" s="232"/>
      <c r="J2943" s="224"/>
      <c r="K2943" s="224"/>
      <c r="L2943" s="224"/>
      <c r="M2943" s="233"/>
      <c r="N2943" s="224"/>
      <c r="P2943" s="233"/>
      <c r="Q2943" s="244"/>
      <c r="R2943" s="245"/>
      <c r="S2943" s="154"/>
      <c r="T2943" s="154"/>
      <c r="U2943" s="236"/>
      <c r="V2943" s="225"/>
      <c r="W2943" s="246"/>
      <c r="X2943" s="247"/>
      <c r="Y2943" s="248"/>
      <c r="Z2943" s="249"/>
      <c r="AA2943" s="249"/>
      <c r="AB2943" s="250"/>
      <c r="AC2943" s="250"/>
      <c r="AD2943" s="230"/>
      <c r="AE2943" s="251"/>
      <c r="AF2943" s="252"/>
      <c r="AG2943" s="236"/>
      <c r="AH2943" s="253"/>
      <c r="AI2943" s="230"/>
      <c r="AJ2943" s="230"/>
      <c r="AK2943" s="230"/>
      <c r="AL2943" s="230"/>
      <c r="AM2943" s="230"/>
      <c r="AN2943" s="230"/>
      <c r="AO2943" s="230"/>
      <c r="AP2943" s="230"/>
      <c r="AQ2943" s="230"/>
      <c r="AR2943" s="249"/>
      <c r="AS2943" s="230"/>
      <c r="AT2943" s="230"/>
      <c r="AU2943" s="230"/>
      <c r="AV2943" s="230"/>
      <c r="AW2943" s="230"/>
      <c r="AX2943" s="230"/>
      <c r="AY2943" s="230"/>
      <c r="AZ2943" s="230"/>
      <c r="BA2943" s="230"/>
      <c r="BB2943" s="230"/>
      <c r="BC2943" s="230"/>
      <c r="BD2943" s="230"/>
      <c r="BE2943" s="230"/>
      <c r="BF2943" s="230"/>
      <c r="BG2943" s="230"/>
      <c r="BH2943" s="230"/>
      <c r="BI2943" s="230"/>
      <c r="BJ2943" s="230"/>
      <c r="BK2943" s="230"/>
      <c r="BL2943" s="230"/>
      <c r="BM2943" s="230"/>
      <c r="BN2943" s="230"/>
      <c r="BO2943" s="230"/>
      <c r="BP2943" s="230"/>
      <c r="BQ2943" s="230"/>
      <c r="BR2943" s="230"/>
      <c r="BS2943" s="230"/>
      <c r="BT2943" s="230"/>
      <c r="BU2943" s="230"/>
      <c r="BV2943" s="230"/>
      <c r="BW2943" s="230"/>
      <c r="BX2943" s="230"/>
      <c r="BY2943" s="230"/>
      <c r="BZ2943" s="230"/>
      <c r="CA2943" s="230"/>
      <c r="CB2943" s="230"/>
      <c r="CC2943" s="230"/>
      <c r="CD2943" s="230"/>
      <c r="CE2943" s="230"/>
      <c r="CF2943" s="230"/>
      <c r="CG2943" s="230"/>
      <c r="CH2943" s="230"/>
      <c r="CI2943" s="230"/>
      <c r="CJ2943" s="230"/>
    </row>
    <row r="2944" spans="1:88" ht="14.25" customHeight="1">
      <c r="A2944" s="412"/>
      <c r="B2944" s="88"/>
      <c r="C2944" s="89"/>
      <c r="E2944" s="224"/>
      <c r="F2944" s="224"/>
      <c r="G2944" s="224"/>
      <c r="H2944" s="224"/>
      <c r="I2944" s="232"/>
      <c r="J2944" s="224"/>
      <c r="K2944" s="224"/>
      <c r="L2944" s="224"/>
      <c r="M2944" s="233"/>
      <c r="N2944" s="224"/>
      <c r="P2944" s="233"/>
      <c r="Q2944" s="244"/>
      <c r="R2944" s="245"/>
      <c r="S2944" s="154"/>
      <c r="T2944" s="154"/>
      <c r="U2944" s="236"/>
      <c r="V2944" s="225"/>
      <c r="W2944" s="246"/>
      <c r="X2944" s="247"/>
      <c r="Y2944" s="248"/>
      <c r="Z2944" s="249"/>
      <c r="AA2944" s="249"/>
      <c r="AB2944" s="250"/>
      <c r="AC2944" s="250"/>
      <c r="AD2944" s="230"/>
      <c r="AE2944" s="251"/>
      <c r="AF2944" s="252"/>
      <c r="AG2944" s="236"/>
      <c r="AH2944" s="253"/>
      <c r="AI2944" s="230"/>
      <c r="AJ2944" s="230"/>
      <c r="AK2944" s="230"/>
      <c r="AL2944" s="230"/>
      <c r="AM2944" s="230"/>
      <c r="AN2944" s="230"/>
      <c r="AO2944" s="230"/>
      <c r="AP2944" s="230"/>
      <c r="AQ2944" s="230"/>
      <c r="AR2944" s="249"/>
      <c r="AS2944" s="230"/>
      <c r="AT2944" s="230"/>
      <c r="AU2944" s="230"/>
      <c r="AV2944" s="230"/>
      <c r="AW2944" s="230"/>
      <c r="AX2944" s="230"/>
      <c r="AY2944" s="230"/>
      <c r="AZ2944" s="230"/>
      <c r="BA2944" s="230"/>
      <c r="BB2944" s="230"/>
      <c r="BC2944" s="230"/>
      <c r="BD2944" s="230"/>
      <c r="BE2944" s="230"/>
      <c r="BF2944" s="230"/>
      <c r="BG2944" s="230"/>
      <c r="BH2944" s="230"/>
      <c r="BI2944" s="230"/>
      <c r="BJ2944" s="230"/>
      <c r="BK2944" s="230"/>
      <c r="BL2944" s="230"/>
      <c r="BM2944" s="230"/>
      <c r="BN2944" s="230"/>
      <c r="BO2944" s="230"/>
      <c r="BP2944" s="230"/>
      <c r="BQ2944" s="230"/>
      <c r="BR2944" s="230"/>
      <c r="BS2944" s="230"/>
      <c r="BT2944" s="230"/>
      <c r="BU2944" s="230"/>
      <c r="BV2944" s="230"/>
      <c r="BW2944" s="230"/>
      <c r="BX2944" s="230"/>
      <c r="BY2944" s="230"/>
      <c r="BZ2944" s="230"/>
      <c r="CA2944" s="230"/>
      <c r="CB2944" s="230"/>
      <c r="CC2944" s="230"/>
      <c r="CD2944" s="230"/>
      <c r="CE2944" s="230"/>
      <c r="CF2944" s="230"/>
      <c r="CG2944" s="230"/>
      <c r="CH2944" s="230"/>
      <c r="CI2944" s="230"/>
      <c r="CJ2944" s="230"/>
    </row>
    <row r="2945" spans="1:88" ht="14.25" customHeight="1">
      <c r="A2945" s="412"/>
      <c r="B2945" s="88"/>
      <c r="C2945" s="89"/>
      <c r="E2945" s="224"/>
      <c r="F2945" s="224"/>
      <c r="G2945" s="224"/>
      <c r="H2945" s="224"/>
      <c r="I2945" s="232"/>
      <c r="J2945" s="224"/>
      <c r="K2945" s="224"/>
      <c r="L2945" s="224"/>
      <c r="M2945" s="233"/>
      <c r="N2945" s="224"/>
      <c r="P2945" s="233"/>
      <c r="Q2945" s="244"/>
      <c r="R2945" s="245"/>
      <c r="S2945" s="154"/>
      <c r="T2945" s="154"/>
      <c r="U2945" s="236"/>
      <c r="V2945" s="225"/>
      <c r="W2945" s="246"/>
      <c r="X2945" s="247"/>
      <c r="Y2945" s="248"/>
      <c r="Z2945" s="249"/>
      <c r="AA2945" s="249"/>
      <c r="AB2945" s="250"/>
      <c r="AC2945" s="250"/>
      <c r="AD2945" s="230"/>
      <c r="AE2945" s="251"/>
      <c r="AF2945" s="252"/>
      <c r="AG2945" s="236"/>
      <c r="AH2945" s="253"/>
      <c r="AI2945" s="230"/>
      <c r="AJ2945" s="230"/>
      <c r="AK2945" s="230"/>
      <c r="AL2945" s="230"/>
      <c r="AM2945" s="230"/>
      <c r="AN2945" s="230"/>
      <c r="AO2945" s="230"/>
      <c r="AP2945" s="230"/>
      <c r="AQ2945" s="230"/>
      <c r="AR2945" s="249"/>
      <c r="AS2945" s="230"/>
      <c r="AT2945" s="230"/>
      <c r="AU2945" s="230"/>
      <c r="AV2945" s="230"/>
      <c r="AW2945" s="230"/>
      <c r="AX2945" s="230"/>
      <c r="AY2945" s="230"/>
      <c r="AZ2945" s="230"/>
      <c r="BA2945" s="230"/>
      <c r="BB2945" s="230"/>
      <c r="BC2945" s="230"/>
      <c r="BD2945" s="230"/>
      <c r="BE2945" s="230"/>
      <c r="BF2945" s="230"/>
      <c r="BG2945" s="230"/>
      <c r="BH2945" s="230"/>
      <c r="BI2945" s="230"/>
      <c r="BJ2945" s="230"/>
      <c r="BK2945" s="230"/>
      <c r="BL2945" s="230"/>
      <c r="BM2945" s="230"/>
      <c r="BN2945" s="230"/>
      <c r="BO2945" s="230"/>
      <c r="BP2945" s="230"/>
      <c r="BQ2945" s="230"/>
      <c r="BR2945" s="230"/>
      <c r="BS2945" s="230"/>
      <c r="BT2945" s="230"/>
      <c r="BU2945" s="230"/>
      <c r="BV2945" s="230"/>
      <c r="BW2945" s="230"/>
      <c r="BX2945" s="230"/>
      <c r="BY2945" s="230"/>
      <c r="BZ2945" s="230"/>
      <c r="CA2945" s="230"/>
      <c r="CB2945" s="230"/>
      <c r="CC2945" s="230"/>
      <c r="CD2945" s="230"/>
      <c r="CE2945" s="230"/>
      <c r="CF2945" s="230"/>
      <c r="CG2945" s="230"/>
      <c r="CH2945" s="230"/>
      <c r="CI2945" s="230"/>
      <c r="CJ2945" s="230"/>
    </row>
    <row r="2946" spans="1:88" ht="14.25" customHeight="1">
      <c r="A2946" s="412"/>
      <c r="B2946" s="88"/>
      <c r="C2946" s="89"/>
      <c r="E2946" s="224"/>
      <c r="F2946" s="224"/>
      <c r="G2946" s="224"/>
      <c r="H2946" s="224"/>
      <c r="I2946" s="232"/>
      <c r="J2946" s="224"/>
      <c r="K2946" s="224"/>
      <c r="L2946" s="224"/>
      <c r="M2946" s="233"/>
      <c r="N2946" s="224"/>
      <c r="P2946" s="233"/>
      <c r="Q2946" s="244"/>
      <c r="R2946" s="245"/>
      <c r="S2946" s="154"/>
      <c r="T2946" s="154"/>
      <c r="U2946" s="236"/>
      <c r="V2946" s="225"/>
      <c r="W2946" s="246"/>
      <c r="X2946" s="247"/>
      <c r="Y2946" s="248"/>
      <c r="Z2946" s="249"/>
      <c r="AA2946" s="249"/>
      <c r="AB2946" s="250"/>
      <c r="AC2946" s="250"/>
      <c r="AD2946" s="230"/>
      <c r="AE2946" s="251"/>
      <c r="AF2946" s="252"/>
      <c r="AG2946" s="236"/>
      <c r="AH2946" s="253"/>
      <c r="AI2946" s="230"/>
      <c r="AJ2946" s="230"/>
      <c r="AK2946" s="230"/>
      <c r="AL2946" s="230"/>
      <c r="AM2946" s="230"/>
      <c r="AN2946" s="230"/>
      <c r="AO2946" s="230"/>
      <c r="AP2946" s="230"/>
      <c r="AQ2946" s="230"/>
      <c r="AR2946" s="249"/>
      <c r="AS2946" s="230"/>
      <c r="AT2946" s="230"/>
      <c r="AU2946" s="230"/>
      <c r="AV2946" s="230"/>
      <c r="AW2946" s="230"/>
      <c r="AX2946" s="230"/>
      <c r="AY2946" s="230"/>
      <c r="AZ2946" s="230"/>
      <c r="BA2946" s="230"/>
      <c r="BB2946" s="230"/>
      <c r="BC2946" s="230"/>
      <c r="BD2946" s="230"/>
      <c r="BE2946" s="230"/>
      <c r="BF2946" s="230"/>
      <c r="BG2946" s="230"/>
      <c r="BH2946" s="230"/>
      <c r="BI2946" s="230"/>
      <c r="BJ2946" s="230"/>
      <c r="BK2946" s="230"/>
      <c r="BL2946" s="230"/>
      <c r="BM2946" s="230"/>
      <c r="BN2946" s="230"/>
      <c r="BO2946" s="230"/>
      <c r="BP2946" s="230"/>
      <c r="BQ2946" s="230"/>
      <c r="BR2946" s="230"/>
      <c r="BS2946" s="230"/>
      <c r="BT2946" s="230"/>
      <c r="BU2946" s="230"/>
      <c r="BV2946" s="230"/>
      <c r="BW2946" s="230"/>
      <c r="BX2946" s="230"/>
      <c r="BY2946" s="230"/>
      <c r="BZ2946" s="230"/>
      <c r="CA2946" s="230"/>
      <c r="CB2946" s="230"/>
      <c r="CC2946" s="230"/>
      <c r="CD2946" s="230"/>
      <c r="CE2946" s="230"/>
      <c r="CF2946" s="230"/>
      <c r="CG2946" s="230"/>
      <c r="CH2946" s="230"/>
      <c r="CI2946" s="230"/>
      <c r="CJ2946" s="230"/>
    </row>
    <row r="2947" spans="1:88" ht="14.25" customHeight="1">
      <c r="A2947" s="412"/>
      <c r="B2947" s="88"/>
      <c r="C2947" s="89"/>
      <c r="E2947" s="224"/>
      <c r="F2947" s="224"/>
      <c r="G2947" s="224"/>
      <c r="H2947" s="224"/>
      <c r="I2947" s="232"/>
      <c r="J2947" s="224"/>
      <c r="K2947" s="224"/>
      <c r="L2947" s="224"/>
      <c r="M2947" s="233"/>
      <c r="N2947" s="224"/>
      <c r="P2947" s="233"/>
      <c r="Q2947" s="244"/>
      <c r="R2947" s="245"/>
      <c r="S2947" s="154"/>
      <c r="T2947" s="154"/>
      <c r="U2947" s="236"/>
      <c r="V2947" s="225"/>
      <c r="W2947" s="246"/>
      <c r="X2947" s="247"/>
      <c r="Y2947" s="248"/>
      <c r="Z2947" s="249"/>
      <c r="AA2947" s="249"/>
      <c r="AB2947" s="250"/>
      <c r="AC2947" s="250"/>
      <c r="AD2947" s="230"/>
      <c r="AE2947" s="251"/>
      <c r="AF2947" s="252"/>
      <c r="AG2947" s="236"/>
      <c r="AH2947" s="253"/>
      <c r="AI2947" s="230"/>
      <c r="AJ2947" s="230"/>
      <c r="AK2947" s="230"/>
      <c r="AL2947" s="230"/>
      <c r="AM2947" s="230"/>
      <c r="AN2947" s="230"/>
      <c r="AO2947" s="230"/>
      <c r="AP2947" s="230"/>
      <c r="AQ2947" s="230"/>
      <c r="AR2947" s="249"/>
      <c r="AS2947" s="230"/>
      <c r="AT2947" s="230"/>
      <c r="AU2947" s="230"/>
      <c r="AV2947" s="230"/>
      <c r="AW2947" s="230"/>
      <c r="AX2947" s="230"/>
      <c r="AY2947" s="230"/>
      <c r="AZ2947" s="230"/>
      <c r="BA2947" s="230"/>
      <c r="BB2947" s="230"/>
      <c r="BC2947" s="230"/>
      <c r="BD2947" s="230"/>
      <c r="BE2947" s="230"/>
      <c r="BF2947" s="230"/>
      <c r="BG2947" s="230"/>
      <c r="BH2947" s="230"/>
      <c r="BI2947" s="230"/>
      <c r="BJ2947" s="230"/>
      <c r="BK2947" s="230"/>
      <c r="BL2947" s="230"/>
      <c r="BM2947" s="230"/>
      <c r="BN2947" s="230"/>
      <c r="BO2947" s="230"/>
      <c r="BP2947" s="230"/>
      <c r="BQ2947" s="230"/>
      <c r="BR2947" s="230"/>
      <c r="BS2947" s="230"/>
      <c r="BT2947" s="230"/>
      <c r="BU2947" s="230"/>
      <c r="BV2947" s="230"/>
      <c r="BW2947" s="230"/>
      <c r="BX2947" s="230"/>
      <c r="BY2947" s="230"/>
      <c r="BZ2947" s="230"/>
      <c r="CA2947" s="230"/>
      <c r="CB2947" s="230"/>
      <c r="CC2947" s="230"/>
      <c r="CD2947" s="230"/>
      <c r="CE2947" s="230"/>
      <c r="CF2947" s="230"/>
      <c r="CG2947" s="230"/>
      <c r="CH2947" s="230"/>
      <c r="CI2947" s="230"/>
      <c r="CJ2947" s="230"/>
    </row>
    <row r="2948" spans="1:88" ht="14.25" customHeight="1">
      <c r="A2948" s="412"/>
      <c r="B2948" s="88"/>
      <c r="C2948" s="89"/>
      <c r="E2948" s="224"/>
      <c r="F2948" s="224"/>
      <c r="G2948" s="224"/>
      <c r="H2948" s="224"/>
      <c r="I2948" s="232"/>
      <c r="J2948" s="224"/>
      <c r="K2948" s="224"/>
      <c r="L2948" s="224"/>
      <c r="M2948" s="233"/>
      <c r="N2948" s="224"/>
      <c r="P2948" s="233"/>
      <c r="Q2948" s="244"/>
      <c r="R2948" s="245"/>
      <c r="S2948" s="154"/>
      <c r="T2948" s="154"/>
      <c r="U2948" s="236"/>
      <c r="V2948" s="225"/>
      <c r="W2948" s="246"/>
      <c r="X2948" s="247"/>
      <c r="Y2948" s="248"/>
      <c r="Z2948" s="249"/>
      <c r="AA2948" s="249"/>
      <c r="AB2948" s="250"/>
      <c r="AC2948" s="250"/>
      <c r="AD2948" s="230"/>
      <c r="AE2948" s="251"/>
      <c r="AF2948" s="252"/>
      <c r="AG2948" s="236"/>
      <c r="AH2948" s="253"/>
      <c r="AI2948" s="230"/>
      <c r="AJ2948" s="230"/>
      <c r="AK2948" s="230"/>
      <c r="AL2948" s="230"/>
      <c r="AM2948" s="230"/>
      <c r="AN2948" s="230"/>
      <c r="AO2948" s="230"/>
      <c r="AP2948" s="230"/>
      <c r="AQ2948" s="230"/>
      <c r="AR2948" s="249"/>
      <c r="AS2948" s="230"/>
      <c r="AT2948" s="230"/>
      <c r="AU2948" s="230"/>
      <c r="AV2948" s="230"/>
      <c r="AW2948" s="230"/>
      <c r="AX2948" s="230"/>
      <c r="AY2948" s="230"/>
      <c r="AZ2948" s="230"/>
      <c r="BA2948" s="230"/>
      <c r="BB2948" s="230"/>
      <c r="BC2948" s="230"/>
      <c r="BD2948" s="230"/>
      <c r="BE2948" s="230"/>
      <c r="BF2948" s="230"/>
      <c r="BG2948" s="230"/>
      <c r="BH2948" s="230"/>
      <c r="BI2948" s="230"/>
      <c r="BJ2948" s="230"/>
      <c r="BK2948" s="230"/>
      <c r="BL2948" s="230"/>
      <c r="BM2948" s="230"/>
      <c r="BN2948" s="230"/>
      <c r="BO2948" s="230"/>
      <c r="BP2948" s="230"/>
      <c r="BQ2948" s="230"/>
      <c r="BR2948" s="230"/>
      <c r="BS2948" s="230"/>
      <c r="BT2948" s="230"/>
      <c r="BU2948" s="230"/>
      <c r="BV2948" s="230"/>
      <c r="BW2948" s="230"/>
      <c r="BX2948" s="230"/>
      <c r="BY2948" s="230"/>
      <c r="BZ2948" s="230"/>
      <c r="CA2948" s="230"/>
      <c r="CB2948" s="230"/>
      <c r="CC2948" s="230"/>
      <c r="CD2948" s="230"/>
      <c r="CE2948" s="230"/>
      <c r="CF2948" s="230"/>
      <c r="CG2948" s="230"/>
      <c r="CH2948" s="230"/>
      <c r="CI2948" s="230"/>
      <c r="CJ2948" s="230"/>
    </row>
    <row r="2949" spans="1:88" ht="14.25" customHeight="1">
      <c r="A2949" s="412"/>
      <c r="B2949" s="88"/>
      <c r="C2949" s="89"/>
      <c r="E2949" s="224"/>
      <c r="F2949" s="224"/>
      <c r="G2949" s="224"/>
      <c r="H2949" s="224"/>
      <c r="I2949" s="232"/>
      <c r="J2949" s="224"/>
      <c r="K2949" s="224"/>
      <c r="L2949" s="224"/>
      <c r="M2949" s="233"/>
      <c r="N2949" s="224"/>
      <c r="P2949" s="233"/>
      <c r="Q2949" s="244"/>
      <c r="R2949" s="245"/>
      <c r="S2949" s="154"/>
      <c r="T2949" s="154"/>
      <c r="U2949" s="236"/>
      <c r="V2949" s="225"/>
      <c r="W2949" s="246"/>
      <c r="X2949" s="247"/>
      <c r="Y2949" s="248"/>
      <c r="Z2949" s="249"/>
      <c r="AA2949" s="249"/>
      <c r="AB2949" s="250"/>
      <c r="AC2949" s="250"/>
      <c r="AD2949" s="230"/>
      <c r="AE2949" s="251"/>
      <c r="AF2949" s="252"/>
      <c r="AG2949" s="236"/>
      <c r="AH2949" s="253"/>
      <c r="AI2949" s="230"/>
      <c r="AJ2949" s="230"/>
      <c r="AK2949" s="230"/>
      <c r="AL2949" s="230"/>
      <c r="AM2949" s="230"/>
      <c r="AN2949" s="230"/>
      <c r="AO2949" s="230"/>
      <c r="AP2949" s="230"/>
      <c r="AQ2949" s="230"/>
      <c r="AR2949" s="249"/>
      <c r="AS2949" s="230"/>
      <c r="AT2949" s="230"/>
      <c r="AU2949" s="230"/>
      <c r="AV2949" s="230"/>
      <c r="AW2949" s="230"/>
      <c r="AX2949" s="230"/>
      <c r="AY2949" s="230"/>
      <c r="AZ2949" s="230"/>
      <c r="BA2949" s="230"/>
      <c r="BB2949" s="230"/>
      <c r="BC2949" s="230"/>
      <c r="BD2949" s="230"/>
      <c r="BE2949" s="230"/>
      <c r="BF2949" s="230"/>
      <c r="BG2949" s="230"/>
      <c r="BH2949" s="230"/>
      <c r="BI2949" s="230"/>
      <c r="BJ2949" s="230"/>
      <c r="BK2949" s="230"/>
      <c r="BL2949" s="230"/>
      <c r="BM2949" s="230"/>
      <c r="BN2949" s="230"/>
      <c r="BO2949" s="230"/>
      <c r="BP2949" s="230"/>
      <c r="BQ2949" s="230"/>
      <c r="BR2949" s="230"/>
      <c r="BS2949" s="230"/>
      <c r="BT2949" s="230"/>
      <c r="BU2949" s="230"/>
      <c r="BV2949" s="230"/>
      <c r="BW2949" s="230"/>
      <c r="BX2949" s="230"/>
      <c r="BY2949" s="230"/>
      <c r="BZ2949" s="230"/>
      <c r="CA2949" s="230"/>
      <c r="CB2949" s="230"/>
      <c r="CC2949" s="230"/>
      <c r="CD2949" s="230"/>
      <c r="CE2949" s="230"/>
      <c r="CF2949" s="230"/>
      <c r="CG2949" s="230"/>
      <c r="CH2949" s="230"/>
      <c r="CI2949" s="230"/>
      <c r="CJ2949" s="230"/>
    </row>
    <row r="2950" spans="1:88" ht="14.25" customHeight="1">
      <c r="A2950" s="412"/>
      <c r="B2950" s="88"/>
      <c r="C2950" s="89"/>
      <c r="E2950" s="224"/>
      <c r="F2950" s="224"/>
      <c r="G2950" s="224"/>
      <c r="H2950" s="224"/>
      <c r="I2950" s="232"/>
      <c r="J2950" s="224"/>
      <c r="K2950" s="224"/>
      <c r="L2950" s="224"/>
      <c r="M2950" s="233"/>
      <c r="N2950" s="224"/>
      <c r="P2950" s="233"/>
      <c r="Q2950" s="244"/>
      <c r="R2950" s="245"/>
      <c r="S2950" s="154"/>
      <c r="T2950" s="154"/>
      <c r="U2950" s="236"/>
      <c r="V2950" s="225"/>
      <c r="W2950" s="246"/>
      <c r="X2950" s="247"/>
      <c r="Y2950" s="248"/>
      <c r="Z2950" s="249"/>
      <c r="AA2950" s="249"/>
      <c r="AB2950" s="250"/>
      <c r="AC2950" s="250"/>
      <c r="AD2950" s="230"/>
      <c r="AE2950" s="251"/>
      <c r="AF2950" s="252"/>
      <c r="AG2950" s="236"/>
      <c r="AH2950" s="253"/>
      <c r="AI2950" s="230"/>
      <c r="AJ2950" s="230"/>
      <c r="AK2950" s="230"/>
      <c r="AL2950" s="230"/>
      <c r="AM2950" s="230"/>
      <c r="AN2950" s="230"/>
      <c r="AO2950" s="230"/>
      <c r="AP2950" s="230"/>
      <c r="AQ2950" s="230"/>
      <c r="AR2950" s="249"/>
      <c r="AS2950" s="230"/>
      <c r="AT2950" s="230"/>
      <c r="AU2950" s="230"/>
      <c r="AV2950" s="230"/>
      <c r="AW2950" s="230"/>
      <c r="AX2950" s="230"/>
      <c r="AY2950" s="230"/>
      <c r="AZ2950" s="230"/>
      <c r="BA2950" s="230"/>
      <c r="BB2950" s="230"/>
      <c r="BC2950" s="230"/>
      <c r="BD2950" s="230"/>
      <c r="BE2950" s="230"/>
      <c r="BF2950" s="230"/>
      <c r="BG2950" s="230"/>
      <c r="BH2950" s="230"/>
      <c r="BI2950" s="230"/>
      <c r="BJ2950" s="230"/>
      <c r="BK2950" s="230"/>
      <c r="BL2950" s="230"/>
      <c r="BM2950" s="230"/>
      <c r="BN2950" s="230"/>
      <c r="BO2950" s="230"/>
      <c r="BP2950" s="230"/>
      <c r="BQ2950" s="230"/>
      <c r="BR2950" s="230"/>
      <c r="BS2950" s="230"/>
      <c r="BT2950" s="230"/>
      <c r="BU2950" s="230"/>
      <c r="BV2950" s="230"/>
      <c r="BW2950" s="230"/>
      <c r="BX2950" s="230"/>
      <c r="BY2950" s="230"/>
      <c r="BZ2950" s="230"/>
      <c r="CA2950" s="230"/>
      <c r="CB2950" s="230"/>
      <c r="CC2950" s="230"/>
      <c r="CD2950" s="230"/>
      <c r="CE2950" s="230"/>
      <c r="CF2950" s="230"/>
      <c r="CG2950" s="230"/>
      <c r="CH2950" s="230"/>
      <c r="CI2950" s="230"/>
      <c r="CJ2950" s="230"/>
    </row>
    <row r="2951" spans="1:88" ht="14.25" customHeight="1">
      <c r="A2951" s="412"/>
      <c r="B2951" s="88"/>
      <c r="C2951" s="89"/>
      <c r="E2951" s="224"/>
      <c r="F2951" s="224"/>
      <c r="G2951" s="224"/>
      <c r="H2951" s="224"/>
      <c r="I2951" s="232"/>
      <c r="J2951" s="224"/>
      <c r="K2951" s="224"/>
      <c r="L2951" s="224"/>
      <c r="M2951" s="233"/>
      <c r="N2951" s="224"/>
      <c r="P2951" s="233"/>
      <c r="Q2951" s="244"/>
      <c r="R2951" s="245"/>
      <c r="S2951" s="154"/>
      <c r="T2951" s="154"/>
      <c r="U2951" s="236"/>
      <c r="V2951" s="225"/>
      <c r="W2951" s="246"/>
      <c r="X2951" s="247"/>
      <c r="Y2951" s="248"/>
      <c r="Z2951" s="249"/>
      <c r="AA2951" s="249"/>
      <c r="AB2951" s="250"/>
      <c r="AC2951" s="250"/>
      <c r="AD2951" s="230"/>
      <c r="AE2951" s="251"/>
      <c r="AF2951" s="252"/>
      <c r="AG2951" s="236"/>
      <c r="AH2951" s="253"/>
      <c r="AI2951" s="230"/>
      <c r="AJ2951" s="230"/>
      <c r="AK2951" s="230"/>
      <c r="AL2951" s="230"/>
      <c r="AM2951" s="230"/>
      <c r="AN2951" s="230"/>
      <c r="AO2951" s="230"/>
      <c r="AP2951" s="230"/>
      <c r="AQ2951" s="230"/>
      <c r="AR2951" s="249"/>
      <c r="AS2951" s="230"/>
      <c r="AT2951" s="230"/>
      <c r="AU2951" s="230"/>
      <c r="AV2951" s="230"/>
      <c r="AW2951" s="230"/>
      <c r="AX2951" s="230"/>
      <c r="AY2951" s="230"/>
      <c r="AZ2951" s="230"/>
      <c r="BA2951" s="230"/>
      <c r="BB2951" s="230"/>
      <c r="BC2951" s="230"/>
      <c r="BD2951" s="230"/>
      <c r="BE2951" s="230"/>
      <c r="BF2951" s="230"/>
      <c r="BG2951" s="230"/>
      <c r="BH2951" s="230"/>
      <c r="BI2951" s="230"/>
      <c r="BJ2951" s="230"/>
      <c r="BK2951" s="230"/>
      <c r="BL2951" s="230"/>
      <c r="BM2951" s="230"/>
      <c r="BN2951" s="230"/>
      <c r="BO2951" s="230"/>
      <c r="BP2951" s="230"/>
      <c r="BQ2951" s="230"/>
      <c r="BR2951" s="230"/>
      <c r="BS2951" s="230"/>
      <c r="BT2951" s="230"/>
      <c r="BU2951" s="230"/>
      <c r="BV2951" s="230"/>
      <c r="BW2951" s="230"/>
      <c r="BX2951" s="230"/>
      <c r="BY2951" s="230"/>
      <c r="BZ2951" s="230"/>
      <c r="CA2951" s="230"/>
      <c r="CB2951" s="230"/>
      <c r="CC2951" s="230"/>
      <c r="CD2951" s="230"/>
      <c r="CE2951" s="230"/>
      <c r="CF2951" s="230"/>
      <c r="CG2951" s="230"/>
      <c r="CH2951" s="230"/>
      <c r="CI2951" s="230"/>
      <c r="CJ2951" s="230"/>
    </row>
    <row r="2952" spans="1:88" ht="14.25" customHeight="1">
      <c r="A2952" s="412"/>
      <c r="B2952" s="88"/>
      <c r="C2952" s="89"/>
      <c r="E2952" s="224"/>
      <c r="F2952" s="224"/>
      <c r="G2952" s="224"/>
      <c r="H2952" s="224"/>
      <c r="I2952" s="232"/>
      <c r="J2952" s="224"/>
      <c r="K2952" s="224"/>
      <c r="L2952" s="224"/>
      <c r="M2952" s="233"/>
      <c r="N2952" s="224"/>
      <c r="P2952" s="233"/>
      <c r="Q2952" s="244"/>
      <c r="R2952" s="245"/>
      <c r="S2952" s="154"/>
      <c r="T2952" s="154"/>
      <c r="U2952" s="236"/>
      <c r="V2952" s="225"/>
      <c r="W2952" s="246"/>
      <c r="X2952" s="247"/>
      <c r="Y2952" s="248"/>
      <c r="Z2952" s="249"/>
      <c r="AA2952" s="249"/>
      <c r="AB2952" s="250"/>
      <c r="AC2952" s="250"/>
      <c r="AD2952" s="230"/>
      <c r="AE2952" s="251"/>
      <c r="AF2952" s="252"/>
      <c r="AG2952" s="236"/>
      <c r="AH2952" s="253"/>
      <c r="AI2952" s="230"/>
      <c r="AJ2952" s="230"/>
      <c r="AK2952" s="230"/>
      <c r="AL2952" s="230"/>
      <c r="AM2952" s="230"/>
      <c r="AN2952" s="230"/>
      <c r="AO2952" s="230"/>
      <c r="AP2952" s="230"/>
      <c r="AQ2952" s="230"/>
      <c r="AR2952" s="249"/>
      <c r="AS2952" s="230"/>
      <c r="AT2952" s="230"/>
      <c r="AU2952" s="230"/>
      <c r="AV2952" s="230"/>
      <c r="AW2952" s="230"/>
      <c r="AX2952" s="230"/>
      <c r="AY2952" s="230"/>
      <c r="AZ2952" s="230"/>
      <c r="BA2952" s="230"/>
      <c r="BB2952" s="230"/>
      <c r="BC2952" s="230"/>
      <c r="BD2952" s="230"/>
      <c r="BE2952" s="230"/>
      <c r="BF2952" s="230"/>
      <c r="BG2952" s="230"/>
      <c r="BH2952" s="230"/>
      <c r="BI2952" s="230"/>
      <c r="BJ2952" s="230"/>
      <c r="BK2952" s="230"/>
      <c r="BL2952" s="230"/>
      <c r="BM2952" s="230"/>
      <c r="BN2952" s="230"/>
      <c r="BO2952" s="230"/>
      <c r="BP2952" s="230"/>
      <c r="BQ2952" s="230"/>
      <c r="BR2952" s="230"/>
      <c r="BS2952" s="230"/>
      <c r="BT2952" s="230"/>
      <c r="BU2952" s="230"/>
      <c r="BV2952" s="230"/>
      <c r="BW2952" s="230"/>
      <c r="BX2952" s="230"/>
      <c r="BY2952" s="230"/>
      <c r="BZ2952" s="230"/>
      <c r="CA2952" s="230"/>
      <c r="CB2952" s="230"/>
      <c r="CC2952" s="230"/>
      <c r="CD2952" s="230"/>
      <c r="CE2952" s="230"/>
      <c r="CF2952" s="230"/>
      <c r="CG2952" s="230"/>
      <c r="CH2952" s="230"/>
      <c r="CI2952" s="230"/>
      <c r="CJ2952" s="230"/>
    </row>
    <row r="2953" spans="1:88" ht="14.25" customHeight="1">
      <c r="A2953" s="412"/>
      <c r="B2953" s="88"/>
      <c r="C2953" s="89"/>
      <c r="E2953" s="224"/>
      <c r="F2953" s="224"/>
      <c r="G2953" s="224"/>
      <c r="H2953" s="224"/>
      <c r="I2953" s="232"/>
      <c r="J2953" s="224"/>
      <c r="K2953" s="224"/>
      <c r="L2953" s="224"/>
      <c r="M2953" s="233"/>
      <c r="N2953" s="224"/>
      <c r="P2953" s="233"/>
      <c r="Q2953" s="244"/>
      <c r="R2953" s="245"/>
      <c r="S2953" s="154"/>
      <c r="T2953" s="154"/>
      <c r="U2953" s="236"/>
      <c r="V2953" s="225"/>
      <c r="W2953" s="246"/>
      <c r="X2953" s="247"/>
      <c r="Y2953" s="248"/>
      <c r="Z2953" s="249"/>
      <c r="AA2953" s="249"/>
      <c r="AB2953" s="250"/>
      <c r="AC2953" s="250"/>
      <c r="AD2953" s="230"/>
      <c r="AE2953" s="251"/>
      <c r="AF2953" s="252"/>
      <c r="AG2953" s="236"/>
      <c r="AH2953" s="253"/>
      <c r="AI2953" s="230"/>
      <c r="AJ2953" s="230"/>
      <c r="AK2953" s="230"/>
      <c r="AL2953" s="230"/>
      <c r="AM2953" s="230"/>
      <c r="AN2953" s="230"/>
      <c r="AO2953" s="230"/>
      <c r="AP2953" s="230"/>
      <c r="AQ2953" s="230"/>
      <c r="AR2953" s="249"/>
      <c r="AS2953" s="230"/>
      <c r="AT2953" s="230"/>
      <c r="AU2953" s="230"/>
      <c r="AV2953" s="230"/>
      <c r="AW2953" s="230"/>
      <c r="AX2953" s="230"/>
      <c r="AY2953" s="230"/>
      <c r="AZ2953" s="230"/>
      <c r="BA2953" s="230"/>
      <c r="BB2953" s="230"/>
      <c r="BC2953" s="230"/>
      <c r="BD2953" s="230"/>
      <c r="BE2953" s="230"/>
      <c r="BF2953" s="230"/>
      <c r="BG2953" s="230"/>
      <c r="BH2953" s="230"/>
      <c r="BI2953" s="230"/>
      <c r="BJ2953" s="230"/>
      <c r="BK2953" s="230"/>
      <c r="BL2953" s="230"/>
      <c r="BM2953" s="230"/>
      <c r="BN2953" s="230"/>
      <c r="BO2953" s="230"/>
      <c r="BP2953" s="230"/>
      <c r="BQ2953" s="230"/>
      <c r="BR2953" s="230"/>
      <c r="BS2953" s="230"/>
      <c r="BT2953" s="230"/>
      <c r="BU2953" s="230"/>
      <c r="BV2953" s="230"/>
      <c r="BW2953" s="230"/>
      <c r="BX2953" s="230"/>
      <c r="BY2953" s="230"/>
      <c r="BZ2953" s="230"/>
      <c r="CA2953" s="230"/>
      <c r="CB2953" s="230"/>
      <c r="CC2953" s="230"/>
      <c r="CD2953" s="230"/>
      <c r="CE2953" s="230"/>
      <c r="CF2953" s="230"/>
      <c r="CG2953" s="230"/>
      <c r="CH2953" s="230"/>
      <c r="CI2953" s="230"/>
      <c r="CJ2953" s="230"/>
    </row>
    <row r="2954" spans="1:88" ht="14.25" customHeight="1">
      <c r="A2954" s="412"/>
      <c r="B2954" s="88"/>
      <c r="C2954" s="89"/>
      <c r="E2954" s="224"/>
      <c r="F2954" s="224"/>
      <c r="G2954" s="224"/>
      <c r="H2954" s="224"/>
      <c r="I2954" s="232"/>
      <c r="J2954" s="224"/>
      <c r="K2954" s="224"/>
      <c r="L2954" s="224"/>
      <c r="M2954" s="233"/>
      <c r="N2954" s="224"/>
      <c r="P2954" s="233"/>
      <c r="Q2954" s="244"/>
      <c r="R2954" s="245"/>
      <c r="S2954" s="154"/>
      <c r="T2954" s="154"/>
      <c r="U2954" s="236"/>
      <c r="V2954" s="225"/>
      <c r="W2954" s="246"/>
      <c r="X2954" s="247"/>
      <c r="Y2954" s="248"/>
      <c r="Z2954" s="249"/>
      <c r="AA2954" s="249"/>
      <c r="AB2954" s="250"/>
      <c r="AC2954" s="250"/>
      <c r="AD2954" s="230"/>
      <c r="AE2954" s="251"/>
      <c r="AF2954" s="252"/>
      <c r="AG2954" s="236"/>
      <c r="AH2954" s="253"/>
      <c r="AI2954" s="230"/>
      <c r="AJ2954" s="230"/>
      <c r="AK2954" s="230"/>
      <c r="AL2954" s="230"/>
      <c r="AM2954" s="230"/>
      <c r="AN2954" s="230"/>
      <c r="AO2954" s="230"/>
      <c r="AP2954" s="230"/>
      <c r="AQ2954" s="230"/>
      <c r="AR2954" s="249"/>
      <c r="AS2954" s="230"/>
      <c r="AT2954" s="230"/>
      <c r="AU2954" s="230"/>
      <c r="AV2954" s="230"/>
      <c r="AW2954" s="230"/>
      <c r="AX2954" s="230"/>
      <c r="AY2954" s="230"/>
      <c r="AZ2954" s="230"/>
      <c r="BA2954" s="230"/>
      <c r="BB2954" s="230"/>
      <c r="BC2954" s="230"/>
      <c r="BD2954" s="230"/>
      <c r="BE2954" s="230"/>
      <c r="BF2954" s="230"/>
      <c r="BG2954" s="230"/>
      <c r="BH2954" s="230"/>
      <c r="BI2954" s="230"/>
      <c r="BJ2954" s="230"/>
      <c r="BK2954" s="230"/>
      <c r="BL2954" s="230"/>
      <c r="BM2954" s="230"/>
      <c r="BN2954" s="230"/>
      <c r="BO2954" s="230"/>
      <c r="BP2954" s="230"/>
      <c r="BQ2954" s="230"/>
      <c r="BR2954" s="230"/>
      <c r="BS2954" s="230"/>
      <c r="BT2954" s="230"/>
      <c r="BU2954" s="230"/>
      <c r="BV2954" s="230"/>
      <c r="BW2954" s="230"/>
      <c r="BX2954" s="230"/>
      <c r="BY2954" s="230"/>
      <c r="BZ2954" s="230"/>
      <c r="CA2954" s="230"/>
      <c r="CB2954" s="230"/>
      <c r="CC2954" s="230"/>
      <c r="CD2954" s="230"/>
      <c r="CE2954" s="230"/>
      <c r="CF2954" s="230"/>
      <c r="CG2954" s="230"/>
      <c r="CH2954" s="230"/>
      <c r="CI2954" s="230"/>
      <c r="CJ2954" s="230"/>
    </row>
    <row r="2955" spans="1:88" ht="14.25" customHeight="1">
      <c r="A2955" s="412"/>
      <c r="B2955" s="88"/>
      <c r="C2955" s="89"/>
      <c r="E2955" s="224"/>
      <c r="F2955" s="224"/>
      <c r="G2955" s="224"/>
      <c r="H2955" s="224"/>
      <c r="I2955" s="232"/>
      <c r="J2955" s="224"/>
      <c r="K2955" s="224"/>
      <c r="L2955" s="224"/>
      <c r="M2955" s="233"/>
      <c r="N2955" s="224"/>
      <c r="P2955" s="233"/>
      <c r="Q2955" s="244"/>
      <c r="R2955" s="245"/>
      <c r="S2955" s="154"/>
      <c r="T2955" s="154"/>
      <c r="U2955" s="236"/>
      <c r="V2955" s="225"/>
      <c r="W2955" s="246"/>
      <c r="X2955" s="247"/>
      <c r="Y2955" s="248"/>
      <c r="Z2955" s="249"/>
      <c r="AA2955" s="249"/>
      <c r="AB2955" s="250"/>
      <c r="AC2955" s="250"/>
      <c r="AD2955" s="230"/>
      <c r="AE2955" s="251"/>
      <c r="AF2955" s="252"/>
      <c r="AG2955" s="236"/>
      <c r="AH2955" s="253"/>
      <c r="AI2955" s="230"/>
      <c r="AJ2955" s="230"/>
      <c r="AK2955" s="230"/>
      <c r="AL2955" s="230"/>
      <c r="AM2955" s="230"/>
      <c r="AN2955" s="230"/>
      <c r="AO2955" s="230"/>
      <c r="AP2955" s="230"/>
      <c r="AQ2955" s="230"/>
      <c r="AR2955" s="249"/>
      <c r="AS2955" s="230"/>
      <c r="AT2955" s="230"/>
      <c r="AU2955" s="230"/>
      <c r="AV2955" s="230"/>
      <c r="AW2955" s="230"/>
      <c r="AX2955" s="230"/>
      <c r="AY2955" s="230"/>
      <c r="AZ2955" s="230"/>
      <c r="BA2955" s="230"/>
      <c r="BB2955" s="230"/>
      <c r="BC2955" s="230"/>
      <c r="BD2955" s="230"/>
      <c r="BE2955" s="230"/>
      <c r="BF2955" s="230"/>
      <c r="BG2955" s="230"/>
      <c r="BH2955" s="230"/>
      <c r="BI2955" s="230"/>
      <c r="BJ2955" s="230"/>
      <c r="BK2955" s="230"/>
      <c r="BL2955" s="230"/>
      <c r="BM2955" s="230"/>
      <c r="BN2955" s="230"/>
      <c r="BO2955" s="230"/>
      <c r="BP2955" s="230"/>
      <c r="BQ2955" s="230"/>
      <c r="BR2955" s="230"/>
      <c r="BS2955" s="230"/>
      <c r="BT2955" s="230"/>
      <c r="BU2955" s="230"/>
      <c r="BV2955" s="230"/>
      <c r="BW2955" s="230"/>
      <c r="BX2955" s="230"/>
      <c r="BY2955" s="230"/>
      <c r="BZ2955" s="230"/>
      <c r="CA2955" s="230"/>
      <c r="CB2955" s="230"/>
      <c r="CC2955" s="230"/>
      <c r="CD2955" s="230"/>
      <c r="CE2955" s="230"/>
      <c r="CF2955" s="230"/>
      <c r="CG2955" s="230"/>
      <c r="CH2955" s="230"/>
      <c r="CI2955" s="230"/>
      <c r="CJ2955" s="230"/>
    </row>
    <row r="2956" spans="1:88" ht="14.25" customHeight="1">
      <c r="A2956" s="412"/>
      <c r="B2956" s="88"/>
      <c r="C2956" s="89"/>
      <c r="E2956" s="224"/>
      <c r="F2956" s="224"/>
      <c r="G2956" s="224"/>
      <c r="H2956" s="224"/>
      <c r="I2956" s="232"/>
      <c r="J2956" s="224"/>
      <c r="K2956" s="224"/>
      <c r="L2956" s="224"/>
      <c r="M2956" s="233"/>
      <c r="N2956" s="224"/>
      <c r="P2956" s="233"/>
      <c r="Q2956" s="244"/>
      <c r="R2956" s="245"/>
      <c r="S2956" s="154"/>
      <c r="T2956" s="154"/>
      <c r="U2956" s="236"/>
      <c r="V2956" s="225"/>
      <c r="W2956" s="246"/>
      <c r="X2956" s="247"/>
      <c r="Y2956" s="248"/>
      <c r="Z2956" s="249"/>
      <c r="AA2956" s="249"/>
      <c r="AB2956" s="250"/>
      <c r="AC2956" s="250"/>
      <c r="AD2956" s="230"/>
      <c r="AE2956" s="251"/>
      <c r="AF2956" s="252"/>
      <c r="AG2956" s="236"/>
      <c r="AH2956" s="253"/>
      <c r="AI2956" s="230"/>
      <c r="AJ2956" s="230"/>
      <c r="AK2956" s="230"/>
      <c r="AL2956" s="230"/>
      <c r="AM2956" s="230"/>
      <c r="AN2956" s="230"/>
      <c r="AO2956" s="230"/>
      <c r="AP2956" s="230"/>
      <c r="AQ2956" s="230"/>
      <c r="AR2956" s="249"/>
      <c r="AS2956" s="230"/>
      <c r="AT2956" s="230"/>
      <c r="AU2956" s="230"/>
      <c r="AV2956" s="230"/>
      <c r="AW2956" s="230"/>
      <c r="AX2956" s="230"/>
      <c r="AY2956" s="230"/>
      <c r="AZ2956" s="230"/>
      <c r="BA2956" s="230"/>
      <c r="BB2956" s="230"/>
      <c r="BC2956" s="230"/>
      <c r="BD2956" s="230"/>
      <c r="BE2956" s="230"/>
      <c r="BF2956" s="230"/>
      <c r="BG2956" s="230"/>
      <c r="BH2956" s="230"/>
      <c r="BI2956" s="230"/>
      <c r="BJ2956" s="230"/>
      <c r="BK2956" s="230"/>
      <c r="BL2956" s="230"/>
      <c r="BM2956" s="230"/>
      <c r="BN2956" s="230"/>
      <c r="BO2956" s="230"/>
      <c r="BP2956" s="230"/>
      <c r="BQ2956" s="230"/>
      <c r="BR2956" s="230"/>
      <c r="BS2956" s="230"/>
      <c r="BT2956" s="230"/>
      <c r="BU2956" s="230"/>
      <c r="BV2956" s="230"/>
      <c r="BW2956" s="230"/>
      <c r="BX2956" s="230"/>
      <c r="BY2956" s="230"/>
      <c r="BZ2956" s="230"/>
      <c r="CA2956" s="230"/>
      <c r="CB2956" s="230"/>
      <c r="CC2956" s="230"/>
      <c r="CD2956" s="230"/>
      <c r="CE2956" s="230"/>
      <c r="CF2956" s="230"/>
      <c r="CG2956" s="230"/>
      <c r="CH2956" s="230"/>
      <c r="CI2956" s="230"/>
      <c r="CJ2956" s="230"/>
    </row>
    <row r="2957" spans="1:88" ht="14.25" customHeight="1">
      <c r="A2957" s="412"/>
      <c r="B2957" s="88"/>
      <c r="C2957" s="89"/>
      <c r="E2957" s="224"/>
      <c r="F2957" s="224"/>
      <c r="G2957" s="224"/>
      <c r="H2957" s="224"/>
      <c r="I2957" s="232"/>
      <c r="J2957" s="224"/>
      <c r="K2957" s="224"/>
      <c r="L2957" s="224"/>
      <c r="M2957" s="233"/>
      <c r="N2957" s="224"/>
      <c r="P2957" s="233"/>
      <c r="Q2957" s="244"/>
      <c r="R2957" s="245"/>
      <c r="S2957" s="154"/>
      <c r="T2957" s="154"/>
      <c r="U2957" s="236"/>
      <c r="V2957" s="225"/>
      <c r="W2957" s="246"/>
      <c r="X2957" s="247"/>
      <c r="Y2957" s="248"/>
      <c r="Z2957" s="249"/>
      <c r="AA2957" s="249"/>
      <c r="AB2957" s="250"/>
      <c r="AC2957" s="250"/>
      <c r="AD2957" s="230"/>
      <c r="AE2957" s="251"/>
      <c r="AF2957" s="252"/>
      <c r="AG2957" s="236"/>
      <c r="AH2957" s="253"/>
      <c r="AI2957" s="230"/>
      <c r="AJ2957" s="230"/>
      <c r="AK2957" s="230"/>
      <c r="AL2957" s="230"/>
      <c r="AM2957" s="230"/>
      <c r="AN2957" s="230"/>
      <c r="AO2957" s="230"/>
      <c r="AP2957" s="230"/>
      <c r="AQ2957" s="230"/>
      <c r="AR2957" s="249"/>
      <c r="AS2957" s="230"/>
      <c r="AT2957" s="230"/>
      <c r="AU2957" s="230"/>
      <c r="AV2957" s="230"/>
      <c r="AW2957" s="230"/>
      <c r="AX2957" s="230"/>
      <c r="AY2957" s="230"/>
      <c r="AZ2957" s="230"/>
      <c r="BA2957" s="230"/>
      <c r="BB2957" s="230"/>
      <c r="BC2957" s="230"/>
      <c r="BD2957" s="230"/>
      <c r="BE2957" s="230"/>
      <c r="BF2957" s="230"/>
      <c r="BG2957" s="230"/>
      <c r="BH2957" s="230"/>
      <c r="BI2957" s="230"/>
      <c r="BJ2957" s="230"/>
      <c r="BK2957" s="230"/>
      <c r="BL2957" s="230"/>
      <c r="BM2957" s="230"/>
      <c r="BN2957" s="230"/>
      <c r="BO2957" s="230"/>
      <c r="BP2957" s="230"/>
      <c r="BQ2957" s="230"/>
      <c r="BR2957" s="230"/>
      <c r="BS2957" s="230"/>
      <c r="BT2957" s="230"/>
      <c r="BU2957" s="230"/>
      <c r="BV2957" s="230"/>
      <c r="BW2957" s="230"/>
      <c r="BX2957" s="230"/>
      <c r="BY2957" s="230"/>
      <c r="BZ2957" s="230"/>
      <c r="CA2957" s="230"/>
      <c r="CB2957" s="230"/>
      <c r="CC2957" s="230"/>
      <c r="CD2957" s="230"/>
      <c r="CE2957" s="230"/>
      <c r="CF2957" s="230"/>
      <c r="CG2957" s="230"/>
      <c r="CH2957" s="230"/>
      <c r="CI2957" s="230"/>
      <c r="CJ2957" s="230"/>
    </row>
    <row r="2958" spans="1:88" ht="14.25" customHeight="1">
      <c r="A2958" s="412"/>
      <c r="B2958" s="88"/>
      <c r="C2958" s="89"/>
      <c r="E2958" s="224"/>
      <c r="F2958" s="224"/>
      <c r="G2958" s="224"/>
      <c r="H2958" s="224"/>
      <c r="I2958" s="232"/>
      <c r="J2958" s="224"/>
      <c r="K2958" s="224"/>
      <c r="L2958" s="224"/>
      <c r="M2958" s="233"/>
      <c r="N2958" s="224"/>
      <c r="P2958" s="233"/>
      <c r="Q2958" s="244"/>
      <c r="R2958" s="245"/>
      <c r="S2958" s="154"/>
      <c r="T2958" s="154"/>
      <c r="U2958" s="236"/>
      <c r="V2958" s="225"/>
      <c r="W2958" s="246"/>
      <c r="X2958" s="247"/>
      <c r="Y2958" s="248"/>
      <c r="Z2958" s="249"/>
      <c r="AA2958" s="249"/>
      <c r="AB2958" s="250"/>
      <c r="AC2958" s="250"/>
      <c r="AD2958" s="230"/>
      <c r="AE2958" s="251"/>
      <c r="AF2958" s="252"/>
      <c r="AG2958" s="236"/>
      <c r="AH2958" s="253"/>
      <c r="AI2958" s="230"/>
      <c r="AJ2958" s="230"/>
      <c r="AK2958" s="230"/>
      <c r="AL2958" s="230"/>
      <c r="AM2958" s="230"/>
      <c r="AN2958" s="230"/>
      <c r="AO2958" s="230"/>
      <c r="AP2958" s="230"/>
      <c r="AQ2958" s="230"/>
      <c r="AR2958" s="249"/>
      <c r="AS2958" s="230"/>
      <c r="AT2958" s="230"/>
      <c r="AU2958" s="230"/>
      <c r="AV2958" s="230"/>
      <c r="AW2958" s="230"/>
      <c r="AX2958" s="230"/>
      <c r="AY2958" s="230"/>
      <c r="AZ2958" s="230"/>
      <c r="BA2958" s="230"/>
      <c r="BB2958" s="230"/>
      <c r="BC2958" s="230"/>
      <c r="BD2958" s="230"/>
      <c r="BE2958" s="230"/>
      <c r="BF2958" s="230"/>
      <c r="BG2958" s="230"/>
      <c r="BH2958" s="230"/>
      <c r="BI2958" s="230"/>
      <c r="BJ2958" s="230"/>
      <c r="BK2958" s="230"/>
      <c r="BL2958" s="230"/>
      <c r="BM2958" s="230"/>
      <c r="BN2958" s="230"/>
      <c r="BO2958" s="230"/>
      <c r="BP2958" s="230"/>
      <c r="BQ2958" s="230"/>
      <c r="BR2958" s="230"/>
      <c r="BS2958" s="230"/>
      <c r="BT2958" s="230"/>
      <c r="BU2958" s="230"/>
      <c r="BV2958" s="230"/>
      <c r="BW2958" s="230"/>
      <c r="BX2958" s="230"/>
      <c r="BY2958" s="230"/>
      <c r="BZ2958" s="230"/>
      <c r="CA2958" s="230"/>
      <c r="CB2958" s="230"/>
      <c r="CC2958" s="230"/>
      <c r="CD2958" s="230"/>
      <c r="CE2958" s="230"/>
      <c r="CF2958" s="230"/>
      <c r="CG2958" s="230"/>
      <c r="CH2958" s="230"/>
      <c r="CI2958" s="230"/>
      <c r="CJ2958" s="230"/>
    </row>
    <row r="2959" spans="1:88" ht="14.25" customHeight="1">
      <c r="A2959" s="412"/>
      <c r="B2959" s="88"/>
      <c r="C2959" s="89"/>
      <c r="E2959" s="224"/>
      <c r="F2959" s="224"/>
      <c r="G2959" s="224"/>
      <c r="H2959" s="224"/>
      <c r="I2959" s="232"/>
      <c r="J2959" s="224"/>
      <c r="K2959" s="224"/>
      <c r="L2959" s="224"/>
      <c r="M2959" s="233"/>
      <c r="N2959" s="224"/>
      <c r="P2959" s="233"/>
      <c r="Q2959" s="244"/>
      <c r="R2959" s="245"/>
      <c r="S2959" s="154"/>
      <c r="T2959" s="154"/>
      <c r="U2959" s="236"/>
      <c r="V2959" s="225"/>
      <c r="W2959" s="246"/>
      <c r="X2959" s="247"/>
      <c r="Y2959" s="248"/>
      <c r="Z2959" s="249"/>
      <c r="AA2959" s="249"/>
      <c r="AB2959" s="250"/>
      <c r="AC2959" s="250"/>
      <c r="AD2959" s="230"/>
      <c r="AE2959" s="251"/>
      <c r="AF2959" s="252"/>
      <c r="AG2959" s="236"/>
      <c r="AH2959" s="253"/>
      <c r="AI2959" s="230"/>
      <c r="AJ2959" s="230"/>
      <c r="AK2959" s="230"/>
      <c r="AL2959" s="230"/>
      <c r="AM2959" s="230"/>
      <c r="AN2959" s="230"/>
      <c r="AO2959" s="230"/>
      <c r="AP2959" s="230"/>
      <c r="AQ2959" s="230"/>
      <c r="AR2959" s="249"/>
      <c r="AS2959" s="230"/>
      <c r="AT2959" s="230"/>
      <c r="AU2959" s="230"/>
      <c r="AV2959" s="230"/>
      <c r="AW2959" s="230"/>
      <c r="AX2959" s="230"/>
      <c r="AY2959" s="230"/>
      <c r="AZ2959" s="230"/>
      <c r="BA2959" s="230"/>
      <c r="BB2959" s="230"/>
      <c r="BC2959" s="230"/>
      <c r="BD2959" s="230"/>
      <c r="BE2959" s="230"/>
      <c r="BF2959" s="230"/>
      <c r="BG2959" s="230"/>
      <c r="BH2959" s="230"/>
      <c r="BI2959" s="230"/>
      <c r="BJ2959" s="230"/>
      <c r="BK2959" s="230"/>
      <c r="BL2959" s="230"/>
      <c r="BM2959" s="230"/>
      <c r="BN2959" s="230"/>
      <c r="BO2959" s="230"/>
      <c r="BP2959" s="230"/>
      <c r="BQ2959" s="230"/>
      <c r="BR2959" s="230"/>
      <c r="BS2959" s="230"/>
      <c r="BT2959" s="230"/>
      <c r="BU2959" s="230"/>
      <c r="BV2959" s="230"/>
      <c r="BW2959" s="230"/>
      <c r="BX2959" s="230"/>
      <c r="BY2959" s="230"/>
      <c r="BZ2959" s="230"/>
      <c r="CA2959" s="230"/>
      <c r="CB2959" s="230"/>
      <c r="CC2959" s="230"/>
      <c r="CD2959" s="230"/>
      <c r="CE2959" s="230"/>
      <c r="CF2959" s="230"/>
      <c r="CG2959" s="230"/>
      <c r="CH2959" s="230"/>
      <c r="CI2959" s="230"/>
      <c r="CJ2959" s="230"/>
    </row>
    <row r="2960" spans="1:88" ht="14.25" customHeight="1">
      <c r="A2960" s="412"/>
      <c r="B2960" s="88"/>
      <c r="C2960" s="89"/>
      <c r="E2960" s="224"/>
      <c r="F2960" s="224"/>
      <c r="G2960" s="224"/>
      <c r="H2960" s="224"/>
      <c r="I2960" s="232"/>
      <c r="J2960" s="224"/>
      <c r="K2960" s="224"/>
      <c r="L2960" s="224"/>
      <c r="M2960" s="233"/>
      <c r="N2960" s="224"/>
      <c r="P2960" s="233"/>
      <c r="Q2960" s="244"/>
      <c r="R2960" s="245"/>
      <c r="S2960" s="154"/>
      <c r="T2960" s="154"/>
      <c r="U2960" s="236"/>
      <c r="V2960" s="225"/>
      <c r="W2960" s="246"/>
      <c r="X2960" s="247"/>
      <c r="Y2960" s="248"/>
      <c r="Z2960" s="249"/>
      <c r="AA2960" s="249"/>
      <c r="AB2960" s="250"/>
      <c r="AC2960" s="250"/>
      <c r="AD2960" s="230"/>
      <c r="AE2960" s="251"/>
      <c r="AF2960" s="252"/>
      <c r="AG2960" s="236"/>
      <c r="AH2960" s="253"/>
      <c r="AI2960" s="230"/>
      <c r="AJ2960" s="230"/>
      <c r="AK2960" s="230"/>
      <c r="AL2960" s="230"/>
      <c r="AM2960" s="230"/>
      <c r="AN2960" s="230"/>
      <c r="AO2960" s="230"/>
      <c r="AP2960" s="230"/>
      <c r="AQ2960" s="230"/>
      <c r="AR2960" s="249"/>
      <c r="AS2960" s="230"/>
      <c r="AT2960" s="230"/>
      <c r="AU2960" s="230"/>
      <c r="AV2960" s="230"/>
      <c r="AW2960" s="230"/>
      <c r="AX2960" s="230"/>
      <c r="AY2960" s="230"/>
      <c r="AZ2960" s="230"/>
      <c r="BA2960" s="230"/>
      <c r="BB2960" s="230"/>
      <c r="BC2960" s="230"/>
      <c r="BD2960" s="230"/>
      <c r="BE2960" s="230"/>
      <c r="BF2960" s="230"/>
      <c r="BG2960" s="230"/>
      <c r="BH2960" s="230"/>
      <c r="BI2960" s="230"/>
      <c r="BJ2960" s="230"/>
      <c r="BK2960" s="230"/>
      <c r="BL2960" s="230"/>
      <c r="BM2960" s="230"/>
      <c r="BN2960" s="230"/>
      <c r="BO2960" s="230"/>
      <c r="BP2960" s="230"/>
      <c r="BQ2960" s="230"/>
      <c r="BR2960" s="230"/>
      <c r="BS2960" s="230"/>
      <c r="BT2960" s="230"/>
      <c r="BU2960" s="230"/>
      <c r="BV2960" s="230"/>
      <c r="BW2960" s="230"/>
      <c r="BX2960" s="230"/>
      <c r="BY2960" s="230"/>
      <c r="BZ2960" s="230"/>
      <c r="CA2960" s="230"/>
      <c r="CB2960" s="230"/>
      <c r="CC2960" s="230"/>
      <c r="CD2960" s="230"/>
      <c r="CE2960" s="230"/>
      <c r="CF2960" s="230"/>
      <c r="CG2960" s="230"/>
      <c r="CH2960" s="230"/>
      <c r="CI2960" s="230"/>
      <c r="CJ2960" s="230"/>
    </row>
    <row r="2961" spans="1:88" ht="14.25" customHeight="1">
      <c r="A2961" s="412"/>
      <c r="B2961" s="88"/>
      <c r="C2961" s="89"/>
      <c r="E2961" s="224"/>
      <c r="F2961" s="224"/>
      <c r="G2961" s="224"/>
      <c r="H2961" s="224"/>
      <c r="I2961" s="232"/>
      <c r="J2961" s="224"/>
      <c r="K2961" s="224"/>
      <c r="L2961" s="224"/>
      <c r="M2961" s="233"/>
      <c r="N2961" s="224"/>
      <c r="P2961" s="233"/>
      <c r="Q2961" s="244"/>
      <c r="R2961" s="245"/>
      <c r="S2961" s="154"/>
      <c r="T2961" s="154"/>
      <c r="U2961" s="236"/>
      <c r="V2961" s="225"/>
      <c r="W2961" s="246"/>
      <c r="X2961" s="247"/>
      <c r="Y2961" s="248"/>
      <c r="Z2961" s="249"/>
      <c r="AA2961" s="249"/>
      <c r="AB2961" s="250"/>
      <c r="AC2961" s="250"/>
      <c r="AD2961" s="230"/>
      <c r="AE2961" s="251"/>
      <c r="AF2961" s="252"/>
      <c r="AG2961" s="236"/>
      <c r="AH2961" s="253"/>
      <c r="AI2961" s="230"/>
      <c r="AJ2961" s="230"/>
      <c r="AK2961" s="230"/>
      <c r="AL2961" s="230"/>
      <c r="AM2961" s="230"/>
      <c r="AN2961" s="230"/>
      <c r="AO2961" s="230"/>
      <c r="AP2961" s="230"/>
      <c r="AQ2961" s="230"/>
      <c r="AR2961" s="249"/>
      <c r="AS2961" s="230"/>
      <c r="AT2961" s="230"/>
      <c r="AU2961" s="230"/>
      <c r="AV2961" s="230"/>
      <c r="AW2961" s="230"/>
      <c r="AX2961" s="230"/>
      <c r="AY2961" s="230"/>
      <c r="AZ2961" s="230"/>
      <c r="BA2961" s="230"/>
      <c r="BB2961" s="230"/>
      <c r="BC2961" s="230"/>
      <c r="BD2961" s="230"/>
      <c r="BE2961" s="230"/>
      <c r="BF2961" s="230"/>
      <c r="BG2961" s="230"/>
      <c r="BH2961" s="230"/>
      <c r="BI2961" s="230"/>
      <c r="BJ2961" s="230"/>
      <c r="BK2961" s="230"/>
      <c r="BL2961" s="230"/>
      <c r="BM2961" s="230"/>
      <c r="BN2961" s="230"/>
      <c r="BO2961" s="230"/>
      <c r="BP2961" s="230"/>
      <c r="BQ2961" s="230"/>
      <c r="BR2961" s="230"/>
      <c r="BS2961" s="230"/>
      <c r="BT2961" s="230"/>
      <c r="BU2961" s="230"/>
      <c r="BV2961" s="230"/>
      <c r="BW2961" s="230"/>
      <c r="BX2961" s="230"/>
      <c r="BY2961" s="230"/>
      <c r="BZ2961" s="230"/>
      <c r="CA2961" s="230"/>
      <c r="CB2961" s="230"/>
      <c r="CC2961" s="230"/>
      <c r="CD2961" s="230"/>
      <c r="CE2961" s="230"/>
      <c r="CF2961" s="230"/>
      <c r="CG2961" s="230"/>
      <c r="CH2961" s="230"/>
      <c r="CI2961" s="230"/>
      <c r="CJ2961" s="230"/>
    </row>
    <row r="2962" spans="1:88" ht="14.25" customHeight="1">
      <c r="A2962" s="412"/>
      <c r="B2962" s="88"/>
      <c r="C2962" s="89"/>
      <c r="E2962" s="224"/>
      <c r="F2962" s="224"/>
      <c r="G2962" s="224"/>
      <c r="H2962" s="224"/>
      <c r="I2962" s="232"/>
      <c r="J2962" s="224"/>
      <c r="K2962" s="224"/>
      <c r="L2962" s="224"/>
      <c r="M2962" s="233"/>
      <c r="N2962" s="224"/>
      <c r="P2962" s="233"/>
      <c r="Q2962" s="244"/>
      <c r="R2962" s="245"/>
      <c r="S2962" s="154"/>
      <c r="T2962" s="154"/>
      <c r="U2962" s="236"/>
      <c r="V2962" s="225"/>
      <c r="W2962" s="246"/>
      <c r="X2962" s="247"/>
      <c r="Y2962" s="248"/>
      <c r="Z2962" s="249"/>
      <c r="AA2962" s="249"/>
      <c r="AB2962" s="250"/>
      <c r="AC2962" s="250"/>
      <c r="AD2962" s="230"/>
      <c r="AE2962" s="251"/>
      <c r="AF2962" s="252"/>
      <c r="AG2962" s="236"/>
      <c r="AH2962" s="253"/>
      <c r="AI2962" s="230"/>
      <c r="AJ2962" s="230"/>
      <c r="AK2962" s="230"/>
      <c r="AL2962" s="230"/>
      <c r="AM2962" s="230"/>
      <c r="AN2962" s="230"/>
      <c r="AO2962" s="230"/>
      <c r="AP2962" s="230"/>
      <c r="AQ2962" s="230"/>
      <c r="AR2962" s="249"/>
      <c r="AS2962" s="230"/>
      <c r="AT2962" s="230"/>
      <c r="AU2962" s="230"/>
      <c r="AV2962" s="230"/>
      <c r="AW2962" s="230"/>
      <c r="AX2962" s="230"/>
      <c r="AY2962" s="230"/>
      <c r="AZ2962" s="230"/>
      <c r="BA2962" s="230"/>
      <c r="BB2962" s="230"/>
      <c r="BC2962" s="230"/>
      <c r="BD2962" s="230"/>
      <c r="BE2962" s="230"/>
      <c r="BF2962" s="230"/>
      <c r="BG2962" s="230"/>
      <c r="BH2962" s="230"/>
      <c r="BI2962" s="230"/>
      <c r="BJ2962" s="230"/>
      <c r="BK2962" s="230"/>
      <c r="BL2962" s="230"/>
      <c r="BM2962" s="230"/>
      <c r="BN2962" s="230"/>
      <c r="BO2962" s="230"/>
      <c r="BP2962" s="230"/>
      <c r="BQ2962" s="230"/>
      <c r="BR2962" s="230"/>
      <c r="BS2962" s="230"/>
      <c r="BT2962" s="230"/>
      <c r="BU2962" s="230"/>
      <c r="BV2962" s="230"/>
      <c r="BW2962" s="230"/>
      <c r="BX2962" s="230"/>
      <c r="BY2962" s="230"/>
      <c r="BZ2962" s="230"/>
      <c r="CA2962" s="230"/>
      <c r="CB2962" s="230"/>
      <c r="CC2962" s="230"/>
      <c r="CD2962" s="230"/>
      <c r="CE2962" s="230"/>
      <c r="CF2962" s="230"/>
      <c r="CG2962" s="230"/>
      <c r="CH2962" s="230"/>
      <c r="CI2962" s="230"/>
      <c r="CJ2962" s="230"/>
    </row>
    <row r="2963" spans="1:88" ht="14.25" customHeight="1">
      <c r="A2963" s="412"/>
      <c r="B2963" s="88"/>
      <c r="C2963" s="89"/>
      <c r="E2963" s="224"/>
      <c r="F2963" s="224"/>
      <c r="G2963" s="224"/>
      <c r="H2963" s="224"/>
      <c r="I2963" s="232"/>
      <c r="J2963" s="224"/>
      <c r="K2963" s="224"/>
      <c r="L2963" s="224"/>
      <c r="M2963" s="233"/>
      <c r="N2963" s="224"/>
      <c r="P2963" s="233"/>
      <c r="Q2963" s="244"/>
      <c r="R2963" s="245"/>
      <c r="S2963" s="154"/>
      <c r="T2963" s="154"/>
      <c r="U2963" s="236"/>
      <c r="V2963" s="225"/>
      <c r="W2963" s="246"/>
      <c r="X2963" s="247"/>
      <c r="Y2963" s="248"/>
      <c r="Z2963" s="249"/>
      <c r="AA2963" s="249"/>
      <c r="AB2963" s="250"/>
      <c r="AC2963" s="250"/>
      <c r="AD2963" s="230"/>
      <c r="AE2963" s="251"/>
      <c r="AF2963" s="252"/>
      <c r="AG2963" s="236"/>
      <c r="AH2963" s="253"/>
      <c r="AI2963" s="230"/>
      <c r="AJ2963" s="230"/>
      <c r="AK2963" s="230"/>
      <c r="AL2963" s="230"/>
      <c r="AM2963" s="230"/>
      <c r="AN2963" s="230"/>
      <c r="AO2963" s="230"/>
      <c r="AP2963" s="230"/>
      <c r="AQ2963" s="230"/>
      <c r="AR2963" s="249"/>
      <c r="AS2963" s="230"/>
      <c r="AT2963" s="230"/>
      <c r="AU2963" s="230"/>
      <c r="AV2963" s="230"/>
      <c r="AW2963" s="230"/>
      <c r="AX2963" s="230"/>
      <c r="AY2963" s="230"/>
      <c r="AZ2963" s="230"/>
      <c r="BA2963" s="230"/>
      <c r="BB2963" s="230"/>
      <c r="BC2963" s="230"/>
      <c r="BD2963" s="230"/>
      <c r="BE2963" s="230"/>
      <c r="BF2963" s="230"/>
      <c r="BG2963" s="230"/>
      <c r="BH2963" s="230"/>
      <c r="BI2963" s="230"/>
      <c r="BJ2963" s="230"/>
      <c r="BK2963" s="230"/>
      <c r="BL2963" s="230"/>
      <c r="BM2963" s="230"/>
      <c r="BN2963" s="230"/>
      <c r="BO2963" s="230"/>
      <c r="BP2963" s="230"/>
      <c r="BQ2963" s="230"/>
      <c r="BR2963" s="230"/>
      <c r="BS2963" s="230"/>
      <c r="BT2963" s="230"/>
      <c r="BU2963" s="230"/>
      <c r="BV2963" s="230"/>
      <c r="BW2963" s="230"/>
      <c r="BX2963" s="230"/>
      <c r="BY2963" s="230"/>
      <c r="BZ2963" s="230"/>
      <c r="CA2963" s="230"/>
      <c r="CB2963" s="230"/>
      <c r="CC2963" s="230"/>
      <c r="CD2963" s="230"/>
      <c r="CE2963" s="230"/>
      <c r="CF2963" s="230"/>
      <c r="CG2963" s="230"/>
      <c r="CH2963" s="230"/>
      <c r="CI2963" s="230"/>
      <c r="CJ2963" s="230"/>
    </row>
    <row r="2964" spans="1:88" ht="14.25" customHeight="1">
      <c r="A2964" s="412"/>
      <c r="B2964" s="88"/>
      <c r="C2964" s="89"/>
      <c r="E2964" s="224"/>
      <c r="F2964" s="224"/>
      <c r="G2964" s="224"/>
      <c r="H2964" s="224"/>
      <c r="I2964" s="232"/>
      <c r="J2964" s="224"/>
      <c r="K2964" s="224"/>
      <c r="L2964" s="224"/>
      <c r="M2964" s="233"/>
      <c r="N2964" s="224"/>
      <c r="P2964" s="233"/>
      <c r="Q2964" s="244"/>
      <c r="R2964" s="245"/>
      <c r="S2964" s="154"/>
      <c r="T2964" s="154"/>
      <c r="U2964" s="236"/>
      <c r="V2964" s="225"/>
      <c r="W2964" s="246"/>
      <c r="X2964" s="247"/>
      <c r="Y2964" s="248"/>
      <c r="Z2964" s="249"/>
      <c r="AA2964" s="249"/>
      <c r="AB2964" s="250"/>
      <c r="AC2964" s="250"/>
      <c r="AD2964" s="230"/>
      <c r="AE2964" s="251"/>
      <c r="AF2964" s="252"/>
      <c r="AG2964" s="236"/>
      <c r="AH2964" s="253"/>
      <c r="AI2964" s="230"/>
      <c r="AJ2964" s="230"/>
      <c r="AK2964" s="230"/>
      <c r="AL2964" s="230"/>
      <c r="AM2964" s="230"/>
      <c r="AN2964" s="230"/>
      <c r="AO2964" s="230"/>
      <c r="AP2964" s="230"/>
      <c r="AQ2964" s="230"/>
      <c r="AR2964" s="249"/>
      <c r="AS2964" s="230"/>
      <c r="AT2964" s="230"/>
      <c r="AU2964" s="230"/>
      <c r="AV2964" s="230"/>
      <c r="AW2964" s="230"/>
      <c r="AX2964" s="230"/>
      <c r="AY2964" s="230"/>
      <c r="AZ2964" s="230"/>
      <c r="BA2964" s="230"/>
      <c r="BB2964" s="230"/>
      <c r="BC2964" s="230"/>
      <c r="BD2964" s="230"/>
      <c r="BE2964" s="230"/>
      <c r="BF2964" s="230"/>
      <c r="BG2964" s="230"/>
      <c r="BH2964" s="230"/>
      <c r="BI2964" s="230"/>
      <c r="BJ2964" s="230"/>
      <c r="BK2964" s="230"/>
      <c r="BL2964" s="230"/>
      <c r="BM2964" s="230"/>
      <c r="BN2964" s="230"/>
      <c r="BO2964" s="230"/>
      <c r="BP2964" s="230"/>
      <c r="BQ2964" s="230"/>
      <c r="BR2964" s="230"/>
      <c r="BS2964" s="230"/>
      <c r="BT2964" s="230"/>
      <c r="BU2964" s="230"/>
      <c r="BV2964" s="230"/>
      <c r="BW2964" s="230"/>
      <c r="BX2964" s="230"/>
      <c r="BY2964" s="230"/>
      <c r="BZ2964" s="230"/>
      <c r="CA2964" s="230"/>
      <c r="CB2964" s="230"/>
      <c r="CC2964" s="230"/>
      <c r="CD2964" s="230"/>
      <c r="CE2964" s="230"/>
      <c r="CF2964" s="230"/>
      <c r="CG2964" s="230"/>
      <c r="CH2964" s="230"/>
      <c r="CI2964" s="230"/>
      <c r="CJ2964" s="230"/>
    </row>
    <row r="2965" spans="1:88" ht="14.25" customHeight="1">
      <c r="A2965" s="412"/>
      <c r="B2965" s="88"/>
      <c r="C2965" s="89"/>
      <c r="E2965" s="224"/>
      <c r="F2965" s="224"/>
      <c r="G2965" s="224"/>
      <c r="H2965" s="224"/>
      <c r="I2965" s="232"/>
      <c r="J2965" s="224"/>
      <c r="K2965" s="224"/>
      <c r="L2965" s="224"/>
      <c r="M2965" s="233"/>
      <c r="N2965" s="224"/>
      <c r="P2965" s="233"/>
      <c r="Q2965" s="244"/>
      <c r="R2965" s="245"/>
      <c r="S2965" s="154"/>
      <c r="T2965" s="154"/>
      <c r="U2965" s="236"/>
      <c r="V2965" s="225"/>
      <c r="W2965" s="246"/>
      <c r="X2965" s="247"/>
      <c r="Y2965" s="248"/>
      <c r="Z2965" s="249"/>
      <c r="AA2965" s="249"/>
      <c r="AB2965" s="250"/>
      <c r="AC2965" s="250"/>
      <c r="AD2965" s="230"/>
      <c r="AE2965" s="251"/>
      <c r="AF2965" s="252"/>
      <c r="AG2965" s="236"/>
      <c r="AH2965" s="253"/>
      <c r="AI2965" s="230"/>
      <c r="AJ2965" s="230"/>
      <c r="AK2965" s="230"/>
      <c r="AL2965" s="230"/>
      <c r="AM2965" s="230"/>
      <c r="AN2965" s="230"/>
      <c r="AO2965" s="230"/>
      <c r="AP2965" s="230"/>
      <c r="AQ2965" s="230"/>
      <c r="AR2965" s="249"/>
      <c r="AS2965" s="230"/>
      <c r="AT2965" s="230"/>
      <c r="AU2965" s="230"/>
      <c r="AV2965" s="230"/>
      <c r="AW2965" s="230"/>
      <c r="AX2965" s="230"/>
      <c r="AY2965" s="230"/>
      <c r="AZ2965" s="230"/>
      <c r="BA2965" s="230"/>
      <c r="BB2965" s="230"/>
      <c r="BC2965" s="230"/>
      <c r="BD2965" s="230"/>
      <c r="BE2965" s="230"/>
      <c r="BF2965" s="230"/>
      <c r="BG2965" s="230"/>
      <c r="BH2965" s="230"/>
      <c r="BI2965" s="230"/>
      <c r="BJ2965" s="230"/>
      <c r="BK2965" s="230"/>
      <c r="BL2965" s="230"/>
      <c r="BM2965" s="230"/>
      <c r="BN2965" s="230"/>
      <c r="BO2965" s="230"/>
      <c r="BP2965" s="230"/>
      <c r="BQ2965" s="230"/>
      <c r="BR2965" s="230"/>
      <c r="BS2965" s="230"/>
      <c r="BT2965" s="230"/>
      <c r="BU2965" s="230"/>
      <c r="BV2965" s="230"/>
      <c r="BW2965" s="230"/>
      <c r="BX2965" s="230"/>
      <c r="BY2965" s="230"/>
      <c r="BZ2965" s="230"/>
      <c r="CA2965" s="230"/>
      <c r="CB2965" s="230"/>
      <c r="CC2965" s="230"/>
      <c r="CD2965" s="230"/>
      <c r="CE2965" s="230"/>
      <c r="CF2965" s="230"/>
      <c r="CG2965" s="230"/>
      <c r="CH2965" s="230"/>
      <c r="CI2965" s="230"/>
      <c r="CJ2965" s="230"/>
    </row>
    <row r="2966" spans="1:88" ht="14.25" customHeight="1">
      <c r="A2966" s="412"/>
      <c r="B2966" s="88"/>
      <c r="C2966" s="89"/>
      <c r="E2966" s="224"/>
      <c r="F2966" s="224"/>
      <c r="G2966" s="224"/>
      <c r="H2966" s="224"/>
      <c r="I2966" s="232"/>
      <c r="J2966" s="224"/>
      <c r="K2966" s="224"/>
      <c r="L2966" s="224"/>
      <c r="M2966" s="233"/>
      <c r="N2966" s="224"/>
      <c r="P2966" s="233"/>
      <c r="Q2966" s="244"/>
      <c r="R2966" s="245"/>
      <c r="S2966" s="154"/>
      <c r="T2966" s="154"/>
      <c r="U2966" s="236"/>
      <c r="V2966" s="225"/>
      <c r="W2966" s="246"/>
      <c r="X2966" s="247"/>
      <c r="Y2966" s="248"/>
      <c r="Z2966" s="249"/>
      <c r="AA2966" s="249"/>
      <c r="AB2966" s="250"/>
      <c r="AC2966" s="250"/>
      <c r="AD2966" s="230"/>
      <c r="AE2966" s="251"/>
      <c r="AF2966" s="252"/>
      <c r="AG2966" s="236"/>
      <c r="AH2966" s="253"/>
      <c r="AI2966" s="230"/>
      <c r="AJ2966" s="230"/>
      <c r="AK2966" s="230"/>
      <c r="AL2966" s="230"/>
      <c r="AM2966" s="230"/>
      <c r="AN2966" s="230"/>
      <c r="AO2966" s="230"/>
      <c r="AP2966" s="230"/>
      <c r="AQ2966" s="230"/>
      <c r="AR2966" s="249"/>
      <c r="AS2966" s="230"/>
      <c r="AT2966" s="230"/>
      <c r="AU2966" s="230"/>
      <c r="AV2966" s="230"/>
      <c r="AW2966" s="230"/>
      <c r="AX2966" s="230"/>
      <c r="AY2966" s="230"/>
      <c r="AZ2966" s="230"/>
      <c r="BA2966" s="230"/>
      <c r="BB2966" s="230"/>
      <c r="BC2966" s="230"/>
      <c r="BD2966" s="230"/>
      <c r="BE2966" s="230"/>
      <c r="BF2966" s="230"/>
      <c r="BG2966" s="230"/>
      <c r="BH2966" s="230"/>
      <c r="BI2966" s="230"/>
      <c r="BJ2966" s="230"/>
      <c r="BK2966" s="230"/>
      <c r="BL2966" s="230"/>
      <c r="BM2966" s="230"/>
      <c r="BN2966" s="230"/>
      <c r="BO2966" s="230"/>
      <c r="BP2966" s="230"/>
      <c r="BQ2966" s="230"/>
      <c r="BR2966" s="230"/>
      <c r="BS2966" s="230"/>
      <c r="BT2966" s="230"/>
      <c r="BU2966" s="230"/>
      <c r="BV2966" s="230"/>
      <c r="BW2966" s="230"/>
      <c r="BX2966" s="230"/>
      <c r="BY2966" s="230"/>
      <c r="BZ2966" s="230"/>
      <c r="CA2966" s="230"/>
      <c r="CB2966" s="230"/>
      <c r="CC2966" s="230"/>
      <c r="CD2966" s="230"/>
      <c r="CE2966" s="230"/>
      <c r="CF2966" s="230"/>
      <c r="CG2966" s="230"/>
      <c r="CH2966" s="230"/>
      <c r="CI2966" s="230"/>
      <c r="CJ2966" s="230"/>
    </row>
    <row r="2967" spans="1:88" ht="14.25" customHeight="1">
      <c r="A2967" s="412"/>
      <c r="B2967" s="88"/>
      <c r="C2967" s="89"/>
      <c r="E2967" s="224"/>
      <c r="F2967" s="224"/>
      <c r="G2967" s="224"/>
      <c r="H2967" s="224"/>
      <c r="I2967" s="232"/>
      <c r="J2967" s="224"/>
      <c r="K2967" s="224"/>
      <c r="L2967" s="224"/>
      <c r="M2967" s="233"/>
      <c r="N2967" s="224"/>
      <c r="P2967" s="233"/>
      <c r="Q2967" s="244"/>
      <c r="R2967" s="245"/>
      <c r="S2967" s="154"/>
      <c r="T2967" s="154"/>
      <c r="U2967" s="236"/>
      <c r="V2967" s="225"/>
      <c r="W2967" s="246"/>
      <c r="X2967" s="247"/>
      <c r="Y2967" s="248"/>
      <c r="Z2967" s="249"/>
      <c r="AA2967" s="249"/>
      <c r="AB2967" s="250"/>
      <c r="AC2967" s="250"/>
      <c r="AD2967" s="230"/>
      <c r="AE2967" s="251"/>
      <c r="AF2967" s="252"/>
      <c r="AG2967" s="236"/>
      <c r="AH2967" s="253"/>
      <c r="AI2967" s="230"/>
      <c r="AJ2967" s="230"/>
      <c r="AK2967" s="230"/>
      <c r="AL2967" s="230"/>
      <c r="AM2967" s="230"/>
      <c r="AN2967" s="230"/>
      <c r="AO2967" s="230"/>
      <c r="AP2967" s="230"/>
      <c r="AQ2967" s="230"/>
      <c r="AR2967" s="249"/>
      <c r="AS2967" s="230"/>
      <c r="AT2967" s="230"/>
      <c r="AU2967" s="230"/>
      <c r="AV2967" s="230"/>
      <c r="AW2967" s="230"/>
      <c r="AX2967" s="230"/>
      <c r="AY2967" s="230"/>
      <c r="AZ2967" s="230"/>
      <c r="BA2967" s="230"/>
      <c r="BB2967" s="230"/>
      <c r="BC2967" s="230"/>
      <c r="BD2967" s="230"/>
      <c r="BE2967" s="230"/>
      <c r="BF2967" s="230"/>
      <c r="BG2967" s="230"/>
      <c r="BH2967" s="230"/>
      <c r="BI2967" s="230"/>
      <c r="BJ2967" s="230"/>
      <c r="BK2967" s="230"/>
      <c r="BL2967" s="230"/>
      <c r="BM2967" s="230"/>
      <c r="BN2967" s="230"/>
      <c r="BO2967" s="230"/>
      <c r="BP2967" s="230"/>
      <c r="BQ2967" s="230"/>
      <c r="BR2967" s="230"/>
      <c r="BS2967" s="230"/>
      <c r="BT2967" s="230"/>
      <c r="BU2967" s="230"/>
      <c r="BV2967" s="230"/>
      <c r="BW2967" s="230"/>
      <c r="BX2967" s="230"/>
      <c r="BY2967" s="230"/>
      <c r="BZ2967" s="230"/>
      <c r="CA2967" s="230"/>
      <c r="CB2967" s="230"/>
      <c r="CC2967" s="230"/>
      <c r="CD2967" s="230"/>
      <c r="CE2967" s="230"/>
      <c r="CF2967" s="230"/>
      <c r="CG2967" s="230"/>
      <c r="CH2967" s="230"/>
      <c r="CI2967" s="230"/>
      <c r="CJ2967" s="230"/>
    </row>
    <row r="2968" spans="1:88" ht="14.25" customHeight="1">
      <c r="A2968" s="412"/>
      <c r="B2968" s="88"/>
      <c r="C2968" s="89"/>
      <c r="E2968" s="224"/>
      <c r="F2968" s="224"/>
      <c r="G2968" s="224"/>
      <c r="H2968" s="224"/>
      <c r="I2968" s="232"/>
      <c r="J2968" s="224"/>
      <c r="K2968" s="224"/>
      <c r="L2968" s="224"/>
      <c r="M2968" s="233"/>
      <c r="N2968" s="224"/>
      <c r="P2968" s="233"/>
      <c r="Q2968" s="244"/>
      <c r="R2968" s="245"/>
      <c r="S2968" s="154"/>
      <c r="T2968" s="154"/>
      <c r="U2968" s="236"/>
      <c r="V2968" s="225"/>
      <c r="W2968" s="246"/>
      <c r="X2968" s="247"/>
      <c r="Y2968" s="248"/>
      <c r="Z2968" s="249"/>
      <c r="AA2968" s="249"/>
      <c r="AB2968" s="250"/>
      <c r="AC2968" s="250"/>
      <c r="AD2968" s="230"/>
      <c r="AE2968" s="251"/>
      <c r="AF2968" s="252"/>
      <c r="AG2968" s="236"/>
      <c r="AH2968" s="253"/>
      <c r="AI2968" s="230"/>
      <c r="AJ2968" s="230"/>
      <c r="AK2968" s="230"/>
      <c r="AL2968" s="230"/>
      <c r="AM2968" s="230"/>
      <c r="AN2968" s="230"/>
      <c r="AO2968" s="230"/>
      <c r="AP2968" s="230"/>
      <c r="AQ2968" s="230"/>
      <c r="AR2968" s="249"/>
      <c r="AS2968" s="230"/>
      <c r="AT2968" s="230"/>
      <c r="AU2968" s="230"/>
      <c r="AV2968" s="230"/>
      <c r="AW2968" s="230"/>
      <c r="AX2968" s="230"/>
      <c r="AY2968" s="230"/>
      <c r="AZ2968" s="230"/>
      <c r="BA2968" s="230"/>
      <c r="BB2968" s="230"/>
      <c r="BC2968" s="230"/>
      <c r="BD2968" s="230"/>
      <c r="BE2968" s="230"/>
      <c r="BF2968" s="230"/>
      <c r="BG2968" s="230"/>
      <c r="BH2968" s="230"/>
      <c r="BI2968" s="230"/>
      <c r="BJ2968" s="230"/>
      <c r="BK2968" s="230"/>
      <c r="BL2968" s="230"/>
      <c r="BM2968" s="230"/>
      <c r="BN2968" s="230"/>
      <c r="BO2968" s="230"/>
      <c r="BP2968" s="230"/>
      <c r="BQ2968" s="230"/>
      <c r="BR2968" s="230"/>
      <c r="BS2968" s="230"/>
      <c r="BT2968" s="230"/>
      <c r="BU2968" s="230"/>
      <c r="BV2968" s="230"/>
      <c r="BW2968" s="230"/>
      <c r="BX2968" s="230"/>
      <c r="BY2968" s="230"/>
      <c r="BZ2968" s="230"/>
      <c r="CA2968" s="230"/>
      <c r="CB2968" s="230"/>
      <c r="CC2968" s="230"/>
      <c r="CD2968" s="230"/>
      <c r="CE2968" s="230"/>
      <c r="CF2968" s="230"/>
      <c r="CG2968" s="230"/>
      <c r="CH2968" s="230"/>
      <c r="CI2968" s="230"/>
      <c r="CJ2968" s="230"/>
    </row>
    <row r="2969" spans="1:88" ht="14.25" customHeight="1">
      <c r="A2969" s="412"/>
      <c r="B2969" s="88"/>
      <c r="C2969" s="89"/>
      <c r="E2969" s="224"/>
      <c r="F2969" s="224"/>
      <c r="G2969" s="224"/>
      <c r="H2969" s="224"/>
      <c r="I2969" s="232"/>
      <c r="J2969" s="224"/>
      <c r="K2969" s="224"/>
      <c r="L2969" s="224"/>
      <c r="M2969" s="233"/>
      <c r="N2969" s="224"/>
      <c r="P2969" s="233"/>
      <c r="Q2969" s="244"/>
      <c r="R2969" s="245"/>
      <c r="S2969" s="154"/>
      <c r="T2969" s="154"/>
      <c r="U2969" s="236"/>
      <c r="V2969" s="225"/>
      <c r="W2969" s="246"/>
      <c r="X2969" s="247"/>
      <c r="Y2969" s="248"/>
      <c r="Z2969" s="249"/>
      <c r="AA2969" s="249"/>
      <c r="AB2969" s="250"/>
      <c r="AC2969" s="250"/>
      <c r="AD2969" s="230"/>
      <c r="AE2969" s="251"/>
      <c r="AF2969" s="252"/>
      <c r="AG2969" s="236"/>
      <c r="AH2969" s="253"/>
      <c r="AI2969" s="230"/>
      <c r="AJ2969" s="230"/>
      <c r="AK2969" s="230"/>
      <c r="AL2969" s="230"/>
      <c r="AM2969" s="230"/>
      <c r="AN2969" s="230"/>
      <c r="AO2969" s="230"/>
      <c r="AP2969" s="230"/>
      <c r="AQ2969" s="230"/>
      <c r="AR2969" s="249"/>
      <c r="AS2969" s="230"/>
      <c r="AT2969" s="230"/>
      <c r="AU2969" s="230"/>
      <c r="AV2969" s="230"/>
      <c r="AW2969" s="230"/>
      <c r="AX2969" s="230"/>
      <c r="AY2969" s="230"/>
      <c r="AZ2969" s="230"/>
      <c r="BA2969" s="230"/>
      <c r="BB2969" s="230"/>
      <c r="BC2969" s="230"/>
      <c r="BD2969" s="230"/>
      <c r="BE2969" s="230"/>
      <c r="BF2969" s="230"/>
      <c r="BG2969" s="230"/>
      <c r="BH2969" s="230"/>
      <c r="BI2969" s="230"/>
      <c r="BJ2969" s="230"/>
      <c r="BK2969" s="230"/>
      <c r="BL2969" s="230"/>
      <c r="BM2969" s="230"/>
      <c r="BN2969" s="230"/>
      <c r="BO2969" s="230"/>
      <c r="BP2969" s="230"/>
      <c r="BQ2969" s="230"/>
      <c r="BR2969" s="230"/>
      <c r="BS2969" s="230"/>
      <c r="BT2969" s="230"/>
      <c r="BU2969" s="230"/>
      <c r="BV2969" s="230"/>
      <c r="BW2969" s="230"/>
      <c r="BX2969" s="230"/>
      <c r="BY2969" s="230"/>
      <c r="BZ2969" s="230"/>
      <c r="CA2969" s="230"/>
      <c r="CB2969" s="230"/>
      <c r="CC2969" s="230"/>
      <c r="CD2969" s="230"/>
      <c r="CE2969" s="230"/>
      <c r="CF2969" s="230"/>
      <c r="CG2969" s="230"/>
      <c r="CH2969" s="230"/>
      <c r="CI2969" s="230"/>
      <c r="CJ2969" s="230"/>
    </row>
    <row r="2970" spans="1:88" ht="14.25" customHeight="1">
      <c r="A2970" s="412"/>
      <c r="B2970" s="88"/>
      <c r="C2970" s="89"/>
      <c r="E2970" s="224"/>
      <c r="F2970" s="224"/>
      <c r="G2970" s="224"/>
      <c r="H2970" s="224"/>
      <c r="I2970" s="232"/>
      <c r="J2970" s="224"/>
      <c r="K2970" s="224"/>
      <c r="L2970" s="224"/>
      <c r="M2970" s="233"/>
      <c r="N2970" s="224"/>
      <c r="P2970" s="233"/>
      <c r="Q2970" s="244"/>
      <c r="R2970" s="245"/>
      <c r="S2970" s="154"/>
      <c r="T2970" s="154"/>
      <c r="U2970" s="236"/>
      <c r="V2970" s="225"/>
      <c r="W2970" s="246"/>
      <c r="X2970" s="247"/>
      <c r="Y2970" s="248"/>
      <c r="Z2970" s="249"/>
      <c r="AA2970" s="249"/>
      <c r="AB2970" s="250"/>
      <c r="AC2970" s="250"/>
      <c r="AD2970" s="230"/>
      <c r="AE2970" s="251"/>
      <c r="AF2970" s="252"/>
      <c r="AG2970" s="236"/>
      <c r="AH2970" s="253"/>
      <c r="AI2970" s="230"/>
      <c r="AJ2970" s="230"/>
      <c r="AK2970" s="230"/>
      <c r="AL2970" s="230"/>
      <c r="AM2970" s="230"/>
      <c r="AN2970" s="230"/>
      <c r="AO2970" s="230"/>
      <c r="AP2970" s="230"/>
      <c r="AQ2970" s="230"/>
      <c r="AR2970" s="249"/>
      <c r="AS2970" s="230"/>
      <c r="AT2970" s="230"/>
      <c r="AU2970" s="230"/>
      <c r="AV2970" s="230"/>
      <c r="AW2970" s="230"/>
      <c r="AX2970" s="230"/>
      <c r="AY2970" s="230"/>
      <c r="AZ2970" s="230"/>
      <c r="BA2970" s="230"/>
      <c r="BB2970" s="230"/>
      <c r="BC2970" s="230"/>
      <c r="BD2970" s="230"/>
      <c r="BE2970" s="230"/>
      <c r="BF2970" s="230"/>
      <c r="BG2970" s="230"/>
      <c r="BH2970" s="230"/>
      <c r="BI2970" s="230"/>
      <c r="BJ2970" s="230"/>
      <c r="BK2970" s="230"/>
      <c r="BL2970" s="230"/>
      <c r="BM2970" s="230"/>
      <c r="BN2970" s="230"/>
      <c r="BO2970" s="230"/>
      <c r="BP2970" s="230"/>
      <c r="BQ2970" s="230"/>
      <c r="BR2970" s="230"/>
      <c r="BS2970" s="230"/>
      <c r="BT2970" s="230"/>
      <c r="BU2970" s="230"/>
      <c r="BV2970" s="230"/>
      <c r="BW2970" s="230"/>
      <c r="BX2970" s="230"/>
      <c r="BY2970" s="230"/>
      <c r="BZ2970" s="230"/>
      <c r="CA2970" s="230"/>
      <c r="CB2970" s="230"/>
      <c r="CC2970" s="230"/>
      <c r="CD2970" s="230"/>
      <c r="CE2970" s="230"/>
      <c r="CF2970" s="230"/>
      <c r="CG2970" s="230"/>
      <c r="CH2970" s="230"/>
      <c r="CI2970" s="230"/>
      <c r="CJ2970" s="230"/>
    </row>
    <row r="2971" spans="1:88" ht="14.25" customHeight="1">
      <c r="A2971" s="412"/>
      <c r="B2971" s="88"/>
      <c r="C2971" s="89"/>
      <c r="E2971" s="224"/>
      <c r="F2971" s="224"/>
      <c r="G2971" s="224"/>
      <c r="H2971" s="224"/>
      <c r="I2971" s="232"/>
      <c r="J2971" s="224"/>
      <c r="K2971" s="224"/>
      <c r="L2971" s="224"/>
      <c r="M2971" s="233"/>
      <c r="N2971" s="224"/>
      <c r="P2971" s="233"/>
      <c r="Q2971" s="244"/>
      <c r="R2971" s="245"/>
      <c r="S2971" s="154"/>
      <c r="T2971" s="154"/>
      <c r="U2971" s="236"/>
      <c r="V2971" s="225"/>
      <c r="W2971" s="246"/>
      <c r="X2971" s="247"/>
      <c r="Y2971" s="248"/>
      <c r="Z2971" s="249"/>
      <c r="AA2971" s="249"/>
      <c r="AB2971" s="250"/>
      <c r="AC2971" s="250"/>
      <c r="AD2971" s="230"/>
      <c r="AE2971" s="251"/>
      <c r="AF2971" s="252"/>
      <c r="AG2971" s="236"/>
      <c r="AH2971" s="253"/>
      <c r="AI2971" s="230"/>
      <c r="AJ2971" s="230"/>
      <c r="AK2971" s="230"/>
      <c r="AL2971" s="230"/>
      <c r="AM2971" s="230"/>
      <c r="AN2971" s="230"/>
      <c r="AO2971" s="230"/>
      <c r="AP2971" s="230"/>
      <c r="AQ2971" s="230"/>
      <c r="AR2971" s="249"/>
      <c r="AS2971" s="230"/>
      <c r="AT2971" s="230"/>
      <c r="AU2971" s="230"/>
      <c r="AV2971" s="230"/>
      <c r="AW2971" s="230"/>
      <c r="AX2971" s="230"/>
      <c r="AY2971" s="230"/>
      <c r="AZ2971" s="230"/>
      <c r="BA2971" s="230"/>
      <c r="BB2971" s="230"/>
      <c r="BC2971" s="230"/>
      <c r="BD2971" s="230"/>
      <c r="BE2971" s="230"/>
      <c r="BF2971" s="230"/>
      <c r="BG2971" s="230"/>
      <c r="BH2971" s="230"/>
      <c r="BI2971" s="230"/>
      <c r="BJ2971" s="230"/>
      <c r="BK2971" s="230"/>
      <c r="BL2971" s="230"/>
      <c r="BM2971" s="230"/>
      <c r="BN2971" s="230"/>
      <c r="BO2971" s="230"/>
      <c r="BP2971" s="230"/>
      <c r="BQ2971" s="230"/>
      <c r="BR2971" s="230"/>
      <c r="BS2971" s="230"/>
      <c r="BT2971" s="230"/>
      <c r="BU2971" s="230"/>
      <c r="BV2971" s="230"/>
      <c r="BW2971" s="230"/>
      <c r="BX2971" s="230"/>
      <c r="BY2971" s="230"/>
      <c r="BZ2971" s="230"/>
      <c r="CA2971" s="230"/>
      <c r="CB2971" s="230"/>
      <c r="CC2971" s="230"/>
      <c r="CD2971" s="230"/>
      <c r="CE2971" s="230"/>
      <c r="CF2971" s="230"/>
      <c r="CG2971" s="230"/>
      <c r="CH2971" s="230"/>
      <c r="CI2971" s="230"/>
      <c r="CJ2971" s="230"/>
    </row>
    <row r="2972" spans="1:88" ht="14.25" customHeight="1">
      <c r="A2972" s="412"/>
      <c r="B2972" s="88"/>
      <c r="C2972" s="89"/>
      <c r="E2972" s="224"/>
      <c r="F2972" s="224"/>
      <c r="G2972" s="224"/>
      <c r="H2972" s="224"/>
      <c r="I2972" s="232"/>
      <c r="J2972" s="224"/>
      <c r="K2972" s="224"/>
      <c r="L2972" s="224"/>
      <c r="M2972" s="233"/>
      <c r="N2972" s="224"/>
      <c r="P2972" s="233"/>
      <c r="Q2972" s="244"/>
      <c r="R2972" s="245"/>
      <c r="S2972" s="154"/>
      <c r="T2972" s="154"/>
      <c r="U2972" s="236"/>
      <c r="V2972" s="225"/>
      <c r="W2972" s="246"/>
      <c r="X2972" s="247"/>
      <c r="Y2972" s="248"/>
      <c r="Z2972" s="249"/>
      <c r="AA2972" s="249"/>
      <c r="AB2972" s="250"/>
      <c r="AC2972" s="250"/>
      <c r="AD2972" s="230"/>
      <c r="AE2972" s="251"/>
      <c r="AF2972" s="252"/>
      <c r="AG2972" s="236"/>
      <c r="AH2972" s="253"/>
      <c r="AI2972" s="230"/>
      <c r="AJ2972" s="230"/>
      <c r="AK2972" s="230"/>
      <c r="AL2972" s="230"/>
      <c r="AM2972" s="230"/>
      <c r="AN2972" s="230"/>
      <c r="AO2972" s="230"/>
      <c r="AP2972" s="230"/>
      <c r="AQ2972" s="230"/>
      <c r="AR2972" s="249"/>
      <c r="AS2972" s="230"/>
      <c r="AT2972" s="230"/>
      <c r="AU2972" s="230"/>
      <c r="AV2972" s="230"/>
      <c r="AW2972" s="230"/>
      <c r="AX2972" s="230"/>
      <c r="AY2972" s="230"/>
      <c r="AZ2972" s="230"/>
      <c r="BA2972" s="230"/>
      <c r="BB2972" s="230"/>
      <c r="BC2972" s="230"/>
      <c r="BD2972" s="230"/>
      <c r="BE2972" s="230"/>
      <c r="BF2972" s="230"/>
      <c r="BG2972" s="230"/>
      <c r="BH2972" s="230"/>
      <c r="BI2972" s="230"/>
      <c r="BJ2972" s="230"/>
      <c r="BK2972" s="230"/>
      <c r="BL2972" s="230"/>
      <c r="BM2972" s="230"/>
      <c r="BN2972" s="230"/>
      <c r="BO2972" s="230"/>
      <c r="BP2972" s="230"/>
      <c r="BQ2972" s="230"/>
      <c r="BR2972" s="230"/>
      <c r="BS2972" s="230"/>
      <c r="BT2972" s="230"/>
      <c r="BU2972" s="230"/>
      <c r="BV2972" s="230"/>
      <c r="BW2972" s="230"/>
      <c r="BX2972" s="230"/>
      <c r="BY2972" s="230"/>
      <c r="BZ2972" s="230"/>
      <c r="CA2972" s="230"/>
      <c r="CB2972" s="230"/>
      <c r="CC2972" s="230"/>
      <c r="CD2972" s="230"/>
      <c r="CE2972" s="230"/>
      <c r="CF2972" s="230"/>
      <c r="CG2972" s="230"/>
      <c r="CH2972" s="230"/>
      <c r="CI2972" s="230"/>
      <c r="CJ2972" s="230"/>
    </row>
    <row r="2973" spans="1:88" ht="14.25" customHeight="1">
      <c r="A2973" s="412"/>
      <c r="B2973" s="88"/>
      <c r="C2973" s="89"/>
      <c r="E2973" s="224"/>
      <c r="F2973" s="224"/>
      <c r="G2973" s="224"/>
      <c r="H2973" s="224"/>
      <c r="I2973" s="232"/>
      <c r="J2973" s="224"/>
      <c r="K2973" s="224"/>
      <c r="L2973" s="224"/>
      <c r="M2973" s="233"/>
      <c r="N2973" s="224"/>
      <c r="P2973" s="233"/>
      <c r="Q2973" s="244"/>
      <c r="R2973" s="245"/>
      <c r="S2973" s="154"/>
      <c r="T2973" s="154"/>
      <c r="U2973" s="236"/>
      <c r="V2973" s="225"/>
      <c r="W2973" s="246"/>
      <c r="X2973" s="247"/>
      <c r="Y2973" s="248"/>
      <c r="Z2973" s="249"/>
      <c r="AA2973" s="249"/>
      <c r="AB2973" s="250"/>
      <c r="AC2973" s="250"/>
      <c r="AD2973" s="230"/>
      <c r="AE2973" s="251"/>
      <c r="AF2973" s="252"/>
      <c r="AG2973" s="236"/>
      <c r="AH2973" s="253"/>
      <c r="AI2973" s="230"/>
      <c r="AJ2973" s="230"/>
      <c r="AK2973" s="230"/>
      <c r="AL2973" s="230"/>
      <c r="AM2973" s="230"/>
      <c r="AN2973" s="230"/>
      <c r="AO2973" s="230"/>
      <c r="AP2973" s="230"/>
      <c r="AQ2973" s="230"/>
      <c r="AR2973" s="249"/>
      <c r="AS2973" s="230"/>
      <c r="AT2973" s="230"/>
      <c r="AU2973" s="230"/>
      <c r="AV2973" s="230"/>
      <c r="AW2973" s="230"/>
      <c r="AX2973" s="230"/>
      <c r="AY2973" s="230"/>
      <c r="AZ2973" s="230"/>
      <c r="BA2973" s="230"/>
      <c r="BB2973" s="230"/>
      <c r="BC2973" s="230"/>
      <c r="BD2973" s="230"/>
      <c r="BE2973" s="230"/>
      <c r="BF2973" s="230"/>
      <c r="BG2973" s="230"/>
      <c r="BH2973" s="230"/>
      <c r="BI2973" s="230"/>
      <c r="BJ2973" s="230"/>
      <c r="BK2973" s="230"/>
      <c r="BL2973" s="230"/>
      <c r="BM2973" s="230"/>
      <c r="BN2973" s="230"/>
      <c r="BO2973" s="230"/>
      <c r="BP2973" s="230"/>
      <c r="BQ2973" s="230"/>
      <c r="BR2973" s="230"/>
      <c r="BS2973" s="230"/>
      <c r="BT2973" s="230"/>
      <c r="BU2973" s="230"/>
      <c r="BV2973" s="230"/>
      <c r="BW2973" s="230"/>
      <c r="BX2973" s="230"/>
      <c r="BY2973" s="230"/>
      <c r="BZ2973" s="230"/>
      <c r="CA2973" s="230"/>
      <c r="CB2973" s="230"/>
      <c r="CC2973" s="230"/>
      <c r="CD2973" s="230"/>
      <c r="CE2973" s="230"/>
      <c r="CF2973" s="230"/>
      <c r="CG2973" s="230"/>
      <c r="CH2973" s="230"/>
      <c r="CI2973" s="230"/>
      <c r="CJ2973" s="230"/>
    </row>
    <row r="2974" spans="1:88" ht="14.25" customHeight="1">
      <c r="A2974" s="412"/>
      <c r="B2974" s="88"/>
      <c r="C2974" s="89"/>
      <c r="E2974" s="224"/>
      <c r="F2974" s="224"/>
      <c r="G2974" s="224"/>
      <c r="H2974" s="224"/>
      <c r="I2974" s="232"/>
      <c r="J2974" s="224"/>
      <c r="K2974" s="224"/>
      <c r="L2974" s="224"/>
      <c r="M2974" s="233"/>
      <c r="N2974" s="224"/>
      <c r="P2974" s="233"/>
      <c r="Q2974" s="244"/>
      <c r="R2974" s="245"/>
      <c r="S2974" s="154"/>
      <c r="T2974" s="154"/>
      <c r="U2974" s="236"/>
      <c r="V2974" s="225"/>
      <c r="W2974" s="246"/>
      <c r="X2974" s="247"/>
      <c r="Y2974" s="248"/>
      <c r="Z2974" s="249"/>
      <c r="AA2974" s="249"/>
      <c r="AB2974" s="250"/>
      <c r="AC2974" s="250"/>
      <c r="AD2974" s="230"/>
      <c r="AE2974" s="251"/>
      <c r="AF2974" s="252"/>
      <c r="AG2974" s="236"/>
      <c r="AH2974" s="253"/>
      <c r="AI2974" s="230"/>
      <c r="AJ2974" s="230"/>
      <c r="AK2974" s="230"/>
      <c r="AL2974" s="230"/>
      <c r="AM2974" s="230"/>
      <c r="AN2974" s="230"/>
      <c r="AO2974" s="230"/>
      <c r="AP2974" s="230"/>
      <c r="AQ2974" s="230"/>
      <c r="AR2974" s="249"/>
      <c r="AS2974" s="230"/>
      <c r="AT2974" s="230"/>
      <c r="AU2974" s="230"/>
      <c r="AV2974" s="230"/>
      <c r="AW2974" s="230"/>
      <c r="AX2974" s="230"/>
      <c r="AY2974" s="230"/>
      <c r="AZ2974" s="230"/>
      <c r="BA2974" s="230"/>
      <c r="BB2974" s="230"/>
      <c r="BC2974" s="230"/>
      <c r="BD2974" s="230"/>
      <c r="BE2974" s="230"/>
      <c r="BF2974" s="230"/>
      <c r="BG2974" s="230"/>
      <c r="BH2974" s="230"/>
      <c r="BI2974" s="230"/>
      <c r="BJ2974" s="230"/>
      <c r="BK2974" s="230"/>
      <c r="BL2974" s="230"/>
      <c r="BM2974" s="230"/>
      <c r="BN2974" s="230"/>
      <c r="BO2974" s="230"/>
      <c r="BP2974" s="230"/>
      <c r="BQ2974" s="230"/>
      <c r="BR2974" s="230"/>
      <c r="BS2974" s="230"/>
      <c r="BT2974" s="230"/>
      <c r="BU2974" s="230"/>
      <c r="BV2974" s="230"/>
      <c r="BW2974" s="230"/>
      <c r="BX2974" s="230"/>
      <c r="BY2974" s="230"/>
      <c r="BZ2974" s="230"/>
      <c r="CA2974" s="230"/>
      <c r="CB2974" s="230"/>
      <c r="CC2974" s="230"/>
      <c r="CD2974" s="230"/>
      <c r="CE2974" s="230"/>
      <c r="CF2974" s="230"/>
      <c r="CG2974" s="230"/>
      <c r="CH2974" s="230"/>
      <c r="CI2974" s="230"/>
      <c r="CJ2974" s="230"/>
    </row>
    <row r="2975" spans="1:88" ht="14.25" customHeight="1">
      <c r="A2975" s="412"/>
      <c r="B2975" s="88"/>
      <c r="C2975" s="89"/>
      <c r="E2975" s="224"/>
      <c r="F2975" s="224"/>
      <c r="G2975" s="224"/>
      <c r="H2975" s="224"/>
      <c r="I2975" s="232"/>
      <c r="J2975" s="224"/>
      <c r="K2975" s="224"/>
      <c r="L2975" s="224"/>
      <c r="M2975" s="233"/>
      <c r="N2975" s="224"/>
      <c r="P2975" s="233"/>
      <c r="Q2975" s="244"/>
      <c r="R2975" s="245"/>
      <c r="S2975" s="154"/>
      <c r="T2975" s="154"/>
      <c r="U2975" s="236"/>
      <c r="V2975" s="225"/>
      <c r="W2975" s="246"/>
      <c r="X2975" s="247"/>
      <c r="Y2975" s="248"/>
      <c r="Z2975" s="249"/>
      <c r="AA2975" s="249"/>
      <c r="AB2975" s="250"/>
      <c r="AC2975" s="250"/>
      <c r="AD2975" s="230"/>
      <c r="AE2975" s="251"/>
      <c r="AF2975" s="252"/>
      <c r="AG2975" s="236"/>
      <c r="AH2975" s="253"/>
      <c r="AI2975" s="230"/>
      <c r="AJ2975" s="230"/>
      <c r="AK2975" s="230"/>
      <c r="AL2975" s="230"/>
      <c r="AM2975" s="230"/>
      <c r="AN2975" s="230"/>
      <c r="AO2975" s="230"/>
      <c r="AP2975" s="230"/>
      <c r="AQ2975" s="230"/>
      <c r="AR2975" s="249"/>
      <c r="AS2975" s="230"/>
      <c r="AT2975" s="230"/>
      <c r="AU2975" s="230"/>
      <c r="AV2975" s="230"/>
      <c r="AW2975" s="230"/>
      <c r="AX2975" s="230"/>
      <c r="AY2975" s="230"/>
      <c r="AZ2975" s="230"/>
      <c r="BA2975" s="230"/>
      <c r="BB2975" s="230"/>
      <c r="BC2975" s="230"/>
      <c r="BD2975" s="230"/>
      <c r="BE2975" s="230"/>
      <c r="BF2975" s="230"/>
      <c r="BG2975" s="230"/>
      <c r="BH2975" s="230"/>
      <c r="BI2975" s="230"/>
      <c r="BJ2975" s="230"/>
      <c r="BK2975" s="230"/>
      <c r="BL2975" s="230"/>
      <c r="BM2975" s="230"/>
      <c r="BN2975" s="230"/>
      <c r="BO2975" s="230"/>
      <c r="BP2975" s="230"/>
      <c r="BQ2975" s="230"/>
      <c r="BR2975" s="230"/>
      <c r="BS2975" s="230"/>
      <c r="BT2975" s="230"/>
      <c r="BU2975" s="230"/>
      <c r="BV2975" s="230"/>
      <c r="BW2975" s="230"/>
      <c r="BX2975" s="230"/>
      <c r="BY2975" s="230"/>
      <c r="BZ2975" s="230"/>
      <c r="CA2975" s="230"/>
      <c r="CB2975" s="230"/>
      <c r="CC2975" s="230"/>
      <c r="CD2975" s="230"/>
      <c r="CE2975" s="230"/>
      <c r="CF2975" s="230"/>
      <c r="CG2975" s="230"/>
      <c r="CH2975" s="230"/>
      <c r="CI2975" s="230"/>
      <c r="CJ2975" s="230"/>
    </row>
    <row r="2976" spans="1:88" ht="14.25" customHeight="1">
      <c r="A2976" s="412"/>
      <c r="B2976" s="88"/>
      <c r="C2976" s="89"/>
      <c r="E2976" s="224"/>
      <c r="F2976" s="224"/>
      <c r="G2976" s="224"/>
      <c r="H2976" s="224"/>
      <c r="I2976" s="232"/>
      <c r="J2976" s="224"/>
      <c r="K2976" s="224"/>
      <c r="L2976" s="224"/>
      <c r="M2976" s="233"/>
      <c r="N2976" s="224"/>
      <c r="P2976" s="233"/>
      <c r="Q2976" s="244"/>
      <c r="R2976" s="245"/>
      <c r="S2976" s="154"/>
      <c r="T2976" s="154"/>
      <c r="U2976" s="236"/>
      <c r="V2976" s="225"/>
      <c r="W2976" s="246"/>
      <c r="X2976" s="247"/>
      <c r="Y2976" s="248"/>
      <c r="Z2976" s="249"/>
      <c r="AA2976" s="249"/>
      <c r="AB2976" s="250"/>
      <c r="AC2976" s="250"/>
      <c r="AD2976" s="230"/>
      <c r="AE2976" s="251"/>
      <c r="AF2976" s="252"/>
      <c r="AG2976" s="236"/>
      <c r="AH2976" s="253"/>
      <c r="AI2976" s="230"/>
      <c r="AJ2976" s="230"/>
      <c r="AK2976" s="230"/>
      <c r="AL2976" s="230"/>
      <c r="AM2976" s="230"/>
      <c r="AN2976" s="230"/>
      <c r="AO2976" s="230"/>
      <c r="AP2976" s="230"/>
      <c r="AQ2976" s="230"/>
      <c r="AR2976" s="249"/>
      <c r="AS2976" s="230"/>
      <c r="AT2976" s="230"/>
      <c r="AU2976" s="230"/>
      <c r="AV2976" s="230"/>
      <c r="AW2976" s="230"/>
      <c r="AX2976" s="230"/>
      <c r="AY2976" s="230"/>
      <c r="AZ2976" s="230"/>
      <c r="BA2976" s="230"/>
      <c r="BB2976" s="230"/>
      <c r="BC2976" s="230"/>
      <c r="BD2976" s="230"/>
      <c r="BE2976" s="230"/>
      <c r="BF2976" s="230"/>
      <c r="BG2976" s="230"/>
      <c r="BH2976" s="230"/>
      <c r="BI2976" s="230"/>
      <c r="BJ2976" s="230"/>
      <c r="BK2976" s="230"/>
      <c r="BL2976" s="230"/>
      <c r="BM2976" s="230"/>
      <c r="BN2976" s="230"/>
      <c r="BO2976" s="230"/>
      <c r="BP2976" s="230"/>
      <c r="BQ2976" s="230"/>
      <c r="BR2976" s="230"/>
      <c r="BS2976" s="230"/>
      <c r="BT2976" s="230"/>
      <c r="BU2976" s="230"/>
      <c r="BV2976" s="230"/>
      <c r="BW2976" s="230"/>
      <c r="BX2976" s="230"/>
      <c r="BY2976" s="230"/>
      <c r="BZ2976" s="230"/>
      <c r="CA2976" s="230"/>
      <c r="CB2976" s="230"/>
      <c r="CC2976" s="230"/>
      <c r="CD2976" s="230"/>
      <c r="CE2976" s="230"/>
      <c r="CF2976" s="230"/>
      <c r="CG2976" s="230"/>
      <c r="CH2976" s="230"/>
      <c r="CI2976" s="230"/>
      <c r="CJ2976" s="230"/>
    </row>
    <row r="2977" spans="1:88" ht="14.25" customHeight="1">
      <c r="A2977" s="412"/>
      <c r="B2977" s="88"/>
      <c r="C2977" s="89"/>
      <c r="E2977" s="224"/>
      <c r="F2977" s="224"/>
      <c r="G2977" s="224"/>
      <c r="H2977" s="224"/>
      <c r="I2977" s="232"/>
      <c r="J2977" s="224"/>
      <c r="K2977" s="224"/>
      <c r="L2977" s="224"/>
      <c r="M2977" s="233"/>
      <c r="N2977" s="224"/>
      <c r="P2977" s="233"/>
      <c r="Q2977" s="244"/>
      <c r="R2977" s="245"/>
      <c r="S2977" s="154"/>
      <c r="T2977" s="154"/>
      <c r="U2977" s="236"/>
      <c r="V2977" s="225"/>
      <c r="W2977" s="246"/>
      <c r="X2977" s="247"/>
      <c r="Y2977" s="248"/>
      <c r="Z2977" s="249"/>
      <c r="AA2977" s="249"/>
      <c r="AB2977" s="250"/>
      <c r="AC2977" s="250"/>
      <c r="AD2977" s="230"/>
      <c r="AE2977" s="251"/>
      <c r="AF2977" s="252"/>
      <c r="AG2977" s="236"/>
      <c r="AH2977" s="253"/>
      <c r="AI2977" s="230"/>
      <c r="AJ2977" s="230"/>
      <c r="AK2977" s="230"/>
      <c r="AL2977" s="230"/>
      <c r="AM2977" s="230"/>
      <c r="AN2977" s="230"/>
      <c r="AO2977" s="230"/>
      <c r="AP2977" s="230"/>
      <c r="AQ2977" s="230"/>
      <c r="AR2977" s="249"/>
      <c r="AS2977" s="230"/>
      <c r="AT2977" s="230"/>
      <c r="AU2977" s="230"/>
      <c r="AV2977" s="230"/>
      <c r="AW2977" s="230"/>
      <c r="AX2977" s="230"/>
      <c r="AY2977" s="230"/>
      <c r="AZ2977" s="230"/>
      <c r="BA2977" s="230"/>
      <c r="BB2977" s="230"/>
      <c r="BC2977" s="230"/>
      <c r="BD2977" s="230"/>
      <c r="BE2977" s="230"/>
      <c r="BF2977" s="230"/>
      <c r="BG2977" s="230"/>
      <c r="BH2977" s="230"/>
      <c r="BI2977" s="230"/>
      <c r="BJ2977" s="230"/>
      <c r="BK2977" s="230"/>
      <c r="BL2977" s="230"/>
      <c r="BM2977" s="230"/>
      <c r="BN2977" s="230"/>
      <c r="BO2977" s="230"/>
      <c r="BP2977" s="230"/>
      <c r="BQ2977" s="230"/>
      <c r="BR2977" s="230"/>
      <c r="BS2977" s="230"/>
      <c r="BT2977" s="230"/>
      <c r="BU2977" s="230"/>
      <c r="BV2977" s="230"/>
      <c r="BW2977" s="230"/>
      <c r="BX2977" s="230"/>
      <c r="BY2977" s="230"/>
      <c r="BZ2977" s="230"/>
      <c r="CA2977" s="230"/>
      <c r="CB2977" s="230"/>
      <c r="CC2977" s="230"/>
      <c r="CD2977" s="230"/>
      <c r="CE2977" s="230"/>
      <c r="CF2977" s="230"/>
      <c r="CG2977" s="230"/>
      <c r="CH2977" s="230"/>
      <c r="CI2977" s="230"/>
      <c r="CJ2977" s="230"/>
    </row>
    <row r="2978" spans="1:88" ht="14.25" customHeight="1">
      <c r="A2978" s="412"/>
      <c r="B2978" s="88"/>
      <c r="C2978" s="89"/>
      <c r="E2978" s="224"/>
      <c r="F2978" s="224"/>
      <c r="G2978" s="224"/>
      <c r="H2978" s="224"/>
      <c r="I2978" s="232"/>
      <c r="J2978" s="224"/>
      <c r="K2978" s="224"/>
      <c r="L2978" s="224"/>
      <c r="M2978" s="233"/>
      <c r="N2978" s="224"/>
      <c r="P2978" s="233"/>
      <c r="Q2978" s="244"/>
      <c r="R2978" s="245"/>
      <c r="S2978" s="154"/>
      <c r="T2978" s="154"/>
      <c r="U2978" s="236"/>
      <c r="V2978" s="225"/>
      <c r="W2978" s="246"/>
      <c r="X2978" s="247"/>
      <c r="Y2978" s="248"/>
      <c r="Z2978" s="249"/>
      <c r="AA2978" s="249"/>
      <c r="AB2978" s="250"/>
      <c r="AC2978" s="250"/>
      <c r="AD2978" s="230"/>
      <c r="AE2978" s="251"/>
      <c r="AF2978" s="252"/>
      <c r="AG2978" s="236"/>
      <c r="AH2978" s="253"/>
      <c r="AI2978" s="230"/>
      <c r="AJ2978" s="230"/>
      <c r="AK2978" s="230"/>
      <c r="AL2978" s="230"/>
      <c r="AM2978" s="230"/>
      <c r="AN2978" s="230"/>
      <c r="AO2978" s="230"/>
      <c r="AP2978" s="230"/>
      <c r="AQ2978" s="230"/>
      <c r="AR2978" s="249"/>
      <c r="AS2978" s="230"/>
      <c r="AT2978" s="230"/>
      <c r="AU2978" s="230"/>
      <c r="AV2978" s="230"/>
      <c r="AW2978" s="230"/>
      <c r="AX2978" s="230"/>
      <c r="AY2978" s="230"/>
      <c r="AZ2978" s="230"/>
      <c r="BA2978" s="230"/>
      <c r="BB2978" s="230"/>
      <c r="BC2978" s="230"/>
      <c r="BD2978" s="230"/>
      <c r="BE2978" s="230"/>
      <c r="BF2978" s="230"/>
      <c r="BG2978" s="230"/>
      <c r="BH2978" s="230"/>
      <c r="BI2978" s="230"/>
      <c r="BJ2978" s="230"/>
      <c r="BK2978" s="230"/>
      <c r="BL2978" s="230"/>
      <c r="BM2978" s="230"/>
      <c r="BN2978" s="230"/>
      <c r="BO2978" s="230"/>
      <c r="BP2978" s="230"/>
      <c r="BQ2978" s="230"/>
      <c r="BR2978" s="230"/>
      <c r="BS2978" s="230"/>
      <c r="BT2978" s="230"/>
      <c r="BU2978" s="230"/>
      <c r="BV2978" s="230"/>
      <c r="BW2978" s="230"/>
      <c r="BX2978" s="230"/>
      <c r="BY2978" s="230"/>
      <c r="BZ2978" s="230"/>
      <c r="CA2978" s="230"/>
      <c r="CB2978" s="230"/>
      <c r="CC2978" s="230"/>
      <c r="CD2978" s="230"/>
      <c r="CE2978" s="230"/>
      <c r="CF2978" s="230"/>
      <c r="CG2978" s="230"/>
      <c r="CH2978" s="230"/>
      <c r="CI2978" s="230"/>
      <c r="CJ2978" s="230"/>
    </row>
    <row r="2979" spans="1:88" ht="14.25" customHeight="1">
      <c r="A2979" s="412"/>
      <c r="B2979" s="88"/>
      <c r="C2979" s="89"/>
      <c r="E2979" s="224"/>
      <c r="F2979" s="224"/>
      <c r="G2979" s="224"/>
      <c r="H2979" s="224"/>
      <c r="I2979" s="232"/>
      <c r="J2979" s="224"/>
      <c r="K2979" s="224"/>
      <c r="L2979" s="224"/>
      <c r="M2979" s="233"/>
      <c r="N2979" s="224"/>
      <c r="P2979" s="233"/>
      <c r="Q2979" s="244"/>
      <c r="R2979" s="245"/>
      <c r="S2979" s="154"/>
      <c r="T2979" s="154"/>
      <c r="U2979" s="236"/>
      <c r="V2979" s="225"/>
      <c r="W2979" s="246"/>
      <c r="X2979" s="247"/>
      <c r="Y2979" s="248"/>
      <c r="Z2979" s="249"/>
      <c r="AA2979" s="249"/>
      <c r="AB2979" s="250"/>
      <c r="AC2979" s="250"/>
      <c r="AD2979" s="230"/>
      <c r="AE2979" s="251"/>
      <c r="AF2979" s="252"/>
      <c r="AG2979" s="236"/>
      <c r="AH2979" s="253"/>
      <c r="AI2979" s="230"/>
      <c r="AJ2979" s="230"/>
      <c r="AK2979" s="230"/>
      <c r="AL2979" s="230"/>
      <c r="AM2979" s="230"/>
      <c r="AN2979" s="230"/>
      <c r="AO2979" s="230"/>
      <c r="AP2979" s="230"/>
      <c r="AQ2979" s="230"/>
      <c r="AR2979" s="249"/>
      <c r="AS2979" s="230"/>
      <c r="AT2979" s="230"/>
      <c r="AU2979" s="230"/>
      <c r="AV2979" s="230"/>
      <c r="AW2979" s="230"/>
      <c r="AX2979" s="230"/>
      <c r="AY2979" s="230"/>
      <c r="AZ2979" s="230"/>
      <c r="BA2979" s="230"/>
      <c r="BB2979" s="230"/>
      <c r="BC2979" s="230"/>
      <c r="BD2979" s="230"/>
      <c r="BE2979" s="230"/>
      <c r="BF2979" s="230"/>
      <c r="BG2979" s="230"/>
      <c r="BH2979" s="230"/>
      <c r="BI2979" s="230"/>
      <c r="BJ2979" s="230"/>
      <c r="BK2979" s="230"/>
      <c r="BL2979" s="230"/>
      <c r="BM2979" s="230"/>
      <c r="BN2979" s="230"/>
      <c r="BO2979" s="230"/>
      <c r="BP2979" s="230"/>
      <c r="BQ2979" s="230"/>
      <c r="BR2979" s="230"/>
      <c r="BS2979" s="230"/>
      <c r="BT2979" s="230"/>
      <c r="BU2979" s="230"/>
      <c r="BV2979" s="230"/>
      <c r="BW2979" s="230"/>
      <c r="BX2979" s="230"/>
      <c r="BY2979" s="230"/>
      <c r="BZ2979" s="230"/>
      <c r="CA2979" s="230"/>
      <c r="CB2979" s="230"/>
      <c r="CC2979" s="230"/>
      <c r="CD2979" s="230"/>
      <c r="CE2979" s="230"/>
      <c r="CF2979" s="230"/>
      <c r="CG2979" s="230"/>
      <c r="CH2979" s="230"/>
      <c r="CI2979" s="230"/>
      <c r="CJ2979" s="230"/>
    </row>
    <row r="2980" spans="1:88" ht="14.25" customHeight="1">
      <c r="A2980" s="412"/>
      <c r="B2980" s="88"/>
      <c r="C2980" s="89"/>
      <c r="E2980" s="224"/>
      <c r="F2980" s="224"/>
      <c r="G2980" s="224"/>
      <c r="H2980" s="224"/>
      <c r="I2980" s="232"/>
      <c r="J2980" s="224"/>
      <c r="K2980" s="224"/>
      <c r="L2980" s="224"/>
      <c r="M2980" s="233"/>
      <c r="N2980" s="224"/>
      <c r="P2980" s="233"/>
      <c r="Q2980" s="244"/>
      <c r="R2980" s="245"/>
      <c r="S2980" s="154"/>
      <c r="T2980" s="154"/>
      <c r="U2980" s="236"/>
      <c r="V2980" s="225"/>
      <c r="W2980" s="246"/>
      <c r="X2980" s="247"/>
      <c r="Y2980" s="248"/>
      <c r="Z2980" s="249"/>
      <c r="AA2980" s="249"/>
      <c r="AB2980" s="250"/>
      <c r="AC2980" s="250"/>
      <c r="AD2980" s="230"/>
      <c r="AE2980" s="251"/>
      <c r="AF2980" s="252"/>
      <c r="AG2980" s="236"/>
      <c r="AH2980" s="253"/>
      <c r="AI2980" s="230"/>
      <c r="AJ2980" s="230"/>
      <c r="AK2980" s="230"/>
      <c r="AL2980" s="230"/>
      <c r="AM2980" s="230"/>
      <c r="AN2980" s="230"/>
      <c r="AO2980" s="230"/>
      <c r="AP2980" s="230"/>
      <c r="AQ2980" s="230"/>
      <c r="AR2980" s="249"/>
      <c r="AS2980" s="230"/>
      <c r="AT2980" s="230"/>
      <c r="AU2980" s="230"/>
      <c r="AV2980" s="230"/>
      <c r="AW2980" s="230"/>
      <c r="AX2980" s="230"/>
      <c r="AY2980" s="230"/>
      <c r="AZ2980" s="230"/>
      <c r="BA2980" s="230"/>
      <c r="BB2980" s="230"/>
      <c r="BC2980" s="230"/>
      <c r="BD2980" s="230"/>
      <c r="BE2980" s="230"/>
      <c r="BF2980" s="230"/>
      <c r="BG2980" s="230"/>
      <c r="BH2980" s="230"/>
      <c r="BI2980" s="230"/>
      <c r="BJ2980" s="230"/>
      <c r="BK2980" s="230"/>
      <c r="BL2980" s="230"/>
      <c r="BM2980" s="230"/>
      <c r="BN2980" s="230"/>
      <c r="BO2980" s="230"/>
      <c r="BP2980" s="230"/>
      <c r="BQ2980" s="230"/>
      <c r="BR2980" s="230"/>
      <c r="BS2980" s="230"/>
      <c r="BT2980" s="230"/>
      <c r="BU2980" s="230"/>
      <c r="BV2980" s="230"/>
      <c r="BW2980" s="230"/>
      <c r="BX2980" s="230"/>
      <c r="BY2980" s="230"/>
      <c r="BZ2980" s="230"/>
      <c r="CA2980" s="230"/>
      <c r="CB2980" s="230"/>
      <c r="CC2980" s="230"/>
      <c r="CD2980" s="230"/>
      <c r="CE2980" s="230"/>
      <c r="CF2980" s="230"/>
      <c r="CG2980" s="230"/>
      <c r="CH2980" s="230"/>
      <c r="CI2980" s="230"/>
      <c r="CJ2980" s="230"/>
    </row>
    <row r="2981" spans="1:88" ht="14.25" customHeight="1">
      <c r="A2981" s="412"/>
      <c r="B2981" s="88"/>
      <c r="C2981" s="89"/>
      <c r="E2981" s="224"/>
      <c r="F2981" s="224"/>
      <c r="G2981" s="224"/>
      <c r="H2981" s="224"/>
      <c r="I2981" s="232"/>
      <c r="J2981" s="224"/>
      <c r="K2981" s="224"/>
      <c r="L2981" s="224"/>
      <c r="M2981" s="233"/>
      <c r="N2981" s="224"/>
      <c r="P2981" s="233"/>
      <c r="Q2981" s="244"/>
      <c r="R2981" s="245"/>
      <c r="S2981" s="154"/>
      <c r="T2981" s="154"/>
      <c r="U2981" s="236"/>
      <c r="V2981" s="225"/>
      <c r="W2981" s="246"/>
      <c r="X2981" s="247"/>
      <c r="Y2981" s="248"/>
      <c r="Z2981" s="249"/>
      <c r="AA2981" s="249"/>
      <c r="AB2981" s="250"/>
      <c r="AC2981" s="250"/>
      <c r="AD2981" s="230"/>
      <c r="AE2981" s="251"/>
      <c r="AF2981" s="252"/>
      <c r="AG2981" s="236"/>
      <c r="AH2981" s="253"/>
      <c r="AI2981" s="230"/>
      <c r="AJ2981" s="230"/>
      <c r="AK2981" s="230"/>
      <c r="AL2981" s="230"/>
      <c r="AM2981" s="230"/>
      <c r="AN2981" s="230"/>
      <c r="AO2981" s="230"/>
      <c r="AP2981" s="230"/>
      <c r="AQ2981" s="230"/>
      <c r="AR2981" s="249"/>
      <c r="AS2981" s="230"/>
      <c r="AT2981" s="230"/>
      <c r="AU2981" s="230"/>
      <c r="AV2981" s="230"/>
      <c r="AW2981" s="230"/>
      <c r="AX2981" s="230"/>
      <c r="AY2981" s="230"/>
      <c r="AZ2981" s="230"/>
      <c r="BA2981" s="230"/>
      <c r="BB2981" s="230"/>
      <c r="BC2981" s="230"/>
      <c r="BD2981" s="230"/>
      <c r="BE2981" s="230"/>
      <c r="BF2981" s="230"/>
      <c r="BG2981" s="230"/>
      <c r="BH2981" s="230"/>
      <c r="BI2981" s="230"/>
      <c r="BJ2981" s="230"/>
      <c r="BK2981" s="230"/>
      <c r="BL2981" s="230"/>
      <c r="BM2981" s="230"/>
      <c r="BN2981" s="230"/>
      <c r="BO2981" s="230"/>
      <c r="BP2981" s="230"/>
      <c r="BQ2981" s="230"/>
      <c r="BR2981" s="230"/>
      <c r="BS2981" s="230"/>
      <c r="BT2981" s="230"/>
      <c r="BU2981" s="230"/>
      <c r="BV2981" s="230"/>
      <c r="BW2981" s="230"/>
      <c r="BX2981" s="230"/>
      <c r="BY2981" s="230"/>
      <c r="BZ2981" s="230"/>
      <c r="CA2981" s="230"/>
      <c r="CB2981" s="230"/>
      <c r="CC2981" s="230"/>
      <c r="CD2981" s="230"/>
      <c r="CE2981" s="230"/>
      <c r="CF2981" s="230"/>
      <c r="CG2981" s="230"/>
      <c r="CH2981" s="230"/>
      <c r="CI2981" s="230"/>
      <c r="CJ2981" s="230"/>
    </row>
    <row r="2982" spans="1:88" ht="14.25" customHeight="1">
      <c r="A2982" s="412"/>
      <c r="B2982" s="88"/>
      <c r="C2982" s="89"/>
      <c r="E2982" s="224"/>
      <c r="F2982" s="224"/>
      <c r="G2982" s="224"/>
      <c r="H2982" s="224"/>
      <c r="I2982" s="232"/>
      <c r="J2982" s="224"/>
      <c r="K2982" s="224"/>
      <c r="L2982" s="224"/>
      <c r="M2982" s="233"/>
      <c r="N2982" s="224"/>
      <c r="P2982" s="233"/>
      <c r="Q2982" s="244"/>
      <c r="R2982" s="245"/>
      <c r="S2982" s="154"/>
      <c r="T2982" s="154"/>
      <c r="U2982" s="236"/>
      <c r="V2982" s="225"/>
      <c r="W2982" s="246"/>
      <c r="X2982" s="247"/>
      <c r="Y2982" s="248"/>
      <c r="Z2982" s="249"/>
      <c r="AA2982" s="249"/>
      <c r="AB2982" s="250"/>
      <c r="AC2982" s="250"/>
      <c r="AD2982" s="230"/>
      <c r="AE2982" s="251"/>
      <c r="AF2982" s="252"/>
      <c r="AG2982" s="236"/>
      <c r="AH2982" s="253"/>
      <c r="AI2982" s="230"/>
      <c r="AJ2982" s="230"/>
      <c r="AK2982" s="230"/>
      <c r="AL2982" s="230"/>
      <c r="AM2982" s="230"/>
      <c r="AN2982" s="230"/>
      <c r="AO2982" s="230"/>
      <c r="AP2982" s="230"/>
      <c r="AQ2982" s="230"/>
      <c r="AR2982" s="249"/>
      <c r="AS2982" s="230"/>
      <c r="AT2982" s="230"/>
      <c r="AU2982" s="230"/>
      <c r="AV2982" s="230"/>
      <c r="AW2982" s="230"/>
      <c r="AX2982" s="230"/>
      <c r="AY2982" s="230"/>
      <c r="AZ2982" s="230"/>
      <c r="BA2982" s="230"/>
      <c r="BB2982" s="230"/>
      <c r="BC2982" s="230"/>
      <c r="BD2982" s="230"/>
      <c r="BE2982" s="230"/>
      <c r="BF2982" s="230"/>
      <c r="BG2982" s="230"/>
      <c r="BH2982" s="230"/>
      <c r="BI2982" s="230"/>
      <c r="BJ2982" s="230"/>
      <c r="BK2982" s="230"/>
      <c r="BL2982" s="230"/>
      <c r="BM2982" s="230"/>
      <c r="BN2982" s="230"/>
      <c r="BO2982" s="230"/>
      <c r="BP2982" s="230"/>
      <c r="BQ2982" s="230"/>
      <c r="BR2982" s="230"/>
      <c r="BS2982" s="230"/>
      <c r="BT2982" s="230"/>
      <c r="BU2982" s="230"/>
      <c r="BV2982" s="230"/>
      <c r="BW2982" s="230"/>
      <c r="BX2982" s="230"/>
      <c r="BY2982" s="230"/>
      <c r="BZ2982" s="230"/>
      <c r="CA2982" s="230"/>
      <c r="CB2982" s="230"/>
      <c r="CC2982" s="230"/>
      <c r="CD2982" s="230"/>
      <c r="CE2982" s="230"/>
      <c r="CF2982" s="230"/>
      <c r="CG2982" s="230"/>
      <c r="CH2982" s="230"/>
      <c r="CI2982" s="230"/>
      <c r="CJ2982" s="230"/>
    </row>
    <row r="2983" spans="1:88" ht="14.25" customHeight="1">
      <c r="A2983" s="412"/>
      <c r="B2983" s="88"/>
      <c r="C2983" s="89"/>
      <c r="E2983" s="224"/>
      <c r="F2983" s="224"/>
      <c r="G2983" s="224"/>
      <c r="H2983" s="224"/>
      <c r="I2983" s="232"/>
      <c r="J2983" s="224"/>
      <c r="K2983" s="224"/>
      <c r="L2983" s="224"/>
      <c r="M2983" s="233"/>
      <c r="N2983" s="224"/>
      <c r="P2983" s="233"/>
      <c r="Q2983" s="244"/>
      <c r="R2983" s="245"/>
      <c r="S2983" s="154"/>
      <c r="T2983" s="154"/>
      <c r="U2983" s="236"/>
      <c r="V2983" s="225"/>
      <c r="W2983" s="246"/>
      <c r="X2983" s="247"/>
      <c r="Y2983" s="248"/>
      <c r="Z2983" s="249"/>
      <c r="AA2983" s="249"/>
      <c r="AB2983" s="250"/>
      <c r="AC2983" s="250"/>
      <c r="AD2983" s="230"/>
      <c r="AE2983" s="251"/>
      <c r="AF2983" s="252"/>
      <c r="AG2983" s="236"/>
      <c r="AH2983" s="253"/>
      <c r="AI2983" s="230"/>
      <c r="AJ2983" s="230"/>
      <c r="AK2983" s="230"/>
      <c r="AL2983" s="230"/>
      <c r="AM2983" s="230"/>
      <c r="AN2983" s="230"/>
      <c r="AO2983" s="230"/>
      <c r="AP2983" s="230"/>
      <c r="AQ2983" s="230"/>
      <c r="AR2983" s="249"/>
      <c r="AS2983" s="230"/>
      <c r="AT2983" s="230"/>
      <c r="AU2983" s="230"/>
      <c r="AV2983" s="230"/>
      <c r="AW2983" s="230"/>
      <c r="AX2983" s="230"/>
      <c r="AY2983" s="230"/>
      <c r="AZ2983" s="230"/>
      <c r="BA2983" s="230"/>
      <c r="BB2983" s="230"/>
      <c r="BC2983" s="230"/>
      <c r="BD2983" s="230"/>
      <c r="BE2983" s="230"/>
      <c r="BF2983" s="230"/>
      <c r="BG2983" s="230"/>
      <c r="BH2983" s="230"/>
      <c r="BI2983" s="230"/>
      <c r="BJ2983" s="230"/>
      <c r="BK2983" s="230"/>
      <c r="BL2983" s="230"/>
      <c r="BM2983" s="230"/>
      <c r="BN2983" s="230"/>
      <c r="BO2983" s="230"/>
      <c r="BP2983" s="230"/>
      <c r="BQ2983" s="230"/>
      <c r="BR2983" s="230"/>
      <c r="BS2983" s="230"/>
      <c r="BT2983" s="230"/>
      <c r="BU2983" s="230"/>
      <c r="BV2983" s="230"/>
      <c r="BW2983" s="230"/>
      <c r="BX2983" s="230"/>
      <c r="BY2983" s="230"/>
      <c r="BZ2983" s="230"/>
      <c r="CA2983" s="230"/>
      <c r="CB2983" s="230"/>
      <c r="CC2983" s="230"/>
      <c r="CD2983" s="230"/>
      <c r="CE2983" s="230"/>
      <c r="CF2983" s="230"/>
      <c r="CG2983" s="230"/>
      <c r="CH2983" s="230"/>
      <c r="CI2983" s="230"/>
      <c r="CJ2983" s="230"/>
    </row>
    <row r="2984" spans="1:88" ht="14.25" customHeight="1">
      <c r="A2984" s="412"/>
      <c r="B2984" s="88"/>
      <c r="C2984" s="89"/>
      <c r="E2984" s="224"/>
      <c r="F2984" s="224"/>
      <c r="G2984" s="224"/>
      <c r="H2984" s="224"/>
      <c r="I2984" s="232"/>
      <c r="J2984" s="224"/>
      <c r="K2984" s="224"/>
      <c r="L2984" s="224"/>
      <c r="M2984" s="233"/>
      <c r="N2984" s="224"/>
      <c r="P2984" s="233"/>
      <c r="Q2984" s="244"/>
      <c r="R2984" s="245"/>
      <c r="S2984" s="154"/>
      <c r="T2984" s="154"/>
      <c r="U2984" s="236"/>
      <c r="V2984" s="225"/>
      <c r="W2984" s="246"/>
      <c r="X2984" s="247"/>
      <c r="Y2984" s="248"/>
      <c r="Z2984" s="249"/>
      <c r="AA2984" s="249"/>
      <c r="AB2984" s="250"/>
      <c r="AC2984" s="250"/>
      <c r="AD2984" s="230"/>
      <c r="AE2984" s="251"/>
      <c r="AF2984" s="252"/>
      <c r="AG2984" s="236"/>
      <c r="AH2984" s="253"/>
      <c r="AI2984" s="230"/>
      <c r="AJ2984" s="230"/>
      <c r="AK2984" s="230"/>
      <c r="AL2984" s="230"/>
      <c r="AM2984" s="230"/>
      <c r="AN2984" s="230"/>
      <c r="AO2984" s="230"/>
      <c r="AP2984" s="230"/>
      <c r="AQ2984" s="230"/>
      <c r="AR2984" s="249"/>
      <c r="AS2984" s="230"/>
      <c r="AT2984" s="230"/>
      <c r="AU2984" s="230"/>
      <c r="AV2984" s="230"/>
      <c r="AW2984" s="230"/>
      <c r="AX2984" s="230"/>
      <c r="AY2984" s="230"/>
      <c r="AZ2984" s="230"/>
      <c r="BA2984" s="230"/>
      <c r="BB2984" s="230"/>
      <c r="BC2984" s="230"/>
      <c r="BD2984" s="230"/>
      <c r="BE2984" s="230"/>
      <c r="BF2984" s="230"/>
      <c r="BG2984" s="230"/>
      <c r="BH2984" s="230"/>
      <c r="BI2984" s="230"/>
      <c r="BJ2984" s="230"/>
      <c r="BK2984" s="230"/>
      <c r="BL2984" s="230"/>
      <c r="BM2984" s="230"/>
      <c r="BN2984" s="230"/>
      <c r="BO2984" s="230"/>
      <c r="BP2984" s="230"/>
      <c r="BQ2984" s="230"/>
      <c r="BR2984" s="230"/>
      <c r="BS2984" s="230"/>
      <c r="BT2984" s="230"/>
      <c r="BU2984" s="230"/>
      <c r="BV2984" s="230"/>
      <c r="BW2984" s="230"/>
      <c r="BX2984" s="230"/>
      <c r="BY2984" s="230"/>
      <c r="BZ2984" s="230"/>
      <c r="CA2984" s="230"/>
      <c r="CB2984" s="230"/>
      <c r="CC2984" s="230"/>
      <c r="CD2984" s="230"/>
      <c r="CE2984" s="230"/>
      <c r="CF2984" s="230"/>
      <c r="CG2984" s="230"/>
      <c r="CH2984" s="230"/>
      <c r="CI2984" s="230"/>
      <c r="CJ2984" s="230"/>
    </row>
    <row r="2985" spans="1:88" ht="14.25" customHeight="1">
      <c r="A2985" s="412"/>
      <c r="B2985" s="88"/>
      <c r="C2985" s="89"/>
      <c r="E2985" s="224"/>
      <c r="F2985" s="224"/>
      <c r="G2985" s="224"/>
      <c r="H2985" s="224"/>
      <c r="I2985" s="232"/>
      <c r="J2985" s="224"/>
      <c r="K2985" s="224"/>
      <c r="L2985" s="224"/>
      <c r="M2985" s="233"/>
      <c r="N2985" s="224"/>
      <c r="P2985" s="233"/>
      <c r="Q2985" s="244"/>
      <c r="R2985" s="245"/>
      <c r="S2985" s="154"/>
      <c r="T2985" s="154"/>
      <c r="U2985" s="236"/>
      <c r="V2985" s="225"/>
      <c r="W2985" s="246"/>
      <c r="X2985" s="247"/>
      <c r="Y2985" s="248"/>
      <c r="Z2985" s="249"/>
      <c r="AA2985" s="249"/>
      <c r="AB2985" s="250"/>
      <c r="AC2985" s="250"/>
      <c r="AD2985" s="230"/>
      <c r="AE2985" s="251"/>
      <c r="AF2985" s="252"/>
      <c r="AG2985" s="236"/>
      <c r="AH2985" s="253"/>
      <c r="AI2985" s="230"/>
      <c r="AJ2985" s="230"/>
      <c r="AK2985" s="230"/>
      <c r="AL2985" s="230"/>
      <c r="AM2985" s="230"/>
      <c r="AN2985" s="230"/>
      <c r="AO2985" s="230"/>
      <c r="AP2985" s="230"/>
      <c r="AQ2985" s="230"/>
      <c r="AR2985" s="249"/>
      <c r="AS2985" s="230"/>
      <c r="AT2985" s="230"/>
      <c r="AU2985" s="230"/>
      <c r="AV2985" s="230"/>
      <c r="AW2985" s="230"/>
      <c r="AX2985" s="230"/>
      <c r="AY2985" s="230"/>
      <c r="AZ2985" s="230"/>
      <c r="BA2985" s="230"/>
      <c r="BB2985" s="230"/>
      <c r="BC2985" s="230"/>
      <c r="BD2985" s="230"/>
      <c r="BE2985" s="230"/>
      <c r="BF2985" s="230"/>
      <c r="BG2985" s="230"/>
      <c r="BH2985" s="230"/>
      <c r="BI2985" s="230"/>
      <c r="BJ2985" s="230"/>
      <c r="BK2985" s="230"/>
      <c r="BL2985" s="230"/>
      <c r="BM2985" s="230"/>
      <c r="BN2985" s="230"/>
      <c r="BO2985" s="230"/>
      <c r="BP2985" s="230"/>
      <c r="BQ2985" s="230"/>
      <c r="BR2985" s="230"/>
      <c r="BS2985" s="230"/>
      <c r="BT2985" s="230"/>
      <c r="BU2985" s="230"/>
      <c r="BV2985" s="230"/>
      <c r="BW2985" s="230"/>
      <c r="BX2985" s="230"/>
      <c r="BY2985" s="230"/>
      <c r="BZ2985" s="230"/>
      <c r="CA2985" s="230"/>
      <c r="CB2985" s="230"/>
      <c r="CC2985" s="230"/>
      <c r="CD2985" s="230"/>
      <c r="CE2985" s="230"/>
      <c r="CF2985" s="230"/>
      <c r="CG2985" s="230"/>
      <c r="CH2985" s="230"/>
      <c r="CI2985" s="230"/>
      <c r="CJ2985" s="230"/>
    </row>
    <row r="2986" spans="1:88" ht="14.25" customHeight="1">
      <c r="A2986" s="412"/>
      <c r="B2986" s="88"/>
      <c r="C2986" s="89"/>
      <c r="E2986" s="224"/>
      <c r="F2986" s="224"/>
      <c r="G2986" s="224"/>
      <c r="H2986" s="224"/>
      <c r="I2986" s="232"/>
      <c r="J2986" s="224"/>
      <c r="K2986" s="224"/>
      <c r="L2986" s="224"/>
      <c r="M2986" s="233"/>
      <c r="N2986" s="224"/>
      <c r="P2986" s="233"/>
      <c r="Q2986" s="244"/>
      <c r="R2986" s="245"/>
      <c r="S2986" s="154"/>
      <c r="T2986" s="154"/>
      <c r="U2986" s="236"/>
      <c r="V2986" s="225"/>
      <c r="W2986" s="246"/>
      <c r="X2986" s="247"/>
      <c r="Y2986" s="248"/>
      <c r="Z2986" s="249"/>
      <c r="AA2986" s="249"/>
      <c r="AB2986" s="250"/>
      <c r="AC2986" s="250"/>
      <c r="AD2986" s="230"/>
      <c r="AE2986" s="251"/>
      <c r="AF2986" s="252"/>
      <c r="AG2986" s="236"/>
      <c r="AH2986" s="253"/>
      <c r="AI2986" s="230"/>
      <c r="AJ2986" s="230"/>
      <c r="AK2986" s="230"/>
      <c r="AL2986" s="230"/>
      <c r="AM2986" s="230"/>
      <c r="AN2986" s="230"/>
      <c r="AO2986" s="230"/>
      <c r="AP2986" s="230"/>
      <c r="AQ2986" s="230"/>
      <c r="AR2986" s="249"/>
      <c r="AS2986" s="230"/>
      <c r="AT2986" s="230"/>
      <c r="AU2986" s="230"/>
      <c r="AV2986" s="230"/>
      <c r="AW2986" s="230"/>
      <c r="AX2986" s="230"/>
      <c r="AY2986" s="230"/>
      <c r="AZ2986" s="230"/>
      <c r="BA2986" s="230"/>
      <c r="BB2986" s="230"/>
      <c r="BC2986" s="230"/>
      <c r="BD2986" s="230"/>
      <c r="BE2986" s="230"/>
      <c r="BF2986" s="230"/>
      <c r="BG2986" s="230"/>
      <c r="BH2986" s="230"/>
      <c r="BI2986" s="230"/>
      <c r="BJ2986" s="230"/>
      <c r="BK2986" s="230"/>
      <c r="BL2986" s="230"/>
      <c r="BM2986" s="230"/>
      <c r="BN2986" s="230"/>
      <c r="BO2986" s="230"/>
      <c r="BP2986" s="230"/>
      <c r="BQ2986" s="230"/>
      <c r="BR2986" s="230"/>
      <c r="BS2986" s="230"/>
      <c r="BT2986" s="230"/>
      <c r="BU2986" s="230"/>
      <c r="BV2986" s="230"/>
      <c r="BW2986" s="230"/>
      <c r="BX2986" s="230"/>
      <c r="BY2986" s="230"/>
      <c r="BZ2986" s="230"/>
      <c r="CA2986" s="230"/>
      <c r="CB2986" s="230"/>
      <c r="CC2986" s="230"/>
      <c r="CD2986" s="230"/>
      <c r="CE2986" s="230"/>
      <c r="CF2986" s="230"/>
      <c r="CG2986" s="230"/>
      <c r="CH2986" s="230"/>
      <c r="CI2986" s="230"/>
      <c r="CJ2986" s="230"/>
    </row>
    <row r="2987" spans="1:88" ht="14.25" customHeight="1">
      <c r="A2987" s="412"/>
      <c r="B2987" s="88"/>
      <c r="C2987" s="89"/>
      <c r="E2987" s="224"/>
      <c r="F2987" s="224"/>
      <c r="G2987" s="224"/>
      <c r="H2987" s="224"/>
      <c r="I2987" s="232"/>
      <c r="J2987" s="224"/>
      <c r="K2987" s="224"/>
      <c r="L2987" s="224"/>
      <c r="M2987" s="233"/>
      <c r="N2987" s="224"/>
      <c r="P2987" s="233"/>
      <c r="Q2987" s="244"/>
      <c r="R2987" s="245"/>
      <c r="S2987" s="154"/>
      <c r="T2987" s="154"/>
      <c r="U2987" s="236"/>
      <c r="V2987" s="225"/>
      <c r="W2987" s="246"/>
      <c r="X2987" s="247"/>
      <c r="Y2987" s="248"/>
      <c r="Z2987" s="249"/>
      <c r="AA2987" s="249"/>
      <c r="AB2987" s="250"/>
      <c r="AC2987" s="250"/>
      <c r="AD2987" s="230"/>
      <c r="AE2987" s="251"/>
      <c r="AF2987" s="252"/>
      <c r="AG2987" s="236"/>
      <c r="AH2987" s="253"/>
      <c r="AI2987" s="230"/>
      <c r="AJ2987" s="230"/>
      <c r="AK2987" s="230"/>
      <c r="AL2987" s="230"/>
      <c r="AM2987" s="230"/>
      <c r="AN2987" s="230"/>
      <c r="AO2987" s="230"/>
      <c r="AP2987" s="230"/>
      <c r="AQ2987" s="230"/>
      <c r="AR2987" s="249"/>
      <c r="AS2987" s="230"/>
      <c r="AT2987" s="230"/>
      <c r="AU2987" s="230"/>
      <c r="AV2987" s="230"/>
      <c r="AW2987" s="230"/>
      <c r="AX2987" s="230"/>
      <c r="AY2987" s="230"/>
      <c r="AZ2987" s="230"/>
      <c r="BA2987" s="230"/>
      <c r="BB2987" s="230"/>
      <c r="BC2987" s="230"/>
      <c r="BD2987" s="230"/>
      <c r="BE2987" s="230"/>
      <c r="BF2987" s="230"/>
      <c r="BG2987" s="230"/>
      <c r="BH2987" s="230"/>
      <c r="BI2987" s="230"/>
      <c r="BJ2987" s="230"/>
      <c r="BK2987" s="230"/>
      <c r="BL2987" s="230"/>
      <c r="BM2987" s="230"/>
      <c r="BN2987" s="230"/>
      <c r="BO2987" s="230"/>
      <c r="BP2987" s="230"/>
      <c r="BQ2987" s="230"/>
      <c r="BR2987" s="230"/>
      <c r="BS2987" s="230"/>
      <c r="BT2987" s="230"/>
      <c r="BU2987" s="230"/>
      <c r="BV2987" s="230"/>
      <c r="BW2987" s="230"/>
      <c r="BX2987" s="230"/>
      <c r="BY2987" s="230"/>
      <c r="BZ2987" s="230"/>
      <c r="CA2987" s="230"/>
      <c r="CB2987" s="230"/>
      <c r="CC2987" s="230"/>
      <c r="CD2987" s="230"/>
      <c r="CE2987" s="230"/>
      <c r="CF2987" s="230"/>
      <c r="CG2987" s="230"/>
      <c r="CH2987" s="230"/>
      <c r="CI2987" s="230"/>
      <c r="CJ2987" s="230"/>
    </row>
    <row r="2988" spans="1:88" ht="14.25" customHeight="1">
      <c r="A2988" s="412"/>
      <c r="B2988" s="88"/>
      <c r="C2988" s="89"/>
      <c r="E2988" s="224"/>
      <c r="F2988" s="224"/>
      <c r="G2988" s="224"/>
      <c r="H2988" s="224"/>
      <c r="I2988" s="232"/>
      <c r="J2988" s="224"/>
      <c r="K2988" s="224"/>
      <c r="L2988" s="224"/>
      <c r="M2988" s="233"/>
      <c r="N2988" s="224"/>
      <c r="P2988" s="233"/>
      <c r="Q2988" s="244"/>
      <c r="R2988" s="245"/>
      <c r="S2988" s="154"/>
      <c r="T2988" s="154"/>
      <c r="U2988" s="236"/>
      <c r="V2988" s="225"/>
      <c r="W2988" s="246"/>
      <c r="X2988" s="247"/>
      <c r="Y2988" s="248"/>
      <c r="Z2988" s="249"/>
      <c r="AA2988" s="249"/>
      <c r="AB2988" s="250"/>
      <c r="AC2988" s="250"/>
      <c r="AD2988" s="230"/>
      <c r="AE2988" s="251"/>
      <c r="AF2988" s="252"/>
      <c r="AG2988" s="236"/>
      <c r="AH2988" s="253"/>
      <c r="AI2988" s="230"/>
      <c r="AJ2988" s="230"/>
      <c r="AK2988" s="230"/>
      <c r="AL2988" s="230"/>
      <c r="AM2988" s="230"/>
      <c r="AN2988" s="230"/>
      <c r="AO2988" s="230"/>
      <c r="AP2988" s="230"/>
      <c r="AQ2988" s="230"/>
      <c r="AR2988" s="249"/>
      <c r="AS2988" s="230"/>
      <c r="AT2988" s="230"/>
      <c r="AU2988" s="230"/>
      <c r="AV2988" s="230"/>
      <c r="AW2988" s="230"/>
      <c r="AX2988" s="230"/>
      <c r="AY2988" s="230"/>
      <c r="AZ2988" s="230"/>
      <c r="BA2988" s="230"/>
      <c r="BB2988" s="230"/>
      <c r="BC2988" s="230"/>
      <c r="BD2988" s="230"/>
      <c r="BE2988" s="230"/>
      <c r="BF2988" s="230"/>
      <c r="BG2988" s="230"/>
      <c r="BH2988" s="230"/>
      <c r="BI2988" s="230"/>
      <c r="BJ2988" s="230"/>
      <c r="BK2988" s="230"/>
      <c r="BL2988" s="230"/>
      <c r="BM2988" s="230"/>
      <c r="BN2988" s="230"/>
      <c r="BO2988" s="230"/>
      <c r="BP2988" s="230"/>
      <c r="BQ2988" s="230"/>
      <c r="BR2988" s="230"/>
      <c r="BS2988" s="230"/>
      <c r="BT2988" s="230"/>
      <c r="BU2988" s="230"/>
      <c r="BV2988" s="230"/>
      <c r="BW2988" s="230"/>
      <c r="BX2988" s="230"/>
      <c r="BY2988" s="230"/>
      <c r="BZ2988" s="230"/>
      <c r="CA2988" s="230"/>
      <c r="CB2988" s="230"/>
      <c r="CC2988" s="230"/>
      <c r="CD2988" s="230"/>
      <c r="CE2988" s="230"/>
      <c r="CF2988" s="230"/>
      <c r="CG2988" s="230"/>
      <c r="CH2988" s="230"/>
      <c r="CI2988" s="230"/>
      <c r="CJ2988" s="230"/>
    </row>
    <row r="2989" spans="1:88" ht="14.25" customHeight="1">
      <c r="A2989" s="412"/>
      <c r="B2989" s="88"/>
      <c r="C2989" s="89"/>
      <c r="E2989" s="224"/>
      <c r="F2989" s="224"/>
      <c r="G2989" s="224"/>
      <c r="H2989" s="224"/>
      <c r="I2989" s="232"/>
      <c r="J2989" s="224"/>
      <c r="K2989" s="224"/>
      <c r="L2989" s="224"/>
      <c r="M2989" s="233"/>
      <c r="N2989" s="224"/>
      <c r="P2989" s="233"/>
      <c r="Q2989" s="244"/>
      <c r="R2989" s="245"/>
      <c r="S2989" s="154"/>
      <c r="T2989" s="154"/>
      <c r="U2989" s="236"/>
      <c r="V2989" s="225"/>
      <c r="W2989" s="246"/>
      <c r="X2989" s="247"/>
      <c r="Y2989" s="248"/>
      <c r="Z2989" s="249"/>
      <c r="AA2989" s="249"/>
      <c r="AB2989" s="250"/>
      <c r="AC2989" s="250"/>
      <c r="AD2989" s="230"/>
      <c r="AE2989" s="251"/>
      <c r="AF2989" s="252"/>
      <c r="AG2989" s="236"/>
      <c r="AH2989" s="253"/>
      <c r="AI2989" s="230"/>
      <c r="AJ2989" s="230"/>
      <c r="AK2989" s="230"/>
      <c r="AL2989" s="230"/>
      <c r="AM2989" s="230"/>
      <c r="AN2989" s="230"/>
      <c r="AO2989" s="230"/>
      <c r="AP2989" s="230"/>
      <c r="AQ2989" s="230"/>
      <c r="AR2989" s="249"/>
      <c r="AS2989" s="230"/>
      <c r="AT2989" s="230"/>
      <c r="AU2989" s="230"/>
      <c r="AV2989" s="230"/>
      <c r="AW2989" s="230"/>
      <c r="AX2989" s="230"/>
      <c r="AY2989" s="230"/>
      <c r="AZ2989" s="230"/>
      <c r="BA2989" s="230"/>
      <c r="BB2989" s="230"/>
      <c r="BC2989" s="230"/>
      <c r="BD2989" s="230"/>
      <c r="BE2989" s="230"/>
      <c r="BF2989" s="230"/>
      <c r="BG2989" s="230"/>
      <c r="BH2989" s="230"/>
      <c r="BI2989" s="230"/>
      <c r="BJ2989" s="230"/>
      <c r="BK2989" s="230"/>
      <c r="BL2989" s="230"/>
      <c r="BM2989" s="230"/>
      <c r="BN2989" s="230"/>
      <c r="BO2989" s="230"/>
      <c r="BP2989" s="230"/>
      <c r="BQ2989" s="230"/>
      <c r="BR2989" s="230"/>
      <c r="BS2989" s="230"/>
      <c r="BT2989" s="230"/>
      <c r="BU2989" s="230"/>
      <c r="BV2989" s="230"/>
      <c r="BW2989" s="230"/>
      <c r="BX2989" s="230"/>
      <c r="BY2989" s="230"/>
      <c r="BZ2989" s="230"/>
      <c r="CA2989" s="230"/>
      <c r="CB2989" s="230"/>
      <c r="CC2989" s="230"/>
      <c r="CD2989" s="230"/>
      <c r="CE2989" s="230"/>
      <c r="CF2989" s="230"/>
      <c r="CG2989" s="230"/>
      <c r="CH2989" s="230"/>
      <c r="CI2989" s="230"/>
      <c r="CJ2989" s="230"/>
    </row>
    <row r="2990" spans="1:88" ht="14.25" customHeight="1">
      <c r="A2990" s="412"/>
      <c r="B2990" s="88"/>
      <c r="C2990" s="89"/>
      <c r="E2990" s="224"/>
      <c r="F2990" s="224"/>
      <c r="G2990" s="224"/>
      <c r="H2990" s="224"/>
      <c r="I2990" s="232"/>
      <c r="J2990" s="224"/>
      <c r="K2990" s="224"/>
      <c r="L2990" s="224"/>
      <c r="M2990" s="233"/>
      <c r="N2990" s="224"/>
      <c r="P2990" s="233"/>
      <c r="Q2990" s="244"/>
      <c r="R2990" s="245"/>
      <c r="S2990" s="154"/>
      <c r="T2990" s="154"/>
      <c r="U2990" s="236"/>
      <c r="V2990" s="225"/>
      <c r="W2990" s="246"/>
      <c r="X2990" s="247"/>
      <c r="Y2990" s="248"/>
      <c r="Z2990" s="249"/>
      <c r="AA2990" s="249"/>
      <c r="AB2990" s="250"/>
      <c r="AC2990" s="250"/>
      <c r="AD2990" s="230"/>
      <c r="AE2990" s="251"/>
      <c r="AF2990" s="252"/>
      <c r="AG2990" s="236"/>
      <c r="AH2990" s="253"/>
      <c r="AI2990" s="230"/>
      <c r="AJ2990" s="230"/>
      <c r="AK2990" s="230"/>
      <c r="AL2990" s="230"/>
      <c r="AM2990" s="230"/>
      <c r="AN2990" s="230"/>
      <c r="AO2990" s="230"/>
      <c r="AP2990" s="230"/>
      <c r="AQ2990" s="230"/>
      <c r="AR2990" s="249"/>
      <c r="AS2990" s="230"/>
      <c r="AT2990" s="230"/>
      <c r="AU2990" s="230"/>
      <c r="AV2990" s="230"/>
      <c r="AW2990" s="230"/>
      <c r="AX2990" s="230"/>
      <c r="AY2990" s="230"/>
      <c r="AZ2990" s="230"/>
      <c r="BA2990" s="230"/>
      <c r="BB2990" s="230"/>
      <c r="BC2990" s="230"/>
      <c r="BD2990" s="230"/>
      <c r="BE2990" s="230"/>
      <c r="BF2990" s="230"/>
      <c r="BG2990" s="230"/>
      <c r="BH2990" s="230"/>
      <c r="BI2990" s="230"/>
      <c r="BJ2990" s="230"/>
      <c r="BK2990" s="230"/>
      <c r="BL2990" s="230"/>
      <c r="BM2990" s="230"/>
      <c r="BN2990" s="230"/>
      <c r="BO2990" s="230"/>
      <c r="BP2990" s="230"/>
      <c r="BQ2990" s="230"/>
      <c r="BR2990" s="230"/>
      <c r="BS2990" s="230"/>
      <c r="BT2990" s="230"/>
      <c r="BU2990" s="230"/>
      <c r="BV2990" s="230"/>
      <c r="BW2990" s="230"/>
      <c r="BX2990" s="230"/>
      <c r="BY2990" s="230"/>
      <c r="BZ2990" s="230"/>
      <c r="CA2990" s="230"/>
      <c r="CB2990" s="230"/>
      <c r="CC2990" s="230"/>
      <c r="CD2990" s="230"/>
      <c r="CE2990" s="230"/>
      <c r="CF2990" s="230"/>
      <c r="CG2990" s="230"/>
      <c r="CH2990" s="230"/>
      <c r="CI2990" s="230"/>
      <c r="CJ2990" s="230"/>
    </row>
    <row r="2991" spans="1:88" ht="14.25" customHeight="1">
      <c r="A2991" s="412"/>
      <c r="B2991" s="88"/>
      <c r="C2991" s="89"/>
      <c r="E2991" s="224"/>
      <c r="F2991" s="224"/>
      <c r="G2991" s="224"/>
      <c r="H2991" s="224"/>
      <c r="I2991" s="232"/>
      <c r="J2991" s="224"/>
      <c r="K2991" s="224"/>
      <c r="L2991" s="224"/>
      <c r="M2991" s="233"/>
      <c r="N2991" s="224"/>
      <c r="P2991" s="233"/>
      <c r="Q2991" s="244"/>
      <c r="R2991" s="245"/>
      <c r="S2991" s="154"/>
      <c r="T2991" s="154"/>
      <c r="U2991" s="236"/>
      <c r="V2991" s="225"/>
      <c r="W2991" s="246"/>
      <c r="X2991" s="247"/>
      <c r="Y2991" s="248"/>
      <c r="Z2991" s="249"/>
      <c r="AA2991" s="249"/>
      <c r="AB2991" s="250"/>
      <c r="AC2991" s="250"/>
      <c r="AD2991" s="230"/>
      <c r="AE2991" s="251"/>
      <c r="AF2991" s="252"/>
      <c r="AG2991" s="236"/>
      <c r="AH2991" s="253"/>
      <c r="AI2991" s="230"/>
      <c r="AJ2991" s="230"/>
      <c r="AK2991" s="230"/>
      <c r="AL2991" s="230"/>
      <c r="AM2991" s="230"/>
      <c r="AN2991" s="230"/>
      <c r="AO2991" s="230"/>
      <c r="AP2991" s="230"/>
      <c r="AQ2991" s="230"/>
      <c r="AR2991" s="249"/>
      <c r="AS2991" s="230"/>
      <c r="AT2991" s="230"/>
      <c r="AU2991" s="230"/>
      <c r="AV2991" s="230"/>
      <c r="AW2991" s="230"/>
      <c r="AX2991" s="230"/>
      <c r="AY2991" s="230"/>
      <c r="AZ2991" s="230"/>
      <c r="BA2991" s="230"/>
      <c r="BB2991" s="230"/>
      <c r="BC2991" s="230"/>
      <c r="BD2991" s="230"/>
      <c r="BE2991" s="230"/>
      <c r="BF2991" s="230"/>
      <c r="BG2991" s="230"/>
      <c r="BH2991" s="230"/>
      <c r="BI2991" s="230"/>
      <c r="BJ2991" s="230"/>
      <c r="BK2991" s="230"/>
      <c r="BL2991" s="230"/>
      <c r="BM2991" s="230"/>
      <c r="BN2991" s="230"/>
      <c r="BO2991" s="230"/>
      <c r="BP2991" s="230"/>
      <c r="BQ2991" s="230"/>
      <c r="BR2991" s="230"/>
      <c r="BS2991" s="230"/>
      <c r="BT2991" s="230"/>
      <c r="BU2991" s="230"/>
      <c r="BV2991" s="230"/>
      <c r="BW2991" s="230"/>
      <c r="BX2991" s="230"/>
      <c r="BY2991" s="230"/>
      <c r="BZ2991" s="230"/>
      <c r="CA2991" s="230"/>
      <c r="CB2991" s="230"/>
      <c r="CC2991" s="230"/>
      <c r="CD2991" s="230"/>
      <c r="CE2991" s="230"/>
      <c r="CF2991" s="230"/>
      <c r="CG2991" s="230"/>
      <c r="CH2991" s="230"/>
      <c r="CI2991" s="230"/>
      <c r="CJ2991" s="230"/>
    </row>
    <row r="2992" spans="1:88" ht="14.25" customHeight="1">
      <c r="A2992" s="412"/>
      <c r="B2992" s="88"/>
      <c r="C2992" s="89"/>
      <c r="E2992" s="224"/>
      <c r="F2992" s="224"/>
      <c r="G2992" s="224"/>
      <c r="H2992" s="224"/>
      <c r="I2992" s="232"/>
      <c r="J2992" s="224"/>
      <c r="K2992" s="224"/>
      <c r="L2992" s="224"/>
      <c r="M2992" s="233"/>
      <c r="N2992" s="224"/>
      <c r="P2992" s="233"/>
      <c r="Q2992" s="244"/>
      <c r="R2992" s="245"/>
      <c r="S2992" s="154"/>
      <c r="T2992" s="154"/>
      <c r="U2992" s="236"/>
      <c r="V2992" s="225"/>
      <c r="W2992" s="246"/>
      <c r="X2992" s="247"/>
      <c r="Y2992" s="248"/>
      <c r="Z2992" s="249"/>
      <c r="AA2992" s="249"/>
      <c r="AB2992" s="250"/>
      <c r="AC2992" s="250"/>
      <c r="AD2992" s="230"/>
      <c r="AE2992" s="251"/>
      <c r="AF2992" s="252"/>
      <c r="AG2992" s="236"/>
      <c r="AH2992" s="253"/>
      <c r="AI2992" s="230"/>
      <c r="AJ2992" s="230"/>
      <c r="AK2992" s="230"/>
      <c r="AL2992" s="230"/>
      <c r="AM2992" s="230"/>
      <c r="AN2992" s="230"/>
      <c r="AO2992" s="230"/>
      <c r="AP2992" s="230"/>
      <c r="AQ2992" s="230"/>
      <c r="AR2992" s="249"/>
      <c r="AS2992" s="230"/>
      <c r="AT2992" s="230"/>
      <c r="AU2992" s="230"/>
      <c r="AV2992" s="230"/>
      <c r="AW2992" s="230"/>
      <c r="AX2992" s="230"/>
      <c r="AY2992" s="230"/>
      <c r="AZ2992" s="230"/>
      <c r="BA2992" s="230"/>
      <c r="BB2992" s="230"/>
      <c r="BC2992" s="230"/>
      <c r="BD2992" s="230"/>
      <c r="BE2992" s="230"/>
      <c r="BF2992" s="230"/>
      <c r="BG2992" s="230"/>
      <c r="BH2992" s="230"/>
      <c r="BI2992" s="230"/>
      <c r="BJ2992" s="230"/>
      <c r="BK2992" s="230"/>
      <c r="BL2992" s="230"/>
      <c r="BM2992" s="230"/>
      <c r="BN2992" s="230"/>
      <c r="BO2992" s="230"/>
      <c r="BP2992" s="230"/>
      <c r="BQ2992" s="230"/>
      <c r="BR2992" s="230"/>
      <c r="BS2992" s="230"/>
      <c r="BT2992" s="230"/>
      <c r="BU2992" s="230"/>
      <c r="BV2992" s="230"/>
      <c r="BW2992" s="230"/>
      <c r="BX2992" s="230"/>
      <c r="BY2992" s="230"/>
      <c r="BZ2992" s="230"/>
      <c r="CA2992" s="230"/>
      <c r="CB2992" s="230"/>
      <c r="CC2992" s="230"/>
      <c r="CD2992" s="230"/>
      <c r="CE2992" s="230"/>
      <c r="CF2992" s="230"/>
      <c r="CG2992" s="230"/>
      <c r="CH2992" s="230"/>
      <c r="CI2992" s="230"/>
      <c r="CJ2992" s="230"/>
    </row>
    <row r="2993" spans="1:88" ht="14.25" customHeight="1">
      <c r="A2993" s="412"/>
      <c r="B2993" s="88"/>
      <c r="C2993" s="89"/>
      <c r="E2993" s="224"/>
      <c r="F2993" s="224"/>
      <c r="G2993" s="224"/>
      <c r="H2993" s="224"/>
      <c r="I2993" s="232"/>
      <c r="J2993" s="224"/>
      <c r="K2993" s="224"/>
      <c r="L2993" s="224"/>
      <c r="M2993" s="233"/>
      <c r="N2993" s="224"/>
      <c r="P2993" s="233"/>
      <c r="Q2993" s="244"/>
      <c r="R2993" s="245"/>
      <c r="S2993" s="154"/>
      <c r="T2993" s="154"/>
      <c r="U2993" s="236"/>
      <c r="V2993" s="225"/>
      <c r="W2993" s="246"/>
      <c r="X2993" s="247"/>
      <c r="Y2993" s="248"/>
      <c r="Z2993" s="249"/>
      <c r="AA2993" s="249"/>
      <c r="AB2993" s="250"/>
      <c r="AC2993" s="250"/>
      <c r="AD2993" s="230"/>
      <c r="AE2993" s="251"/>
      <c r="AF2993" s="252"/>
      <c r="AG2993" s="236"/>
      <c r="AH2993" s="253"/>
      <c r="AI2993" s="230"/>
      <c r="AJ2993" s="230"/>
      <c r="AK2993" s="230"/>
      <c r="AL2993" s="230"/>
      <c r="AM2993" s="230"/>
      <c r="AN2993" s="230"/>
      <c r="AO2993" s="230"/>
      <c r="AP2993" s="230"/>
      <c r="AQ2993" s="230"/>
      <c r="AR2993" s="249"/>
      <c r="AS2993" s="230"/>
      <c r="AT2993" s="230"/>
      <c r="AU2993" s="230"/>
      <c r="AV2993" s="230"/>
      <c r="AW2993" s="230"/>
      <c r="AX2993" s="230"/>
      <c r="AY2993" s="230"/>
      <c r="AZ2993" s="230"/>
      <c r="BA2993" s="230"/>
      <c r="BB2993" s="230"/>
      <c r="BC2993" s="230"/>
      <c r="BD2993" s="230"/>
      <c r="BE2993" s="230"/>
      <c r="BF2993" s="230"/>
      <c r="BG2993" s="230"/>
      <c r="BH2993" s="230"/>
      <c r="BI2993" s="230"/>
      <c r="BJ2993" s="230"/>
      <c r="BK2993" s="230"/>
      <c r="BL2993" s="230"/>
      <c r="BM2993" s="230"/>
      <c r="BN2993" s="230"/>
      <c r="BO2993" s="230"/>
      <c r="BP2993" s="230"/>
      <c r="BQ2993" s="230"/>
      <c r="BR2993" s="230"/>
      <c r="BS2993" s="230"/>
      <c r="BT2993" s="230"/>
      <c r="BU2993" s="230"/>
      <c r="BV2993" s="230"/>
      <c r="BW2993" s="230"/>
      <c r="BX2993" s="230"/>
      <c r="BY2993" s="230"/>
      <c r="BZ2993" s="230"/>
      <c r="CA2993" s="230"/>
      <c r="CB2993" s="230"/>
      <c r="CC2993" s="230"/>
      <c r="CD2993" s="230"/>
      <c r="CE2993" s="230"/>
      <c r="CF2993" s="230"/>
      <c r="CG2993" s="230"/>
      <c r="CH2993" s="230"/>
      <c r="CI2993" s="230"/>
      <c r="CJ2993" s="230"/>
    </row>
    <row r="2994" spans="1:88" ht="14.25" customHeight="1">
      <c r="A2994" s="412"/>
      <c r="B2994" s="88"/>
      <c r="C2994" s="89"/>
      <c r="E2994" s="224"/>
      <c r="F2994" s="224"/>
      <c r="G2994" s="224"/>
      <c r="H2994" s="224"/>
      <c r="I2994" s="232"/>
      <c r="J2994" s="224"/>
      <c r="K2994" s="224"/>
      <c r="L2994" s="224"/>
      <c r="M2994" s="233"/>
      <c r="N2994" s="224"/>
      <c r="P2994" s="233"/>
      <c r="Q2994" s="244"/>
      <c r="R2994" s="245"/>
      <c r="S2994" s="154"/>
      <c r="T2994" s="154"/>
      <c r="U2994" s="236"/>
      <c r="V2994" s="225"/>
      <c r="W2994" s="246"/>
      <c r="X2994" s="247"/>
      <c r="Y2994" s="248"/>
      <c r="Z2994" s="249"/>
      <c r="AA2994" s="249"/>
      <c r="AB2994" s="250"/>
      <c r="AC2994" s="250"/>
      <c r="AD2994" s="230"/>
      <c r="AE2994" s="251"/>
      <c r="AF2994" s="252"/>
      <c r="AG2994" s="236"/>
      <c r="AH2994" s="253"/>
      <c r="AI2994" s="230"/>
      <c r="AJ2994" s="230"/>
      <c r="AK2994" s="230"/>
      <c r="AL2994" s="230"/>
      <c r="AM2994" s="230"/>
      <c r="AN2994" s="230"/>
      <c r="AO2994" s="230"/>
      <c r="AP2994" s="230"/>
      <c r="AQ2994" s="230"/>
      <c r="AR2994" s="249"/>
      <c r="AS2994" s="230"/>
      <c r="AT2994" s="230"/>
      <c r="AU2994" s="230"/>
      <c r="AV2994" s="230"/>
      <c r="AW2994" s="230"/>
      <c r="AX2994" s="230"/>
      <c r="AY2994" s="230"/>
      <c r="AZ2994" s="230"/>
      <c r="BA2994" s="230"/>
      <c r="BB2994" s="230"/>
      <c r="BC2994" s="230"/>
      <c r="BD2994" s="230"/>
      <c r="BE2994" s="230"/>
      <c r="BF2994" s="230"/>
      <c r="BG2994" s="230"/>
      <c r="BH2994" s="230"/>
      <c r="BI2994" s="230"/>
      <c r="BJ2994" s="230"/>
      <c r="BK2994" s="230"/>
      <c r="BL2994" s="230"/>
      <c r="BM2994" s="230"/>
      <c r="BN2994" s="230"/>
      <c r="BO2994" s="230"/>
      <c r="BP2994" s="230"/>
      <c r="BQ2994" s="230"/>
      <c r="BR2994" s="230"/>
      <c r="BS2994" s="230"/>
      <c r="BT2994" s="230"/>
      <c r="BU2994" s="230"/>
      <c r="BV2994" s="230"/>
      <c r="BW2994" s="230"/>
      <c r="BX2994" s="230"/>
      <c r="BY2994" s="230"/>
      <c r="BZ2994" s="230"/>
      <c r="CA2994" s="230"/>
      <c r="CB2994" s="230"/>
      <c r="CC2994" s="230"/>
      <c r="CD2994" s="230"/>
      <c r="CE2994" s="230"/>
      <c r="CF2994" s="230"/>
      <c r="CG2994" s="230"/>
      <c r="CH2994" s="230"/>
      <c r="CI2994" s="230"/>
      <c r="CJ2994" s="230"/>
    </row>
    <row r="2995" spans="1:88" ht="14.25" customHeight="1">
      <c r="A2995" s="412"/>
      <c r="B2995" s="88"/>
      <c r="C2995" s="89"/>
      <c r="E2995" s="224"/>
      <c r="F2995" s="224"/>
      <c r="G2995" s="224"/>
      <c r="H2995" s="224"/>
      <c r="I2995" s="232"/>
      <c r="J2995" s="224"/>
      <c r="K2995" s="224"/>
      <c r="L2995" s="224"/>
      <c r="M2995" s="233"/>
      <c r="N2995" s="224"/>
      <c r="P2995" s="233"/>
      <c r="Q2995" s="244"/>
      <c r="R2995" s="245"/>
      <c r="S2995" s="154"/>
      <c r="T2995" s="154"/>
      <c r="U2995" s="236"/>
      <c r="V2995" s="225"/>
      <c r="W2995" s="246"/>
      <c r="X2995" s="247"/>
      <c r="Y2995" s="248"/>
      <c r="Z2995" s="249"/>
      <c r="AA2995" s="249"/>
      <c r="AB2995" s="250"/>
      <c r="AC2995" s="250"/>
      <c r="AD2995" s="230"/>
      <c r="AE2995" s="251"/>
      <c r="AF2995" s="252"/>
      <c r="AG2995" s="236"/>
      <c r="AH2995" s="253"/>
      <c r="AI2995" s="230"/>
      <c r="AJ2995" s="230"/>
      <c r="AK2995" s="230"/>
      <c r="AL2995" s="230"/>
      <c r="AM2995" s="230"/>
      <c r="AN2995" s="230"/>
      <c r="AO2995" s="230"/>
      <c r="AP2995" s="230"/>
      <c r="AQ2995" s="230"/>
      <c r="AR2995" s="249"/>
      <c r="AS2995" s="230"/>
      <c r="AT2995" s="230"/>
      <c r="AU2995" s="230"/>
      <c r="AV2995" s="230"/>
      <c r="AW2995" s="230"/>
      <c r="AX2995" s="230"/>
      <c r="AY2995" s="230"/>
      <c r="AZ2995" s="230"/>
      <c r="BA2995" s="230"/>
      <c r="BB2995" s="230"/>
      <c r="BC2995" s="230"/>
      <c r="BD2995" s="230"/>
      <c r="BE2995" s="230"/>
      <c r="BF2995" s="230"/>
      <c r="BG2995" s="230"/>
      <c r="BH2995" s="230"/>
      <c r="BI2995" s="230"/>
      <c r="BJ2995" s="230"/>
      <c r="BK2995" s="230"/>
      <c r="BL2995" s="230"/>
      <c r="BM2995" s="230"/>
      <c r="BN2995" s="230"/>
      <c r="BO2995" s="230"/>
      <c r="BP2995" s="230"/>
      <c r="BQ2995" s="230"/>
      <c r="BR2995" s="230"/>
      <c r="BS2995" s="230"/>
      <c r="BT2995" s="230"/>
      <c r="BU2995" s="230"/>
      <c r="BV2995" s="230"/>
      <c r="BW2995" s="230"/>
      <c r="BX2995" s="230"/>
      <c r="BY2995" s="230"/>
      <c r="BZ2995" s="230"/>
      <c r="CA2995" s="230"/>
      <c r="CB2995" s="230"/>
      <c r="CC2995" s="230"/>
      <c r="CD2995" s="230"/>
      <c r="CE2995" s="230"/>
      <c r="CF2995" s="230"/>
      <c r="CG2995" s="230"/>
      <c r="CH2995" s="230"/>
      <c r="CI2995" s="230"/>
      <c r="CJ2995" s="230"/>
    </row>
    <row r="2996" spans="1:88" ht="14.25" customHeight="1">
      <c r="A2996" s="412"/>
      <c r="B2996" s="88"/>
      <c r="C2996" s="89"/>
      <c r="E2996" s="224"/>
      <c r="F2996" s="224"/>
      <c r="G2996" s="224"/>
      <c r="H2996" s="224"/>
      <c r="I2996" s="232"/>
      <c r="J2996" s="224"/>
      <c r="K2996" s="224"/>
      <c r="L2996" s="224"/>
      <c r="M2996" s="233"/>
      <c r="N2996" s="224"/>
      <c r="P2996" s="233"/>
      <c r="Q2996" s="244"/>
      <c r="R2996" s="245"/>
      <c r="S2996" s="154"/>
      <c r="T2996" s="154"/>
      <c r="U2996" s="236"/>
      <c r="V2996" s="225"/>
      <c r="W2996" s="246"/>
      <c r="X2996" s="247"/>
      <c r="Y2996" s="248"/>
      <c r="Z2996" s="249"/>
      <c r="AA2996" s="249"/>
      <c r="AB2996" s="250"/>
      <c r="AC2996" s="250"/>
      <c r="AD2996" s="230"/>
      <c r="AE2996" s="251"/>
      <c r="AF2996" s="252"/>
      <c r="AG2996" s="236"/>
      <c r="AH2996" s="253"/>
      <c r="AI2996" s="230"/>
      <c r="AJ2996" s="230"/>
      <c r="AK2996" s="230"/>
      <c r="AL2996" s="230"/>
      <c r="AM2996" s="230"/>
      <c r="AN2996" s="230"/>
      <c r="AO2996" s="230"/>
      <c r="AP2996" s="230"/>
      <c r="AQ2996" s="230"/>
      <c r="AR2996" s="249"/>
      <c r="AS2996" s="230"/>
      <c r="AT2996" s="230"/>
      <c r="AU2996" s="230"/>
      <c r="AV2996" s="230"/>
      <c r="AW2996" s="230"/>
      <c r="AX2996" s="230"/>
      <c r="AY2996" s="230"/>
      <c r="AZ2996" s="230"/>
      <c r="BA2996" s="230"/>
      <c r="BB2996" s="230"/>
      <c r="BC2996" s="230"/>
      <c r="BD2996" s="230"/>
      <c r="BE2996" s="230"/>
      <c r="BF2996" s="230"/>
      <c r="BG2996" s="230"/>
      <c r="BH2996" s="230"/>
      <c r="BI2996" s="230"/>
      <c r="BJ2996" s="230"/>
      <c r="BK2996" s="230"/>
      <c r="BL2996" s="230"/>
      <c r="BM2996" s="230"/>
      <c r="BN2996" s="230"/>
      <c r="BO2996" s="230"/>
      <c r="BP2996" s="230"/>
      <c r="BQ2996" s="230"/>
      <c r="BR2996" s="230"/>
      <c r="BS2996" s="230"/>
      <c r="BT2996" s="230"/>
      <c r="BU2996" s="230"/>
      <c r="BV2996" s="230"/>
      <c r="BW2996" s="230"/>
      <c r="BX2996" s="230"/>
      <c r="BY2996" s="230"/>
      <c r="BZ2996" s="230"/>
      <c r="CA2996" s="230"/>
      <c r="CB2996" s="230"/>
      <c r="CC2996" s="230"/>
      <c r="CD2996" s="230"/>
      <c r="CE2996" s="230"/>
      <c r="CF2996" s="230"/>
      <c r="CG2996" s="230"/>
      <c r="CH2996" s="230"/>
      <c r="CI2996" s="230"/>
      <c r="CJ2996" s="230"/>
    </row>
    <row r="2997" spans="1:88" ht="14.25" customHeight="1">
      <c r="A2997" s="412"/>
      <c r="B2997" s="88"/>
      <c r="C2997" s="89"/>
      <c r="E2997" s="224"/>
      <c r="F2997" s="224"/>
      <c r="G2997" s="224"/>
      <c r="H2997" s="224"/>
      <c r="I2997" s="232"/>
      <c r="J2997" s="224"/>
      <c r="K2997" s="224"/>
      <c r="L2997" s="224"/>
      <c r="M2997" s="233"/>
      <c r="N2997" s="224"/>
      <c r="P2997" s="233"/>
      <c r="Q2997" s="244"/>
      <c r="R2997" s="245"/>
      <c r="S2997" s="154"/>
      <c r="T2997" s="154"/>
      <c r="U2997" s="236"/>
      <c r="V2997" s="225"/>
      <c r="W2997" s="246"/>
      <c r="X2997" s="247"/>
      <c r="Y2997" s="248"/>
      <c r="Z2997" s="249"/>
      <c r="AA2997" s="249"/>
      <c r="AB2997" s="250"/>
      <c r="AC2997" s="250"/>
      <c r="AD2997" s="230"/>
      <c r="AE2997" s="251"/>
      <c r="AF2997" s="252"/>
      <c r="AG2997" s="236"/>
      <c r="AH2997" s="253"/>
      <c r="AI2997" s="230"/>
      <c r="AJ2997" s="230"/>
      <c r="AK2997" s="230"/>
      <c r="AL2997" s="230"/>
      <c r="AM2997" s="230"/>
      <c r="AN2997" s="230"/>
      <c r="AO2997" s="230"/>
      <c r="AP2997" s="230"/>
      <c r="AQ2997" s="230"/>
      <c r="AR2997" s="249"/>
      <c r="AS2997" s="230"/>
      <c r="AT2997" s="230"/>
      <c r="AU2997" s="230"/>
      <c r="AV2997" s="230"/>
      <c r="AW2997" s="230"/>
      <c r="AX2997" s="230"/>
      <c r="AY2997" s="230"/>
      <c r="AZ2997" s="230"/>
      <c r="BA2997" s="230"/>
      <c r="BB2997" s="230"/>
      <c r="BC2997" s="230"/>
      <c r="BD2997" s="230"/>
      <c r="BE2997" s="230"/>
      <c r="BF2997" s="230"/>
      <c r="BG2997" s="230"/>
      <c r="BH2997" s="230"/>
      <c r="BI2997" s="230"/>
      <c r="BJ2997" s="230"/>
      <c r="BK2997" s="230"/>
      <c r="BL2997" s="230"/>
      <c r="BM2997" s="230"/>
      <c r="BN2997" s="230"/>
      <c r="BO2997" s="230"/>
      <c r="BP2997" s="230"/>
      <c r="BQ2997" s="230"/>
      <c r="BR2997" s="230"/>
      <c r="BS2997" s="230"/>
      <c r="BT2997" s="230"/>
      <c r="BU2997" s="230"/>
      <c r="BV2997" s="230"/>
      <c r="BW2997" s="230"/>
      <c r="BX2997" s="230"/>
      <c r="BY2997" s="230"/>
      <c r="BZ2997" s="230"/>
      <c r="CA2997" s="230"/>
      <c r="CB2997" s="230"/>
      <c r="CC2997" s="230"/>
      <c r="CD2997" s="230"/>
      <c r="CE2997" s="230"/>
      <c r="CF2997" s="230"/>
      <c r="CG2997" s="230"/>
      <c r="CH2997" s="230"/>
      <c r="CI2997" s="230"/>
      <c r="CJ2997" s="230"/>
    </row>
    <row r="2998" spans="1:88" ht="14.25" customHeight="1">
      <c r="A2998" s="412"/>
      <c r="B2998" s="88"/>
      <c r="C2998" s="89"/>
      <c r="E2998" s="224"/>
      <c r="F2998" s="224"/>
      <c r="G2998" s="224"/>
      <c r="H2998" s="224"/>
      <c r="I2998" s="232"/>
      <c r="J2998" s="224"/>
      <c r="K2998" s="224"/>
      <c r="L2998" s="224"/>
      <c r="M2998" s="233"/>
      <c r="N2998" s="224"/>
      <c r="P2998" s="233"/>
      <c r="Q2998" s="244"/>
      <c r="R2998" s="245"/>
      <c r="S2998" s="154"/>
      <c r="T2998" s="154"/>
      <c r="U2998" s="236"/>
      <c r="V2998" s="225"/>
      <c r="W2998" s="246"/>
      <c r="X2998" s="247"/>
      <c r="Y2998" s="248"/>
      <c r="Z2998" s="249"/>
      <c r="AA2998" s="249"/>
      <c r="AB2998" s="250"/>
      <c r="AC2998" s="250"/>
      <c r="AD2998" s="230"/>
      <c r="AE2998" s="251"/>
      <c r="AF2998" s="252"/>
      <c r="AG2998" s="236"/>
      <c r="AH2998" s="253"/>
      <c r="AI2998" s="230"/>
      <c r="AJ2998" s="230"/>
      <c r="AK2998" s="230"/>
      <c r="AL2998" s="230"/>
      <c r="AM2998" s="230"/>
      <c r="AN2998" s="230"/>
      <c r="AO2998" s="230"/>
      <c r="AP2998" s="230"/>
      <c r="AQ2998" s="230"/>
      <c r="AR2998" s="249"/>
      <c r="AS2998" s="230"/>
      <c r="AT2998" s="230"/>
      <c r="AU2998" s="230"/>
      <c r="AV2998" s="230"/>
      <c r="AW2998" s="230"/>
      <c r="AX2998" s="230"/>
      <c r="AY2998" s="230"/>
      <c r="AZ2998" s="230"/>
      <c r="BA2998" s="230"/>
      <c r="BB2998" s="230"/>
      <c r="BC2998" s="230"/>
      <c r="BD2998" s="230"/>
      <c r="BE2998" s="230"/>
      <c r="BF2998" s="230"/>
      <c r="BG2998" s="230"/>
      <c r="BH2998" s="230"/>
      <c r="BI2998" s="230"/>
      <c r="BJ2998" s="230"/>
      <c r="BK2998" s="230"/>
      <c r="BL2998" s="230"/>
      <c r="BM2998" s="230"/>
      <c r="BN2998" s="230"/>
      <c r="BO2998" s="230"/>
      <c r="BP2998" s="230"/>
      <c r="BQ2998" s="230"/>
      <c r="BR2998" s="230"/>
      <c r="BS2998" s="230"/>
      <c r="BT2998" s="230"/>
      <c r="BU2998" s="230"/>
      <c r="BV2998" s="230"/>
      <c r="BW2998" s="230"/>
      <c r="BX2998" s="230"/>
      <c r="BY2998" s="230"/>
      <c r="BZ2998" s="230"/>
      <c r="CA2998" s="230"/>
      <c r="CB2998" s="230"/>
      <c r="CC2998" s="230"/>
      <c r="CD2998" s="230"/>
      <c r="CE2998" s="230"/>
      <c r="CF2998" s="230"/>
      <c r="CG2998" s="230"/>
      <c r="CH2998" s="230"/>
      <c r="CI2998" s="230"/>
      <c r="CJ2998" s="230"/>
    </row>
    <row r="2999" spans="1:88" ht="14.25" customHeight="1">
      <c r="A2999" s="412"/>
      <c r="B2999" s="88"/>
      <c r="C2999" s="89"/>
      <c r="E2999" s="224"/>
      <c r="F2999" s="224"/>
      <c r="G2999" s="224"/>
      <c r="H2999" s="224"/>
      <c r="I2999" s="232"/>
      <c r="J2999" s="224"/>
      <c r="K2999" s="224"/>
      <c r="L2999" s="224"/>
      <c r="M2999" s="233"/>
      <c r="N2999" s="224"/>
      <c r="P2999" s="233"/>
      <c r="Q2999" s="244"/>
      <c r="R2999" s="245"/>
      <c r="S2999" s="154"/>
      <c r="T2999" s="154"/>
      <c r="U2999" s="236"/>
      <c r="V2999" s="225"/>
      <c r="W2999" s="246"/>
      <c r="X2999" s="247"/>
      <c r="Y2999" s="248"/>
      <c r="Z2999" s="249"/>
      <c r="AA2999" s="249"/>
      <c r="AB2999" s="250"/>
      <c r="AC2999" s="250"/>
      <c r="AD2999" s="230"/>
      <c r="AE2999" s="251"/>
      <c r="AF2999" s="252"/>
      <c r="AG2999" s="236"/>
      <c r="AH2999" s="253"/>
      <c r="AI2999" s="230"/>
      <c r="AJ2999" s="230"/>
      <c r="AK2999" s="230"/>
      <c r="AL2999" s="230"/>
      <c r="AM2999" s="230"/>
      <c r="AN2999" s="230"/>
      <c r="AO2999" s="230"/>
      <c r="AP2999" s="230"/>
      <c r="AQ2999" s="230"/>
      <c r="AR2999" s="249"/>
      <c r="AS2999" s="230"/>
      <c r="AT2999" s="230"/>
      <c r="AU2999" s="230"/>
      <c r="AV2999" s="230"/>
      <c r="AW2999" s="230"/>
      <c r="AX2999" s="230"/>
      <c r="AY2999" s="230"/>
      <c r="AZ2999" s="230"/>
      <c r="BA2999" s="230"/>
      <c r="BB2999" s="230"/>
      <c r="BC2999" s="230"/>
      <c r="BD2999" s="230"/>
      <c r="BE2999" s="230"/>
      <c r="BF2999" s="230"/>
      <c r="BG2999" s="230"/>
      <c r="BH2999" s="230"/>
      <c r="BI2999" s="230"/>
      <c r="BJ2999" s="230"/>
      <c r="BK2999" s="230"/>
      <c r="BL2999" s="230"/>
      <c r="BM2999" s="230"/>
      <c r="BN2999" s="230"/>
      <c r="BO2999" s="230"/>
      <c r="BP2999" s="230"/>
      <c r="BQ2999" s="230"/>
      <c r="BR2999" s="230"/>
      <c r="BS2999" s="230"/>
      <c r="BT2999" s="230"/>
      <c r="BU2999" s="230"/>
      <c r="BV2999" s="230"/>
      <c r="BW2999" s="230"/>
      <c r="BX2999" s="230"/>
      <c r="BY2999" s="230"/>
      <c r="BZ2999" s="230"/>
      <c r="CA2999" s="230"/>
      <c r="CB2999" s="230"/>
      <c r="CC2999" s="230"/>
      <c r="CD2999" s="230"/>
      <c r="CE2999" s="230"/>
      <c r="CF2999" s="230"/>
      <c r="CG2999" s="230"/>
      <c r="CH2999" s="230"/>
      <c r="CI2999" s="230"/>
      <c r="CJ2999" s="230"/>
    </row>
    <row r="3000" spans="1:88" ht="14.25" customHeight="1">
      <c r="A3000" s="412"/>
      <c r="B3000" s="88"/>
      <c r="C3000" s="89"/>
      <c r="E3000" s="224"/>
      <c r="F3000" s="224"/>
      <c r="G3000" s="224"/>
      <c r="H3000" s="224"/>
      <c r="I3000" s="232"/>
      <c r="J3000" s="224"/>
      <c r="K3000" s="224"/>
      <c r="L3000" s="224"/>
      <c r="M3000" s="233"/>
      <c r="N3000" s="224"/>
      <c r="P3000" s="233"/>
      <c r="Q3000" s="244"/>
      <c r="R3000" s="245"/>
      <c r="S3000" s="154"/>
      <c r="T3000" s="154"/>
      <c r="U3000" s="236"/>
      <c r="V3000" s="225"/>
      <c r="W3000" s="246"/>
      <c r="X3000" s="247"/>
      <c r="Y3000" s="248"/>
      <c r="Z3000" s="249"/>
      <c r="AA3000" s="249"/>
      <c r="AB3000" s="250"/>
      <c r="AC3000" s="250"/>
      <c r="AD3000" s="230"/>
      <c r="AE3000" s="251"/>
      <c r="AF3000" s="252"/>
      <c r="AG3000" s="236"/>
      <c r="AH3000" s="253"/>
      <c r="AI3000" s="230"/>
      <c r="AJ3000" s="230"/>
      <c r="AK3000" s="230"/>
      <c r="AL3000" s="230"/>
      <c r="AM3000" s="230"/>
      <c r="AN3000" s="230"/>
      <c r="AO3000" s="230"/>
      <c r="AP3000" s="230"/>
      <c r="AQ3000" s="230"/>
      <c r="AR3000" s="249"/>
      <c r="AS3000" s="230"/>
      <c r="AT3000" s="230"/>
      <c r="AU3000" s="230"/>
      <c r="AV3000" s="230"/>
      <c r="AW3000" s="230"/>
      <c r="AX3000" s="230"/>
      <c r="AY3000" s="230"/>
      <c r="AZ3000" s="230"/>
      <c r="BA3000" s="230"/>
      <c r="BB3000" s="230"/>
      <c r="BC3000" s="230"/>
      <c r="BD3000" s="230"/>
      <c r="BE3000" s="230"/>
      <c r="BF3000" s="230"/>
      <c r="BG3000" s="230"/>
      <c r="BH3000" s="230"/>
      <c r="BI3000" s="230"/>
      <c r="BJ3000" s="230"/>
      <c r="BK3000" s="230"/>
      <c r="BL3000" s="230"/>
      <c r="BM3000" s="230"/>
      <c r="BN3000" s="230"/>
      <c r="BO3000" s="230"/>
      <c r="BP3000" s="230"/>
      <c r="BQ3000" s="230"/>
      <c r="BR3000" s="230"/>
      <c r="BS3000" s="230"/>
      <c r="BT3000" s="230"/>
      <c r="BU3000" s="230"/>
      <c r="BV3000" s="230"/>
      <c r="BW3000" s="230"/>
      <c r="BX3000" s="230"/>
      <c r="BY3000" s="230"/>
      <c r="BZ3000" s="230"/>
      <c r="CA3000" s="230"/>
      <c r="CB3000" s="230"/>
      <c r="CC3000" s="230"/>
      <c r="CD3000" s="230"/>
      <c r="CE3000" s="230"/>
      <c r="CF3000" s="230"/>
      <c r="CG3000" s="230"/>
      <c r="CH3000" s="230"/>
      <c r="CI3000" s="230"/>
      <c r="CJ3000" s="230"/>
    </row>
    <row r="3001" spans="1:88" ht="14.25" customHeight="1">
      <c r="A3001" s="412"/>
      <c r="B3001" s="88"/>
      <c r="C3001" s="89"/>
      <c r="E3001" s="224"/>
      <c r="F3001" s="224"/>
      <c r="G3001" s="224"/>
      <c r="H3001" s="224"/>
      <c r="I3001" s="232"/>
      <c r="J3001" s="224"/>
      <c r="K3001" s="224"/>
      <c r="L3001" s="224"/>
      <c r="M3001" s="233"/>
      <c r="N3001" s="224"/>
      <c r="P3001" s="233"/>
      <c r="Q3001" s="244"/>
      <c r="R3001" s="245"/>
      <c r="S3001" s="154"/>
      <c r="T3001" s="154"/>
      <c r="U3001" s="236"/>
      <c r="V3001" s="225"/>
      <c r="W3001" s="246"/>
      <c r="X3001" s="247"/>
      <c r="Y3001" s="248"/>
      <c r="Z3001" s="249"/>
      <c r="AA3001" s="249"/>
      <c r="AB3001" s="250"/>
      <c r="AC3001" s="250"/>
      <c r="AD3001" s="230"/>
      <c r="AE3001" s="251"/>
      <c r="AF3001" s="252"/>
      <c r="AG3001" s="236"/>
      <c r="AH3001" s="253"/>
      <c r="AI3001" s="230"/>
      <c r="AJ3001" s="230"/>
      <c r="AK3001" s="230"/>
      <c r="AL3001" s="230"/>
      <c r="AM3001" s="230"/>
      <c r="AN3001" s="230"/>
      <c r="AO3001" s="230"/>
      <c r="AP3001" s="230"/>
      <c r="AQ3001" s="230"/>
      <c r="AR3001" s="249"/>
      <c r="AS3001" s="230"/>
      <c r="AT3001" s="230"/>
      <c r="AU3001" s="230"/>
      <c r="AV3001" s="230"/>
      <c r="AW3001" s="230"/>
      <c r="AX3001" s="230"/>
      <c r="AY3001" s="230"/>
      <c r="AZ3001" s="230"/>
      <c r="BA3001" s="230"/>
      <c r="BB3001" s="230"/>
      <c r="BC3001" s="230"/>
      <c r="BD3001" s="230"/>
      <c r="BE3001" s="230"/>
      <c r="BF3001" s="230"/>
      <c r="BG3001" s="230"/>
      <c r="BH3001" s="230"/>
      <c r="BI3001" s="230"/>
      <c r="BJ3001" s="230"/>
      <c r="BK3001" s="230"/>
      <c r="BL3001" s="230"/>
      <c r="BM3001" s="230"/>
      <c r="BN3001" s="230"/>
      <c r="BO3001" s="230"/>
      <c r="BP3001" s="230"/>
      <c r="BQ3001" s="230"/>
      <c r="BR3001" s="230"/>
      <c r="BS3001" s="230"/>
      <c r="BT3001" s="230"/>
      <c r="BU3001" s="230"/>
      <c r="BV3001" s="230"/>
      <c r="BW3001" s="230"/>
      <c r="BX3001" s="230"/>
      <c r="BY3001" s="230"/>
      <c r="BZ3001" s="230"/>
      <c r="CA3001" s="230"/>
      <c r="CB3001" s="230"/>
      <c r="CC3001" s="230"/>
      <c r="CD3001" s="230"/>
      <c r="CE3001" s="230"/>
      <c r="CF3001" s="230"/>
      <c r="CG3001" s="230"/>
      <c r="CH3001" s="230"/>
      <c r="CI3001" s="230"/>
      <c r="CJ3001" s="230"/>
    </row>
    <row r="3002" spans="1:88" ht="14.25" customHeight="1">
      <c r="A3002" s="412"/>
      <c r="B3002" s="88"/>
      <c r="C3002" s="89"/>
      <c r="E3002" s="224"/>
      <c r="F3002" s="224"/>
      <c r="G3002" s="224"/>
      <c r="H3002" s="224"/>
      <c r="I3002" s="232"/>
      <c r="J3002" s="224"/>
      <c r="K3002" s="224"/>
      <c r="L3002" s="224"/>
      <c r="M3002" s="233"/>
      <c r="N3002" s="224"/>
      <c r="P3002" s="233"/>
      <c r="Q3002" s="244"/>
      <c r="R3002" s="245"/>
      <c r="S3002" s="154"/>
      <c r="T3002" s="154"/>
      <c r="U3002" s="236"/>
      <c r="V3002" s="225"/>
      <c r="W3002" s="246"/>
      <c r="X3002" s="247"/>
      <c r="Y3002" s="248"/>
      <c r="Z3002" s="249"/>
      <c r="AA3002" s="249"/>
      <c r="AB3002" s="250"/>
      <c r="AC3002" s="250"/>
      <c r="AD3002" s="230"/>
      <c r="AE3002" s="251"/>
      <c r="AF3002" s="252"/>
      <c r="AG3002" s="236"/>
      <c r="AH3002" s="253"/>
      <c r="AI3002" s="230"/>
      <c r="AJ3002" s="230"/>
      <c r="AK3002" s="230"/>
      <c r="AL3002" s="230"/>
      <c r="AM3002" s="230"/>
      <c r="AN3002" s="230"/>
      <c r="AO3002" s="230"/>
      <c r="AP3002" s="230"/>
      <c r="AQ3002" s="230"/>
      <c r="AR3002" s="249"/>
      <c r="AS3002" s="230"/>
      <c r="AT3002" s="230"/>
      <c r="AU3002" s="230"/>
      <c r="AV3002" s="230"/>
      <c r="AW3002" s="230"/>
      <c r="AX3002" s="230"/>
      <c r="AY3002" s="230"/>
      <c r="AZ3002" s="230"/>
      <c r="BA3002" s="230"/>
      <c r="BB3002" s="230"/>
      <c r="BC3002" s="230"/>
      <c r="BD3002" s="230"/>
      <c r="BE3002" s="230"/>
      <c r="BF3002" s="230"/>
      <c r="BG3002" s="230"/>
      <c r="BH3002" s="230"/>
      <c r="BI3002" s="230"/>
      <c r="BJ3002" s="230"/>
      <c r="BK3002" s="230"/>
      <c r="BL3002" s="230"/>
      <c r="BM3002" s="230"/>
      <c r="BN3002" s="230"/>
      <c r="BO3002" s="230"/>
      <c r="BP3002" s="230"/>
      <c r="BQ3002" s="230"/>
      <c r="BR3002" s="230"/>
      <c r="BS3002" s="230"/>
      <c r="BT3002" s="230"/>
      <c r="BU3002" s="230"/>
      <c r="BV3002" s="230"/>
      <c r="BW3002" s="230"/>
      <c r="BX3002" s="230"/>
      <c r="BY3002" s="230"/>
      <c r="BZ3002" s="230"/>
      <c r="CA3002" s="230"/>
      <c r="CB3002" s="230"/>
      <c r="CC3002" s="230"/>
      <c r="CD3002" s="230"/>
      <c r="CE3002" s="230"/>
      <c r="CF3002" s="230"/>
      <c r="CG3002" s="230"/>
      <c r="CH3002" s="230"/>
      <c r="CI3002" s="230"/>
      <c r="CJ3002" s="230"/>
    </row>
    <row r="3003" spans="1:88" ht="14.25" customHeight="1">
      <c r="A3003" s="412"/>
      <c r="B3003" s="88"/>
      <c r="C3003" s="89"/>
      <c r="E3003" s="224"/>
      <c r="F3003" s="224"/>
      <c r="G3003" s="224"/>
      <c r="H3003" s="224"/>
      <c r="I3003" s="232"/>
      <c r="J3003" s="224"/>
      <c r="K3003" s="224"/>
      <c r="L3003" s="224"/>
      <c r="M3003" s="233"/>
      <c r="N3003" s="224"/>
      <c r="P3003" s="233"/>
      <c r="Q3003" s="244"/>
      <c r="R3003" s="245"/>
      <c r="S3003" s="154"/>
      <c r="T3003" s="154"/>
      <c r="U3003" s="236"/>
      <c r="V3003" s="225"/>
      <c r="W3003" s="246"/>
      <c r="X3003" s="247"/>
      <c r="Y3003" s="248"/>
      <c r="Z3003" s="249"/>
      <c r="AA3003" s="249"/>
      <c r="AB3003" s="250"/>
      <c r="AC3003" s="250"/>
      <c r="AD3003" s="230"/>
      <c r="AE3003" s="251"/>
      <c r="AF3003" s="252"/>
      <c r="AG3003" s="236"/>
      <c r="AH3003" s="253"/>
      <c r="AI3003" s="230"/>
      <c r="AJ3003" s="230"/>
      <c r="AK3003" s="230"/>
      <c r="AL3003" s="230"/>
      <c r="AM3003" s="230"/>
      <c r="AN3003" s="230"/>
      <c r="AO3003" s="230"/>
      <c r="AP3003" s="230"/>
      <c r="AQ3003" s="230"/>
      <c r="AR3003" s="249"/>
      <c r="AS3003" s="230"/>
      <c r="AT3003" s="230"/>
      <c r="AU3003" s="230"/>
      <c r="AV3003" s="230"/>
      <c r="AW3003" s="230"/>
      <c r="AX3003" s="230"/>
      <c r="AY3003" s="230"/>
      <c r="AZ3003" s="230"/>
      <c r="BA3003" s="230"/>
      <c r="BB3003" s="230"/>
      <c r="BC3003" s="230"/>
      <c r="BD3003" s="230"/>
      <c r="BE3003" s="230"/>
      <c r="BF3003" s="230"/>
      <c r="BG3003" s="230"/>
      <c r="BH3003" s="230"/>
      <c r="BI3003" s="230"/>
      <c r="BJ3003" s="230"/>
      <c r="BK3003" s="230"/>
      <c r="BL3003" s="230"/>
      <c r="BM3003" s="230"/>
      <c r="BN3003" s="230"/>
      <c r="BO3003" s="230"/>
      <c r="BP3003" s="230"/>
      <c r="BQ3003" s="230"/>
      <c r="BR3003" s="230"/>
      <c r="BS3003" s="230"/>
      <c r="BT3003" s="230"/>
      <c r="BU3003" s="230"/>
      <c r="BV3003" s="230"/>
      <c r="BW3003" s="230"/>
      <c r="BX3003" s="230"/>
      <c r="BY3003" s="230"/>
      <c r="BZ3003" s="230"/>
      <c r="CA3003" s="230"/>
      <c r="CB3003" s="230"/>
      <c r="CC3003" s="230"/>
      <c r="CD3003" s="230"/>
      <c r="CE3003" s="230"/>
      <c r="CF3003" s="230"/>
      <c r="CG3003" s="230"/>
      <c r="CH3003" s="230"/>
      <c r="CI3003" s="230"/>
      <c r="CJ3003" s="230"/>
    </row>
    <row r="3004" spans="1:88" ht="14.25" customHeight="1">
      <c r="A3004" s="412"/>
      <c r="B3004" s="88"/>
      <c r="C3004" s="89"/>
      <c r="E3004" s="224"/>
      <c r="F3004" s="224"/>
      <c r="G3004" s="224"/>
      <c r="H3004" s="224"/>
      <c r="I3004" s="232"/>
      <c r="J3004" s="224"/>
      <c r="K3004" s="224"/>
      <c r="L3004" s="224"/>
      <c r="M3004" s="233"/>
      <c r="N3004" s="224"/>
      <c r="P3004" s="233"/>
      <c r="Q3004" s="244"/>
      <c r="R3004" s="245"/>
      <c r="S3004" s="154"/>
      <c r="T3004" s="154"/>
      <c r="U3004" s="236"/>
      <c r="V3004" s="225"/>
      <c r="W3004" s="246"/>
      <c r="X3004" s="247"/>
      <c r="Y3004" s="248"/>
      <c r="Z3004" s="249"/>
      <c r="AA3004" s="249"/>
      <c r="AB3004" s="250"/>
      <c r="AC3004" s="250"/>
      <c r="AD3004" s="230"/>
      <c r="AE3004" s="251"/>
      <c r="AF3004" s="252"/>
      <c r="AG3004" s="236"/>
      <c r="AH3004" s="253"/>
      <c r="AI3004" s="230"/>
      <c r="AJ3004" s="230"/>
      <c r="AK3004" s="230"/>
      <c r="AL3004" s="230"/>
      <c r="AM3004" s="230"/>
      <c r="AN3004" s="230"/>
      <c r="AO3004" s="230"/>
      <c r="AP3004" s="230"/>
      <c r="AQ3004" s="230"/>
      <c r="AR3004" s="249"/>
      <c r="AS3004" s="230"/>
      <c r="AT3004" s="230"/>
      <c r="AU3004" s="230"/>
      <c r="AV3004" s="230"/>
      <c r="AW3004" s="230"/>
      <c r="AX3004" s="230"/>
      <c r="AY3004" s="230"/>
      <c r="AZ3004" s="230"/>
      <c r="BA3004" s="230"/>
      <c r="BB3004" s="230"/>
      <c r="BC3004" s="230"/>
      <c r="BD3004" s="230"/>
      <c r="BE3004" s="230"/>
      <c r="BF3004" s="230"/>
      <c r="BG3004" s="230"/>
      <c r="BH3004" s="230"/>
      <c r="BI3004" s="230"/>
      <c r="BJ3004" s="230"/>
      <c r="BK3004" s="230"/>
      <c r="BL3004" s="230"/>
      <c r="BM3004" s="230"/>
      <c r="BN3004" s="230"/>
      <c r="BO3004" s="230"/>
      <c r="BP3004" s="230"/>
      <c r="BQ3004" s="230"/>
      <c r="BR3004" s="230"/>
      <c r="BS3004" s="230"/>
      <c r="BT3004" s="230"/>
      <c r="BU3004" s="230"/>
      <c r="BV3004" s="230"/>
      <c r="BW3004" s="230"/>
      <c r="BX3004" s="230"/>
      <c r="BY3004" s="230"/>
      <c r="BZ3004" s="230"/>
      <c r="CA3004" s="230"/>
      <c r="CB3004" s="230"/>
      <c r="CC3004" s="230"/>
      <c r="CD3004" s="230"/>
      <c r="CE3004" s="230"/>
      <c r="CF3004" s="230"/>
      <c r="CG3004" s="230"/>
      <c r="CH3004" s="230"/>
      <c r="CI3004" s="230"/>
      <c r="CJ3004" s="230"/>
    </row>
    <row r="3005" spans="1:88" ht="14.25" customHeight="1">
      <c r="A3005" s="412"/>
      <c r="B3005" s="88"/>
      <c r="C3005" s="89"/>
      <c r="E3005" s="224"/>
      <c r="F3005" s="224"/>
      <c r="G3005" s="224"/>
      <c r="H3005" s="224"/>
      <c r="I3005" s="232"/>
      <c r="J3005" s="224"/>
      <c r="K3005" s="224"/>
      <c r="L3005" s="224"/>
      <c r="M3005" s="233"/>
      <c r="N3005" s="224"/>
      <c r="P3005" s="233"/>
      <c r="Q3005" s="244"/>
      <c r="R3005" s="245"/>
      <c r="S3005" s="154"/>
      <c r="T3005" s="154"/>
      <c r="U3005" s="236"/>
      <c r="V3005" s="225"/>
      <c r="W3005" s="246"/>
      <c r="X3005" s="247"/>
      <c r="Y3005" s="248"/>
      <c r="Z3005" s="249"/>
      <c r="AA3005" s="249"/>
      <c r="AB3005" s="250"/>
      <c r="AC3005" s="250"/>
      <c r="AD3005" s="230"/>
      <c r="AE3005" s="251"/>
      <c r="AF3005" s="252"/>
      <c r="AG3005" s="236"/>
      <c r="AH3005" s="253"/>
      <c r="AI3005" s="230"/>
      <c r="AJ3005" s="230"/>
      <c r="AK3005" s="230"/>
      <c r="AL3005" s="230"/>
      <c r="AM3005" s="230"/>
      <c r="AN3005" s="230"/>
      <c r="AO3005" s="230"/>
      <c r="AP3005" s="230"/>
      <c r="AQ3005" s="230"/>
      <c r="AR3005" s="249"/>
      <c r="AS3005" s="230"/>
      <c r="AT3005" s="230"/>
      <c r="AU3005" s="230"/>
      <c r="AV3005" s="230"/>
      <c r="AW3005" s="230"/>
      <c r="AX3005" s="230"/>
      <c r="AY3005" s="230"/>
      <c r="AZ3005" s="230"/>
      <c r="BA3005" s="230"/>
      <c r="BB3005" s="230"/>
      <c r="BC3005" s="230"/>
      <c r="BD3005" s="230"/>
      <c r="BE3005" s="230"/>
      <c r="BF3005" s="230"/>
      <c r="BG3005" s="230"/>
      <c r="BH3005" s="230"/>
      <c r="BI3005" s="230"/>
      <c r="BJ3005" s="230"/>
      <c r="BK3005" s="230"/>
      <c r="BL3005" s="230"/>
      <c r="BM3005" s="230"/>
      <c r="BN3005" s="230"/>
      <c r="BO3005" s="230"/>
      <c r="BP3005" s="230"/>
      <c r="BQ3005" s="230"/>
      <c r="BR3005" s="230"/>
      <c r="BS3005" s="230"/>
      <c r="BT3005" s="230"/>
      <c r="BU3005" s="230"/>
      <c r="BV3005" s="230"/>
      <c r="BW3005" s="230"/>
      <c r="BX3005" s="230"/>
      <c r="BY3005" s="230"/>
      <c r="BZ3005" s="230"/>
      <c r="CA3005" s="230"/>
      <c r="CB3005" s="230"/>
      <c r="CC3005" s="230"/>
      <c r="CD3005" s="230"/>
      <c r="CE3005" s="230"/>
      <c r="CF3005" s="230"/>
      <c r="CG3005" s="230"/>
      <c r="CH3005" s="230"/>
      <c r="CI3005" s="230"/>
      <c r="CJ3005" s="230"/>
    </row>
    <row r="3006" spans="1:88" ht="14.25" customHeight="1">
      <c r="A3006" s="412"/>
      <c r="B3006" s="88"/>
      <c r="C3006" s="89"/>
      <c r="E3006" s="224"/>
      <c r="F3006" s="224"/>
      <c r="G3006" s="224"/>
      <c r="H3006" s="224"/>
      <c r="I3006" s="232"/>
      <c r="J3006" s="224"/>
      <c r="K3006" s="224"/>
      <c r="L3006" s="224"/>
      <c r="M3006" s="233"/>
      <c r="N3006" s="224"/>
      <c r="P3006" s="233"/>
      <c r="Q3006" s="244"/>
      <c r="R3006" s="245"/>
      <c r="S3006" s="154"/>
      <c r="T3006" s="154"/>
      <c r="U3006" s="236"/>
      <c r="V3006" s="225"/>
      <c r="W3006" s="246"/>
      <c r="X3006" s="247"/>
      <c r="Y3006" s="248"/>
      <c r="Z3006" s="249"/>
      <c r="AA3006" s="249"/>
      <c r="AB3006" s="250"/>
      <c r="AC3006" s="250"/>
      <c r="AD3006" s="230"/>
      <c r="AE3006" s="251"/>
      <c r="AF3006" s="252"/>
      <c r="AG3006" s="236"/>
      <c r="AH3006" s="253"/>
      <c r="AI3006" s="230"/>
      <c r="AJ3006" s="230"/>
      <c r="AK3006" s="230"/>
      <c r="AL3006" s="230"/>
      <c r="AM3006" s="230"/>
      <c r="AN3006" s="230"/>
      <c r="AO3006" s="230"/>
      <c r="AP3006" s="230"/>
      <c r="AQ3006" s="230"/>
      <c r="AR3006" s="249"/>
      <c r="AS3006" s="230"/>
      <c r="AT3006" s="230"/>
      <c r="AU3006" s="230"/>
      <c r="AV3006" s="230"/>
      <c r="AW3006" s="230"/>
      <c r="AX3006" s="230"/>
      <c r="AY3006" s="230"/>
      <c r="AZ3006" s="230"/>
      <c r="BA3006" s="230"/>
      <c r="BB3006" s="230"/>
      <c r="BC3006" s="230"/>
      <c r="BD3006" s="230"/>
      <c r="BE3006" s="230"/>
      <c r="BF3006" s="230"/>
      <c r="BG3006" s="230"/>
      <c r="BH3006" s="230"/>
      <c r="BI3006" s="230"/>
      <c r="BJ3006" s="230"/>
      <c r="BK3006" s="230"/>
      <c r="BL3006" s="230"/>
      <c r="BM3006" s="230"/>
      <c r="BN3006" s="230"/>
      <c r="BO3006" s="230"/>
      <c r="BP3006" s="230"/>
      <c r="BQ3006" s="230"/>
      <c r="BR3006" s="230"/>
      <c r="BS3006" s="230"/>
      <c r="BT3006" s="230"/>
      <c r="BU3006" s="230"/>
      <c r="BV3006" s="230"/>
      <c r="BW3006" s="230"/>
      <c r="BX3006" s="230"/>
      <c r="BY3006" s="230"/>
      <c r="BZ3006" s="230"/>
      <c r="CA3006" s="230"/>
      <c r="CB3006" s="230"/>
      <c r="CC3006" s="230"/>
      <c r="CD3006" s="230"/>
      <c r="CE3006" s="230"/>
      <c r="CF3006" s="230"/>
      <c r="CG3006" s="230"/>
      <c r="CH3006" s="230"/>
      <c r="CI3006" s="230"/>
      <c r="CJ3006" s="230"/>
    </row>
    <row r="3007" spans="1:88" ht="14.25" customHeight="1">
      <c r="A3007" s="412"/>
      <c r="B3007" s="88"/>
      <c r="C3007" s="89"/>
      <c r="E3007" s="224"/>
      <c r="F3007" s="224"/>
      <c r="G3007" s="224"/>
      <c r="H3007" s="224"/>
      <c r="I3007" s="232"/>
      <c r="J3007" s="224"/>
      <c r="K3007" s="224"/>
      <c r="L3007" s="224"/>
      <c r="M3007" s="233"/>
      <c r="N3007" s="224"/>
      <c r="P3007" s="233"/>
      <c r="Q3007" s="244"/>
      <c r="R3007" s="245"/>
      <c r="S3007" s="154"/>
      <c r="T3007" s="154"/>
      <c r="U3007" s="236"/>
      <c r="V3007" s="225"/>
      <c r="W3007" s="246"/>
      <c r="X3007" s="247"/>
      <c r="Y3007" s="248"/>
      <c r="Z3007" s="249"/>
      <c r="AA3007" s="249"/>
      <c r="AB3007" s="250"/>
      <c r="AC3007" s="250"/>
      <c r="AD3007" s="230"/>
      <c r="AE3007" s="251"/>
      <c r="AF3007" s="252"/>
      <c r="AG3007" s="236"/>
      <c r="AH3007" s="253"/>
      <c r="AI3007" s="230"/>
      <c r="AJ3007" s="230"/>
      <c r="AK3007" s="230"/>
      <c r="AL3007" s="230"/>
      <c r="AM3007" s="230"/>
      <c r="AN3007" s="230"/>
      <c r="AO3007" s="230"/>
      <c r="AP3007" s="230"/>
      <c r="AQ3007" s="230"/>
      <c r="AR3007" s="249"/>
      <c r="AS3007" s="230"/>
      <c r="AT3007" s="230"/>
      <c r="AU3007" s="230"/>
      <c r="AV3007" s="230"/>
      <c r="AW3007" s="230"/>
      <c r="AX3007" s="230"/>
      <c r="AY3007" s="230"/>
      <c r="AZ3007" s="230"/>
      <c r="BA3007" s="230"/>
      <c r="BB3007" s="230"/>
      <c r="BC3007" s="230"/>
      <c r="BD3007" s="230"/>
      <c r="BE3007" s="230"/>
      <c r="BF3007" s="230"/>
      <c r="BG3007" s="230"/>
      <c r="BH3007" s="230"/>
      <c r="BI3007" s="230"/>
      <c r="BJ3007" s="230"/>
      <c r="BK3007" s="230"/>
      <c r="BL3007" s="230"/>
      <c r="BM3007" s="230"/>
      <c r="BN3007" s="230"/>
      <c r="BO3007" s="230"/>
      <c r="BP3007" s="230"/>
      <c r="BQ3007" s="230"/>
      <c r="BR3007" s="230"/>
      <c r="BS3007" s="230"/>
      <c r="BT3007" s="230"/>
      <c r="BU3007" s="230"/>
      <c r="BV3007" s="230"/>
      <c r="BW3007" s="230"/>
      <c r="BX3007" s="230"/>
      <c r="BY3007" s="230"/>
      <c r="BZ3007" s="230"/>
      <c r="CA3007" s="230"/>
      <c r="CB3007" s="230"/>
      <c r="CC3007" s="230"/>
      <c r="CD3007" s="230"/>
      <c r="CE3007" s="230"/>
      <c r="CF3007" s="230"/>
      <c r="CG3007" s="230"/>
      <c r="CH3007" s="230"/>
      <c r="CI3007" s="230"/>
      <c r="CJ3007" s="230"/>
    </row>
    <row r="3008" spans="1:88" ht="14.25" customHeight="1">
      <c r="A3008" s="412"/>
      <c r="B3008" s="88"/>
      <c r="C3008" s="89"/>
      <c r="E3008" s="224"/>
      <c r="F3008" s="224"/>
      <c r="G3008" s="224"/>
      <c r="H3008" s="224"/>
      <c r="I3008" s="232"/>
      <c r="J3008" s="224"/>
      <c r="K3008" s="224"/>
      <c r="L3008" s="224"/>
      <c r="M3008" s="233"/>
      <c r="N3008" s="224"/>
      <c r="P3008" s="233"/>
      <c r="Q3008" s="244"/>
      <c r="R3008" s="245"/>
      <c r="S3008" s="154"/>
      <c r="T3008" s="154"/>
      <c r="U3008" s="236"/>
      <c r="V3008" s="225"/>
      <c r="W3008" s="246"/>
      <c r="X3008" s="247"/>
      <c r="Y3008" s="248"/>
      <c r="Z3008" s="249"/>
      <c r="AA3008" s="249"/>
      <c r="AB3008" s="250"/>
      <c r="AC3008" s="250"/>
      <c r="AD3008" s="230"/>
      <c r="AE3008" s="251"/>
      <c r="AF3008" s="252"/>
      <c r="AG3008" s="236"/>
      <c r="AH3008" s="253"/>
      <c r="AI3008" s="230"/>
      <c r="AJ3008" s="230"/>
      <c r="AK3008" s="230"/>
      <c r="AL3008" s="230"/>
      <c r="AM3008" s="230"/>
      <c r="AN3008" s="230"/>
      <c r="AO3008" s="230"/>
      <c r="AP3008" s="230"/>
      <c r="AQ3008" s="230"/>
      <c r="AR3008" s="249"/>
      <c r="AS3008" s="230"/>
      <c r="AT3008" s="230"/>
      <c r="AU3008" s="230"/>
      <c r="AV3008" s="230"/>
      <c r="AW3008" s="230"/>
      <c r="AX3008" s="230"/>
      <c r="AY3008" s="230"/>
      <c r="AZ3008" s="230"/>
      <c r="BA3008" s="230"/>
      <c r="BB3008" s="230"/>
      <c r="BC3008" s="230"/>
      <c r="BD3008" s="230"/>
      <c r="BE3008" s="230"/>
      <c r="BF3008" s="230"/>
      <c r="BG3008" s="230"/>
      <c r="BH3008" s="230"/>
      <c r="BI3008" s="230"/>
      <c r="BJ3008" s="230"/>
      <c r="BK3008" s="230"/>
      <c r="BL3008" s="230"/>
      <c r="BM3008" s="230"/>
      <c r="BN3008" s="230"/>
      <c r="BO3008" s="230"/>
      <c r="BP3008" s="230"/>
      <c r="BQ3008" s="230"/>
      <c r="BR3008" s="230"/>
      <c r="BS3008" s="230"/>
      <c r="BT3008" s="230"/>
      <c r="BU3008" s="230"/>
      <c r="BV3008" s="230"/>
      <c r="BW3008" s="230"/>
      <c r="BX3008" s="230"/>
      <c r="BY3008" s="230"/>
      <c r="BZ3008" s="230"/>
      <c r="CA3008" s="230"/>
      <c r="CB3008" s="230"/>
      <c r="CC3008" s="230"/>
      <c r="CD3008" s="230"/>
      <c r="CE3008" s="230"/>
      <c r="CF3008" s="230"/>
      <c r="CG3008" s="230"/>
      <c r="CH3008" s="230"/>
      <c r="CI3008" s="230"/>
      <c r="CJ3008" s="230"/>
    </row>
    <row r="3009" spans="1:88" ht="14.25" customHeight="1">
      <c r="A3009" s="412"/>
      <c r="B3009" s="88"/>
      <c r="C3009" s="89"/>
      <c r="E3009" s="224"/>
      <c r="F3009" s="224"/>
      <c r="G3009" s="224"/>
      <c r="H3009" s="224"/>
      <c r="I3009" s="232"/>
      <c r="J3009" s="224"/>
      <c r="K3009" s="224"/>
      <c r="L3009" s="224"/>
      <c r="M3009" s="233"/>
      <c r="N3009" s="224"/>
      <c r="P3009" s="233"/>
      <c r="Q3009" s="244"/>
      <c r="R3009" s="245"/>
      <c r="S3009" s="154"/>
      <c r="T3009" s="154"/>
      <c r="U3009" s="236"/>
      <c r="V3009" s="225"/>
      <c r="W3009" s="246"/>
      <c r="X3009" s="247"/>
      <c r="Y3009" s="248"/>
      <c r="Z3009" s="249"/>
      <c r="AA3009" s="249"/>
      <c r="AB3009" s="250"/>
      <c r="AC3009" s="250"/>
      <c r="AD3009" s="230"/>
      <c r="AE3009" s="251"/>
      <c r="AF3009" s="252"/>
      <c r="AG3009" s="236"/>
      <c r="AH3009" s="253"/>
      <c r="AI3009" s="230"/>
      <c r="AJ3009" s="230"/>
      <c r="AK3009" s="230"/>
      <c r="AL3009" s="230"/>
      <c r="AM3009" s="230"/>
      <c r="AN3009" s="230"/>
      <c r="AO3009" s="230"/>
      <c r="AP3009" s="230"/>
      <c r="AQ3009" s="230"/>
      <c r="AR3009" s="249"/>
      <c r="AS3009" s="230"/>
      <c r="AT3009" s="230"/>
      <c r="AU3009" s="230"/>
      <c r="AV3009" s="230"/>
      <c r="AW3009" s="230"/>
      <c r="AX3009" s="230"/>
      <c r="AY3009" s="230"/>
      <c r="AZ3009" s="230"/>
      <c r="BA3009" s="230"/>
      <c r="BB3009" s="230"/>
      <c r="BC3009" s="230"/>
      <c r="BD3009" s="230"/>
      <c r="BE3009" s="230"/>
      <c r="BF3009" s="230"/>
      <c r="BG3009" s="230"/>
      <c r="BH3009" s="230"/>
      <c r="BI3009" s="230"/>
      <c r="BJ3009" s="230"/>
      <c r="BK3009" s="230"/>
      <c r="BL3009" s="230"/>
      <c r="BM3009" s="230"/>
      <c r="BN3009" s="230"/>
      <c r="BO3009" s="230"/>
      <c r="BP3009" s="230"/>
      <c r="BQ3009" s="230"/>
      <c r="BR3009" s="230"/>
      <c r="BS3009" s="230"/>
      <c r="BT3009" s="230"/>
      <c r="BU3009" s="230"/>
      <c r="BV3009" s="230"/>
      <c r="BW3009" s="230"/>
      <c r="BX3009" s="230"/>
      <c r="BY3009" s="230"/>
      <c r="BZ3009" s="230"/>
      <c r="CA3009" s="230"/>
      <c r="CB3009" s="230"/>
      <c r="CC3009" s="230"/>
      <c r="CD3009" s="230"/>
      <c r="CE3009" s="230"/>
      <c r="CF3009" s="230"/>
      <c r="CG3009" s="230"/>
      <c r="CH3009" s="230"/>
      <c r="CI3009" s="230"/>
      <c r="CJ3009" s="230"/>
    </row>
    <row r="3010" spans="1:88" ht="14.25" customHeight="1">
      <c r="A3010" s="412"/>
      <c r="B3010" s="88"/>
      <c r="C3010" s="89"/>
      <c r="E3010" s="224"/>
      <c r="F3010" s="224"/>
      <c r="G3010" s="224"/>
      <c r="H3010" s="224"/>
      <c r="I3010" s="232"/>
      <c r="J3010" s="224"/>
      <c r="K3010" s="224"/>
      <c r="L3010" s="224"/>
      <c r="M3010" s="233"/>
      <c r="N3010" s="224"/>
      <c r="P3010" s="233"/>
      <c r="Q3010" s="244"/>
      <c r="R3010" s="245"/>
      <c r="S3010" s="154"/>
      <c r="T3010" s="154"/>
      <c r="U3010" s="236"/>
      <c r="V3010" s="225"/>
      <c r="W3010" s="246"/>
      <c r="X3010" s="247"/>
      <c r="Y3010" s="248"/>
      <c r="Z3010" s="249"/>
      <c r="AA3010" s="249"/>
      <c r="AB3010" s="250"/>
      <c r="AC3010" s="250"/>
      <c r="AD3010" s="230"/>
      <c r="AE3010" s="251"/>
      <c r="AF3010" s="252"/>
      <c r="AG3010" s="236"/>
      <c r="AH3010" s="253"/>
      <c r="AI3010" s="230"/>
      <c r="AJ3010" s="230"/>
      <c r="AK3010" s="230"/>
      <c r="AL3010" s="230"/>
      <c r="AM3010" s="230"/>
      <c r="AN3010" s="230"/>
      <c r="AO3010" s="230"/>
      <c r="AP3010" s="230"/>
      <c r="AQ3010" s="230"/>
      <c r="AR3010" s="249"/>
      <c r="AS3010" s="230"/>
      <c r="AT3010" s="230"/>
      <c r="AU3010" s="230"/>
      <c r="AV3010" s="230"/>
      <c r="AW3010" s="230"/>
      <c r="AX3010" s="230"/>
      <c r="AY3010" s="230"/>
      <c r="AZ3010" s="230"/>
      <c r="BA3010" s="230"/>
      <c r="BB3010" s="230"/>
      <c r="BC3010" s="230"/>
      <c r="BD3010" s="230"/>
      <c r="BE3010" s="230"/>
      <c r="BF3010" s="230"/>
      <c r="BG3010" s="230"/>
      <c r="BH3010" s="230"/>
      <c r="BI3010" s="230"/>
      <c r="BJ3010" s="230"/>
      <c r="BK3010" s="230"/>
      <c r="BL3010" s="230"/>
      <c r="BM3010" s="230"/>
      <c r="BN3010" s="230"/>
      <c r="BO3010" s="230"/>
      <c r="BP3010" s="230"/>
      <c r="BQ3010" s="230"/>
      <c r="BR3010" s="230"/>
      <c r="BS3010" s="230"/>
      <c r="BT3010" s="230"/>
      <c r="BU3010" s="230"/>
      <c r="BV3010" s="230"/>
      <c r="BW3010" s="230"/>
      <c r="BX3010" s="230"/>
      <c r="BY3010" s="230"/>
      <c r="BZ3010" s="230"/>
      <c r="CA3010" s="230"/>
      <c r="CB3010" s="230"/>
      <c r="CC3010" s="230"/>
      <c r="CD3010" s="230"/>
      <c r="CE3010" s="230"/>
      <c r="CF3010" s="230"/>
      <c r="CG3010" s="230"/>
      <c r="CH3010" s="230"/>
      <c r="CI3010" s="230"/>
      <c r="CJ3010" s="230"/>
    </row>
    <row r="3011" spans="1:88" ht="14.25" customHeight="1">
      <c r="A3011" s="412"/>
      <c r="B3011" s="88"/>
      <c r="C3011" s="89"/>
      <c r="E3011" s="224"/>
      <c r="F3011" s="224"/>
      <c r="G3011" s="224"/>
      <c r="H3011" s="224"/>
      <c r="I3011" s="232"/>
      <c r="J3011" s="224"/>
      <c r="K3011" s="224"/>
      <c r="L3011" s="224"/>
      <c r="M3011" s="233"/>
      <c r="N3011" s="224"/>
      <c r="P3011" s="233"/>
      <c r="Q3011" s="244"/>
      <c r="R3011" s="245"/>
      <c r="S3011" s="154"/>
      <c r="T3011" s="154"/>
      <c r="U3011" s="236"/>
      <c r="V3011" s="225"/>
      <c r="W3011" s="246"/>
      <c r="X3011" s="247"/>
      <c r="Y3011" s="248"/>
      <c r="Z3011" s="249"/>
      <c r="AA3011" s="249"/>
      <c r="AB3011" s="250"/>
      <c r="AC3011" s="250"/>
      <c r="AD3011" s="230"/>
      <c r="AE3011" s="251"/>
      <c r="AF3011" s="252"/>
      <c r="AG3011" s="236"/>
      <c r="AH3011" s="253"/>
      <c r="AI3011" s="230"/>
      <c r="AJ3011" s="230"/>
      <c r="AK3011" s="230"/>
      <c r="AL3011" s="230"/>
      <c r="AM3011" s="230"/>
      <c r="AN3011" s="230"/>
      <c r="AO3011" s="230"/>
      <c r="AP3011" s="230"/>
      <c r="AQ3011" s="230"/>
      <c r="AR3011" s="249"/>
      <c r="AS3011" s="230"/>
      <c r="AT3011" s="230"/>
      <c r="AU3011" s="230"/>
      <c r="AV3011" s="230"/>
      <c r="AW3011" s="230"/>
      <c r="AX3011" s="230"/>
      <c r="AY3011" s="230"/>
      <c r="AZ3011" s="230"/>
      <c r="BA3011" s="230"/>
      <c r="BB3011" s="230"/>
      <c r="BC3011" s="230"/>
      <c r="BD3011" s="230"/>
      <c r="BE3011" s="230"/>
      <c r="BF3011" s="230"/>
      <c r="BG3011" s="230"/>
      <c r="BH3011" s="230"/>
      <c r="BI3011" s="230"/>
      <c r="BJ3011" s="230"/>
      <c r="BK3011" s="230"/>
      <c r="BL3011" s="230"/>
      <c r="BM3011" s="230"/>
      <c r="BN3011" s="230"/>
      <c r="BO3011" s="230"/>
      <c r="BP3011" s="230"/>
      <c r="BQ3011" s="230"/>
      <c r="BR3011" s="230"/>
      <c r="BS3011" s="230"/>
      <c r="BT3011" s="230"/>
      <c r="BU3011" s="230"/>
      <c r="BV3011" s="230"/>
      <c r="BW3011" s="230"/>
      <c r="BX3011" s="230"/>
      <c r="BY3011" s="230"/>
      <c r="BZ3011" s="230"/>
      <c r="CA3011" s="230"/>
      <c r="CB3011" s="230"/>
      <c r="CC3011" s="230"/>
      <c r="CD3011" s="230"/>
      <c r="CE3011" s="230"/>
      <c r="CF3011" s="230"/>
      <c r="CG3011" s="230"/>
      <c r="CH3011" s="230"/>
      <c r="CI3011" s="230"/>
      <c r="CJ3011" s="230"/>
    </row>
    <row r="3012" spans="1:88" ht="14.25" customHeight="1">
      <c r="A3012" s="412"/>
      <c r="B3012" s="88"/>
      <c r="C3012" s="89"/>
      <c r="E3012" s="224"/>
      <c r="F3012" s="224"/>
      <c r="G3012" s="224"/>
      <c r="H3012" s="224"/>
      <c r="I3012" s="232"/>
      <c r="J3012" s="224"/>
      <c r="K3012" s="224"/>
      <c r="L3012" s="224"/>
      <c r="M3012" s="233"/>
      <c r="N3012" s="224"/>
      <c r="P3012" s="233"/>
      <c r="Q3012" s="244"/>
      <c r="R3012" s="245"/>
      <c r="S3012" s="154"/>
      <c r="T3012" s="154"/>
      <c r="U3012" s="236"/>
      <c r="V3012" s="225"/>
      <c r="W3012" s="246"/>
      <c r="X3012" s="247"/>
      <c r="Y3012" s="248"/>
      <c r="Z3012" s="249"/>
      <c r="AA3012" s="249"/>
      <c r="AB3012" s="250"/>
      <c r="AC3012" s="250"/>
      <c r="AD3012" s="230"/>
      <c r="AE3012" s="251"/>
      <c r="AF3012" s="252"/>
      <c r="AG3012" s="236"/>
      <c r="AH3012" s="253"/>
      <c r="AI3012" s="230"/>
      <c r="AJ3012" s="230"/>
      <c r="AK3012" s="230"/>
      <c r="AL3012" s="230"/>
      <c r="AM3012" s="230"/>
      <c r="AN3012" s="230"/>
      <c r="AO3012" s="230"/>
      <c r="AP3012" s="230"/>
      <c r="AQ3012" s="230"/>
      <c r="AR3012" s="249"/>
      <c r="AS3012" s="230"/>
      <c r="AT3012" s="230"/>
      <c r="AU3012" s="230"/>
      <c r="AV3012" s="230"/>
      <c r="AW3012" s="230"/>
      <c r="AX3012" s="230"/>
      <c r="AY3012" s="230"/>
      <c r="AZ3012" s="230"/>
      <c r="BA3012" s="230"/>
      <c r="BB3012" s="230"/>
      <c r="BC3012" s="230"/>
      <c r="BD3012" s="230"/>
      <c r="BE3012" s="230"/>
      <c r="BF3012" s="230"/>
      <c r="BG3012" s="230"/>
      <c r="BH3012" s="230"/>
      <c r="BI3012" s="230"/>
      <c r="BJ3012" s="230"/>
      <c r="BK3012" s="230"/>
      <c r="BL3012" s="230"/>
      <c r="BM3012" s="230"/>
      <c r="BN3012" s="230"/>
      <c r="BO3012" s="230"/>
      <c r="BP3012" s="230"/>
      <c r="BQ3012" s="230"/>
      <c r="BR3012" s="230"/>
      <c r="BS3012" s="230"/>
      <c r="BT3012" s="230"/>
      <c r="BU3012" s="230"/>
      <c r="BV3012" s="230"/>
      <c r="BW3012" s="230"/>
      <c r="BX3012" s="230"/>
      <c r="BY3012" s="230"/>
      <c r="BZ3012" s="230"/>
      <c r="CA3012" s="230"/>
      <c r="CB3012" s="230"/>
      <c r="CC3012" s="230"/>
      <c r="CD3012" s="230"/>
      <c r="CE3012" s="230"/>
      <c r="CF3012" s="230"/>
      <c r="CG3012" s="230"/>
      <c r="CH3012" s="230"/>
      <c r="CI3012" s="230"/>
      <c r="CJ3012" s="230"/>
    </row>
    <row r="3013" spans="1:88" ht="14.25" customHeight="1">
      <c r="A3013" s="412"/>
      <c r="B3013" s="88"/>
      <c r="C3013" s="89"/>
      <c r="E3013" s="224"/>
      <c r="F3013" s="224"/>
      <c r="G3013" s="224"/>
      <c r="H3013" s="224"/>
      <c r="I3013" s="232"/>
      <c r="J3013" s="224"/>
      <c r="K3013" s="224"/>
      <c r="L3013" s="224"/>
      <c r="M3013" s="233"/>
      <c r="N3013" s="224"/>
      <c r="P3013" s="233"/>
      <c r="Q3013" s="244"/>
      <c r="R3013" s="245"/>
      <c r="S3013" s="154"/>
      <c r="T3013" s="154"/>
      <c r="U3013" s="236"/>
      <c r="V3013" s="225"/>
      <c r="W3013" s="246"/>
      <c r="X3013" s="247"/>
      <c r="Y3013" s="248"/>
      <c r="Z3013" s="249"/>
      <c r="AA3013" s="249"/>
      <c r="AB3013" s="250"/>
      <c r="AC3013" s="250"/>
      <c r="AD3013" s="230"/>
      <c r="AE3013" s="251"/>
      <c r="AF3013" s="252"/>
      <c r="AG3013" s="236"/>
      <c r="AH3013" s="253"/>
      <c r="AI3013" s="230"/>
      <c r="AJ3013" s="230"/>
      <c r="AK3013" s="230"/>
      <c r="AL3013" s="230"/>
      <c r="AM3013" s="230"/>
      <c r="AN3013" s="230"/>
      <c r="AO3013" s="230"/>
      <c r="AP3013" s="230"/>
      <c r="AQ3013" s="230"/>
      <c r="AR3013" s="249"/>
      <c r="AS3013" s="230"/>
      <c r="AT3013" s="230"/>
      <c r="AU3013" s="230"/>
      <c r="AV3013" s="230"/>
      <c r="AW3013" s="230"/>
      <c r="AX3013" s="230"/>
      <c r="AY3013" s="230"/>
      <c r="AZ3013" s="230"/>
      <c r="BA3013" s="230"/>
      <c r="BB3013" s="230"/>
      <c r="BC3013" s="230"/>
      <c r="BD3013" s="230"/>
      <c r="BE3013" s="230"/>
      <c r="BF3013" s="230"/>
      <c r="BG3013" s="230"/>
      <c r="BH3013" s="230"/>
      <c r="BI3013" s="230"/>
      <c r="BJ3013" s="230"/>
      <c r="BK3013" s="230"/>
      <c r="BL3013" s="230"/>
      <c r="BM3013" s="230"/>
      <c r="BN3013" s="230"/>
      <c r="BO3013" s="230"/>
      <c r="BP3013" s="230"/>
      <c r="BQ3013" s="230"/>
      <c r="BR3013" s="230"/>
      <c r="BS3013" s="230"/>
      <c r="BT3013" s="230"/>
      <c r="BU3013" s="230"/>
      <c r="BV3013" s="230"/>
      <c r="BW3013" s="230"/>
      <c r="BX3013" s="230"/>
      <c r="BY3013" s="230"/>
      <c r="BZ3013" s="230"/>
      <c r="CA3013" s="230"/>
      <c r="CB3013" s="230"/>
      <c r="CC3013" s="230"/>
      <c r="CD3013" s="230"/>
      <c r="CE3013" s="230"/>
      <c r="CF3013" s="230"/>
      <c r="CG3013" s="230"/>
      <c r="CH3013" s="230"/>
      <c r="CI3013" s="230"/>
      <c r="CJ3013" s="230"/>
    </row>
    <row r="3014" spans="1:88" ht="14.25" customHeight="1">
      <c r="A3014" s="412"/>
      <c r="B3014" s="88"/>
      <c r="C3014" s="89"/>
      <c r="E3014" s="224"/>
      <c r="F3014" s="224"/>
      <c r="G3014" s="224"/>
      <c r="H3014" s="224"/>
      <c r="I3014" s="232"/>
      <c r="J3014" s="224"/>
      <c r="K3014" s="224"/>
      <c r="L3014" s="224"/>
      <c r="M3014" s="233"/>
      <c r="N3014" s="224"/>
      <c r="P3014" s="233"/>
      <c r="Q3014" s="244"/>
      <c r="R3014" s="245"/>
      <c r="S3014" s="154"/>
      <c r="T3014" s="154"/>
      <c r="U3014" s="236"/>
      <c r="V3014" s="225"/>
      <c r="W3014" s="246"/>
      <c r="X3014" s="247"/>
      <c r="Y3014" s="248"/>
      <c r="Z3014" s="249"/>
      <c r="AA3014" s="249"/>
      <c r="AB3014" s="250"/>
      <c r="AC3014" s="250"/>
      <c r="AD3014" s="230"/>
      <c r="AE3014" s="251"/>
      <c r="AF3014" s="252"/>
      <c r="AG3014" s="236"/>
      <c r="AH3014" s="253"/>
      <c r="AI3014" s="230"/>
      <c r="AJ3014" s="230"/>
      <c r="AK3014" s="230"/>
      <c r="AL3014" s="230"/>
      <c r="AM3014" s="230"/>
      <c r="AN3014" s="230"/>
      <c r="AO3014" s="230"/>
      <c r="AP3014" s="230"/>
      <c r="AQ3014" s="230"/>
      <c r="AR3014" s="249"/>
      <c r="AS3014" s="230"/>
      <c r="AT3014" s="230"/>
      <c r="AU3014" s="230"/>
      <c r="AV3014" s="230"/>
      <c r="AW3014" s="230"/>
      <c r="AX3014" s="230"/>
      <c r="AY3014" s="230"/>
      <c r="AZ3014" s="230"/>
      <c r="BA3014" s="230"/>
      <c r="BB3014" s="230"/>
      <c r="BC3014" s="230"/>
      <c r="BD3014" s="230"/>
      <c r="BE3014" s="230"/>
      <c r="BF3014" s="230"/>
      <c r="BG3014" s="230"/>
      <c r="BH3014" s="230"/>
      <c r="BI3014" s="230"/>
      <c r="BJ3014" s="230"/>
      <c r="BK3014" s="230"/>
      <c r="BL3014" s="230"/>
      <c r="BM3014" s="230"/>
      <c r="BN3014" s="230"/>
      <c r="BO3014" s="230"/>
      <c r="BP3014" s="230"/>
      <c r="BQ3014" s="230"/>
      <c r="BR3014" s="230"/>
      <c r="BS3014" s="230"/>
      <c r="BT3014" s="230"/>
      <c r="BU3014" s="230"/>
      <c r="BV3014" s="230"/>
      <c r="BW3014" s="230"/>
      <c r="BX3014" s="230"/>
      <c r="BY3014" s="230"/>
      <c r="BZ3014" s="230"/>
      <c r="CA3014" s="230"/>
      <c r="CB3014" s="230"/>
      <c r="CC3014" s="230"/>
      <c r="CD3014" s="230"/>
      <c r="CE3014" s="230"/>
      <c r="CF3014" s="230"/>
      <c r="CG3014" s="230"/>
      <c r="CH3014" s="230"/>
      <c r="CI3014" s="230"/>
      <c r="CJ3014" s="230"/>
    </row>
    <row r="3015" spans="1:88" ht="14.25" customHeight="1">
      <c r="A3015" s="412"/>
      <c r="B3015" s="88"/>
      <c r="C3015" s="89"/>
      <c r="E3015" s="224"/>
      <c r="F3015" s="224"/>
      <c r="G3015" s="224"/>
      <c r="H3015" s="224"/>
      <c r="I3015" s="232"/>
      <c r="J3015" s="224"/>
      <c r="K3015" s="224"/>
      <c r="L3015" s="224"/>
      <c r="M3015" s="233"/>
      <c r="N3015" s="224"/>
      <c r="P3015" s="233"/>
      <c r="Q3015" s="244"/>
      <c r="R3015" s="245"/>
      <c r="S3015" s="154"/>
      <c r="T3015" s="154"/>
      <c r="U3015" s="236"/>
      <c r="V3015" s="225"/>
      <c r="W3015" s="246"/>
      <c r="X3015" s="247"/>
      <c r="Y3015" s="248"/>
      <c r="Z3015" s="249"/>
      <c r="AA3015" s="249"/>
      <c r="AB3015" s="250"/>
      <c r="AC3015" s="250"/>
      <c r="AD3015" s="230"/>
      <c r="AE3015" s="251"/>
      <c r="AF3015" s="252"/>
      <c r="AG3015" s="236"/>
      <c r="AH3015" s="253"/>
      <c r="AI3015" s="230"/>
      <c r="AJ3015" s="230"/>
      <c r="AK3015" s="230"/>
      <c r="AL3015" s="230"/>
      <c r="AM3015" s="230"/>
      <c r="AN3015" s="230"/>
      <c r="AO3015" s="230"/>
      <c r="AP3015" s="230"/>
      <c r="AQ3015" s="230"/>
      <c r="AR3015" s="249"/>
      <c r="AS3015" s="230"/>
      <c r="AT3015" s="230"/>
      <c r="AU3015" s="230"/>
      <c r="AV3015" s="230"/>
      <c r="AW3015" s="230"/>
      <c r="AX3015" s="230"/>
      <c r="AY3015" s="230"/>
      <c r="AZ3015" s="230"/>
      <c r="BA3015" s="230"/>
      <c r="BB3015" s="230"/>
      <c r="BC3015" s="230"/>
      <c r="BD3015" s="230"/>
      <c r="BE3015" s="230"/>
      <c r="BF3015" s="230"/>
      <c r="BG3015" s="230"/>
      <c r="BH3015" s="230"/>
      <c r="BI3015" s="230"/>
      <c r="BJ3015" s="230"/>
      <c r="BK3015" s="230"/>
      <c r="BL3015" s="230"/>
      <c r="BM3015" s="230"/>
      <c r="BN3015" s="230"/>
      <c r="BO3015" s="230"/>
      <c r="BP3015" s="230"/>
      <c r="BQ3015" s="230"/>
      <c r="BR3015" s="230"/>
      <c r="BS3015" s="230"/>
      <c r="BT3015" s="230"/>
      <c r="BU3015" s="230"/>
      <c r="BV3015" s="230"/>
      <c r="BW3015" s="230"/>
      <c r="BX3015" s="230"/>
      <c r="BY3015" s="230"/>
      <c r="BZ3015" s="230"/>
      <c r="CA3015" s="230"/>
      <c r="CB3015" s="230"/>
      <c r="CC3015" s="230"/>
      <c r="CD3015" s="230"/>
      <c r="CE3015" s="230"/>
      <c r="CF3015" s="230"/>
      <c r="CG3015" s="230"/>
      <c r="CH3015" s="230"/>
      <c r="CI3015" s="230"/>
      <c r="CJ3015" s="230"/>
    </row>
    <row r="3016" spans="1:88" ht="14.25" customHeight="1">
      <c r="A3016" s="412"/>
      <c r="B3016" s="88"/>
      <c r="C3016" s="89"/>
      <c r="E3016" s="224"/>
      <c r="F3016" s="224"/>
      <c r="G3016" s="224"/>
      <c r="H3016" s="224"/>
      <c r="I3016" s="232"/>
      <c r="J3016" s="224"/>
      <c r="K3016" s="224"/>
      <c r="L3016" s="224"/>
      <c r="M3016" s="233"/>
      <c r="N3016" s="224"/>
      <c r="P3016" s="233"/>
      <c r="Q3016" s="244"/>
      <c r="R3016" s="245"/>
      <c r="S3016" s="154"/>
      <c r="T3016" s="154"/>
      <c r="U3016" s="236"/>
      <c r="V3016" s="225"/>
      <c r="W3016" s="246"/>
      <c r="X3016" s="247"/>
      <c r="Y3016" s="248"/>
      <c r="Z3016" s="249"/>
      <c r="AA3016" s="249"/>
      <c r="AB3016" s="250"/>
      <c r="AC3016" s="250"/>
      <c r="AD3016" s="230"/>
      <c r="AE3016" s="251"/>
      <c r="AF3016" s="252"/>
      <c r="AG3016" s="236"/>
      <c r="AH3016" s="253"/>
      <c r="AI3016" s="230"/>
      <c r="AJ3016" s="230"/>
      <c r="AK3016" s="230"/>
      <c r="AL3016" s="230"/>
      <c r="AM3016" s="230"/>
      <c r="AN3016" s="230"/>
      <c r="AO3016" s="230"/>
      <c r="AP3016" s="230"/>
      <c r="AQ3016" s="230"/>
      <c r="AR3016" s="249"/>
      <c r="AS3016" s="230"/>
      <c r="AT3016" s="230"/>
      <c r="AU3016" s="230"/>
      <c r="AV3016" s="230"/>
      <c r="AW3016" s="230"/>
      <c r="AX3016" s="230"/>
      <c r="AY3016" s="230"/>
      <c r="AZ3016" s="230"/>
      <c r="BA3016" s="230"/>
      <c r="BB3016" s="230"/>
      <c r="BC3016" s="230"/>
      <c r="BD3016" s="230"/>
      <c r="BE3016" s="230"/>
      <c r="BF3016" s="230"/>
      <c r="BG3016" s="230"/>
      <c r="BH3016" s="230"/>
      <c r="BI3016" s="230"/>
      <c r="BJ3016" s="230"/>
      <c r="BK3016" s="230"/>
      <c r="BL3016" s="230"/>
      <c r="BM3016" s="230"/>
      <c r="BN3016" s="230"/>
      <c r="BO3016" s="230"/>
      <c r="BP3016" s="230"/>
      <c r="BQ3016" s="230"/>
      <c r="BR3016" s="230"/>
      <c r="BS3016" s="230"/>
      <c r="BT3016" s="230"/>
      <c r="BU3016" s="230"/>
      <c r="BV3016" s="230"/>
      <c r="BW3016" s="230"/>
      <c r="BX3016" s="230"/>
      <c r="BY3016" s="230"/>
      <c r="BZ3016" s="230"/>
      <c r="CA3016" s="230"/>
      <c r="CB3016" s="230"/>
      <c r="CC3016" s="230"/>
      <c r="CD3016" s="230"/>
      <c r="CE3016" s="230"/>
      <c r="CF3016" s="230"/>
      <c r="CG3016" s="230"/>
      <c r="CH3016" s="230"/>
      <c r="CI3016" s="230"/>
      <c r="CJ3016" s="230"/>
    </row>
    <row r="3017" spans="1:88" ht="14.25" customHeight="1">
      <c r="A3017" s="412"/>
      <c r="B3017" s="88"/>
      <c r="C3017" s="89"/>
      <c r="E3017" s="224"/>
      <c r="F3017" s="224"/>
      <c r="G3017" s="224"/>
      <c r="H3017" s="224"/>
      <c r="I3017" s="232"/>
      <c r="J3017" s="224"/>
      <c r="K3017" s="224"/>
      <c r="L3017" s="224"/>
      <c r="M3017" s="233"/>
      <c r="N3017" s="224"/>
      <c r="P3017" s="233"/>
      <c r="Q3017" s="244"/>
      <c r="R3017" s="245"/>
      <c r="S3017" s="154"/>
      <c r="T3017" s="154"/>
      <c r="U3017" s="236"/>
      <c r="V3017" s="225"/>
      <c r="W3017" s="246"/>
      <c r="X3017" s="247"/>
      <c r="Y3017" s="248"/>
      <c r="Z3017" s="249"/>
      <c r="AA3017" s="249"/>
      <c r="AB3017" s="250"/>
      <c r="AC3017" s="250"/>
      <c r="AD3017" s="230"/>
      <c r="AE3017" s="251"/>
      <c r="AF3017" s="252"/>
      <c r="AG3017" s="236"/>
      <c r="AH3017" s="253"/>
      <c r="AI3017" s="230"/>
      <c r="AJ3017" s="230"/>
      <c r="AK3017" s="230"/>
      <c r="AL3017" s="230"/>
      <c r="AM3017" s="230"/>
      <c r="AN3017" s="230"/>
      <c r="AO3017" s="230"/>
      <c r="AP3017" s="230"/>
      <c r="AQ3017" s="230"/>
      <c r="AR3017" s="249"/>
      <c r="AS3017" s="230"/>
      <c r="AT3017" s="230"/>
      <c r="AU3017" s="230"/>
      <c r="AV3017" s="230"/>
      <c r="AW3017" s="230"/>
      <c r="AX3017" s="230"/>
      <c r="AY3017" s="230"/>
      <c r="AZ3017" s="230"/>
      <c r="BA3017" s="230"/>
      <c r="BB3017" s="230"/>
      <c r="BC3017" s="230"/>
      <c r="BD3017" s="230"/>
      <c r="BE3017" s="230"/>
      <c r="BF3017" s="230"/>
      <c r="BG3017" s="230"/>
      <c r="BH3017" s="230"/>
      <c r="BI3017" s="230"/>
      <c r="BJ3017" s="230"/>
      <c r="BK3017" s="230"/>
      <c r="BL3017" s="230"/>
      <c r="BM3017" s="230"/>
      <c r="BN3017" s="230"/>
      <c r="BO3017" s="230"/>
      <c r="BP3017" s="230"/>
      <c r="BQ3017" s="230"/>
      <c r="BR3017" s="230"/>
      <c r="BS3017" s="230"/>
      <c r="BT3017" s="230"/>
      <c r="BU3017" s="230"/>
      <c r="BV3017" s="230"/>
      <c r="BW3017" s="230"/>
      <c r="BX3017" s="230"/>
      <c r="BY3017" s="230"/>
      <c r="BZ3017" s="230"/>
      <c r="CA3017" s="230"/>
      <c r="CB3017" s="230"/>
      <c r="CC3017" s="230"/>
      <c r="CD3017" s="230"/>
      <c r="CE3017" s="230"/>
      <c r="CF3017" s="230"/>
      <c r="CG3017" s="230"/>
      <c r="CH3017" s="230"/>
      <c r="CI3017" s="230"/>
      <c r="CJ3017" s="230"/>
    </row>
    <row r="3018" spans="1:88" ht="14.25" customHeight="1">
      <c r="A3018" s="412"/>
      <c r="B3018" s="88"/>
      <c r="C3018" s="89"/>
      <c r="E3018" s="224"/>
      <c r="F3018" s="224"/>
      <c r="G3018" s="224"/>
      <c r="H3018" s="224"/>
      <c r="I3018" s="232"/>
      <c r="J3018" s="224"/>
      <c r="K3018" s="224"/>
      <c r="L3018" s="224"/>
      <c r="M3018" s="233"/>
      <c r="N3018" s="224"/>
      <c r="P3018" s="233"/>
      <c r="Q3018" s="244"/>
      <c r="R3018" s="245"/>
      <c r="S3018" s="154"/>
      <c r="T3018" s="154"/>
      <c r="U3018" s="236"/>
      <c r="V3018" s="225"/>
      <c r="W3018" s="246"/>
      <c r="X3018" s="247"/>
      <c r="Y3018" s="248"/>
      <c r="Z3018" s="249"/>
      <c r="AA3018" s="249"/>
      <c r="AB3018" s="250"/>
      <c r="AC3018" s="250"/>
      <c r="AD3018" s="230"/>
      <c r="AE3018" s="251"/>
      <c r="AF3018" s="252"/>
      <c r="AG3018" s="236"/>
      <c r="AH3018" s="253"/>
      <c r="AI3018" s="230"/>
      <c r="AJ3018" s="230"/>
      <c r="AK3018" s="230"/>
      <c r="AL3018" s="230"/>
      <c r="AM3018" s="230"/>
      <c r="AN3018" s="230"/>
      <c r="AO3018" s="230"/>
      <c r="AP3018" s="230"/>
      <c r="AQ3018" s="230"/>
      <c r="AR3018" s="249"/>
      <c r="AS3018" s="230"/>
      <c r="AT3018" s="230"/>
      <c r="AU3018" s="230"/>
      <c r="AV3018" s="230"/>
      <c r="AW3018" s="230"/>
      <c r="AX3018" s="230"/>
      <c r="AY3018" s="230"/>
      <c r="AZ3018" s="230"/>
      <c r="BA3018" s="230"/>
      <c r="BB3018" s="230"/>
      <c r="BC3018" s="230"/>
      <c r="BD3018" s="230"/>
      <c r="BE3018" s="230"/>
      <c r="BF3018" s="230"/>
      <c r="BG3018" s="230"/>
      <c r="BH3018" s="230"/>
      <c r="BI3018" s="230"/>
      <c r="BJ3018" s="230"/>
      <c r="BK3018" s="230"/>
      <c r="BL3018" s="230"/>
      <c r="BM3018" s="230"/>
      <c r="BN3018" s="230"/>
      <c r="BO3018" s="230"/>
      <c r="BP3018" s="230"/>
      <c r="BQ3018" s="230"/>
      <c r="BR3018" s="230"/>
      <c r="BS3018" s="230"/>
      <c r="BT3018" s="230"/>
      <c r="BU3018" s="230"/>
      <c r="BV3018" s="230"/>
      <c r="BW3018" s="230"/>
      <c r="BX3018" s="230"/>
      <c r="BY3018" s="230"/>
      <c r="BZ3018" s="230"/>
      <c r="CA3018" s="230"/>
      <c r="CB3018" s="230"/>
      <c r="CC3018" s="230"/>
      <c r="CD3018" s="230"/>
      <c r="CE3018" s="230"/>
      <c r="CF3018" s="230"/>
      <c r="CG3018" s="230"/>
      <c r="CH3018" s="230"/>
      <c r="CI3018" s="230"/>
      <c r="CJ3018" s="230"/>
    </row>
    <row r="3019" spans="1:88" ht="14.25" customHeight="1">
      <c r="A3019" s="412"/>
      <c r="B3019" s="88"/>
      <c r="C3019" s="89"/>
      <c r="E3019" s="224"/>
      <c r="F3019" s="224"/>
      <c r="G3019" s="224"/>
      <c r="H3019" s="224"/>
      <c r="I3019" s="232"/>
      <c r="J3019" s="224"/>
      <c r="K3019" s="224"/>
      <c r="L3019" s="224"/>
      <c r="M3019" s="233"/>
      <c r="N3019" s="224"/>
      <c r="P3019" s="233"/>
      <c r="Q3019" s="244"/>
      <c r="R3019" s="245"/>
      <c r="S3019" s="154"/>
      <c r="T3019" s="154"/>
      <c r="U3019" s="236"/>
      <c r="V3019" s="225"/>
      <c r="W3019" s="246"/>
      <c r="X3019" s="247"/>
      <c r="Y3019" s="248"/>
      <c r="Z3019" s="249"/>
      <c r="AA3019" s="249"/>
      <c r="AB3019" s="250"/>
      <c r="AC3019" s="250"/>
      <c r="AD3019" s="230"/>
      <c r="AE3019" s="251"/>
      <c r="AF3019" s="252"/>
      <c r="AG3019" s="236"/>
      <c r="AH3019" s="253"/>
      <c r="AI3019" s="230"/>
      <c r="AJ3019" s="230"/>
      <c r="AK3019" s="230"/>
      <c r="AL3019" s="230"/>
      <c r="AM3019" s="230"/>
      <c r="AN3019" s="230"/>
      <c r="AO3019" s="230"/>
      <c r="AP3019" s="230"/>
      <c r="AQ3019" s="230"/>
      <c r="AR3019" s="249"/>
      <c r="AS3019" s="230"/>
      <c r="AT3019" s="230"/>
      <c r="AU3019" s="230"/>
      <c r="AV3019" s="230"/>
      <c r="AW3019" s="230"/>
      <c r="AX3019" s="230"/>
      <c r="AY3019" s="230"/>
      <c r="AZ3019" s="230"/>
      <c r="BA3019" s="230"/>
      <c r="BB3019" s="230"/>
      <c r="BC3019" s="230"/>
      <c r="BD3019" s="230"/>
      <c r="BE3019" s="230"/>
      <c r="BF3019" s="230"/>
      <c r="BG3019" s="230"/>
      <c r="BH3019" s="230"/>
      <c r="BI3019" s="230"/>
      <c r="BJ3019" s="230"/>
      <c r="BK3019" s="230"/>
      <c r="BL3019" s="230"/>
      <c r="BM3019" s="230"/>
      <c r="BN3019" s="230"/>
      <c r="BO3019" s="230"/>
      <c r="BP3019" s="230"/>
      <c r="BQ3019" s="230"/>
      <c r="BR3019" s="230"/>
      <c r="BS3019" s="230"/>
      <c r="BT3019" s="230"/>
      <c r="BU3019" s="230"/>
      <c r="BV3019" s="230"/>
      <c r="BW3019" s="230"/>
      <c r="BX3019" s="230"/>
      <c r="BY3019" s="230"/>
      <c r="BZ3019" s="230"/>
      <c r="CA3019" s="230"/>
      <c r="CB3019" s="230"/>
      <c r="CC3019" s="230"/>
      <c r="CD3019" s="230"/>
      <c r="CE3019" s="230"/>
      <c r="CF3019" s="230"/>
      <c r="CG3019" s="230"/>
      <c r="CH3019" s="230"/>
      <c r="CI3019" s="230"/>
      <c r="CJ3019" s="230"/>
    </row>
    <row r="3020" spans="1:88" ht="14.25" customHeight="1">
      <c r="A3020" s="412"/>
      <c r="B3020" s="88"/>
      <c r="C3020" s="89"/>
      <c r="E3020" s="224"/>
      <c r="F3020" s="224"/>
      <c r="G3020" s="224"/>
      <c r="H3020" s="224"/>
      <c r="I3020" s="232"/>
      <c r="J3020" s="224"/>
      <c r="K3020" s="224"/>
      <c r="L3020" s="224"/>
      <c r="M3020" s="233"/>
      <c r="N3020" s="224"/>
      <c r="P3020" s="233"/>
      <c r="Q3020" s="244"/>
      <c r="R3020" s="245"/>
      <c r="S3020" s="154"/>
      <c r="T3020" s="154"/>
      <c r="U3020" s="236"/>
      <c r="V3020" s="225"/>
      <c r="W3020" s="246"/>
      <c r="X3020" s="247"/>
      <c r="Y3020" s="248"/>
      <c r="Z3020" s="249"/>
      <c r="AA3020" s="249"/>
      <c r="AB3020" s="250"/>
      <c r="AC3020" s="250"/>
      <c r="AD3020" s="230"/>
      <c r="AE3020" s="251"/>
      <c r="AF3020" s="252"/>
      <c r="AG3020" s="236"/>
      <c r="AH3020" s="253"/>
      <c r="AI3020" s="230"/>
      <c r="AJ3020" s="230"/>
      <c r="AK3020" s="230"/>
      <c r="AL3020" s="230"/>
      <c r="AM3020" s="230"/>
      <c r="AN3020" s="230"/>
      <c r="AO3020" s="230"/>
      <c r="AP3020" s="230"/>
      <c r="AQ3020" s="230"/>
      <c r="AR3020" s="249"/>
      <c r="AS3020" s="230"/>
      <c r="AT3020" s="230"/>
      <c r="AU3020" s="230"/>
      <c r="AV3020" s="230"/>
      <c r="AW3020" s="230"/>
      <c r="AX3020" s="230"/>
      <c r="AY3020" s="230"/>
      <c r="AZ3020" s="230"/>
      <c r="BA3020" s="230"/>
      <c r="BB3020" s="230"/>
      <c r="BC3020" s="230"/>
      <c r="BD3020" s="230"/>
      <c r="BE3020" s="230"/>
      <c r="BF3020" s="230"/>
      <c r="BG3020" s="230"/>
      <c r="BH3020" s="230"/>
      <c r="BI3020" s="230"/>
      <c r="BJ3020" s="230"/>
      <c r="BK3020" s="230"/>
      <c r="BL3020" s="230"/>
      <c r="BM3020" s="230"/>
      <c r="BN3020" s="230"/>
      <c r="BO3020" s="230"/>
      <c r="BP3020" s="230"/>
      <c r="BQ3020" s="230"/>
      <c r="BR3020" s="230"/>
      <c r="BS3020" s="230"/>
      <c r="BT3020" s="230"/>
      <c r="BU3020" s="230"/>
      <c r="BV3020" s="230"/>
      <c r="BW3020" s="230"/>
      <c r="BX3020" s="230"/>
      <c r="BY3020" s="230"/>
      <c r="BZ3020" s="230"/>
      <c r="CA3020" s="230"/>
      <c r="CB3020" s="230"/>
      <c r="CC3020" s="230"/>
      <c r="CD3020" s="230"/>
      <c r="CE3020" s="230"/>
      <c r="CF3020" s="230"/>
      <c r="CG3020" s="230"/>
      <c r="CH3020" s="230"/>
      <c r="CI3020" s="230"/>
      <c r="CJ3020" s="230"/>
    </row>
    <row r="3021" spans="1:88" ht="14.25" customHeight="1">
      <c r="A3021" s="412"/>
      <c r="B3021" s="88"/>
      <c r="C3021" s="89"/>
      <c r="E3021" s="224"/>
      <c r="F3021" s="224"/>
      <c r="G3021" s="224"/>
      <c r="H3021" s="224"/>
      <c r="I3021" s="232"/>
      <c r="J3021" s="224"/>
      <c r="K3021" s="224"/>
      <c r="L3021" s="224"/>
      <c r="M3021" s="233"/>
      <c r="N3021" s="224"/>
      <c r="P3021" s="233"/>
      <c r="Q3021" s="244"/>
      <c r="R3021" s="245"/>
      <c r="S3021" s="154"/>
      <c r="T3021" s="154"/>
      <c r="U3021" s="236"/>
      <c r="V3021" s="225"/>
      <c r="W3021" s="246"/>
      <c r="X3021" s="247"/>
      <c r="Y3021" s="248"/>
      <c r="Z3021" s="249"/>
      <c r="AA3021" s="249"/>
      <c r="AB3021" s="250"/>
      <c r="AC3021" s="250"/>
      <c r="AD3021" s="230"/>
      <c r="AE3021" s="251"/>
      <c r="AF3021" s="252"/>
      <c r="AG3021" s="236"/>
      <c r="AH3021" s="253"/>
      <c r="AI3021" s="230"/>
      <c r="AJ3021" s="230"/>
      <c r="AK3021" s="230"/>
      <c r="AL3021" s="230"/>
      <c r="AM3021" s="230"/>
      <c r="AN3021" s="230"/>
      <c r="AO3021" s="230"/>
      <c r="AP3021" s="230"/>
      <c r="AQ3021" s="230"/>
      <c r="AR3021" s="249"/>
      <c r="AS3021" s="230"/>
      <c r="AT3021" s="230"/>
      <c r="AU3021" s="230"/>
      <c r="AV3021" s="230"/>
      <c r="AW3021" s="230"/>
      <c r="AX3021" s="230"/>
      <c r="AY3021" s="230"/>
      <c r="AZ3021" s="230"/>
      <c r="BA3021" s="230"/>
      <c r="BB3021" s="230"/>
      <c r="BC3021" s="230"/>
      <c r="BD3021" s="230"/>
      <c r="BE3021" s="230"/>
      <c r="BF3021" s="230"/>
      <c r="BG3021" s="230"/>
      <c r="BH3021" s="230"/>
      <c r="BI3021" s="230"/>
      <c r="BJ3021" s="230"/>
      <c r="BK3021" s="230"/>
      <c r="BL3021" s="230"/>
      <c r="BM3021" s="230"/>
      <c r="BN3021" s="230"/>
      <c r="BO3021" s="230"/>
      <c r="BP3021" s="230"/>
      <c r="BQ3021" s="230"/>
      <c r="BR3021" s="230"/>
      <c r="BS3021" s="230"/>
      <c r="BT3021" s="230"/>
      <c r="BU3021" s="230"/>
      <c r="BV3021" s="230"/>
      <c r="BW3021" s="230"/>
      <c r="BX3021" s="230"/>
      <c r="BY3021" s="230"/>
      <c r="BZ3021" s="230"/>
      <c r="CA3021" s="230"/>
      <c r="CB3021" s="230"/>
      <c r="CC3021" s="230"/>
      <c r="CD3021" s="230"/>
      <c r="CE3021" s="230"/>
      <c r="CF3021" s="230"/>
      <c r="CG3021" s="230"/>
      <c r="CH3021" s="230"/>
      <c r="CI3021" s="230"/>
      <c r="CJ3021" s="230"/>
    </row>
    <row r="3022" spans="1:88" ht="14.25" customHeight="1">
      <c r="A3022" s="412"/>
      <c r="B3022" s="88"/>
      <c r="C3022" s="89"/>
      <c r="E3022" s="224"/>
      <c r="F3022" s="224"/>
      <c r="G3022" s="224"/>
      <c r="H3022" s="224"/>
      <c r="I3022" s="232"/>
      <c r="J3022" s="224"/>
      <c r="K3022" s="224"/>
      <c r="L3022" s="224"/>
      <c r="M3022" s="233"/>
      <c r="N3022" s="224"/>
      <c r="P3022" s="233"/>
      <c r="Q3022" s="244"/>
      <c r="R3022" s="245"/>
      <c r="S3022" s="154"/>
      <c r="T3022" s="154"/>
      <c r="U3022" s="236"/>
      <c r="V3022" s="225"/>
      <c r="W3022" s="246"/>
      <c r="X3022" s="247"/>
      <c r="Y3022" s="248"/>
      <c r="Z3022" s="249"/>
      <c r="AA3022" s="249"/>
      <c r="AB3022" s="250"/>
      <c r="AC3022" s="250"/>
      <c r="AD3022" s="230"/>
      <c r="AE3022" s="251"/>
      <c r="AF3022" s="252"/>
      <c r="AG3022" s="236"/>
      <c r="AH3022" s="253"/>
      <c r="AI3022" s="230"/>
      <c r="AJ3022" s="230"/>
      <c r="AK3022" s="230"/>
      <c r="AL3022" s="230"/>
      <c r="AM3022" s="230"/>
      <c r="AN3022" s="230"/>
      <c r="AO3022" s="230"/>
      <c r="AP3022" s="230"/>
      <c r="AQ3022" s="230"/>
      <c r="AR3022" s="249"/>
      <c r="AS3022" s="230"/>
      <c r="AT3022" s="230"/>
      <c r="AU3022" s="230"/>
      <c r="AV3022" s="230"/>
      <c r="AW3022" s="230"/>
      <c r="AX3022" s="230"/>
      <c r="AY3022" s="230"/>
      <c r="AZ3022" s="230"/>
      <c r="BA3022" s="230"/>
      <c r="BB3022" s="230"/>
      <c r="BC3022" s="230"/>
      <c r="BD3022" s="230"/>
      <c r="BE3022" s="230"/>
      <c r="BF3022" s="230"/>
      <c r="BG3022" s="230"/>
      <c r="BH3022" s="230"/>
      <c r="BI3022" s="230"/>
      <c r="BJ3022" s="230"/>
      <c r="BK3022" s="230"/>
      <c r="BL3022" s="230"/>
      <c r="BM3022" s="230"/>
      <c r="BN3022" s="230"/>
      <c r="BO3022" s="230"/>
      <c r="BP3022" s="230"/>
      <c r="BQ3022" s="230"/>
      <c r="BR3022" s="230"/>
      <c r="BS3022" s="230"/>
      <c r="BT3022" s="230"/>
      <c r="BU3022" s="230"/>
      <c r="BV3022" s="230"/>
      <c r="BW3022" s="230"/>
      <c r="BX3022" s="230"/>
      <c r="BY3022" s="230"/>
      <c r="BZ3022" s="230"/>
      <c r="CA3022" s="230"/>
      <c r="CB3022" s="230"/>
      <c r="CC3022" s="230"/>
      <c r="CD3022" s="230"/>
      <c r="CE3022" s="230"/>
      <c r="CF3022" s="230"/>
      <c r="CG3022" s="230"/>
      <c r="CH3022" s="230"/>
      <c r="CI3022" s="230"/>
      <c r="CJ3022" s="230"/>
    </row>
    <row r="3023" spans="1:88" ht="14.25" customHeight="1">
      <c r="A3023" s="412"/>
      <c r="B3023" s="88"/>
      <c r="C3023" s="89"/>
      <c r="E3023" s="224"/>
      <c r="F3023" s="224"/>
      <c r="G3023" s="224"/>
      <c r="H3023" s="224"/>
      <c r="I3023" s="232"/>
      <c r="J3023" s="224"/>
      <c r="K3023" s="224"/>
      <c r="L3023" s="224"/>
      <c r="M3023" s="233"/>
      <c r="N3023" s="224"/>
      <c r="P3023" s="233"/>
      <c r="Q3023" s="244"/>
      <c r="R3023" s="245"/>
      <c r="S3023" s="154"/>
      <c r="T3023" s="154"/>
      <c r="U3023" s="236"/>
      <c r="V3023" s="225"/>
      <c r="W3023" s="246"/>
      <c r="X3023" s="247"/>
      <c r="Y3023" s="248"/>
      <c r="Z3023" s="249"/>
      <c r="AA3023" s="249"/>
      <c r="AB3023" s="250"/>
      <c r="AC3023" s="250"/>
      <c r="AD3023" s="230"/>
      <c r="AE3023" s="251"/>
      <c r="AF3023" s="252"/>
      <c r="AG3023" s="236"/>
      <c r="AH3023" s="253"/>
      <c r="AI3023" s="230"/>
      <c r="AJ3023" s="230"/>
      <c r="AK3023" s="230"/>
      <c r="AL3023" s="230"/>
      <c r="AM3023" s="230"/>
      <c r="AN3023" s="230"/>
      <c r="AO3023" s="230"/>
      <c r="AP3023" s="230"/>
      <c r="AQ3023" s="230"/>
      <c r="AR3023" s="249"/>
      <c r="AS3023" s="230"/>
      <c r="AT3023" s="230"/>
      <c r="AU3023" s="230"/>
      <c r="AV3023" s="230"/>
      <c r="AW3023" s="230"/>
      <c r="AX3023" s="230"/>
      <c r="AY3023" s="230"/>
      <c r="AZ3023" s="230"/>
      <c r="BA3023" s="230"/>
      <c r="BB3023" s="230"/>
      <c r="BC3023" s="230"/>
      <c r="BD3023" s="230"/>
      <c r="BE3023" s="230"/>
      <c r="BF3023" s="230"/>
      <c r="BG3023" s="230"/>
      <c r="BH3023" s="230"/>
      <c r="BI3023" s="230"/>
      <c r="BJ3023" s="230"/>
      <c r="BK3023" s="230"/>
      <c r="BL3023" s="230"/>
      <c r="BM3023" s="230"/>
      <c r="BN3023" s="230"/>
      <c r="BO3023" s="230"/>
      <c r="BP3023" s="230"/>
      <c r="BQ3023" s="230"/>
      <c r="BR3023" s="230"/>
      <c r="BS3023" s="230"/>
      <c r="BT3023" s="230"/>
      <c r="BU3023" s="230"/>
      <c r="BV3023" s="230"/>
      <c r="BW3023" s="230"/>
      <c r="BX3023" s="230"/>
      <c r="BY3023" s="230"/>
      <c r="BZ3023" s="230"/>
      <c r="CA3023" s="230"/>
      <c r="CB3023" s="230"/>
      <c r="CC3023" s="230"/>
      <c r="CD3023" s="230"/>
      <c r="CE3023" s="230"/>
      <c r="CF3023" s="230"/>
      <c r="CG3023" s="230"/>
      <c r="CH3023" s="230"/>
      <c r="CI3023" s="230"/>
      <c r="CJ3023" s="230"/>
    </row>
    <row r="3024" spans="1:88" ht="14.25" customHeight="1">
      <c r="A3024" s="412"/>
      <c r="B3024" s="88"/>
      <c r="C3024" s="89"/>
      <c r="E3024" s="224"/>
      <c r="F3024" s="224"/>
      <c r="G3024" s="224"/>
      <c r="H3024" s="224"/>
      <c r="I3024" s="232"/>
      <c r="J3024" s="224"/>
      <c r="K3024" s="224"/>
      <c r="L3024" s="224"/>
      <c r="M3024" s="233"/>
      <c r="N3024" s="224"/>
      <c r="P3024" s="233"/>
      <c r="Q3024" s="244"/>
      <c r="R3024" s="245"/>
      <c r="S3024" s="154"/>
      <c r="T3024" s="154"/>
      <c r="U3024" s="236"/>
      <c r="V3024" s="225"/>
      <c r="W3024" s="246"/>
      <c r="X3024" s="247"/>
      <c r="Y3024" s="248"/>
      <c r="Z3024" s="249"/>
      <c r="AA3024" s="249"/>
      <c r="AB3024" s="250"/>
      <c r="AC3024" s="250"/>
      <c r="AD3024" s="230"/>
      <c r="AE3024" s="251"/>
      <c r="AF3024" s="252"/>
      <c r="AG3024" s="236"/>
      <c r="AH3024" s="253"/>
      <c r="AI3024" s="230"/>
      <c r="AJ3024" s="230"/>
      <c r="AK3024" s="230"/>
      <c r="AL3024" s="230"/>
      <c r="AM3024" s="230"/>
      <c r="AN3024" s="230"/>
      <c r="AO3024" s="230"/>
      <c r="AP3024" s="230"/>
      <c r="AQ3024" s="230"/>
      <c r="AR3024" s="249"/>
      <c r="AS3024" s="230"/>
      <c r="AT3024" s="230"/>
      <c r="AU3024" s="230"/>
      <c r="AV3024" s="230"/>
      <c r="AW3024" s="230"/>
      <c r="AX3024" s="230"/>
      <c r="AY3024" s="230"/>
      <c r="AZ3024" s="230"/>
      <c r="BA3024" s="230"/>
      <c r="BB3024" s="230"/>
      <c r="BC3024" s="230"/>
      <c r="BD3024" s="230"/>
      <c r="BE3024" s="230"/>
      <c r="BF3024" s="230"/>
      <c r="BG3024" s="230"/>
      <c r="BH3024" s="230"/>
      <c r="BI3024" s="230"/>
      <c r="BJ3024" s="230"/>
      <c r="BK3024" s="230"/>
      <c r="BL3024" s="230"/>
      <c r="BM3024" s="230"/>
      <c r="BN3024" s="230"/>
      <c r="BO3024" s="230"/>
      <c r="BP3024" s="230"/>
      <c r="BQ3024" s="230"/>
      <c r="BR3024" s="230"/>
      <c r="BS3024" s="230"/>
      <c r="BT3024" s="230"/>
      <c r="BU3024" s="230"/>
      <c r="BV3024" s="230"/>
      <c r="BW3024" s="230"/>
      <c r="BX3024" s="230"/>
      <c r="BY3024" s="230"/>
      <c r="BZ3024" s="230"/>
      <c r="CA3024" s="230"/>
      <c r="CB3024" s="230"/>
      <c r="CC3024" s="230"/>
      <c r="CD3024" s="230"/>
      <c r="CE3024" s="230"/>
      <c r="CF3024" s="230"/>
      <c r="CG3024" s="230"/>
      <c r="CH3024" s="230"/>
      <c r="CI3024" s="230"/>
      <c r="CJ3024" s="230"/>
    </row>
    <row r="3025" spans="1:88" ht="14.25" customHeight="1">
      <c r="A3025" s="412"/>
      <c r="B3025" s="88"/>
      <c r="C3025" s="89"/>
      <c r="E3025" s="224"/>
      <c r="F3025" s="224"/>
      <c r="G3025" s="224"/>
      <c r="H3025" s="224"/>
      <c r="I3025" s="232"/>
      <c r="J3025" s="224"/>
      <c r="K3025" s="224"/>
      <c r="L3025" s="224"/>
      <c r="M3025" s="233"/>
      <c r="N3025" s="224"/>
      <c r="P3025" s="233"/>
      <c r="Q3025" s="244"/>
      <c r="R3025" s="245"/>
      <c r="S3025" s="154"/>
      <c r="T3025" s="154"/>
      <c r="U3025" s="236"/>
      <c r="V3025" s="225"/>
      <c r="W3025" s="246"/>
      <c r="X3025" s="247"/>
      <c r="Y3025" s="248"/>
      <c r="Z3025" s="249"/>
      <c r="AA3025" s="249"/>
      <c r="AB3025" s="250"/>
      <c r="AC3025" s="250"/>
      <c r="AD3025" s="230"/>
      <c r="AE3025" s="251"/>
      <c r="AF3025" s="252"/>
      <c r="AG3025" s="236"/>
      <c r="AH3025" s="253"/>
      <c r="AI3025" s="230"/>
      <c r="AJ3025" s="230"/>
      <c r="AK3025" s="230"/>
      <c r="AL3025" s="230"/>
      <c r="AM3025" s="230"/>
      <c r="AN3025" s="230"/>
      <c r="AO3025" s="230"/>
      <c r="AP3025" s="230"/>
      <c r="AQ3025" s="230"/>
      <c r="AR3025" s="249"/>
      <c r="AS3025" s="230"/>
      <c r="AT3025" s="230"/>
      <c r="AU3025" s="230"/>
      <c r="AV3025" s="230"/>
      <c r="AW3025" s="230"/>
      <c r="AX3025" s="230"/>
      <c r="AY3025" s="230"/>
      <c r="AZ3025" s="230"/>
      <c r="BA3025" s="230"/>
      <c r="BB3025" s="230"/>
      <c r="BC3025" s="230"/>
      <c r="BD3025" s="230"/>
      <c r="BE3025" s="230"/>
      <c r="BF3025" s="230"/>
      <c r="BG3025" s="230"/>
      <c r="BH3025" s="230"/>
      <c r="BI3025" s="230"/>
      <c r="BJ3025" s="230"/>
      <c r="BK3025" s="230"/>
      <c r="BL3025" s="230"/>
      <c r="BM3025" s="230"/>
      <c r="BN3025" s="230"/>
      <c r="BO3025" s="230"/>
      <c r="BP3025" s="230"/>
      <c r="BQ3025" s="230"/>
      <c r="BR3025" s="230"/>
      <c r="BS3025" s="230"/>
      <c r="BT3025" s="230"/>
      <c r="BU3025" s="230"/>
      <c r="BV3025" s="230"/>
      <c r="BW3025" s="230"/>
      <c r="BX3025" s="230"/>
      <c r="BY3025" s="230"/>
      <c r="BZ3025" s="230"/>
      <c r="CA3025" s="230"/>
      <c r="CB3025" s="230"/>
      <c r="CC3025" s="230"/>
      <c r="CD3025" s="230"/>
      <c r="CE3025" s="230"/>
      <c r="CF3025" s="230"/>
      <c r="CG3025" s="230"/>
      <c r="CH3025" s="230"/>
      <c r="CI3025" s="230"/>
      <c r="CJ3025" s="230"/>
    </row>
    <row r="3026" spans="1:88" ht="14.25" customHeight="1">
      <c r="A3026" s="412"/>
      <c r="B3026" s="88"/>
      <c r="C3026" s="89"/>
      <c r="E3026" s="224"/>
      <c r="F3026" s="224"/>
      <c r="G3026" s="224"/>
      <c r="H3026" s="224"/>
      <c r="I3026" s="232"/>
      <c r="J3026" s="224"/>
      <c r="K3026" s="224"/>
      <c r="L3026" s="224"/>
      <c r="M3026" s="233"/>
      <c r="N3026" s="224"/>
      <c r="P3026" s="233"/>
      <c r="Q3026" s="244"/>
      <c r="R3026" s="245"/>
      <c r="S3026" s="154"/>
      <c r="T3026" s="154"/>
      <c r="U3026" s="236"/>
      <c r="V3026" s="225"/>
      <c r="W3026" s="246"/>
      <c r="X3026" s="247"/>
      <c r="Y3026" s="248"/>
      <c r="Z3026" s="249"/>
      <c r="AA3026" s="249"/>
      <c r="AB3026" s="250"/>
      <c r="AC3026" s="250"/>
      <c r="AD3026" s="230"/>
      <c r="AE3026" s="251"/>
      <c r="AF3026" s="252"/>
      <c r="AG3026" s="236"/>
      <c r="AH3026" s="253"/>
      <c r="AI3026" s="230"/>
      <c r="AJ3026" s="230"/>
      <c r="AK3026" s="230"/>
      <c r="AL3026" s="230"/>
      <c r="AM3026" s="230"/>
      <c r="AN3026" s="230"/>
      <c r="AO3026" s="230"/>
      <c r="AP3026" s="230"/>
      <c r="AQ3026" s="230"/>
      <c r="AR3026" s="249"/>
      <c r="AS3026" s="230"/>
      <c r="AT3026" s="230"/>
      <c r="AU3026" s="230"/>
      <c r="AV3026" s="230"/>
      <c r="AW3026" s="230"/>
      <c r="AX3026" s="230"/>
      <c r="AY3026" s="230"/>
      <c r="AZ3026" s="230"/>
      <c r="BA3026" s="230"/>
      <c r="BB3026" s="230"/>
      <c r="BC3026" s="230"/>
      <c r="BD3026" s="230"/>
      <c r="BE3026" s="230"/>
      <c r="BF3026" s="230"/>
      <c r="BG3026" s="230"/>
      <c r="BH3026" s="230"/>
      <c r="BI3026" s="230"/>
      <c r="BJ3026" s="230"/>
      <c r="BK3026" s="230"/>
      <c r="BL3026" s="230"/>
      <c r="BM3026" s="230"/>
      <c r="BN3026" s="230"/>
      <c r="BO3026" s="230"/>
      <c r="BP3026" s="230"/>
      <c r="BQ3026" s="230"/>
      <c r="BR3026" s="230"/>
      <c r="BS3026" s="230"/>
      <c r="BT3026" s="230"/>
      <c r="BU3026" s="230"/>
      <c r="BV3026" s="230"/>
      <c r="BW3026" s="230"/>
      <c r="BX3026" s="230"/>
      <c r="BY3026" s="230"/>
      <c r="BZ3026" s="230"/>
      <c r="CA3026" s="230"/>
      <c r="CB3026" s="230"/>
      <c r="CC3026" s="230"/>
      <c r="CD3026" s="230"/>
      <c r="CE3026" s="230"/>
      <c r="CF3026" s="230"/>
      <c r="CG3026" s="230"/>
      <c r="CH3026" s="230"/>
      <c r="CI3026" s="230"/>
      <c r="CJ3026" s="230"/>
    </row>
    <row r="3027" spans="1:88" ht="14.25" customHeight="1">
      <c r="A3027" s="412"/>
      <c r="B3027" s="88"/>
      <c r="C3027" s="89"/>
      <c r="E3027" s="224"/>
      <c r="F3027" s="224"/>
      <c r="G3027" s="224"/>
      <c r="H3027" s="224"/>
      <c r="I3027" s="232"/>
      <c r="J3027" s="224"/>
      <c r="K3027" s="224"/>
      <c r="L3027" s="224"/>
      <c r="M3027" s="233"/>
      <c r="N3027" s="224"/>
      <c r="P3027" s="233"/>
      <c r="Q3027" s="244"/>
      <c r="R3027" s="245"/>
      <c r="S3027" s="154"/>
      <c r="T3027" s="154"/>
      <c r="U3027" s="236"/>
      <c r="V3027" s="225"/>
      <c r="W3027" s="246"/>
      <c r="X3027" s="247"/>
      <c r="Y3027" s="248"/>
      <c r="Z3027" s="249"/>
      <c r="AA3027" s="249"/>
      <c r="AB3027" s="250"/>
      <c r="AC3027" s="250"/>
      <c r="AD3027" s="230"/>
      <c r="AE3027" s="251"/>
      <c r="AF3027" s="252"/>
      <c r="AG3027" s="236"/>
      <c r="AH3027" s="253"/>
      <c r="AI3027" s="230"/>
      <c r="AJ3027" s="230"/>
      <c r="AK3027" s="230"/>
      <c r="AL3027" s="230"/>
      <c r="AM3027" s="230"/>
      <c r="AN3027" s="230"/>
      <c r="AO3027" s="230"/>
      <c r="AP3027" s="230"/>
      <c r="AQ3027" s="230"/>
      <c r="AR3027" s="249"/>
      <c r="AS3027" s="230"/>
      <c r="AT3027" s="230"/>
      <c r="AU3027" s="230"/>
      <c r="AV3027" s="230"/>
      <c r="AW3027" s="230"/>
      <c r="AX3027" s="230"/>
      <c r="AY3027" s="230"/>
      <c r="AZ3027" s="230"/>
      <c r="BA3027" s="230"/>
      <c r="BB3027" s="230"/>
      <c r="BC3027" s="230"/>
      <c r="BD3027" s="230"/>
      <c r="BE3027" s="230"/>
      <c r="BF3027" s="230"/>
      <c r="BG3027" s="230"/>
      <c r="BH3027" s="230"/>
      <c r="BI3027" s="230"/>
      <c r="BJ3027" s="230"/>
      <c r="BK3027" s="230"/>
      <c r="BL3027" s="230"/>
      <c r="BM3027" s="230"/>
      <c r="BN3027" s="230"/>
      <c r="BO3027" s="230"/>
      <c r="BP3027" s="230"/>
      <c r="BQ3027" s="230"/>
      <c r="BR3027" s="230"/>
      <c r="BS3027" s="230"/>
      <c r="BT3027" s="230"/>
      <c r="BU3027" s="230"/>
      <c r="BV3027" s="230"/>
      <c r="BW3027" s="230"/>
      <c r="BX3027" s="230"/>
      <c r="BY3027" s="230"/>
      <c r="BZ3027" s="230"/>
      <c r="CA3027" s="230"/>
      <c r="CB3027" s="230"/>
      <c r="CC3027" s="230"/>
      <c r="CD3027" s="230"/>
      <c r="CE3027" s="230"/>
      <c r="CF3027" s="230"/>
      <c r="CG3027" s="230"/>
      <c r="CH3027" s="230"/>
      <c r="CI3027" s="230"/>
      <c r="CJ3027" s="230"/>
    </row>
    <row r="3028" spans="1:88" ht="14.25" customHeight="1">
      <c r="A3028" s="412"/>
      <c r="B3028" s="88"/>
      <c r="C3028" s="89"/>
      <c r="E3028" s="224"/>
      <c r="F3028" s="224"/>
      <c r="G3028" s="224"/>
      <c r="H3028" s="224"/>
      <c r="I3028" s="232"/>
      <c r="J3028" s="224"/>
      <c r="K3028" s="224"/>
      <c r="L3028" s="224"/>
      <c r="M3028" s="233"/>
      <c r="N3028" s="224"/>
      <c r="P3028" s="233"/>
      <c r="Q3028" s="244"/>
      <c r="R3028" s="245"/>
      <c r="S3028" s="154"/>
      <c r="T3028" s="154"/>
      <c r="U3028" s="236"/>
      <c r="V3028" s="225"/>
      <c r="W3028" s="246"/>
      <c r="X3028" s="247"/>
      <c r="Y3028" s="248"/>
      <c r="Z3028" s="249"/>
      <c r="AA3028" s="249"/>
      <c r="AB3028" s="250"/>
      <c r="AC3028" s="250"/>
      <c r="AD3028" s="230"/>
      <c r="AE3028" s="251"/>
      <c r="AF3028" s="252"/>
      <c r="AG3028" s="236"/>
      <c r="AH3028" s="253"/>
      <c r="AI3028" s="230"/>
      <c r="AJ3028" s="230"/>
      <c r="AK3028" s="230"/>
      <c r="AL3028" s="230"/>
      <c r="AM3028" s="230"/>
      <c r="AN3028" s="230"/>
      <c r="AO3028" s="230"/>
      <c r="AP3028" s="230"/>
      <c r="AQ3028" s="230"/>
      <c r="AR3028" s="249"/>
      <c r="AS3028" s="230"/>
      <c r="AT3028" s="230"/>
      <c r="AU3028" s="230"/>
      <c r="AV3028" s="230"/>
      <c r="AW3028" s="230"/>
      <c r="AX3028" s="230"/>
      <c r="AY3028" s="230"/>
      <c r="AZ3028" s="230"/>
      <c r="BA3028" s="230"/>
      <c r="BB3028" s="230"/>
      <c r="BC3028" s="230"/>
      <c r="BD3028" s="230"/>
      <c r="BE3028" s="230"/>
      <c r="BF3028" s="230"/>
      <c r="BG3028" s="230"/>
      <c r="BH3028" s="230"/>
      <c r="BI3028" s="230"/>
      <c r="BJ3028" s="230"/>
      <c r="BK3028" s="230"/>
      <c r="BL3028" s="230"/>
      <c r="BM3028" s="230"/>
      <c r="BN3028" s="230"/>
      <c r="BO3028" s="230"/>
      <c r="BP3028" s="230"/>
      <c r="BQ3028" s="230"/>
      <c r="BR3028" s="230"/>
      <c r="BS3028" s="230"/>
      <c r="BT3028" s="230"/>
      <c r="BU3028" s="230"/>
      <c r="BV3028" s="230"/>
      <c r="BW3028" s="230"/>
      <c r="BX3028" s="230"/>
      <c r="BY3028" s="230"/>
      <c r="BZ3028" s="230"/>
      <c r="CA3028" s="230"/>
      <c r="CB3028" s="230"/>
      <c r="CC3028" s="230"/>
      <c r="CD3028" s="230"/>
      <c r="CE3028" s="230"/>
      <c r="CF3028" s="230"/>
      <c r="CG3028" s="230"/>
      <c r="CH3028" s="230"/>
      <c r="CI3028" s="230"/>
      <c r="CJ3028" s="230"/>
    </row>
    <row r="3029" spans="1:88" ht="14.25" customHeight="1">
      <c r="A3029" s="412"/>
      <c r="B3029" s="88"/>
      <c r="C3029" s="89"/>
      <c r="E3029" s="224"/>
      <c r="F3029" s="224"/>
      <c r="G3029" s="224"/>
      <c r="H3029" s="224"/>
      <c r="I3029" s="232"/>
      <c r="J3029" s="224"/>
      <c r="K3029" s="224"/>
      <c r="L3029" s="224"/>
      <c r="M3029" s="233"/>
      <c r="N3029" s="224"/>
      <c r="P3029" s="233"/>
      <c r="Q3029" s="244"/>
      <c r="R3029" s="245"/>
      <c r="S3029" s="154"/>
      <c r="T3029" s="154"/>
      <c r="U3029" s="236"/>
      <c r="V3029" s="225"/>
      <c r="W3029" s="246"/>
      <c r="X3029" s="247"/>
      <c r="Y3029" s="248"/>
      <c r="Z3029" s="249"/>
      <c r="AA3029" s="249"/>
      <c r="AB3029" s="250"/>
      <c r="AC3029" s="250"/>
      <c r="AD3029" s="230"/>
      <c r="AE3029" s="251"/>
      <c r="AF3029" s="252"/>
      <c r="AG3029" s="236"/>
      <c r="AH3029" s="253"/>
      <c r="AI3029" s="230"/>
      <c r="AJ3029" s="230"/>
      <c r="AK3029" s="230"/>
      <c r="AL3029" s="230"/>
      <c r="AM3029" s="230"/>
      <c r="AN3029" s="230"/>
      <c r="AO3029" s="230"/>
      <c r="AP3029" s="230"/>
      <c r="AQ3029" s="230"/>
      <c r="AR3029" s="249"/>
      <c r="AS3029" s="230"/>
      <c r="AT3029" s="230"/>
      <c r="AU3029" s="230"/>
      <c r="AV3029" s="230"/>
      <c r="AW3029" s="230"/>
      <c r="AX3029" s="230"/>
      <c r="AY3029" s="230"/>
      <c r="AZ3029" s="230"/>
      <c r="BA3029" s="230"/>
      <c r="BB3029" s="230"/>
      <c r="BC3029" s="230"/>
      <c r="BD3029" s="230"/>
      <c r="BE3029" s="230"/>
      <c r="BF3029" s="230"/>
      <c r="BG3029" s="230"/>
      <c r="BH3029" s="230"/>
      <c r="BI3029" s="230"/>
      <c r="BJ3029" s="230"/>
      <c r="BK3029" s="230"/>
      <c r="BL3029" s="230"/>
      <c r="BM3029" s="230"/>
      <c r="BN3029" s="230"/>
      <c r="BO3029" s="230"/>
      <c r="BP3029" s="230"/>
      <c r="BQ3029" s="230"/>
      <c r="BR3029" s="230"/>
      <c r="BS3029" s="230"/>
      <c r="BT3029" s="230"/>
      <c r="BU3029" s="230"/>
      <c r="BV3029" s="230"/>
      <c r="BW3029" s="230"/>
      <c r="BX3029" s="230"/>
      <c r="BY3029" s="230"/>
      <c r="BZ3029" s="230"/>
      <c r="CA3029" s="230"/>
      <c r="CB3029" s="230"/>
      <c r="CC3029" s="230"/>
      <c r="CD3029" s="230"/>
      <c r="CE3029" s="230"/>
      <c r="CF3029" s="230"/>
      <c r="CG3029" s="230"/>
      <c r="CH3029" s="230"/>
      <c r="CI3029" s="230"/>
      <c r="CJ3029" s="230"/>
    </row>
    <row r="3030" spans="1:88" ht="14.25" customHeight="1">
      <c r="A3030" s="412"/>
      <c r="B3030" s="88"/>
      <c r="C3030" s="89"/>
      <c r="E3030" s="224"/>
      <c r="F3030" s="224"/>
      <c r="G3030" s="224"/>
      <c r="H3030" s="224"/>
      <c r="I3030" s="232"/>
      <c r="J3030" s="224"/>
      <c r="K3030" s="224"/>
      <c r="L3030" s="224"/>
      <c r="M3030" s="233"/>
      <c r="N3030" s="224"/>
      <c r="P3030" s="233"/>
      <c r="Q3030" s="244"/>
      <c r="R3030" s="245"/>
      <c r="S3030" s="154"/>
      <c r="T3030" s="154"/>
      <c r="U3030" s="236"/>
      <c r="V3030" s="225"/>
      <c r="W3030" s="246"/>
      <c r="X3030" s="247"/>
      <c r="Y3030" s="248"/>
      <c r="Z3030" s="249"/>
      <c r="AA3030" s="249"/>
      <c r="AB3030" s="250"/>
      <c r="AC3030" s="250"/>
      <c r="AD3030" s="230"/>
      <c r="AE3030" s="251"/>
      <c r="AF3030" s="252"/>
      <c r="AG3030" s="236"/>
      <c r="AH3030" s="253"/>
      <c r="AI3030" s="230"/>
      <c r="AJ3030" s="230"/>
      <c r="AK3030" s="230"/>
      <c r="AL3030" s="230"/>
      <c r="AM3030" s="230"/>
      <c r="AN3030" s="230"/>
      <c r="AO3030" s="230"/>
      <c r="AP3030" s="230"/>
      <c r="AQ3030" s="230"/>
      <c r="AR3030" s="249"/>
      <c r="AS3030" s="230"/>
      <c r="AT3030" s="230"/>
      <c r="AU3030" s="230"/>
      <c r="AV3030" s="230"/>
      <c r="AW3030" s="230"/>
      <c r="AX3030" s="230"/>
      <c r="AY3030" s="230"/>
      <c r="AZ3030" s="230"/>
      <c r="BA3030" s="230"/>
      <c r="BB3030" s="230"/>
      <c r="BC3030" s="230"/>
      <c r="BD3030" s="230"/>
      <c r="BE3030" s="230"/>
      <c r="BF3030" s="230"/>
      <c r="BG3030" s="230"/>
      <c r="BH3030" s="230"/>
      <c r="BI3030" s="230"/>
      <c r="BJ3030" s="230"/>
      <c r="BK3030" s="230"/>
      <c r="BL3030" s="230"/>
      <c r="BM3030" s="230"/>
      <c r="BN3030" s="230"/>
      <c r="BO3030" s="230"/>
      <c r="BP3030" s="230"/>
      <c r="BQ3030" s="230"/>
      <c r="BR3030" s="230"/>
      <c r="BS3030" s="230"/>
      <c r="BT3030" s="230"/>
      <c r="BU3030" s="230"/>
      <c r="BV3030" s="230"/>
      <c r="BW3030" s="230"/>
      <c r="BX3030" s="230"/>
      <c r="BY3030" s="230"/>
      <c r="BZ3030" s="230"/>
      <c r="CA3030" s="230"/>
      <c r="CB3030" s="230"/>
      <c r="CC3030" s="230"/>
      <c r="CD3030" s="230"/>
      <c r="CE3030" s="230"/>
      <c r="CF3030" s="230"/>
      <c r="CG3030" s="230"/>
      <c r="CH3030" s="230"/>
      <c r="CI3030" s="230"/>
      <c r="CJ3030" s="230"/>
    </row>
    <row r="3031" spans="1:88" ht="14.25" customHeight="1">
      <c r="A3031" s="412"/>
      <c r="B3031" s="88"/>
      <c r="C3031" s="89"/>
      <c r="E3031" s="224"/>
      <c r="F3031" s="224"/>
      <c r="G3031" s="224"/>
      <c r="H3031" s="224"/>
      <c r="I3031" s="232"/>
      <c r="J3031" s="224"/>
      <c r="K3031" s="224"/>
      <c r="L3031" s="224"/>
      <c r="M3031" s="233"/>
      <c r="N3031" s="224"/>
      <c r="P3031" s="233"/>
      <c r="Q3031" s="244"/>
      <c r="R3031" s="245"/>
      <c r="S3031" s="154"/>
      <c r="T3031" s="154"/>
      <c r="U3031" s="236"/>
      <c r="V3031" s="225"/>
      <c r="W3031" s="246"/>
      <c r="X3031" s="247"/>
      <c r="Y3031" s="248"/>
      <c r="Z3031" s="249"/>
      <c r="AA3031" s="249"/>
      <c r="AB3031" s="250"/>
      <c r="AC3031" s="250"/>
      <c r="AD3031" s="230"/>
      <c r="AE3031" s="251"/>
      <c r="AF3031" s="252"/>
      <c r="AG3031" s="236"/>
      <c r="AH3031" s="253"/>
      <c r="AI3031" s="230"/>
      <c r="AJ3031" s="230"/>
      <c r="AK3031" s="230"/>
      <c r="AL3031" s="230"/>
      <c r="AM3031" s="230"/>
      <c r="AN3031" s="230"/>
      <c r="AO3031" s="230"/>
      <c r="AP3031" s="230"/>
      <c r="AQ3031" s="230"/>
      <c r="AR3031" s="249"/>
      <c r="AS3031" s="230"/>
      <c r="AT3031" s="230"/>
      <c r="AU3031" s="230"/>
      <c r="AV3031" s="230"/>
      <c r="AW3031" s="230"/>
      <c r="AX3031" s="230"/>
      <c r="AY3031" s="230"/>
      <c r="AZ3031" s="230"/>
      <c r="BA3031" s="230"/>
      <c r="BB3031" s="230"/>
      <c r="BC3031" s="230"/>
      <c r="BD3031" s="230"/>
      <c r="BE3031" s="230"/>
      <c r="BF3031" s="230"/>
      <c r="BG3031" s="230"/>
      <c r="BH3031" s="230"/>
      <c r="BI3031" s="230"/>
      <c r="BJ3031" s="230"/>
      <c r="BK3031" s="230"/>
      <c r="BL3031" s="230"/>
      <c r="BM3031" s="230"/>
      <c r="BN3031" s="230"/>
      <c r="BO3031" s="230"/>
      <c r="BP3031" s="230"/>
      <c r="BQ3031" s="230"/>
      <c r="BR3031" s="230"/>
      <c r="BS3031" s="230"/>
      <c r="BT3031" s="230"/>
      <c r="BU3031" s="230"/>
      <c r="BV3031" s="230"/>
      <c r="BW3031" s="230"/>
      <c r="BX3031" s="230"/>
      <c r="BY3031" s="230"/>
      <c r="BZ3031" s="230"/>
      <c r="CA3031" s="230"/>
      <c r="CB3031" s="230"/>
      <c r="CC3031" s="230"/>
      <c r="CD3031" s="230"/>
      <c r="CE3031" s="230"/>
      <c r="CF3031" s="230"/>
      <c r="CG3031" s="230"/>
      <c r="CH3031" s="230"/>
      <c r="CI3031" s="230"/>
      <c r="CJ3031" s="230"/>
    </row>
    <row r="3032" spans="1:88" ht="14.25" customHeight="1">
      <c r="A3032" s="412"/>
      <c r="B3032" s="88"/>
      <c r="C3032" s="89"/>
      <c r="E3032" s="224"/>
      <c r="F3032" s="224"/>
      <c r="G3032" s="224"/>
      <c r="H3032" s="224"/>
      <c r="I3032" s="232"/>
      <c r="J3032" s="224"/>
      <c r="K3032" s="224"/>
      <c r="L3032" s="224"/>
      <c r="M3032" s="233"/>
      <c r="N3032" s="224"/>
      <c r="P3032" s="233"/>
      <c r="Q3032" s="244"/>
      <c r="R3032" s="245"/>
      <c r="S3032" s="154"/>
      <c r="T3032" s="154"/>
      <c r="U3032" s="236"/>
      <c r="V3032" s="225"/>
      <c r="W3032" s="246"/>
      <c r="X3032" s="247"/>
      <c r="Y3032" s="248"/>
      <c r="Z3032" s="249"/>
      <c r="AA3032" s="249"/>
      <c r="AB3032" s="250"/>
      <c r="AC3032" s="250"/>
      <c r="AD3032" s="230"/>
      <c r="AE3032" s="251"/>
      <c r="AF3032" s="252"/>
      <c r="AG3032" s="236"/>
      <c r="AH3032" s="253"/>
      <c r="AI3032" s="230"/>
      <c r="AJ3032" s="230"/>
      <c r="AK3032" s="230"/>
      <c r="AL3032" s="230"/>
      <c r="AM3032" s="230"/>
      <c r="AN3032" s="230"/>
      <c r="AO3032" s="230"/>
      <c r="AP3032" s="230"/>
      <c r="AQ3032" s="230"/>
      <c r="AR3032" s="249"/>
      <c r="AS3032" s="230"/>
      <c r="AT3032" s="230"/>
      <c r="AU3032" s="230"/>
      <c r="AV3032" s="230"/>
      <c r="AW3032" s="230"/>
      <c r="AX3032" s="230"/>
      <c r="AY3032" s="230"/>
      <c r="AZ3032" s="230"/>
      <c r="BA3032" s="230"/>
      <c r="BB3032" s="230"/>
      <c r="BC3032" s="230"/>
      <c r="BD3032" s="230"/>
      <c r="BE3032" s="230"/>
      <c r="BF3032" s="230"/>
      <c r="BG3032" s="230"/>
      <c r="BH3032" s="230"/>
      <c r="BI3032" s="230"/>
      <c r="BJ3032" s="230"/>
      <c r="BK3032" s="230"/>
      <c r="BL3032" s="230"/>
      <c r="BM3032" s="230"/>
      <c r="BN3032" s="230"/>
      <c r="BO3032" s="230"/>
      <c r="BP3032" s="230"/>
      <c r="BQ3032" s="230"/>
      <c r="BR3032" s="230"/>
      <c r="BS3032" s="230"/>
      <c r="BT3032" s="230"/>
      <c r="BU3032" s="230"/>
      <c r="BV3032" s="230"/>
      <c r="BW3032" s="230"/>
      <c r="BX3032" s="230"/>
      <c r="BY3032" s="230"/>
      <c r="BZ3032" s="230"/>
      <c r="CA3032" s="230"/>
      <c r="CB3032" s="230"/>
      <c r="CC3032" s="230"/>
      <c r="CD3032" s="230"/>
      <c r="CE3032" s="230"/>
      <c r="CF3032" s="230"/>
      <c r="CG3032" s="230"/>
      <c r="CH3032" s="230"/>
      <c r="CI3032" s="230"/>
      <c r="CJ3032" s="230"/>
    </row>
    <row r="3033" spans="1:88" ht="14.25" customHeight="1">
      <c r="A3033" s="412"/>
      <c r="B3033" s="88"/>
      <c r="C3033" s="89"/>
      <c r="E3033" s="224"/>
      <c r="F3033" s="224"/>
      <c r="G3033" s="224"/>
      <c r="H3033" s="224"/>
      <c r="I3033" s="232"/>
      <c r="J3033" s="224"/>
      <c r="K3033" s="224"/>
      <c r="L3033" s="224"/>
      <c r="M3033" s="233"/>
      <c r="N3033" s="224"/>
      <c r="P3033" s="233"/>
      <c r="Q3033" s="244"/>
      <c r="R3033" s="245"/>
      <c r="S3033" s="154"/>
      <c r="T3033" s="154"/>
      <c r="U3033" s="236"/>
      <c r="V3033" s="225"/>
      <c r="W3033" s="246"/>
      <c r="X3033" s="247"/>
      <c r="Y3033" s="248"/>
      <c r="Z3033" s="249"/>
      <c r="AA3033" s="249"/>
      <c r="AB3033" s="250"/>
      <c r="AC3033" s="250"/>
      <c r="AD3033" s="230"/>
      <c r="AE3033" s="251"/>
      <c r="AF3033" s="252"/>
      <c r="AG3033" s="236"/>
      <c r="AH3033" s="253"/>
      <c r="AI3033" s="230"/>
      <c r="AJ3033" s="230"/>
      <c r="AK3033" s="230"/>
      <c r="AL3033" s="230"/>
      <c r="AM3033" s="230"/>
      <c r="AN3033" s="230"/>
      <c r="AO3033" s="230"/>
      <c r="AP3033" s="230"/>
      <c r="AQ3033" s="230"/>
      <c r="AR3033" s="249"/>
      <c r="AS3033" s="230"/>
      <c r="AT3033" s="230"/>
      <c r="AU3033" s="230"/>
      <c r="AV3033" s="230"/>
      <c r="AW3033" s="230"/>
      <c r="AX3033" s="230"/>
      <c r="AY3033" s="230"/>
      <c r="AZ3033" s="230"/>
      <c r="BA3033" s="230"/>
      <c r="BB3033" s="230"/>
      <c r="BC3033" s="230"/>
      <c r="BD3033" s="230"/>
      <c r="BE3033" s="230"/>
      <c r="BF3033" s="230"/>
      <c r="BG3033" s="230"/>
      <c r="BH3033" s="230"/>
      <c r="BI3033" s="230"/>
      <c r="BJ3033" s="230"/>
      <c r="BK3033" s="230"/>
      <c r="BL3033" s="230"/>
      <c r="BM3033" s="230"/>
      <c r="BN3033" s="230"/>
      <c r="BO3033" s="230"/>
      <c r="BP3033" s="230"/>
      <c r="BQ3033" s="230"/>
      <c r="BR3033" s="230"/>
      <c r="BS3033" s="230"/>
      <c r="BT3033" s="230"/>
      <c r="BU3033" s="230"/>
      <c r="BV3033" s="230"/>
      <c r="BW3033" s="230"/>
      <c r="BX3033" s="230"/>
      <c r="BY3033" s="230"/>
      <c r="BZ3033" s="230"/>
      <c r="CA3033" s="230"/>
      <c r="CB3033" s="230"/>
      <c r="CC3033" s="230"/>
      <c r="CD3033" s="230"/>
      <c r="CE3033" s="230"/>
      <c r="CF3033" s="230"/>
      <c r="CG3033" s="230"/>
      <c r="CH3033" s="230"/>
      <c r="CI3033" s="230"/>
      <c r="CJ3033" s="230"/>
    </row>
    <row r="3034" spans="1:88" ht="14.25" customHeight="1">
      <c r="A3034" s="412"/>
      <c r="B3034" s="88"/>
      <c r="C3034" s="89"/>
      <c r="E3034" s="224"/>
      <c r="F3034" s="224"/>
      <c r="G3034" s="224"/>
      <c r="H3034" s="224"/>
      <c r="I3034" s="232"/>
      <c r="J3034" s="224"/>
      <c r="K3034" s="224"/>
      <c r="L3034" s="224"/>
      <c r="M3034" s="233"/>
      <c r="N3034" s="224"/>
      <c r="P3034" s="233"/>
      <c r="Q3034" s="244"/>
      <c r="R3034" s="245"/>
      <c r="S3034" s="154"/>
      <c r="T3034" s="154"/>
      <c r="U3034" s="236"/>
      <c r="V3034" s="225"/>
      <c r="W3034" s="246"/>
      <c r="X3034" s="247"/>
      <c r="Y3034" s="248"/>
      <c r="Z3034" s="249"/>
      <c r="AA3034" s="249"/>
      <c r="AB3034" s="250"/>
      <c r="AC3034" s="250"/>
      <c r="AD3034" s="230"/>
      <c r="AE3034" s="251"/>
      <c r="AF3034" s="252"/>
      <c r="AG3034" s="236"/>
      <c r="AH3034" s="253"/>
      <c r="AI3034" s="230"/>
      <c r="AJ3034" s="230"/>
      <c r="AK3034" s="230"/>
      <c r="AL3034" s="230"/>
      <c r="AM3034" s="230"/>
      <c r="AN3034" s="230"/>
      <c r="AO3034" s="230"/>
      <c r="AP3034" s="230"/>
      <c r="AQ3034" s="230"/>
      <c r="AR3034" s="249"/>
      <c r="AS3034" s="230"/>
      <c r="AT3034" s="230"/>
      <c r="AU3034" s="230"/>
      <c r="AV3034" s="230"/>
      <c r="AW3034" s="230"/>
      <c r="AX3034" s="230"/>
      <c r="AY3034" s="230"/>
      <c r="AZ3034" s="230"/>
      <c r="BA3034" s="230"/>
      <c r="BB3034" s="230"/>
      <c r="BC3034" s="230"/>
      <c r="BD3034" s="230"/>
      <c r="BE3034" s="230"/>
      <c r="BF3034" s="230"/>
      <c r="BG3034" s="230"/>
      <c r="BH3034" s="230"/>
      <c r="BI3034" s="230"/>
      <c r="BJ3034" s="230"/>
      <c r="BK3034" s="230"/>
      <c r="BL3034" s="230"/>
      <c r="BM3034" s="230"/>
      <c r="BN3034" s="230"/>
      <c r="BO3034" s="230"/>
      <c r="BP3034" s="230"/>
      <c r="BQ3034" s="230"/>
      <c r="BR3034" s="230"/>
      <c r="BS3034" s="230"/>
      <c r="BT3034" s="230"/>
      <c r="BU3034" s="230"/>
      <c r="BV3034" s="230"/>
      <c r="BW3034" s="230"/>
      <c r="BX3034" s="230"/>
      <c r="BY3034" s="230"/>
      <c r="BZ3034" s="230"/>
      <c r="CA3034" s="230"/>
      <c r="CB3034" s="230"/>
      <c r="CC3034" s="230"/>
      <c r="CD3034" s="230"/>
      <c r="CE3034" s="230"/>
      <c r="CF3034" s="230"/>
      <c r="CG3034" s="230"/>
      <c r="CH3034" s="230"/>
      <c r="CI3034" s="230"/>
      <c r="CJ3034" s="230"/>
    </row>
    <row r="3035" spans="1:88" ht="14.25" customHeight="1">
      <c r="A3035" s="412"/>
      <c r="B3035" s="88"/>
      <c r="C3035" s="89"/>
      <c r="E3035" s="224"/>
      <c r="F3035" s="224"/>
      <c r="G3035" s="224"/>
      <c r="H3035" s="224"/>
      <c r="I3035" s="232"/>
      <c r="J3035" s="224"/>
      <c r="K3035" s="224"/>
      <c r="L3035" s="224"/>
      <c r="M3035" s="233"/>
      <c r="N3035" s="224"/>
      <c r="P3035" s="233"/>
      <c r="Q3035" s="244"/>
      <c r="R3035" s="245"/>
      <c r="S3035" s="154"/>
      <c r="T3035" s="154"/>
      <c r="U3035" s="236"/>
      <c r="V3035" s="225"/>
      <c r="W3035" s="246"/>
      <c r="X3035" s="247"/>
      <c r="Y3035" s="248"/>
      <c r="Z3035" s="249"/>
      <c r="AA3035" s="249"/>
      <c r="AB3035" s="250"/>
      <c r="AC3035" s="250"/>
      <c r="AD3035" s="230"/>
      <c r="AE3035" s="251"/>
      <c r="AF3035" s="252"/>
      <c r="AG3035" s="236"/>
      <c r="AH3035" s="253"/>
      <c r="AI3035" s="230"/>
      <c r="AJ3035" s="230"/>
      <c r="AK3035" s="230"/>
      <c r="AL3035" s="230"/>
      <c r="AM3035" s="230"/>
      <c r="AN3035" s="230"/>
      <c r="AO3035" s="230"/>
      <c r="AP3035" s="230"/>
      <c r="AQ3035" s="230"/>
      <c r="AR3035" s="249"/>
      <c r="AS3035" s="230"/>
      <c r="AT3035" s="230"/>
      <c r="AU3035" s="230"/>
      <c r="AV3035" s="230"/>
      <c r="AW3035" s="230"/>
      <c r="AX3035" s="230"/>
      <c r="AY3035" s="230"/>
      <c r="AZ3035" s="230"/>
      <c r="BA3035" s="230"/>
      <c r="BB3035" s="230"/>
      <c r="BC3035" s="230"/>
      <c r="BD3035" s="230"/>
      <c r="BE3035" s="230"/>
      <c r="BF3035" s="230"/>
      <c r="BG3035" s="230"/>
      <c r="BH3035" s="230"/>
      <c r="BI3035" s="230"/>
      <c r="BJ3035" s="230"/>
      <c r="BK3035" s="230"/>
      <c r="BL3035" s="230"/>
      <c r="BM3035" s="230"/>
      <c r="BN3035" s="230"/>
      <c r="BO3035" s="230"/>
      <c r="BP3035" s="230"/>
      <c r="BQ3035" s="230"/>
      <c r="BR3035" s="230"/>
      <c r="BS3035" s="230"/>
      <c r="BT3035" s="230"/>
      <c r="BU3035" s="230"/>
      <c r="BV3035" s="230"/>
      <c r="BW3035" s="230"/>
      <c r="BX3035" s="230"/>
      <c r="BY3035" s="230"/>
      <c r="BZ3035" s="230"/>
      <c r="CA3035" s="230"/>
      <c r="CB3035" s="230"/>
      <c r="CC3035" s="230"/>
      <c r="CD3035" s="230"/>
      <c r="CE3035" s="230"/>
      <c r="CF3035" s="230"/>
      <c r="CG3035" s="230"/>
      <c r="CH3035" s="230"/>
      <c r="CI3035" s="230"/>
      <c r="CJ3035" s="230"/>
    </row>
    <row r="3036" spans="1:88" ht="14.25" customHeight="1">
      <c r="A3036" s="412"/>
      <c r="B3036" s="88"/>
      <c r="C3036" s="89"/>
      <c r="E3036" s="224"/>
      <c r="F3036" s="224"/>
      <c r="G3036" s="224"/>
      <c r="H3036" s="224"/>
      <c r="I3036" s="232"/>
      <c r="J3036" s="224"/>
      <c r="K3036" s="224"/>
      <c r="L3036" s="224"/>
      <c r="M3036" s="233"/>
      <c r="N3036" s="224"/>
      <c r="P3036" s="233"/>
      <c r="Q3036" s="244"/>
      <c r="R3036" s="245"/>
      <c r="S3036" s="154"/>
      <c r="T3036" s="154"/>
      <c r="U3036" s="236"/>
      <c r="V3036" s="225"/>
      <c r="W3036" s="246"/>
      <c r="X3036" s="247"/>
      <c r="Y3036" s="248"/>
      <c r="Z3036" s="249"/>
      <c r="AA3036" s="249"/>
      <c r="AB3036" s="250"/>
      <c r="AC3036" s="250"/>
      <c r="AD3036" s="230"/>
      <c r="AE3036" s="251"/>
      <c r="AF3036" s="252"/>
      <c r="AG3036" s="236"/>
      <c r="AH3036" s="253"/>
      <c r="AI3036" s="230"/>
      <c r="AJ3036" s="230"/>
      <c r="AK3036" s="230"/>
      <c r="AL3036" s="230"/>
      <c r="AM3036" s="230"/>
      <c r="AN3036" s="230"/>
      <c r="AO3036" s="230"/>
      <c r="AP3036" s="230"/>
      <c r="AQ3036" s="230"/>
      <c r="AR3036" s="249"/>
      <c r="AS3036" s="230"/>
      <c r="AT3036" s="230"/>
      <c r="AU3036" s="230"/>
      <c r="AV3036" s="230"/>
      <c r="AW3036" s="230"/>
      <c r="AX3036" s="230"/>
      <c r="AY3036" s="230"/>
      <c r="AZ3036" s="230"/>
      <c r="BA3036" s="230"/>
      <c r="BB3036" s="230"/>
      <c r="BC3036" s="230"/>
      <c r="BD3036" s="230"/>
      <c r="BE3036" s="230"/>
      <c r="BF3036" s="230"/>
      <c r="BG3036" s="230"/>
      <c r="BH3036" s="230"/>
      <c r="BI3036" s="230"/>
      <c r="BJ3036" s="230"/>
      <c r="BK3036" s="230"/>
      <c r="BL3036" s="230"/>
      <c r="BM3036" s="230"/>
      <c r="BN3036" s="230"/>
      <c r="BO3036" s="230"/>
      <c r="BP3036" s="230"/>
      <c r="BQ3036" s="230"/>
      <c r="BR3036" s="230"/>
      <c r="BS3036" s="230"/>
      <c r="BT3036" s="230"/>
      <c r="BU3036" s="230"/>
      <c r="BV3036" s="230"/>
      <c r="BW3036" s="230"/>
      <c r="BX3036" s="230"/>
      <c r="BY3036" s="230"/>
      <c r="BZ3036" s="230"/>
      <c r="CA3036" s="230"/>
      <c r="CB3036" s="230"/>
      <c r="CC3036" s="230"/>
      <c r="CD3036" s="230"/>
      <c r="CE3036" s="230"/>
      <c r="CF3036" s="230"/>
      <c r="CG3036" s="230"/>
      <c r="CH3036" s="230"/>
      <c r="CI3036" s="230"/>
      <c r="CJ3036" s="230"/>
    </row>
    <row r="3037" spans="1:88" ht="14.25" customHeight="1">
      <c r="A3037" s="412"/>
      <c r="B3037" s="88"/>
      <c r="C3037" s="89"/>
      <c r="E3037" s="224"/>
      <c r="F3037" s="224"/>
      <c r="G3037" s="224"/>
      <c r="H3037" s="224"/>
      <c r="I3037" s="232"/>
      <c r="J3037" s="224"/>
      <c r="K3037" s="224"/>
      <c r="L3037" s="224"/>
      <c r="M3037" s="233"/>
      <c r="N3037" s="224"/>
      <c r="P3037" s="233"/>
      <c r="Q3037" s="244"/>
      <c r="R3037" s="245"/>
      <c r="S3037" s="154"/>
      <c r="T3037" s="154"/>
      <c r="U3037" s="236"/>
      <c r="V3037" s="225"/>
      <c r="W3037" s="246"/>
      <c r="X3037" s="247"/>
      <c r="Y3037" s="248"/>
      <c r="Z3037" s="249"/>
      <c r="AA3037" s="249"/>
      <c r="AB3037" s="250"/>
      <c r="AC3037" s="250"/>
      <c r="AD3037" s="230"/>
      <c r="AE3037" s="251"/>
      <c r="AF3037" s="252"/>
      <c r="AG3037" s="236"/>
      <c r="AH3037" s="253"/>
      <c r="AI3037" s="230"/>
      <c r="AJ3037" s="230"/>
      <c r="AK3037" s="230"/>
      <c r="AL3037" s="230"/>
      <c r="AM3037" s="230"/>
      <c r="AN3037" s="230"/>
      <c r="AO3037" s="230"/>
      <c r="AP3037" s="230"/>
      <c r="AQ3037" s="230"/>
      <c r="AR3037" s="249"/>
      <c r="AS3037" s="230"/>
      <c r="AT3037" s="230"/>
      <c r="AU3037" s="230"/>
      <c r="AV3037" s="230"/>
      <c r="AW3037" s="230"/>
      <c r="AX3037" s="230"/>
      <c r="AY3037" s="230"/>
      <c r="AZ3037" s="230"/>
      <c r="BA3037" s="230"/>
      <c r="BB3037" s="230"/>
      <c r="BC3037" s="230"/>
      <c r="BD3037" s="230"/>
      <c r="BE3037" s="230"/>
      <c r="BF3037" s="230"/>
      <c r="BG3037" s="230"/>
      <c r="BH3037" s="230"/>
      <c r="BI3037" s="230"/>
      <c r="BJ3037" s="230"/>
      <c r="BK3037" s="230"/>
      <c r="BL3037" s="230"/>
      <c r="BM3037" s="230"/>
      <c r="BN3037" s="230"/>
      <c r="BO3037" s="230"/>
      <c r="BP3037" s="230"/>
      <c r="BQ3037" s="230"/>
      <c r="BR3037" s="230"/>
      <c r="BS3037" s="230"/>
      <c r="BT3037" s="230"/>
      <c r="BU3037" s="230"/>
      <c r="BV3037" s="230"/>
      <c r="BW3037" s="230"/>
      <c r="BX3037" s="230"/>
      <c r="BY3037" s="230"/>
      <c r="BZ3037" s="230"/>
      <c r="CA3037" s="230"/>
      <c r="CB3037" s="230"/>
      <c r="CC3037" s="230"/>
      <c r="CD3037" s="230"/>
      <c r="CE3037" s="230"/>
      <c r="CF3037" s="230"/>
      <c r="CG3037" s="230"/>
      <c r="CH3037" s="230"/>
      <c r="CI3037" s="230"/>
      <c r="CJ3037" s="230"/>
    </row>
    <row r="3038" spans="1:88" ht="14.25" customHeight="1">
      <c r="A3038" s="412"/>
      <c r="B3038" s="88"/>
      <c r="C3038" s="89"/>
      <c r="E3038" s="224"/>
      <c r="F3038" s="224"/>
      <c r="G3038" s="224"/>
      <c r="H3038" s="224"/>
      <c r="I3038" s="232"/>
      <c r="J3038" s="224"/>
      <c r="K3038" s="224"/>
      <c r="L3038" s="224"/>
      <c r="M3038" s="233"/>
      <c r="N3038" s="224"/>
      <c r="P3038" s="233"/>
      <c r="Q3038" s="244"/>
      <c r="R3038" s="245"/>
      <c r="S3038" s="154"/>
      <c r="T3038" s="154"/>
      <c r="U3038" s="236"/>
      <c r="V3038" s="225"/>
      <c r="W3038" s="246"/>
      <c r="X3038" s="247"/>
      <c r="Y3038" s="248"/>
      <c r="Z3038" s="249"/>
      <c r="AA3038" s="249"/>
      <c r="AB3038" s="250"/>
      <c r="AC3038" s="250"/>
      <c r="AD3038" s="230"/>
      <c r="AE3038" s="251"/>
      <c r="AF3038" s="252"/>
      <c r="AG3038" s="236"/>
      <c r="AH3038" s="253"/>
      <c r="AI3038" s="230"/>
      <c r="AJ3038" s="230"/>
      <c r="AK3038" s="230"/>
      <c r="AL3038" s="230"/>
      <c r="AM3038" s="230"/>
      <c r="AN3038" s="230"/>
      <c r="AO3038" s="230"/>
      <c r="AP3038" s="230"/>
      <c r="AQ3038" s="230"/>
      <c r="AR3038" s="249"/>
      <c r="AS3038" s="230"/>
      <c r="AT3038" s="230"/>
      <c r="AU3038" s="230"/>
      <c r="AV3038" s="230"/>
      <c r="AW3038" s="230"/>
      <c r="AX3038" s="230"/>
      <c r="AY3038" s="230"/>
      <c r="AZ3038" s="230"/>
      <c r="BA3038" s="230"/>
      <c r="BB3038" s="230"/>
      <c r="BC3038" s="230"/>
      <c r="BD3038" s="230"/>
      <c r="BE3038" s="230"/>
      <c r="BF3038" s="230"/>
      <c r="BG3038" s="230"/>
      <c r="BH3038" s="230"/>
      <c r="BI3038" s="230"/>
      <c r="BJ3038" s="230"/>
      <c r="BK3038" s="230"/>
      <c r="BL3038" s="230"/>
      <c r="BM3038" s="230"/>
      <c r="BN3038" s="230"/>
      <c r="BO3038" s="230"/>
      <c r="BP3038" s="230"/>
      <c r="BQ3038" s="230"/>
      <c r="BR3038" s="230"/>
      <c r="BS3038" s="230"/>
      <c r="BT3038" s="230"/>
      <c r="BU3038" s="230"/>
      <c r="BV3038" s="230"/>
      <c r="BW3038" s="230"/>
      <c r="BX3038" s="230"/>
      <c r="BY3038" s="230"/>
      <c r="BZ3038" s="230"/>
      <c r="CA3038" s="230"/>
      <c r="CB3038" s="230"/>
      <c r="CC3038" s="230"/>
      <c r="CD3038" s="230"/>
      <c r="CE3038" s="230"/>
      <c r="CF3038" s="230"/>
      <c r="CG3038" s="230"/>
      <c r="CH3038" s="230"/>
      <c r="CI3038" s="230"/>
      <c r="CJ3038" s="230"/>
    </row>
    <row r="3039" spans="1:88" ht="14.25" customHeight="1">
      <c r="A3039" s="412"/>
      <c r="B3039" s="88"/>
      <c r="C3039" s="89"/>
      <c r="E3039" s="224"/>
      <c r="F3039" s="224"/>
      <c r="G3039" s="224"/>
      <c r="H3039" s="224"/>
      <c r="I3039" s="232"/>
      <c r="J3039" s="224"/>
      <c r="K3039" s="224"/>
      <c r="L3039" s="224"/>
      <c r="M3039" s="233"/>
      <c r="N3039" s="224"/>
      <c r="P3039" s="233"/>
      <c r="Q3039" s="244"/>
      <c r="R3039" s="245"/>
      <c r="S3039" s="154"/>
      <c r="T3039" s="154"/>
      <c r="U3039" s="236"/>
      <c r="V3039" s="225"/>
      <c r="W3039" s="246"/>
      <c r="X3039" s="247"/>
      <c r="Y3039" s="248"/>
      <c r="Z3039" s="249"/>
      <c r="AA3039" s="249"/>
      <c r="AB3039" s="250"/>
      <c r="AC3039" s="250"/>
      <c r="AD3039" s="230"/>
      <c r="AE3039" s="251"/>
      <c r="AF3039" s="252"/>
      <c r="AG3039" s="236"/>
      <c r="AH3039" s="253"/>
      <c r="AI3039" s="230"/>
      <c r="AJ3039" s="230"/>
      <c r="AK3039" s="230"/>
      <c r="AL3039" s="230"/>
      <c r="AM3039" s="230"/>
      <c r="AN3039" s="230"/>
      <c r="AO3039" s="230"/>
      <c r="AP3039" s="230"/>
      <c r="AQ3039" s="230"/>
      <c r="AR3039" s="249"/>
      <c r="AS3039" s="230"/>
      <c r="AT3039" s="230"/>
      <c r="AU3039" s="230"/>
      <c r="AV3039" s="230"/>
      <c r="AW3039" s="230"/>
      <c r="AX3039" s="230"/>
      <c r="AY3039" s="230"/>
      <c r="AZ3039" s="230"/>
      <c r="BA3039" s="230"/>
      <c r="BB3039" s="230"/>
      <c r="BC3039" s="230"/>
      <c r="BD3039" s="230"/>
      <c r="BE3039" s="230"/>
      <c r="BF3039" s="230"/>
      <c r="BG3039" s="230"/>
      <c r="BH3039" s="230"/>
      <c r="BI3039" s="230"/>
      <c r="BJ3039" s="230"/>
      <c r="BK3039" s="230"/>
      <c r="BL3039" s="230"/>
      <c r="BM3039" s="230"/>
      <c r="BN3039" s="230"/>
      <c r="BO3039" s="230"/>
      <c r="BP3039" s="230"/>
      <c r="BQ3039" s="230"/>
      <c r="BR3039" s="230"/>
      <c r="BS3039" s="230"/>
      <c r="BT3039" s="230"/>
      <c r="BU3039" s="230"/>
      <c r="BV3039" s="230"/>
      <c r="BW3039" s="230"/>
      <c r="BX3039" s="230"/>
      <c r="BY3039" s="230"/>
      <c r="BZ3039" s="230"/>
      <c r="CA3039" s="230"/>
      <c r="CB3039" s="230"/>
      <c r="CC3039" s="230"/>
      <c r="CD3039" s="230"/>
      <c r="CE3039" s="230"/>
      <c r="CF3039" s="230"/>
      <c r="CG3039" s="230"/>
      <c r="CH3039" s="230"/>
      <c r="CI3039" s="230"/>
      <c r="CJ3039" s="230"/>
    </row>
    <row r="3040" spans="1:88" ht="14.25" customHeight="1">
      <c r="A3040" s="412"/>
      <c r="B3040" s="78"/>
      <c r="C3040" s="80"/>
      <c r="E3040" s="224"/>
      <c r="F3040" s="224"/>
      <c r="G3040" s="224"/>
      <c r="H3040" s="224"/>
      <c r="I3040" s="232"/>
      <c r="J3040" s="224"/>
      <c r="K3040" s="224"/>
      <c r="L3040" s="224"/>
      <c r="M3040" s="233"/>
      <c r="N3040" s="224"/>
      <c r="P3040" s="233"/>
      <c r="Q3040" s="244"/>
      <c r="R3040" s="154"/>
      <c r="S3040" s="154"/>
      <c r="T3040" s="154"/>
      <c r="U3040" s="236"/>
      <c r="V3040" s="225"/>
      <c r="W3040" s="246"/>
      <c r="X3040" s="247"/>
      <c r="Y3040" s="248"/>
      <c r="Z3040" s="249"/>
      <c r="AA3040" s="249"/>
      <c r="AB3040" s="250"/>
      <c r="AC3040" s="250"/>
      <c r="AD3040" s="230"/>
      <c r="AE3040" s="251"/>
      <c r="AF3040" s="252"/>
      <c r="AG3040" s="236"/>
      <c r="AH3040" s="253"/>
      <c r="AI3040" s="230"/>
      <c r="AJ3040" s="230"/>
      <c r="AK3040" s="230"/>
      <c r="AL3040" s="230"/>
      <c r="AM3040" s="230"/>
      <c r="AN3040" s="230"/>
      <c r="AO3040" s="230"/>
      <c r="AP3040" s="230"/>
      <c r="AQ3040" s="230"/>
      <c r="AR3040" s="249"/>
      <c r="AS3040" s="230"/>
      <c r="AT3040" s="230"/>
      <c r="AU3040" s="230"/>
      <c r="AV3040" s="230"/>
      <c r="AW3040" s="230"/>
      <c r="AX3040" s="230"/>
      <c r="AY3040" s="230"/>
      <c r="AZ3040" s="230"/>
      <c r="BA3040" s="230"/>
      <c r="BB3040" s="230"/>
      <c r="BC3040" s="230"/>
      <c r="BD3040" s="230"/>
      <c r="BE3040" s="230"/>
      <c r="BF3040" s="230"/>
      <c r="BG3040" s="230"/>
      <c r="BH3040" s="230"/>
      <c r="BI3040" s="230"/>
      <c r="BJ3040" s="230"/>
      <c r="BK3040" s="230"/>
      <c r="BL3040" s="230"/>
      <c r="BM3040" s="230"/>
      <c r="BN3040" s="230"/>
      <c r="BO3040" s="230"/>
      <c r="BP3040" s="230"/>
      <c r="BQ3040" s="230"/>
      <c r="BR3040" s="230"/>
      <c r="BS3040" s="230"/>
      <c r="BT3040" s="230"/>
      <c r="BU3040" s="230"/>
      <c r="BV3040" s="230"/>
      <c r="BW3040" s="230"/>
      <c r="BX3040" s="230"/>
      <c r="BY3040" s="230"/>
      <c r="BZ3040" s="230"/>
      <c r="CA3040" s="230"/>
      <c r="CB3040" s="230"/>
      <c r="CC3040" s="230"/>
      <c r="CD3040" s="230"/>
      <c r="CE3040" s="230"/>
      <c r="CF3040" s="230"/>
      <c r="CG3040" s="230"/>
      <c r="CH3040" s="230"/>
      <c r="CI3040" s="230"/>
      <c r="CJ3040" s="230"/>
    </row>
    <row r="3041" spans="1:88" ht="14.25" customHeight="1">
      <c r="A3041" s="412"/>
      <c r="B3041" s="78"/>
      <c r="C3041" s="80"/>
      <c r="E3041" s="224"/>
      <c r="F3041" s="224"/>
      <c r="G3041" s="224"/>
      <c r="H3041" s="224"/>
      <c r="I3041" s="232"/>
      <c r="J3041" s="224"/>
      <c r="K3041" s="224"/>
      <c r="L3041" s="224"/>
      <c r="M3041" s="233"/>
      <c r="N3041" s="224"/>
      <c r="P3041" s="233"/>
      <c r="Q3041" s="244"/>
      <c r="R3041" s="154"/>
      <c r="S3041" s="154"/>
      <c r="T3041" s="154"/>
      <c r="U3041" s="236"/>
      <c r="V3041" s="225"/>
      <c r="W3041" s="246"/>
      <c r="X3041" s="247"/>
      <c r="Y3041" s="248"/>
      <c r="Z3041" s="249"/>
      <c r="AA3041" s="249"/>
      <c r="AB3041" s="250"/>
      <c r="AC3041" s="250"/>
      <c r="AD3041" s="230"/>
      <c r="AE3041" s="251"/>
      <c r="AF3041" s="252"/>
      <c r="AG3041" s="236"/>
      <c r="AH3041" s="253"/>
      <c r="AI3041" s="230"/>
      <c r="AJ3041" s="230"/>
      <c r="AK3041" s="230"/>
      <c r="AL3041" s="230"/>
      <c r="AM3041" s="230"/>
      <c r="AN3041" s="230"/>
      <c r="AO3041" s="230"/>
      <c r="AP3041" s="230"/>
      <c r="AQ3041" s="230"/>
      <c r="AR3041" s="249"/>
      <c r="AS3041" s="230"/>
      <c r="AT3041" s="230"/>
      <c r="AU3041" s="230"/>
      <c r="AV3041" s="230"/>
      <c r="AW3041" s="230"/>
      <c r="AX3041" s="230"/>
      <c r="AY3041" s="230"/>
      <c r="AZ3041" s="230"/>
      <c r="BA3041" s="230"/>
      <c r="BB3041" s="230"/>
      <c r="BC3041" s="230"/>
      <c r="BD3041" s="230"/>
      <c r="BE3041" s="230"/>
      <c r="BF3041" s="230"/>
      <c r="BG3041" s="230"/>
      <c r="BH3041" s="230"/>
      <c r="BI3041" s="230"/>
      <c r="BJ3041" s="230"/>
      <c r="BK3041" s="230"/>
      <c r="BL3041" s="230"/>
      <c r="BM3041" s="230"/>
      <c r="BN3041" s="230"/>
      <c r="BO3041" s="230"/>
      <c r="BP3041" s="230"/>
      <c r="BQ3041" s="230"/>
      <c r="BR3041" s="230"/>
      <c r="BS3041" s="230"/>
      <c r="BT3041" s="230"/>
      <c r="BU3041" s="230"/>
      <c r="BV3041" s="230"/>
      <c r="BW3041" s="230"/>
      <c r="BX3041" s="230"/>
      <c r="BY3041" s="230"/>
      <c r="BZ3041" s="230"/>
      <c r="CA3041" s="230"/>
      <c r="CB3041" s="230"/>
      <c r="CC3041" s="230"/>
      <c r="CD3041" s="230"/>
      <c r="CE3041" s="230"/>
      <c r="CF3041" s="230"/>
      <c r="CG3041" s="230"/>
      <c r="CH3041" s="230"/>
      <c r="CI3041" s="230"/>
      <c r="CJ3041" s="230"/>
    </row>
    <row r="3042" spans="1:88" ht="14.25" customHeight="1">
      <c r="A3042" s="412"/>
      <c r="B3042" s="78"/>
      <c r="C3042" s="80"/>
      <c r="E3042" s="224"/>
      <c r="F3042" s="224"/>
      <c r="G3042" s="224"/>
      <c r="H3042" s="224"/>
      <c r="I3042" s="232"/>
      <c r="J3042" s="224"/>
      <c r="K3042" s="224"/>
      <c r="L3042" s="224"/>
      <c r="M3042" s="233"/>
      <c r="N3042" s="224"/>
      <c r="P3042" s="233"/>
      <c r="Q3042" s="244"/>
      <c r="R3042" s="154"/>
      <c r="S3042" s="154"/>
      <c r="T3042" s="154"/>
      <c r="U3042" s="236"/>
      <c r="V3042" s="225"/>
      <c r="W3042" s="246"/>
      <c r="X3042" s="247"/>
      <c r="Y3042" s="248"/>
      <c r="Z3042" s="249"/>
      <c r="AA3042" s="249"/>
      <c r="AB3042" s="250"/>
      <c r="AC3042" s="250"/>
      <c r="AD3042" s="230"/>
      <c r="AE3042" s="251"/>
      <c r="AF3042" s="252"/>
      <c r="AG3042" s="236"/>
      <c r="AH3042" s="253"/>
      <c r="AI3042" s="230"/>
      <c r="AJ3042" s="230"/>
      <c r="AK3042" s="230"/>
      <c r="AL3042" s="230"/>
      <c r="AM3042" s="230"/>
      <c r="AN3042" s="230"/>
      <c r="AO3042" s="230"/>
      <c r="AP3042" s="230"/>
      <c r="AQ3042" s="230"/>
      <c r="AR3042" s="249"/>
      <c r="AS3042" s="230"/>
      <c r="AT3042" s="230"/>
      <c r="AU3042" s="230"/>
      <c r="AV3042" s="230"/>
      <c r="AW3042" s="230"/>
      <c r="AX3042" s="230"/>
      <c r="AY3042" s="230"/>
      <c r="AZ3042" s="230"/>
      <c r="BA3042" s="230"/>
      <c r="BB3042" s="230"/>
      <c r="BC3042" s="230"/>
      <c r="BD3042" s="230"/>
      <c r="BE3042" s="230"/>
      <c r="BF3042" s="230"/>
      <c r="BG3042" s="230"/>
      <c r="BH3042" s="230"/>
      <c r="BI3042" s="230"/>
      <c r="BJ3042" s="230"/>
      <c r="BK3042" s="230"/>
      <c r="BL3042" s="230"/>
      <c r="BM3042" s="230"/>
      <c r="BN3042" s="230"/>
      <c r="BO3042" s="230"/>
      <c r="BP3042" s="230"/>
      <c r="BQ3042" s="230"/>
      <c r="BR3042" s="230"/>
      <c r="BS3042" s="230"/>
      <c r="BT3042" s="230"/>
      <c r="BU3042" s="230"/>
      <c r="BV3042" s="230"/>
      <c r="BW3042" s="230"/>
      <c r="BX3042" s="230"/>
      <c r="BY3042" s="230"/>
      <c r="BZ3042" s="230"/>
      <c r="CA3042" s="230"/>
      <c r="CB3042" s="230"/>
      <c r="CC3042" s="230"/>
      <c r="CD3042" s="230"/>
      <c r="CE3042" s="230"/>
      <c r="CF3042" s="230"/>
      <c r="CG3042" s="230"/>
      <c r="CH3042" s="230"/>
      <c r="CI3042" s="230"/>
      <c r="CJ3042" s="230"/>
    </row>
    <row r="3043" spans="1:88" ht="14.25" customHeight="1">
      <c r="A3043" s="412"/>
      <c r="B3043" s="78"/>
      <c r="C3043" s="80"/>
      <c r="E3043" s="224"/>
      <c r="F3043" s="224"/>
      <c r="G3043" s="224"/>
      <c r="H3043" s="224"/>
      <c r="I3043" s="232"/>
      <c r="J3043" s="224"/>
      <c r="K3043" s="224"/>
      <c r="L3043" s="224"/>
      <c r="M3043" s="233"/>
      <c r="N3043" s="224"/>
      <c r="P3043" s="233"/>
      <c r="Q3043" s="244"/>
      <c r="R3043" s="154"/>
      <c r="S3043" s="154"/>
      <c r="T3043" s="154"/>
      <c r="U3043" s="236"/>
      <c r="V3043" s="225"/>
      <c r="W3043" s="246"/>
      <c r="X3043" s="247"/>
      <c r="Y3043" s="248"/>
      <c r="Z3043" s="249"/>
      <c r="AA3043" s="249"/>
      <c r="AB3043" s="250"/>
      <c r="AC3043" s="250"/>
      <c r="AD3043" s="230"/>
      <c r="AE3043" s="251"/>
      <c r="AF3043" s="252"/>
      <c r="AG3043" s="236"/>
      <c r="AH3043" s="253"/>
      <c r="AI3043" s="230"/>
      <c r="AJ3043" s="230"/>
      <c r="AK3043" s="230"/>
      <c r="AL3043" s="230"/>
      <c r="AM3043" s="230"/>
      <c r="AN3043" s="230"/>
      <c r="AO3043" s="230"/>
      <c r="AP3043" s="230"/>
      <c r="AQ3043" s="230"/>
      <c r="AR3043" s="249"/>
      <c r="AS3043" s="230"/>
      <c r="AT3043" s="230"/>
      <c r="AU3043" s="230"/>
      <c r="AV3043" s="230"/>
      <c r="AW3043" s="230"/>
      <c r="AX3043" s="230"/>
      <c r="AY3043" s="230"/>
      <c r="AZ3043" s="230"/>
      <c r="BA3043" s="230"/>
      <c r="BB3043" s="230"/>
      <c r="BC3043" s="230"/>
      <c r="BD3043" s="230"/>
      <c r="BE3043" s="230"/>
      <c r="BF3043" s="230"/>
      <c r="BG3043" s="230"/>
      <c r="BH3043" s="230"/>
      <c r="BI3043" s="230"/>
      <c r="BJ3043" s="230"/>
      <c r="BK3043" s="230"/>
      <c r="BL3043" s="230"/>
      <c r="BM3043" s="230"/>
      <c r="BN3043" s="230"/>
      <c r="BO3043" s="230"/>
      <c r="BP3043" s="230"/>
      <c r="BQ3043" s="230"/>
      <c r="BR3043" s="230"/>
      <c r="BS3043" s="230"/>
      <c r="BT3043" s="230"/>
      <c r="BU3043" s="230"/>
      <c r="BV3043" s="230"/>
      <c r="BW3043" s="230"/>
      <c r="BX3043" s="230"/>
      <c r="BY3043" s="230"/>
      <c r="BZ3043" s="230"/>
      <c r="CA3043" s="230"/>
      <c r="CB3043" s="230"/>
      <c r="CC3043" s="230"/>
      <c r="CD3043" s="230"/>
      <c r="CE3043" s="230"/>
      <c r="CF3043" s="230"/>
      <c r="CG3043" s="230"/>
      <c r="CH3043" s="230"/>
      <c r="CI3043" s="230"/>
      <c r="CJ3043" s="230"/>
    </row>
    <row r="3044" spans="1:88" ht="14.25" customHeight="1">
      <c r="A3044" s="412"/>
      <c r="B3044" s="78"/>
      <c r="C3044" s="80"/>
      <c r="E3044" s="224"/>
      <c r="F3044" s="224"/>
      <c r="G3044" s="224"/>
      <c r="H3044" s="224"/>
      <c r="I3044" s="232"/>
      <c r="J3044" s="224"/>
      <c r="K3044" s="224"/>
      <c r="L3044" s="224"/>
      <c r="M3044" s="233"/>
      <c r="N3044" s="224"/>
      <c r="P3044" s="233"/>
      <c r="Q3044" s="244"/>
      <c r="R3044" s="154"/>
      <c r="S3044" s="154"/>
      <c r="T3044" s="154"/>
      <c r="U3044" s="236"/>
      <c r="V3044" s="225"/>
      <c r="W3044" s="246"/>
      <c r="X3044" s="247"/>
      <c r="Y3044" s="248"/>
      <c r="Z3044" s="249"/>
      <c r="AA3044" s="249"/>
      <c r="AB3044" s="250"/>
      <c r="AC3044" s="250"/>
      <c r="AD3044" s="230"/>
      <c r="AE3044" s="251"/>
      <c r="AF3044" s="252"/>
      <c r="AG3044" s="236"/>
      <c r="AH3044" s="253"/>
      <c r="AI3044" s="230"/>
      <c r="AJ3044" s="230"/>
      <c r="AK3044" s="230"/>
      <c r="AL3044" s="230"/>
      <c r="AM3044" s="230"/>
      <c r="AN3044" s="230"/>
      <c r="AO3044" s="230"/>
      <c r="AP3044" s="230"/>
      <c r="AQ3044" s="230"/>
      <c r="AR3044" s="249"/>
      <c r="AS3044" s="230"/>
      <c r="AT3044" s="230"/>
      <c r="AU3044" s="230"/>
      <c r="AV3044" s="230"/>
      <c r="AW3044" s="230"/>
      <c r="AX3044" s="230"/>
      <c r="AY3044" s="230"/>
      <c r="AZ3044" s="230"/>
      <c r="BA3044" s="230"/>
      <c r="BB3044" s="230"/>
      <c r="BC3044" s="230"/>
      <c r="BD3044" s="230"/>
      <c r="BE3044" s="230"/>
      <c r="BF3044" s="230"/>
      <c r="BG3044" s="230"/>
      <c r="BH3044" s="230"/>
      <c r="BI3044" s="230"/>
      <c r="BJ3044" s="230"/>
      <c r="BK3044" s="230"/>
      <c r="BL3044" s="230"/>
      <c r="BM3044" s="230"/>
      <c r="BN3044" s="230"/>
      <c r="BO3044" s="230"/>
      <c r="BP3044" s="230"/>
      <c r="BQ3044" s="230"/>
      <c r="BR3044" s="230"/>
      <c r="BS3044" s="230"/>
      <c r="BT3044" s="230"/>
      <c r="BU3044" s="230"/>
      <c r="BV3044" s="230"/>
      <c r="BW3044" s="230"/>
      <c r="BX3044" s="230"/>
      <c r="BY3044" s="230"/>
      <c r="BZ3044" s="230"/>
      <c r="CA3044" s="230"/>
      <c r="CB3044" s="230"/>
      <c r="CC3044" s="230"/>
      <c r="CD3044" s="230"/>
      <c r="CE3044" s="230"/>
      <c r="CF3044" s="230"/>
      <c r="CG3044" s="230"/>
      <c r="CH3044" s="230"/>
      <c r="CI3044" s="230"/>
      <c r="CJ3044" s="230"/>
    </row>
    <row r="3045" spans="1:88" ht="14.25" customHeight="1">
      <c r="A3045" s="412"/>
      <c r="B3045" s="78"/>
      <c r="C3045" s="80"/>
      <c r="E3045" s="224"/>
      <c r="F3045" s="224"/>
      <c r="G3045" s="224"/>
      <c r="H3045" s="224"/>
      <c r="I3045" s="232"/>
      <c r="J3045" s="224"/>
      <c r="K3045" s="224"/>
      <c r="L3045" s="224"/>
      <c r="M3045" s="233"/>
      <c r="N3045" s="224"/>
      <c r="P3045" s="233"/>
      <c r="Q3045" s="244"/>
      <c r="R3045" s="154"/>
      <c r="S3045" s="154"/>
      <c r="T3045" s="154"/>
      <c r="U3045" s="236"/>
      <c r="V3045" s="225"/>
      <c r="W3045" s="246"/>
      <c r="X3045" s="247"/>
      <c r="Y3045" s="248"/>
      <c r="Z3045" s="249"/>
      <c r="AA3045" s="249"/>
      <c r="AB3045" s="250"/>
      <c r="AC3045" s="250"/>
      <c r="AD3045" s="230"/>
      <c r="AE3045" s="251"/>
      <c r="AF3045" s="252"/>
      <c r="AG3045" s="236"/>
      <c r="AH3045" s="253"/>
      <c r="AI3045" s="230"/>
      <c r="AJ3045" s="230"/>
      <c r="AK3045" s="230"/>
      <c r="AL3045" s="230"/>
      <c r="AM3045" s="230"/>
      <c r="AN3045" s="230"/>
      <c r="AO3045" s="230"/>
      <c r="AP3045" s="230"/>
      <c r="AQ3045" s="230"/>
      <c r="AR3045" s="249"/>
      <c r="AS3045" s="230"/>
      <c r="AT3045" s="230"/>
      <c r="AU3045" s="230"/>
      <c r="AV3045" s="230"/>
      <c r="AW3045" s="230"/>
      <c r="AX3045" s="230"/>
      <c r="AY3045" s="230"/>
      <c r="AZ3045" s="230"/>
      <c r="BA3045" s="230"/>
      <c r="BB3045" s="230"/>
      <c r="BC3045" s="230"/>
      <c r="BD3045" s="230"/>
      <c r="BE3045" s="230"/>
      <c r="BF3045" s="230"/>
      <c r="BG3045" s="230"/>
      <c r="BH3045" s="230"/>
      <c r="BI3045" s="230"/>
      <c r="BJ3045" s="230"/>
      <c r="BK3045" s="230"/>
      <c r="BL3045" s="230"/>
      <c r="BM3045" s="230"/>
      <c r="BN3045" s="230"/>
      <c r="BO3045" s="230"/>
      <c r="BP3045" s="230"/>
      <c r="BQ3045" s="230"/>
      <c r="BR3045" s="230"/>
      <c r="BS3045" s="230"/>
      <c r="BT3045" s="230"/>
      <c r="BU3045" s="230"/>
      <c r="BV3045" s="230"/>
      <c r="BW3045" s="230"/>
      <c r="BX3045" s="230"/>
      <c r="BY3045" s="230"/>
      <c r="BZ3045" s="230"/>
      <c r="CA3045" s="230"/>
      <c r="CB3045" s="230"/>
      <c r="CC3045" s="230"/>
      <c r="CD3045" s="230"/>
      <c r="CE3045" s="230"/>
      <c r="CF3045" s="230"/>
      <c r="CG3045" s="230"/>
      <c r="CH3045" s="230"/>
      <c r="CI3045" s="230"/>
      <c r="CJ3045" s="230"/>
    </row>
    <row r="3046" spans="1:88" ht="14.25" customHeight="1">
      <c r="A3046" s="412"/>
      <c r="B3046" s="78"/>
      <c r="C3046" s="80"/>
      <c r="E3046" s="224"/>
      <c r="F3046" s="224"/>
      <c r="G3046" s="224"/>
      <c r="H3046" s="224"/>
      <c r="I3046" s="232"/>
      <c r="J3046" s="224"/>
      <c r="K3046" s="224"/>
      <c r="L3046" s="224"/>
      <c r="M3046" s="233"/>
      <c r="N3046" s="224"/>
      <c r="P3046" s="233"/>
      <c r="Q3046" s="244"/>
      <c r="R3046" s="154"/>
      <c r="S3046" s="154"/>
      <c r="T3046" s="154"/>
      <c r="U3046" s="236"/>
      <c r="V3046" s="225"/>
      <c r="W3046" s="246"/>
      <c r="X3046" s="247"/>
      <c r="Y3046" s="248"/>
      <c r="Z3046" s="249"/>
      <c r="AA3046" s="249"/>
      <c r="AB3046" s="250"/>
      <c r="AC3046" s="250"/>
      <c r="AD3046" s="230"/>
      <c r="AE3046" s="251"/>
      <c r="AF3046" s="252"/>
      <c r="AG3046" s="236"/>
      <c r="AH3046" s="253"/>
      <c r="AI3046" s="230"/>
      <c r="AJ3046" s="230"/>
      <c r="AK3046" s="230"/>
      <c r="AL3046" s="230"/>
      <c r="AM3046" s="230"/>
      <c r="AN3046" s="230"/>
      <c r="AO3046" s="230"/>
      <c r="AP3046" s="230"/>
      <c r="AQ3046" s="230"/>
      <c r="AR3046" s="249"/>
      <c r="AS3046" s="230"/>
      <c r="AT3046" s="230"/>
      <c r="AU3046" s="230"/>
      <c r="AV3046" s="230"/>
      <c r="AW3046" s="230"/>
      <c r="AX3046" s="230"/>
      <c r="AY3046" s="230"/>
      <c r="AZ3046" s="230"/>
      <c r="BA3046" s="230"/>
      <c r="BB3046" s="230"/>
      <c r="BC3046" s="230"/>
      <c r="BD3046" s="230"/>
      <c r="BE3046" s="230"/>
      <c r="BF3046" s="230"/>
      <c r="BG3046" s="230"/>
      <c r="BH3046" s="230"/>
      <c r="BI3046" s="230"/>
      <c r="BJ3046" s="230"/>
      <c r="BK3046" s="230"/>
      <c r="BL3046" s="230"/>
      <c r="BM3046" s="230"/>
      <c r="BN3046" s="230"/>
      <c r="BO3046" s="230"/>
      <c r="BP3046" s="230"/>
      <c r="BQ3046" s="230"/>
      <c r="BR3046" s="230"/>
      <c r="BS3046" s="230"/>
      <c r="BT3046" s="230"/>
      <c r="BU3046" s="230"/>
      <c r="BV3046" s="230"/>
      <c r="BW3046" s="230"/>
      <c r="BX3046" s="230"/>
      <c r="BY3046" s="230"/>
      <c r="BZ3046" s="230"/>
      <c r="CA3046" s="230"/>
      <c r="CB3046" s="230"/>
      <c r="CC3046" s="230"/>
      <c r="CD3046" s="230"/>
      <c r="CE3046" s="230"/>
      <c r="CF3046" s="230"/>
      <c r="CG3046" s="230"/>
      <c r="CH3046" s="230"/>
      <c r="CI3046" s="230"/>
      <c r="CJ3046" s="230"/>
    </row>
    <row r="3047" spans="1:88" ht="14.25" customHeight="1">
      <c r="A3047" s="412"/>
      <c r="B3047" s="78"/>
      <c r="C3047" s="80"/>
      <c r="E3047" s="224"/>
      <c r="F3047" s="224"/>
      <c r="G3047" s="224"/>
      <c r="H3047" s="224"/>
      <c r="I3047" s="232"/>
      <c r="J3047" s="224"/>
      <c r="K3047" s="224"/>
      <c r="L3047" s="224"/>
      <c r="M3047" s="233"/>
      <c r="N3047" s="224"/>
      <c r="P3047" s="233"/>
      <c r="Q3047" s="244"/>
      <c r="R3047" s="154"/>
      <c r="S3047" s="154"/>
      <c r="T3047" s="154"/>
      <c r="U3047" s="236"/>
      <c r="V3047" s="225"/>
      <c r="W3047" s="246"/>
      <c r="X3047" s="247"/>
      <c r="Y3047" s="248"/>
      <c r="Z3047" s="249"/>
      <c r="AA3047" s="249"/>
      <c r="AB3047" s="250"/>
      <c r="AC3047" s="250"/>
      <c r="AD3047" s="230"/>
      <c r="AE3047" s="251"/>
      <c r="AF3047" s="252"/>
      <c r="AG3047" s="236"/>
      <c r="AH3047" s="253"/>
      <c r="AI3047" s="230"/>
      <c r="AJ3047" s="230"/>
      <c r="AK3047" s="230"/>
      <c r="AL3047" s="230"/>
      <c r="AM3047" s="230"/>
      <c r="AN3047" s="230"/>
      <c r="AO3047" s="230"/>
      <c r="AP3047" s="230"/>
      <c r="AQ3047" s="230"/>
      <c r="AR3047" s="249"/>
      <c r="AS3047" s="230"/>
      <c r="AT3047" s="230"/>
      <c r="AU3047" s="230"/>
      <c r="AV3047" s="230"/>
      <c r="AW3047" s="230"/>
      <c r="AX3047" s="230"/>
      <c r="AY3047" s="230"/>
      <c r="AZ3047" s="230"/>
      <c r="BA3047" s="230"/>
      <c r="BB3047" s="230"/>
      <c r="BC3047" s="230"/>
      <c r="BD3047" s="230"/>
      <c r="BE3047" s="230"/>
      <c r="BF3047" s="230"/>
      <c r="BG3047" s="230"/>
      <c r="BH3047" s="230"/>
      <c r="BI3047" s="230"/>
      <c r="BJ3047" s="230"/>
      <c r="BK3047" s="230"/>
      <c r="BL3047" s="230"/>
      <c r="BM3047" s="230"/>
      <c r="BN3047" s="230"/>
      <c r="BO3047" s="230"/>
      <c r="BP3047" s="230"/>
      <c r="BQ3047" s="230"/>
      <c r="BR3047" s="230"/>
      <c r="BS3047" s="230"/>
      <c r="BT3047" s="230"/>
      <c r="BU3047" s="230"/>
      <c r="BV3047" s="230"/>
      <c r="BW3047" s="230"/>
      <c r="BX3047" s="230"/>
      <c r="BY3047" s="230"/>
      <c r="BZ3047" s="230"/>
      <c r="CA3047" s="230"/>
      <c r="CB3047" s="230"/>
      <c r="CC3047" s="230"/>
      <c r="CD3047" s="230"/>
      <c r="CE3047" s="230"/>
      <c r="CF3047" s="230"/>
      <c r="CG3047" s="230"/>
      <c r="CH3047" s="230"/>
      <c r="CI3047" s="230"/>
      <c r="CJ3047" s="230"/>
    </row>
    <row r="3048" spans="1:88" ht="14.25" customHeight="1">
      <c r="A3048" s="412"/>
      <c r="B3048" s="78"/>
      <c r="C3048" s="80"/>
      <c r="E3048" s="224"/>
      <c r="F3048" s="224"/>
      <c r="G3048" s="224"/>
      <c r="H3048" s="224"/>
      <c r="I3048" s="232"/>
      <c r="J3048" s="224"/>
      <c r="K3048" s="224"/>
      <c r="L3048" s="224"/>
      <c r="M3048" s="233"/>
      <c r="N3048" s="224"/>
      <c r="P3048" s="233"/>
      <c r="Q3048" s="244"/>
      <c r="R3048" s="154"/>
      <c r="S3048" s="154"/>
      <c r="T3048" s="154"/>
      <c r="U3048" s="236"/>
      <c r="V3048" s="225"/>
      <c r="W3048" s="246"/>
      <c r="X3048" s="247"/>
      <c r="Y3048" s="248"/>
      <c r="Z3048" s="249"/>
      <c r="AA3048" s="249"/>
      <c r="AB3048" s="250"/>
      <c r="AC3048" s="250"/>
      <c r="AD3048" s="230"/>
      <c r="AE3048" s="251"/>
      <c r="AF3048" s="252"/>
      <c r="AG3048" s="236"/>
      <c r="AH3048" s="253"/>
      <c r="AI3048" s="230"/>
      <c r="AJ3048" s="230"/>
      <c r="AK3048" s="230"/>
      <c r="AL3048" s="230"/>
      <c r="AM3048" s="230"/>
      <c r="AN3048" s="230"/>
      <c r="AO3048" s="230"/>
      <c r="AP3048" s="230"/>
      <c r="AQ3048" s="230"/>
      <c r="AR3048" s="249"/>
      <c r="AS3048" s="230"/>
      <c r="AT3048" s="230"/>
      <c r="AU3048" s="230"/>
      <c r="AV3048" s="230"/>
      <c r="AW3048" s="230"/>
      <c r="AX3048" s="230"/>
      <c r="AY3048" s="230"/>
      <c r="AZ3048" s="230"/>
      <c r="BA3048" s="230"/>
      <c r="BB3048" s="230"/>
      <c r="BC3048" s="230"/>
      <c r="BD3048" s="230"/>
      <c r="BE3048" s="230"/>
      <c r="BF3048" s="230"/>
      <c r="BG3048" s="230"/>
      <c r="BH3048" s="230"/>
      <c r="BI3048" s="230"/>
      <c r="BJ3048" s="230"/>
      <c r="BK3048" s="230"/>
      <c r="BL3048" s="230"/>
      <c r="BM3048" s="230"/>
      <c r="BN3048" s="230"/>
      <c r="BO3048" s="230"/>
      <c r="BP3048" s="230"/>
      <c r="BQ3048" s="230"/>
      <c r="BR3048" s="230"/>
      <c r="BS3048" s="230"/>
      <c r="BT3048" s="230"/>
      <c r="BU3048" s="230"/>
      <c r="BV3048" s="230"/>
      <c r="BW3048" s="230"/>
      <c r="BX3048" s="230"/>
      <c r="BY3048" s="230"/>
      <c r="BZ3048" s="230"/>
      <c r="CA3048" s="230"/>
      <c r="CB3048" s="230"/>
      <c r="CC3048" s="230"/>
      <c r="CD3048" s="230"/>
      <c r="CE3048" s="230"/>
      <c r="CF3048" s="230"/>
      <c r="CG3048" s="230"/>
      <c r="CH3048" s="230"/>
      <c r="CI3048" s="230"/>
      <c r="CJ3048" s="230"/>
    </row>
    <row r="3049" spans="1:88" ht="14.25" customHeight="1">
      <c r="A3049" s="412"/>
      <c r="B3049" s="78"/>
      <c r="C3049" s="80"/>
      <c r="E3049" s="224"/>
      <c r="F3049" s="224"/>
      <c r="G3049" s="224"/>
      <c r="H3049" s="224"/>
      <c r="I3049" s="232"/>
      <c r="J3049" s="224"/>
      <c r="K3049" s="224"/>
      <c r="L3049" s="224"/>
      <c r="M3049" s="233"/>
      <c r="N3049" s="224"/>
      <c r="P3049" s="233"/>
      <c r="Q3049" s="244"/>
      <c r="R3049" s="154"/>
      <c r="S3049" s="154"/>
      <c r="T3049" s="154"/>
      <c r="U3049" s="236"/>
      <c r="V3049" s="225"/>
      <c r="W3049" s="246"/>
      <c r="X3049" s="247"/>
      <c r="Y3049" s="248"/>
      <c r="Z3049" s="249"/>
      <c r="AA3049" s="249"/>
      <c r="AB3049" s="250"/>
      <c r="AC3049" s="250"/>
      <c r="AD3049" s="230"/>
      <c r="AE3049" s="251"/>
      <c r="AF3049" s="252"/>
      <c r="AG3049" s="236"/>
      <c r="AH3049" s="253"/>
      <c r="AI3049" s="230"/>
      <c r="AJ3049" s="230"/>
      <c r="AK3049" s="230"/>
      <c r="AL3049" s="230"/>
      <c r="AM3049" s="230"/>
      <c r="AN3049" s="230"/>
      <c r="AO3049" s="230"/>
      <c r="AP3049" s="230"/>
      <c r="AQ3049" s="230"/>
      <c r="AR3049" s="249"/>
      <c r="AS3049" s="230"/>
      <c r="AT3049" s="230"/>
      <c r="AU3049" s="230"/>
      <c r="AV3049" s="230"/>
      <c r="AW3049" s="230"/>
      <c r="AX3049" s="230"/>
      <c r="AY3049" s="230"/>
      <c r="AZ3049" s="230"/>
      <c r="BA3049" s="230"/>
      <c r="BB3049" s="230"/>
      <c r="BC3049" s="230"/>
      <c r="BD3049" s="230"/>
      <c r="BE3049" s="230"/>
      <c r="BF3049" s="230"/>
      <c r="BG3049" s="230"/>
      <c r="BH3049" s="230"/>
      <c r="BI3049" s="230"/>
      <c r="BJ3049" s="230"/>
      <c r="BK3049" s="230"/>
      <c r="BL3049" s="230"/>
      <c r="BM3049" s="230"/>
      <c r="BN3049" s="230"/>
      <c r="BO3049" s="230"/>
      <c r="BP3049" s="230"/>
      <c r="BQ3049" s="230"/>
      <c r="BR3049" s="230"/>
      <c r="BS3049" s="230"/>
      <c r="BT3049" s="230"/>
      <c r="BU3049" s="230"/>
      <c r="BV3049" s="230"/>
      <c r="BW3049" s="230"/>
      <c r="BX3049" s="230"/>
      <c r="BY3049" s="230"/>
      <c r="BZ3049" s="230"/>
      <c r="CA3049" s="230"/>
      <c r="CB3049" s="230"/>
      <c r="CC3049" s="230"/>
      <c r="CD3049" s="230"/>
      <c r="CE3049" s="230"/>
      <c r="CF3049" s="230"/>
      <c r="CG3049" s="230"/>
      <c r="CH3049" s="230"/>
      <c r="CI3049" s="230"/>
      <c r="CJ3049" s="230"/>
    </row>
    <row r="3050" spans="1:88" ht="14.25" customHeight="1">
      <c r="A3050" s="412"/>
      <c r="B3050" s="78"/>
      <c r="C3050" s="80"/>
      <c r="E3050" s="224"/>
      <c r="F3050" s="224"/>
      <c r="G3050" s="224"/>
      <c r="H3050" s="224"/>
      <c r="I3050" s="232"/>
      <c r="J3050" s="224"/>
      <c r="K3050" s="224"/>
      <c r="L3050" s="224"/>
      <c r="M3050" s="233"/>
      <c r="N3050" s="224"/>
      <c r="P3050" s="233"/>
      <c r="Q3050" s="244"/>
      <c r="R3050" s="154"/>
      <c r="S3050" s="154"/>
      <c r="T3050" s="154"/>
      <c r="U3050" s="236"/>
      <c r="V3050" s="225"/>
      <c r="W3050" s="246"/>
      <c r="X3050" s="247"/>
      <c r="Y3050" s="248"/>
      <c r="Z3050" s="249"/>
      <c r="AA3050" s="249"/>
      <c r="AB3050" s="250"/>
      <c r="AC3050" s="250"/>
      <c r="AD3050" s="230"/>
      <c r="AE3050" s="251"/>
      <c r="AF3050" s="252"/>
      <c r="AG3050" s="236"/>
      <c r="AH3050" s="253"/>
      <c r="AI3050" s="230"/>
      <c r="AJ3050" s="230"/>
      <c r="AK3050" s="230"/>
      <c r="AL3050" s="230"/>
      <c r="AM3050" s="230"/>
      <c r="AN3050" s="230"/>
      <c r="AO3050" s="230"/>
      <c r="AP3050" s="230"/>
      <c r="AQ3050" s="230"/>
      <c r="AR3050" s="249"/>
      <c r="AS3050" s="230"/>
      <c r="AT3050" s="230"/>
      <c r="AU3050" s="230"/>
      <c r="AV3050" s="230"/>
      <c r="AW3050" s="230"/>
      <c r="AX3050" s="230"/>
      <c r="AY3050" s="230"/>
      <c r="AZ3050" s="230"/>
      <c r="BA3050" s="230"/>
      <c r="BB3050" s="230"/>
      <c r="BC3050" s="230"/>
      <c r="BD3050" s="230"/>
      <c r="BE3050" s="230"/>
      <c r="BF3050" s="230"/>
      <c r="BG3050" s="230"/>
      <c r="BH3050" s="230"/>
      <c r="BI3050" s="230"/>
      <c r="BJ3050" s="230"/>
      <c r="BK3050" s="230"/>
      <c r="BL3050" s="230"/>
      <c r="BM3050" s="230"/>
      <c r="BN3050" s="230"/>
      <c r="BO3050" s="230"/>
      <c r="BP3050" s="230"/>
      <c r="BQ3050" s="230"/>
      <c r="BR3050" s="230"/>
      <c r="BS3050" s="230"/>
      <c r="BT3050" s="230"/>
      <c r="BU3050" s="230"/>
      <c r="BV3050" s="230"/>
      <c r="BW3050" s="230"/>
      <c r="BX3050" s="230"/>
      <c r="BY3050" s="230"/>
      <c r="BZ3050" s="230"/>
      <c r="CA3050" s="230"/>
      <c r="CB3050" s="230"/>
      <c r="CC3050" s="230"/>
      <c r="CD3050" s="230"/>
      <c r="CE3050" s="230"/>
      <c r="CF3050" s="230"/>
      <c r="CG3050" s="230"/>
      <c r="CH3050" s="230"/>
      <c r="CI3050" s="230"/>
      <c r="CJ3050" s="230"/>
    </row>
    <row r="3051" spans="1:88" ht="14.25" customHeight="1">
      <c r="A3051" s="412"/>
      <c r="B3051" s="78"/>
      <c r="C3051" s="80"/>
      <c r="E3051" s="224"/>
      <c r="F3051" s="224"/>
      <c r="G3051" s="224"/>
      <c r="H3051" s="224"/>
      <c r="I3051" s="232"/>
      <c r="J3051" s="224"/>
      <c r="K3051" s="224"/>
      <c r="L3051" s="224"/>
      <c r="M3051" s="233"/>
      <c r="N3051" s="224"/>
      <c r="P3051" s="233"/>
      <c r="Q3051" s="244"/>
      <c r="R3051" s="154"/>
      <c r="S3051" s="154"/>
      <c r="T3051" s="154"/>
      <c r="U3051" s="236"/>
      <c r="V3051" s="225"/>
      <c r="W3051" s="246"/>
      <c r="X3051" s="247"/>
      <c r="Y3051" s="248"/>
      <c r="Z3051" s="249"/>
      <c r="AA3051" s="249"/>
      <c r="AB3051" s="250"/>
      <c r="AC3051" s="250"/>
      <c r="AD3051" s="230"/>
      <c r="AE3051" s="251"/>
      <c r="AF3051" s="252"/>
      <c r="AG3051" s="236"/>
      <c r="AH3051" s="253"/>
      <c r="AI3051" s="230"/>
      <c r="AJ3051" s="230"/>
      <c r="AK3051" s="230"/>
      <c r="AL3051" s="230"/>
      <c r="AM3051" s="230"/>
      <c r="AN3051" s="230"/>
      <c r="AO3051" s="230"/>
      <c r="AP3051" s="230"/>
      <c r="AQ3051" s="230"/>
      <c r="AR3051" s="249"/>
      <c r="AS3051" s="230"/>
      <c r="AT3051" s="230"/>
      <c r="AU3051" s="230"/>
      <c r="AV3051" s="230"/>
      <c r="AW3051" s="230"/>
      <c r="AX3051" s="230"/>
      <c r="AY3051" s="230"/>
      <c r="AZ3051" s="230"/>
      <c r="BA3051" s="230"/>
      <c r="BB3051" s="230"/>
      <c r="BC3051" s="230"/>
      <c r="BD3051" s="230"/>
      <c r="BE3051" s="230"/>
      <c r="BF3051" s="230"/>
      <c r="BG3051" s="230"/>
      <c r="BH3051" s="230"/>
      <c r="BI3051" s="230"/>
      <c r="BJ3051" s="230"/>
      <c r="BK3051" s="230"/>
      <c r="BL3051" s="230"/>
      <c r="BM3051" s="230"/>
      <c r="BN3051" s="230"/>
      <c r="BO3051" s="230"/>
      <c r="BP3051" s="230"/>
      <c r="BQ3051" s="230"/>
      <c r="BR3051" s="230"/>
      <c r="BS3051" s="230"/>
      <c r="BT3051" s="230"/>
      <c r="BU3051" s="230"/>
      <c r="BV3051" s="230"/>
      <c r="BW3051" s="230"/>
      <c r="BX3051" s="230"/>
      <c r="BY3051" s="230"/>
      <c r="BZ3051" s="230"/>
      <c r="CA3051" s="230"/>
      <c r="CB3051" s="230"/>
      <c r="CC3051" s="230"/>
      <c r="CD3051" s="230"/>
      <c r="CE3051" s="230"/>
      <c r="CF3051" s="230"/>
      <c r="CG3051" s="230"/>
      <c r="CH3051" s="230"/>
      <c r="CI3051" s="230"/>
      <c r="CJ3051" s="230"/>
    </row>
    <row r="3052" spans="1:88" ht="14.25" customHeight="1">
      <c r="A3052" s="412"/>
      <c r="B3052" s="78"/>
      <c r="C3052" s="80"/>
      <c r="E3052" s="224"/>
      <c r="F3052" s="224"/>
      <c r="G3052" s="224"/>
      <c r="H3052" s="224"/>
      <c r="I3052" s="232"/>
      <c r="J3052" s="224"/>
      <c r="K3052" s="224"/>
      <c r="L3052" s="224"/>
      <c r="M3052" s="233"/>
      <c r="N3052" s="224"/>
      <c r="P3052" s="233"/>
      <c r="Q3052" s="244"/>
      <c r="R3052" s="154"/>
      <c r="S3052" s="154"/>
      <c r="T3052" s="154"/>
      <c r="U3052" s="236"/>
      <c r="V3052" s="225"/>
      <c r="W3052" s="246"/>
      <c r="X3052" s="247"/>
      <c r="Y3052" s="248"/>
      <c r="Z3052" s="249"/>
      <c r="AA3052" s="249"/>
      <c r="AB3052" s="250"/>
      <c r="AC3052" s="250"/>
      <c r="AD3052" s="230"/>
      <c r="AE3052" s="251"/>
      <c r="AF3052" s="252"/>
      <c r="AG3052" s="236"/>
      <c r="AH3052" s="253"/>
      <c r="AI3052" s="230"/>
      <c r="AJ3052" s="230"/>
      <c r="AK3052" s="230"/>
      <c r="AL3052" s="230"/>
      <c r="AM3052" s="230"/>
      <c r="AN3052" s="230"/>
      <c r="AO3052" s="230"/>
      <c r="AP3052" s="230"/>
      <c r="AQ3052" s="230"/>
      <c r="AR3052" s="249"/>
      <c r="AS3052" s="230"/>
      <c r="AT3052" s="230"/>
      <c r="AU3052" s="230"/>
      <c r="AV3052" s="230"/>
      <c r="AW3052" s="230"/>
      <c r="AX3052" s="230"/>
      <c r="AY3052" s="230"/>
      <c r="AZ3052" s="230"/>
      <c r="BA3052" s="230"/>
      <c r="BB3052" s="230"/>
      <c r="BC3052" s="230"/>
      <c r="BD3052" s="230"/>
      <c r="BE3052" s="230"/>
      <c r="BF3052" s="230"/>
      <c r="BG3052" s="230"/>
      <c r="BH3052" s="230"/>
      <c r="BI3052" s="230"/>
      <c r="BJ3052" s="230"/>
      <c r="BK3052" s="230"/>
      <c r="BL3052" s="230"/>
      <c r="BM3052" s="230"/>
      <c r="BN3052" s="230"/>
      <c r="BO3052" s="230"/>
      <c r="BP3052" s="230"/>
      <c r="BQ3052" s="230"/>
      <c r="BR3052" s="230"/>
      <c r="BS3052" s="230"/>
      <c r="BT3052" s="230"/>
      <c r="BU3052" s="230"/>
      <c r="BV3052" s="230"/>
      <c r="BW3052" s="230"/>
      <c r="BX3052" s="230"/>
      <c r="BY3052" s="230"/>
      <c r="BZ3052" s="230"/>
      <c r="CA3052" s="230"/>
      <c r="CB3052" s="230"/>
      <c r="CC3052" s="230"/>
      <c r="CD3052" s="230"/>
      <c r="CE3052" s="230"/>
      <c r="CF3052" s="230"/>
      <c r="CG3052" s="230"/>
      <c r="CH3052" s="230"/>
      <c r="CI3052" s="230"/>
      <c r="CJ3052" s="230"/>
    </row>
    <row r="3053" spans="1:88" ht="14.25" customHeight="1">
      <c r="A3053" s="412"/>
      <c r="B3053" s="78"/>
      <c r="C3053" s="80"/>
      <c r="E3053" s="224"/>
      <c r="F3053" s="224"/>
      <c r="G3053" s="224"/>
      <c r="H3053" s="224"/>
      <c r="I3053" s="232"/>
      <c r="J3053" s="224"/>
      <c r="K3053" s="224"/>
      <c r="L3053" s="224"/>
      <c r="M3053" s="233"/>
      <c r="N3053" s="224"/>
      <c r="P3053" s="233"/>
      <c r="Q3053" s="244"/>
      <c r="R3053" s="154"/>
      <c r="S3053" s="154"/>
      <c r="T3053" s="154"/>
      <c r="U3053" s="236"/>
      <c r="V3053" s="225"/>
      <c r="W3053" s="246"/>
      <c r="X3053" s="247"/>
      <c r="Y3053" s="248"/>
      <c r="Z3053" s="249"/>
      <c r="AA3053" s="249"/>
      <c r="AB3053" s="250"/>
      <c r="AC3053" s="250"/>
      <c r="AD3053" s="230"/>
      <c r="AE3053" s="251"/>
      <c r="AF3053" s="252"/>
      <c r="AG3053" s="236"/>
      <c r="AH3053" s="253"/>
      <c r="AI3053" s="230"/>
      <c r="AJ3053" s="230"/>
      <c r="AK3053" s="230"/>
      <c r="AL3053" s="230"/>
      <c r="AM3053" s="230"/>
      <c r="AN3053" s="230"/>
      <c r="AO3053" s="230"/>
      <c r="AP3053" s="230"/>
      <c r="AQ3053" s="230"/>
      <c r="AR3053" s="249"/>
      <c r="AS3053" s="230"/>
      <c r="AT3053" s="230"/>
      <c r="AU3053" s="230"/>
      <c r="AV3053" s="230"/>
      <c r="AW3053" s="230"/>
      <c r="AX3053" s="230"/>
      <c r="AY3053" s="230"/>
      <c r="AZ3053" s="230"/>
      <c r="BA3053" s="230"/>
      <c r="BB3053" s="230"/>
      <c r="BC3053" s="230"/>
      <c r="BD3053" s="230"/>
      <c r="BE3053" s="230"/>
      <c r="BF3053" s="230"/>
      <c r="BG3053" s="230"/>
      <c r="BH3053" s="230"/>
      <c r="BI3053" s="230"/>
      <c r="BJ3053" s="230"/>
      <c r="BK3053" s="230"/>
      <c r="BL3053" s="230"/>
      <c r="BM3053" s="230"/>
      <c r="BN3053" s="230"/>
      <c r="BO3053" s="230"/>
      <c r="BP3053" s="230"/>
      <c r="BQ3053" s="230"/>
      <c r="BR3053" s="230"/>
      <c r="BS3053" s="230"/>
      <c r="BT3053" s="230"/>
      <c r="BU3053" s="230"/>
      <c r="BV3053" s="230"/>
      <c r="BW3053" s="230"/>
      <c r="BX3053" s="230"/>
      <c r="BY3053" s="230"/>
      <c r="BZ3053" s="230"/>
      <c r="CA3053" s="230"/>
      <c r="CB3053" s="230"/>
      <c r="CC3053" s="230"/>
      <c r="CD3053" s="230"/>
      <c r="CE3053" s="230"/>
      <c r="CF3053" s="230"/>
      <c r="CG3053" s="230"/>
      <c r="CH3053" s="230"/>
      <c r="CI3053" s="230"/>
      <c r="CJ3053" s="230"/>
    </row>
    <row r="3054" spans="1:88" ht="14.25" customHeight="1">
      <c r="A3054" s="412"/>
      <c r="B3054" s="78"/>
      <c r="C3054" s="80"/>
      <c r="E3054" s="224"/>
      <c r="F3054" s="224"/>
      <c r="G3054" s="224"/>
      <c r="H3054" s="224"/>
      <c r="I3054" s="232"/>
      <c r="J3054" s="224"/>
      <c r="K3054" s="224"/>
      <c r="L3054" s="224"/>
      <c r="M3054" s="233"/>
      <c r="N3054" s="224"/>
      <c r="P3054" s="233"/>
      <c r="Q3054" s="244"/>
      <c r="R3054" s="154"/>
      <c r="S3054" s="154"/>
      <c r="T3054" s="154"/>
      <c r="U3054" s="236"/>
      <c r="V3054" s="225"/>
      <c r="W3054" s="246"/>
      <c r="X3054" s="247"/>
      <c r="Y3054" s="248"/>
      <c r="Z3054" s="249"/>
      <c r="AA3054" s="249"/>
      <c r="AB3054" s="250"/>
      <c r="AC3054" s="250"/>
      <c r="AD3054" s="230"/>
      <c r="AE3054" s="251"/>
      <c r="AF3054" s="252"/>
      <c r="AG3054" s="236"/>
      <c r="AH3054" s="253"/>
      <c r="AI3054" s="230"/>
      <c r="AJ3054" s="230"/>
      <c r="AK3054" s="230"/>
      <c r="AL3054" s="230"/>
      <c r="AM3054" s="230"/>
      <c r="AN3054" s="230"/>
      <c r="AO3054" s="230"/>
      <c r="AP3054" s="230"/>
      <c r="AQ3054" s="230"/>
      <c r="AR3054" s="249"/>
      <c r="AS3054" s="230"/>
      <c r="AT3054" s="230"/>
      <c r="AU3054" s="230"/>
      <c r="AV3054" s="230"/>
      <c r="AW3054" s="230"/>
      <c r="AX3054" s="230"/>
      <c r="AY3054" s="230"/>
      <c r="AZ3054" s="230"/>
      <c r="BA3054" s="230"/>
      <c r="BB3054" s="230"/>
      <c r="BC3054" s="230"/>
      <c r="BD3054" s="230"/>
      <c r="BE3054" s="230"/>
      <c r="BF3054" s="230"/>
      <c r="BG3054" s="230"/>
      <c r="BH3054" s="230"/>
      <c r="BI3054" s="230"/>
      <c r="BJ3054" s="230"/>
      <c r="BK3054" s="230"/>
      <c r="BL3054" s="230"/>
      <c r="BM3054" s="230"/>
      <c r="BN3054" s="230"/>
      <c r="BO3054" s="230"/>
      <c r="BP3054" s="230"/>
      <c r="BQ3054" s="230"/>
      <c r="BR3054" s="230"/>
      <c r="BS3054" s="230"/>
      <c r="BT3054" s="230"/>
      <c r="BU3054" s="230"/>
      <c r="BV3054" s="230"/>
      <c r="BW3054" s="230"/>
      <c r="BX3054" s="230"/>
      <c r="BY3054" s="230"/>
      <c r="BZ3054" s="230"/>
      <c r="CA3054" s="230"/>
      <c r="CB3054" s="230"/>
      <c r="CC3054" s="230"/>
      <c r="CD3054" s="230"/>
      <c r="CE3054" s="230"/>
      <c r="CF3054" s="230"/>
      <c r="CG3054" s="230"/>
      <c r="CH3054" s="230"/>
      <c r="CI3054" s="230"/>
      <c r="CJ3054" s="230"/>
    </row>
    <row r="3055" spans="1:88" ht="14.25" customHeight="1">
      <c r="A3055" s="412"/>
      <c r="B3055" s="78"/>
      <c r="C3055" s="80"/>
      <c r="E3055" s="224"/>
      <c r="F3055" s="224"/>
      <c r="G3055" s="224"/>
      <c r="H3055" s="224"/>
      <c r="I3055" s="232"/>
      <c r="J3055" s="224"/>
      <c r="K3055" s="224"/>
      <c r="L3055" s="224"/>
      <c r="M3055" s="233"/>
      <c r="N3055" s="224"/>
      <c r="P3055" s="233"/>
      <c r="Q3055" s="244"/>
      <c r="R3055" s="154"/>
      <c r="S3055" s="154"/>
      <c r="T3055" s="154"/>
      <c r="U3055" s="236"/>
      <c r="V3055" s="225"/>
      <c r="W3055" s="246"/>
      <c r="X3055" s="247"/>
      <c r="Y3055" s="248"/>
      <c r="Z3055" s="249"/>
      <c r="AA3055" s="249"/>
      <c r="AB3055" s="250"/>
      <c r="AC3055" s="250"/>
      <c r="AD3055" s="230"/>
      <c r="AE3055" s="251"/>
      <c r="AF3055" s="252"/>
      <c r="AG3055" s="236"/>
      <c r="AH3055" s="253"/>
      <c r="AI3055" s="230"/>
      <c r="AJ3055" s="230"/>
      <c r="AK3055" s="230"/>
      <c r="AL3055" s="230"/>
      <c r="AM3055" s="230"/>
      <c r="AN3055" s="230"/>
      <c r="AO3055" s="230"/>
      <c r="AP3055" s="230"/>
      <c r="AQ3055" s="230"/>
      <c r="AR3055" s="249"/>
      <c r="AS3055" s="230"/>
      <c r="AT3055" s="230"/>
      <c r="AU3055" s="230"/>
      <c r="AV3055" s="230"/>
      <c r="AW3055" s="230"/>
      <c r="AX3055" s="230"/>
      <c r="AY3055" s="230"/>
      <c r="AZ3055" s="230"/>
      <c r="BA3055" s="230"/>
      <c r="BB3055" s="230"/>
      <c r="BC3055" s="230"/>
      <c r="BD3055" s="230"/>
      <c r="BE3055" s="230"/>
      <c r="BF3055" s="230"/>
      <c r="BG3055" s="230"/>
      <c r="BH3055" s="230"/>
      <c r="BI3055" s="230"/>
      <c r="BJ3055" s="230"/>
      <c r="BK3055" s="230"/>
      <c r="BL3055" s="230"/>
      <c r="BM3055" s="230"/>
      <c r="BN3055" s="230"/>
      <c r="BO3055" s="230"/>
      <c r="BP3055" s="230"/>
      <c r="BQ3055" s="230"/>
      <c r="BR3055" s="230"/>
      <c r="BS3055" s="230"/>
      <c r="BT3055" s="230"/>
      <c r="BU3055" s="230"/>
      <c r="BV3055" s="230"/>
      <c r="BW3055" s="230"/>
      <c r="BX3055" s="230"/>
      <c r="BY3055" s="230"/>
      <c r="BZ3055" s="230"/>
      <c r="CA3055" s="230"/>
      <c r="CB3055" s="230"/>
      <c r="CC3055" s="230"/>
      <c r="CD3055" s="230"/>
      <c r="CE3055" s="230"/>
      <c r="CF3055" s="230"/>
      <c r="CG3055" s="230"/>
      <c r="CH3055" s="230"/>
      <c r="CI3055" s="230"/>
      <c r="CJ3055" s="230"/>
    </row>
    <row r="3056" spans="1:88" ht="14.25" customHeight="1">
      <c r="A3056" s="412"/>
      <c r="B3056" s="78"/>
      <c r="C3056" s="80"/>
      <c r="E3056" s="224"/>
      <c r="F3056" s="224"/>
      <c r="G3056" s="224"/>
      <c r="H3056" s="224"/>
      <c r="I3056" s="232"/>
      <c r="J3056" s="224"/>
      <c r="K3056" s="224"/>
      <c r="L3056" s="224"/>
      <c r="M3056" s="233"/>
      <c r="N3056" s="224"/>
      <c r="P3056" s="233"/>
      <c r="Q3056" s="244"/>
      <c r="R3056" s="154"/>
      <c r="S3056" s="154"/>
      <c r="T3056" s="154"/>
      <c r="U3056" s="236"/>
      <c r="V3056" s="225"/>
      <c r="W3056" s="246"/>
      <c r="X3056" s="247"/>
      <c r="Y3056" s="248"/>
      <c r="Z3056" s="249"/>
      <c r="AA3056" s="249"/>
      <c r="AB3056" s="250"/>
      <c r="AC3056" s="250"/>
      <c r="AD3056" s="230"/>
      <c r="AE3056" s="251"/>
      <c r="AF3056" s="252"/>
      <c r="AG3056" s="236"/>
      <c r="AH3056" s="253"/>
      <c r="AI3056" s="230"/>
      <c r="AJ3056" s="230"/>
      <c r="AK3056" s="230"/>
      <c r="AL3056" s="230"/>
      <c r="AM3056" s="230"/>
      <c r="AN3056" s="230"/>
      <c r="AO3056" s="230"/>
      <c r="AP3056" s="230"/>
      <c r="AQ3056" s="230"/>
      <c r="AR3056" s="249"/>
      <c r="AS3056" s="230"/>
      <c r="AT3056" s="230"/>
      <c r="AU3056" s="230"/>
      <c r="AV3056" s="230"/>
      <c r="AW3056" s="230"/>
      <c r="AX3056" s="230"/>
      <c r="AY3056" s="230"/>
      <c r="AZ3056" s="230"/>
      <c r="BA3056" s="230"/>
      <c r="BB3056" s="230"/>
      <c r="BC3056" s="230"/>
      <c r="BD3056" s="230"/>
      <c r="BE3056" s="230"/>
      <c r="BF3056" s="230"/>
      <c r="BG3056" s="230"/>
      <c r="BH3056" s="230"/>
      <c r="BI3056" s="230"/>
      <c r="BJ3056" s="230"/>
      <c r="BK3056" s="230"/>
      <c r="BL3056" s="230"/>
      <c r="BM3056" s="230"/>
      <c r="BN3056" s="230"/>
      <c r="BO3056" s="230"/>
      <c r="BP3056" s="230"/>
      <c r="BQ3056" s="230"/>
      <c r="BR3056" s="230"/>
      <c r="BS3056" s="230"/>
      <c r="BT3056" s="230"/>
      <c r="BU3056" s="230"/>
      <c r="BV3056" s="230"/>
      <c r="BW3056" s="230"/>
      <c r="BX3056" s="230"/>
      <c r="BY3056" s="230"/>
      <c r="BZ3056" s="230"/>
      <c r="CA3056" s="230"/>
      <c r="CB3056" s="230"/>
      <c r="CC3056" s="230"/>
      <c r="CD3056" s="230"/>
      <c r="CE3056" s="230"/>
      <c r="CF3056" s="230"/>
      <c r="CG3056" s="230"/>
      <c r="CH3056" s="230"/>
      <c r="CI3056" s="230"/>
      <c r="CJ3056" s="230"/>
    </row>
    <row r="3057" spans="1:88" ht="14.25" customHeight="1">
      <c r="A3057" s="412"/>
      <c r="B3057" s="78"/>
      <c r="C3057" s="80"/>
      <c r="E3057" s="224"/>
      <c r="F3057" s="224"/>
      <c r="G3057" s="224"/>
      <c r="H3057" s="224"/>
      <c r="I3057" s="232"/>
      <c r="J3057" s="224"/>
      <c r="K3057" s="224"/>
      <c r="L3057" s="224"/>
      <c r="M3057" s="233"/>
      <c r="N3057" s="224"/>
      <c r="P3057" s="233"/>
      <c r="Q3057" s="244"/>
      <c r="R3057" s="154"/>
      <c r="S3057" s="154"/>
      <c r="T3057" s="154"/>
      <c r="U3057" s="236"/>
      <c r="V3057" s="225"/>
      <c r="W3057" s="246"/>
      <c r="X3057" s="247"/>
      <c r="Y3057" s="248"/>
      <c r="Z3057" s="249"/>
      <c r="AA3057" s="249"/>
      <c r="AB3057" s="250"/>
      <c r="AC3057" s="250"/>
      <c r="AD3057" s="230"/>
      <c r="AE3057" s="251"/>
      <c r="AF3057" s="252"/>
      <c r="AG3057" s="236"/>
      <c r="AH3057" s="253"/>
      <c r="AI3057" s="230"/>
      <c r="AJ3057" s="230"/>
      <c r="AK3057" s="230"/>
      <c r="AL3057" s="230"/>
      <c r="AM3057" s="230"/>
      <c r="AN3057" s="230"/>
      <c r="AO3057" s="230"/>
      <c r="AP3057" s="230"/>
      <c r="AQ3057" s="230"/>
      <c r="AR3057" s="249"/>
      <c r="AS3057" s="230"/>
      <c r="AT3057" s="230"/>
      <c r="AU3057" s="230"/>
      <c r="AV3057" s="230"/>
      <c r="AW3057" s="230"/>
      <c r="AX3057" s="230"/>
      <c r="AY3057" s="230"/>
      <c r="AZ3057" s="230"/>
      <c r="BA3057" s="230"/>
      <c r="BB3057" s="230"/>
      <c r="BC3057" s="230"/>
      <c r="BD3057" s="230"/>
      <c r="BE3057" s="230"/>
      <c r="BF3057" s="230"/>
      <c r="BG3057" s="230"/>
      <c r="BH3057" s="230"/>
      <c r="BI3057" s="230"/>
      <c r="BJ3057" s="230"/>
      <c r="BK3057" s="230"/>
      <c r="BL3057" s="230"/>
      <c r="BM3057" s="230"/>
      <c r="BN3057" s="230"/>
      <c r="BO3057" s="230"/>
      <c r="BP3057" s="230"/>
      <c r="BQ3057" s="230"/>
      <c r="BR3057" s="230"/>
      <c r="BS3057" s="230"/>
      <c r="BT3057" s="230"/>
      <c r="BU3057" s="230"/>
      <c r="BV3057" s="230"/>
      <c r="BW3057" s="230"/>
      <c r="BX3057" s="230"/>
      <c r="BY3057" s="230"/>
      <c r="BZ3057" s="230"/>
      <c r="CA3057" s="230"/>
      <c r="CB3057" s="230"/>
      <c r="CC3057" s="230"/>
      <c r="CD3057" s="230"/>
      <c r="CE3057" s="230"/>
      <c r="CF3057" s="230"/>
      <c r="CG3057" s="230"/>
      <c r="CH3057" s="230"/>
      <c r="CI3057" s="230"/>
      <c r="CJ3057" s="230"/>
    </row>
    <row r="3058" spans="1:88" ht="14.25" customHeight="1">
      <c r="A3058" s="412"/>
      <c r="B3058" s="78"/>
      <c r="C3058" s="80"/>
      <c r="E3058" s="224"/>
      <c r="F3058" s="224"/>
      <c r="G3058" s="224"/>
      <c r="H3058" s="224"/>
      <c r="I3058" s="232"/>
      <c r="J3058" s="224"/>
      <c r="K3058" s="224"/>
      <c r="L3058" s="224"/>
      <c r="M3058" s="233"/>
      <c r="N3058" s="224"/>
      <c r="P3058" s="233"/>
      <c r="Q3058" s="244"/>
      <c r="R3058" s="154"/>
      <c r="S3058" s="154"/>
      <c r="T3058" s="154"/>
      <c r="U3058" s="236"/>
      <c r="V3058" s="225"/>
      <c r="W3058" s="246"/>
      <c r="X3058" s="247"/>
      <c r="Y3058" s="248"/>
      <c r="Z3058" s="249"/>
      <c r="AA3058" s="249"/>
      <c r="AB3058" s="250"/>
      <c r="AC3058" s="250"/>
      <c r="AD3058" s="230"/>
      <c r="AE3058" s="251"/>
      <c r="AF3058" s="252"/>
      <c r="AG3058" s="236"/>
      <c r="AH3058" s="253"/>
      <c r="AI3058" s="230"/>
      <c r="AJ3058" s="230"/>
      <c r="AK3058" s="230"/>
      <c r="AL3058" s="230"/>
      <c r="AM3058" s="230"/>
      <c r="AN3058" s="230"/>
      <c r="AO3058" s="230"/>
      <c r="AP3058" s="230"/>
      <c r="AQ3058" s="230"/>
      <c r="AR3058" s="249"/>
      <c r="AS3058" s="230"/>
      <c r="AT3058" s="230"/>
      <c r="AU3058" s="230"/>
      <c r="AV3058" s="230"/>
      <c r="AW3058" s="230"/>
      <c r="AX3058" s="230"/>
      <c r="AY3058" s="230"/>
      <c r="AZ3058" s="230"/>
      <c r="BA3058" s="230"/>
      <c r="BB3058" s="230"/>
      <c r="BC3058" s="230"/>
      <c r="BD3058" s="230"/>
      <c r="BE3058" s="230"/>
      <c r="BF3058" s="230"/>
      <c r="BG3058" s="230"/>
      <c r="BH3058" s="230"/>
      <c r="BI3058" s="230"/>
      <c r="BJ3058" s="230"/>
      <c r="BK3058" s="230"/>
      <c r="BL3058" s="230"/>
      <c r="BM3058" s="230"/>
      <c r="BN3058" s="230"/>
      <c r="BO3058" s="230"/>
      <c r="BP3058" s="230"/>
      <c r="BQ3058" s="230"/>
      <c r="BR3058" s="230"/>
      <c r="BS3058" s="230"/>
      <c r="BT3058" s="230"/>
      <c r="BU3058" s="230"/>
      <c r="BV3058" s="230"/>
      <c r="BW3058" s="230"/>
      <c r="BX3058" s="230"/>
      <c r="BY3058" s="230"/>
      <c r="BZ3058" s="230"/>
      <c r="CA3058" s="230"/>
      <c r="CB3058" s="230"/>
      <c r="CC3058" s="230"/>
      <c r="CD3058" s="230"/>
      <c r="CE3058" s="230"/>
      <c r="CF3058" s="230"/>
      <c r="CG3058" s="230"/>
      <c r="CH3058" s="230"/>
      <c r="CI3058" s="230"/>
      <c r="CJ3058" s="230"/>
    </row>
    <row r="3059" spans="1:88" ht="14.25" customHeight="1">
      <c r="A3059" s="412"/>
      <c r="B3059" s="78"/>
      <c r="C3059" s="80"/>
      <c r="E3059" s="224"/>
      <c r="F3059" s="224"/>
      <c r="G3059" s="224"/>
      <c r="H3059" s="224"/>
      <c r="I3059" s="232"/>
      <c r="J3059" s="224"/>
      <c r="K3059" s="224"/>
      <c r="L3059" s="224"/>
      <c r="M3059" s="233"/>
      <c r="N3059" s="224"/>
      <c r="P3059" s="233"/>
      <c r="Q3059" s="244"/>
      <c r="R3059" s="154"/>
      <c r="S3059" s="154"/>
      <c r="T3059" s="154"/>
      <c r="U3059" s="236"/>
      <c r="V3059" s="225"/>
      <c r="W3059" s="246"/>
      <c r="X3059" s="247"/>
      <c r="Y3059" s="248"/>
      <c r="Z3059" s="249"/>
      <c r="AA3059" s="249"/>
      <c r="AB3059" s="250"/>
      <c r="AC3059" s="250"/>
      <c r="AD3059" s="230"/>
      <c r="AE3059" s="251"/>
      <c r="AF3059" s="252"/>
      <c r="AG3059" s="236"/>
      <c r="AH3059" s="253"/>
      <c r="AI3059" s="230"/>
      <c r="AJ3059" s="230"/>
      <c r="AK3059" s="230"/>
      <c r="AL3059" s="230"/>
      <c r="AM3059" s="230"/>
      <c r="AN3059" s="230"/>
      <c r="AO3059" s="230"/>
      <c r="AP3059" s="230"/>
      <c r="AQ3059" s="230"/>
      <c r="AR3059" s="249"/>
      <c r="AS3059" s="230"/>
      <c r="AT3059" s="230"/>
      <c r="AU3059" s="230"/>
      <c r="AV3059" s="230"/>
      <c r="AW3059" s="230"/>
      <c r="AX3059" s="230"/>
      <c r="AY3059" s="230"/>
      <c r="AZ3059" s="230"/>
      <c r="BA3059" s="230"/>
      <c r="BB3059" s="230"/>
      <c r="BC3059" s="230"/>
      <c r="BD3059" s="230"/>
      <c r="BE3059" s="230"/>
      <c r="BF3059" s="230"/>
      <c r="BG3059" s="230"/>
      <c r="BH3059" s="230"/>
      <c r="BI3059" s="230"/>
      <c r="BJ3059" s="230"/>
      <c r="BK3059" s="230"/>
      <c r="BL3059" s="230"/>
      <c r="BM3059" s="230"/>
      <c r="BN3059" s="230"/>
      <c r="BO3059" s="230"/>
      <c r="BP3059" s="230"/>
      <c r="BQ3059" s="230"/>
      <c r="BR3059" s="230"/>
      <c r="BS3059" s="230"/>
      <c r="BT3059" s="230"/>
      <c r="BU3059" s="230"/>
      <c r="BV3059" s="230"/>
      <c r="BW3059" s="230"/>
      <c r="BX3059" s="230"/>
      <c r="BY3059" s="230"/>
      <c r="BZ3059" s="230"/>
      <c r="CA3059" s="230"/>
      <c r="CB3059" s="230"/>
      <c r="CC3059" s="230"/>
      <c r="CD3059" s="230"/>
      <c r="CE3059" s="230"/>
      <c r="CF3059" s="230"/>
      <c r="CG3059" s="230"/>
      <c r="CH3059" s="230"/>
      <c r="CI3059" s="230"/>
      <c r="CJ3059" s="230"/>
    </row>
    <row r="3060" spans="1:88" ht="14.25" customHeight="1">
      <c r="A3060" s="412"/>
      <c r="B3060" s="78"/>
      <c r="C3060" s="80"/>
      <c r="E3060" s="224"/>
      <c r="F3060" s="224"/>
      <c r="G3060" s="224"/>
      <c r="H3060" s="224"/>
      <c r="I3060" s="232"/>
      <c r="J3060" s="224"/>
      <c r="K3060" s="224"/>
      <c r="L3060" s="224"/>
      <c r="M3060" s="233"/>
      <c r="N3060" s="224"/>
      <c r="P3060" s="233"/>
      <c r="Q3060" s="244"/>
      <c r="R3060" s="154"/>
      <c r="S3060" s="154"/>
      <c r="T3060" s="154"/>
      <c r="U3060" s="236"/>
      <c r="V3060" s="225"/>
      <c r="W3060" s="246"/>
      <c r="X3060" s="247"/>
      <c r="Y3060" s="248"/>
      <c r="Z3060" s="249"/>
      <c r="AA3060" s="249"/>
      <c r="AB3060" s="250"/>
      <c r="AC3060" s="250"/>
      <c r="AD3060" s="230"/>
      <c r="AE3060" s="251"/>
      <c r="AF3060" s="252"/>
      <c r="AG3060" s="236"/>
      <c r="AH3060" s="253"/>
      <c r="AI3060" s="230"/>
      <c r="AJ3060" s="230"/>
      <c r="AK3060" s="230"/>
      <c r="AL3060" s="230"/>
      <c r="AM3060" s="230"/>
      <c r="AN3060" s="230"/>
      <c r="AO3060" s="230"/>
      <c r="AP3060" s="230"/>
      <c r="AQ3060" s="230"/>
      <c r="AR3060" s="249"/>
      <c r="AS3060" s="230"/>
      <c r="AT3060" s="230"/>
      <c r="AU3060" s="230"/>
      <c r="AV3060" s="230"/>
      <c r="AW3060" s="230"/>
      <c r="AX3060" s="230"/>
      <c r="AY3060" s="230"/>
      <c r="AZ3060" s="230"/>
      <c r="BA3060" s="230"/>
      <c r="BB3060" s="230"/>
      <c r="BC3060" s="230"/>
      <c r="BD3060" s="230"/>
      <c r="BE3060" s="230"/>
      <c r="BF3060" s="230"/>
      <c r="BG3060" s="230"/>
      <c r="BH3060" s="230"/>
      <c r="BI3060" s="230"/>
      <c r="BJ3060" s="230"/>
      <c r="BK3060" s="230"/>
      <c r="BL3060" s="230"/>
      <c r="BM3060" s="230"/>
      <c r="BN3060" s="230"/>
      <c r="BO3060" s="230"/>
      <c r="BP3060" s="230"/>
      <c r="BQ3060" s="230"/>
      <c r="BR3060" s="230"/>
      <c r="BS3060" s="230"/>
      <c r="BT3060" s="230"/>
      <c r="BU3060" s="230"/>
      <c r="BV3060" s="230"/>
      <c r="BW3060" s="230"/>
      <c r="BX3060" s="230"/>
      <c r="BY3060" s="230"/>
      <c r="BZ3060" s="230"/>
      <c r="CA3060" s="230"/>
      <c r="CB3060" s="230"/>
      <c r="CC3060" s="230"/>
      <c r="CD3060" s="230"/>
      <c r="CE3060" s="230"/>
      <c r="CF3060" s="230"/>
      <c r="CG3060" s="230"/>
      <c r="CH3060" s="230"/>
      <c r="CI3060" s="230"/>
      <c r="CJ3060" s="230"/>
    </row>
    <row r="3061" spans="1:88" ht="14.25" customHeight="1">
      <c r="A3061" s="412"/>
      <c r="B3061" s="78"/>
      <c r="C3061" s="80"/>
      <c r="E3061" s="224"/>
      <c r="F3061" s="224"/>
      <c r="G3061" s="224"/>
      <c r="H3061" s="224"/>
      <c r="I3061" s="232"/>
      <c r="J3061" s="224"/>
      <c r="K3061" s="224"/>
      <c r="L3061" s="224"/>
      <c r="M3061" s="233"/>
      <c r="N3061" s="224"/>
      <c r="P3061" s="233"/>
      <c r="Q3061" s="244"/>
      <c r="R3061" s="154"/>
      <c r="S3061" s="154"/>
      <c r="T3061" s="154"/>
      <c r="U3061" s="236"/>
      <c r="V3061" s="225"/>
      <c r="W3061" s="246"/>
      <c r="X3061" s="247"/>
      <c r="Y3061" s="248"/>
      <c r="Z3061" s="249"/>
      <c r="AA3061" s="249"/>
      <c r="AB3061" s="250"/>
      <c r="AC3061" s="250"/>
      <c r="AD3061" s="230"/>
      <c r="AE3061" s="251"/>
      <c r="AF3061" s="252"/>
      <c r="AG3061" s="236"/>
      <c r="AH3061" s="253"/>
      <c r="AI3061" s="230"/>
      <c r="AJ3061" s="230"/>
      <c r="AK3061" s="230"/>
      <c r="AL3061" s="230"/>
      <c r="AM3061" s="230"/>
      <c r="AN3061" s="230"/>
      <c r="AO3061" s="230"/>
      <c r="AP3061" s="230"/>
      <c r="AQ3061" s="230"/>
      <c r="AR3061" s="249"/>
      <c r="AS3061" s="230"/>
      <c r="AT3061" s="230"/>
      <c r="AU3061" s="230"/>
      <c r="AV3061" s="230"/>
      <c r="AW3061" s="230"/>
      <c r="AX3061" s="230"/>
      <c r="AY3061" s="230"/>
      <c r="AZ3061" s="230"/>
      <c r="BA3061" s="230"/>
      <c r="BB3061" s="230"/>
      <c r="BC3061" s="230"/>
      <c r="BD3061" s="230"/>
      <c r="BE3061" s="230"/>
      <c r="BF3061" s="230"/>
      <c r="BG3061" s="230"/>
      <c r="BH3061" s="230"/>
      <c r="BI3061" s="230"/>
      <c r="BJ3061" s="230"/>
      <c r="BK3061" s="230"/>
      <c r="BL3061" s="230"/>
      <c r="BM3061" s="230"/>
      <c r="BN3061" s="230"/>
      <c r="BO3061" s="230"/>
      <c r="BP3061" s="230"/>
      <c r="BQ3061" s="230"/>
      <c r="BR3061" s="230"/>
      <c r="BS3061" s="230"/>
      <c r="BT3061" s="230"/>
      <c r="BU3061" s="230"/>
      <c r="BV3061" s="230"/>
      <c r="BW3061" s="230"/>
      <c r="BX3061" s="230"/>
      <c r="BY3061" s="230"/>
      <c r="BZ3061" s="230"/>
      <c r="CA3061" s="230"/>
      <c r="CB3061" s="230"/>
      <c r="CC3061" s="230"/>
      <c r="CD3061" s="230"/>
      <c r="CE3061" s="230"/>
      <c r="CF3061" s="230"/>
      <c r="CG3061" s="230"/>
      <c r="CH3061" s="230"/>
      <c r="CI3061" s="230"/>
      <c r="CJ3061" s="230"/>
    </row>
    <row r="3062" spans="1:88" ht="14.25" customHeight="1">
      <c r="A3062" s="412"/>
      <c r="B3062" s="78"/>
      <c r="C3062" s="80"/>
      <c r="E3062" s="224"/>
      <c r="F3062" s="224"/>
      <c r="G3062" s="224"/>
      <c r="H3062" s="224"/>
      <c r="I3062" s="232"/>
      <c r="J3062" s="224"/>
      <c r="K3062" s="224"/>
      <c r="L3062" s="224"/>
      <c r="M3062" s="233"/>
      <c r="N3062" s="224"/>
      <c r="P3062" s="233"/>
      <c r="Q3062" s="244"/>
      <c r="R3062" s="154"/>
      <c r="S3062" s="154"/>
      <c r="T3062" s="154"/>
      <c r="U3062" s="236"/>
      <c r="V3062" s="225"/>
      <c r="W3062" s="246"/>
      <c r="X3062" s="247"/>
      <c r="Y3062" s="248"/>
      <c r="Z3062" s="249"/>
      <c r="AA3062" s="249"/>
      <c r="AB3062" s="250"/>
      <c r="AC3062" s="250"/>
      <c r="AD3062" s="230"/>
      <c r="AE3062" s="251"/>
      <c r="AF3062" s="252"/>
      <c r="AG3062" s="236"/>
      <c r="AH3062" s="253"/>
      <c r="AI3062" s="230"/>
      <c r="AJ3062" s="230"/>
      <c r="AK3062" s="230"/>
      <c r="AL3062" s="230"/>
      <c r="AM3062" s="230"/>
      <c r="AN3062" s="230"/>
      <c r="AO3062" s="230"/>
      <c r="AP3062" s="230"/>
      <c r="AQ3062" s="230"/>
      <c r="AR3062" s="249"/>
      <c r="AS3062" s="230"/>
      <c r="AT3062" s="230"/>
      <c r="AU3062" s="230"/>
      <c r="AV3062" s="230"/>
      <c r="AW3062" s="230"/>
      <c r="AX3062" s="230"/>
      <c r="AY3062" s="230"/>
      <c r="AZ3062" s="230"/>
      <c r="BA3062" s="230"/>
      <c r="BB3062" s="230"/>
      <c r="BC3062" s="230"/>
      <c r="BD3062" s="230"/>
      <c r="BE3062" s="230"/>
      <c r="BF3062" s="230"/>
      <c r="BG3062" s="230"/>
      <c r="BH3062" s="230"/>
      <c r="BI3062" s="230"/>
      <c r="BJ3062" s="230"/>
      <c r="BK3062" s="230"/>
      <c r="BL3062" s="230"/>
      <c r="BM3062" s="230"/>
      <c r="BN3062" s="230"/>
      <c r="BO3062" s="230"/>
      <c r="BP3062" s="230"/>
      <c r="BQ3062" s="230"/>
      <c r="BR3062" s="230"/>
      <c r="BS3062" s="230"/>
      <c r="BT3062" s="230"/>
      <c r="BU3062" s="230"/>
      <c r="BV3062" s="230"/>
      <c r="BW3062" s="230"/>
      <c r="BX3062" s="230"/>
      <c r="BY3062" s="230"/>
      <c r="BZ3062" s="230"/>
      <c r="CA3062" s="230"/>
      <c r="CB3062" s="230"/>
      <c r="CC3062" s="230"/>
      <c r="CD3062" s="230"/>
      <c r="CE3062" s="230"/>
      <c r="CF3062" s="230"/>
      <c r="CG3062" s="230"/>
      <c r="CH3062" s="230"/>
      <c r="CI3062" s="230"/>
      <c r="CJ3062" s="230"/>
    </row>
    <row r="3063" spans="1:88" ht="14.25" customHeight="1">
      <c r="A3063" s="412"/>
      <c r="B3063" s="78"/>
      <c r="C3063" s="80"/>
      <c r="E3063" s="224"/>
      <c r="F3063" s="224"/>
      <c r="G3063" s="224"/>
      <c r="H3063" s="224"/>
      <c r="I3063" s="232"/>
      <c r="J3063" s="224"/>
      <c r="K3063" s="224"/>
      <c r="L3063" s="224"/>
      <c r="M3063" s="233"/>
      <c r="N3063" s="224"/>
      <c r="P3063" s="233"/>
      <c r="Q3063" s="244"/>
      <c r="R3063" s="154"/>
      <c r="S3063" s="154"/>
      <c r="T3063" s="154"/>
      <c r="U3063" s="236"/>
      <c r="V3063" s="225"/>
      <c r="W3063" s="246"/>
      <c r="X3063" s="247"/>
      <c r="Y3063" s="248"/>
      <c r="Z3063" s="249"/>
      <c r="AA3063" s="249"/>
      <c r="AB3063" s="250"/>
      <c r="AC3063" s="250"/>
      <c r="AD3063" s="230"/>
      <c r="AE3063" s="251"/>
      <c r="AF3063" s="252"/>
      <c r="AG3063" s="236"/>
      <c r="AH3063" s="253"/>
      <c r="AI3063" s="230"/>
      <c r="AJ3063" s="230"/>
      <c r="AK3063" s="230"/>
      <c r="AL3063" s="230"/>
      <c r="AM3063" s="230"/>
      <c r="AN3063" s="230"/>
      <c r="AO3063" s="230"/>
      <c r="AP3063" s="230"/>
      <c r="AQ3063" s="230"/>
      <c r="AR3063" s="249"/>
      <c r="AS3063" s="230"/>
      <c r="AT3063" s="230"/>
      <c r="AU3063" s="230"/>
      <c r="AV3063" s="230"/>
      <c r="AW3063" s="230"/>
      <c r="AX3063" s="230"/>
      <c r="AY3063" s="230"/>
      <c r="AZ3063" s="230"/>
      <c r="BA3063" s="230"/>
      <c r="BB3063" s="230"/>
      <c r="BC3063" s="230"/>
      <c r="BD3063" s="230"/>
      <c r="BE3063" s="230"/>
      <c r="BF3063" s="230"/>
      <c r="BG3063" s="230"/>
      <c r="BH3063" s="230"/>
      <c r="BI3063" s="230"/>
      <c r="BJ3063" s="230"/>
      <c r="BK3063" s="230"/>
      <c r="BL3063" s="230"/>
      <c r="BM3063" s="230"/>
      <c r="BN3063" s="230"/>
      <c r="BO3063" s="230"/>
      <c r="BP3063" s="230"/>
      <c r="BQ3063" s="230"/>
      <c r="BR3063" s="230"/>
      <c r="BS3063" s="230"/>
      <c r="BT3063" s="230"/>
      <c r="BU3063" s="230"/>
      <c r="BV3063" s="230"/>
      <c r="BW3063" s="230"/>
      <c r="BX3063" s="230"/>
      <c r="BY3063" s="230"/>
      <c r="BZ3063" s="230"/>
      <c r="CA3063" s="230"/>
      <c r="CB3063" s="230"/>
      <c r="CC3063" s="230"/>
      <c r="CD3063" s="230"/>
      <c r="CE3063" s="230"/>
      <c r="CF3063" s="230"/>
      <c r="CG3063" s="230"/>
      <c r="CH3063" s="230"/>
      <c r="CI3063" s="230"/>
      <c r="CJ3063" s="230"/>
    </row>
    <row r="3064" spans="1:88" ht="14.25" customHeight="1">
      <c r="A3064" s="412"/>
      <c r="B3064" s="78"/>
      <c r="C3064" s="80"/>
      <c r="E3064" s="224"/>
      <c r="F3064" s="224"/>
      <c r="G3064" s="224"/>
      <c r="H3064" s="224"/>
      <c r="I3064" s="232"/>
      <c r="J3064" s="224"/>
      <c r="K3064" s="224"/>
      <c r="L3064" s="224"/>
      <c r="M3064" s="233"/>
      <c r="N3064" s="224"/>
      <c r="P3064" s="233"/>
      <c r="Q3064" s="244"/>
      <c r="R3064" s="154"/>
      <c r="S3064" s="154"/>
      <c r="T3064" s="154"/>
      <c r="U3064" s="236"/>
      <c r="V3064" s="225"/>
      <c r="W3064" s="246"/>
      <c r="X3064" s="247"/>
      <c r="Y3064" s="248"/>
      <c r="Z3064" s="249"/>
      <c r="AA3064" s="249"/>
      <c r="AB3064" s="250"/>
      <c r="AC3064" s="250"/>
      <c r="AD3064" s="230"/>
      <c r="AE3064" s="251"/>
      <c r="AF3064" s="252"/>
      <c r="AG3064" s="236"/>
      <c r="AH3064" s="253"/>
      <c r="AI3064" s="230"/>
      <c r="AJ3064" s="230"/>
      <c r="AK3064" s="230"/>
      <c r="AL3064" s="230"/>
      <c r="AM3064" s="230"/>
      <c r="AN3064" s="230"/>
      <c r="AO3064" s="230"/>
      <c r="AP3064" s="230"/>
      <c r="AQ3064" s="230"/>
      <c r="AR3064" s="249"/>
      <c r="AS3064" s="230"/>
      <c r="AT3064" s="230"/>
      <c r="AU3064" s="230"/>
      <c r="AV3064" s="230"/>
      <c r="AW3064" s="230"/>
      <c r="AX3064" s="230"/>
      <c r="AY3064" s="230"/>
      <c r="AZ3064" s="230"/>
      <c r="BA3064" s="230"/>
      <c r="BB3064" s="230"/>
      <c r="BC3064" s="230"/>
      <c r="BD3064" s="230"/>
      <c r="BE3064" s="230"/>
      <c r="BF3064" s="230"/>
      <c r="BG3064" s="230"/>
      <c r="BH3064" s="230"/>
      <c r="BI3064" s="230"/>
      <c r="BJ3064" s="230"/>
      <c r="BK3064" s="230"/>
      <c r="BL3064" s="230"/>
      <c r="BM3064" s="230"/>
      <c r="BN3064" s="230"/>
      <c r="BO3064" s="230"/>
      <c r="BP3064" s="230"/>
      <c r="BQ3064" s="230"/>
      <c r="BR3064" s="230"/>
      <c r="BS3064" s="230"/>
      <c r="BT3064" s="230"/>
      <c r="BU3064" s="230"/>
      <c r="BV3064" s="230"/>
      <c r="BW3064" s="230"/>
      <c r="BX3064" s="230"/>
      <c r="BY3064" s="230"/>
      <c r="BZ3064" s="230"/>
      <c r="CA3064" s="230"/>
      <c r="CB3064" s="230"/>
      <c r="CC3064" s="230"/>
      <c r="CD3064" s="230"/>
      <c r="CE3064" s="230"/>
      <c r="CF3064" s="230"/>
      <c r="CG3064" s="230"/>
      <c r="CH3064" s="230"/>
      <c r="CI3064" s="230"/>
      <c r="CJ3064" s="230"/>
    </row>
    <row r="3065" spans="1:88" ht="14.25" customHeight="1">
      <c r="A3065" s="412"/>
      <c r="B3065" s="78"/>
      <c r="C3065" s="80"/>
      <c r="E3065" s="224"/>
      <c r="F3065" s="224"/>
      <c r="G3065" s="224"/>
      <c r="H3065" s="224"/>
      <c r="I3065" s="232"/>
      <c r="J3065" s="224"/>
      <c r="K3065" s="224"/>
      <c r="L3065" s="224"/>
      <c r="M3065" s="233"/>
      <c r="N3065" s="224"/>
      <c r="P3065" s="233"/>
      <c r="Q3065" s="244"/>
      <c r="R3065" s="154"/>
      <c r="S3065" s="154"/>
      <c r="T3065" s="154"/>
      <c r="U3065" s="236"/>
      <c r="V3065" s="225"/>
      <c r="W3065" s="246"/>
      <c r="X3065" s="247"/>
      <c r="Y3065" s="248"/>
      <c r="Z3065" s="249"/>
      <c r="AA3065" s="249"/>
      <c r="AB3065" s="250"/>
      <c r="AC3065" s="250"/>
      <c r="AD3065" s="230"/>
      <c r="AE3065" s="251"/>
      <c r="AF3065" s="252"/>
      <c r="AG3065" s="236"/>
      <c r="AH3065" s="253"/>
      <c r="AI3065" s="230"/>
      <c r="AJ3065" s="230"/>
      <c r="AK3065" s="230"/>
      <c r="AL3065" s="230"/>
      <c r="AM3065" s="230"/>
      <c r="AN3065" s="230"/>
      <c r="AO3065" s="230"/>
      <c r="AP3065" s="230"/>
      <c r="AQ3065" s="230"/>
      <c r="AR3065" s="249"/>
      <c r="AS3065" s="230"/>
      <c r="AT3065" s="230"/>
      <c r="AU3065" s="230"/>
      <c r="AV3065" s="230"/>
      <c r="AW3065" s="230"/>
      <c r="AX3065" s="230"/>
      <c r="AY3065" s="230"/>
      <c r="AZ3065" s="230"/>
      <c r="BA3065" s="230"/>
      <c r="BB3065" s="230"/>
      <c r="BC3065" s="230"/>
      <c r="BD3065" s="230"/>
      <c r="BE3065" s="230"/>
      <c r="BF3065" s="230"/>
      <c r="BG3065" s="230"/>
      <c r="BH3065" s="230"/>
      <c r="BI3065" s="230"/>
      <c r="BJ3065" s="230"/>
      <c r="BK3065" s="230"/>
      <c r="BL3065" s="230"/>
      <c r="BM3065" s="230"/>
      <c r="BN3065" s="230"/>
      <c r="BO3065" s="230"/>
      <c r="BP3065" s="230"/>
      <c r="BQ3065" s="230"/>
      <c r="BR3065" s="230"/>
      <c r="BS3065" s="230"/>
      <c r="BT3065" s="230"/>
      <c r="BU3065" s="230"/>
      <c r="BV3065" s="230"/>
      <c r="BW3065" s="230"/>
      <c r="BX3065" s="230"/>
      <c r="BY3065" s="230"/>
      <c r="BZ3065" s="230"/>
      <c r="CA3065" s="230"/>
      <c r="CB3065" s="230"/>
      <c r="CC3065" s="230"/>
      <c r="CD3065" s="230"/>
      <c r="CE3065" s="230"/>
      <c r="CF3065" s="230"/>
      <c r="CG3065" s="230"/>
      <c r="CH3065" s="230"/>
      <c r="CI3065" s="230"/>
      <c r="CJ3065" s="230"/>
    </row>
    <row r="3066" spans="1:88" ht="14.25" customHeight="1">
      <c r="A3066" s="412"/>
      <c r="B3066" s="78"/>
      <c r="C3066" s="80"/>
      <c r="E3066" s="224"/>
      <c r="F3066" s="224"/>
      <c r="G3066" s="224"/>
      <c r="H3066" s="224"/>
      <c r="I3066" s="232"/>
      <c r="J3066" s="224"/>
      <c r="K3066" s="224"/>
      <c r="L3066" s="224"/>
      <c r="M3066" s="233"/>
      <c r="N3066" s="224"/>
      <c r="P3066" s="233"/>
      <c r="Q3066" s="244"/>
      <c r="R3066" s="154"/>
      <c r="S3066" s="154"/>
      <c r="T3066" s="154"/>
      <c r="U3066" s="236"/>
      <c r="V3066" s="225"/>
      <c r="W3066" s="246"/>
      <c r="X3066" s="247"/>
      <c r="Y3066" s="248"/>
      <c r="Z3066" s="249"/>
      <c r="AA3066" s="249"/>
      <c r="AB3066" s="250"/>
      <c r="AC3066" s="250"/>
      <c r="AD3066" s="230"/>
      <c r="AE3066" s="251"/>
      <c r="AF3066" s="252"/>
      <c r="AG3066" s="236"/>
      <c r="AH3066" s="253"/>
      <c r="AI3066" s="230"/>
      <c r="AJ3066" s="230"/>
      <c r="AK3066" s="230"/>
      <c r="AL3066" s="230"/>
      <c r="AM3066" s="230"/>
      <c r="AN3066" s="230"/>
      <c r="AO3066" s="230"/>
      <c r="AP3066" s="230"/>
      <c r="AQ3066" s="230"/>
      <c r="AR3066" s="249"/>
      <c r="AS3066" s="230"/>
      <c r="AT3066" s="230"/>
      <c r="AU3066" s="230"/>
      <c r="AV3066" s="230"/>
      <c r="AW3066" s="230"/>
      <c r="AX3066" s="230"/>
      <c r="AY3066" s="230"/>
      <c r="AZ3066" s="230"/>
      <c r="BA3066" s="230"/>
      <c r="BB3066" s="230"/>
      <c r="BC3066" s="230"/>
      <c r="BD3066" s="230"/>
      <c r="BE3066" s="230"/>
      <c r="BF3066" s="230"/>
      <c r="BG3066" s="230"/>
      <c r="BH3066" s="230"/>
      <c r="BI3066" s="230"/>
      <c r="BJ3066" s="230"/>
      <c r="BK3066" s="230"/>
      <c r="BL3066" s="230"/>
      <c r="BM3066" s="230"/>
      <c r="BN3066" s="230"/>
      <c r="BO3066" s="230"/>
      <c r="BP3066" s="230"/>
      <c r="BQ3066" s="230"/>
      <c r="BR3066" s="230"/>
      <c r="BS3066" s="230"/>
      <c r="BT3066" s="230"/>
      <c r="BU3066" s="230"/>
      <c r="BV3066" s="230"/>
      <c r="BW3066" s="230"/>
      <c r="BX3066" s="230"/>
      <c r="BY3066" s="230"/>
      <c r="BZ3066" s="230"/>
      <c r="CA3066" s="230"/>
      <c r="CB3066" s="230"/>
      <c r="CC3066" s="230"/>
      <c r="CD3066" s="230"/>
      <c r="CE3066" s="230"/>
      <c r="CF3066" s="230"/>
      <c r="CG3066" s="230"/>
      <c r="CH3066" s="230"/>
      <c r="CI3066" s="230"/>
      <c r="CJ3066" s="230"/>
    </row>
    <row r="3067" spans="1:88" ht="14.25" customHeight="1">
      <c r="A3067" s="412"/>
      <c r="B3067" s="78"/>
      <c r="C3067" s="80"/>
      <c r="E3067" s="224"/>
      <c r="F3067" s="224"/>
      <c r="G3067" s="224"/>
      <c r="H3067" s="224"/>
      <c r="I3067" s="232"/>
      <c r="J3067" s="224"/>
      <c r="K3067" s="224"/>
      <c r="L3067" s="224"/>
      <c r="M3067" s="233"/>
      <c r="N3067" s="224"/>
      <c r="P3067" s="233"/>
      <c r="Q3067" s="244"/>
      <c r="R3067" s="154"/>
      <c r="S3067" s="154"/>
      <c r="T3067" s="154"/>
      <c r="U3067" s="236"/>
      <c r="V3067" s="225"/>
      <c r="W3067" s="246"/>
      <c r="X3067" s="247"/>
      <c r="Y3067" s="248"/>
      <c r="Z3067" s="249"/>
      <c r="AA3067" s="249"/>
      <c r="AB3067" s="250"/>
      <c r="AC3067" s="250"/>
      <c r="AD3067" s="230"/>
      <c r="AE3067" s="251"/>
      <c r="AF3067" s="252"/>
      <c r="AG3067" s="236"/>
      <c r="AH3067" s="253"/>
      <c r="AI3067" s="230"/>
      <c r="AJ3067" s="230"/>
      <c r="AK3067" s="230"/>
      <c r="AL3067" s="230"/>
      <c r="AM3067" s="230"/>
      <c r="AN3067" s="230"/>
      <c r="AO3067" s="230"/>
      <c r="AP3067" s="230"/>
      <c r="AQ3067" s="230"/>
      <c r="AR3067" s="249"/>
      <c r="AS3067" s="230"/>
      <c r="AT3067" s="230"/>
      <c r="AU3067" s="230"/>
      <c r="AV3067" s="230"/>
      <c r="AW3067" s="230"/>
      <c r="AX3067" s="230"/>
      <c r="AY3067" s="230"/>
      <c r="AZ3067" s="230"/>
      <c r="BA3067" s="230"/>
      <c r="BB3067" s="230"/>
      <c r="BC3067" s="230"/>
      <c r="BD3067" s="230"/>
      <c r="BE3067" s="230"/>
      <c r="BF3067" s="230"/>
      <c r="BG3067" s="230"/>
      <c r="BH3067" s="230"/>
      <c r="BI3067" s="230"/>
      <c r="BJ3067" s="230"/>
      <c r="BK3067" s="230"/>
      <c r="BL3067" s="230"/>
      <c r="BM3067" s="230"/>
      <c r="BN3067" s="230"/>
      <c r="BO3067" s="230"/>
      <c r="BP3067" s="230"/>
      <c r="BQ3067" s="230"/>
      <c r="BR3067" s="230"/>
      <c r="BS3067" s="230"/>
      <c r="BT3067" s="230"/>
      <c r="BU3067" s="230"/>
      <c r="BV3067" s="230"/>
      <c r="BW3067" s="230"/>
      <c r="BX3067" s="230"/>
      <c r="BY3067" s="230"/>
      <c r="BZ3067" s="230"/>
      <c r="CA3067" s="230"/>
      <c r="CB3067" s="230"/>
      <c r="CC3067" s="230"/>
      <c r="CD3067" s="230"/>
      <c r="CE3067" s="230"/>
      <c r="CF3067" s="230"/>
      <c r="CG3067" s="230"/>
      <c r="CH3067" s="230"/>
      <c r="CI3067" s="230"/>
      <c r="CJ3067" s="230"/>
    </row>
    <row r="3068" spans="1:88" ht="14.25" customHeight="1">
      <c r="A3068" s="412"/>
      <c r="B3068" s="78"/>
      <c r="C3068" s="80"/>
      <c r="E3068" s="224"/>
      <c r="F3068" s="224"/>
      <c r="G3068" s="224"/>
      <c r="H3068" s="224"/>
      <c r="I3068" s="232"/>
      <c r="J3068" s="224"/>
      <c r="K3068" s="224"/>
      <c r="L3068" s="224"/>
      <c r="M3068" s="233"/>
      <c r="N3068" s="224"/>
      <c r="P3068" s="233"/>
      <c r="Q3068" s="244"/>
      <c r="R3068" s="154"/>
      <c r="S3068" s="154"/>
      <c r="T3068" s="154"/>
      <c r="U3068" s="236"/>
      <c r="V3068" s="225"/>
      <c r="W3068" s="246"/>
      <c r="X3068" s="247"/>
      <c r="Y3068" s="248"/>
      <c r="Z3068" s="249"/>
      <c r="AA3068" s="249"/>
      <c r="AB3068" s="250"/>
      <c r="AC3068" s="250"/>
      <c r="AD3068" s="230"/>
      <c r="AE3068" s="251"/>
      <c r="AF3068" s="252"/>
      <c r="AG3068" s="236"/>
      <c r="AH3068" s="253"/>
      <c r="AI3068" s="230"/>
      <c r="AJ3068" s="230"/>
      <c r="AK3068" s="230"/>
      <c r="AL3068" s="230"/>
      <c r="AM3068" s="230"/>
      <c r="AN3068" s="230"/>
      <c r="AO3068" s="230"/>
      <c r="AP3068" s="230"/>
      <c r="AQ3068" s="230"/>
      <c r="AR3068" s="249"/>
      <c r="AS3068" s="230"/>
      <c r="AT3068" s="230"/>
      <c r="AU3068" s="230"/>
      <c r="AV3068" s="230"/>
      <c r="AW3068" s="230"/>
      <c r="AX3068" s="230"/>
      <c r="AY3068" s="230"/>
      <c r="AZ3068" s="230"/>
      <c r="BA3068" s="230"/>
      <c r="BB3068" s="230"/>
      <c r="BC3068" s="230"/>
      <c r="BD3068" s="230"/>
      <c r="BE3068" s="230"/>
      <c r="BF3068" s="230"/>
      <c r="BG3068" s="230"/>
      <c r="BH3068" s="230"/>
      <c r="BI3068" s="230"/>
      <c r="BJ3068" s="230"/>
      <c r="BK3068" s="230"/>
      <c r="BL3068" s="230"/>
      <c r="BM3068" s="230"/>
      <c r="BN3068" s="230"/>
      <c r="BO3068" s="230"/>
      <c r="BP3068" s="230"/>
      <c r="BQ3068" s="230"/>
      <c r="BR3068" s="230"/>
      <c r="BS3068" s="230"/>
      <c r="BT3068" s="230"/>
      <c r="BU3068" s="230"/>
      <c r="BV3068" s="230"/>
      <c r="BW3068" s="230"/>
      <c r="BX3068" s="230"/>
      <c r="BY3068" s="230"/>
      <c r="BZ3068" s="230"/>
      <c r="CA3068" s="230"/>
      <c r="CB3068" s="230"/>
      <c r="CC3068" s="230"/>
      <c r="CD3068" s="230"/>
      <c r="CE3068" s="230"/>
      <c r="CF3068" s="230"/>
      <c r="CG3068" s="230"/>
      <c r="CH3068" s="230"/>
      <c r="CI3068" s="230"/>
      <c r="CJ3068" s="230"/>
    </row>
    <row r="3069" spans="1:88" ht="14.25" customHeight="1">
      <c r="A3069" s="412"/>
      <c r="B3069" s="78"/>
      <c r="C3069" s="80"/>
      <c r="E3069" s="224"/>
      <c r="F3069" s="224"/>
      <c r="G3069" s="224"/>
      <c r="H3069" s="224"/>
      <c r="I3069" s="232"/>
      <c r="J3069" s="224"/>
      <c r="K3069" s="224"/>
      <c r="L3069" s="224"/>
      <c r="M3069" s="233"/>
      <c r="N3069" s="224"/>
      <c r="P3069" s="233"/>
      <c r="Q3069" s="244"/>
      <c r="R3069" s="154"/>
      <c r="S3069" s="154"/>
      <c r="T3069" s="154"/>
      <c r="U3069" s="236"/>
      <c r="V3069" s="225"/>
      <c r="W3069" s="246"/>
      <c r="X3069" s="247"/>
      <c r="Y3069" s="248"/>
      <c r="Z3069" s="249"/>
      <c r="AA3069" s="249"/>
      <c r="AB3069" s="250"/>
      <c r="AC3069" s="250"/>
      <c r="AD3069" s="230"/>
      <c r="AE3069" s="251"/>
      <c r="AF3069" s="252"/>
      <c r="AG3069" s="236"/>
      <c r="AH3069" s="253"/>
      <c r="AI3069" s="230"/>
      <c r="AJ3069" s="230"/>
      <c r="AK3069" s="230"/>
      <c r="AL3069" s="230"/>
      <c r="AM3069" s="230"/>
      <c r="AN3069" s="230"/>
      <c r="AO3069" s="230"/>
      <c r="AP3069" s="230"/>
      <c r="AQ3069" s="230"/>
      <c r="AR3069" s="249"/>
      <c r="AS3069" s="230"/>
      <c r="AT3069" s="230"/>
      <c r="AU3069" s="230"/>
      <c r="AV3069" s="230"/>
      <c r="AW3069" s="230"/>
      <c r="AX3069" s="230"/>
      <c r="AY3069" s="230"/>
      <c r="AZ3069" s="230"/>
      <c r="BA3069" s="230"/>
      <c r="BB3069" s="230"/>
      <c r="BC3069" s="230"/>
      <c r="BD3069" s="230"/>
      <c r="BE3069" s="230"/>
      <c r="BF3069" s="230"/>
      <c r="BG3069" s="230"/>
      <c r="BH3069" s="230"/>
      <c r="BI3069" s="230"/>
      <c r="BJ3069" s="230"/>
      <c r="BK3069" s="230"/>
      <c r="BL3069" s="230"/>
      <c r="BM3069" s="230"/>
      <c r="BN3069" s="230"/>
      <c r="BO3069" s="230"/>
      <c r="BP3069" s="230"/>
      <c r="BQ3069" s="230"/>
      <c r="BR3069" s="230"/>
      <c r="BS3069" s="230"/>
      <c r="BT3069" s="230"/>
      <c r="BU3069" s="230"/>
      <c r="BV3069" s="230"/>
      <c r="BW3069" s="230"/>
      <c r="BX3069" s="230"/>
      <c r="BY3069" s="230"/>
      <c r="BZ3069" s="230"/>
      <c r="CA3069" s="230"/>
      <c r="CB3069" s="230"/>
      <c r="CC3069" s="230"/>
      <c r="CD3069" s="230"/>
      <c r="CE3069" s="230"/>
      <c r="CF3069" s="230"/>
      <c r="CG3069" s="230"/>
      <c r="CH3069" s="230"/>
      <c r="CI3069" s="230"/>
      <c r="CJ3069" s="230"/>
    </row>
    <row r="3070" spans="1:88" ht="14.25" customHeight="1">
      <c r="A3070" s="412"/>
      <c r="B3070" s="78"/>
      <c r="C3070" s="80"/>
      <c r="E3070" s="224"/>
      <c r="F3070" s="224"/>
      <c r="G3070" s="224"/>
      <c r="H3070" s="224"/>
      <c r="I3070" s="232"/>
      <c r="J3070" s="224"/>
      <c r="K3070" s="224"/>
      <c r="L3070" s="224"/>
      <c r="M3070" s="233"/>
      <c r="N3070" s="224"/>
      <c r="P3070" s="233"/>
      <c r="Q3070" s="244"/>
      <c r="R3070" s="154"/>
      <c r="S3070" s="154"/>
      <c r="T3070" s="154"/>
      <c r="U3070" s="236"/>
      <c r="V3070" s="225"/>
      <c r="W3070" s="246"/>
      <c r="X3070" s="247"/>
      <c r="Y3070" s="248"/>
      <c r="Z3070" s="249"/>
      <c r="AA3070" s="249"/>
      <c r="AB3070" s="250"/>
      <c r="AC3070" s="250"/>
      <c r="AD3070" s="230"/>
      <c r="AE3070" s="251"/>
      <c r="AF3070" s="252"/>
      <c r="AG3070" s="236"/>
      <c r="AH3070" s="253"/>
      <c r="AI3070" s="230"/>
      <c r="AJ3070" s="230"/>
      <c r="AK3070" s="230"/>
      <c r="AL3070" s="230"/>
      <c r="AM3070" s="230"/>
      <c r="AN3070" s="230"/>
      <c r="AO3070" s="230"/>
      <c r="AP3070" s="230"/>
      <c r="AQ3070" s="230"/>
      <c r="AR3070" s="249"/>
      <c r="AS3070" s="230"/>
      <c r="AT3070" s="230"/>
      <c r="AU3070" s="230"/>
      <c r="AV3070" s="230"/>
      <c r="AW3070" s="230"/>
      <c r="AX3070" s="230"/>
      <c r="AY3070" s="230"/>
      <c r="AZ3070" s="230"/>
      <c r="BA3070" s="230"/>
      <c r="BB3070" s="230"/>
      <c r="BC3070" s="230"/>
      <c r="BD3070" s="230"/>
      <c r="BE3070" s="230"/>
      <c r="BF3070" s="230"/>
      <c r="BG3070" s="230"/>
      <c r="BH3070" s="230"/>
      <c r="BI3070" s="230"/>
      <c r="BJ3070" s="230"/>
      <c r="BK3070" s="230"/>
      <c r="BL3070" s="230"/>
      <c r="BM3070" s="230"/>
      <c r="BN3070" s="230"/>
      <c r="BO3070" s="230"/>
      <c r="BP3070" s="230"/>
      <c r="BQ3070" s="230"/>
      <c r="BR3070" s="230"/>
      <c r="BS3070" s="230"/>
      <c r="BT3070" s="230"/>
      <c r="BU3070" s="230"/>
      <c r="BV3070" s="230"/>
      <c r="BW3070" s="230"/>
      <c r="BX3070" s="230"/>
      <c r="BY3070" s="230"/>
      <c r="BZ3070" s="230"/>
      <c r="CA3070" s="230"/>
      <c r="CB3070" s="230"/>
      <c r="CC3070" s="230"/>
      <c r="CD3070" s="230"/>
      <c r="CE3070" s="230"/>
      <c r="CF3070" s="230"/>
      <c r="CG3070" s="230"/>
      <c r="CH3070" s="230"/>
      <c r="CI3070" s="230"/>
      <c r="CJ3070" s="230"/>
    </row>
    <row r="3071" spans="1:88" ht="14.25" customHeight="1">
      <c r="A3071" s="412"/>
      <c r="B3071" s="78"/>
      <c r="C3071" s="80"/>
      <c r="E3071" s="224"/>
      <c r="F3071" s="224"/>
      <c r="G3071" s="224"/>
      <c r="H3071" s="224"/>
      <c r="I3071" s="232"/>
      <c r="J3071" s="224"/>
      <c r="K3071" s="224"/>
      <c r="L3071" s="224"/>
      <c r="M3071" s="233"/>
      <c r="N3071" s="224"/>
      <c r="P3071" s="233"/>
      <c r="Q3071" s="244"/>
      <c r="R3071" s="154"/>
      <c r="S3071" s="154"/>
      <c r="T3071" s="154"/>
      <c r="U3071" s="236"/>
      <c r="V3071" s="225"/>
      <c r="W3071" s="246"/>
      <c r="X3071" s="247"/>
      <c r="Y3071" s="248"/>
      <c r="Z3071" s="249"/>
      <c r="AA3071" s="249"/>
      <c r="AB3071" s="250"/>
      <c r="AC3071" s="250"/>
      <c r="AD3071" s="230"/>
      <c r="AE3071" s="251"/>
      <c r="AF3071" s="252"/>
      <c r="AG3071" s="236"/>
      <c r="AH3071" s="253"/>
      <c r="AI3071" s="230"/>
      <c r="AJ3071" s="230"/>
      <c r="AK3071" s="230"/>
      <c r="AL3071" s="230"/>
      <c r="AM3071" s="230"/>
      <c r="AN3071" s="230"/>
      <c r="AO3071" s="230"/>
      <c r="AP3071" s="230"/>
      <c r="AQ3071" s="230"/>
      <c r="AR3071" s="249"/>
      <c r="AS3071" s="230"/>
      <c r="AT3071" s="230"/>
      <c r="AU3071" s="230"/>
      <c r="AV3071" s="230"/>
      <c r="AW3071" s="230"/>
      <c r="AX3071" s="230"/>
      <c r="AY3071" s="230"/>
      <c r="AZ3071" s="230"/>
      <c r="BA3071" s="230"/>
      <c r="BB3071" s="230"/>
      <c r="BC3071" s="230"/>
      <c r="BD3071" s="230"/>
      <c r="BE3071" s="230"/>
      <c r="BF3071" s="230"/>
      <c r="BG3071" s="230"/>
      <c r="BH3071" s="230"/>
      <c r="BI3071" s="230"/>
      <c r="BJ3071" s="230"/>
      <c r="BK3071" s="230"/>
      <c r="BL3071" s="230"/>
      <c r="BM3071" s="230"/>
      <c r="BN3071" s="230"/>
      <c r="BO3071" s="230"/>
      <c r="BP3071" s="230"/>
      <c r="BQ3071" s="230"/>
      <c r="BR3071" s="230"/>
      <c r="BS3071" s="230"/>
      <c r="BT3071" s="230"/>
      <c r="BU3071" s="230"/>
      <c r="BV3071" s="230"/>
      <c r="BW3071" s="230"/>
      <c r="BX3071" s="230"/>
      <c r="BY3071" s="230"/>
      <c r="BZ3071" s="230"/>
      <c r="CA3071" s="230"/>
      <c r="CB3071" s="230"/>
      <c r="CC3071" s="230"/>
      <c r="CD3071" s="230"/>
      <c r="CE3071" s="230"/>
      <c r="CF3071" s="230"/>
      <c r="CG3071" s="230"/>
      <c r="CH3071" s="230"/>
      <c r="CI3071" s="230"/>
      <c r="CJ3071" s="230"/>
    </row>
    <row r="3072" spans="1:88" ht="14.25" customHeight="1">
      <c r="A3072" s="412"/>
      <c r="B3072" s="78"/>
      <c r="C3072" s="80"/>
      <c r="E3072" s="224"/>
      <c r="F3072" s="224"/>
      <c r="G3072" s="224"/>
      <c r="H3072" s="224"/>
      <c r="I3072" s="232"/>
      <c r="J3072" s="224"/>
      <c r="K3072" s="224"/>
      <c r="L3072" s="224"/>
      <c r="M3072" s="233"/>
      <c r="N3072" s="224"/>
      <c r="P3072" s="233"/>
      <c r="Q3072" s="244"/>
      <c r="R3072" s="154"/>
      <c r="S3072" s="154"/>
      <c r="T3072" s="154"/>
      <c r="U3072" s="236"/>
      <c r="V3072" s="225"/>
      <c r="W3072" s="246"/>
      <c r="X3072" s="247"/>
      <c r="Y3072" s="248"/>
      <c r="Z3072" s="249"/>
      <c r="AA3072" s="249"/>
      <c r="AB3072" s="250"/>
      <c r="AC3072" s="250"/>
      <c r="AD3072" s="230"/>
      <c r="AE3072" s="251"/>
      <c r="AF3072" s="252"/>
      <c r="AG3072" s="236"/>
      <c r="AH3072" s="253"/>
      <c r="AI3072" s="230"/>
      <c r="AJ3072" s="230"/>
      <c r="AK3072" s="230"/>
      <c r="AL3072" s="230"/>
      <c r="AM3072" s="230"/>
      <c r="AN3072" s="230"/>
      <c r="AO3072" s="230"/>
      <c r="AP3072" s="230"/>
      <c r="AQ3072" s="230"/>
      <c r="AR3072" s="249"/>
      <c r="AS3072" s="230"/>
      <c r="AT3072" s="230"/>
      <c r="AU3072" s="230"/>
      <c r="AV3072" s="230"/>
      <c r="AW3072" s="230"/>
      <c r="AX3072" s="230"/>
      <c r="AY3072" s="230"/>
      <c r="AZ3072" s="230"/>
      <c r="BA3072" s="230"/>
      <c r="BB3072" s="230"/>
      <c r="BC3072" s="230"/>
      <c r="BD3072" s="230"/>
      <c r="BE3072" s="230"/>
      <c r="BF3072" s="230"/>
      <c r="BG3072" s="230"/>
      <c r="BH3072" s="230"/>
      <c r="BI3072" s="230"/>
      <c r="BJ3072" s="230"/>
      <c r="BK3072" s="230"/>
      <c r="BL3072" s="230"/>
      <c r="BM3072" s="230"/>
      <c r="BN3072" s="230"/>
      <c r="BO3072" s="230"/>
      <c r="BP3072" s="230"/>
      <c r="BQ3072" s="230"/>
      <c r="BR3072" s="230"/>
      <c r="BS3072" s="230"/>
      <c r="BT3072" s="230"/>
      <c r="BU3072" s="230"/>
      <c r="BV3072" s="230"/>
      <c r="BW3072" s="230"/>
      <c r="BX3072" s="230"/>
      <c r="BY3072" s="230"/>
      <c r="BZ3072" s="230"/>
      <c r="CA3072" s="230"/>
      <c r="CB3072" s="230"/>
      <c r="CC3072" s="230"/>
      <c r="CD3072" s="230"/>
      <c r="CE3072" s="230"/>
      <c r="CF3072" s="230"/>
      <c r="CG3072" s="230"/>
      <c r="CH3072" s="230"/>
      <c r="CI3072" s="230"/>
      <c r="CJ3072" s="230"/>
    </row>
    <row r="3073" spans="1:88" ht="14.25" customHeight="1">
      <c r="A3073" s="412"/>
      <c r="B3073" s="78"/>
      <c r="C3073" s="80"/>
      <c r="E3073" s="224"/>
      <c r="F3073" s="224"/>
      <c r="G3073" s="224"/>
      <c r="H3073" s="224"/>
      <c r="I3073" s="232"/>
      <c r="J3073" s="224"/>
      <c r="K3073" s="224"/>
      <c r="L3073" s="224"/>
      <c r="M3073" s="233"/>
      <c r="N3073" s="224"/>
      <c r="P3073" s="233"/>
      <c r="Q3073" s="244"/>
      <c r="R3073" s="154"/>
      <c r="S3073" s="154"/>
      <c r="T3073" s="154"/>
      <c r="U3073" s="236"/>
      <c r="V3073" s="225"/>
      <c r="W3073" s="246"/>
      <c r="X3073" s="247"/>
      <c r="Y3073" s="248"/>
      <c r="Z3073" s="249"/>
      <c r="AA3073" s="249"/>
      <c r="AB3073" s="250"/>
      <c r="AC3073" s="250"/>
      <c r="AD3073" s="230"/>
      <c r="AE3073" s="251"/>
      <c r="AF3073" s="252"/>
      <c r="AG3073" s="236"/>
      <c r="AH3073" s="253"/>
      <c r="AI3073" s="230"/>
      <c r="AJ3073" s="230"/>
      <c r="AK3073" s="230"/>
      <c r="AL3073" s="230"/>
      <c r="AM3073" s="230"/>
      <c r="AN3073" s="230"/>
      <c r="AO3073" s="230"/>
      <c r="AP3073" s="230"/>
      <c r="AQ3073" s="230"/>
      <c r="AR3073" s="249"/>
      <c r="AS3073" s="230"/>
      <c r="AT3073" s="230"/>
      <c r="AU3073" s="230"/>
      <c r="AV3073" s="230"/>
      <c r="AW3073" s="230"/>
      <c r="AX3073" s="230"/>
      <c r="AY3073" s="230"/>
      <c r="AZ3073" s="230"/>
      <c r="BA3073" s="230"/>
      <c r="BB3073" s="230"/>
      <c r="BC3073" s="230"/>
      <c r="BD3073" s="230"/>
      <c r="BE3073" s="230"/>
      <c r="BF3073" s="230"/>
      <c r="BG3073" s="230"/>
      <c r="BH3073" s="230"/>
      <c r="BI3073" s="230"/>
      <c r="BJ3073" s="230"/>
      <c r="BK3073" s="230"/>
      <c r="BL3073" s="230"/>
      <c r="BM3073" s="230"/>
      <c r="BN3073" s="230"/>
      <c r="BO3073" s="230"/>
      <c r="BP3073" s="230"/>
      <c r="BQ3073" s="230"/>
      <c r="BR3073" s="230"/>
      <c r="BS3073" s="230"/>
      <c r="BT3073" s="230"/>
      <c r="BU3073" s="230"/>
      <c r="BV3073" s="230"/>
      <c r="BW3073" s="230"/>
      <c r="BX3073" s="230"/>
      <c r="BY3073" s="230"/>
      <c r="BZ3073" s="230"/>
      <c r="CA3073" s="230"/>
      <c r="CB3073" s="230"/>
      <c r="CC3073" s="230"/>
      <c r="CD3073" s="230"/>
      <c r="CE3073" s="230"/>
      <c r="CF3073" s="230"/>
      <c r="CG3073" s="230"/>
      <c r="CH3073" s="230"/>
      <c r="CI3073" s="230"/>
      <c r="CJ3073" s="230"/>
    </row>
    <row r="3074" spans="1:88" ht="14.25" customHeight="1">
      <c r="A3074" s="412"/>
      <c r="B3074" s="78"/>
      <c r="C3074" s="80"/>
      <c r="E3074" s="224"/>
      <c r="F3074" s="224"/>
      <c r="G3074" s="224"/>
      <c r="H3074" s="224"/>
      <c r="I3074" s="232"/>
      <c r="J3074" s="224"/>
      <c r="K3074" s="224"/>
      <c r="L3074" s="224"/>
      <c r="M3074" s="233"/>
      <c r="N3074" s="224"/>
      <c r="P3074" s="233"/>
      <c r="Q3074" s="244"/>
      <c r="R3074" s="154"/>
      <c r="S3074" s="154"/>
      <c r="T3074" s="154"/>
      <c r="U3074" s="236"/>
      <c r="V3074" s="225"/>
      <c r="W3074" s="246"/>
      <c r="X3074" s="247"/>
      <c r="Y3074" s="248"/>
      <c r="Z3074" s="249"/>
      <c r="AA3074" s="249"/>
      <c r="AB3074" s="250"/>
      <c r="AC3074" s="250"/>
      <c r="AD3074" s="230"/>
      <c r="AE3074" s="251"/>
      <c r="AF3074" s="252"/>
      <c r="AG3074" s="236"/>
      <c r="AH3074" s="253"/>
      <c r="AI3074" s="230"/>
      <c r="AJ3074" s="230"/>
      <c r="AK3074" s="230"/>
      <c r="AL3074" s="230"/>
      <c r="AM3074" s="230"/>
      <c r="AN3074" s="230"/>
      <c r="AO3074" s="230"/>
      <c r="AP3074" s="230"/>
      <c r="AQ3074" s="230"/>
      <c r="AR3074" s="249"/>
      <c r="AS3074" s="230"/>
      <c r="AT3074" s="230"/>
      <c r="AU3074" s="230"/>
      <c r="AV3074" s="230"/>
      <c r="AW3074" s="230"/>
      <c r="AX3074" s="230"/>
      <c r="AY3074" s="230"/>
      <c r="AZ3074" s="230"/>
      <c r="BA3074" s="230"/>
      <c r="BB3074" s="230"/>
      <c r="BC3074" s="230"/>
      <c r="BD3074" s="230"/>
      <c r="BE3074" s="230"/>
      <c r="BF3074" s="230"/>
      <c r="BG3074" s="230"/>
      <c r="BH3074" s="230"/>
      <c r="BI3074" s="230"/>
      <c r="BJ3074" s="230"/>
      <c r="BK3074" s="230"/>
      <c r="BL3074" s="230"/>
      <c r="BM3074" s="230"/>
      <c r="BN3074" s="230"/>
      <c r="BO3074" s="230"/>
      <c r="BP3074" s="230"/>
      <c r="BQ3074" s="230"/>
      <c r="BR3074" s="230"/>
      <c r="BS3074" s="230"/>
      <c r="BT3074" s="230"/>
      <c r="BU3074" s="230"/>
      <c r="BV3074" s="230"/>
      <c r="BW3074" s="230"/>
      <c r="BX3074" s="230"/>
      <c r="BY3074" s="230"/>
      <c r="BZ3074" s="230"/>
      <c r="CA3074" s="230"/>
      <c r="CB3074" s="230"/>
      <c r="CC3074" s="230"/>
      <c r="CD3074" s="230"/>
      <c r="CE3074" s="230"/>
      <c r="CF3074" s="230"/>
      <c r="CG3074" s="230"/>
      <c r="CH3074" s="230"/>
      <c r="CI3074" s="230"/>
      <c r="CJ3074" s="230"/>
    </row>
    <row r="3075" spans="1:88" ht="14.25" customHeight="1">
      <c r="A3075" s="412"/>
      <c r="B3075" s="78"/>
      <c r="C3075" s="80"/>
      <c r="E3075" s="224"/>
      <c r="F3075" s="224"/>
      <c r="G3075" s="224"/>
      <c r="H3075" s="224"/>
      <c r="I3075" s="232"/>
      <c r="J3075" s="224"/>
      <c r="K3075" s="224"/>
      <c r="L3075" s="224"/>
      <c r="M3075" s="233"/>
      <c r="N3075" s="224"/>
      <c r="P3075" s="233"/>
      <c r="Q3075" s="244"/>
      <c r="R3075" s="154"/>
      <c r="S3075" s="154"/>
      <c r="T3075" s="154"/>
      <c r="U3075" s="236"/>
      <c r="V3075" s="225"/>
      <c r="W3075" s="246"/>
      <c r="X3075" s="247"/>
      <c r="Y3075" s="248"/>
      <c r="Z3075" s="249"/>
      <c r="AA3075" s="249"/>
      <c r="AB3075" s="250"/>
      <c r="AC3075" s="250"/>
      <c r="AD3075" s="230"/>
      <c r="AE3075" s="251"/>
      <c r="AF3075" s="252"/>
      <c r="AG3075" s="236"/>
      <c r="AH3075" s="253"/>
      <c r="AI3075" s="230"/>
      <c r="AJ3075" s="230"/>
      <c r="AK3075" s="230"/>
      <c r="AL3075" s="230"/>
      <c r="AM3075" s="230"/>
      <c r="AN3075" s="230"/>
      <c r="AO3075" s="230"/>
      <c r="AP3075" s="230"/>
      <c r="AQ3075" s="230"/>
      <c r="AR3075" s="249"/>
      <c r="AS3075" s="230"/>
      <c r="AT3075" s="230"/>
      <c r="AU3075" s="230"/>
      <c r="AV3075" s="230"/>
      <c r="AW3075" s="230"/>
      <c r="AX3075" s="230"/>
      <c r="AY3075" s="230"/>
      <c r="AZ3075" s="230"/>
      <c r="BA3075" s="230"/>
      <c r="BB3075" s="230"/>
      <c r="BC3075" s="230"/>
      <c r="BD3075" s="230"/>
      <c r="BE3075" s="230"/>
      <c r="BF3075" s="230"/>
      <c r="BG3075" s="230"/>
      <c r="BH3075" s="230"/>
      <c r="BI3075" s="230"/>
      <c r="BJ3075" s="230"/>
      <c r="BK3075" s="230"/>
      <c r="BL3075" s="230"/>
      <c r="BM3075" s="230"/>
      <c r="BN3075" s="230"/>
      <c r="BO3075" s="230"/>
      <c r="BP3075" s="230"/>
      <c r="BQ3075" s="230"/>
      <c r="BR3075" s="230"/>
      <c r="BS3075" s="230"/>
      <c r="BT3075" s="230"/>
      <c r="BU3075" s="230"/>
      <c r="BV3075" s="230"/>
      <c r="BW3075" s="230"/>
      <c r="BX3075" s="230"/>
      <c r="BY3075" s="230"/>
      <c r="BZ3075" s="230"/>
      <c r="CA3075" s="230"/>
      <c r="CB3075" s="230"/>
      <c r="CC3075" s="230"/>
      <c r="CD3075" s="230"/>
      <c r="CE3075" s="230"/>
      <c r="CF3075" s="230"/>
      <c r="CG3075" s="230"/>
      <c r="CH3075" s="230"/>
      <c r="CI3075" s="230"/>
      <c r="CJ3075" s="230"/>
    </row>
    <row r="3076" spans="1:88" ht="14.25" customHeight="1">
      <c r="A3076" s="412"/>
      <c r="B3076" s="78"/>
      <c r="C3076" s="80"/>
      <c r="E3076" s="224"/>
      <c r="F3076" s="224"/>
      <c r="G3076" s="224"/>
      <c r="H3076" s="224"/>
      <c r="I3076" s="232"/>
      <c r="J3076" s="224"/>
      <c r="K3076" s="224"/>
      <c r="L3076" s="224"/>
      <c r="M3076" s="233"/>
      <c r="N3076" s="224"/>
      <c r="P3076" s="233"/>
      <c r="Q3076" s="244"/>
      <c r="R3076" s="154"/>
      <c r="S3076" s="154"/>
      <c r="T3076" s="154"/>
      <c r="U3076" s="236"/>
      <c r="V3076" s="225"/>
      <c r="W3076" s="246"/>
      <c r="X3076" s="247"/>
      <c r="Y3076" s="248"/>
      <c r="Z3076" s="249"/>
      <c r="AA3076" s="249"/>
      <c r="AB3076" s="250"/>
      <c r="AC3076" s="250"/>
      <c r="AD3076" s="230"/>
      <c r="AE3076" s="251"/>
      <c r="AF3076" s="252"/>
      <c r="AG3076" s="236"/>
      <c r="AH3076" s="253"/>
      <c r="AI3076" s="230"/>
      <c r="AJ3076" s="230"/>
      <c r="AK3076" s="230"/>
      <c r="AL3076" s="230"/>
      <c r="AM3076" s="230"/>
      <c r="AN3076" s="230"/>
      <c r="AO3076" s="230"/>
      <c r="AP3076" s="230"/>
      <c r="AQ3076" s="230"/>
      <c r="AR3076" s="249"/>
      <c r="AS3076" s="230"/>
      <c r="AT3076" s="230"/>
      <c r="AU3076" s="230"/>
      <c r="AV3076" s="230"/>
      <c r="AW3076" s="230"/>
      <c r="AX3076" s="230"/>
      <c r="AY3076" s="230"/>
      <c r="AZ3076" s="230"/>
      <c r="BA3076" s="230"/>
      <c r="BB3076" s="230"/>
      <c r="BC3076" s="230"/>
      <c r="BD3076" s="230"/>
      <c r="BE3076" s="230"/>
      <c r="BF3076" s="230"/>
      <c r="BG3076" s="230"/>
      <c r="BH3076" s="230"/>
      <c r="BI3076" s="230"/>
      <c r="BJ3076" s="230"/>
      <c r="BK3076" s="230"/>
      <c r="BL3076" s="230"/>
      <c r="BM3076" s="230"/>
      <c r="BN3076" s="230"/>
      <c r="BO3076" s="230"/>
      <c r="BP3076" s="230"/>
      <c r="BQ3076" s="230"/>
      <c r="BR3076" s="230"/>
      <c r="BS3076" s="230"/>
      <c r="BT3076" s="230"/>
      <c r="BU3076" s="230"/>
      <c r="BV3076" s="230"/>
      <c r="BW3076" s="230"/>
      <c r="BX3076" s="230"/>
      <c r="BY3076" s="230"/>
      <c r="BZ3076" s="230"/>
      <c r="CA3076" s="230"/>
      <c r="CB3076" s="230"/>
      <c r="CC3076" s="230"/>
      <c r="CD3076" s="230"/>
      <c r="CE3076" s="230"/>
      <c r="CF3076" s="230"/>
      <c r="CG3076" s="230"/>
      <c r="CH3076" s="230"/>
      <c r="CI3076" s="230"/>
      <c r="CJ3076" s="230"/>
    </row>
    <row r="3077" spans="1:88" ht="14.25" customHeight="1">
      <c r="A3077" s="412"/>
      <c r="B3077" s="78"/>
      <c r="C3077" s="80"/>
      <c r="E3077" s="224"/>
      <c r="F3077" s="224"/>
      <c r="G3077" s="224"/>
      <c r="H3077" s="224"/>
      <c r="I3077" s="232"/>
      <c r="J3077" s="224"/>
      <c r="K3077" s="224"/>
      <c r="L3077" s="224"/>
      <c r="M3077" s="233"/>
      <c r="N3077" s="224"/>
      <c r="P3077" s="233"/>
      <c r="Q3077" s="244"/>
      <c r="R3077" s="154"/>
      <c r="S3077" s="154"/>
      <c r="T3077" s="154"/>
      <c r="U3077" s="236"/>
      <c r="V3077" s="225"/>
      <c r="W3077" s="246"/>
      <c r="X3077" s="247"/>
      <c r="Y3077" s="248"/>
      <c r="Z3077" s="249"/>
      <c r="AA3077" s="249"/>
      <c r="AB3077" s="250"/>
      <c r="AC3077" s="250"/>
      <c r="AD3077" s="230"/>
      <c r="AE3077" s="251"/>
      <c r="AF3077" s="252"/>
      <c r="AG3077" s="236"/>
      <c r="AH3077" s="253"/>
      <c r="AI3077" s="230"/>
      <c r="AJ3077" s="230"/>
      <c r="AK3077" s="230"/>
      <c r="AL3077" s="230"/>
      <c r="AM3077" s="230"/>
      <c r="AN3077" s="230"/>
      <c r="AO3077" s="230"/>
      <c r="AP3077" s="230"/>
      <c r="AQ3077" s="230"/>
      <c r="AR3077" s="249"/>
      <c r="AS3077" s="230"/>
      <c r="AT3077" s="230"/>
      <c r="AU3077" s="230"/>
      <c r="AV3077" s="230"/>
      <c r="AW3077" s="230"/>
      <c r="AX3077" s="230"/>
      <c r="AY3077" s="230"/>
      <c r="AZ3077" s="230"/>
      <c r="BA3077" s="230"/>
      <c r="BB3077" s="230"/>
      <c r="BC3077" s="230"/>
      <c r="BD3077" s="230"/>
      <c r="BE3077" s="230"/>
      <c r="BF3077" s="230"/>
      <c r="BG3077" s="230"/>
      <c r="BH3077" s="230"/>
      <c r="BI3077" s="230"/>
      <c r="BJ3077" s="230"/>
      <c r="BK3077" s="230"/>
      <c r="BL3077" s="230"/>
      <c r="BM3077" s="230"/>
      <c r="BN3077" s="230"/>
      <c r="BO3077" s="230"/>
      <c r="BP3077" s="230"/>
      <c r="BQ3077" s="230"/>
      <c r="BR3077" s="230"/>
      <c r="BS3077" s="230"/>
      <c r="BT3077" s="230"/>
      <c r="BU3077" s="230"/>
      <c r="BV3077" s="230"/>
      <c r="BW3077" s="230"/>
      <c r="BX3077" s="230"/>
      <c r="BY3077" s="230"/>
      <c r="BZ3077" s="230"/>
      <c r="CA3077" s="230"/>
      <c r="CB3077" s="230"/>
      <c r="CC3077" s="230"/>
      <c r="CD3077" s="230"/>
      <c r="CE3077" s="230"/>
      <c r="CF3077" s="230"/>
      <c r="CG3077" s="230"/>
      <c r="CH3077" s="230"/>
      <c r="CI3077" s="230"/>
      <c r="CJ3077" s="230"/>
    </row>
    <row r="3078" spans="1:88" ht="14.25" customHeight="1">
      <c r="A3078" s="412"/>
      <c r="B3078" s="78"/>
      <c r="C3078" s="80"/>
      <c r="E3078" s="224"/>
      <c r="F3078" s="224"/>
      <c r="G3078" s="224"/>
      <c r="H3078" s="224"/>
      <c r="I3078" s="232"/>
      <c r="J3078" s="224"/>
      <c r="K3078" s="224"/>
      <c r="L3078" s="224"/>
      <c r="M3078" s="233"/>
      <c r="N3078" s="224"/>
      <c r="P3078" s="233"/>
      <c r="Q3078" s="244"/>
      <c r="R3078" s="154"/>
      <c r="S3078" s="154"/>
      <c r="T3078" s="154"/>
      <c r="U3078" s="236"/>
      <c r="V3078" s="225"/>
      <c r="W3078" s="246"/>
      <c r="X3078" s="247"/>
      <c r="Y3078" s="248"/>
      <c r="Z3078" s="249"/>
      <c r="AA3078" s="249"/>
      <c r="AB3078" s="250"/>
      <c r="AC3078" s="250"/>
      <c r="AD3078" s="230"/>
      <c r="AE3078" s="251"/>
      <c r="AF3078" s="252"/>
      <c r="AG3078" s="236"/>
      <c r="AH3078" s="253"/>
      <c r="AI3078" s="230"/>
      <c r="AJ3078" s="230"/>
      <c r="AK3078" s="230"/>
      <c r="AL3078" s="230"/>
      <c r="AM3078" s="230"/>
      <c r="AN3078" s="230"/>
      <c r="AO3078" s="230"/>
      <c r="AP3078" s="230"/>
      <c r="AQ3078" s="230"/>
      <c r="AR3078" s="249"/>
      <c r="AS3078" s="230"/>
      <c r="AT3078" s="230"/>
      <c r="AU3078" s="230"/>
      <c r="AV3078" s="230"/>
      <c r="AW3078" s="230"/>
      <c r="AX3078" s="230"/>
      <c r="AY3078" s="230"/>
      <c r="AZ3078" s="230"/>
      <c r="BA3078" s="230"/>
      <c r="BB3078" s="230"/>
      <c r="BC3078" s="230"/>
      <c r="BD3078" s="230"/>
      <c r="BE3078" s="230"/>
      <c r="BF3078" s="230"/>
      <c r="BG3078" s="230"/>
      <c r="BH3078" s="230"/>
      <c r="BI3078" s="230"/>
      <c r="BJ3078" s="230"/>
      <c r="BK3078" s="230"/>
      <c r="BL3078" s="230"/>
      <c r="BM3078" s="230"/>
      <c r="BN3078" s="230"/>
      <c r="BO3078" s="230"/>
      <c r="BP3078" s="230"/>
      <c r="BQ3078" s="230"/>
      <c r="BR3078" s="230"/>
      <c r="BS3078" s="230"/>
      <c r="BT3078" s="230"/>
      <c r="BU3078" s="230"/>
      <c r="BV3078" s="230"/>
      <c r="BW3078" s="230"/>
      <c r="BX3078" s="230"/>
      <c r="BY3078" s="230"/>
      <c r="BZ3078" s="230"/>
      <c r="CA3078" s="230"/>
      <c r="CB3078" s="230"/>
      <c r="CC3078" s="230"/>
      <c r="CD3078" s="230"/>
      <c r="CE3078" s="230"/>
      <c r="CF3078" s="230"/>
      <c r="CG3078" s="230"/>
      <c r="CH3078" s="230"/>
      <c r="CI3078" s="230"/>
      <c r="CJ3078" s="230"/>
    </row>
    <row r="3079" spans="1:88" ht="14.25" customHeight="1">
      <c r="A3079" s="412"/>
      <c r="B3079" s="78"/>
      <c r="C3079" s="80"/>
      <c r="E3079" s="224"/>
      <c r="F3079" s="224"/>
      <c r="G3079" s="224"/>
      <c r="H3079" s="224"/>
      <c r="I3079" s="232"/>
      <c r="J3079" s="224"/>
      <c r="K3079" s="224"/>
      <c r="L3079" s="224"/>
      <c r="M3079" s="233"/>
      <c r="N3079" s="224"/>
      <c r="P3079" s="233"/>
      <c r="Q3079" s="244"/>
      <c r="R3079" s="154"/>
      <c r="S3079" s="154"/>
      <c r="T3079" s="154"/>
      <c r="U3079" s="236"/>
      <c r="V3079" s="225"/>
      <c r="W3079" s="246"/>
      <c r="X3079" s="247"/>
      <c r="Y3079" s="248"/>
      <c r="Z3079" s="249"/>
      <c r="AA3079" s="249"/>
      <c r="AB3079" s="250"/>
      <c r="AC3079" s="250"/>
      <c r="AD3079" s="230"/>
      <c r="AE3079" s="251"/>
      <c r="AF3079" s="252"/>
      <c r="AG3079" s="236"/>
      <c r="AH3079" s="253"/>
      <c r="AI3079" s="230"/>
      <c r="AJ3079" s="230"/>
      <c r="AK3079" s="230"/>
      <c r="AL3079" s="230"/>
      <c r="AM3079" s="230"/>
      <c r="AN3079" s="230"/>
      <c r="AO3079" s="230"/>
      <c r="AP3079" s="230"/>
      <c r="AQ3079" s="230"/>
      <c r="AR3079" s="249"/>
      <c r="AS3079" s="230"/>
      <c r="AT3079" s="230"/>
      <c r="AU3079" s="230"/>
      <c r="AV3079" s="230"/>
      <c r="AW3079" s="230"/>
      <c r="AX3079" s="230"/>
      <c r="AY3079" s="230"/>
      <c r="AZ3079" s="230"/>
      <c r="BA3079" s="230"/>
      <c r="BB3079" s="230"/>
      <c r="BC3079" s="230"/>
      <c r="BD3079" s="230"/>
      <c r="BE3079" s="230"/>
      <c r="BF3079" s="230"/>
      <c r="BG3079" s="230"/>
      <c r="BH3079" s="230"/>
      <c r="BI3079" s="230"/>
      <c r="BJ3079" s="230"/>
      <c r="BK3079" s="230"/>
      <c r="BL3079" s="230"/>
      <c r="BM3079" s="230"/>
      <c r="BN3079" s="230"/>
      <c r="BO3079" s="230"/>
      <c r="BP3079" s="230"/>
      <c r="BQ3079" s="230"/>
      <c r="BR3079" s="230"/>
      <c r="BS3079" s="230"/>
      <c r="BT3079" s="230"/>
      <c r="BU3079" s="230"/>
      <c r="BV3079" s="230"/>
      <c r="BW3079" s="230"/>
      <c r="BX3079" s="230"/>
      <c r="BY3079" s="230"/>
      <c r="BZ3079" s="230"/>
      <c r="CA3079" s="230"/>
      <c r="CB3079" s="230"/>
      <c r="CC3079" s="230"/>
      <c r="CD3079" s="230"/>
      <c r="CE3079" s="230"/>
      <c r="CF3079" s="230"/>
      <c r="CG3079" s="230"/>
      <c r="CH3079" s="230"/>
      <c r="CI3079" s="230"/>
      <c r="CJ3079" s="230"/>
    </row>
    <row r="3080" spans="1:88" ht="14.25" customHeight="1">
      <c r="A3080" s="412"/>
      <c r="B3080" s="78"/>
      <c r="C3080" s="80"/>
      <c r="E3080" s="224"/>
      <c r="F3080" s="224"/>
      <c r="G3080" s="224"/>
      <c r="H3080" s="224"/>
      <c r="I3080" s="232"/>
      <c r="J3080" s="224"/>
      <c r="K3080" s="224"/>
      <c r="L3080" s="224"/>
      <c r="M3080" s="233"/>
      <c r="N3080" s="224"/>
      <c r="P3080" s="233"/>
      <c r="Q3080" s="244"/>
      <c r="R3080" s="154"/>
      <c r="S3080" s="154"/>
      <c r="T3080" s="154"/>
      <c r="U3080" s="236"/>
      <c r="V3080" s="225"/>
      <c r="W3080" s="246"/>
      <c r="X3080" s="247"/>
      <c r="Y3080" s="248"/>
      <c r="Z3080" s="249"/>
      <c r="AA3080" s="249"/>
      <c r="AB3080" s="250"/>
      <c r="AC3080" s="250"/>
      <c r="AD3080" s="230"/>
      <c r="AE3080" s="251"/>
      <c r="AF3080" s="252"/>
      <c r="AG3080" s="236"/>
      <c r="AH3080" s="253"/>
      <c r="AI3080" s="230"/>
      <c r="AJ3080" s="230"/>
      <c r="AK3080" s="230"/>
      <c r="AL3080" s="230"/>
      <c r="AM3080" s="230"/>
      <c r="AN3080" s="230"/>
      <c r="AO3080" s="230"/>
      <c r="AP3080" s="230"/>
      <c r="AQ3080" s="230"/>
      <c r="AR3080" s="249"/>
      <c r="AS3080" s="230"/>
      <c r="AT3080" s="230"/>
      <c r="AU3080" s="230"/>
      <c r="AV3080" s="230"/>
      <c r="AW3080" s="230"/>
      <c r="AX3080" s="230"/>
      <c r="AY3080" s="230"/>
      <c r="AZ3080" s="230"/>
      <c r="BA3080" s="230"/>
      <c r="BB3080" s="230"/>
      <c r="BC3080" s="230"/>
      <c r="BD3080" s="230"/>
      <c r="BE3080" s="230"/>
      <c r="BF3080" s="230"/>
      <c r="BG3080" s="230"/>
      <c r="BH3080" s="230"/>
      <c r="BI3080" s="230"/>
      <c r="BJ3080" s="230"/>
      <c r="BK3080" s="230"/>
      <c r="BL3080" s="230"/>
      <c r="BM3080" s="230"/>
      <c r="BN3080" s="230"/>
      <c r="BO3080" s="230"/>
      <c r="BP3080" s="230"/>
      <c r="BQ3080" s="230"/>
      <c r="BR3080" s="230"/>
      <c r="BS3080" s="230"/>
      <c r="BT3080" s="230"/>
      <c r="BU3080" s="230"/>
      <c r="BV3080" s="230"/>
      <c r="BW3080" s="230"/>
      <c r="BX3080" s="230"/>
      <c r="BY3080" s="230"/>
      <c r="BZ3080" s="230"/>
      <c r="CA3080" s="230"/>
      <c r="CB3080" s="230"/>
      <c r="CC3080" s="230"/>
      <c r="CD3080" s="230"/>
      <c r="CE3080" s="230"/>
      <c r="CF3080" s="230"/>
      <c r="CG3080" s="230"/>
      <c r="CH3080" s="230"/>
      <c r="CI3080" s="230"/>
      <c r="CJ3080" s="230"/>
    </row>
    <row r="3081" spans="1:88" ht="14.25" customHeight="1">
      <c r="A3081" s="412"/>
      <c r="B3081" s="78"/>
      <c r="C3081" s="80"/>
      <c r="E3081" s="224"/>
      <c r="F3081" s="224"/>
      <c r="G3081" s="224"/>
      <c r="H3081" s="224"/>
      <c r="I3081" s="232"/>
      <c r="J3081" s="224"/>
      <c r="K3081" s="224"/>
      <c r="L3081" s="224"/>
      <c r="M3081" s="233"/>
      <c r="N3081" s="224"/>
      <c r="P3081" s="233"/>
      <c r="Q3081" s="244"/>
      <c r="R3081" s="154"/>
      <c r="S3081" s="154"/>
      <c r="T3081" s="154"/>
      <c r="U3081" s="236"/>
      <c r="V3081" s="225"/>
      <c r="W3081" s="246"/>
      <c r="X3081" s="247"/>
      <c r="Y3081" s="248"/>
      <c r="Z3081" s="249"/>
      <c r="AA3081" s="249"/>
      <c r="AB3081" s="250"/>
      <c r="AC3081" s="250"/>
      <c r="AD3081" s="230"/>
      <c r="AE3081" s="251"/>
      <c r="AF3081" s="252"/>
      <c r="AG3081" s="236"/>
      <c r="AH3081" s="253"/>
      <c r="AI3081" s="230"/>
      <c r="AJ3081" s="230"/>
      <c r="AK3081" s="230"/>
      <c r="AL3081" s="230"/>
      <c r="AM3081" s="230"/>
      <c r="AN3081" s="230"/>
      <c r="AO3081" s="230"/>
      <c r="AP3081" s="230"/>
      <c r="AQ3081" s="230"/>
      <c r="AR3081" s="249"/>
      <c r="AS3081" s="230"/>
      <c r="AT3081" s="230"/>
      <c r="AU3081" s="230"/>
      <c r="AV3081" s="230"/>
      <c r="AW3081" s="230"/>
      <c r="AX3081" s="230"/>
      <c r="AY3081" s="230"/>
      <c r="AZ3081" s="230"/>
      <c r="BA3081" s="230"/>
      <c r="BB3081" s="230"/>
      <c r="BC3081" s="230"/>
      <c r="BD3081" s="230"/>
      <c r="BE3081" s="230"/>
      <c r="BF3081" s="230"/>
      <c r="BG3081" s="230"/>
      <c r="BH3081" s="230"/>
      <c r="BI3081" s="230"/>
      <c r="BJ3081" s="230"/>
      <c r="BK3081" s="230"/>
      <c r="BL3081" s="230"/>
      <c r="BM3081" s="230"/>
      <c r="BN3081" s="230"/>
      <c r="BO3081" s="230"/>
      <c r="BP3081" s="230"/>
      <c r="BQ3081" s="230"/>
      <c r="BR3081" s="230"/>
      <c r="BS3081" s="230"/>
      <c r="BT3081" s="230"/>
      <c r="BU3081" s="230"/>
      <c r="BV3081" s="230"/>
      <c r="BW3081" s="230"/>
      <c r="BX3081" s="230"/>
      <c r="BY3081" s="230"/>
      <c r="BZ3081" s="230"/>
      <c r="CA3081" s="230"/>
      <c r="CB3081" s="230"/>
      <c r="CC3081" s="230"/>
      <c r="CD3081" s="230"/>
      <c r="CE3081" s="230"/>
      <c r="CF3081" s="230"/>
      <c r="CG3081" s="230"/>
      <c r="CH3081" s="230"/>
      <c r="CI3081" s="230"/>
      <c r="CJ3081" s="230"/>
    </row>
    <row r="3082" spans="1:88" ht="14.25" customHeight="1">
      <c r="A3082" s="412"/>
      <c r="B3082" s="78"/>
      <c r="C3082" s="80"/>
      <c r="E3082" s="224"/>
      <c r="F3082" s="224"/>
      <c r="G3082" s="224"/>
      <c r="H3082" s="224"/>
      <c r="I3082" s="232"/>
      <c r="J3082" s="224"/>
      <c r="K3082" s="224"/>
      <c r="L3082" s="224"/>
      <c r="M3082" s="233"/>
      <c r="N3082" s="224"/>
      <c r="P3082" s="233"/>
      <c r="Q3082" s="244"/>
      <c r="R3082" s="154"/>
      <c r="S3082" s="154"/>
      <c r="T3082" s="154"/>
      <c r="U3082" s="236"/>
      <c r="V3082" s="225"/>
      <c r="W3082" s="246"/>
      <c r="X3082" s="247"/>
      <c r="Y3082" s="248"/>
      <c r="Z3082" s="249"/>
      <c r="AA3082" s="249"/>
      <c r="AB3082" s="250"/>
      <c r="AC3082" s="250"/>
      <c r="AD3082" s="230"/>
      <c r="AE3082" s="251"/>
      <c r="AF3082" s="252"/>
      <c r="AG3082" s="236"/>
      <c r="AH3082" s="253"/>
      <c r="AI3082" s="230"/>
      <c r="AJ3082" s="230"/>
      <c r="AK3082" s="230"/>
      <c r="AL3082" s="230"/>
      <c r="AM3082" s="230"/>
      <c r="AN3082" s="230"/>
      <c r="AO3082" s="230"/>
      <c r="AP3082" s="230"/>
      <c r="AQ3082" s="230"/>
      <c r="AR3082" s="249"/>
      <c r="AS3082" s="230"/>
      <c r="AT3082" s="230"/>
      <c r="AU3082" s="230"/>
      <c r="AV3082" s="230"/>
      <c r="AW3082" s="230"/>
      <c r="AX3082" s="230"/>
      <c r="AY3082" s="230"/>
      <c r="AZ3082" s="230"/>
      <c r="BA3082" s="230"/>
      <c r="BB3082" s="230"/>
      <c r="BC3082" s="230"/>
      <c r="BD3082" s="230"/>
      <c r="BE3082" s="230"/>
      <c r="BF3082" s="230"/>
      <c r="BG3082" s="230"/>
      <c r="BH3082" s="230"/>
      <c r="BI3082" s="230"/>
      <c r="BJ3082" s="230"/>
      <c r="BK3082" s="230"/>
      <c r="BL3082" s="230"/>
      <c r="BM3082" s="230"/>
      <c r="BN3082" s="230"/>
      <c r="BO3082" s="230"/>
      <c r="BP3082" s="230"/>
      <c r="BQ3082" s="230"/>
      <c r="BR3082" s="230"/>
      <c r="BS3082" s="230"/>
      <c r="BT3082" s="230"/>
      <c r="BU3082" s="230"/>
      <c r="BV3082" s="230"/>
      <c r="BW3082" s="230"/>
      <c r="BX3082" s="230"/>
      <c r="BY3082" s="230"/>
      <c r="BZ3082" s="230"/>
      <c r="CA3082" s="230"/>
      <c r="CB3082" s="230"/>
      <c r="CC3082" s="230"/>
      <c r="CD3082" s="230"/>
      <c r="CE3082" s="230"/>
      <c r="CF3082" s="230"/>
      <c r="CG3082" s="230"/>
      <c r="CH3082" s="230"/>
      <c r="CI3082" s="230"/>
      <c r="CJ3082" s="230"/>
    </row>
    <row r="3083" spans="1:88" ht="14.25" customHeight="1">
      <c r="A3083" s="412"/>
      <c r="B3083" s="78"/>
      <c r="C3083" s="80"/>
      <c r="E3083" s="224"/>
      <c r="F3083" s="224"/>
      <c r="G3083" s="224"/>
      <c r="H3083" s="224"/>
      <c r="I3083" s="232"/>
      <c r="J3083" s="224"/>
      <c r="K3083" s="224"/>
      <c r="L3083" s="224"/>
      <c r="M3083" s="233"/>
      <c r="N3083" s="224"/>
      <c r="P3083" s="233"/>
      <c r="Q3083" s="244"/>
      <c r="R3083" s="154"/>
      <c r="S3083" s="154"/>
      <c r="T3083" s="154"/>
      <c r="U3083" s="236"/>
      <c r="V3083" s="225"/>
      <c r="W3083" s="246"/>
      <c r="X3083" s="247"/>
      <c r="Y3083" s="248"/>
      <c r="Z3083" s="249"/>
      <c r="AA3083" s="249"/>
      <c r="AB3083" s="250"/>
      <c r="AC3083" s="250"/>
      <c r="AD3083" s="230"/>
      <c r="AE3083" s="251"/>
      <c r="AF3083" s="252"/>
      <c r="AG3083" s="236"/>
      <c r="AH3083" s="253"/>
      <c r="AI3083" s="230"/>
      <c r="AJ3083" s="230"/>
      <c r="AK3083" s="230"/>
      <c r="AL3083" s="230"/>
      <c r="AM3083" s="230"/>
      <c r="AN3083" s="230"/>
      <c r="AO3083" s="230"/>
      <c r="AP3083" s="230"/>
      <c r="AQ3083" s="230"/>
      <c r="AR3083" s="249"/>
      <c r="AS3083" s="230"/>
      <c r="AT3083" s="230"/>
      <c r="AU3083" s="230"/>
      <c r="AV3083" s="230"/>
      <c r="AW3083" s="230"/>
      <c r="AX3083" s="230"/>
      <c r="AY3083" s="230"/>
      <c r="AZ3083" s="230"/>
      <c r="BA3083" s="230"/>
      <c r="BB3083" s="230"/>
      <c r="BC3083" s="230"/>
      <c r="BD3083" s="230"/>
      <c r="BE3083" s="230"/>
      <c r="BF3083" s="230"/>
      <c r="BG3083" s="230"/>
      <c r="BH3083" s="230"/>
      <c r="BI3083" s="230"/>
      <c r="BJ3083" s="230"/>
      <c r="BK3083" s="230"/>
      <c r="BL3083" s="230"/>
      <c r="BM3083" s="230"/>
      <c r="BN3083" s="230"/>
      <c r="BO3083" s="230"/>
      <c r="BP3083" s="230"/>
      <c r="BQ3083" s="230"/>
      <c r="BR3083" s="230"/>
      <c r="BS3083" s="230"/>
      <c r="BT3083" s="230"/>
      <c r="BU3083" s="230"/>
      <c r="BV3083" s="230"/>
      <c r="BW3083" s="230"/>
      <c r="BX3083" s="230"/>
      <c r="BY3083" s="230"/>
      <c r="BZ3083" s="230"/>
      <c r="CA3083" s="230"/>
      <c r="CB3083" s="230"/>
      <c r="CC3083" s="230"/>
      <c r="CD3083" s="230"/>
      <c r="CE3083" s="230"/>
      <c r="CF3083" s="230"/>
      <c r="CG3083" s="230"/>
      <c r="CH3083" s="230"/>
      <c r="CI3083" s="230"/>
      <c r="CJ3083" s="230"/>
    </row>
    <row r="3084" spans="1:88" ht="14.25" customHeight="1">
      <c r="A3084" s="412"/>
      <c r="B3084" s="78"/>
      <c r="C3084" s="80"/>
      <c r="E3084" s="224"/>
      <c r="F3084" s="224"/>
      <c r="G3084" s="224"/>
      <c r="H3084" s="224"/>
      <c r="I3084" s="232"/>
      <c r="J3084" s="224"/>
      <c r="K3084" s="224"/>
      <c r="L3084" s="224"/>
      <c r="M3084" s="233"/>
      <c r="N3084" s="224"/>
      <c r="P3084" s="233"/>
      <c r="Q3084" s="244"/>
      <c r="R3084" s="154"/>
      <c r="S3084" s="154"/>
      <c r="T3084" s="154"/>
      <c r="U3084" s="236"/>
      <c r="V3084" s="225"/>
      <c r="W3084" s="246"/>
      <c r="X3084" s="247"/>
      <c r="Y3084" s="248"/>
      <c r="Z3084" s="249"/>
      <c r="AA3084" s="249"/>
      <c r="AB3084" s="250"/>
      <c r="AC3084" s="250"/>
      <c r="AD3084" s="230"/>
      <c r="AE3084" s="251"/>
      <c r="AF3084" s="252"/>
      <c r="AG3084" s="236"/>
      <c r="AH3084" s="253"/>
      <c r="AI3084" s="230"/>
      <c r="AJ3084" s="230"/>
      <c r="AK3084" s="230"/>
      <c r="AL3084" s="230"/>
      <c r="AM3084" s="230"/>
      <c r="AN3084" s="230"/>
      <c r="AO3084" s="230"/>
      <c r="AP3084" s="230"/>
      <c r="AQ3084" s="230"/>
      <c r="AR3084" s="249"/>
      <c r="AS3084" s="230"/>
      <c r="AT3084" s="230"/>
      <c r="AU3084" s="230"/>
      <c r="AV3084" s="230"/>
      <c r="AW3084" s="230"/>
      <c r="AX3084" s="230"/>
      <c r="AY3084" s="230"/>
      <c r="AZ3084" s="230"/>
      <c r="BA3084" s="230"/>
      <c r="BB3084" s="230"/>
      <c r="BC3084" s="230"/>
      <c r="BD3084" s="230"/>
      <c r="BE3084" s="230"/>
      <c r="BF3084" s="230"/>
      <c r="BG3084" s="230"/>
      <c r="BH3084" s="230"/>
      <c r="BI3084" s="230"/>
      <c r="BJ3084" s="230"/>
      <c r="BK3084" s="230"/>
      <c r="BL3084" s="230"/>
      <c r="BM3084" s="230"/>
      <c r="BN3084" s="230"/>
      <c r="BO3084" s="230"/>
      <c r="BP3084" s="230"/>
      <c r="BQ3084" s="230"/>
      <c r="BR3084" s="230"/>
      <c r="BS3084" s="230"/>
      <c r="BT3084" s="230"/>
      <c r="BU3084" s="230"/>
      <c r="BV3084" s="230"/>
      <c r="BW3084" s="230"/>
      <c r="BX3084" s="230"/>
      <c r="BY3084" s="230"/>
      <c r="BZ3084" s="230"/>
      <c r="CA3084" s="230"/>
      <c r="CB3084" s="230"/>
      <c r="CC3084" s="230"/>
      <c r="CD3084" s="230"/>
      <c r="CE3084" s="230"/>
      <c r="CF3084" s="230"/>
      <c r="CG3084" s="230"/>
      <c r="CH3084" s="230"/>
      <c r="CI3084" s="230"/>
      <c r="CJ3084" s="230"/>
    </row>
    <row r="3085" spans="1:88" ht="14.25" customHeight="1">
      <c r="A3085" s="412"/>
      <c r="B3085" s="78"/>
      <c r="C3085" s="80"/>
      <c r="E3085" s="224"/>
      <c r="F3085" s="224"/>
      <c r="G3085" s="224"/>
      <c r="H3085" s="224"/>
      <c r="I3085" s="232"/>
      <c r="J3085" s="224"/>
      <c r="K3085" s="224"/>
      <c r="L3085" s="224"/>
      <c r="M3085" s="233"/>
      <c r="N3085" s="224"/>
      <c r="P3085" s="233"/>
      <c r="Q3085" s="244"/>
      <c r="R3085" s="154"/>
      <c r="S3085" s="154"/>
      <c r="T3085" s="154"/>
      <c r="U3085" s="236"/>
      <c r="V3085" s="225"/>
      <c r="W3085" s="246"/>
      <c r="X3085" s="247"/>
      <c r="Y3085" s="248"/>
      <c r="Z3085" s="249"/>
      <c r="AA3085" s="249"/>
      <c r="AB3085" s="250"/>
      <c r="AC3085" s="250"/>
      <c r="AD3085" s="230"/>
      <c r="AE3085" s="251"/>
      <c r="AF3085" s="252"/>
      <c r="AG3085" s="236"/>
      <c r="AH3085" s="253"/>
      <c r="AI3085" s="230"/>
      <c r="AJ3085" s="230"/>
      <c r="AK3085" s="230"/>
      <c r="AL3085" s="230"/>
      <c r="AM3085" s="230"/>
      <c r="AN3085" s="230"/>
      <c r="AO3085" s="230"/>
      <c r="AP3085" s="230"/>
      <c r="AQ3085" s="230"/>
      <c r="AR3085" s="249"/>
      <c r="AS3085" s="230"/>
      <c r="AT3085" s="230"/>
      <c r="AU3085" s="230"/>
      <c r="AV3085" s="230"/>
      <c r="AW3085" s="230"/>
      <c r="AX3085" s="230"/>
      <c r="AY3085" s="230"/>
      <c r="AZ3085" s="230"/>
      <c r="BA3085" s="230"/>
      <c r="BB3085" s="230"/>
      <c r="BC3085" s="230"/>
      <c r="BD3085" s="230"/>
      <c r="BE3085" s="230"/>
      <c r="BF3085" s="230"/>
      <c r="BG3085" s="230"/>
      <c r="BH3085" s="230"/>
      <c r="BI3085" s="230"/>
      <c r="BJ3085" s="230"/>
      <c r="BK3085" s="230"/>
      <c r="BL3085" s="230"/>
      <c r="BM3085" s="230"/>
      <c r="BN3085" s="230"/>
      <c r="BO3085" s="230"/>
      <c r="BP3085" s="230"/>
      <c r="BQ3085" s="230"/>
      <c r="BR3085" s="230"/>
      <c r="BS3085" s="230"/>
      <c r="BT3085" s="230"/>
      <c r="BU3085" s="230"/>
      <c r="BV3085" s="230"/>
      <c r="BW3085" s="230"/>
      <c r="BX3085" s="230"/>
      <c r="BY3085" s="230"/>
      <c r="BZ3085" s="230"/>
      <c r="CA3085" s="230"/>
      <c r="CB3085" s="230"/>
      <c r="CC3085" s="230"/>
      <c r="CD3085" s="230"/>
      <c r="CE3085" s="230"/>
      <c r="CF3085" s="230"/>
      <c r="CG3085" s="230"/>
      <c r="CH3085" s="230"/>
      <c r="CI3085" s="230"/>
      <c r="CJ3085" s="230"/>
    </row>
    <row r="3086" spans="1:88" ht="14.25" customHeight="1">
      <c r="A3086" s="412"/>
      <c r="B3086" s="78"/>
      <c r="C3086" s="80"/>
      <c r="E3086" s="224"/>
      <c r="F3086" s="224"/>
      <c r="G3086" s="224"/>
      <c r="H3086" s="224"/>
      <c r="I3086" s="232"/>
      <c r="J3086" s="224"/>
      <c r="K3086" s="224"/>
      <c r="L3086" s="224"/>
      <c r="M3086" s="233"/>
      <c r="N3086" s="224"/>
      <c r="P3086" s="233"/>
      <c r="Q3086" s="244"/>
      <c r="R3086" s="154"/>
      <c r="S3086" s="154"/>
      <c r="T3086" s="154"/>
      <c r="U3086" s="236"/>
      <c r="V3086" s="225"/>
      <c r="W3086" s="246"/>
      <c r="X3086" s="247"/>
      <c r="Y3086" s="248"/>
      <c r="Z3086" s="249"/>
      <c r="AA3086" s="249"/>
      <c r="AB3086" s="250"/>
      <c r="AC3086" s="250"/>
      <c r="AD3086" s="230"/>
      <c r="AE3086" s="251"/>
      <c r="AF3086" s="252"/>
      <c r="AG3086" s="236"/>
      <c r="AH3086" s="253"/>
      <c r="AI3086" s="230"/>
      <c r="AJ3086" s="230"/>
      <c r="AK3086" s="230"/>
      <c r="AL3086" s="230"/>
      <c r="AM3086" s="230"/>
      <c r="AN3086" s="230"/>
      <c r="AO3086" s="230"/>
      <c r="AP3086" s="230"/>
      <c r="AQ3086" s="230"/>
      <c r="AR3086" s="249"/>
      <c r="AS3086" s="230"/>
      <c r="AT3086" s="230"/>
      <c r="AU3086" s="230"/>
      <c r="AV3086" s="230"/>
      <c r="AW3086" s="230"/>
      <c r="AX3086" s="230"/>
      <c r="AY3086" s="230"/>
      <c r="AZ3086" s="230"/>
      <c r="BA3086" s="230"/>
      <c r="BB3086" s="230"/>
      <c r="BC3086" s="230"/>
      <c r="BD3086" s="230"/>
      <c r="BE3086" s="230"/>
      <c r="BF3086" s="230"/>
      <c r="BG3086" s="230"/>
      <c r="BH3086" s="230"/>
      <c r="BI3086" s="230"/>
      <c r="BJ3086" s="230"/>
      <c r="BK3086" s="230"/>
      <c r="BL3086" s="230"/>
      <c r="BM3086" s="230"/>
      <c r="BN3086" s="230"/>
      <c r="BO3086" s="230"/>
      <c r="BP3086" s="230"/>
      <c r="BQ3086" s="230"/>
      <c r="BR3086" s="230"/>
      <c r="BS3086" s="230"/>
      <c r="BT3086" s="230"/>
      <c r="BU3086" s="230"/>
      <c r="BV3086" s="230"/>
      <c r="BW3086" s="230"/>
      <c r="BX3086" s="230"/>
      <c r="BY3086" s="230"/>
      <c r="BZ3086" s="230"/>
      <c r="CA3086" s="230"/>
      <c r="CB3086" s="230"/>
      <c r="CC3086" s="230"/>
      <c r="CD3086" s="230"/>
      <c r="CE3086" s="230"/>
      <c r="CF3086" s="230"/>
      <c r="CG3086" s="230"/>
      <c r="CH3086" s="230"/>
      <c r="CI3086" s="230"/>
      <c r="CJ3086" s="230"/>
    </row>
    <row r="3087" spans="1:88" ht="14.25" customHeight="1">
      <c r="A3087" s="412"/>
      <c r="B3087" s="78"/>
      <c r="C3087" s="80"/>
      <c r="E3087" s="224"/>
      <c r="F3087" s="224"/>
      <c r="G3087" s="224"/>
      <c r="H3087" s="224"/>
      <c r="I3087" s="232"/>
      <c r="J3087" s="224"/>
      <c r="K3087" s="224"/>
      <c r="L3087" s="224"/>
      <c r="M3087" s="233"/>
      <c r="N3087" s="224"/>
      <c r="P3087" s="233"/>
      <c r="Q3087" s="244"/>
      <c r="R3087" s="154"/>
      <c r="S3087" s="154"/>
      <c r="T3087" s="154"/>
      <c r="U3087" s="236"/>
      <c r="V3087" s="225"/>
      <c r="W3087" s="246"/>
      <c r="X3087" s="247"/>
      <c r="Y3087" s="248"/>
      <c r="Z3087" s="249"/>
      <c r="AA3087" s="249"/>
      <c r="AB3087" s="250"/>
      <c r="AC3087" s="250"/>
      <c r="AD3087" s="230"/>
      <c r="AE3087" s="251"/>
      <c r="AF3087" s="252"/>
      <c r="AG3087" s="236"/>
      <c r="AH3087" s="253"/>
      <c r="AI3087" s="230"/>
      <c r="AJ3087" s="230"/>
      <c r="AK3087" s="230"/>
      <c r="AL3087" s="230"/>
      <c r="AM3087" s="230"/>
      <c r="AN3087" s="230"/>
      <c r="AO3087" s="230"/>
      <c r="AP3087" s="230"/>
      <c r="AQ3087" s="230"/>
      <c r="AR3087" s="249"/>
      <c r="AS3087" s="230"/>
      <c r="AT3087" s="230"/>
      <c r="AU3087" s="230"/>
      <c r="AV3087" s="230"/>
      <c r="AW3087" s="230"/>
      <c r="AX3087" s="230"/>
      <c r="AY3087" s="230"/>
      <c r="AZ3087" s="230"/>
      <c r="BA3087" s="230"/>
      <c r="BB3087" s="230"/>
      <c r="BC3087" s="230"/>
      <c r="BD3087" s="230"/>
      <c r="BE3087" s="230"/>
      <c r="BF3087" s="230"/>
      <c r="BG3087" s="230"/>
      <c r="BH3087" s="230"/>
      <c r="BI3087" s="230"/>
      <c r="BJ3087" s="230"/>
      <c r="BK3087" s="230"/>
      <c r="BL3087" s="230"/>
      <c r="BM3087" s="230"/>
      <c r="BN3087" s="230"/>
      <c r="BO3087" s="230"/>
      <c r="BP3087" s="230"/>
      <c r="BQ3087" s="230"/>
      <c r="BR3087" s="230"/>
      <c r="BS3087" s="230"/>
      <c r="BT3087" s="230"/>
      <c r="BU3087" s="230"/>
      <c r="BV3087" s="230"/>
      <c r="BW3087" s="230"/>
      <c r="BX3087" s="230"/>
      <c r="BY3087" s="230"/>
      <c r="BZ3087" s="230"/>
      <c r="CA3087" s="230"/>
      <c r="CB3087" s="230"/>
      <c r="CC3087" s="230"/>
      <c r="CD3087" s="230"/>
      <c r="CE3087" s="230"/>
      <c r="CF3087" s="230"/>
      <c r="CG3087" s="230"/>
      <c r="CH3087" s="230"/>
      <c r="CI3087" s="230"/>
      <c r="CJ3087" s="230"/>
    </row>
    <row r="3088" spans="1:88" ht="14.25" customHeight="1">
      <c r="A3088" s="412"/>
      <c r="B3088" s="78"/>
      <c r="C3088" s="80"/>
      <c r="E3088" s="224"/>
      <c r="F3088" s="224"/>
      <c r="G3088" s="224"/>
      <c r="H3088" s="224"/>
      <c r="I3088" s="232"/>
      <c r="J3088" s="224"/>
      <c r="K3088" s="224"/>
      <c r="L3088" s="224"/>
      <c r="M3088" s="233"/>
      <c r="N3088" s="224"/>
      <c r="P3088" s="233"/>
      <c r="Q3088" s="244"/>
      <c r="R3088" s="154"/>
      <c r="S3088" s="154"/>
      <c r="T3088" s="154"/>
      <c r="U3088" s="236"/>
      <c r="V3088" s="225"/>
      <c r="W3088" s="246"/>
      <c r="X3088" s="247"/>
      <c r="Y3088" s="248"/>
      <c r="Z3088" s="249"/>
      <c r="AA3088" s="249"/>
      <c r="AB3088" s="250"/>
      <c r="AC3088" s="250"/>
      <c r="AD3088" s="230"/>
      <c r="AE3088" s="251"/>
      <c r="AF3088" s="252"/>
      <c r="AG3088" s="236"/>
      <c r="AH3088" s="253"/>
      <c r="AI3088" s="230"/>
      <c r="AJ3088" s="230"/>
      <c r="AK3088" s="230"/>
      <c r="AL3088" s="230"/>
      <c r="AM3088" s="230"/>
      <c r="AN3088" s="230"/>
      <c r="AO3088" s="230"/>
      <c r="AP3088" s="230"/>
      <c r="AQ3088" s="230"/>
      <c r="AR3088" s="249"/>
      <c r="AS3088" s="230"/>
      <c r="AT3088" s="230"/>
      <c r="AU3088" s="230"/>
      <c r="AV3088" s="230"/>
      <c r="AW3088" s="230"/>
      <c r="AX3088" s="230"/>
      <c r="AY3088" s="230"/>
      <c r="AZ3088" s="230"/>
      <c r="BA3088" s="230"/>
      <c r="BB3088" s="230"/>
      <c r="BC3088" s="230"/>
      <c r="BD3088" s="230"/>
      <c r="BE3088" s="230"/>
      <c r="BF3088" s="230"/>
      <c r="BG3088" s="230"/>
      <c r="BH3088" s="230"/>
      <c r="BI3088" s="230"/>
      <c r="BJ3088" s="230"/>
      <c r="BK3088" s="230"/>
      <c r="BL3088" s="230"/>
      <c r="BM3088" s="230"/>
      <c r="BN3088" s="230"/>
      <c r="BO3088" s="230"/>
      <c r="BP3088" s="230"/>
      <c r="BQ3088" s="230"/>
      <c r="BR3088" s="230"/>
      <c r="BS3088" s="230"/>
      <c r="BT3088" s="230"/>
      <c r="BU3088" s="230"/>
      <c r="BV3088" s="230"/>
      <c r="BW3088" s="230"/>
      <c r="BX3088" s="230"/>
      <c r="BY3088" s="230"/>
      <c r="BZ3088" s="230"/>
      <c r="CA3088" s="230"/>
      <c r="CB3088" s="230"/>
      <c r="CC3088" s="230"/>
      <c r="CD3088" s="230"/>
      <c r="CE3088" s="230"/>
      <c r="CF3088" s="230"/>
      <c r="CG3088" s="230"/>
      <c r="CH3088" s="230"/>
      <c r="CI3088" s="230"/>
      <c r="CJ3088" s="230"/>
    </row>
    <row r="3089" spans="1:88" ht="14.25" customHeight="1">
      <c r="A3089" s="412"/>
      <c r="B3089" s="78"/>
      <c r="C3089" s="80"/>
      <c r="E3089" s="224"/>
      <c r="F3089" s="224"/>
      <c r="G3089" s="224"/>
      <c r="H3089" s="224"/>
      <c r="I3089" s="232"/>
      <c r="J3089" s="224"/>
      <c r="K3089" s="224"/>
      <c r="L3089" s="224"/>
      <c r="M3089" s="233"/>
      <c r="N3089" s="224"/>
      <c r="P3089" s="233"/>
      <c r="Q3089" s="244"/>
      <c r="R3089" s="154"/>
      <c r="S3089" s="154"/>
      <c r="T3089" s="154"/>
      <c r="U3089" s="236"/>
      <c r="V3089" s="225"/>
      <c r="W3089" s="246"/>
      <c r="X3089" s="247"/>
      <c r="Y3089" s="248"/>
      <c r="Z3089" s="249"/>
      <c r="AA3089" s="249"/>
      <c r="AB3089" s="250"/>
      <c r="AC3089" s="250"/>
      <c r="AD3089" s="230"/>
      <c r="AE3089" s="251"/>
      <c r="AF3089" s="252"/>
      <c r="AG3089" s="236"/>
      <c r="AH3089" s="253"/>
      <c r="AI3089" s="230"/>
      <c r="AJ3089" s="230"/>
      <c r="AK3089" s="230"/>
      <c r="AL3089" s="230"/>
      <c r="AM3089" s="230"/>
      <c r="AN3089" s="230"/>
      <c r="AO3089" s="230"/>
      <c r="AP3089" s="230"/>
      <c r="AQ3089" s="230"/>
      <c r="AR3089" s="249"/>
      <c r="AS3089" s="230"/>
      <c r="AT3089" s="230"/>
      <c r="AU3089" s="230"/>
      <c r="AV3089" s="230"/>
      <c r="AW3089" s="230"/>
      <c r="AX3089" s="230"/>
      <c r="AY3089" s="230"/>
      <c r="AZ3089" s="230"/>
      <c r="BA3089" s="230"/>
      <c r="BB3089" s="230"/>
      <c r="BC3089" s="230"/>
      <c r="BD3089" s="230"/>
      <c r="BE3089" s="230"/>
      <c r="BF3089" s="230"/>
      <c r="BG3089" s="230"/>
      <c r="BH3089" s="230"/>
      <c r="BI3089" s="230"/>
      <c r="BJ3089" s="230"/>
      <c r="BK3089" s="230"/>
      <c r="BL3089" s="230"/>
      <c r="BM3089" s="230"/>
      <c r="BN3089" s="230"/>
      <c r="BO3089" s="230"/>
      <c r="BP3089" s="230"/>
      <c r="BQ3089" s="230"/>
      <c r="BR3089" s="230"/>
      <c r="BS3089" s="230"/>
      <c r="BT3089" s="230"/>
      <c r="BU3089" s="230"/>
      <c r="BV3089" s="230"/>
      <c r="BW3089" s="230"/>
      <c r="BX3089" s="230"/>
      <c r="BY3089" s="230"/>
      <c r="BZ3089" s="230"/>
      <c r="CA3089" s="230"/>
      <c r="CB3089" s="230"/>
      <c r="CC3089" s="230"/>
      <c r="CD3089" s="230"/>
      <c r="CE3089" s="230"/>
      <c r="CF3089" s="230"/>
      <c r="CG3089" s="230"/>
      <c r="CH3089" s="230"/>
      <c r="CI3089" s="230"/>
      <c r="CJ3089" s="230"/>
    </row>
    <row r="3090" spans="1:88" ht="14.25" customHeight="1">
      <c r="A3090" s="412"/>
      <c r="B3090" s="78"/>
      <c r="C3090" s="80"/>
      <c r="E3090" s="224"/>
      <c r="F3090" s="224"/>
      <c r="G3090" s="224"/>
      <c r="H3090" s="224"/>
      <c r="I3090" s="232"/>
      <c r="J3090" s="224"/>
      <c r="K3090" s="224"/>
      <c r="L3090" s="224"/>
      <c r="M3090" s="233"/>
      <c r="N3090" s="224"/>
      <c r="P3090" s="233"/>
      <c r="Q3090" s="244"/>
      <c r="R3090" s="154"/>
      <c r="S3090" s="154"/>
      <c r="T3090" s="154"/>
      <c r="U3090" s="236"/>
      <c r="V3090" s="225"/>
      <c r="W3090" s="246"/>
      <c r="X3090" s="247"/>
      <c r="Y3090" s="248"/>
      <c r="Z3090" s="249"/>
      <c r="AA3090" s="249"/>
      <c r="AB3090" s="250"/>
      <c r="AC3090" s="250"/>
      <c r="AD3090" s="230"/>
      <c r="AE3090" s="251"/>
      <c r="AF3090" s="252"/>
      <c r="AG3090" s="236"/>
      <c r="AH3090" s="253"/>
      <c r="AI3090" s="230"/>
      <c r="AJ3090" s="230"/>
      <c r="AK3090" s="230"/>
      <c r="AL3090" s="230"/>
      <c r="AM3090" s="230"/>
      <c r="AN3090" s="230"/>
      <c r="AO3090" s="230"/>
      <c r="AP3090" s="230"/>
      <c r="AQ3090" s="230"/>
      <c r="AR3090" s="249"/>
      <c r="AS3090" s="230"/>
      <c r="AT3090" s="230"/>
      <c r="AU3090" s="230"/>
      <c r="AV3090" s="230"/>
      <c r="AW3090" s="230"/>
      <c r="AX3090" s="230"/>
      <c r="AY3090" s="230"/>
      <c r="AZ3090" s="230"/>
      <c r="BA3090" s="230"/>
      <c r="BB3090" s="230"/>
      <c r="BC3090" s="230"/>
      <c r="BD3090" s="230"/>
      <c r="BE3090" s="230"/>
      <c r="BF3090" s="230"/>
      <c r="BG3090" s="230"/>
      <c r="BH3090" s="230"/>
      <c r="BI3090" s="230"/>
      <c r="BJ3090" s="230"/>
      <c r="BK3090" s="230"/>
      <c r="BL3090" s="230"/>
      <c r="BM3090" s="230"/>
      <c r="BN3090" s="230"/>
      <c r="BO3090" s="230"/>
      <c r="BP3090" s="230"/>
      <c r="BQ3090" s="230"/>
      <c r="BR3090" s="230"/>
      <c r="BS3090" s="230"/>
      <c r="BT3090" s="230"/>
      <c r="BU3090" s="230"/>
      <c r="BV3090" s="230"/>
      <c r="BW3090" s="230"/>
      <c r="BX3090" s="230"/>
      <c r="BY3090" s="230"/>
      <c r="BZ3090" s="230"/>
      <c r="CA3090" s="230"/>
      <c r="CB3090" s="230"/>
      <c r="CC3090" s="230"/>
      <c r="CD3090" s="230"/>
      <c r="CE3090" s="230"/>
      <c r="CF3090" s="230"/>
      <c r="CG3090" s="230"/>
      <c r="CH3090" s="230"/>
      <c r="CI3090" s="230"/>
      <c r="CJ3090" s="230"/>
    </row>
    <row r="3091" spans="1:88" ht="14.25" customHeight="1">
      <c r="A3091" s="412"/>
      <c r="B3091" s="78"/>
      <c r="C3091" s="80"/>
      <c r="E3091" s="224"/>
      <c r="F3091" s="224"/>
      <c r="G3091" s="224"/>
      <c r="H3091" s="224"/>
      <c r="I3091" s="232"/>
      <c r="J3091" s="224"/>
      <c r="K3091" s="224"/>
      <c r="L3091" s="224"/>
      <c r="M3091" s="233"/>
      <c r="N3091" s="224"/>
      <c r="P3091" s="233"/>
      <c r="Q3091" s="244"/>
      <c r="R3091" s="154"/>
      <c r="S3091" s="154"/>
      <c r="T3091" s="154"/>
      <c r="U3091" s="236"/>
      <c r="V3091" s="225"/>
      <c r="W3091" s="246"/>
      <c r="X3091" s="247"/>
      <c r="Y3091" s="248"/>
      <c r="Z3091" s="249"/>
      <c r="AA3091" s="249"/>
      <c r="AB3091" s="250"/>
      <c r="AC3091" s="250"/>
      <c r="AD3091" s="230"/>
      <c r="AE3091" s="251"/>
      <c r="AF3091" s="252"/>
      <c r="AG3091" s="236"/>
      <c r="AH3091" s="253"/>
      <c r="AI3091" s="230"/>
      <c r="AJ3091" s="230"/>
      <c r="AK3091" s="230"/>
      <c r="AL3091" s="230"/>
      <c r="AM3091" s="230"/>
      <c r="AN3091" s="230"/>
      <c r="AO3091" s="230"/>
      <c r="AP3091" s="230"/>
      <c r="AQ3091" s="230"/>
      <c r="AR3091" s="249"/>
      <c r="AS3091" s="230"/>
      <c r="AT3091" s="230"/>
      <c r="AU3091" s="230"/>
      <c r="AV3091" s="230"/>
      <c r="AW3091" s="230"/>
      <c r="AX3091" s="230"/>
      <c r="AY3091" s="230"/>
      <c r="AZ3091" s="230"/>
      <c r="BA3091" s="230"/>
      <c r="BB3091" s="230"/>
      <c r="BC3091" s="230"/>
      <c r="BD3091" s="230"/>
      <c r="BE3091" s="230"/>
      <c r="BF3091" s="230"/>
      <c r="BG3091" s="230"/>
      <c r="BH3091" s="230"/>
      <c r="BI3091" s="230"/>
      <c r="BJ3091" s="230"/>
      <c r="BK3091" s="230"/>
      <c r="BL3091" s="230"/>
      <c r="BM3091" s="230"/>
      <c r="BN3091" s="230"/>
      <c r="BO3091" s="230"/>
      <c r="BP3091" s="230"/>
      <c r="BQ3091" s="230"/>
      <c r="BR3091" s="230"/>
      <c r="BS3091" s="230"/>
      <c r="BT3091" s="230"/>
      <c r="BU3091" s="230"/>
      <c r="BV3091" s="230"/>
      <c r="BW3091" s="230"/>
      <c r="BX3091" s="230"/>
      <c r="BY3091" s="230"/>
      <c r="BZ3091" s="230"/>
      <c r="CA3091" s="230"/>
      <c r="CB3091" s="230"/>
      <c r="CC3091" s="230"/>
      <c r="CD3091" s="230"/>
      <c r="CE3091" s="230"/>
      <c r="CF3091" s="230"/>
      <c r="CG3091" s="230"/>
      <c r="CH3091" s="230"/>
      <c r="CI3091" s="230"/>
      <c r="CJ3091" s="230"/>
    </row>
    <row r="3092" spans="1:88" ht="14.25" customHeight="1">
      <c r="A3092" s="412"/>
      <c r="B3092" s="78"/>
      <c r="C3092" s="80"/>
      <c r="E3092" s="224"/>
      <c r="F3092" s="224"/>
      <c r="G3092" s="224"/>
      <c r="H3092" s="224"/>
      <c r="I3092" s="232"/>
      <c r="J3092" s="224"/>
      <c r="K3092" s="224"/>
      <c r="L3092" s="224"/>
      <c r="M3092" s="233"/>
      <c r="N3092" s="224"/>
      <c r="P3092" s="233"/>
      <c r="Q3092" s="244"/>
      <c r="R3092" s="154"/>
      <c r="S3092" s="154"/>
      <c r="T3092" s="154"/>
      <c r="U3092" s="236"/>
      <c r="V3092" s="225"/>
      <c r="W3092" s="246"/>
      <c r="X3092" s="247"/>
      <c r="Y3092" s="248"/>
      <c r="Z3092" s="249"/>
      <c r="AA3092" s="249"/>
      <c r="AB3092" s="250"/>
      <c r="AC3092" s="250"/>
      <c r="AD3092" s="230"/>
      <c r="AE3092" s="251"/>
      <c r="AF3092" s="252"/>
      <c r="AG3092" s="236"/>
      <c r="AH3092" s="253"/>
      <c r="AI3092" s="230"/>
      <c r="AJ3092" s="230"/>
      <c r="AK3092" s="230"/>
      <c r="AL3092" s="230"/>
      <c r="AM3092" s="230"/>
      <c r="AN3092" s="230"/>
      <c r="AO3092" s="230"/>
      <c r="AP3092" s="230"/>
      <c r="AQ3092" s="230"/>
      <c r="AR3092" s="249"/>
      <c r="AS3092" s="230"/>
      <c r="AT3092" s="230"/>
      <c r="AU3092" s="230"/>
      <c r="AV3092" s="230"/>
      <c r="AW3092" s="230"/>
      <c r="AX3092" s="230"/>
      <c r="AY3092" s="230"/>
      <c r="AZ3092" s="230"/>
      <c r="BA3092" s="230"/>
      <c r="BB3092" s="230"/>
      <c r="BC3092" s="230"/>
      <c r="BD3092" s="230"/>
      <c r="BE3092" s="230"/>
      <c r="BF3092" s="230"/>
      <c r="BG3092" s="230"/>
      <c r="BH3092" s="230"/>
      <c r="BI3092" s="230"/>
      <c r="BJ3092" s="230"/>
      <c r="BK3092" s="230"/>
      <c r="BL3092" s="230"/>
      <c r="BM3092" s="230"/>
      <c r="BN3092" s="230"/>
      <c r="BO3092" s="230"/>
      <c r="BP3092" s="230"/>
      <c r="BQ3092" s="230"/>
      <c r="BR3092" s="230"/>
      <c r="BS3092" s="230"/>
      <c r="BT3092" s="230"/>
      <c r="BU3092" s="230"/>
      <c r="BV3092" s="230"/>
      <c r="BW3092" s="230"/>
      <c r="BX3092" s="230"/>
      <c r="BY3092" s="230"/>
      <c r="BZ3092" s="230"/>
      <c r="CA3092" s="230"/>
      <c r="CB3092" s="230"/>
      <c r="CC3092" s="230"/>
      <c r="CD3092" s="230"/>
      <c r="CE3092" s="230"/>
      <c r="CF3092" s="230"/>
      <c r="CG3092" s="230"/>
      <c r="CH3092" s="230"/>
      <c r="CI3092" s="230"/>
      <c r="CJ3092" s="230"/>
    </row>
    <row r="3093" spans="1:88" ht="14.25" customHeight="1">
      <c r="A3093" s="412"/>
      <c r="B3093" s="78"/>
      <c r="C3093" s="80"/>
      <c r="E3093" s="224"/>
      <c r="F3093" s="224"/>
      <c r="G3093" s="224"/>
      <c r="H3093" s="224"/>
      <c r="I3093" s="232"/>
      <c r="J3093" s="224"/>
      <c r="K3093" s="224"/>
      <c r="L3093" s="224"/>
      <c r="M3093" s="233"/>
      <c r="N3093" s="224"/>
      <c r="P3093" s="233"/>
      <c r="Q3093" s="244"/>
      <c r="R3093" s="154"/>
      <c r="S3093" s="154"/>
      <c r="T3093" s="154"/>
      <c r="U3093" s="236"/>
      <c r="V3093" s="225"/>
      <c r="W3093" s="246"/>
      <c r="X3093" s="247"/>
      <c r="Y3093" s="248"/>
      <c r="Z3093" s="249"/>
      <c r="AA3093" s="249"/>
      <c r="AB3093" s="250"/>
      <c r="AC3093" s="250"/>
      <c r="AD3093" s="230"/>
      <c r="AE3093" s="251"/>
      <c r="AF3093" s="252"/>
      <c r="AG3093" s="236"/>
      <c r="AH3093" s="253"/>
      <c r="AI3093" s="230"/>
      <c r="AJ3093" s="230"/>
      <c r="AK3093" s="230"/>
      <c r="AL3093" s="230"/>
      <c r="AM3093" s="230"/>
      <c r="AN3093" s="230"/>
      <c r="AO3093" s="230"/>
      <c r="AP3093" s="230"/>
      <c r="AQ3093" s="230"/>
      <c r="AR3093" s="249"/>
      <c r="AS3093" s="230"/>
      <c r="AT3093" s="230"/>
      <c r="AU3093" s="230"/>
      <c r="AV3093" s="230"/>
      <c r="AW3093" s="230"/>
      <c r="AX3093" s="230"/>
      <c r="AY3093" s="230"/>
      <c r="AZ3093" s="230"/>
      <c r="BA3093" s="230"/>
      <c r="BB3093" s="230"/>
      <c r="BC3093" s="230"/>
      <c r="BD3093" s="230"/>
      <c r="BE3093" s="230"/>
      <c r="BF3093" s="230"/>
      <c r="BG3093" s="230"/>
      <c r="BH3093" s="230"/>
      <c r="BI3093" s="230"/>
      <c r="BJ3093" s="230"/>
      <c r="BK3093" s="230"/>
      <c r="BL3093" s="230"/>
      <c r="BM3093" s="230"/>
      <c r="BN3093" s="230"/>
      <c r="BO3093" s="230"/>
      <c r="BP3093" s="230"/>
      <c r="BQ3093" s="230"/>
      <c r="BR3093" s="230"/>
      <c r="BS3093" s="230"/>
      <c r="BT3093" s="230"/>
      <c r="BU3093" s="230"/>
      <c r="BV3093" s="230"/>
      <c r="BW3093" s="230"/>
      <c r="BX3093" s="230"/>
      <c r="BY3093" s="230"/>
      <c r="BZ3093" s="230"/>
      <c r="CA3093" s="230"/>
      <c r="CB3093" s="230"/>
      <c r="CC3093" s="230"/>
      <c r="CD3093" s="230"/>
      <c r="CE3093" s="230"/>
      <c r="CF3093" s="230"/>
      <c r="CG3093" s="230"/>
      <c r="CH3093" s="230"/>
      <c r="CI3093" s="230"/>
      <c r="CJ3093" s="230"/>
    </row>
    <row r="3094" spans="1:88" ht="14.25" customHeight="1">
      <c r="A3094" s="412"/>
      <c r="B3094" s="78"/>
      <c r="C3094" s="80"/>
      <c r="E3094" s="224"/>
      <c r="F3094" s="224"/>
      <c r="G3094" s="224"/>
      <c r="H3094" s="224"/>
      <c r="I3094" s="232"/>
      <c r="J3094" s="224"/>
      <c r="K3094" s="224"/>
      <c r="L3094" s="224"/>
      <c r="M3094" s="233"/>
      <c r="N3094" s="224"/>
      <c r="P3094" s="233"/>
      <c r="Q3094" s="244"/>
      <c r="R3094" s="154"/>
      <c r="S3094" s="154"/>
      <c r="T3094" s="154"/>
      <c r="U3094" s="236"/>
      <c r="V3094" s="225"/>
      <c r="W3094" s="246"/>
      <c r="X3094" s="247"/>
      <c r="Y3094" s="248"/>
      <c r="Z3094" s="249"/>
      <c r="AA3094" s="249"/>
      <c r="AB3094" s="250"/>
      <c r="AC3094" s="250"/>
      <c r="AD3094" s="230"/>
      <c r="AE3094" s="251"/>
      <c r="AF3094" s="252"/>
      <c r="AG3094" s="236"/>
      <c r="AH3094" s="253"/>
      <c r="AI3094" s="230"/>
      <c r="AJ3094" s="230"/>
      <c r="AK3094" s="230"/>
      <c r="AL3094" s="230"/>
      <c r="AM3094" s="230"/>
      <c r="AN3094" s="230"/>
      <c r="AO3094" s="230"/>
      <c r="AP3094" s="230"/>
      <c r="AQ3094" s="230"/>
      <c r="AR3094" s="249"/>
      <c r="AS3094" s="230"/>
      <c r="AT3094" s="230"/>
      <c r="AU3094" s="230"/>
      <c r="AV3094" s="230"/>
      <c r="AW3094" s="230"/>
      <c r="AX3094" s="230"/>
      <c r="AY3094" s="230"/>
      <c r="AZ3094" s="230"/>
      <c r="BA3094" s="230"/>
      <c r="BB3094" s="230"/>
      <c r="BC3094" s="230"/>
      <c r="BD3094" s="230"/>
      <c r="BE3094" s="230"/>
      <c r="BF3094" s="230"/>
      <c r="BG3094" s="230"/>
      <c r="BH3094" s="230"/>
      <c r="BI3094" s="230"/>
      <c r="BJ3094" s="230"/>
      <c r="BK3094" s="230"/>
      <c r="BL3094" s="230"/>
      <c r="BM3094" s="230"/>
      <c r="BN3094" s="230"/>
      <c r="BO3094" s="230"/>
      <c r="BP3094" s="230"/>
      <c r="BQ3094" s="230"/>
      <c r="BR3094" s="230"/>
      <c r="BS3094" s="230"/>
      <c r="BT3094" s="230"/>
      <c r="BU3094" s="230"/>
      <c r="BV3094" s="230"/>
      <c r="BW3094" s="230"/>
      <c r="BX3094" s="230"/>
      <c r="BY3094" s="230"/>
      <c r="BZ3094" s="230"/>
      <c r="CA3094" s="230"/>
      <c r="CB3094" s="230"/>
      <c r="CC3094" s="230"/>
      <c r="CD3094" s="230"/>
      <c r="CE3094" s="230"/>
      <c r="CF3094" s="230"/>
      <c r="CG3094" s="230"/>
      <c r="CH3094" s="230"/>
      <c r="CI3094" s="230"/>
      <c r="CJ3094" s="230"/>
    </row>
    <row r="3095" spans="1:88" ht="14.25" customHeight="1">
      <c r="A3095" s="412"/>
      <c r="B3095" s="78"/>
      <c r="C3095" s="80"/>
      <c r="E3095" s="224"/>
      <c r="F3095" s="224"/>
      <c r="G3095" s="224"/>
      <c r="H3095" s="224"/>
      <c r="I3095" s="232"/>
      <c r="J3095" s="224"/>
      <c r="K3095" s="224"/>
      <c r="L3095" s="224"/>
      <c r="M3095" s="233"/>
      <c r="N3095" s="224"/>
      <c r="P3095" s="233"/>
      <c r="Q3095" s="244"/>
      <c r="R3095" s="154"/>
      <c r="S3095" s="154"/>
      <c r="T3095" s="154"/>
      <c r="U3095" s="236"/>
      <c r="V3095" s="225"/>
      <c r="W3095" s="246"/>
      <c r="X3095" s="247"/>
      <c r="Y3095" s="248"/>
      <c r="Z3095" s="249"/>
      <c r="AA3095" s="249"/>
      <c r="AB3095" s="250"/>
      <c r="AC3095" s="250"/>
      <c r="AD3095" s="230"/>
      <c r="AE3095" s="251"/>
      <c r="AF3095" s="252"/>
      <c r="AG3095" s="236"/>
      <c r="AH3095" s="253"/>
      <c r="AI3095" s="230"/>
      <c r="AJ3095" s="230"/>
      <c r="AK3095" s="230"/>
      <c r="AL3095" s="230"/>
      <c r="AM3095" s="230"/>
      <c r="AN3095" s="230"/>
      <c r="AO3095" s="230"/>
      <c r="AP3095" s="230"/>
      <c r="AQ3095" s="230"/>
      <c r="AR3095" s="249"/>
      <c r="AS3095" s="230"/>
      <c r="AT3095" s="230"/>
      <c r="AU3095" s="230"/>
      <c r="AV3095" s="230"/>
      <c r="AW3095" s="230"/>
      <c r="AX3095" s="230"/>
      <c r="AY3095" s="230"/>
      <c r="AZ3095" s="230"/>
      <c r="BA3095" s="230"/>
      <c r="BB3095" s="230"/>
      <c r="BC3095" s="230"/>
      <c r="BD3095" s="230"/>
      <c r="BE3095" s="230"/>
      <c r="BF3095" s="230"/>
      <c r="BG3095" s="230"/>
      <c r="BH3095" s="230"/>
      <c r="BI3095" s="230"/>
      <c r="BJ3095" s="230"/>
      <c r="BK3095" s="230"/>
      <c r="BL3095" s="230"/>
      <c r="BM3095" s="230"/>
      <c r="BN3095" s="230"/>
      <c r="BO3095" s="230"/>
      <c r="BP3095" s="230"/>
      <c r="BQ3095" s="230"/>
      <c r="BR3095" s="230"/>
      <c r="BS3095" s="230"/>
      <c r="BT3095" s="230"/>
      <c r="BU3095" s="230"/>
      <c r="BV3095" s="230"/>
      <c r="BW3095" s="230"/>
      <c r="BX3095" s="230"/>
      <c r="BY3095" s="230"/>
      <c r="BZ3095" s="230"/>
      <c r="CA3095" s="230"/>
      <c r="CB3095" s="230"/>
      <c r="CC3095" s="230"/>
      <c r="CD3095" s="230"/>
      <c r="CE3095" s="230"/>
      <c r="CF3095" s="230"/>
      <c r="CG3095" s="230"/>
      <c r="CH3095" s="230"/>
      <c r="CI3095" s="230"/>
      <c r="CJ3095" s="230"/>
    </row>
    <row r="3096" spans="1:88" ht="14.25" customHeight="1">
      <c r="A3096" s="412"/>
      <c r="B3096" s="78"/>
      <c r="C3096" s="80"/>
      <c r="E3096" s="224"/>
      <c r="F3096" s="224"/>
      <c r="G3096" s="224"/>
      <c r="H3096" s="224"/>
      <c r="I3096" s="232"/>
      <c r="J3096" s="224"/>
      <c r="K3096" s="224"/>
      <c r="L3096" s="224"/>
      <c r="M3096" s="233"/>
      <c r="N3096" s="224"/>
      <c r="P3096" s="233"/>
      <c r="Q3096" s="244"/>
      <c r="R3096" s="154"/>
      <c r="S3096" s="154"/>
      <c r="T3096" s="154"/>
      <c r="U3096" s="236"/>
      <c r="V3096" s="225"/>
      <c r="W3096" s="246"/>
      <c r="X3096" s="247"/>
      <c r="Y3096" s="248"/>
      <c r="Z3096" s="249"/>
      <c r="AA3096" s="249"/>
      <c r="AB3096" s="250"/>
      <c r="AC3096" s="250"/>
      <c r="AD3096" s="230"/>
      <c r="AE3096" s="251"/>
      <c r="AF3096" s="252"/>
      <c r="AG3096" s="236"/>
      <c r="AH3096" s="253"/>
      <c r="AI3096" s="230"/>
      <c r="AJ3096" s="230"/>
      <c r="AK3096" s="230"/>
      <c r="AL3096" s="230"/>
      <c r="AM3096" s="230"/>
      <c r="AN3096" s="230"/>
      <c r="AO3096" s="230"/>
      <c r="AP3096" s="230"/>
      <c r="AQ3096" s="230"/>
      <c r="AR3096" s="249"/>
      <c r="AS3096" s="230"/>
      <c r="AT3096" s="230"/>
      <c r="AU3096" s="230"/>
      <c r="AV3096" s="230"/>
      <c r="AW3096" s="230"/>
      <c r="AX3096" s="230"/>
      <c r="AY3096" s="230"/>
      <c r="AZ3096" s="230"/>
      <c r="BA3096" s="230"/>
      <c r="BB3096" s="230"/>
      <c r="BC3096" s="230"/>
      <c r="BD3096" s="230"/>
      <c r="BE3096" s="230"/>
      <c r="BF3096" s="230"/>
      <c r="BG3096" s="230"/>
      <c r="BH3096" s="230"/>
      <c r="BI3096" s="230"/>
      <c r="BJ3096" s="230"/>
      <c r="BK3096" s="230"/>
      <c r="BL3096" s="230"/>
      <c r="BM3096" s="230"/>
      <c r="BN3096" s="230"/>
      <c r="BO3096" s="230"/>
      <c r="BP3096" s="230"/>
      <c r="BQ3096" s="230"/>
      <c r="BR3096" s="230"/>
      <c r="BS3096" s="230"/>
      <c r="BT3096" s="230"/>
      <c r="BU3096" s="230"/>
      <c r="BV3096" s="230"/>
      <c r="BW3096" s="230"/>
      <c r="BX3096" s="230"/>
      <c r="BY3096" s="230"/>
      <c r="BZ3096" s="230"/>
      <c r="CA3096" s="230"/>
      <c r="CB3096" s="230"/>
      <c r="CC3096" s="230"/>
      <c r="CD3096" s="230"/>
      <c r="CE3096" s="230"/>
      <c r="CF3096" s="230"/>
      <c r="CG3096" s="230"/>
      <c r="CH3096" s="230"/>
      <c r="CI3096" s="230"/>
      <c r="CJ3096" s="230"/>
    </row>
    <row r="3097" spans="1:88" ht="14.25" customHeight="1">
      <c r="A3097" s="412"/>
      <c r="B3097" s="78"/>
      <c r="C3097" s="80"/>
      <c r="E3097" s="224"/>
      <c r="F3097" s="224"/>
      <c r="G3097" s="224"/>
      <c r="H3097" s="224"/>
      <c r="I3097" s="232"/>
      <c r="J3097" s="224"/>
      <c r="K3097" s="224"/>
      <c r="L3097" s="224"/>
      <c r="M3097" s="233"/>
      <c r="N3097" s="224"/>
      <c r="P3097" s="233"/>
      <c r="Q3097" s="244"/>
      <c r="R3097" s="154"/>
      <c r="S3097" s="154"/>
      <c r="T3097" s="154"/>
      <c r="U3097" s="236"/>
      <c r="V3097" s="225"/>
      <c r="W3097" s="246"/>
      <c r="X3097" s="247"/>
      <c r="Y3097" s="248"/>
      <c r="Z3097" s="249"/>
      <c r="AA3097" s="249"/>
      <c r="AB3097" s="250"/>
      <c r="AC3097" s="250"/>
      <c r="AD3097" s="230"/>
      <c r="AE3097" s="251"/>
      <c r="AF3097" s="252"/>
      <c r="AG3097" s="236"/>
      <c r="AH3097" s="253"/>
      <c r="AI3097" s="230"/>
      <c r="AJ3097" s="230"/>
      <c r="AK3097" s="230"/>
      <c r="AL3097" s="230"/>
      <c r="AM3097" s="230"/>
      <c r="AN3097" s="230"/>
      <c r="AO3097" s="230"/>
      <c r="AP3097" s="230"/>
      <c r="AQ3097" s="230"/>
      <c r="AR3097" s="249"/>
      <c r="AS3097" s="230"/>
      <c r="AT3097" s="230"/>
      <c r="AU3097" s="230"/>
      <c r="AV3097" s="230"/>
      <c r="AW3097" s="230"/>
      <c r="AX3097" s="230"/>
      <c r="AY3097" s="230"/>
      <c r="AZ3097" s="230"/>
      <c r="BA3097" s="230"/>
      <c r="BB3097" s="230"/>
      <c r="BC3097" s="230"/>
      <c r="BD3097" s="230"/>
      <c r="BE3097" s="230"/>
      <c r="BF3097" s="230"/>
      <c r="BG3097" s="230"/>
      <c r="BH3097" s="230"/>
      <c r="BI3097" s="230"/>
      <c r="BJ3097" s="230"/>
      <c r="BK3097" s="230"/>
      <c r="BL3097" s="230"/>
      <c r="BM3097" s="230"/>
      <c r="BN3097" s="230"/>
      <c r="BO3097" s="230"/>
      <c r="BP3097" s="230"/>
      <c r="BQ3097" s="230"/>
      <c r="BR3097" s="230"/>
      <c r="BS3097" s="230"/>
      <c r="BT3097" s="230"/>
      <c r="BU3097" s="230"/>
      <c r="BV3097" s="230"/>
      <c r="BW3097" s="230"/>
      <c r="BX3097" s="230"/>
      <c r="BY3097" s="230"/>
      <c r="BZ3097" s="230"/>
      <c r="CA3097" s="230"/>
      <c r="CB3097" s="230"/>
      <c r="CC3097" s="230"/>
      <c r="CD3097" s="230"/>
      <c r="CE3097" s="230"/>
      <c r="CF3097" s="230"/>
      <c r="CG3097" s="230"/>
      <c r="CH3097" s="230"/>
      <c r="CI3097" s="230"/>
      <c r="CJ3097" s="230"/>
    </row>
    <row r="3098" spans="1:88" ht="14.25" customHeight="1">
      <c r="A3098" s="412"/>
      <c r="B3098" s="78"/>
      <c r="C3098" s="80"/>
      <c r="E3098" s="224"/>
      <c r="F3098" s="224"/>
      <c r="G3098" s="224"/>
      <c r="H3098" s="224"/>
      <c r="I3098" s="232"/>
      <c r="J3098" s="224"/>
      <c r="K3098" s="224"/>
      <c r="L3098" s="224"/>
      <c r="M3098" s="233"/>
      <c r="N3098" s="224"/>
      <c r="P3098" s="233"/>
      <c r="Q3098" s="244"/>
      <c r="R3098" s="154"/>
      <c r="S3098" s="154"/>
      <c r="T3098" s="154"/>
      <c r="U3098" s="236"/>
      <c r="V3098" s="225"/>
      <c r="W3098" s="246"/>
      <c r="X3098" s="247"/>
      <c r="Y3098" s="248"/>
      <c r="Z3098" s="249"/>
      <c r="AA3098" s="249"/>
      <c r="AB3098" s="250"/>
      <c r="AC3098" s="250"/>
      <c r="AD3098" s="230"/>
      <c r="AE3098" s="251"/>
      <c r="AF3098" s="252"/>
      <c r="AG3098" s="236"/>
      <c r="AH3098" s="253"/>
      <c r="AI3098" s="230"/>
      <c r="AJ3098" s="230"/>
      <c r="AK3098" s="230"/>
      <c r="AL3098" s="230"/>
      <c r="AM3098" s="230"/>
      <c r="AN3098" s="230"/>
      <c r="AO3098" s="230"/>
      <c r="AP3098" s="230"/>
      <c r="AQ3098" s="230"/>
      <c r="AR3098" s="249"/>
      <c r="AS3098" s="230"/>
      <c r="AT3098" s="230"/>
      <c r="AU3098" s="230"/>
      <c r="AV3098" s="230"/>
      <c r="AW3098" s="230"/>
      <c r="AX3098" s="230"/>
      <c r="AY3098" s="230"/>
      <c r="AZ3098" s="230"/>
      <c r="BA3098" s="230"/>
      <c r="BB3098" s="230"/>
      <c r="BC3098" s="230"/>
      <c r="BD3098" s="230"/>
      <c r="BE3098" s="230"/>
      <c r="BF3098" s="230"/>
      <c r="BG3098" s="230"/>
      <c r="BH3098" s="230"/>
      <c r="BI3098" s="230"/>
      <c r="BJ3098" s="230"/>
      <c r="BK3098" s="230"/>
      <c r="BL3098" s="230"/>
      <c r="BM3098" s="230"/>
      <c r="BN3098" s="230"/>
      <c r="BO3098" s="230"/>
      <c r="BP3098" s="230"/>
      <c r="BQ3098" s="230"/>
      <c r="BR3098" s="230"/>
      <c r="BS3098" s="230"/>
      <c r="BT3098" s="230"/>
      <c r="BU3098" s="230"/>
      <c r="BV3098" s="230"/>
      <c r="BW3098" s="230"/>
      <c r="BX3098" s="230"/>
      <c r="BY3098" s="230"/>
      <c r="BZ3098" s="230"/>
      <c r="CA3098" s="230"/>
      <c r="CB3098" s="230"/>
      <c r="CC3098" s="230"/>
      <c r="CD3098" s="230"/>
      <c r="CE3098" s="230"/>
      <c r="CF3098" s="230"/>
      <c r="CG3098" s="230"/>
      <c r="CH3098" s="230"/>
      <c r="CI3098" s="230"/>
      <c r="CJ3098" s="230"/>
    </row>
    <row r="3099" spans="1:88" ht="14.25" customHeight="1">
      <c r="A3099" s="412"/>
      <c r="B3099" s="78"/>
      <c r="C3099" s="80"/>
      <c r="E3099" s="224"/>
      <c r="F3099" s="224"/>
      <c r="G3099" s="224"/>
      <c r="H3099" s="224"/>
      <c r="I3099" s="232"/>
      <c r="J3099" s="224"/>
      <c r="K3099" s="224"/>
      <c r="L3099" s="224"/>
      <c r="M3099" s="233"/>
      <c r="N3099" s="224"/>
      <c r="P3099" s="233"/>
      <c r="Q3099" s="244"/>
      <c r="R3099" s="154"/>
      <c r="S3099" s="154"/>
      <c r="T3099" s="154"/>
      <c r="U3099" s="236"/>
      <c r="V3099" s="225"/>
      <c r="W3099" s="246"/>
      <c r="X3099" s="247"/>
      <c r="Y3099" s="248"/>
      <c r="Z3099" s="249"/>
      <c r="AA3099" s="249"/>
      <c r="AB3099" s="250"/>
      <c r="AC3099" s="250"/>
      <c r="AD3099" s="230"/>
      <c r="AE3099" s="251"/>
      <c r="AF3099" s="252"/>
      <c r="AG3099" s="236"/>
      <c r="AH3099" s="253"/>
      <c r="AI3099" s="230"/>
      <c r="AJ3099" s="230"/>
      <c r="AK3099" s="230"/>
      <c r="AL3099" s="230"/>
      <c r="AM3099" s="230"/>
      <c r="AN3099" s="230"/>
      <c r="AO3099" s="230"/>
      <c r="AP3099" s="230"/>
      <c r="AQ3099" s="230"/>
      <c r="AR3099" s="249"/>
      <c r="AS3099" s="230"/>
      <c r="AT3099" s="230"/>
      <c r="AU3099" s="230"/>
      <c r="AV3099" s="230"/>
      <c r="AW3099" s="230"/>
      <c r="AX3099" s="230"/>
      <c r="AY3099" s="230"/>
      <c r="AZ3099" s="230"/>
      <c r="BA3099" s="230"/>
      <c r="BB3099" s="230"/>
      <c r="BC3099" s="230"/>
      <c r="BD3099" s="230"/>
      <c r="BE3099" s="230"/>
      <c r="BF3099" s="230"/>
      <c r="BG3099" s="230"/>
      <c r="BH3099" s="230"/>
      <c r="BI3099" s="230"/>
      <c r="BJ3099" s="230"/>
      <c r="BK3099" s="230"/>
      <c r="BL3099" s="230"/>
      <c r="BM3099" s="230"/>
      <c r="BN3099" s="230"/>
      <c r="BO3099" s="230"/>
      <c r="BP3099" s="230"/>
      <c r="BQ3099" s="230"/>
      <c r="BR3099" s="230"/>
      <c r="BS3099" s="230"/>
      <c r="BT3099" s="230"/>
      <c r="BU3099" s="230"/>
      <c r="BV3099" s="230"/>
      <c r="BW3099" s="230"/>
      <c r="BX3099" s="230"/>
      <c r="BY3099" s="230"/>
      <c r="BZ3099" s="230"/>
      <c r="CA3099" s="230"/>
      <c r="CB3099" s="230"/>
      <c r="CC3099" s="230"/>
      <c r="CD3099" s="230"/>
      <c r="CE3099" s="230"/>
      <c r="CF3099" s="230"/>
      <c r="CG3099" s="230"/>
      <c r="CH3099" s="230"/>
      <c r="CI3099" s="230"/>
      <c r="CJ3099" s="230"/>
    </row>
    <row r="3100" spans="1:88" ht="14.25" customHeight="1">
      <c r="A3100" s="412"/>
      <c r="B3100" s="78"/>
      <c r="C3100" s="80"/>
      <c r="E3100" s="224"/>
      <c r="F3100" s="224"/>
      <c r="G3100" s="224"/>
      <c r="H3100" s="224"/>
      <c r="I3100" s="232"/>
      <c r="J3100" s="224"/>
      <c r="K3100" s="224"/>
      <c r="L3100" s="224"/>
      <c r="M3100" s="233"/>
      <c r="N3100" s="224"/>
      <c r="P3100" s="233"/>
      <c r="Q3100" s="244"/>
      <c r="R3100" s="154"/>
      <c r="S3100" s="154"/>
      <c r="T3100" s="154"/>
      <c r="U3100" s="236"/>
      <c r="V3100" s="225"/>
      <c r="W3100" s="246"/>
      <c r="X3100" s="247"/>
      <c r="Y3100" s="248"/>
      <c r="Z3100" s="249"/>
      <c r="AA3100" s="249"/>
      <c r="AB3100" s="250"/>
      <c r="AC3100" s="250"/>
      <c r="AD3100" s="230"/>
      <c r="AE3100" s="251"/>
      <c r="AF3100" s="252"/>
      <c r="AG3100" s="236"/>
      <c r="AH3100" s="253"/>
      <c r="AI3100" s="230"/>
      <c r="AJ3100" s="230"/>
      <c r="AK3100" s="230"/>
      <c r="AL3100" s="230"/>
      <c r="AM3100" s="230"/>
      <c r="AN3100" s="230"/>
      <c r="AO3100" s="230"/>
      <c r="AP3100" s="230"/>
      <c r="AQ3100" s="230"/>
      <c r="AR3100" s="249"/>
      <c r="AS3100" s="230"/>
      <c r="AT3100" s="230"/>
      <c r="AU3100" s="230"/>
      <c r="AV3100" s="230"/>
      <c r="AW3100" s="230"/>
      <c r="AX3100" s="230"/>
      <c r="AY3100" s="230"/>
      <c r="AZ3100" s="230"/>
      <c r="BA3100" s="230"/>
      <c r="BB3100" s="230"/>
      <c r="BC3100" s="230"/>
      <c r="BD3100" s="230"/>
      <c r="BE3100" s="230"/>
      <c r="BF3100" s="230"/>
      <c r="BG3100" s="230"/>
      <c r="BH3100" s="230"/>
      <c r="BI3100" s="230"/>
      <c r="BJ3100" s="230"/>
      <c r="BK3100" s="230"/>
      <c r="BL3100" s="230"/>
      <c r="BM3100" s="230"/>
      <c r="BN3100" s="230"/>
      <c r="BO3100" s="230"/>
      <c r="BP3100" s="230"/>
      <c r="BQ3100" s="230"/>
      <c r="BR3100" s="230"/>
      <c r="BS3100" s="230"/>
      <c r="BT3100" s="230"/>
      <c r="BU3100" s="230"/>
      <c r="BV3100" s="230"/>
      <c r="BW3100" s="230"/>
      <c r="BX3100" s="230"/>
      <c r="BY3100" s="230"/>
      <c r="BZ3100" s="230"/>
      <c r="CA3100" s="230"/>
      <c r="CB3100" s="230"/>
      <c r="CC3100" s="230"/>
      <c r="CD3100" s="230"/>
      <c r="CE3100" s="230"/>
      <c r="CF3100" s="230"/>
      <c r="CG3100" s="230"/>
      <c r="CH3100" s="230"/>
      <c r="CI3100" s="230"/>
      <c r="CJ3100" s="230"/>
    </row>
    <row r="3101" spans="1:88" ht="14.25" customHeight="1">
      <c r="A3101" s="412"/>
      <c r="B3101" s="78"/>
      <c r="C3101" s="80"/>
      <c r="E3101" s="224"/>
      <c r="F3101" s="224"/>
      <c r="G3101" s="224"/>
      <c r="H3101" s="224"/>
      <c r="I3101" s="232"/>
      <c r="J3101" s="224"/>
      <c r="K3101" s="224"/>
      <c r="L3101" s="224"/>
      <c r="M3101" s="233"/>
      <c r="N3101" s="224"/>
      <c r="P3101" s="233"/>
      <c r="Q3101" s="244"/>
      <c r="R3101" s="154"/>
      <c r="S3101" s="154"/>
      <c r="T3101" s="154"/>
      <c r="U3101" s="236"/>
      <c r="V3101" s="225"/>
      <c r="W3101" s="246"/>
      <c r="X3101" s="247"/>
      <c r="Y3101" s="248"/>
      <c r="Z3101" s="249"/>
      <c r="AA3101" s="249"/>
      <c r="AB3101" s="250"/>
      <c r="AC3101" s="250"/>
      <c r="AD3101" s="230"/>
      <c r="AE3101" s="251"/>
      <c r="AF3101" s="252"/>
      <c r="AG3101" s="236"/>
      <c r="AH3101" s="253"/>
      <c r="AI3101" s="230"/>
      <c r="AJ3101" s="230"/>
      <c r="AK3101" s="230"/>
      <c r="AL3101" s="230"/>
      <c r="AM3101" s="230"/>
      <c r="AN3101" s="230"/>
      <c r="AO3101" s="230"/>
      <c r="AP3101" s="230"/>
      <c r="AQ3101" s="230"/>
      <c r="AR3101" s="249"/>
      <c r="AS3101" s="230"/>
      <c r="AT3101" s="230"/>
      <c r="AU3101" s="230"/>
      <c r="AV3101" s="230"/>
      <c r="AW3101" s="230"/>
      <c r="AX3101" s="230"/>
      <c r="AY3101" s="230"/>
      <c r="AZ3101" s="230"/>
      <c r="BA3101" s="230"/>
      <c r="BB3101" s="230"/>
      <c r="BC3101" s="230"/>
      <c r="BD3101" s="230"/>
      <c r="BE3101" s="230"/>
      <c r="BF3101" s="230"/>
      <c r="BG3101" s="230"/>
      <c r="BH3101" s="230"/>
      <c r="BI3101" s="230"/>
      <c r="BJ3101" s="230"/>
      <c r="BK3101" s="230"/>
      <c r="BL3101" s="230"/>
      <c r="BM3101" s="230"/>
      <c r="BN3101" s="230"/>
      <c r="BO3101" s="230"/>
      <c r="BP3101" s="230"/>
      <c r="BQ3101" s="230"/>
      <c r="BR3101" s="230"/>
      <c r="BS3101" s="230"/>
      <c r="BT3101" s="230"/>
      <c r="BU3101" s="230"/>
      <c r="BV3101" s="230"/>
      <c r="BW3101" s="230"/>
      <c r="BX3101" s="230"/>
      <c r="BY3101" s="230"/>
      <c r="BZ3101" s="230"/>
      <c r="CA3101" s="230"/>
      <c r="CB3101" s="230"/>
      <c r="CC3101" s="230"/>
      <c r="CD3101" s="230"/>
      <c r="CE3101" s="230"/>
      <c r="CF3101" s="230"/>
      <c r="CG3101" s="230"/>
      <c r="CH3101" s="230"/>
      <c r="CI3101" s="230"/>
      <c r="CJ3101" s="230"/>
    </row>
    <row r="3102" spans="1:88" ht="14.25" customHeight="1">
      <c r="A3102" s="412"/>
      <c r="B3102" s="78"/>
      <c r="C3102" s="80"/>
      <c r="E3102" s="224"/>
      <c r="F3102" s="224"/>
      <c r="G3102" s="224"/>
      <c r="H3102" s="224"/>
      <c r="I3102" s="232"/>
      <c r="J3102" s="224"/>
      <c r="K3102" s="224"/>
      <c r="L3102" s="224"/>
      <c r="M3102" s="233"/>
      <c r="N3102" s="224"/>
      <c r="P3102" s="233"/>
      <c r="Q3102" s="244"/>
      <c r="R3102" s="154"/>
      <c r="S3102" s="154"/>
      <c r="T3102" s="154"/>
      <c r="U3102" s="236"/>
      <c r="V3102" s="225"/>
      <c r="W3102" s="246"/>
      <c r="X3102" s="247"/>
      <c r="Y3102" s="248"/>
      <c r="Z3102" s="249"/>
      <c r="AA3102" s="249"/>
      <c r="AB3102" s="250"/>
      <c r="AC3102" s="250"/>
      <c r="AD3102" s="230"/>
      <c r="AE3102" s="251"/>
      <c r="AF3102" s="252"/>
      <c r="AG3102" s="236"/>
      <c r="AH3102" s="253"/>
      <c r="AI3102" s="230"/>
      <c r="AJ3102" s="230"/>
      <c r="AK3102" s="230"/>
      <c r="AL3102" s="230"/>
      <c r="AM3102" s="230"/>
      <c r="AN3102" s="230"/>
      <c r="AO3102" s="230"/>
      <c r="AP3102" s="230"/>
      <c r="AQ3102" s="230"/>
      <c r="AR3102" s="249"/>
      <c r="AS3102" s="230"/>
      <c r="AT3102" s="230"/>
      <c r="AU3102" s="230"/>
      <c r="AV3102" s="230"/>
      <c r="AW3102" s="230"/>
      <c r="AX3102" s="230"/>
      <c r="AY3102" s="230"/>
      <c r="AZ3102" s="230"/>
      <c r="BA3102" s="230"/>
      <c r="BB3102" s="230"/>
      <c r="BC3102" s="230"/>
      <c r="BD3102" s="230"/>
      <c r="BE3102" s="230"/>
      <c r="BF3102" s="230"/>
      <c r="BG3102" s="230"/>
      <c r="BH3102" s="230"/>
      <c r="BI3102" s="230"/>
      <c r="BJ3102" s="230"/>
      <c r="BK3102" s="230"/>
      <c r="BL3102" s="230"/>
      <c r="BM3102" s="230"/>
      <c r="BN3102" s="230"/>
      <c r="BO3102" s="230"/>
      <c r="BP3102" s="230"/>
      <c r="BQ3102" s="230"/>
      <c r="BR3102" s="230"/>
      <c r="BS3102" s="230"/>
      <c r="BT3102" s="230"/>
      <c r="BU3102" s="230"/>
      <c r="BV3102" s="230"/>
      <c r="BW3102" s="230"/>
      <c r="BX3102" s="230"/>
      <c r="BY3102" s="230"/>
      <c r="BZ3102" s="230"/>
      <c r="CA3102" s="230"/>
      <c r="CB3102" s="230"/>
      <c r="CC3102" s="230"/>
      <c r="CD3102" s="230"/>
      <c r="CE3102" s="230"/>
      <c r="CF3102" s="230"/>
      <c r="CG3102" s="230"/>
      <c r="CH3102" s="230"/>
      <c r="CI3102" s="230"/>
      <c r="CJ3102" s="230"/>
    </row>
    <row r="3103" spans="1:88" ht="14.25" customHeight="1">
      <c r="A3103" s="412"/>
      <c r="B3103" s="78"/>
      <c r="C3103" s="80"/>
      <c r="E3103" s="224"/>
      <c r="F3103" s="224"/>
      <c r="G3103" s="224"/>
      <c r="H3103" s="224"/>
      <c r="I3103" s="232"/>
      <c r="J3103" s="224"/>
      <c r="K3103" s="224"/>
      <c r="L3103" s="224"/>
      <c r="M3103" s="233"/>
      <c r="N3103" s="224"/>
      <c r="P3103" s="233"/>
      <c r="Q3103" s="244"/>
      <c r="R3103" s="154"/>
      <c r="S3103" s="154"/>
      <c r="T3103" s="154"/>
      <c r="U3103" s="236"/>
      <c r="V3103" s="225"/>
      <c r="W3103" s="246"/>
      <c r="X3103" s="247"/>
      <c r="Y3103" s="248"/>
      <c r="Z3103" s="249"/>
      <c r="AA3103" s="249"/>
      <c r="AB3103" s="250"/>
      <c r="AC3103" s="250"/>
      <c r="AD3103" s="230"/>
      <c r="AE3103" s="251"/>
      <c r="AF3103" s="252"/>
      <c r="AG3103" s="236"/>
      <c r="AH3103" s="253"/>
      <c r="AI3103" s="230"/>
      <c r="AJ3103" s="230"/>
      <c r="AK3103" s="230"/>
      <c r="AL3103" s="230"/>
      <c r="AM3103" s="230"/>
      <c r="AN3103" s="230"/>
      <c r="AO3103" s="230"/>
      <c r="AP3103" s="230"/>
      <c r="AQ3103" s="230"/>
      <c r="AR3103" s="249"/>
      <c r="AS3103" s="230"/>
      <c r="AT3103" s="230"/>
      <c r="AU3103" s="230"/>
      <c r="AV3103" s="230"/>
      <c r="AW3103" s="230"/>
      <c r="AX3103" s="230"/>
      <c r="AY3103" s="230"/>
      <c r="AZ3103" s="230"/>
      <c r="BA3103" s="230"/>
      <c r="BB3103" s="230"/>
      <c r="BC3103" s="230"/>
      <c r="BD3103" s="230"/>
      <c r="BE3103" s="230"/>
      <c r="BF3103" s="230"/>
      <c r="BG3103" s="230"/>
      <c r="BH3103" s="230"/>
      <c r="BI3103" s="230"/>
      <c r="BJ3103" s="230"/>
      <c r="BK3103" s="230"/>
      <c r="BL3103" s="230"/>
      <c r="BM3103" s="230"/>
      <c r="BN3103" s="230"/>
      <c r="BO3103" s="230"/>
      <c r="BP3103" s="230"/>
      <c r="BQ3103" s="230"/>
      <c r="BR3103" s="230"/>
      <c r="BS3103" s="230"/>
      <c r="BT3103" s="230"/>
      <c r="BU3103" s="230"/>
      <c r="BV3103" s="230"/>
      <c r="BW3103" s="230"/>
      <c r="BX3103" s="230"/>
      <c r="BY3103" s="230"/>
      <c r="BZ3103" s="230"/>
      <c r="CA3103" s="230"/>
      <c r="CB3103" s="230"/>
      <c r="CC3103" s="230"/>
      <c r="CD3103" s="230"/>
      <c r="CE3103" s="230"/>
      <c r="CF3103" s="230"/>
      <c r="CG3103" s="230"/>
      <c r="CH3103" s="230"/>
      <c r="CI3103" s="230"/>
      <c r="CJ3103" s="230"/>
    </row>
    <row r="3104" spans="1:88" ht="14.25" customHeight="1">
      <c r="A3104" s="412"/>
      <c r="B3104" s="78"/>
      <c r="C3104" s="80"/>
      <c r="E3104" s="224"/>
      <c r="F3104" s="224"/>
      <c r="G3104" s="224"/>
      <c r="H3104" s="224"/>
      <c r="I3104" s="232"/>
      <c r="J3104" s="224"/>
      <c r="K3104" s="224"/>
      <c r="L3104" s="224"/>
      <c r="M3104" s="233"/>
      <c r="N3104" s="224"/>
      <c r="P3104" s="233"/>
      <c r="Q3104" s="244"/>
      <c r="R3104" s="154"/>
      <c r="S3104" s="154"/>
      <c r="T3104" s="154"/>
      <c r="U3104" s="236"/>
      <c r="V3104" s="225"/>
      <c r="W3104" s="246"/>
      <c r="X3104" s="247"/>
      <c r="Y3104" s="248"/>
      <c r="Z3104" s="249"/>
      <c r="AA3104" s="249"/>
      <c r="AB3104" s="250"/>
      <c r="AC3104" s="250"/>
      <c r="AD3104" s="230"/>
      <c r="AE3104" s="251"/>
      <c r="AF3104" s="252"/>
      <c r="AG3104" s="236"/>
      <c r="AH3104" s="253"/>
      <c r="AI3104" s="230"/>
      <c r="AJ3104" s="230"/>
      <c r="AK3104" s="230"/>
      <c r="AL3104" s="230"/>
      <c r="AM3104" s="230"/>
      <c r="AN3104" s="230"/>
      <c r="AO3104" s="230"/>
      <c r="AP3104" s="230"/>
      <c r="AQ3104" s="230"/>
      <c r="AR3104" s="249"/>
      <c r="AS3104" s="230"/>
      <c r="AT3104" s="230"/>
      <c r="AU3104" s="230"/>
      <c r="AV3104" s="230"/>
      <c r="AW3104" s="230"/>
      <c r="AX3104" s="230"/>
      <c r="AY3104" s="230"/>
      <c r="AZ3104" s="230"/>
      <c r="BA3104" s="230"/>
      <c r="BB3104" s="230"/>
      <c r="BC3104" s="230"/>
      <c r="BD3104" s="230"/>
      <c r="BE3104" s="230"/>
      <c r="BF3104" s="230"/>
      <c r="BG3104" s="230"/>
      <c r="BH3104" s="230"/>
      <c r="BI3104" s="230"/>
      <c r="BJ3104" s="230"/>
      <c r="BK3104" s="230"/>
      <c r="BL3104" s="230"/>
      <c r="BM3104" s="230"/>
      <c r="BN3104" s="230"/>
      <c r="BO3104" s="230"/>
      <c r="BP3104" s="230"/>
      <c r="BQ3104" s="230"/>
      <c r="BR3104" s="230"/>
      <c r="BS3104" s="230"/>
      <c r="BT3104" s="230"/>
      <c r="BU3104" s="230"/>
      <c r="BV3104" s="230"/>
      <c r="BW3104" s="230"/>
      <c r="BX3104" s="230"/>
      <c r="BY3104" s="230"/>
      <c r="BZ3104" s="230"/>
      <c r="CA3104" s="230"/>
      <c r="CB3104" s="230"/>
      <c r="CC3104" s="230"/>
      <c r="CD3104" s="230"/>
      <c r="CE3104" s="230"/>
      <c r="CF3104" s="230"/>
      <c r="CG3104" s="230"/>
      <c r="CH3104" s="230"/>
      <c r="CI3104" s="230"/>
      <c r="CJ3104" s="230"/>
    </row>
    <row r="3105" spans="1:88" ht="14.25" customHeight="1">
      <c r="A3105" s="412"/>
      <c r="B3105" s="78"/>
      <c r="C3105" s="80"/>
      <c r="E3105" s="224"/>
      <c r="F3105" s="224"/>
      <c r="G3105" s="224"/>
      <c r="H3105" s="224"/>
      <c r="I3105" s="232"/>
      <c r="J3105" s="224"/>
      <c r="K3105" s="224"/>
      <c r="L3105" s="224"/>
      <c r="M3105" s="233"/>
      <c r="N3105" s="224"/>
      <c r="P3105" s="233"/>
      <c r="Q3105" s="244"/>
      <c r="R3105" s="154"/>
      <c r="S3105" s="154"/>
      <c r="T3105" s="154"/>
      <c r="U3105" s="236"/>
      <c r="V3105" s="225"/>
      <c r="W3105" s="246"/>
      <c r="X3105" s="247"/>
      <c r="Y3105" s="248"/>
      <c r="Z3105" s="249"/>
      <c r="AA3105" s="249"/>
      <c r="AB3105" s="250"/>
      <c r="AC3105" s="250"/>
      <c r="AD3105" s="230"/>
      <c r="AE3105" s="251"/>
      <c r="AF3105" s="252"/>
      <c r="AG3105" s="236"/>
      <c r="AH3105" s="253"/>
      <c r="AI3105" s="230"/>
      <c r="AJ3105" s="230"/>
      <c r="AK3105" s="230"/>
      <c r="AL3105" s="230"/>
      <c r="AM3105" s="230"/>
      <c r="AN3105" s="230"/>
      <c r="AO3105" s="230"/>
      <c r="AP3105" s="230"/>
      <c r="AQ3105" s="230"/>
      <c r="AR3105" s="249"/>
      <c r="AS3105" s="230"/>
      <c r="AT3105" s="230"/>
      <c r="AU3105" s="230"/>
      <c r="AV3105" s="230"/>
      <c r="AW3105" s="230"/>
      <c r="AX3105" s="230"/>
      <c r="AY3105" s="230"/>
      <c r="AZ3105" s="230"/>
      <c r="BA3105" s="230"/>
      <c r="BB3105" s="230"/>
      <c r="BC3105" s="230"/>
      <c r="BD3105" s="230"/>
      <c r="BE3105" s="230"/>
      <c r="BF3105" s="230"/>
      <c r="BG3105" s="230"/>
      <c r="BH3105" s="230"/>
      <c r="BI3105" s="230"/>
      <c r="BJ3105" s="230"/>
      <c r="BK3105" s="230"/>
      <c r="BL3105" s="230"/>
      <c r="BM3105" s="230"/>
      <c r="BN3105" s="230"/>
      <c r="BO3105" s="230"/>
      <c r="BP3105" s="230"/>
      <c r="BQ3105" s="230"/>
      <c r="BR3105" s="230"/>
      <c r="BS3105" s="230"/>
      <c r="BT3105" s="230"/>
      <c r="BU3105" s="230"/>
      <c r="BV3105" s="230"/>
      <c r="BW3105" s="230"/>
      <c r="BX3105" s="230"/>
      <c r="BY3105" s="230"/>
      <c r="BZ3105" s="230"/>
      <c r="CA3105" s="230"/>
      <c r="CB3105" s="230"/>
      <c r="CC3105" s="230"/>
      <c r="CD3105" s="230"/>
      <c r="CE3105" s="230"/>
      <c r="CF3105" s="230"/>
      <c r="CG3105" s="230"/>
      <c r="CH3105" s="230"/>
      <c r="CI3105" s="230"/>
      <c r="CJ3105" s="230"/>
    </row>
    <row r="3106" spans="1:88" ht="14.25" customHeight="1">
      <c r="A3106" s="412"/>
      <c r="B3106" s="78"/>
      <c r="C3106" s="80"/>
      <c r="E3106" s="224"/>
      <c r="F3106" s="224"/>
      <c r="G3106" s="224"/>
      <c r="H3106" s="224"/>
      <c r="I3106" s="232"/>
      <c r="J3106" s="224"/>
      <c r="K3106" s="224"/>
      <c r="L3106" s="224"/>
      <c r="M3106" s="233"/>
      <c r="N3106" s="224"/>
      <c r="P3106" s="233"/>
      <c r="Q3106" s="244"/>
      <c r="R3106" s="154"/>
      <c r="S3106" s="154"/>
      <c r="T3106" s="154"/>
      <c r="U3106" s="236"/>
      <c r="V3106" s="225"/>
      <c r="W3106" s="246"/>
      <c r="X3106" s="247"/>
      <c r="Y3106" s="248"/>
      <c r="Z3106" s="249"/>
      <c r="AA3106" s="249"/>
      <c r="AB3106" s="250"/>
      <c r="AC3106" s="250"/>
      <c r="AD3106" s="230"/>
      <c r="AE3106" s="251"/>
      <c r="AF3106" s="252"/>
      <c r="AG3106" s="236"/>
      <c r="AH3106" s="253"/>
      <c r="AI3106" s="230"/>
      <c r="AJ3106" s="230"/>
      <c r="AK3106" s="230"/>
      <c r="AL3106" s="230"/>
      <c r="AM3106" s="230"/>
      <c r="AN3106" s="230"/>
      <c r="AO3106" s="230"/>
      <c r="AP3106" s="230"/>
      <c r="AQ3106" s="230"/>
      <c r="AR3106" s="249"/>
      <c r="AS3106" s="230"/>
      <c r="AT3106" s="230"/>
      <c r="AU3106" s="230"/>
      <c r="AV3106" s="230"/>
      <c r="AW3106" s="230"/>
      <c r="AX3106" s="230"/>
      <c r="AY3106" s="230"/>
      <c r="AZ3106" s="230"/>
      <c r="BA3106" s="230"/>
      <c r="BB3106" s="230"/>
      <c r="BC3106" s="230"/>
      <c r="BD3106" s="230"/>
      <c r="BE3106" s="230"/>
      <c r="BF3106" s="230"/>
      <c r="BG3106" s="230"/>
      <c r="BH3106" s="230"/>
      <c r="BI3106" s="230"/>
      <c r="BJ3106" s="230"/>
      <c r="BK3106" s="230"/>
      <c r="BL3106" s="230"/>
      <c r="BM3106" s="230"/>
      <c r="BN3106" s="230"/>
      <c r="BO3106" s="230"/>
      <c r="BP3106" s="230"/>
      <c r="BQ3106" s="230"/>
      <c r="BR3106" s="230"/>
      <c r="BS3106" s="230"/>
      <c r="BT3106" s="230"/>
      <c r="BU3106" s="230"/>
      <c r="BV3106" s="230"/>
      <c r="BW3106" s="230"/>
      <c r="BX3106" s="230"/>
      <c r="BY3106" s="230"/>
      <c r="BZ3106" s="230"/>
      <c r="CA3106" s="230"/>
      <c r="CB3106" s="230"/>
      <c r="CC3106" s="230"/>
      <c r="CD3106" s="230"/>
      <c r="CE3106" s="230"/>
      <c r="CF3106" s="230"/>
      <c r="CG3106" s="230"/>
      <c r="CH3106" s="230"/>
      <c r="CI3106" s="230"/>
      <c r="CJ3106" s="230"/>
    </row>
    <row r="3107" spans="1:88" ht="14.25" customHeight="1">
      <c r="A3107" s="412"/>
      <c r="B3107" s="78"/>
      <c r="C3107" s="80"/>
      <c r="E3107" s="224"/>
      <c r="F3107" s="224"/>
      <c r="G3107" s="224"/>
      <c r="H3107" s="224"/>
      <c r="I3107" s="232"/>
      <c r="J3107" s="224"/>
      <c r="K3107" s="224"/>
      <c r="L3107" s="224"/>
      <c r="M3107" s="233"/>
      <c r="N3107" s="224"/>
      <c r="P3107" s="233"/>
      <c r="Q3107" s="244"/>
      <c r="R3107" s="154"/>
      <c r="S3107" s="154"/>
      <c r="T3107" s="154"/>
      <c r="U3107" s="236"/>
      <c r="V3107" s="225"/>
      <c r="W3107" s="246"/>
      <c r="X3107" s="247"/>
      <c r="Y3107" s="248"/>
      <c r="Z3107" s="249"/>
      <c r="AA3107" s="249"/>
      <c r="AB3107" s="250"/>
      <c r="AC3107" s="250"/>
      <c r="AD3107" s="230"/>
      <c r="AE3107" s="251"/>
      <c r="AF3107" s="252"/>
      <c r="AG3107" s="236"/>
      <c r="AH3107" s="253"/>
      <c r="AI3107" s="230"/>
      <c r="AJ3107" s="230"/>
      <c r="AK3107" s="230"/>
      <c r="AL3107" s="230"/>
      <c r="AM3107" s="230"/>
      <c r="AN3107" s="230"/>
      <c r="AO3107" s="230"/>
      <c r="AP3107" s="230"/>
      <c r="AQ3107" s="230"/>
      <c r="AR3107" s="249"/>
      <c r="AS3107" s="230"/>
      <c r="AT3107" s="230"/>
      <c r="AU3107" s="230"/>
      <c r="AV3107" s="230"/>
      <c r="AW3107" s="230"/>
      <c r="AX3107" s="230"/>
      <c r="AY3107" s="230"/>
      <c r="AZ3107" s="230"/>
      <c r="BA3107" s="230"/>
      <c r="BB3107" s="230"/>
      <c r="BC3107" s="230"/>
      <c r="BD3107" s="230"/>
      <c r="BE3107" s="230"/>
      <c r="BF3107" s="230"/>
      <c r="BG3107" s="230"/>
      <c r="BH3107" s="230"/>
      <c r="BI3107" s="230"/>
      <c r="BJ3107" s="230"/>
      <c r="BK3107" s="230"/>
      <c r="BL3107" s="230"/>
      <c r="BM3107" s="230"/>
      <c r="BN3107" s="230"/>
      <c r="BO3107" s="230"/>
      <c r="BP3107" s="230"/>
      <c r="BQ3107" s="230"/>
      <c r="BR3107" s="230"/>
      <c r="BS3107" s="230"/>
      <c r="BT3107" s="230"/>
      <c r="BU3107" s="230"/>
      <c r="BV3107" s="230"/>
      <c r="BW3107" s="230"/>
      <c r="BX3107" s="230"/>
      <c r="BY3107" s="230"/>
      <c r="BZ3107" s="230"/>
      <c r="CA3107" s="230"/>
      <c r="CB3107" s="230"/>
      <c r="CC3107" s="230"/>
      <c r="CD3107" s="230"/>
      <c r="CE3107" s="230"/>
      <c r="CF3107" s="230"/>
      <c r="CG3107" s="230"/>
      <c r="CH3107" s="230"/>
      <c r="CI3107" s="230"/>
      <c r="CJ3107" s="230"/>
    </row>
    <row r="3108" spans="1:88" ht="14.25" customHeight="1">
      <c r="A3108" s="412"/>
      <c r="B3108" s="78"/>
      <c r="C3108" s="80"/>
      <c r="E3108" s="224"/>
      <c r="F3108" s="224"/>
      <c r="G3108" s="224"/>
      <c r="H3108" s="224"/>
      <c r="I3108" s="232"/>
      <c r="J3108" s="224"/>
      <c r="K3108" s="224"/>
      <c r="L3108" s="224"/>
      <c r="M3108" s="233"/>
      <c r="N3108" s="224"/>
      <c r="P3108" s="233"/>
      <c r="Q3108" s="244"/>
      <c r="R3108" s="154"/>
      <c r="S3108" s="154"/>
      <c r="T3108" s="154"/>
      <c r="U3108" s="236"/>
      <c r="V3108" s="225"/>
      <c r="W3108" s="246"/>
      <c r="X3108" s="247"/>
      <c r="Y3108" s="248"/>
      <c r="Z3108" s="249"/>
      <c r="AA3108" s="249"/>
      <c r="AB3108" s="250"/>
      <c r="AC3108" s="250"/>
      <c r="AD3108" s="230"/>
      <c r="AE3108" s="251"/>
      <c r="AF3108" s="252"/>
      <c r="AG3108" s="236"/>
      <c r="AH3108" s="253"/>
      <c r="AI3108" s="230"/>
      <c r="AJ3108" s="230"/>
      <c r="AK3108" s="230"/>
      <c r="AL3108" s="230"/>
      <c r="AM3108" s="230"/>
      <c r="AN3108" s="230"/>
      <c r="AO3108" s="230"/>
      <c r="AP3108" s="230"/>
      <c r="AQ3108" s="230"/>
      <c r="AR3108" s="249"/>
      <c r="AS3108" s="230"/>
      <c r="AT3108" s="230"/>
      <c r="AU3108" s="230"/>
      <c r="AV3108" s="230"/>
      <c r="AW3108" s="230"/>
      <c r="AX3108" s="230"/>
      <c r="AY3108" s="230"/>
      <c r="AZ3108" s="230"/>
      <c r="BA3108" s="230"/>
      <c r="BB3108" s="230"/>
      <c r="BC3108" s="230"/>
      <c r="BD3108" s="230"/>
      <c r="BE3108" s="230"/>
      <c r="BF3108" s="230"/>
      <c r="BG3108" s="230"/>
      <c r="BH3108" s="230"/>
      <c r="BI3108" s="230"/>
      <c r="BJ3108" s="230"/>
      <c r="BK3108" s="230"/>
      <c r="BL3108" s="230"/>
      <c r="BM3108" s="230"/>
      <c r="BN3108" s="230"/>
      <c r="BO3108" s="230"/>
      <c r="BP3108" s="230"/>
      <c r="BQ3108" s="230"/>
      <c r="BR3108" s="230"/>
      <c r="BS3108" s="230"/>
      <c r="BT3108" s="230"/>
      <c r="BU3108" s="230"/>
      <c r="BV3108" s="230"/>
      <c r="BW3108" s="230"/>
      <c r="BX3108" s="230"/>
      <c r="BY3108" s="230"/>
      <c r="BZ3108" s="230"/>
      <c r="CA3108" s="230"/>
      <c r="CB3108" s="230"/>
      <c r="CC3108" s="230"/>
      <c r="CD3108" s="230"/>
      <c r="CE3108" s="230"/>
      <c r="CF3108" s="230"/>
      <c r="CG3108" s="230"/>
      <c r="CH3108" s="230"/>
      <c r="CI3108" s="230"/>
      <c r="CJ3108" s="230"/>
    </row>
    <row r="3109" spans="1:88" ht="14.25" customHeight="1">
      <c r="A3109" s="412"/>
      <c r="B3109" s="78"/>
      <c r="C3109" s="80"/>
      <c r="E3109" s="224"/>
      <c r="F3109" s="224"/>
      <c r="G3109" s="224"/>
      <c r="H3109" s="224"/>
      <c r="I3109" s="232"/>
      <c r="J3109" s="224"/>
      <c r="K3109" s="224"/>
      <c r="L3109" s="224"/>
      <c r="M3109" s="233"/>
      <c r="N3109" s="224"/>
      <c r="P3109" s="233"/>
      <c r="Q3109" s="244"/>
      <c r="R3109" s="154"/>
      <c r="S3109" s="154"/>
      <c r="T3109" s="154"/>
      <c r="U3109" s="236"/>
      <c r="V3109" s="225"/>
      <c r="W3109" s="246"/>
      <c r="X3109" s="247"/>
      <c r="Y3109" s="248"/>
      <c r="Z3109" s="249"/>
      <c r="AA3109" s="249"/>
      <c r="AB3109" s="250"/>
      <c r="AC3109" s="250"/>
      <c r="AD3109" s="230"/>
      <c r="AE3109" s="251"/>
      <c r="AF3109" s="252"/>
      <c r="AG3109" s="236"/>
      <c r="AH3109" s="253"/>
      <c r="AI3109" s="230"/>
      <c r="AJ3109" s="230"/>
      <c r="AK3109" s="230"/>
      <c r="AL3109" s="230"/>
      <c r="AM3109" s="230"/>
      <c r="AN3109" s="230"/>
      <c r="AO3109" s="230"/>
      <c r="AP3109" s="230"/>
      <c r="AQ3109" s="230"/>
      <c r="AR3109" s="249"/>
      <c r="AS3109" s="230"/>
      <c r="AT3109" s="230"/>
      <c r="AU3109" s="230"/>
      <c r="AV3109" s="230"/>
      <c r="AW3109" s="230"/>
      <c r="AX3109" s="230"/>
      <c r="AY3109" s="230"/>
      <c r="AZ3109" s="230"/>
      <c r="BA3109" s="230"/>
      <c r="BB3109" s="230"/>
      <c r="BC3109" s="230"/>
      <c r="BD3109" s="230"/>
      <c r="BE3109" s="230"/>
      <c r="BF3109" s="230"/>
      <c r="BG3109" s="230"/>
      <c r="BH3109" s="230"/>
      <c r="BI3109" s="230"/>
      <c r="BJ3109" s="230"/>
      <c r="BK3109" s="230"/>
      <c r="BL3109" s="230"/>
      <c r="BM3109" s="230"/>
      <c r="BN3109" s="230"/>
      <c r="BO3109" s="230"/>
      <c r="BP3109" s="230"/>
      <c r="BQ3109" s="230"/>
      <c r="BR3109" s="230"/>
      <c r="BS3109" s="230"/>
      <c r="BT3109" s="230"/>
      <c r="BU3109" s="230"/>
      <c r="BV3109" s="230"/>
      <c r="BW3109" s="230"/>
      <c r="BX3109" s="230"/>
      <c r="BY3109" s="230"/>
      <c r="BZ3109" s="230"/>
      <c r="CA3109" s="230"/>
      <c r="CB3109" s="230"/>
      <c r="CC3109" s="230"/>
      <c r="CD3109" s="230"/>
      <c r="CE3109" s="230"/>
      <c r="CF3109" s="230"/>
      <c r="CG3109" s="230"/>
      <c r="CH3109" s="230"/>
      <c r="CI3109" s="230"/>
      <c r="CJ3109" s="230"/>
    </row>
    <row r="3110" spans="1:88" ht="14.25" customHeight="1">
      <c r="A3110" s="412"/>
      <c r="B3110" s="78"/>
      <c r="C3110" s="80"/>
      <c r="E3110" s="224"/>
      <c r="F3110" s="224"/>
      <c r="G3110" s="224"/>
      <c r="H3110" s="224"/>
      <c r="I3110" s="232"/>
      <c r="J3110" s="224"/>
      <c r="K3110" s="224"/>
      <c r="L3110" s="224"/>
      <c r="M3110" s="233"/>
      <c r="N3110" s="224"/>
      <c r="P3110" s="233"/>
      <c r="Q3110" s="244"/>
      <c r="R3110" s="154"/>
      <c r="S3110" s="154"/>
      <c r="T3110" s="154"/>
      <c r="U3110" s="236"/>
      <c r="V3110" s="225"/>
      <c r="W3110" s="246"/>
      <c r="X3110" s="247"/>
      <c r="Y3110" s="248"/>
      <c r="Z3110" s="249"/>
      <c r="AA3110" s="249"/>
      <c r="AB3110" s="250"/>
      <c r="AC3110" s="250"/>
      <c r="AD3110" s="230"/>
      <c r="AE3110" s="251"/>
      <c r="AF3110" s="252"/>
      <c r="AG3110" s="236"/>
      <c r="AH3110" s="253"/>
      <c r="AI3110" s="230"/>
      <c r="AJ3110" s="230"/>
      <c r="AK3110" s="230"/>
      <c r="AL3110" s="230"/>
      <c r="AM3110" s="230"/>
      <c r="AN3110" s="230"/>
      <c r="AO3110" s="230"/>
      <c r="AP3110" s="230"/>
      <c r="AQ3110" s="230"/>
      <c r="AR3110" s="249"/>
      <c r="AS3110" s="230"/>
      <c r="AT3110" s="230"/>
      <c r="AU3110" s="230"/>
      <c r="AV3110" s="230"/>
      <c r="AW3110" s="230"/>
      <c r="AX3110" s="230"/>
      <c r="AY3110" s="230"/>
      <c r="AZ3110" s="230"/>
      <c r="BA3110" s="230"/>
      <c r="BB3110" s="230"/>
      <c r="BC3110" s="230"/>
      <c r="BD3110" s="230"/>
      <c r="BE3110" s="230"/>
      <c r="BF3110" s="230"/>
      <c r="BG3110" s="230"/>
      <c r="BH3110" s="230"/>
      <c r="BI3110" s="230"/>
      <c r="BJ3110" s="230"/>
      <c r="BK3110" s="230"/>
      <c r="BL3110" s="230"/>
      <c r="BM3110" s="230"/>
      <c r="BN3110" s="230"/>
      <c r="BO3110" s="230"/>
      <c r="BP3110" s="230"/>
      <c r="BQ3110" s="230"/>
      <c r="BR3110" s="230"/>
      <c r="BS3110" s="230"/>
      <c r="BT3110" s="230"/>
      <c r="BU3110" s="230"/>
      <c r="BV3110" s="230"/>
      <c r="BW3110" s="230"/>
      <c r="BX3110" s="230"/>
      <c r="BY3110" s="230"/>
      <c r="BZ3110" s="230"/>
      <c r="CA3110" s="230"/>
      <c r="CB3110" s="230"/>
      <c r="CC3110" s="230"/>
      <c r="CD3110" s="230"/>
      <c r="CE3110" s="230"/>
      <c r="CF3110" s="230"/>
      <c r="CG3110" s="230"/>
      <c r="CH3110" s="230"/>
      <c r="CI3110" s="230"/>
      <c r="CJ3110" s="230"/>
    </row>
    <row r="3111" spans="1:88" ht="14.25" customHeight="1">
      <c r="A3111" s="412"/>
      <c r="B3111" s="78"/>
      <c r="C3111" s="80"/>
      <c r="E3111" s="224"/>
      <c r="F3111" s="224"/>
      <c r="G3111" s="224"/>
      <c r="H3111" s="224"/>
      <c r="I3111" s="232"/>
      <c r="J3111" s="224"/>
      <c r="K3111" s="224"/>
      <c r="L3111" s="224"/>
      <c r="M3111" s="233"/>
      <c r="N3111" s="224"/>
      <c r="P3111" s="233"/>
      <c r="Q3111" s="244"/>
      <c r="R3111" s="154"/>
      <c r="S3111" s="154"/>
      <c r="T3111" s="154"/>
      <c r="U3111" s="236"/>
      <c r="V3111" s="225"/>
      <c r="W3111" s="246"/>
      <c r="X3111" s="247"/>
      <c r="Y3111" s="248"/>
      <c r="Z3111" s="249"/>
      <c r="AA3111" s="249"/>
      <c r="AB3111" s="250"/>
      <c r="AC3111" s="250"/>
      <c r="AD3111" s="230"/>
      <c r="AE3111" s="251"/>
      <c r="AF3111" s="252"/>
      <c r="AG3111" s="236"/>
      <c r="AH3111" s="253"/>
      <c r="AI3111" s="230"/>
      <c r="AJ3111" s="230"/>
      <c r="AK3111" s="230"/>
      <c r="AL3111" s="230"/>
      <c r="AM3111" s="230"/>
      <c r="AN3111" s="230"/>
      <c r="AO3111" s="230"/>
      <c r="AP3111" s="230"/>
      <c r="AQ3111" s="230"/>
      <c r="AR3111" s="249"/>
      <c r="AS3111" s="230"/>
      <c r="AT3111" s="230"/>
      <c r="AU3111" s="230"/>
      <c r="AV3111" s="230"/>
      <c r="AW3111" s="230"/>
      <c r="AX3111" s="230"/>
      <c r="AY3111" s="230"/>
      <c r="AZ3111" s="230"/>
      <c r="BA3111" s="230"/>
      <c r="BB3111" s="230"/>
      <c r="BC3111" s="230"/>
      <c r="BD3111" s="230"/>
      <c r="BE3111" s="230"/>
      <c r="BF3111" s="230"/>
      <c r="BG3111" s="230"/>
      <c r="BH3111" s="230"/>
      <c r="BI3111" s="230"/>
      <c r="BJ3111" s="230"/>
      <c r="BK3111" s="230"/>
      <c r="BL3111" s="230"/>
      <c r="BM3111" s="230"/>
      <c r="BN3111" s="230"/>
      <c r="BO3111" s="230"/>
      <c r="BP3111" s="230"/>
      <c r="BQ3111" s="230"/>
      <c r="BR3111" s="230"/>
      <c r="BS3111" s="230"/>
      <c r="BT3111" s="230"/>
      <c r="BU3111" s="230"/>
      <c r="BV3111" s="230"/>
      <c r="BW3111" s="230"/>
      <c r="BX3111" s="230"/>
      <c r="BY3111" s="230"/>
      <c r="BZ3111" s="230"/>
      <c r="CA3111" s="230"/>
      <c r="CB3111" s="230"/>
      <c r="CC3111" s="230"/>
      <c r="CD3111" s="230"/>
      <c r="CE3111" s="230"/>
      <c r="CF3111" s="230"/>
      <c r="CG3111" s="230"/>
      <c r="CH3111" s="230"/>
      <c r="CI3111" s="230"/>
      <c r="CJ3111" s="230"/>
    </row>
    <row r="3112" spans="1:88" ht="14.25" customHeight="1">
      <c r="A3112" s="412"/>
      <c r="B3112" s="78"/>
      <c r="C3112" s="80"/>
      <c r="E3112" s="224"/>
      <c r="F3112" s="224"/>
      <c r="G3112" s="224"/>
      <c r="H3112" s="224"/>
      <c r="I3112" s="232"/>
      <c r="J3112" s="224"/>
      <c r="K3112" s="224"/>
      <c r="L3112" s="224"/>
      <c r="M3112" s="233"/>
      <c r="N3112" s="224"/>
      <c r="P3112" s="233"/>
      <c r="Q3112" s="244"/>
      <c r="R3112" s="154"/>
      <c r="S3112" s="154"/>
      <c r="T3112" s="154"/>
      <c r="U3112" s="236"/>
      <c r="V3112" s="225"/>
      <c r="W3112" s="246"/>
      <c r="X3112" s="247"/>
      <c r="Y3112" s="248"/>
      <c r="Z3112" s="249"/>
      <c r="AA3112" s="249"/>
      <c r="AB3112" s="250"/>
      <c r="AC3112" s="250"/>
      <c r="AD3112" s="230"/>
      <c r="AE3112" s="251"/>
      <c r="AF3112" s="252"/>
      <c r="AG3112" s="236"/>
      <c r="AH3112" s="253"/>
      <c r="AI3112" s="230"/>
      <c r="AJ3112" s="230"/>
      <c r="AK3112" s="230"/>
      <c r="AL3112" s="230"/>
      <c r="AM3112" s="230"/>
      <c r="AN3112" s="230"/>
      <c r="AO3112" s="230"/>
      <c r="AP3112" s="230"/>
      <c r="AQ3112" s="230"/>
      <c r="AR3112" s="249"/>
      <c r="AS3112" s="230"/>
      <c r="AT3112" s="230"/>
      <c r="AU3112" s="230"/>
      <c r="AV3112" s="230"/>
      <c r="AW3112" s="230"/>
      <c r="AX3112" s="230"/>
      <c r="AY3112" s="230"/>
      <c r="AZ3112" s="230"/>
      <c r="BA3112" s="230"/>
      <c r="BB3112" s="230"/>
      <c r="BC3112" s="230"/>
      <c r="BD3112" s="230"/>
      <c r="BE3112" s="230"/>
      <c r="BF3112" s="230"/>
      <c r="BG3112" s="230"/>
      <c r="BH3112" s="230"/>
      <c r="BI3112" s="230"/>
      <c r="BJ3112" s="230"/>
      <c r="BK3112" s="230"/>
      <c r="BL3112" s="230"/>
      <c r="BM3112" s="230"/>
      <c r="BN3112" s="230"/>
      <c r="BO3112" s="230"/>
      <c r="BP3112" s="230"/>
      <c r="BQ3112" s="230"/>
      <c r="BR3112" s="230"/>
      <c r="BS3112" s="230"/>
      <c r="BT3112" s="230"/>
      <c r="BU3112" s="230"/>
      <c r="BV3112" s="230"/>
      <c r="BW3112" s="230"/>
      <c r="BX3112" s="230"/>
      <c r="BY3112" s="230"/>
      <c r="BZ3112" s="230"/>
      <c r="CA3112" s="230"/>
      <c r="CB3112" s="230"/>
      <c r="CC3112" s="230"/>
      <c r="CD3112" s="230"/>
      <c r="CE3112" s="230"/>
      <c r="CF3112" s="230"/>
      <c r="CG3112" s="230"/>
      <c r="CH3112" s="230"/>
      <c r="CI3112" s="230"/>
      <c r="CJ3112" s="230"/>
    </row>
    <row r="3113" spans="1:88" ht="14.25" customHeight="1">
      <c r="A3113" s="412"/>
      <c r="B3113" s="78"/>
      <c r="C3113" s="80"/>
      <c r="E3113" s="224"/>
      <c r="F3113" s="224"/>
      <c r="G3113" s="224"/>
      <c r="H3113" s="224"/>
      <c r="I3113" s="232"/>
      <c r="J3113" s="224"/>
      <c r="K3113" s="224"/>
      <c r="L3113" s="224"/>
      <c r="M3113" s="233"/>
      <c r="N3113" s="224"/>
      <c r="P3113" s="233"/>
      <c r="Q3113" s="244"/>
      <c r="R3113" s="154"/>
      <c r="S3113" s="154"/>
      <c r="T3113" s="154"/>
      <c r="U3113" s="236"/>
      <c r="V3113" s="225"/>
      <c r="W3113" s="246"/>
      <c r="X3113" s="247"/>
      <c r="Y3113" s="248"/>
      <c r="Z3113" s="249"/>
      <c r="AA3113" s="249"/>
      <c r="AB3113" s="250"/>
      <c r="AC3113" s="250"/>
      <c r="AD3113" s="230"/>
      <c r="AE3113" s="251"/>
      <c r="AF3113" s="252"/>
      <c r="AG3113" s="236"/>
      <c r="AH3113" s="253"/>
      <c r="AI3113" s="230"/>
      <c r="AJ3113" s="230"/>
      <c r="AK3113" s="230"/>
      <c r="AL3113" s="230"/>
      <c r="AM3113" s="230"/>
      <c r="AN3113" s="230"/>
      <c r="AO3113" s="230"/>
      <c r="AP3113" s="230"/>
      <c r="AQ3113" s="230"/>
      <c r="AR3113" s="249"/>
      <c r="AS3113" s="230"/>
      <c r="AT3113" s="230"/>
      <c r="AU3113" s="230"/>
      <c r="AV3113" s="230"/>
      <c r="AW3113" s="230"/>
      <c r="AX3113" s="230"/>
      <c r="AY3113" s="230"/>
      <c r="AZ3113" s="230"/>
      <c r="BA3113" s="230"/>
      <c r="BB3113" s="230"/>
      <c r="BC3113" s="230"/>
      <c r="BD3113" s="230"/>
      <c r="BE3113" s="230"/>
      <c r="BF3113" s="230"/>
      <c r="BG3113" s="230"/>
      <c r="BH3113" s="230"/>
      <c r="BI3113" s="230"/>
      <c r="BJ3113" s="230"/>
      <c r="BK3113" s="230"/>
      <c r="BL3113" s="230"/>
      <c r="BM3113" s="230"/>
      <c r="BN3113" s="230"/>
      <c r="BO3113" s="230"/>
      <c r="BP3113" s="230"/>
      <c r="BQ3113" s="230"/>
      <c r="BR3113" s="230"/>
      <c r="BS3113" s="230"/>
      <c r="BT3113" s="230"/>
      <c r="BU3113" s="230"/>
      <c r="BV3113" s="230"/>
      <c r="BW3113" s="230"/>
      <c r="BX3113" s="230"/>
      <c r="BY3113" s="230"/>
      <c r="BZ3113" s="230"/>
      <c r="CA3113" s="230"/>
      <c r="CB3113" s="230"/>
      <c r="CC3113" s="230"/>
      <c r="CD3113" s="230"/>
      <c r="CE3113" s="230"/>
      <c r="CF3113" s="230"/>
      <c r="CG3113" s="230"/>
      <c r="CH3113" s="230"/>
      <c r="CI3113" s="230"/>
      <c r="CJ3113" s="230"/>
    </row>
    <row r="3114" spans="1:88" ht="14.25" customHeight="1">
      <c r="A3114" s="412"/>
      <c r="E3114" s="224"/>
      <c r="F3114" s="224"/>
      <c r="G3114" s="224"/>
      <c r="H3114" s="224"/>
      <c r="I3114" s="232"/>
      <c r="J3114" s="224"/>
      <c r="K3114" s="224"/>
      <c r="L3114" s="224"/>
      <c r="M3114" s="233"/>
      <c r="N3114" s="224"/>
      <c r="P3114" s="233"/>
      <c r="Q3114" s="225"/>
      <c r="R3114" s="154"/>
      <c r="S3114" s="154"/>
      <c r="T3114" s="154"/>
      <c r="U3114" s="236"/>
      <c r="V3114" s="225"/>
      <c r="W3114" s="246"/>
      <c r="X3114" s="247"/>
      <c r="Y3114" s="248"/>
      <c r="Z3114" s="249"/>
      <c r="AA3114" s="249"/>
      <c r="AB3114" s="250"/>
      <c r="AC3114" s="250"/>
      <c r="AD3114" s="230"/>
      <c r="AE3114" s="251"/>
      <c r="AF3114" s="252"/>
      <c r="AG3114" s="236"/>
      <c r="AH3114" s="253"/>
      <c r="AI3114" s="230"/>
      <c r="AJ3114" s="230"/>
      <c r="AK3114" s="230"/>
      <c r="AL3114" s="230"/>
      <c r="AM3114" s="230"/>
      <c r="AN3114" s="230"/>
      <c r="AO3114" s="230"/>
      <c r="AP3114" s="230"/>
      <c r="AQ3114" s="230"/>
      <c r="AR3114" s="249"/>
      <c r="AS3114" s="230"/>
      <c r="AT3114" s="230"/>
      <c r="AU3114" s="230"/>
      <c r="AV3114" s="230"/>
      <c r="AW3114" s="230"/>
      <c r="AX3114" s="230"/>
      <c r="AY3114" s="230"/>
      <c r="AZ3114" s="230"/>
      <c r="BA3114" s="230"/>
      <c r="BB3114" s="230"/>
      <c r="BC3114" s="230"/>
      <c r="BD3114" s="230"/>
      <c r="BE3114" s="230"/>
      <c r="BF3114" s="230"/>
      <c r="BG3114" s="230"/>
      <c r="BH3114" s="230"/>
      <c r="BI3114" s="230"/>
      <c r="BJ3114" s="230"/>
      <c r="BK3114" s="230"/>
      <c r="BL3114" s="230"/>
      <c r="BM3114" s="230"/>
      <c r="BN3114" s="230"/>
      <c r="BO3114" s="230"/>
      <c r="BP3114" s="230"/>
      <c r="BQ3114" s="230"/>
      <c r="BR3114" s="230"/>
      <c r="BS3114" s="230"/>
      <c r="BT3114" s="230"/>
      <c r="BU3114" s="230"/>
      <c r="BV3114" s="230"/>
      <c r="BW3114" s="230"/>
      <c r="BX3114" s="230"/>
      <c r="BY3114" s="230"/>
      <c r="BZ3114" s="230"/>
      <c r="CA3114" s="230"/>
      <c r="CB3114" s="230"/>
      <c r="CC3114" s="230"/>
      <c r="CD3114" s="230"/>
      <c r="CE3114" s="230"/>
      <c r="CF3114" s="230"/>
      <c r="CG3114" s="230"/>
      <c r="CH3114" s="230"/>
      <c r="CI3114" s="230"/>
      <c r="CJ3114" s="230"/>
    </row>
    <row r="3115" spans="1:88" ht="14.25" customHeight="1">
      <c r="A3115" s="412"/>
      <c r="D3115" s="153"/>
      <c r="E3115" s="224"/>
      <c r="F3115" s="224"/>
      <c r="G3115" s="224"/>
      <c r="H3115" s="224"/>
      <c r="I3115" s="232"/>
      <c r="J3115" s="243"/>
      <c r="K3115" s="224"/>
      <c r="L3115" s="224"/>
      <c r="M3115" s="233"/>
      <c r="N3115" s="224"/>
      <c r="P3115" s="233"/>
      <c r="Q3115" s="225"/>
      <c r="R3115" s="154"/>
      <c r="S3115" s="154"/>
      <c r="T3115" s="154"/>
      <c r="U3115" s="236"/>
      <c r="V3115" s="225"/>
      <c r="W3115" s="246"/>
      <c r="X3115" s="247"/>
      <c r="Y3115" s="248"/>
      <c r="Z3115" s="249"/>
      <c r="AA3115" s="249"/>
      <c r="AB3115" s="250"/>
      <c r="AC3115" s="250"/>
      <c r="AD3115" s="230"/>
      <c r="AE3115" s="251"/>
      <c r="AF3115" s="252"/>
      <c r="AG3115" s="236"/>
      <c r="AH3115" s="253"/>
      <c r="AI3115" s="230"/>
      <c r="AJ3115" s="230"/>
      <c r="AK3115" s="230"/>
      <c r="AL3115" s="230"/>
      <c r="AM3115" s="230"/>
      <c r="AN3115" s="230"/>
      <c r="AO3115" s="230"/>
      <c r="AP3115" s="230"/>
      <c r="AQ3115" s="230"/>
      <c r="AR3115" s="249"/>
      <c r="AS3115" s="230"/>
      <c r="AT3115" s="230"/>
      <c r="AU3115" s="230"/>
      <c r="AV3115" s="230"/>
      <c r="AW3115" s="230"/>
      <c r="AX3115" s="230"/>
      <c r="AY3115" s="230"/>
      <c r="AZ3115" s="230"/>
      <c r="BA3115" s="230"/>
      <c r="BB3115" s="230"/>
      <c r="BC3115" s="230"/>
      <c r="BD3115" s="230"/>
      <c r="BE3115" s="230"/>
      <c r="BF3115" s="230"/>
      <c r="BG3115" s="230"/>
      <c r="BH3115" s="230"/>
      <c r="BI3115" s="230"/>
      <c r="BJ3115" s="230"/>
      <c r="BK3115" s="230"/>
      <c r="BL3115" s="230"/>
      <c r="BM3115" s="230"/>
      <c r="BN3115" s="230"/>
      <c r="BO3115" s="230"/>
      <c r="BP3115" s="230"/>
      <c r="BQ3115" s="230"/>
      <c r="BR3115" s="230"/>
      <c r="BS3115" s="230"/>
      <c r="BT3115" s="230"/>
      <c r="BU3115" s="230"/>
      <c r="BV3115" s="230"/>
      <c r="BW3115" s="230"/>
      <c r="BX3115" s="230"/>
      <c r="BY3115" s="230"/>
      <c r="BZ3115" s="230"/>
      <c r="CA3115" s="230"/>
      <c r="CB3115" s="230"/>
      <c r="CC3115" s="230"/>
      <c r="CD3115" s="230"/>
      <c r="CE3115" s="230"/>
      <c r="CF3115" s="230"/>
      <c r="CG3115" s="230"/>
      <c r="CH3115" s="230"/>
      <c r="CI3115" s="230"/>
      <c r="CJ3115" s="230"/>
    </row>
    <row r="3116" spans="1:88" ht="14.25" customHeight="1">
      <c r="A3116" s="412"/>
      <c r="D3116" s="153"/>
      <c r="E3116" s="224"/>
      <c r="F3116" s="224"/>
      <c r="G3116" s="224"/>
      <c r="H3116" s="224"/>
      <c r="I3116" s="232"/>
      <c r="J3116" s="243"/>
      <c r="K3116" s="224"/>
      <c r="L3116" s="224"/>
      <c r="M3116" s="233"/>
      <c r="N3116" s="224"/>
      <c r="P3116" s="233"/>
      <c r="Q3116" s="225"/>
      <c r="R3116" s="154"/>
      <c r="S3116" s="154"/>
      <c r="T3116" s="154"/>
      <c r="U3116" s="236"/>
      <c r="V3116" s="225"/>
      <c r="W3116" s="246"/>
      <c r="X3116" s="247"/>
      <c r="Y3116" s="248"/>
      <c r="Z3116" s="249"/>
      <c r="AA3116" s="249"/>
      <c r="AB3116" s="250"/>
      <c r="AC3116" s="250"/>
      <c r="AD3116" s="230"/>
      <c r="AE3116" s="251"/>
      <c r="AF3116" s="252"/>
      <c r="AG3116" s="236"/>
      <c r="AH3116" s="253"/>
      <c r="AI3116" s="230"/>
      <c r="AJ3116" s="230"/>
      <c r="AK3116" s="230"/>
      <c r="AL3116" s="230"/>
      <c r="AM3116" s="230"/>
      <c r="AN3116" s="230"/>
      <c r="AO3116" s="230"/>
      <c r="AP3116" s="230"/>
      <c r="AQ3116" s="230"/>
      <c r="AR3116" s="249"/>
      <c r="AS3116" s="230"/>
      <c r="AT3116" s="230"/>
      <c r="AU3116" s="230"/>
      <c r="AV3116" s="230"/>
      <c r="AW3116" s="230"/>
      <c r="AX3116" s="230"/>
      <c r="AY3116" s="230"/>
      <c r="AZ3116" s="230"/>
      <c r="BA3116" s="230"/>
      <c r="BB3116" s="230"/>
      <c r="BC3116" s="230"/>
      <c r="BD3116" s="230"/>
      <c r="BE3116" s="230"/>
      <c r="BF3116" s="230"/>
      <c r="BG3116" s="230"/>
      <c r="BH3116" s="230"/>
      <c r="BI3116" s="230"/>
      <c r="BJ3116" s="230"/>
      <c r="BK3116" s="230"/>
      <c r="BL3116" s="230"/>
      <c r="BM3116" s="230"/>
      <c r="BN3116" s="230"/>
      <c r="BO3116" s="230"/>
      <c r="BP3116" s="230"/>
      <c r="BQ3116" s="230"/>
      <c r="BR3116" s="230"/>
      <c r="BS3116" s="230"/>
      <c r="BT3116" s="230"/>
      <c r="BU3116" s="230"/>
      <c r="BV3116" s="230"/>
      <c r="BW3116" s="230"/>
      <c r="BX3116" s="230"/>
      <c r="BY3116" s="230"/>
      <c r="BZ3116" s="230"/>
      <c r="CA3116" s="230"/>
      <c r="CB3116" s="230"/>
      <c r="CC3116" s="230"/>
      <c r="CD3116" s="230"/>
      <c r="CE3116" s="230"/>
      <c r="CF3116" s="230"/>
      <c r="CG3116" s="230"/>
      <c r="CH3116" s="230"/>
      <c r="CI3116" s="230"/>
      <c r="CJ3116" s="230"/>
    </row>
    <row r="3117" spans="1:88" ht="14.25" customHeight="1">
      <c r="A3117" s="412"/>
      <c r="D3117" s="153"/>
      <c r="E3117" s="224"/>
      <c r="F3117" s="224"/>
      <c r="G3117" s="224"/>
      <c r="H3117" s="224"/>
      <c r="I3117" s="232"/>
      <c r="J3117" s="243"/>
      <c r="K3117" s="224"/>
      <c r="L3117" s="224"/>
      <c r="M3117" s="233"/>
      <c r="N3117" s="224"/>
      <c r="P3117" s="233"/>
      <c r="Q3117" s="225"/>
      <c r="R3117" s="154"/>
      <c r="S3117" s="154"/>
      <c r="T3117" s="154"/>
      <c r="U3117" s="236"/>
      <c r="V3117" s="225"/>
      <c r="W3117" s="246"/>
      <c r="X3117" s="247"/>
      <c r="Y3117" s="248"/>
      <c r="Z3117" s="249"/>
      <c r="AA3117" s="249"/>
      <c r="AB3117" s="250"/>
      <c r="AC3117" s="250"/>
      <c r="AD3117" s="230"/>
      <c r="AE3117" s="251"/>
      <c r="AF3117" s="252"/>
      <c r="AG3117" s="236"/>
      <c r="AH3117" s="253"/>
      <c r="AI3117" s="230"/>
      <c r="AJ3117" s="230"/>
      <c r="AK3117" s="230"/>
      <c r="AL3117" s="230"/>
      <c r="AM3117" s="230"/>
      <c r="AN3117" s="230"/>
      <c r="AO3117" s="230"/>
      <c r="AP3117" s="230"/>
      <c r="AQ3117" s="230"/>
      <c r="AR3117" s="249"/>
      <c r="AS3117" s="230"/>
      <c r="AT3117" s="230"/>
      <c r="AU3117" s="230"/>
      <c r="AV3117" s="230"/>
      <c r="AW3117" s="230"/>
      <c r="AX3117" s="230"/>
      <c r="AY3117" s="230"/>
      <c r="AZ3117" s="230"/>
      <c r="BA3117" s="230"/>
      <c r="BB3117" s="230"/>
      <c r="BC3117" s="230"/>
      <c r="BD3117" s="230"/>
      <c r="BE3117" s="230"/>
      <c r="BF3117" s="230"/>
      <c r="BG3117" s="230"/>
      <c r="BH3117" s="230"/>
      <c r="BI3117" s="230"/>
      <c r="BJ3117" s="230"/>
      <c r="BK3117" s="230"/>
      <c r="BL3117" s="230"/>
      <c r="BM3117" s="230"/>
      <c r="BN3117" s="230"/>
      <c r="BO3117" s="230"/>
      <c r="BP3117" s="230"/>
      <c r="BQ3117" s="230"/>
      <c r="BR3117" s="230"/>
      <c r="BS3117" s="230"/>
      <c r="BT3117" s="230"/>
      <c r="BU3117" s="230"/>
      <c r="BV3117" s="230"/>
      <c r="BW3117" s="230"/>
      <c r="BX3117" s="230"/>
      <c r="BY3117" s="230"/>
      <c r="BZ3117" s="230"/>
      <c r="CA3117" s="230"/>
      <c r="CB3117" s="230"/>
      <c r="CC3117" s="230"/>
      <c r="CD3117" s="230"/>
      <c r="CE3117" s="230"/>
      <c r="CF3117" s="230"/>
      <c r="CG3117" s="230"/>
      <c r="CH3117" s="230"/>
      <c r="CI3117" s="230"/>
      <c r="CJ3117" s="230"/>
    </row>
    <row r="3118" spans="1:88" ht="14.25" customHeight="1">
      <c r="A3118" s="412"/>
      <c r="D3118" s="153"/>
      <c r="E3118" s="224"/>
      <c r="F3118" s="224"/>
      <c r="G3118" s="224"/>
      <c r="H3118" s="224"/>
      <c r="I3118" s="232"/>
      <c r="J3118" s="243"/>
      <c r="K3118" s="224"/>
      <c r="L3118" s="224"/>
      <c r="M3118" s="233"/>
      <c r="N3118" s="224"/>
      <c r="P3118" s="233"/>
      <c r="Q3118" s="225"/>
      <c r="R3118" s="154"/>
      <c r="S3118" s="154"/>
      <c r="T3118" s="154"/>
      <c r="U3118" s="236"/>
      <c r="V3118" s="225"/>
      <c r="W3118" s="246"/>
      <c r="X3118" s="247"/>
      <c r="Y3118" s="248"/>
      <c r="Z3118" s="249"/>
      <c r="AA3118" s="249"/>
      <c r="AB3118" s="250"/>
      <c r="AC3118" s="250"/>
      <c r="AD3118" s="230"/>
      <c r="AE3118" s="251"/>
      <c r="AF3118" s="252"/>
      <c r="AG3118" s="236"/>
      <c r="AH3118" s="253"/>
      <c r="AI3118" s="230"/>
      <c r="AJ3118" s="230"/>
      <c r="AK3118" s="230"/>
      <c r="AL3118" s="230"/>
      <c r="AM3118" s="230"/>
      <c r="AN3118" s="230"/>
      <c r="AO3118" s="230"/>
      <c r="AP3118" s="230"/>
      <c r="AQ3118" s="230"/>
      <c r="AR3118" s="249"/>
      <c r="AS3118" s="230"/>
      <c r="AT3118" s="230"/>
      <c r="AU3118" s="230"/>
      <c r="AV3118" s="230"/>
      <c r="AW3118" s="230"/>
      <c r="AX3118" s="230"/>
      <c r="AY3118" s="230"/>
      <c r="AZ3118" s="230"/>
      <c r="BA3118" s="230"/>
      <c r="BB3118" s="230"/>
      <c r="BC3118" s="230"/>
      <c r="BD3118" s="230"/>
      <c r="BE3118" s="230"/>
      <c r="BF3118" s="230"/>
      <c r="BG3118" s="230"/>
      <c r="BH3118" s="230"/>
      <c r="BI3118" s="230"/>
      <c r="BJ3118" s="230"/>
      <c r="BK3118" s="230"/>
      <c r="BL3118" s="230"/>
      <c r="BM3118" s="230"/>
      <c r="BN3118" s="230"/>
      <c r="BO3118" s="230"/>
      <c r="BP3118" s="230"/>
      <c r="BQ3118" s="230"/>
      <c r="BR3118" s="230"/>
      <c r="BS3118" s="230"/>
      <c r="BT3118" s="230"/>
      <c r="BU3118" s="230"/>
      <c r="BV3118" s="230"/>
      <c r="BW3118" s="230"/>
      <c r="BX3118" s="230"/>
      <c r="BY3118" s="230"/>
      <c r="BZ3118" s="230"/>
      <c r="CA3118" s="230"/>
      <c r="CB3118" s="230"/>
      <c r="CC3118" s="230"/>
      <c r="CD3118" s="230"/>
      <c r="CE3118" s="230"/>
      <c r="CF3118" s="230"/>
      <c r="CG3118" s="230"/>
      <c r="CH3118" s="230"/>
      <c r="CI3118" s="230"/>
      <c r="CJ3118" s="230"/>
    </row>
    <row r="3119" spans="1:88" ht="14.25" customHeight="1">
      <c r="A3119" s="412"/>
      <c r="D3119" s="153"/>
      <c r="E3119" s="224"/>
      <c r="F3119" s="224"/>
      <c r="G3119" s="224"/>
      <c r="H3119" s="224"/>
      <c r="I3119" s="232"/>
      <c r="J3119" s="243"/>
      <c r="K3119" s="224"/>
      <c r="L3119" s="224"/>
      <c r="M3119" s="233"/>
      <c r="N3119" s="224"/>
      <c r="P3119" s="233"/>
      <c r="Q3119" s="225"/>
      <c r="R3119" s="154"/>
      <c r="S3119" s="154"/>
      <c r="T3119" s="154"/>
      <c r="U3119" s="236"/>
      <c r="V3119" s="225"/>
      <c r="W3119" s="246"/>
      <c r="X3119" s="247"/>
      <c r="Y3119" s="248"/>
      <c r="Z3119" s="249"/>
      <c r="AA3119" s="249"/>
      <c r="AB3119" s="250"/>
      <c r="AC3119" s="250"/>
      <c r="AD3119" s="230"/>
      <c r="AE3119" s="251"/>
      <c r="AF3119" s="252"/>
      <c r="AG3119" s="236"/>
      <c r="AH3119" s="253"/>
      <c r="AI3119" s="230"/>
      <c r="AJ3119" s="230"/>
      <c r="AK3119" s="230"/>
      <c r="AL3119" s="230"/>
      <c r="AM3119" s="230"/>
      <c r="AN3119" s="230"/>
      <c r="AO3119" s="230"/>
      <c r="AP3119" s="230"/>
      <c r="AQ3119" s="230"/>
      <c r="AR3119" s="249"/>
      <c r="AS3119" s="230"/>
      <c r="AT3119" s="230"/>
      <c r="AU3119" s="230"/>
      <c r="AV3119" s="230"/>
      <c r="AW3119" s="230"/>
      <c r="AX3119" s="230"/>
      <c r="AY3119" s="230"/>
      <c r="AZ3119" s="230"/>
      <c r="BA3119" s="230"/>
      <c r="BB3119" s="230"/>
      <c r="BC3119" s="230"/>
      <c r="BD3119" s="230"/>
      <c r="BE3119" s="230"/>
      <c r="BF3119" s="230"/>
      <c r="BG3119" s="230"/>
      <c r="BH3119" s="230"/>
      <c r="BI3119" s="230"/>
      <c r="BJ3119" s="230"/>
      <c r="BK3119" s="230"/>
      <c r="BL3119" s="230"/>
      <c r="BM3119" s="230"/>
      <c r="BN3119" s="230"/>
      <c r="BO3119" s="230"/>
      <c r="BP3119" s="230"/>
      <c r="BQ3119" s="230"/>
      <c r="BR3119" s="230"/>
      <c r="BS3119" s="230"/>
      <c r="BT3119" s="230"/>
      <c r="BU3119" s="230"/>
      <c r="BV3119" s="230"/>
      <c r="BW3119" s="230"/>
      <c r="BX3119" s="230"/>
      <c r="BY3119" s="230"/>
      <c r="BZ3119" s="230"/>
      <c r="CA3119" s="230"/>
      <c r="CB3119" s="230"/>
      <c r="CC3119" s="230"/>
      <c r="CD3119" s="230"/>
      <c r="CE3119" s="230"/>
      <c r="CF3119" s="230"/>
      <c r="CG3119" s="230"/>
      <c r="CH3119" s="230"/>
      <c r="CI3119" s="230"/>
      <c r="CJ3119" s="230"/>
    </row>
    <row r="3120" spans="1:88" ht="14.25" customHeight="1">
      <c r="A3120" s="412"/>
      <c r="D3120" s="153"/>
      <c r="E3120" s="224"/>
      <c r="F3120" s="224"/>
      <c r="G3120" s="224"/>
      <c r="H3120" s="224"/>
      <c r="I3120" s="232"/>
      <c r="J3120" s="243"/>
      <c r="K3120" s="224"/>
      <c r="L3120" s="224"/>
      <c r="M3120" s="233"/>
      <c r="N3120" s="224"/>
      <c r="P3120" s="233"/>
      <c r="Q3120" s="225"/>
      <c r="R3120" s="154"/>
      <c r="S3120" s="154"/>
      <c r="T3120" s="154"/>
      <c r="U3120" s="236"/>
      <c r="V3120" s="225"/>
      <c r="W3120" s="246"/>
      <c r="X3120" s="247"/>
      <c r="Y3120" s="248"/>
      <c r="Z3120" s="249"/>
      <c r="AA3120" s="249"/>
      <c r="AB3120" s="250"/>
      <c r="AC3120" s="250"/>
      <c r="AD3120" s="230"/>
      <c r="AE3120" s="251"/>
      <c r="AF3120" s="252"/>
      <c r="AG3120" s="236"/>
      <c r="AH3120" s="253"/>
      <c r="AI3120" s="230"/>
      <c r="AJ3120" s="230"/>
      <c r="AK3120" s="230"/>
      <c r="AL3120" s="230"/>
      <c r="AM3120" s="230"/>
      <c r="AN3120" s="230"/>
      <c r="AO3120" s="230"/>
      <c r="AP3120" s="230"/>
      <c r="AQ3120" s="230"/>
      <c r="AR3120" s="249"/>
      <c r="AS3120" s="230"/>
      <c r="AT3120" s="230"/>
      <c r="AU3120" s="230"/>
      <c r="AV3120" s="230"/>
      <c r="AW3120" s="230"/>
      <c r="AX3120" s="230"/>
      <c r="AY3120" s="230"/>
      <c r="AZ3120" s="230"/>
      <c r="BA3120" s="230"/>
      <c r="BB3120" s="230"/>
      <c r="BC3120" s="230"/>
      <c r="BD3120" s="230"/>
      <c r="BE3120" s="230"/>
      <c r="BF3120" s="230"/>
      <c r="BG3120" s="230"/>
      <c r="BH3120" s="230"/>
      <c r="BI3120" s="230"/>
      <c r="BJ3120" s="230"/>
      <c r="BK3120" s="230"/>
      <c r="BL3120" s="230"/>
      <c r="BM3120" s="230"/>
      <c r="BN3120" s="230"/>
      <c r="BO3120" s="230"/>
      <c r="BP3120" s="230"/>
      <c r="BQ3120" s="230"/>
      <c r="BR3120" s="230"/>
      <c r="BS3120" s="230"/>
      <c r="BT3120" s="230"/>
      <c r="BU3120" s="230"/>
      <c r="BV3120" s="230"/>
      <c r="BW3120" s="230"/>
      <c r="BX3120" s="230"/>
      <c r="BY3120" s="230"/>
      <c r="BZ3120" s="230"/>
      <c r="CA3120" s="230"/>
      <c r="CB3120" s="230"/>
      <c r="CC3120" s="230"/>
      <c r="CD3120" s="230"/>
      <c r="CE3120" s="230"/>
      <c r="CF3120" s="230"/>
      <c r="CG3120" s="230"/>
      <c r="CH3120" s="230"/>
      <c r="CI3120" s="230"/>
      <c r="CJ3120" s="230"/>
    </row>
    <row r="3121" spans="1:88" ht="14.25" customHeight="1">
      <c r="A3121" s="412"/>
      <c r="D3121" s="153"/>
      <c r="E3121" s="224"/>
      <c r="F3121" s="224"/>
      <c r="G3121" s="224"/>
      <c r="H3121" s="224"/>
      <c r="I3121" s="232"/>
      <c r="J3121" s="243"/>
      <c r="K3121" s="224"/>
      <c r="L3121" s="224"/>
      <c r="M3121" s="233"/>
      <c r="N3121" s="224"/>
      <c r="P3121" s="233"/>
      <c r="Q3121" s="225"/>
      <c r="R3121" s="154"/>
      <c r="S3121" s="154"/>
      <c r="T3121" s="154"/>
      <c r="U3121" s="236"/>
      <c r="V3121" s="225"/>
      <c r="W3121" s="246"/>
      <c r="X3121" s="247"/>
      <c r="Y3121" s="248"/>
      <c r="Z3121" s="249"/>
      <c r="AA3121" s="249"/>
      <c r="AB3121" s="250"/>
      <c r="AC3121" s="250"/>
      <c r="AD3121" s="230"/>
      <c r="AE3121" s="251"/>
      <c r="AF3121" s="252"/>
      <c r="AG3121" s="236"/>
      <c r="AH3121" s="253"/>
      <c r="AI3121" s="230"/>
      <c r="AJ3121" s="230"/>
      <c r="AK3121" s="230"/>
      <c r="AL3121" s="230"/>
      <c r="AM3121" s="230"/>
      <c r="AN3121" s="230"/>
      <c r="AO3121" s="230"/>
      <c r="AP3121" s="230"/>
      <c r="AQ3121" s="230"/>
      <c r="AR3121" s="249"/>
      <c r="AS3121" s="230"/>
      <c r="AT3121" s="230"/>
      <c r="AU3121" s="230"/>
      <c r="AV3121" s="230"/>
      <c r="AW3121" s="230"/>
      <c r="AX3121" s="230"/>
      <c r="AY3121" s="230"/>
      <c r="AZ3121" s="230"/>
      <c r="BA3121" s="230"/>
      <c r="BB3121" s="230"/>
      <c r="BC3121" s="230"/>
      <c r="BD3121" s="230"/>
      <c r="BE3121" s="230"/>
      <c r="BF3121" s="230"/>
      <c r="BG3121" s="230"/>
      <c r="BH3121" s="230"/>
      <c r="BI3121" s="230"/>
      <c r="BJ3121" s="230"/>
      <c r="BK3121" s="230"/>
      <c r="BL3121" s="230"/>
      <c r="BM3121" s="230"/>
      <c r="BN3121" s="230"/>
      <c r="BO3121" s="230"/>
      <c r="BP3121" s="230"/>
      <c r="BQ3121" s="230"/>
      <c r="BR3121" s="230"/>
      <c r="BS3121" s="230"/>
      <c r="BT3121" s="230"/>
      <c r="BU3121" s="230"/>
      <c r="BV3121" s="230"/>
      <c r="BW3121" s="230"/>
      <c r="BX3121" s="230"/>
      <c r="BY3121" s="230"/>
      <c r="BZ3121" s="230"/>
      <c r="CA3121" s="230"/>
      <c r="CB3121" s="230"/>
      <c r="CC3121" s="230"/>
      <c r="CD3121" s="230"/>
      <c r="CE3121" s="230"/>
      <c r="CF3121" s="230"/>
      <c r="CG3121" s="230"/>
      <c r="CH3121" s="230"/>
      <c r="CI3121" s="230"/>
      <c r="CJ3121" s="230"/>
    </row>
    <row r="3122" spans="1:88" ht="14.25" customHeight="1">
      <c r="A3122" s="412"/>
      <c r="D3122" s="153"/>
      <c r="E3122" s="224"/>
      <c r="F3122" s="224"/>
      <c r="G3122" s="224"/>
      <c r="H3122" s="224"/>
      <c r="I3122" s="232"/>
      <c r="J3122" s="243"/>
      <c r="K3122" s="224"/>
      <c r="L3122" s="224"/>
      <c r="M3122" s="233"/>
      <c r="N3122" s="224"/>
      <c r="P3122" s="233"/>
      <c r="Q3122" s="225"/>
      <c r="R3122" s="154"/>
      <c r="S3122" s="154"/>
      <c r="T3122" s="154"/>
      <c r="U3122" s="236"/>
      <c r="V3122" s="225"/>
      <c r="W3122" s="246"/>
      <c r="X3122" s="247"/>
      <c r="Y3122" s="248"/>
      <c r="Z3122" s="249"/>
      <c r="AA3122" s="249"/>
      <c r="AB3122" s="250"/>
      <c r="AC3122" s="250"/>
      <c r="AD3122" s="230"/>
      <c r="AE3122" s="251"/>
      <c r="AF3122" s="252"/>
      <c r="AG3122" s="236"/>
      <c r="AH3122" s="253"/>
      <c r="AI3122" s="230"/>
      <c r="AJ3122" s="230"/>
      <c r="AK3122" s="230"/>
      <c r="AL3122" s="230"/>
      <c r="AM3122" s="230"/>
      <c r="AN3122" s="230"/>
      <c r="AO3122" s="230"/>
      <c r="AP3122" s="230"/>
      <c r="AQ3122" s="230"/>
      <c r="AR3122" s="249"/>
      <c r="AS3122" s="230"/>
      <c r="AT3122" s="230"/>
      <c r="AU3122" s="230"/>
      <c r="AV3122" s="230"/>
      <c r="AW3122" s="230"/>
      <c r="AX3122" s="230"/>
      <c r="AY3122" s="230"/>
      <c r="AZ3122" s="230"/>
      <c r="BA3122" s="230"/>
      <c r="BB3122" s="230"/>
      <c r="BC3122" s="230"/>
      <c r="BD3122" s="230"/>
      <c r="BE3122" s="230"/>
      <c r="BF3122" s="230"/>
      <c r="BG3122" s="230"/>
      <c r="BH3122" s="230"/>
      <c r="BI3122" s="230"/>
      <c r="BJ3122" s="230"/>
      <c r="BK3122" s="230"/>
      <c r="BL3122" s="230"/>
      <c r="BM3122" s="230"/>
      <c r="BN3122" s="230"/>
      <c r="BO3122" s="230"/>
      <c r="BP3122" s="230"/>
      <c r="BQ3122" s="230"/>
      <c r="BR3122" s="230"/>
      <c r="BS3122" s="230"/>
      <c r="BT3122" s="230"/>
      <c r="BU3122" s="230"/>
      <c r="BV3122" s="230"/>
      <c r="BW3122" s="230"/>
      <c r="BX3122" s="230"/>
      <c r="BY3122" s="230"/>
      <c r="BZ3122" s="230"/>
      <c r="CA3122" s="230"/>
      <c r="CB3122" s="230"/>
      <c r="CC3122" s="230"/>
      <c r="CD3122" s="230"/>
      <c r="CE3122" s="230"/>
      <c r="CF3122" s="230"/>
      <c r="CG3122" s="230"/>
      <c r="CH3122" s="230"/>
      <c r="CI3122" s="230"/>
      <c r="CJ3122" s="230"/>
    </row>
    <row r="3123" spans="1:88" ht="14.25" customHeight="1">
      <c r="A3123" s="412"/>
      <c r="D3123" s="153"/>
      <c r="E3123" s="224"/>
      <c r="F3123" s="224"/>
      <c r="G3123" s="224"/>
      <c r="H3123" s="224"/>
      <c r="I3123" s="232"/>
      <c r="J3123" s="243"/>
      <c r="K3123" s="224"/>
      <c r="L3123" s="224"/>
      <c r="M3123" s="233"/>
      <c r="N3123" s="224"/>
      <c r="P3123" s="233"/>
      <c r="Q3123" s="225"/>
      <c r="R3123" s="154"/>
      <c r="S3123" s="154"/>
      <c r="T3123" s="154"/>
      <c r="U3123" s="236"/>
      <c r="V3123" s="225"/>
      <c r="W3123" s="246"/>
      <c r="X3123" s="247"/>
      <c r="Y3123" s="248"/>
      <c r="Z3123" s="249"/>
      <c r="AA3123" s="249"/>
      <c r="AB3123" s="250"/>
      <c r="AC3123" s="250"/>
      <c r="AD3123" s="230"/>
      <c r="AE3123" s="251"/>
      <c r="AF3123" s="252"/>
      <c r="AG3123" s="236"/>
      <c r="AH3123" s="253"/>
      <c r="AI3123" s="230"/>
      <c r="AJ3123" s="230"/>
      <c r="AK3123" s="230"/>
      <c r="AL3123" s="230"/>
      <c r="AM3123" s="230"/>
      <c r="AN3123" s="230"/>
      <c r="AO3123" s="230"/>
      <c r="AP3123" s="230"/>
      <c r="AQ3123" s="230"/>
      <c r="AR3123" s="249"/>
      <c r="AS3123" s="230"/>
      <c r="AT3123" s="230"/>
      <c r="AU3123" s="230"/>
      <c r="AV3123" s="230"/>
      <c r="AW3123" s="230"/>
      <c r="AX3123" s="230"/>
      <c r="AY3123" s="230"/>
      <c r="AZ3123" s="230"/>
      <c r="BA3123" s="230"/>
      <c r="BB3123" s="230"/>
      <c r="BC3123" s="230"/>
      <c r="BD3123" s="230"/>
      <c r="BE3123" s="230"/>
      <c r="BF3123" s="230"/>
      <c r="BG3123" s="230"/>
      <c r="BH3123" s="230"/>
      <c r="BI3123" s="230"/>
      <c r="BJ3123" s="230"/>
      <c r="BK3123" s="230"/>
      <c r="BL3123" s="230"/>
      <c r="BM3123" s="230"/>
      <c r="BN3123" s="230"/>
      <c r="BO3123" s="230"/>
      <c r="BP3123" s="230"/>
      <c r="BQ3123" s="230"/>
      <c r="BR3123" s="230"/>
      <c r="BS3123" s="230"/>
      <c r="BT3123" s="230"/>
      <c r="BU3123" s="230"/>
      <c r="BV3123" s="230"/>
      <c r="BW3123" s="230"/>
      <c r="BX3123" s="230"/>
      <c r="BY3123" s="230"/>
      <c r="BZ3123" s="230"/>
      <c r="CA3123" s="230"/>
      <c r="CB3123" s="230"/>
      <c r="CC3123" s="230"/>
      <c r="CD3123" s="230"/>
      <c r="CE3123" s="230"/>
      <c r="CF3123" s="230"/>
      <c r="CG3123" s="230"/>
      <c r="CH3123" s="230"/>
      <c r="CI3123" s="230"/>
      <c r="CJ3123" s="230"/>
    </row>
    <row r="3124" spans="1:88" ht="14.25" customHeight="1">
      <c r="A3124" s="412"/>
      <c r="D3124" s="153"/>
      <c r="E3124" s="224"/>
      <c r="F3124" s="224"/>
      <c r="G3124" s="224"/>
      <c r="H3124" s="224"/>
      <c r="I3124" s="232"/>
      <c r="J3124" s="243"/>
      <c r="K3124" s="224"/>
      <c r="L3124" s="224"/>
      <c r="M3124" s="233"/>
      <c r="N3124" s="224"/>
      <c r="P3124" s="233"/>
      <c r="Q3124" s="225"/>
      <c r="R3124" s="154"/>
      <c r="S3124" s="154"/>
      <c r="T3124" s="154"/>
      <c r="U3124" s="236"/>
      <c r="V3124" s="225"/>
      <c r="W3124" s="246"/>
      <c r="X3124" s="247"/>
      <c r="Y3124" s="248"/>
      <c r="Z3124" s="249"/>
      <c r="AA3124" s="249"/>
      <c r="AB3124" s="250"/>
      <c r="AC3124" s="250"/>
      <c r="AD3124" s="230"/>
      <c r="AE3124" s="251"/>
      <c r="AF3124" s="252"/>
      <c r="AG3124" s="236"/>
      <c r="AH3124" s="253"/>
      <c r="AI3124" s="230"/>
      <c r="AJ3124" s="230"/>
      <c r="AK3124" s="230"/>
      <c r="AL3124" s="230"/>
      <c r="AM3124" s="230"/>
      <c r="AN3124" s="230"/>
      <c r="AO3124" s="230"/>
      <c r="AP3124" s="230"/>
      <c r="AQ3124" s="230"/>
      <c r="AR3124" s="249"/>
      <c r="AS3124" s="230"/>
      <c r="AT3124" s="230"/>
      <c r="AU3124" s="230"/>
      <c r="AV3124" s="230"/>
      <c r="AW3124" s="230"/>
      <c r="AX3124" s="230"/>
      <c r="AY3124" s="230"/>
      <c r="AZ3124" s="230"/>
      <c r="BA3124" s="230"/>
      <c r="BB3124" s="230"/>
      <c r="BC3124" s="230"/>
      <c r="BD3124" s="230"/>
      <c r="BE3124" s="230"/>
      <c r="BF3124" s="230"/>
      <c r="BG3124" s="230"/>
      <c r="BH3124" s="230"/>
      <c r="BI3124" s="230"/>
      <c r="BJ3124" s="230"/>
      <c r="BK3124" s="230"/>
      <c r="BL3124" s="230"/>
      <c r="BM3124" s="230"/>
      <c r="BN3124" s="230"/>
      <c r="BO3124" s="230"/>
      <c r="BP3124" s="230"/>
      <c r="BQ3124" s="230"/>
      <c r="BR3124" s="230"/>
      <c r="BS3124" s="230"/>
      <c r="BT3124" s="230"/>
      <c r="BU3124" s="230"/>
      <c r="BV3124" s="230"/>
      <c r="BW3124" s="230"/>
      <c r="BX3124" s="230"/>
      <c r="BY3124" s="230"/>
      <c r="BZ3124" s="230"/>
      <c r="CA3124" s="230"/>
      <c r="CB3124" s="230"/>
      <c r="CC3124" s="230"/>
      <c r="CD3124" s="230"/>
      <c r="CE3124" s="230"/>
      <c r="CF3124" s="230"/>
      <c r="CG3124" s="230"/>
      <c r="CH3124" s="230"/>
      <c r="CI3124" s="230"/>
      <c r="CJ3124" s="230"/>
    </row>
    <row r="3125" spans="1:88" ht="14.25" customHeight="1">
      <c r="A3125" s="412"/>
      <c r="D3125" s="153"/>
      <c r="E3125" s="224"/>
      <c r="F3125" s="224"/>
      <c r="G3125" s="224"/>
      <c r="H3125" s="224"/>
      <c r="I3125" s="232"/>
      <c r="J3125" s="243"/>
      <c r="K3125" s="224"/>
      <c r="L3125" s="224"/>
      <c r="M3125" s="233"/>
      <c r="N3125" s="224"/>
      <c r="P3125" s="233"/>
      <c r="Q3125" s="225"/>
      <c r="R3125" s="154"/>
      <c r="S3125" s="154"/>
      <c r="T3125" s="154"/>
      <c r="U3125" s="236"/>
      <c r="V3125" s="225"/>
      <c r="W3125" s="246"/>
      <c r="X3125" s="247"/>
      <c r="Y3125" s="248"/>
      <c r="Z3125" s="249"/>
      <c r="AA3125" s="249"/>
      <c r="AB3125" s="250"/>
      <c r="AC3125" s="250"/>
      <c r="AD3125" s="230"/>
      <c r="AE3125" s="251"/>
      <c r="AF3125" s="252"/>
      <c r="AG3125" s="236"/>
      <c r="AH3125" s="253"/>
      <c r="AI3125" s="230"/>
      <c r="AJ3125" s="230"/>
      <c r="AK3125" s="230"/>
      <c r="AL3125" s="230"/>
      <c r="AM3125" s="230"/>
      <c r="AN3125" s="230"/>
      <c r="AO3125" s="230"/>
      <c r="AP3125" s="230"/>
      <c r="AQ3125" s="230"/>
      <c r="AR3125" s="249"/>
      <c r="AS3125" s="230"/>
      <c r="AT3125" s="230"/>
      <c r="AU3125" s="230"/>
      <c r="AV3125" s="230"/>
      <c r="AW3125" s="230"/>
      <c r="AX3125" s="230"/>
      <c r="AY3125" s="230"/>
      <c r="AZ3125" s="230"/>
      <c r="BA3125" s="230"/>
      <c r="BB3125" s="230"/>
      <c r="BC3125" s="230"/>
      <c r="BD3125" s="230"/>
      <c r="BE3125" s="230"/>
      <c r="BF3125" s="230"/>
      <c r="BG3125" s="230"/>
      <c r="BH3125" s="230"/>
      <c r="BI3125" s="230"/>
      <c r="BJ3125" s="230"/>
      <c r="BK3125" s="230"/>
      <c r="BL3125" s="230"/>
      <c r="BM3125" s="230"/>
      <c r="BN3125" s="230"/>
      <c r="BO3125" s="230"/>
      <c r="BP3125" s="230"/>
      <c r="BQ3125" s="230"/>
      <c r="BR3125" s="230"/>
      <c r="BS3125" s="230"/>
      <c r="BT3125" s="230"/>
      <c r="BU3125" s="230"/>
      <c r="BV3125" s="230"/>
      <c r="BW3125" s="230"/>
      <c r="BX3125" s="230"/>
      <c r="BY3125" s="230"/>
      <c r="BZ3125" s="230"/>
      <c r="CA3125" s="230"/>
      <c r="CB3125" s="230"/>
      <c r="CC3125" s="230"/>
      <c r="CD3125" s="230"/>
      <c r="CE3125" s="230"/>
      <c r="CF3125" s="230"/>
      <c r="CG3125" s="230"/>
      <c r="CH3125" s="230"/>
      <c r="CI3125" s="230"/>
      <c r="CJ3125" s="230"/>
    </row>
    <row r="3126" spans="1:88" ht="14.25" customHeight="1">
      <c r="A3126" s="412"/>
      <c r="D3126" s="153"/>
      <c r="E3126" s="224"/>
      <c r="F3126" s="224"/>
      <c r="G3126" s="224"/>
      <c r="H3126" s="224"/>
      <c r="I3126" s="232"/>
      <c r="J3126" s="243"/>
      <c r="K3126" s="224"/>
      <c r="L3126" s="224"/>
      <c r="M3126" s="233"/>
      <c r="N3126" s="224"/>
      <c r="P3126" s="233"/>
      <c r="Q3126" s="225"/>
      <c r="R3126" s="154"/>
      <c r="S3126" s="154"/>
      <c r="T3126" s="154"/>
      <c r="U3126" s="236"/>
      <c r="V3126" s="225"/>
      <c r="W3126" s="246"/>
      <c r="X3126" s="247"/>
      <c r="Y3126" s="248"/>
      <c r="Z3126" s="249"/>
      <c r="AA3126" s="249"/>
      <c r="AB3126" s="250"/>
      <c r="AC3126" s="250"/>
      <c r="AD3126" s="230"/>
      <c r="AE3126" s="251"/>
      <c r="AF3126" s="252"/>
      <c r="AG3126" s="236"/>
      <c r="AH3126" s="253"/>
      <c r="AI3126" s="230"/>
      <c r="AJ3126" s="230"/>
      <c r="AK3126" s="230"/>
      <c r="AL3126" s="230"/>
      <c r="AM3126" s="230"/>
      <c r="AN3126" s="230"/>
      <c r="AO3126" s="230"/>
      <c r="AP3126" s="230"/>
      <c r="AQ3126" s="230"/>
      <c r="AR3126" s="249"/>
      <c r="AS3126" s="230"/>
      <c r="AT3126" s="230"/>
      <c r="AU3126" s="230"/>
      <c r="AV3126" s="230"/>
      <c r="AW3126" s="230"/>
      <c r="AX3126" s="230"/>
      <c r="AY3126" s="230"/>
      <c r="AZ3126" s="230"/>
      <c r="BA3126" s="230"/>
      <c r="BB3126" s="230"/>
      <c r="BC3126" s="230"/>
      <c r="BD3126" s="230"/>
      <c r="BE3126" s="230"/>
      <c r="BF3126" s="230"/>
      <c r="BG3126" s="230"/>
      <c r="BH3126" s="230"/>
      <c r="BI3126" s="230"/>
      <c r="BJ3126" s="230"/>
      <c r="BK3126" s="230"/>
      <c r="BL3126" s="230"/>
      <c r="BM3126" s="230"/>
      <c r="BN3126" s="230"/>
      <c r="BO3126" s="230"/>
      <c r="BP3126" s="230"/>
      <c r="BQ3126" s="230"/>
      <c r="BR3126" s="230"/>
      <c r="BS3126" s="230"/>
      <c r="BT3126" s="230"/>
      <c r="BU3126" s="230"/>
      <c r="BV3126" s="230"/>
      <c r="BW3126" s="230"/>
      <c r="BX3126" s="230"/>
      <c r="BY3126" s="230"/>
      <c r="BZ3126" s="230"/>
      <c r="CA3126" s="230"/>
      <c r="CB3126" s="230"/>
      <c r="CC3126" s="230"/>
      <c r="CD3126" s="230"/>
      <c r="CE3126" s="230"/>
      <c r="CF3126" s="230"/>
      <c r="CG3126" s="230"/>
      <c r="CH3126" s="230"/>
      <c r="CI3126" s="230"/>
      <c r="CJ3126" s="230"/>
    </row>
    <row r="3127" spans="1:88" ht="14.25" customHeight="1">
      <c r="A3127" s="412"/>
      <c r="D3127" s="153"/>
      <c r="E3127" s="224"/>
      <c r="F3127" s="224"/>
      <c r="G3127" s="224"/>
      <c r="H3127" s="224"/>
      <c r="I3127" s="232"/>
      <c r="J3127" s="243"/>
      <c r="K3127" s="224"/>
      <c r="L3127" s="224"/>
      <c r="M3127" s="233"/>
      <c r="N3127" s="224"/>
      <c r="P3127" s="233"/>
      <c r="Q3127" s="225"/>
      <c r="R3127" s="154"/>
      <c r="S3127" s="154"/>
      <c r="T3127" s="154"/>
      <c r="U3127" s="236"/>
      <c r="V3127" s="225"/>
      <c r="W3127" s="246"/>
      <c r="X3127" s="247"/>
      <c r="Y3127" s="248"/>
      <c r="Z3127" s="249"/>
      <c r="AA3127" s="249"/>
      <c r="AB3127" s="250"/>
      <c r="AC3127" s="250"/>
      <c r="AD3127" s="230"/>
      <c r="AE3127" s="251"/>
      <c r="AF3127" s="252"/>
      <c r="AG3127" s="236"/>
      <c r="AH3127" s="253"/>
      <c r="AI3127" s="230"/>
      <c r="AJ3127" s="230"/>
      <c r="AK3127" s="230"/>
      <c r="AL3127" s="230"/>
      <c r="AM3127" s="230"/>
      <c r="AN3127" s="230"/>
      <c r="AO3127" s="230"/>
      <c r="AP3127" s="230"/>
      <c r="AQ3127" s="230"/>
      <c r="AR3127" s="249"/>
      <c r="AS3127" s="230"/>
      <c r="AT3127" s="230"/>
      <c r="AU3127" s="230"/>
      <c r="AV3127" s="230"/>
      <c r="AW3127" s="230"/>
      <c r="AX3127" s="230"/>
      <c r="AY3127" s="230"/>
      <c r="AZ3127" s="230"/>
      <c r="BA3127" s="230"/>
      <c r="BB3127" s="230"/>
      <c r="BC3127" s="230"/>
      <c r="BD3127" s="230"/>
      <c r="BE3127" s="230"/>
      <c r="BF3127" s="230"/>
      <c r="BG3127" s="230"/>
      <c r="BH3127" s="230"/>
      <c r="BI3127" s="230"/>
      <c r="BJ3127" s="230"/>
      <c r="BK3127" s="230"/>
      <c r="BL3127" s="230"/>
      <c r="BM3127" s="230"/>
      <c r="BN3127" s="230"/>
      <c r="BO3127" s="230"/>
      <c r="BP3127" s="230"/>
      <c r="BQ3127" s="230"/>
      <c r="BR3127" s="230"/>
      <c r="BS3127" s="230"/>
      <c r="BT3127" s="230"/>
      <c r="BU3127" s="230"/>
      <c r="BV3127" s="230"/>
      <c r="BW3127" s="230"/>
      <c r="BX3127" s="230"/>
      <c r="BY3127" s="230"/>
      <c r="BZ3127" s="230"/>
      <c r="CA3127" s="230"/>
      <c r="CB3127" s="230"/>
      <c r="CC3127" s="230"/>
      <c r="CD3127" s="230"/>
      <c r="CE3127" s="230"/>
      <c r="CF3127" s="230"/>
      <c r="CG3127" s="230"/>
      <c r="CH3127" s="230"/>
      <c r="CI3127" s="230"/>
      <c r="CJ3127" s="230"/>
    </row>
    <row r="3128" spans="1:88" ht="14.25" customHeight="1">
      <c r="A3128" s="412"/>
      <c r="D3128" s="153"/>
      <c r="E3128" s="224"/>
      <c r="F3128" s="224"/>
      <c r="G3128" s="224"/>
      <c r="H3128" s="224"/>
      <c r="I3128" s="232"/>
      <c r="J3128" s="243"/>
      <c r="K3128" s="224"/>
      <c r="L3128" s="224"/>
      <c r="M3128" s="233"/>
      <c r="N3128" s="224"/>
      <c r="P3128" s="233"/>
      <c r="Q3128" s="225"/>
      <c r="R3128" s="154"/>
      <c r="S3128" s="154"/>
      <c r="T3128" s="154"/>
      <c r="U3128" s="236"/>
      <c r="V3128" s="225"/>
      <c r="W3128" s="246"/>
      <c r="X3128" s="247"/>
      <c r="Y3128" s="248"/>
      <c r="Z3128" s="249"/>
      <c r="AA3128" s="249"/>
      <c r="AB3128" s="250"/>
      <c r="AC3128" s="250"/>
      <c r="AD3128" s="230"/>
      <c r="AE3128" s="251"/>
      <c r="AF3128" s="252"/>
      <c r="AG3128" s="236"/>
      <c r="AH3128" s="253"/>
      <c r="AI3128" s="230"/>
      <c r="AJ3128" s="230"/>
      <c r="AK3128" s="230"/>
      <c r="AL3128" s="230"/>
      <c r="AM3128" s="230"/>
      <c r="AN3128" s="230"/>
      <c r="AO3128" s="230"/>
      <c r="AP3128" s="230"/>
      <c r="AQ3128" s="230"/>
      <c r="AR3128" s="249"/>
      <c r="AS3128" s="230"/>
      <c r="AT3128" s="230"/>
      <c r="AU3128" s="230"/>
      <c r="AV3128" s="230"/>
      <c r="AW3128" s="230"/>
      <c r="AX3128" s="230"/>
      <c r="AY3128" s="230"/>
      <c r="AZ3128" s="230"/>
      <c r="BA3128" s="230"/>
      <c r="BB3128" s="230"/>
      <c r="BC3128" s="230"/>
      <c r="BD3128" s="230"/>
      <c r="BE3128" s="230"/>
      <c r="BF3128" s="230"/>
      <c r="BG3128" s="230"/>
      <c r="BH3128" s="230"/>
      <c r="BI3128" s="230"/>
      <c r="BJ3128" s="230"/>
      <c r="BK3128" s="230"/>
      <c r="BL3128" s="230"/>
      <c r="BM3128" s="230"/>
      <c r="BN3128" s="230"/>
      <c r="BO3128" s="230"/>
      <c r="BP3128" s="230"/>
      <c r="BQ3128" s="230"/>
      <c r="BR3128" s="230"/>
      <c r="BS3128" s="230"/>
      <c r="BT3128" s="230"/>
      <c r="BU3128" s="230"/>
      <c r="BV3128" s="230"/>
      <c r="BW3128" s="230"/>
      <c r="BX3128" s="230"/>
      <c r="BY3128" s="230"/>
      <c r="BZ3128" s="230"/>
      <c r="CA3128" s="230"/>
      <c r="CB3128" s="230"/>
      <c r="CC3128" s="230"/>
      <c r="CD3128" s="230"/>
      <c r="CE3128" s="230"/>
      <c r="CF3128" s="230"/>
      <c r="CG3128" s="230"/>
      <c r="CH3128" s="230"/>
      <c r="CI3128" s="230"/>
      <c r="CJ3128" s="230"/>
    </row>
    <row r="3129" spans="1:88" ht="14.25" customHeight="1">
      <c r="A3129" s="412"/>
      <c r="D3129" s="153"/>
      <c r="E3129" s="224"/>
      <c r="F3129" s="224"/>
      <c r="G3129" s="224"/>
      <c r="H3129" s="224"/>
      <c r="I3129" s="232"/>
      <c r="J3129" s="243"/>
      <c r="K3129" s="224"/>
      <c r="L3129" s="224"/>
      <c r="M3129" s="233"/>
      <c r="N3129" s="224"/>
      <c r="P3129" s="233"/>
      <c r="Q3129" s="225"/>
      <c r="R3129" s="154"/>
      <c r="S3129" s="154"/>
      <c r="T3129" s="154"/>
      <c r="U3129" s="236"/>
      <c r="V3129" s="225"/>
      <c r="W3129" s="246"/>
      <c r="X3129" s="247"/>
      <c r="Y3129" s="248"/>
      <c r="Z3129" s="249"/>
      <c r="AA3129" s="249"/>
      <c r="AB3129" s="250"/>
      <c r="AC3129" s="250"/>
      <c r="AD3129" s="230"/>
      <c r="AE3129" s="251"/>
      <c r="AF3129" s="252"/>
      <c r="AG3129" s="236"/>
      <c r="AH3129" s="253"/>
      <c r="AI3129" s="230"/>
      <c r="AJ3129" s="230"/>
      <c r="AK3129" s="230"/>
      <c r="AL3129" s="230"/>
      <c r="AM3129" s="230"/>
      <c r="AN3129" s="230"/>
      <c r="AO3129" s="230"/>
      <c r="AP3129" s="230"/>
      <c r="AQ3129" s="230"/>
      <c r="AR3129" s="249"/>
      <c r="AS3129" s="230"/>
      <c r="AT3129" s="230"/>
      <c r="AU3129" s="230"/>
      <c r="AV3129" s="230"/>
      <c r="AW3129" s="230"/>
      <c r="AX3129" s="230"/>
      <c r="AY3129" s="230"/>
      <c r="AZ3129" s="230"/>
      <c r="BA3129" s="230"/>
      <c r="BB3129" s="230"/>
      <c r="BC3129" s="230"/>
      <c r="BD3129" s="230"/>
      <c r="BE3129" s="230"/>
      <c r="BF3129" s="230"/>
      <c r="BG3129" s="230"/>
      <c r="BH3129" s="230"/>
      <c r="BI3129" s="230"/>
      <c r="BJ3129" s="230"/>
      <c r="BK3129" s="230"/>
      <c r="BL3129" s="230"/>
      <c r="BM3129" s="230"/>
      <c r="BN3129" s="230"/>
      <c r="BO3129" s="230"/>
      <c r="BP3129" s="230"/>
      <c r="BQ3129" s="230"/>
      <c r="BR3129" s="230"/>
      <c r="BS3129" s="230"/>
      <c r="BT3129" s="230"/>
      <c r="BU3129" s="230"/>
      <c r="BV3129" s="230"/>
      <c r="BW3129" s="230"/>
      <c r="BX3129" s="230"/>
      <c r="BY3129" s="230"/>
      <c r="BZ3129" s="230"/>
      <c r="CA3129" s="230"/>
      <c r="CB3129" s="230"/>
      <c r="CC3129" s="230"/>
      <c r="CD3129" s="230"/>
      <c r="CE3129" s="230"/>
      <c r="CF3129" s="230"/>
      <c r="CG3129" s="230"/>
      <c r="CH3129" s="230"/>
      <c r="CI3129" s="230"/>
      <c r="CJ3129" s="230"/>
    </row>
    <row r="3130" spans="1:88" ht="14.25" customHeight="1">
      <c r="A3130" s="412"/>
      <c r="D3130" s="153"/>
      <c r="E3130" s="224"/>
      <c r="F3130" s="224"/>
      <c r="G3130" s="224"/>
      <c r="H3130" s="224"/>
      <c r="I3130" s="232"/>
      <c r="J3130" s="243"/>
      <c r="K3130" s="224"/>
      <c r="L3130" s="224"/>
      <c r="M3130" s="233"/>
      <c r="N3130" s="224"/>
      <c r="P3130" s="233"/>
      <c r="Q3130" s="225"/>
      <c r="R3130" s="154"/>
      <c r="S3130" s="154"/>
      <c r="T3130" s="154"/>
      <c r="U3130" s="236"/>
      <c r="V3130" s="225"/>
      <c r="W3130" s="246"/>
      <c r="X3130" s="247"/>
      <c r="Y3130" s="248"/>
      <c r="Z3130" s="249"/>
      <c r="AA3130" s="249"/>
      <c r="AB3130" s="250"/>
      <c r="AC3130" s="250"/>
      <c r="AD3130" s="230"/>
      <c r="AE3130" s="251"/>
      <c r="AF3130" s="252"/>
      <c r="AG3130" s="236"/>
      <c r="AH3130" s="253"/>
      <c r="AI3130" s="230"/>
      <c r="AJ3130" s="230"/>
      <c r="AK3130" s="230"/>
      <c r="AL3130" s="230"/>
      <c r="AM3130" s="230"/>
      <c r="AN3130" s="230"/>
      <c r="AO3130" s="230"/>
      <c r="AP3130" s="230"/>
      <c r="AQ3130" s="230"/>
      <c r="AR3130" s="249"/>
      <c r="AS3130" s="230"/>
      <c r="AT3130" s="230"/>
      <c r="AU3130" s="230"/>
      <c r="AV3130" s="230"/>
      <c r="AW3130" s="230"/>
      <c r="AX3130" s="230"/>
      <c r="AY3130" s="230"/>
      <c r="AZ3130" s="230"/>
      <c r="BA3130" s="230"/>
      <c r="BB3130" s="230"/>
      <c r="BC3130" s="230"/>
      <c r="BD3130" s="230"/>
      <c r="BE3130" s="230"/>
      <c r="BF3130" s="230"/>
      <c r="BG3130" s="230"/>
      <c r="BH3130" s="230"/>
      <c r="BI3130" s="230"/>
      <c r="BJ3130" s="230"/>
      <c r="BK3130" s="230"/>
      <c r="BL3130" s="230"/>
      <c r="BM3130" s="230"/>
      <c r="BN3130" s="230"/>
      <c r="BO3130" s="230"/>
      <c r="BP3130" s="230"/>
      <c r="BQ3130" s="230"/>
      <c r="BR3130" s="230"/>
      <c r="BS3130" s="230"/>
      <c r="BT3130" s="230"/>
      <c r="BU3130" s="230"/>
      <c r="BV3130" s="230"/>
      <c r="BW3130" s="230"/>
      <c r="BX3130" s="230"/>
      <c r="BY3130" s="230"/>
      <c r="BZ3130" s="230"/>
      <c r="CA3130" s="230"/>
      <c r="CB3130" s="230"/>
      <c r="CC3130" s="230"/>
      <c r="CD3130" s="230"/>
      <c r="CE3130" s="230"/>
      <c r="CF3130" s="230"/>
      <c r="CG3130" s="230"/>
      <c r="CH3130" s="230"/>
      <c r="CI3130" s="230"/>
      <c r="CJ3130" s="230"/>
    </row>
    <row r="3131" spans="1:88" ht="14.25" customHeight="1">
      <c r="A3131" s="412"/>
      <c r="D3131" s="153"/>
      <c r="E3131" s="224"/>
      <c r="F3131" s="224"/>
      <c r="G3131" s="224"/>
      <c r="H3131" s="224"/>
      <c r="I3131" s="232"/>
      <c r="J3131" s="243"/>
      <c r="K3131" s="224"/>
      <c r="L3131" s="224"/>
      <c r="M3131" s="233"/>
      <c r="N3131" s="224"/>
      <c r="P3131" s="233"/>
      <c r="Q3131" s="225"/>
      <c r="R3131" s="154"/>
      <c r="S3131" s="154"/>
      <c r="T3131" s="154"/>
      <c r="U3131" s="236"/>
      <c r="V3131" s="225"/>
      <c r="W3131" s="246"/>
      <c r="X3131" s="247"/>
      <c r="Y3131" s="248"/>
      <c r="Z3131" s="249"/>
      <c r="AA3131" s="249"/>
      <c r="AB3131" s="250"/>
      <c r="AC3131" s="250"/>
      <c r="AD3131" s="230"/>
      <c r="AE3131" s="251"/>
      <c r="AF3131" s="252"/>
      <c r="AG3131" s="236"/>
      <c r="AH3131" s="253"/>
      <c r="AI3131" s="230"/>
      <c r="AJ3131" s="230"/>
      <c r="AK3131" s="230"/>
      <c r="AL3131" s="230"/>
      <c r="AM3131" s="230"/>
      <c r="AN3131" s="230"/>
      <c r="AO3131" s="230"/>
      <c r="AP3131" s="230"/>
      <c r="AQ3131" s="230"/>
      <c r="AR3131" s="249"/>
      <c r="AS3131" s="230"/>
      <c r="AT3131" s="230"/>
      <c r="AU3131" s="230"/>
      <c r="AV3131" s="230"/>
      <c r="AW3131" s="230"/>
      <c r="AX3131" s="230"/>
      <c r="AY3131" s="230"/>
      <c r="AZ3131" s="230"/>
      <c r="BA3131" s="230"/>
      <c r="BB3131" s="230"/>
      <c r="BC3131" s="230"/>
      <c r="BD3131" s="230"/>
      <c r="BE3131" s="230"/>
      <c r="BF3131" s="230"/>
      <c r="BG3131" s="230"/>
      <c r="BH3131" s="230"/>
      <c r="BI3131" s="230"/>
      <c r="BJ3131" s="230"/>
      <c r="BK3131" s="230"/>
      <c r="BL3131" s="230"/>
      <c r="BM3131" s="230"/>
      <c r="BN3131" s="230"/>
      <c r="BO3131" s="230"/>
      <c r="BP3131" s="230"/>
      <c r="BQ3131" s="230"/>
      <c r="BR3131" s="230"/>
      <c r="BS3131" s="230"/>
      <c r="BT3131" s="230"/>
      <c r="BU3131" s="230"/>
      <c r="BV3131" s="230"/>
      <c r="BW3131" s="230"/>
      <c r="BX3131" s="230"/>
      <c r="BY3131" s="230"/>
      <c r="BZ3131" s="230"/>
      <c r="CA3131" s="230"/>
      <c r="CB3131" s="230"/>
      <c r="CC3131" s="230"/>
      <c r="CD3131" s="230"/>
      <c r="CE3131" s="230"/>
      <c r="CF3131" s="230"/>
      <c r="CG3131" s="230"/>
      <c r="CH3131" s="230"/>
      <c r="CI3131" s="230"/>
      <c r="CJ3131" s="230"/>
    </row>
    <row r="3132" spans="1:88" ht="14.25" customHeight="1">
      <c r="A3132" s="412"/>
      <c r="D3132" s="153"/>
      <c r="E3132" s="224"/>
      <c r="F3132" s="224"/>
      <c r="G3132" s="224"/>
      <c r="H3132" s="224"/>
      <c r="I3132" s="232"/>
      <c r="J3132" s="243"/>
      <c r="K3132" s="224"/>
      <c r="L3132" s="224"/>
      <c r="M3132" s="233"/>
      <c r="N3132" s="224"/>
      <c r="P3132" s="233"/>
      <c r="Q3132" s="225"/>
      <c r="R3132" s="154"/>
      <c r="S3132" s="154"/>
      <c r="T3132" s="154"/>
      <c r="U3132" s="236"/>
      <c r="V3132" s="225"/>
      <c r="W3132" s="246"/>
      <c r="X3132" s="247"/>
      <c r="Y3132" s="248"/>
      <c r="Z3132" s="249"/>
      <c r="AA3132" s="249"/>
      <c r="AB3132" s="250"/>
      <c r="AC3132" s="250"/>
      <c r="AD3132" s="230"/>
      <c r="AE3132" s="251"/>
      <c r="AF3132" s="252"/>
      <c r="AG3132" s="236"/>
      <c r="AH3132" s="253"/>
      <c r="AI3132" s="230"/>
      <c r="AJ3132" s="230"/>
      <c r="AK3132" s="230"/>
      <c r="AL3132" s="230"/>
      <c r="AM3132" s="230"/>
      <c r="AN3132" s="230"/>
      <c r="AO3132" s="230"/>
      <c r="AP3132" s="230"/>
      <c r="AQ3132" s="230"/>
      <c r="AR3132" s="249"/>
      <c r="AS3132" s="230"/>
      <c r="AT3132" s="230"/>
      <c r="AU3132" s="230"/>
      <c r="AV3132" s="230"/>
      <c r="AW3132" s="230"/>
      <c r="AX3132" s="230"/>
      <c r="AY3132" s="230"/>
      <c r="AZ3132" s="230"/>
      <c r="BA3132" s="230"/>
      <c r="BB3132" s="230"/>
      <c r="BC3132" s="230"/>
      <c r="BD3132" s="230"/>
      <c r="BE3132" s="230"/>
      <c r="BF3132" s="230"/>
      <c r="BG3132" s="230"/>
      <c r="BH3132" s="230"/>
      <c r="BI3132" s="230"/>
      <c r="BJ3132" s="230"/>
      <c r="BK3132" s="230"/>
      <c r="BL3132" s="230"/>
      <c r="BM3132" s="230"/>
      <c r="BN3132" s="230"/>
      <c r="BO3132" s="230"/>
      <c r="BP3132" s="230"/>
      <c r="BQ3132" s="230"/>
      <c r="BR3132" s="230"/>
      <c r="BS3132" s="230"/>
      <c r="BT3132" s="230"/>
      <c r="BU3132" s="230"/>
      <c r="BV3132" s="230"/>
      <c r="BW3132" s="230"/>
      <c r="BX3132" s="230"/>
      <c r="BY3132" s="230"/>
      <c r="BZ3132" s="230"/>
      <c r="CA3132" s="230"/>
      <c r="CB3132" s="230"/>
      <c r="CC3132" s="230"/>
      <c r="CD3132" s="230"/>
      <c r="CE3132" s="230"/>
      <c r="CF3132" s="230"/>
      <c r="CG3132" s="230"/>
      <c r="CH3132" s="230"/>
      <c r="CI3132" s="230"/>
      <c r="CJ3132" s="230"/>
    </row>
    <row r="3133" spans="1:88" ht="14.25" customHeight="1">
      <c r="A3133" s="92"/>
      <c r="B3133" s="91"/>
      <c r="C3133" s="92"/>
      <c r="E3133" s="224"/>
      <c r="F3133" s="224"/>
      <c r="G3133" s="224"/>
      <c r="H3133" s="224"/>
      <c r="I3133" s="232"/>
      <c r="J3133" s="224"/>
      <c r="K3133" s="224"/>
      <c r="L3133" s="224"/>
      <c r="M3133" s="233"/>
      <c r="N3133" s="224"/>
      <c r="P3133" s="233"/>
      <c r="Q3133" s="154"/>
      <c r="R3133" s="154"/>
      <c r="S3133" s="154"/>
      <c r="T3133" s="154"/>
      <c r="U3133" s="236"/>
      <c r="V3133" s="225"/>
      <c r="W3133" s="246"/>
      <c r="X3133" s="247"/>
      <c r="Y3133" s="248"/>
      <c r="Z3133" s="249"/>
      <c r="AA3133" s="249"/>
      <c r="AB3133" s="250"/>
      <c r="AC3133" s="250"/>
      <c r="AD3133" s="230"/>
      <c r="AE3133" s="251"/>
      <c r="AF3133" s="252"/>
      <c r="AG3133" s="255"/>
      <c r="AH3133" s="253"/>
      <c r="AI3133" s="230"/>
      <c r="AJ3133" s="230"/>
      <c r="AK3133" s="230"/>
      <c r="AL3133" s="230"/>
      <c r="AM3133" s="230"/>
      <c r="AN3133" s="230"/>
      <c r="AO3133" s="230"/>
      <c r="AP3133" s="230"/>
      <c r="AQ3133" s="230"/>
      <c r="AR3133" s="249"/>
      <c r="AS3133" s="230"/>
      <c r="AT3133" s="230"/>
      <c r="AU3133" s="230"/>
      <c r="AV3133" s="230"/>
      <c r="AW3133" s="230"/>
      <c r="AX3133" s="230"/>
      <c r="AY3133" s="230"/>
      <c r="AZ3133" s="230"/>
      <c r="BA3133" s="230"/>
      <c r="BB3133" s="230"/>
      <c r="BC3133" s="230"/>
      <c r="BD3133" s="230"/>
      <c r="BE3133" s="230"/>
      <c r="BF3133" s="230"/>
      <c r="BG3133" s="230"/>
      <c r="BH3133" s="230"/>
      <c r="BI3133" s="230"/>
      <c r="BJ3133" s="230"/>
      <c r="BK3133" s="230"/>
      <c r="BL3133" s="230"/>
      <c r="BM3133" s="230"/>
      <c r="BN3133" s="230"/>
      <c r="BO3133" s="230"/>
      <c r="BP3133" s="230"/>
      <c r="BQ3133" s="230"/>
      <c r="BR3133" s="230"/>
      <c r="BS3133" s="230"/>
      <c r="BT3133" s="230"/>
      <c r="BU3133" s="230"/>
      <c r="BV3133" s="230"/>
      <c r="BW3133" s="230"/>
      <c r="BX3133" s="230"/>
      <c r="BY3133" s="230"/>
      <c r="BZ3133" s="230"/>
      <c r="CA3133" s="230"/>
      <c r="CB3133" s="230"/>
      <c r="CC3133" s="230"/>
      <c r="CD3133" s="230"/>
      <c r="CE3133" s="230"/>
      <c r="CF3133" s="230"/>
      <c r="CG3133" s="230"/>
      <c r="CH3133" s="230"/>
      <c r="CI3133" s="230"/>
      <c r="CJ3133" s="230"/>
    </row>
    <row r="3134" spans="1:88" ht="14.25" customHeight="1">
      <c r="A3134" s="92"/>
      <c r="B3134" s="91"/>
      <c r="C3134" s="92"/>
      <c r="E3134" s="224"/>
      <c r="F3134" s="224"/>
      <c r="G3134" s="224"/>
      <c r="H3134" s="224"/>
      <c r="I3134" s="232"/>
      <c r="J3134" s="224"/>
      <c r="K3134" s="224"/>
      <c r="L3134" s="224"/>
      <c r="M3134" s="233"/>
      <c r="N3134" s="224"/>
      <c r="P3134" s="233"/>
      <c r="Q3134" s="154"/>
      <c r="R3134" s="154"/>
      <c r="S3134" s="154"/>
      <c r="T3134" s="154"/>
      <c r="U3134" s="236"/>
      <c r="V3134" s="225"/>
      <c r="W3134" s="246"/>
      <c r="X3134" s="247"/>
      <c r="Y3134" s="248"/>
      <c r="Z3134" s="249"/>
      <c r="AA3134" s="249"/>
      <c r="AB3134" s="250"/>
      <c r="AC3134" s="250"/>
      <c r="AD3134" s="230"/>
      <c r="AE3134" s="251"/>
      <c r="AF3134" s="252"/>
      <c r="AG3134" s="255"/>
      <c r="AH3134" s="253"/>
      <c r="AI3134" s="230"/>
      <c r="AJ3134" s="230"/>
      <c r="AK3134" s="230"/>
      <c r="AL3134" s="230"/>
      <c r="AM3134" s="230"/>
      <c r="AN3134" s="230"/>
      <c r="AO3134" s="230"/>
      <c r="AP3134" s="230"/>
      <c r="AQ3134" s="230"/>
      <c r="AR3134" s="249"/>
      <c r="AS3134" s="230"/>
      <c r="AT3134" s="230"/>
      <c r="AU3134" s="230"/>
      <c r="AV3134" s="230"/>
      <c r="AW3134" s="230"/>
      <c r="AX3134" s="230"/>
      <c r="AY3134" s="230"/>
      <c r="AZ3134" s="230"/>
      <c r="BA3134" s="230"/>
      <c r="BB3134" s="230"/>
      <c r="BC3134" s="230"/>
      <c r="BD3134" s="230"/>
      <c r="BE3134" s="230"/>
      <c r="BF3134" s="230"/>
      <c r="BG3134" s="230"/>
      <c r="BH3134" s="230"/>
      <c r="BI3134" s="230"/>
      <c r="BJ3134" s="230"/>
      <c r="BK3134" s="230"/>
      <c r="BL3134" s="230"/>
      <c r="BM3134" s="230"/>
      <c r="BN3134" s="230"/>
      <c r="BO3134" s="230"/>
      <c r="BP3134" s="230"/>
      <c r="BQ3134" s="230"/>
      <c r="BR3134" s="230"/>
      <c r="BS3134" s="230"/>
      <c r="BT3134" s="230"/>
      <c r="BU3134" s="230"/>
      <c r="BV3134" s="230"/>
      <c r="BW3134" s="230"/>
      <c r="BX3134" s="230"/>
      <c r="BY3134" s="230"/>
      <c r="BZ3134" s="230"/>
      <c r="CA3134" s="230"/>
      <c r="CB3134" s="230"/>
      <c r="CC3134" s="230"/>
      <c r="CD3134" s="230"/>
      <c r="CE3134" s="230"/>
      <c r="CF3134" s="230"/>
      <c r="CG3134" s="230"/>
      <c r="CH3134" s="230"/>
      <c r="CI3134" s="230"/>
      <c r="CJ3134" s="230"/>
    </row>
    <row r="3135" spans="1:88" ht="14.25" customHeight="1">
      <c r="A3135" s="123"/>
      <c r="B3135" s="122"/>
      <c r="C3135" s="123"/>
      <c r="E3135" s="224"/>
      <c r="F3135" s="224"/>
      <c r="G3135" s="224"/>
      <c r="H3135" s="224"/>
      <c r="I3135" s="232"/>
      <c r="J3135" s="224"/>
      <c r="K3135" s="224"/>
      <c r="L3135" s="224"/>
      <c r="M3135" s="233"/>
      <c r="N3135" s="224"/>
      <c r="P3135" s="233"/>
      <c r="Q3135" s="154"/>
      <c r="R3135" s="154"/>
      <c r="S3135" s="154"/>
      <c r="T3135" s="154"/>
      <c r="U3135" s="236"/>
      <c r="V3135" s="225"/>
      <c r="W3135" s="246"/>
      <c r="X3135" s="247"/>
      <c r="Y3135" s="248"/>
      <c r="Z3135" s="249"/>
      <c r="AA3135" s="249"/>
      <c r="AB3135" s="256"/>
      <c r="AC3135" s="256"/>
      <c r="AD3135" s="230"/>
      <c r="AE3135" s="251"/>
      <c r="AF3135" s="252"/>
      <c r="AG3135" s="255"/>
      <c r="AH3135" s="253"/>
      <c r="AI3135" s="230"/>
      <c r="AJ3135" s="230"/>
      <c r="AK3135" s="230"/>
      <c r="AL3135" s="230"/>
      <c r="AM3135" s="230"/>
      <c r="AN3135" s="230"/>
      <c r="AO3135" s="230"/>
      <c r="AP3135" s="230"/>
      <c r="AQ3135" s="230"/>
      <c r="AR3135" s="249"/>
      <c r="AS3135" s="230"/>
      <c r="AT3135" s="230"/>
      <c r="AU3135" s="230"/>
      <c r="AV3135" s="230"/>
      <c r="AW3135" s="230"/>
      <c r="AX3135" s="230"/>
      <c r="AY3135" s="230"/>
      <c r="AZ3135" s="230"/>
      <c r="BA3135" s="230"/>
      <c r="BB3135" s="230"/>
      <c r="BC3135" s="230"/>
      <c r="BD3135" s="230"/>
      <c r="BE3135" s="230"/>
      <c r="BF3135" s="230"/>
      <c r="BG3135" s="230"/>
      <c r="BH3135" s="230"/>
      <c r="BI3135" s="230"/>
      <c r="BJ3135" s="230"/>
      <c r="BK3135" s="230"/>
      <c r="BL3135" s="230"/>
      <c r="BM3135" s="230"/>
      <c r="BN3135" s="230"/>
      <c r="BO3135" s="230"/>
      <c r="BP3135" s="230"/>
      <c r="BQ3135" s="230"/>
      <c r="BR3135" s="230"/>
      <c r="BS3135" s="230"/>
      <c r="BT3135" s="230"/>
      <c r="BU3135" s="230"/>
      <c r="BV3135" s="230"/>
      <c r="BW3135" s="230"/>
      <c r="BX3135" s="230"/>
      <c r="BY3135" s="230"/>
      <c r="BZ3135" s="230"/>
      <c r="CA3135" s="230"/>
      <c r="CB3135" s="230"/>
      <c r="CC3135" s="230"/>
      <c r="CD3135" s="230"/>
      <c r="CE3135" s="230"/>
      <c r="CF3135" s="230"/>
      <c r="CG3135" s="230"/>
      <c r="CH3135" s="230"/>
      <c r="CI3135" s="230"/>
      <c r="CJ3135" s="230"/>
    </row>
    <row r="3136" spans="1:88" ht="14.25" customHeight="1">
      <c r="A3136" s="123"/>
      <c r="B3136" s="122"/>
      <c r="C3136" s="123"/>
      <c r="E3136" s="224"/>
      <c r="F3136" s="224"/>
      <c r="G3136" s="224"/>
      <c r="H3136" s="224"/>
      <c r="I3136" s="232"/>
      <c r="J3136" s="224"/>
      <c r="K3136" s="224"/>
      <c r="L3136" s="224"/>
      <c r="M3136" s="233"/>
      <c r="N3136" s="224"/>
      <c r="P3136" s="233"/>
      <c r="Q3136" s="154"/>
      <c r="R3136" s="154"/>
      <c r="S3136" s="154"/>
      <c r="T3136" s="154"/>
      <c r="U3136" s="236"/>
      <c r="V3136" s="225"/>
      <c r="W3136" s="246"/>
      <c r="X3136" s="247"/>
      <c r="Y3136" s="248"/>
      <c r="Z3136" s="249"/>
      <c r="AA3136" s="249"/>
      <c r="AB3136" s="256"/>
      <c r="AC3136" s="256"/>
      <c r="AD3136" s="230"/>
      <c r="AE3136" s="251"/>
      <c r="AF3136" s="252"/>
      <c r="AG3136" s="255"/>
      <c r="AH3136" s="253"/>
      <c r="AI3136" s="230"/>
      <c r="AJ3136" s="230"/>
      <c r="AK3136" s="230"/>
      <c r="AL3136" s="230"/>
      <c r="AM3136" s="230"/>
      <c r="AN3136" s="230"/>
      <c r="AO3136" s="230"/>
      <c r="AP3136" s="230"/>
      <c r="AQ3136" s="230"/>
      <c r="AR3136" s="249"/>
      <c r="AS3136" s="230"/>
      <c r="AT3136" s="230"/>
      <c r="AU3136" s="230"/>
      <c r="AV3136" s="230"/>
      <c r="AW3136" s="230"/>
      <c r="AX3136" s="230"/>
      <c r="AY3136" s="230"/>
      <c r="AZ3136" s="230"/>
      <c r="BA3136" s="230"/>
      <c r="BB3136" s="230"/>
      <c r="BC3136" s="230"/>
      <c r="BD3136" s="230"/>
      <c r="BE3136" s="230"/>
      <c r="BF3136" s="230"/>
      <c r="BG3136" s="230"/>
      <c r="BH3136" s="230"/>
      <c r="BI3136" s="230"/>
      <c r="BJ3136" s="230"/>
      <c r="BK3136" s="230"/>
      <c r="BL3136" s="230"/>
      <c r="BM3136" s="230"/>
      <c r="BN3136" s="230"/>
      <c r="BO3136" s="230"/>
      <c r="BP3136" s="230"/>
      <c r="BQ3136" s="230"/>
      <c r="BR3136" s="230"/>
      <c r="BS3136" s="230"/>
      <c r="BT3136" s="230"/>
      <c r="BU3136" s="230"/>
      <c r="BV3136" s="230"/>
      <c r="BW3136" s="230"/>
      <c r="BX3136" s="230"/>
      <c r="BY3136" s="230"/>
      <c r="BZ3136" s="230"/>
      <c r="CA3136" s="230"/>
      <c r="CB3136" s="230"/>
      <c r="CC3136" s="230"/>
      <c r="CD3136" s="230"/>
      <c r="CE3136" s="230"/>
      <c r="CF3136" s="230"/>
      <c r="CG3136" s="230"/>
      <c r="CH3136" s="230"/>
      <c r="CI3136" s="230"/>
      <c r="CJ3136" s="230"/>
    </row>
    <row r="3137" spans="1:88" ht="14.25" customHeight="1">
      <c r="A3137" s="123"/>
      <c r="B3137" s="122"/>
      <c r="C3137" s="123"/>
      <c r="E3137" s="224"/>
      <c r="F3137" s="224"/>
      <c r="G3137" s="224"/>
      <c r="H3137" s="224"/>
      <c r="I3137" s="232"/>
      <c r="J3137" s="224"/>
      <c r="K3137" s="224"/>
      <c r="L3137" s="224"/>
      <c r="M3137" s="233"/>
      <c r="N3137" s="224"/>
      <c r="P3137" s="233"/>
      <c r="Q3137" s="154"/>
      <c r="R3137" s="154"/>
      <c r="S3137" s="154"/>
      <c r="T3137" s="154"/>
      <c r="U3137" s="236"/>
      <c r="V3137" s="225"/>
      <c r="W3137" s="246"/>
      <c r="X3137" s="247"/>
      <c r="Y3137" s="248"/>
      <c r="Z3137" s="249"/>
      <c r="AA3137" s="249"/>
      <c r="AB3137" s="256"/>
      <c r="AC3137" s="256"/>
      <c r="AD3137" s="230"/>
      <c r="AE3137" s="251"/>
      <c r="AF3137" s="252"/>
      <c r="AG3137" s="255"/>
      <c r="AH3137" s="253"/>
      <c r="AI3137" s="230"/>
      <c r="AJ3137" s="230"/>
      <c r="AK3137" s="230"/>
      <c r="AL3137" s="230"/>
      <c r="AM3137" s="230"/>
      <c r="AN3137" s="230"/>
      <c r="AO3137" s="230"/>
      <c r="AP3137" s="230"/>
      <c r="AQ3137" s="230"/>
      <c r="AR3137" s="249"/>
      <c r="AS3137" s="230"/>
      <c r="AT3137" s="230"/>
      <c r="AU3137" s="230"/>
      <c r="AV3137" s="230"/>
      <c r="AW3137" s="230"/>
      <c r="AX3137" s="230"/>
      <c r="AY3137" s="230"/>
      <c r="AZ3137" s="230"/>
      <c r="BA3137" s="230"/>
      <c r="BB3137" s="230"/>
      <c r="BC3137" s="230"/>
      <c r="BD3137" s="230"/>
      <c r="BE3137" s="230"/>
      <c r="BF3137" s="230"/>
      <c r="BG3137" s="230"/>
      <c r="BH3137" s="230"/>
      <c r="BI3137" s="230"/>
      <c r="BJ3137" s="230"/>
      <c r="BK3137" s="230"/>
      <c r="BL3137" s="230"/>
      <c r="BM3137" s="230"/>
      <c r="BN3137" s="230"/>
      <c r="BO3137" s="230"/>
      <c r="BP3137" s="230"/>
      <c r="BQ3137" s="230"/>
      <c r="BR3137" s="230"/>
      <c r="BS3137" s="230"/>
      <c r="BT3137" s="230"/>
      <c r="BU3137" s="230"/>
      <c r="BV3137" s="230"/>
      <c r="BW3137" s="230"/>
      <c r="BX3137" s="230"/>
      <c r="BY3137" s="230"/>
      <c r="BZ3137" s="230"/>
      <c r="CA3137" s="230"/>
      <c r="CB3137" s="230"/>
      <c r="CC3137" s="230"/>
      <c r="CD3137" s="230"/>
      <c r="CE3137" s="230"/>
      <c r="CF3137" s="230"/>
      <c r="CG3137" s="230"/>
      <c r="CH3137" s="230"/>
      <c r="CI3137" s="230"/>
      <c r="CJ3137" s="230"/>
    </row>
    <row r="3138" spans="1:88" ht="14.25" customHeight="1">
      <c r="A3138" s="123"/>
      <c r="B3138" s="122"/>
      <c r="C3138" s="123"/>
      <c r="E3138" s="224"/>
      <c r="F3138" s="224"/>
      <c r="G3138" s="224"/>
      <c r="H3138" s="224"/>
      <c r="I3138" s="232"/>
      <c r="J3138" s="224"/>
      <c r="K3138" s="224"/>
      <c r="L3138" s="224"/>
      <c r="M3138" s="233"/>
      <c r="N3138" s="224"/>
      <c r="P3138" s="233"/>
      <c r="Q3138" s="154"/>
      <c r="R3138" s="154"/>
      <c r="S3138" s="154"/>
      <c r="T3138" s="154"/>
      <c r="U3138" s="236"/>
      <c r="V3138" s="225"/>
      <c r="W3138" s="246"/>
      <c r="X3138" s="247"/>
      <c r="Y3138" s="248"/>
      <c r="Z3138" s="249"/>
      <c r="AA3138" s="249"/>
      <c r="AB3138" s="256"/>
      <c r="AC3138" s="256"/>
      <c r="AD3138" s="230"/>
      <c r="AE3138" s="251"/>
      <c r="AF3138" s="252"/>
      <c r="AG3138" s="255"/>
      <c r="AH3138" s="253"/>
      <c r="AI3138" s="230"/>
      <c r="AJ3138" s="230"/>
      <c r="AK3138" s="230"/>
      <c r="AL3138" s="230"/>
      <c r="AM3138" s="230"/>
      <c r="AN3138" s="230"/>
      <c r="AO3138" s="230"/>
      <c r="AP3138" s="230"/>
      <c r="AQ3138" s="230"/>
      <c r="AR3138" s="249"/>
      <c r="AS3138" s="230"/>
      <c r="AT3138" s="230"/>
      <c r="AU3138" s="230"/>
      <c r="AV3138" s="230"/>
      <c r="AW3138" s="230"/>
      <c r="AX3138" s="230"/>
      <c r="AY3138" s="230"/>
      <c r="AZ3138" s="230"/>
      <c r="BA3138" s="230"/>
      <c r="BB3138" s="230"/>
      <c r="BC3138" s="230"/>
      <c r="BD3138" s="230"/>
      <c r="BE3138" s="230"/>
      <c r="BF3138" s="230"/>
      <c r="BG3138" s="230"/>
      <c r="BH3138" s="230"/>
      <c r="BI3138" s="230"/>
      <c r="BJ3138" s="230"/>
      <c r="BK3138" s="230"/>
      <c r="BL3138" s="230"/>
      <c r="BM3138" s="230"/>
      <c r="BN3138" s="230"/>
      <c r="BO3138" s="230"/>
      <c r="BP3138" s="230"/>
      <c r="BQ3138" s="230"/>
      <c r="BR3138" s="230"/>
      <c r="BS3138" s="230"/>
      <c r="BT3138" s="230"/>
      <c r="BU3138" s="230"/>
      <c r="BV3138" s="230"/>
      <c r="BW3138" s="230"/>
      <c r="BX3138" s="230"/>
      <c r="BY3138" s="230"/>
      <c r="BZ3138" s="230"/>
      <c r="CA3138" s="230"/>
      <c r="CB3138" s="230"/>
      <c r="CC3138" s="230"/>
      <c r="CD3138" s="230"/>
      <c r="CE3138" s="230"/>
      <c r="CF3138" s="230"/>
      <c r="CG3138" s="230"/>
      <c r="CH3138" s="230"/>
      <c r="CI3138" s="230"/>
      <c r="CJ3138" s="230"/>
    </row>
    <row r="3139" spans="1:88" ht="14.25" customHeight="1">
      <c r="A3139" s="123"/>
      <c r="B3139" s="122"/>
      <c r="C3139" s="123"/>
      <c r="E3139" s="224"/>
      <c r="F3139" s="224"/>
      <c r="G3139" s="224"/>
      <c r="H3139" s="224"/>
      <c r="I3139" s="232"/>
      <c r="J3139" s="224"/>
      <c r="K3139" s="224"/>
      <c r="L3139" s="224"/>
      <c r="M3139" s="233"/>
      <c r="N3139" s="224"/>
      <c r="P3139" s="233"/>
      <c r="Q3139" s="154"/>
      <c r="R3139" s="154"/>
      <c r="S3139" s="154"/>
      <c r="T3139" s="154"/>
      <c r="U3139" s="236"/>
      <c r="V3139" s="225"/>
      <c r="W3139" s="246"/>
      <c r="X3139" s="247"/>
      <c r="Y3139" s="248"/>
      <c r="Z3139" s="249"/>
      <c r="AA3139" s="249"/>
      <c r="AB3139" s="256"/>
      <c r="AC3139" s="256"/>
      <c r="AD3139" s="230"/>
      <c r="AE3139" s="251"/>
      <c r="AF3139" s="252"/>
      <c r="AG3139" s="255"/>
      <c r="AH3139" s="253"/>
      <c r="AI3139" s="230"/>
      <c r="AJ3139" s="230"/>
      <c r="AK3139" s="230"/>
      <c r="AL3139" s="230"/>
      <c r="AM3139" s="230"/>
      <c r="AN3139" s="230"/>
      <c r="AO3139" s="230"/>
      <c r="AP3139" s="230"/>
      <c r="AQ3139" s="230"/>
      <c r="AR3139" s="249"/>
      <c r="AS3139" s="230"/>
      <c r="AT3139" s="230"/>
      <c r="AU3139" s="230"/>
      <c r="AV3139" s="230"/>
      <c r="AW3139" s="230"/>
      <c r="AX3139" s="230"/>
      <c r="AY3139" s="230"/>
      <c r="AZ3139" s="230"/>
      <c r="BA3139" s="230"/>
      <c r="BB3139" s="230"/>
      <c r="BC3139" s="230"/>
      <c r="BD3139" s="230"/>
      <c r="BE3139" s="230"/>
      <c r="BF3139" s="230"/>
      <c r="BG3139" s="230"/>
      <c r="BH3139" s="230"/>
      <c r="BI3139" s="230"/>
      <c r="BJ3139" s="230"/>
      <c r="BK3139" s="230"/>
      <c r="BL3139" s="230"/>
      <c r="BM3139" s="230"/>
      <c r="BN3139" s="230"/>
      <c r="BO3139" s="230"/>
      <c r="BP3139" s="230"/>
      <c r="BQ3139" s="230"/>
      <c r="BR3139" s="230"/>
      <c r="BS3139" s="230"/>
      <c r="BT3139" s="230"/>
      <c r="BU3139" s="230"/>
      <c r="BV3139" s="230"/>
      <c r="BW3139" s="230"/>
      <c r="BX3139" s="230"/>
      <c r="BY3139" s="230"/>
      <c r="BZ3139" s="230"/>
      <c r="CA3139" s="230"/>
      <c r="CB3139" s="230"/>
      <c r="CC3139" s="230"/>
      <c r="CD3139" s="230"/>
      <c r="CE3139" s="230"/>
      <c r="CF3139" s="230"/>
      <c r="CG3139" s="230"/>
      <c r="CH3139" s="230"/>
      <c r="CI3139" s="230"/>
      <c r="CJ3139" s="230"/>
    </row>
    <row r="3140" spans="1:88" ht="14.25" customHeight="1">
      <c r="A3140" s="123"/>
      <c r="B3140" s="122"/>
      <c r="C3140" s="123"/>
      <c r="E3140" s="224"/>
      <c r="F3140" s="224"/>
      <c r="G3140" s="224"/>
      <c r="H3140" s="224"/>
      <c r="I3140" s="232"/>
      <c r="J3140" s="224"/>
      <c r="K3140" s="224"/>
      <c r="L3140" s="224"/>
      <c r="M3140" s="233"/>
      <c r="N3140" s="224"/>
      <c r="P3140" s="233"/>
      <c r="Q3140" s="154"/>
      <c r="R3140" s="154"/>
      <c r="S3140" s="154"/>
      <c r="T3140" s="154"/>
      <c r="U3140" s="236"/>
      <c r="V3140" s="225"/>
      <c r="W3140" s="246"/>
      <c r="X3140" s="247"/>
      <c r="Y3140" s="248"/>
      <c r="Z3140" s="249"/>
      <c r="AA3140" s="249"/>
      <c r="AB3140" s="256"/>
      <c r="AC3140" s="256"/>
      <c r="AD3140" s="230"/>
      <c r="AE3140" s="251"/>
      <c r="AF3140" s="252"/>
      <c r="AG3140" s="255"/>
      <c r="AH3140" s="253"/>
      <c r="AI3140" s="230"/>
      <c r="AJ3140" s="230"/>
      <c r="AK3140" s="230"/>
      <c r="AL3140" s="230"/>
      <c r="AM3140" s="230"/>
      <c r="AN3140" s="230"/>
      <c r="AO3140" s="230"/>
      <c r="AP3140" s="230"/>
      <c r="AQ3140" s="230"/>
      <c r="AR3140" s="249"/>
      <c r="AS3140" s="230"/>
      <c r="AT3140" s="230"/>
      <c r="AU3140" s="230"/>
      <c r="AV3140" s="230"/>
      <c r="AW3140" s="230"/>
      <c r="AX3140" s="230"/>
      <c r="AY3140" s="230"/>
      <c r="AZ3140" s="230"/>
      <c r="BA3140" s="230"/>
      <c r="BB3140" s="230"/>
      <c r="BC3140" s="230"/>
      <c r="BD3140" s="230"/>
      <c r="BE3140" s="230"/>
      <c r="BF3140" s="230"/>
      <c r="BG3140" s="230"/>
      <c r="BH3140" s="230"/>
      <c r="BI3140" s="230"/>
      <c r="BJ3140" s="230"/>
      <c r="BK3140" s="230"/>
      <c r="BL3140" s="230"/>
      <c r="BM3140" s="230"/>
      <c r="BN3140" s="230"/>
      <c r="BO3140" s="230"/>
      <c r="BP3140" s="230"/>
      <c r="BQ3140" s="230"/>
      <c r="BR3140" s="230"/>
      <c r="BS3140" s="230"/>
      <c r="BT3140" s="230"/>
      <c r="BU3140" s="230"/>
      <c r="BV3140" s="230"/>
      <c r="BW3140" s="230"/>
      <c r="BX3140" s="230"/>
      <c r="BY3140" s="230"/>
      <c r="BZ3140" s="230"/>
      <c r="CA3140" s="230"/>
      <c r="CB3140" s="230"/>
      <c r="CC3140" s="230"/>
      <c r="CD3140" s="230"/>
      <c r="CE3140" s="230"/>
      <c r="CF3140" s="230"/>
      <c r="CG3140" s="230"/>
      <c r="CH3140" s="230"/>
      <c r="CI3140" s="230"/>
      <c r="CJ3140" s="230"/>
    </row>
    <row r="3141" spans="1:88" ht="14.25" customHeight="1">
      <c r="A3141" s="123"/>
      <c r="B3141" s="122"/>
      <c r="C3141" s="123"/>
      <c r="E3141" s="224"/>
      <c r="F3141" s="224"/>
      <c r="G3141" s="224"/>
      <c r="H3141" s="224"/>
      <c r="I3141" s="232"/>
      <c r="J3141" s="224"/>
      <c r="K3141" s="224"/>
      <c r="L3141" s="224"/>
      <c r="M3141" s="233"/>
      <c r="N3141" s="224"/>
      <c r="P3141" s="233"/>
      <c r="Q3141" s="154"/>
      <c r="R3141" s="154"/>
      <c r="S3141" s="154"/>
      <c r="T3141" s="154"/>
      <c r="U3141" s="236"/>
      <c r="V3141" s="225"/>
      <c r="W3141" s="246"/>
      <c r="X3141" s="247"/>
      <c r="Y3141" s="248"/>
      <c r="Z3141" s="249"/>
      <c r="AA3141" s="249"/>
      <c r="AB3141" s="256"/>
      <c r="AC3141" s="256"/>
      <c r="AD3141" s="230"/>
      <c r="AE3141" s="251"/>
      <c r="AF3141" s="252"/>
      <c r="AG3141" s="255"/>
      <c r="AH3141" s="253"/>
      <c r="AI3141" s="230"/>
      <c r="AJ3141" s="230"/>
      <c r="AK3141" s="230"/>
      <c r="AL3141" s="230"/>
      <c r="AM3141" s="230"/>
      <c r="AN3141" s="230"/>
      <c r="AO3141" s="230"/>
      <c r="AP3141" s="230"/>
      <c r="AQ3141" s="230"/>
      <c r="AR3141" s="249"/>
      <c r="AS3141" s="230"/>
      <c r="AT3141" s="230"/>
      <c r="AU3141" s="230"/>
      <c r="AV3141" s="230"/>
      <c r="AW3141" s="230"/>
      <c r="AX3141" s="230"/>
      <c r="AY3141" s="230"/>
      <c r="AZ3141" s="230"/>
      <c r="BA3141" s="230"/>
      <c r="BB3141" s="230"/>
      <c r="BC3141" s="230"/>
      <c r="BD3141" s="230"/>
      <c r="BE3141" s="230"/>
      <c r="BF3141" s="230"/>
      <c r="BG3141" s="230"/>
      <c r="BH3141" s="230"/>
      <c r="BI3141" s="230"/>
      <c r="BJ3141" s="230"/>
      <c r="BK3141" s="230"/>
      <c r="BL3141" s="230"/>
      <c r="BM3141" s="230"/>
      <c r="BN3141" s="230"/>
      <c r="BO3141" s="230"/>
      <c r="BP3141" s="230"/>
      <c r="BQ3141" s="230"/>
      <c r="BR3141" s="230"/>
      <c r="BS3141" s="230"/>
      <c r="BT3141" s="230"/>
      <c r="BU3141" s="230"/>
      <c r="BV3141" s="230"/>
      <c r="BW3141" s="230"/>
      <c r="BX3141" s="230"/>
      <c r="BY3141" s="230"/>
      <c r="BZ3141" s="230"/>
      <c r="CA3141" s="230"/>
      <c r="CB3141" s="230"/>
      <c r="CC3141" s="230"/>
      <c r="CD3141" s="230"/>
      <c r="CE3141" s="230"/>
      <c r="CF3141" s="230"/>
      <c r="CG3141" s="230"/>
      <c r="CH3141" s="230"/>
      <c r="CI3141" s="230"/>
      <c r="CJ3141" s="230"/>
    </row>
    <row r="3142" spans="1:88" ht="14.25" customHeight="1">
      <c r="A3142" s="123"/>
      <c r="B3142" s="122"/>
      <c r="C3142" s="123"/>
      <c r="E3142" s="224"/>
      <c r="F3142" s="224"/>
      <c r="G3142" s="224"/>
      <c r="H3142" s="224"/>
      <c r="I3142" s="232"/>
      <c r="J3142" s="224"/>
      <c r="K3142" s="224"/>
      <c r="L3142" s="224"/>
      <c r="M3142" s="233"/>
      <c r="N3142" s="224"/>
      <c r="P3142" s="233"/>
      <c r="Q3142" s="154"/>
      <c r="R3142" s="154"/>
      <c r="S3142" s="154"/>
      <c r="T3142" s="154"/>
      <c r="U3142" s="236"/>
      <c r="V3142" s="225"/>
      <c r="W3142" s="246"/>
      <c r="X3142" s="247"/>
      <c r="Y3142" s="248"/>
      <c r="Z3142" s="249"/>
      <c r="AA3142" s="249"/>
      <c r="AB3142" s="256"/>
      <c r="AC3142" s="256"/>
      <c r="AD3142" s="230"/>
      <c r="AE3142" s="251"/>
      <c r="AF3142" s="252"/>
      <c r="AG3142" s="255"/>
      <c r="AH3142" s="253"/>
      <c r="AI3142" s="230"/>
      <c r="AJ3142" s="230"/>
      <c r="AK3142" s="230"/>
      <c r="AL3142" s="230"/>
      <c r="AM3142" s="230"/>
      <c r="AN3142" s="230"/>
      <c r="AO3142" s="230"/>
      <c r="AP3142" s="230"/>
      <c r="AQ3142" s="230"/>
      <c r="AR3142" s="249"/>
      <c r="AS3142" s="230"/>
      <c r="AT3142" s="230"/>
      <c r="AU3142" s="230"/>
      <c r="AV3142" s="230"/>
      <c r="AW3142" s="230"/>
      <c r="AX3142" s="230"/>
      <c r="AY3142" s="230"/>
      <c r="AZ3142" s="230"/>
      <c r="BA3142" s="230"/>
      <c r="BB3142" s="230"/>
      <c r="BC3142" s="230"/>
      <c r="BD3142" s="230"/>
      <c r="BE3142" s="230"/>
      <c r="BF3142" s="230"/>
      <c r="BG3142" s="230"/>
      <c r="BH3142" s="230"/>
      <c r="BI3142" s="230"/>
      <c r="BJ3142" s="230"/>
      <c r="BK3142" s="230"/>
      <c r="BL3142" s="230"/>
      <c r="BM3142" s="230"/>
      <c r="BN3142" s="230"/>
      <c r="BO3142" s="230"/>
      <c r="BP3142" s="230"/>
      <c r="BQ3142" s="230"/>
      <c r="BR3142" s="230"/>
      <c r="BS3142" s="230"/>
      <c r="BT3142" s="230"/>
      <c r="BU3142" s="230"/>
      <c r="BV3142" s="230"/>
      <c r="BW3142" s="230"/>
      <c r="BX3142" s="230"/>
      <c r="BY3142" s="230"/>
      <c r="BZ3142" s="230"/>
      <c r="CA3142" s="230"/>
      <c r="CB3142" s="230"/>
      <c r="CC3142" s="230"/>
      <c r="CD3142" s="230"/>
      <c r="CE3142" s="230"/>
      <c r="CF3142" s="230"/>
      <c r="CG3142" s="230"/>
      <c r="CH3142" s="230"/>
      <c r="CI3142" s="230"/>
      <c r="CJ3142" s="230"/>
    </row>
    <row r="3143" spans="1:88" ht="14.25" customHeight="1">
      <c r="A3143" s="123"/>
      <c r="B3143" s="122"/>
      <c r="C3143" s="123"/>
      <c r="E3143" s="224"/>
      <c r="F3143" s="224"/>
      <c r="G3143" s="224"/>
      <c r="H3143" s="224"/>
      <c r="I3143" s="232"/>
      <c r="J3143" s="224"/>
      <c r="K3143" s="224"/>
      <c r="L3143" s="224"/>
      <c r="M3143" s="233"/>
      <c r="N3143" s="224"/>
      <c r="P3143" s="233"/>
      <c r="Q3143" s="154"/>
      <c r="R3143" s="154"/>
      <c r="S3143" s="154"/>
      <c r="T3143" s="154"/>
      <c r="U3143" s="236"/>
      <c r="V3143" s="225"/>
      <c r="W3143" s="246"/>
      <c r="X3143" s="247"/>
      <c r="Y3143" s="248"/>
      <c r="Z3143" s="249"/>
      <c r="AA3143" s="249"/>
      <c r="AB3143" s="256"/>
      <c r="AC3143" s="256"/>
      <c r="AD3143" s="230"/>
      <c r="AE3143" s="251"/>
      <c r="AF3143" s="252"/>
      <c r="AG3143" s="255"/>
      <c r="AH3143" s="253"/>
      <c r="AI3143" s="230"/>
      <c r="AJ3143" s="230"/>
      <c r="AK3143" s="230"/>
      <c r="AL3143" s="230"/>
      <c r="AM3143" s="230"/>
      <c r="AN3143" s="230"/>
      <c r="AO3143" s="230"/>
      <c r="AP3143" s="230"/>
      <c r="AQ3143" s="230"/>
      <c r="AR3143" s="249"/>
      <c r="AS3143" s="230"/>
      <c r="AT3143" s="230"/>
      <c r="AU3143" s="230"/>
      <c r="AV3143" s="230"/>
      <c r="AW3143" s="230"/>
      <c r="AX3143" s="230"/>
      <c r="AY3143" s="230"/>
      <c r="AZ3143" s="230"/>
      <c r="BA3143" s="230"/>
      <c r="BB3143" s="230"/>
      <c r="BC3143" s="230"/>
      <c r="BD3143" s="230"/>
      <c r="BE3143" s="230"/>
      <c r="BF3143" s="230"/>
      <c r="BG3143" s="230"/>
      <c r="BH3143" s="230"/>
      <c r="BI3143" s="230"/>
      <c r="BJ3143" s="230"/>
      <c r="BK3143" s="230"/>
      <c r="BL3143" s="230"/>
      <c r="BM3143" s="230"/>
      <c r="BN3143" s="230"/>
      <c r="BO3143" s="230"/>
      <c r="BP3143" s="230"/>
      <c r="BQ3143" s="230"/>
      <c r="BR3143" s="230"/>
      <c r="BS3143" s="230"/>
      <c r="BT3143" s="230"/>
      <c r="BU3143" s="230"/>
      <c r="BV3143" s="230"/>
      <c r="BW3143" s="230"/>
      <c r="BX3143" s="230"/>
      <c r="BY3143" s="230"/>
      <c r="BZ3143" s="230"/>
      <c r="CA3143" s="230"/>
      <c r="CB3143" s="230"/>
      <c r="CC3143" s="230"/>
      <c r="CD3143" s="230"/>
      <c r="CE3143" s="230"/>
      <c r="CF3143" s="230"/>
      <c r="CG3143" s="230"/>
      <c r="CH3143" s="230"/>
      <c r="CI3143" s="230"/>
      <c r="CJ3143" s="230"/>
    </row>
    <row r="3144" spans="1:88" ht="14.25" customHeight="1">
      <c r="A3144" s="123"/>
      <c r="B3144" s="122"/>
      <c r="C3144" s="123"/>
      <c r="E3144" s="224"/>
      <c r="F3144" s="224"/>
      <c r="G3144" s="224"/>
      <c r="H3144" s="224"/>
      <c r="I3144" s="232"/>
      <c r="J3144" s="224"/>
      <c r="K3144" s="224"/>
      <c r="L3144" s="224"/>
      <c r="M3144" s="233"/>
      <c r="N3144" s="224"/>
      <c r="P3144" s="233"/>
      <c r="Q3144" s="154"/>
      <c r="R3144" s="154"/>
      <c r="S3144" s="154"/>
      <c r="T3144" s="154"/>
      <c r="U3144" s="236"/>
      <c r="V3144" s="225"/>
      <c r="W3144" s="246"/>
      <c r="X3144" s="247"/>
      <c r="Y3144" s="248"/>
      <c r="Z3144" s="249"/>
      <c r="AA3144" s="249"/>
      <c r="AB3144" s="256"/>
      <c r="AC3144" s="256"/>
      <c r="AD3144" s="230"/>
      <c r="AE3144" s="251"/>
      <c r="AF3144" s="252"/>
      <c r="AG3144" s="255"/>
      <c r="AH3144" s="253"/>
      <c r="AI3144" s="230"/>
      <c r="AJ3144" s="230"/>
      <c r="AK3144" s="230"/>
      <c r="AL3144" s="230"/>
      <c r="AM3144" s="230"/>
      <c r="AN3144" s="230"/>
      <c r="AO3144" s="230"/>
      <c r="AP3144" s="230"/>
      <c r="AQ3144" s="230"/>
      <c r="AR3144" s="249"/>
      <c r="AS3144" s="230"/>
      <c r="AT3144" s="230"/>
      <c r="AU3144" s="230"/>
      <c r="AV3144" s="230"/>
      <c r="AW3144" s="230"/>
      <c r="AX3144" s="230"/>
      <c r="AY3144" s="230"/>
      <c r="AZ3144" s="230"/>
      <c r="BA3144" s="230"/>
      <c r="BB3144" s="230"/>
      <c r="BC3144" s="230"/>
      <c r="BD3144" s="230"/>
      <c r="BE3144" s="230"/>
      <c r="BF3144" s="230"/>
      <c r="BG3144" s="230"/>
      <c r="BH3144" s="230"/>
      <c r="BI3144" s="230"/>
      <c r="BJ3144" s="230"/>
      <c r="BK3144" s="230"/>
      <c r="BL3144" s="230"/>
      <c r="BM3144" s="230"/>
      <c r="BN3144" s="230"/>
      <c r="BO3144" s="230"/>
      <c r="BP3144" s="230"/>
      <c r="BQ3144" s="230"/>
      <c r="BR3144" s="230"/>
      <c r="BS3144" s="230"/>
      <c r="BT3144" s="230"/>
      <c r="BU3144" s="230"/>
      <c r="BV3144" s="230"/>
      <c r="BW3144" s="230"/>
      <c r="BX3144" s="230"/>
      <c r="BY3144" s="230"/>
      <c r="BZ3144" s="230"/>
      <c r="CA3144" s="230"/>
      <c r="CB3144" s="230"/>
      <c r="CC3144" s="230"/>
      <c r="CD3144" s="230"/>
      <c r="CE3144" s="230"/>
      <c r="CF3144" s="230"/>
      <c r="CG3144" s="230"/>
      <c r="CH3144" s="230"/>
      <c r="CI3144" s="230"/>
      <c r="CJ3144" s="230"/>
    </row>
    <row r="3145" spans="1:88" ht="14.25" customHeight="1">
      <c r="A3145" s="123"/>
      <c r="B3145" s="122"/>
      <c r="C3145" s="123"/>
      <c r="E3145" s="224"/>
      <c r="F3145" s="224"/>
      <c r="G3145" s="224"/>
      <c r="H3145" s="224"/>
      <c r="I3145" s="232"/>
      <c r="J3145" s="224"/>
      <c r="K3145" s="224"/>
      <c r="L3145" s="224"/>
      <c r="M3145" s="233"/>
      <c r="N3145" s="224"/>
      <c r="P3145" s="233"/>
      <c r="Q3145" s="154"/>
      <c r="R3145" s="154"/>
      <c r="S3145" s="154"/>
      <c r="T3145" s="154"/>
      <c r="U3145" s="236"/>
      <c r="V3145" s="225"/>
      <c r="W3145" s="246"/>
      <c r="X3145" s="247"/>
      <c r="Y3145" s="248"/>
      <c r="Z3145" s="249"/>
      <c r="AA3145" s="249"/>
      <c r="AB3145" s="256"/>
      <c r="AC3145" s="256"/>
      <c r="AD3145" s="230"/>
      <c r="AE3145" s="251"/>
      <c r="AF3145" s="252"/>
      <c r="AG3145" s="255"/>
      <c r="AH3145" s="253"/>
      <c r="AI3145" s="230"/>
      <c r="AJ3145" s="230"/>
      <c r="AK3145" s="230"/>
      <c r="AL3145" s="230"/>
      <c r="AM3145" s="230"/>
      <c r="AN3145" s="230"/>
      <c r="AO3145" s="230"/>
      <c r="AP3145" s="230"/>
      <c r="AQ3145" s="230"/>
      <c r="AR3145" s="249"/>
      <c r="AS3145" s="230"/>
      <c r="AT3145" s="230"/>
      <c r="AU3145" s="230"/>
      <c r="AV3145" s="230"/>
      <c r="AW3145" s="230"/>
      <c r="AX3145" s="230"/>
      <c r="AY3145" s="230"/>
      <c r="AZ3145" s="230"/>
      <c r="BA3145" s="230"/>
      <c r="BB3145" s="230"/>
      <c r="BC3145" s="230"/>
      <c r="BD3145" s="230"/>
      <c r="BE3145" s="230"/>
      <c r="BF3145" s="230"/>
      <c r="BG3145" s="230"/>
      <c r="BH3145" s="230"/>
      <c r="BI3145" s="230"/>
      <c r="BJ3145" s="230"/>
      <c r="BK3145" s="230"/>
      <c r="BL3145" s="230"/>
      <c r="BM3145" s="230"/>
      <c r="BN3145" s="230"/>
      <c r="BO3145" s="230"/>
      <c r="BP3145" s="230"/>
      <c r="BQ3145" s="230"/>
      <c r="BR3145" s="230"/>
      <c r="BS3145" s="230"/>
      <c r="BT3145" s="230"/>
      <c r="BU3145" s="230"/>
      <c r="BV3145" s="230"/>
      <c r="BW3145" s="230"/>
      <c r="BX3145" s="230"/>
      <c r="BY3145" s="230"/>
      <c r="BZ3145" s="230"/>
      <c r="CA3145" s="230"/>
      <c r="CB3145" s="230"/>
      <c r="CC3145" s="230"/>
      <c r="CD3145" s="230"/>
      <c r="CE3145" s="230"/>
      <c r="CF3145" s="230"/>
      <c r="CG3145" s="230"/>
      <c r="CH3145" s="230"/>
      <c r="CI3145" s="230"/>
      <c r="CJ3145" s="230"/>
    </row>
    <row r="3146" spans="1:88" ht="14.25" customHeight="1">
      <c r="A3146" s="123"/>
      <c r="B3146" s="122"/>
      <c r="C3146" s="123"/>
      <c r="E3146" s="224"/>
      <c r="F3146" s="224"/>
      <c r="G3146" s="224"/>
      <c r="H3146" s="224"/>
      <c r="I3146" s="232"/>
      <c r="J3146" s="224"/>
      <c r="K3146" s="224"/>
      <c r="L3146" s="224"/>
      <c r="M3146" s="233"/>
      <c r="N3146" s="224"/>
      <c r="P3146" s="233"/>
      <c r="Q3146" s="154"/>
      <c r="R3146" s="154"/>
      <c r="S3146" s="154"/>
      <c r="T3146" s="154"/>
      <c r="U3146" s="236"/>
      <c r="V3146" s="225"/>
      <c r="W3146" s="246"/>
      <c r="X3146" s="247"/>
      <c r="Y3146" s="248"/>
      <c r="Z3146" s="249"/>
      <c r="AA3146" s="249"/>
      <c r="AB3146" s="256"/>
      <c r="AC3146" s="256"/>
      <c r="AD3146" s="230"/>
      <c r="AE3146" s="251"/>
      <c r="AF3146" s="252"/>
      <c r="AG3146" s="255"/>
      <c r="AH3146" s="253"/>
      <c r="AI3146" s="230"/>
      <c r="AJ3146" s="230"/>
      <c r="AK3146" s="230"/>
      <c r="AL3146" s="230"/>
      <c r="AM3146" s="230"/>
      <c r="AN3146" s="230"/>
      <c r="AO3146" s="230"/>
      <c r="AP3146" s="230"/>
      <c r="AQ3146" s="230"/>
      <c r="AR3146" s="249"/>
      <c r="AS3146" s="230"/>
      <c r="AT3146" s="230"/>
      <c r="AU3146" s="230"/>
      <c r="AV3146" s="230"/>
      <c r="AW3146" s="230"/>
      <c r="AX3146" s="230"/>
      <c r="AY3146" s="230"/>
      <c r="AZ3146" s="230"/>
      <c r="BA3146" s="230"/>
      <c r="BB3146" s="230"/>
      <c r="BC3146" s="230"/>
      <c r="BD3146" s="230"/>
      <c r="BE3146" s="230"/>
      <c r="BF3146" s="230"/>
      <c r="BG3146" s="230"/>
      <c r="BH3146" s="230"/>
      <c r="BI3146" s="230"/>
      <c r="BJ3146" s="230"/>
      <c r="BK3146" s="230"/>
      <c r="BL3146" s="230"/>
      <c r="BM3146" s="230"/>
      <c r="BN3146" s="230"/>
      <c r="BO3146" s="230"/>
      <c r="BP3146" s="230"/>
      <c r="BQ3146" s="230"/>
      <c r="BR3146" s="230"/>
      <c r="BS3146" s="230"/>
      <c r="BT3146" s="230"/>
      <c r="BU3146" s="230"/>
      <c r="BV3146" s="230"/>
      <c r="BW3146" s="230"/>
      <c r="BX3146" s="230"/>
      <c r="BY3146" s="230"/>
      <c r="BZ3146" s="230"/>
      <c r="CA3146" s="230"/>
      <c r="CB3146" s="230"/>
      <c r="CC3146" s="230"/>
      <c r="CD3146" s="230"/>
      <c r="CE3146" s="230"/>
      <c r="CF3146" s="230"/>
      <c r="CG3146" s="230"/>
      <c r="CH3146" s="230"/>
      <c r="CI3146" s="230"/>
      <c r="CJ3146" s="230"/>
    </row>
    <row r="3147" spans="1:88" ht="14.25" customHeight="1">
      <c r="A3147" s="123"/>
      <c r="B3147" s="122"/>
      <c r="C3147" s="123"/>
      <c r="E3147" s="224"/>
      <c r="F3147" s="224"/>
      <c r="G3147" s="224"/>
      <c r="H3147" s="224"/>
      <c r="I3147" s="232"/>
      <c r="J3147" s="224"/>
      <c r="K3147" s="224"/>
      <c r="L3147" s="224"/>
      <c r="M3147" s="233"/>
      <c r="N3147" s="224"/>
      <c r="P3147" s="233"/>
      <c r="Q3147" s="154"/>
      <c r="R3147" s="154"/>
      <c r="S3147" s="154"/>
      <c r="T3147" s="154"/>
      <c r="U3147" s="236"/>
      <c r="V3147" s="225"/>
      <c r="W3147" s="246"/>
      <c r="X3147" s="247"/>
      <c r="Y3147" s="248"/>
      <c r="Z3147" s="249"/>
      <c r="AA3147" s="249"/>
      <c r="AB3147" s="256"/>
      <c r="AC3147" s="256"/>
      <c r="AD3147" s="230"/>
      <c r="AE3147" s="251"/>
      <c r="AF3147" s="252"/>
      <c r="AG3147" s="255"/>
      <c r="AH3147" s="253"/>
      <c r="AI3147" s="230"/>
      <c r="AJ3147" s="230"/>
      <c r="AK3147" s="230"/>
      <c r="AL3147" s="230"/>
      <c r="AM3147" s="230"/>
      <c r="AN3147" s="230"/>
      <c r="AO3147" s="230"/>
      <c r="AP3147" s="230"/>
      <c r="AQ3147" s="230"/>
      <c r="AR3147" s="249"/>
      <c r="AS3147" s="230"/>
      <c r="AT3147" s="230"/>
      <c r="AU3147" s="230"/>
      <c r="AV3147" s="230"/>
      <c r="AW3147" s="230"/>
      <c r="AX3147" s="230"/>
      <c r="AY3147" s="230"/>
      <c r="AZ3147" s="230"/>
      <c r="BA3147" s="230"/>
      <c r="BB3147" s="230"/>
      <c r="BC3147" s="230"/>
      <c r="BD3147" s="230"/>
      <c r="BE3147" s="230"/>
      <c r="BF3147" s="230"/>
      <c r="BG3147" s="230"/>
      <c r="BH3147" s="230"/>
      <c r="BI3147" s="230"/>
      <c r="BJ3147" s="230"/>
      <c r="BK3147" s="230"/>
      <c r="BL3147" s="230"/>
      <c r="BM3147" s="230"/>
      <c r="BN3147" s="230"/>
      <c r="BO3147" s="230"/>
      <c r="BP3147" s="230"/>
      <c r="BQ3147" s="230"/>
      <c r="BR3147" s="230"/>
      <c r="BS3147" s="230"/>
      <c r="BT3147" s="230"/>
      <c r="BU3147" s="230"/>
      <c r="BV3147" s="230"/>
      <c r="BW3147" s="230"/>
      <c r="BX3147" s="230"/>
      <c r="BY3147" s="230"/>
      <c r="BZ3147" s="230"/>
      <c r="CA3147" s="230"/>
      <c r="CB3147" s="230"/>
      <c r="CC3147" s="230"/>
      <c r="CD3147" s="230"/>
      <c r="CE3147" s="230"/>
      <c r="CF3147" s="230"/>
      <c r="CG3147" s="230"/>
      <c r="CH3147" s="230"/>
      <c r="CI3147" s="230"/>
      <c r="CJ3147" s="230"/>
    </row>
    <row r="3148" spans="1:88" ht="14.25" customHeight="1">
      <c r="A3148" s="123"/>
      <c r="B3148" s="122"/>
      <c r="C3148" s="123"/>
      <c r="E3148" s="224"/>
      <c r="F3148" s="224"/>
      <c r="G3148" s="224"/>
      <c r="H3148" s="224"/>
      <c r="I3148" s="232"/>
      <c r="J3148" s="224"/>
      <c r="K3148" s="224"/>
      <c r="L3148" s="224"/>
      <c r="M3148" s="233"/>
      <c r="N3148" s="224"/>
      <c r="P3148" s="233"/>
      <c r="Q3148" s="154"/>
      <c r="R3148" s="154"/>
      <c r="S3148" s="154"/>
      <c r="T3148" s="154"/>
      <c r="U3148" s="236"/>
      <c r="V3148" s="225"/>
      <c r="W3148" s="246"/>
      <c r="X3148" s="247"/>
      <c r="Y3148" s="248"/>
      <c r="Z3148" s="249"/>
      <c r="AA3148" s="249"/>
      <c r="AB3148" s="256"/>
      <c r="AC3148" s="256"/>
      <c r="AD3148" s="230"/>
      <c r="AE3148" s="251"/>
      <c r="AF3148" s="252"/>
      <c r="AG3148" s="255"/>
      <c r="AH3148" s="253"/>
      <c r="AI3148" s="230"/>
      <c r="AJ3148" s="230"/>
      <c r="AK3148" s="230"/>
      <c r="AL3148" s="230"/>
      <c r="AM3148" s="230"/>
      <c r="AN3148" s="230"/>
      <c r="AO3148" s="230"/>
      <c r="AP3148" s="230"/>
      <c r="AQ3148" s="230"/>
      <c r="AR3148" s="249"/>
      <c r="AS3148" s="230"/>
      <c r="AT3148" s="230"/>
      <c r="AU3148" s="230"/>
      <c r="AV3148" s="230"/>
      <c r="AW3148" s="230"/>
      <c r="AX3148" s="230"/>
      <c r="AY3148" s="230"/>
      <c r="AZ3148" s="230"/>
      <c r="BA3148" s="230"/>
      <c r="BB3148" s="230"/>
      <c r="BC3148" s="230"/>
      <c r="BD3148" s="230"/>
      <c r="BE3148" s="230"/>
      <c r="BF3148" s="230"/>
      <c r="BG3148" s="230"/>
      <c r="BH3148" s="230"/>
      <c r="BI3148" s="230"/>
      <c r="BJ3148" s="230"/>
      <c r="BK3148" s="230"/>
      <c r="BL3148" s="230"/>
      <c r="BM3148" s="230"/>
      <c r="BN3148" s="230"/>
      <c r="BO3148" s="230"/>
      <c r="BP3148" s="230"/>
      <c r="BQ3148" s="230"/>
      <c r="BR3148" s="230"/>
      <c r="BS3148" s="230"/>
      <c r="BT3148" s="230"/>
      <c r="BU3148" s="230"/>
      <c r="BV3148" s="230"/>
      <c r="BW3148" s="230"/>
      <c r="BX3148" s="230"/>
      <c r="BY3148" s="230"/>
      <c r="BZ3148" s="230"/>
      <c r="CA3148" s="230"/>
      <c r="CB3148" s="230"/>
      <c r="CC3148" s="230"/>
      <c r="CD3148" s="230"/>
      <c r="CE3148" s="230"/>
      <c r="CF3148" s="230"/>
      <c r="CG3148" s="230"/>
      <c r="CH3148" s="230"/>
      <c r="CI3148" s="230"/>
      <c r="CJ3148" s="230"/>
    </row>
    <row r="3149" spans="1:88" ht="14.25" customHeight="1">
      <c r="A3149" s="123"/>
      <c r="B3149" s="122"/>
      <c r="C3149" s="123"/>
      <c r="E3149" s="224"/>
      <c r="F3149" s="224"/>
      <c r="G3149" s="224"/>
      <c r="H3149" s="224"/>
      <c r="I3149" s="232"/>
      <c r="J3149" s="224"/>
      <c r="K3149" s="224"/>
      <c r="L3149" s="224"/>
      <c r="M3149" s="233"/>
      <c r="N3149" s="224"/>
      <c r="P3149" s="233"/>
      <c r="Q3149" s="154"/>
      <c r="R3149" s="154"/>
      <c r="S3149" s="154"/>
      <c r="T3149" s="154"/>
      <c r="U3149" s="236"/>
      <c r="V3149" s="225"/>
      <c r="W3149" s="246"/>
      <c r="X3149" s="247"/>
      <c r="Y3149" s="248"/>
      <c r="Z3149" s="249"/>
      <c r="AA3149" s="249"/>
      <c r="AB3149" s="256"/>
      <c r="AC3149" s="256"/>
      <c r="AD3149" s="230"/>
      <c r="AE3149" s="251"/>
      <c r="AF3149" s="252"/>
      <c r="AG3149" s="255"/>
      <c r="AH3149" s="253"/>
      <c r="AI3149" s="230"/>
      <c r="AJ3149" s="230"/>
      <c r="AK3149" s="230"/>
      <c r="AL3149" s="230"/>
      <c r="AM3149" s="230"/>
      <c r="AN3149" s="230"/>
      <c r="AO3149" s="230"/>
      <c r="AP3149" s="230"/>
      <c r="AQ3149" s="230"/>
      <c r="AR3149" s="249"/>
      <c r="AS3149" s="230"/>
      <c r="AT3149" s="230"/>
      <c r="AU3149" s="230"/>
      <c r="AV3149" s="230"/>
      <c r="AW3149" s="230"/>
      <c r="AX3149" s="230"/>
      <c r="AY3149" s="230"/>
      <c r="AZ3149" s="230"/>
      <c r="BA3149" s="230"/>
      <c r="BB3149" s="230"/>
      <c r="BC3149" s="230"/>
      <c r="BD3149" s="230"/>
      <c r="BE3149" s="230"/>
      <c r="BF3149" s="230"/>
      <c r="BG3149" s="230"/>
      <c r="BH3149" s="230"/>
      <c r="BI3149" s="230"/>
      <c r="BJ3149" s="230"/>
      <c r="BK3149" s="230"/>
      <c r="BL3149" s="230"/>
      <c r="BM3149" s="230"/>
      <c r="BN3149" s="230"/>
      <c r="BO3149" s="230"/>
      <c r="BP3149" s="230"/>
      <c r="BQ3149" s="230"/>
      <c r="BR3149" s="230"/>
      <c r="BS3149" s="230"/>
      <c r="BT3149" s="230"/>
      <c r="BU3149" s="230"/>
      <c r="BV3149" s="230"/>
      <c r="BW3149" s="230"/>
      <c r="BX3149" s="230"/>
      <c r="BY3149" s="230"/>
      <c r="BZ3149" s="230"/>
      <c r="CA3149" s="230"/>
      <c r="CB3149" s="230"/>
      <c r="CC3149" s="230"/>
      <c r="CD3149" s="230"/>
      <c r="CE3149" s="230"/>
      <c r="CF3149" s="230"/>
      <c r="CG3149" s="230"/>
      <c r="CH3149" s="230"/>
      <c r="CI3149" s="230"/>
      <c r="CJ3149" s="230"/>
    </row>
    <row r="3150" spans="1:88" ht="14.25" customHeight="1">
      <c r="A3150" s="123"/>
      <c r="B3150" s="122"/>
      <c r="C3150" s="123"/>
      <c r="E3150" s="224"/>
      <c r="F3150" s="224"/>
      <c r="G3150" s="224"/>
      <c r="H3150" s="224"/>
      <c r="I3150" s="232"/>
      <c r="J3150" s="224"/>
      <c r="K3150" s="224"/>
      <c r="L3150" s="224"/>
      <c r="M3150" s="233"/>
      <c r="N3150" s="224"/>
      <c r="P3150" s="233"/>
      <c r="Q3150" s="154"/>
      <c r="R3150" s="154"/>
      <c r="S3150" s="154"/>
      <c r="T3150" s="154"/>
      <c r="U3150" s="236"/>
      <c r="V3150" s="225"/>
      <c r="W3150" s="246"/>
      <c r="X3150" s="247"/>
      <c r="Y3150" s="248"/>
      <c r="Z3150" s="249"/>
      <c r="AA3150" s="249"/>
      <c r="AB3150" s="256"/>
      <c r="AC3150" s="256"/>
      <c r="AD3150" s="230"/>
      <c r="AE3150" s="251"/>
      <c r="AF3150" s="252"/>
      <c r="AG3150" s="255"/>
      <c r="AH3150" s="253"/>
      <c r="AI3150" s="230"/>
      <c r="AJ3150" s="230"/>
      <c r="AK3150" s="230"/>
      <c r="AL3150" s="230"/>
      <c r="AM3150" s="230"/>
      <c r="AN3150" s="230"/>
      <c r="AO3150" s="230"/>
      <c r="AP3150" s="230"/>
      <c r="AQ3150" s="230"/>
      <c r="AR3150" s="249"/>
      <c r="AS3150" s="230"/>
      <c r="AT3150" s="230"/>
      <c r="AU3150" s="230"/>
      <c r="AV3150" s="230"/>
      <c r="AW3150" s="230"/>
      <c r="AX3150" s="230"/>
      <c r="AY3150" s="230"/>
      <c r="AZ3150" s="230"/>
      <c r="BA3150" s="230"/>
      <c r="BB3150" s="230"/>
      <c r="BC3150" s="230"/>
      <c r="BD3150" s="230"/>
      <c r="BE3150" s="230"/>
      <c r="BF3150" s="230"/>
      <c r="BG3150" s="230"/>
      <c r="BH3150" s="230"/>
      <c r="BI3150" s="230"/>
      <c r="BJ3150" s="230"/>
      <c r="BK3150" s="230"/>
      <c r="BL3150" s="230"/>
      <c r="BM3150" s="230"/>
      <c r="BN3150" s="230"/>
      <c r="BO3150" s="230"/>
      <c r="BP3150" s="230"/>
      <c r="BQ3150" s="230"/>
      <c r="BR3150" s="230"/>
      <c r="BS3150" s="230"/>
      <c r="BT3150" s="230"/>
      <c r="BU3150" s="230"/>
      <c r="BV3150" s="230"/>
      <c r="BW3150" s="230"/>
      <c r="BX3150" s="230"/>
      <c r="BY3150" s="230"/>
      <c r="BZ3150" s="230"/>
      <c r="CA3150" s="230"/>
      <c r="CB3150" s="230"/>
      <c r="CC3150" s="230"/>
      <c r="CD3150" s="230"/>
      <c r="CE3150" s="230"/>
      <c r="CF3150" s="230"/>
      <c r="CG3150" s="230"/>
      <c r="CH3150" s="230"/>
      <c r="CI3150" s="230"/>
      <c r="CJ3150" s="230"/>
    </row>
    <row r="3151" spans="1:88" ht="14.25" customHeight="1">
      <c r="A3151" s="123"/>
      <c r="B3151" s="122"/>
      <c r="C3151" s="123"/>
      <c r="E3151" s="224"/>
      <c r="F3151" s="224"/>
      <c r="G3151" s="224"/>
      <c r="H3151" s="224"/>
      <c r="I3151" s="232"/>
      <c r="J3151" s="224"/>
      <c r="K3151" s="224"/>
      <c r="L3151" s="224"/>
      <c r="M3151" s="233"/>
      <c r="N3151" s="224"/>
      <c r="P3151" s="233"/>
      <c r="Q3151" s="154"/>
      <c r="R3151" s="154"/>
      <c r="S3151" s="154"/>
      <c r="T3151" s="154"/>
      <c r="U3151" s="236"/>
      <c r="V3151" s="225"/>
      <c r="W3151" s="246"/>
      <c r="X3151" s="247"/>
      <c r="Y3151" s="248"/>
      <c r="Z3151" s="249"/>
      <c r="AA3151" s="249"/>
      <c r="AB3151" s="256"/>
      <c r="AC3151" s="256"/>
      <c r="AD3151" s="230"/>
      <c r="AE3151" s="251"/>
      <c r="AF3151" s="252"/>
      <c r="AG3151" s="255"/>
      <c r="AH3151" s="253"/>
      <c r="AI3151" s="230"/>
      <c r="AJ3151" s="230"/>
      <c r="AK3151" s="230"/>
      <c r="AL3151" s="230"/>
      <c r="AM3151" s="230"/>
      <c r="AN3151" s="230"/>
      <c r="AO3151" s="230"/>
      <c r="AP3151" s="230"/>
      <c r="AQ3151" s="230"/>
      <c r="AR3151" s="249"/>
      <c r="AS3151" s="230"/>
      <c r="AT3151" s="230"/>
      <c r="AU3151" s="230"/>
      <c r="AV3151" s="230"/>
      <c r="AW3151" s="230"/>
      <c r="AX3151" s="230"/>
      <c r="AY3151" s="230"/>
      <c r="AZ3151" s="230"/>
      <c r="BA3151" s="230"/>
      <c r="BB3151" s="230"/>
      <c r="BC3151" s="230"/>
      <c r="BD3151" s="230"/>
      <c r="BE3151" s="230"/>
      <c r="BF3151" s="230"/>
      <c r="BG3151" s="230"/>
      <c r="BH3151" s="230"/>
      <c r="BI3151" s="230"/>
      <c r="BJ3151" s="230"/>
      <c r="BK3151" s="230"/>
      <c r="BL3151" s="230"/>
      <c r="BM3151" s="230"/>
      <c r="BN3151" s="230"/>
      <c r="BO3151" s="230"/>
      <c r="BP3151" s="230"/>
      <c r="BQ3151" s="230"/>
      <c r="BR3151" s="230"/>
      <c r="BS3151" s="230"/>
      <c r="BT3151" s="230"/>
      <c r="BU3151" s="230"/>
      <c r="BV3151" s="230"/>
      <c r="BW3151" s="230"/>
      <c r="BX3151" s="230"/>
      <c r="BY3151" s="230"/>
      <c r="BZ3151" s="230"/>
      <c r="CA3151" s="230"/>
      <c r="CB3151" s="230"/>
      <c r="CC3151" s="230"/>
      <c r="CD3151" s="230"/>
      <c r="CE3151" s="230"/>
      <c r="CF3151" s="230"/>
      <c r="CG3151" s="230"/>
      <c r="CH3151" s="230"/>
      <c r="CI3151" s="230"/>
      <c r="CJ3151" s="230"/>
    </row>
    <row r="3152" spans="1:88" ht="14.25" customHeight="1">
      <c r="A3152" s="123"/>
      <c r="B3152" s="122"/>
      <c r="C3152" s="123"/>
      <c r="E3152" s="224"/>
      <c r="F3152" s="224"/>
      <c r="G3152" s="224"/>
      <c r="H3152" s="224"/>
      <c r="I3152" s="232"/>
      <c r="J3152" s="224"/>
      <c r="K3152" s="224"/>
      <c r="L3152" s="224"/>
      <c r="M3152" s="233"/>
      <c r="N3152" s="224"/>
      <c r="P3152" s="233"/>
      <c r="Q3152" s="154"/>
      <c r="R3152" s="154"/>
      <c r="S3152" s="154"/>
      <c r="T3152" s="154"/>
      <c r="U3152" s="236"/>
      <c r="V3152" s="225"/>
      <c r="W3152" s="246"/>
      <c r="X3152" s="247"/>
      <c r="Y3152" s="248"/>
      <c r="Z3152" s="249"/>
      <c r="AA3152" s="249"/>
      <c r="AB3152" s="256"/>
      <c r="AC3152" s="256"/>
      <c r="AD3152" s="230"/>
      <c r="AE3152" s="251"/>
      <c r="AF3152" s="252"/>
      <c r="AG3152" s="255"/>
      <c r="AH3152" s="253"/>
      <c r="AI3152" s="230"/>
      <c r="AJ3152" s="230"/>
      <c r="AK3152" s="230"/>
      <c r="AL3152" s="230"/>
      <c r="AM3152" s="230"/>
      <c r="AN3152" s="230"/>
      <c r="AO3152" s="230"/>
      <c r="AP3152" s="230"/>
      <c r="AQ3152" s="230"/>
      <c r="AR3152" s="249"/>
      <c r="AS3152" s="230"/>
      <c r="AT3152" s="230"/>
      <c r="AU3152" s="230"/>
      <c r="AV3152" s="230"/>
      <c r="AW3152" s="230"/>
      <c r="AX3152" s="230"/>
      <c r="AY3152" s="230"/>
      <c r="AZ3152" s="230"/>
      <c r="BA3152" s="230"/>
      <c r="BB3152" s="230"/>
      <c r="BC3152" s="230"/>
      <c r="BD3152" s="230"/>
      <c r="BE3152" s="230"/>
      <c r="BF3152" s="230"/>
      <c r="BG3152" s="230"/>
      <c r="BH3152" s="230"/>
      <c r="BI3152" s="230"/>
      <c r="BJ3152" s="230"/>
      <c r="BK3152" s="230"/>
      <c r="BL3152" s="230"/>
      <c r="BM3152" s="230"/>
      <c r="BN3152" s="230"/>
      <c r="BO3152" s="230"/>
      <c r="BP3152" s="230"/>
      <c r="BQ3152" s="230"/>
      <c r="BR3152" s="230"/>
      <c r="BS3152" s="230"/>
      <c r="BT3152" s="230"/>
      <c r="BU3152" s="230"/>
      <c r="BV3152" s="230"/>
      <c r="BW3152" s="230"/>
      <c r="BX3152" s="230"/>
      <c r="BY3152" s="230"/>
      <c r="BZ3152" s="230"/>
      <c r="CA3152" s="230"/>
      <c r="CB3152" s="230"/>
      <c r="CC3152" s="230"/>
      <c r="CD3152" s="230"/>
      <c r="CE3152" s="230"/>
      <c r="CF3152" s="230"/>
      <c r="CG3152" s="230"/>
      <c r="CH3152" s="230"/>
      <c r="CI3152" s="230"/>
      <c r="CJ3152" s="230"/>
    </row>
    <row r="3153" spans="1:88" ht="14.25" customHeight="1">
      <c r="A3153" s="123"/>
      <c r="B3153" s="122"/>
      <c r="C3153" s="123"/>
      <c r="E3153" s="224"/>
      <c r="F3153" s="224"/>
      <c r="G3153" s="224"/>
      <c r="H3153" s="224"/>
      <c r="I3153" s="232"/>
      <c r="J3153" s="224"/>
      <c r="K3153" s="224"/>
      <c r="L3153" s="224"/>
      <c r="M3153" s="233"/>
      <c r="N3153" s="224"/>
      <c r="P3153" s="233"/>
      <c r="Q3153" s="154"/>
      <c r="R3153" s="154"/>
      <c r="S3153" s="154"/>
      <c r="T3153" s="154"/>
      <c r="U3153" s="236"/>
      <c r="V3153" s="225"/>
      <c r="W3153" s="246"/>
      <c r="X3153" s="247"/>
      <c r="Y3153" s="248"/>
      <c r="Z3153" s="249"/>
      <c r="AA3153" s="249"/>
      <c r="AB3153" s="256"/>
      <c r="AC3153" s="256"/>
      <c r="AD3153" s="230"/>
      <c r="AE3153" s="251"/>
      <c r="AF3153" s="252"/>
      <c r="AG3153" s="255"/>
      <c r="AH3153" s="253"/>
      <c r="AI3153" s="230"/>
      <c r="AJ3153" s="230"/>
      <c r="AK3153" s="230"/>
      <c r="AL3153" s="230"/>
      <c r="AM3153" s="230"/>
      <c r="AN3153" s="230"/>
      <c r="AO3153" s="230"/>
      <c r="AP3153" s="230"/>
      <c r="AQ3153" s="230"/>
      <c r="AR3153" s="249"/>
      <c r="AS3153" s="230"/>
      <c r="AT3153" s="230"/>
      <c r="AU3153" s="230"/>
      <c r="AV3153" s="230"/>
      <c r="AW3153" s="230"/>
      <c r="AX3153" s="230"/>
      <c r="AY3153" s="230"/>
      <c r="AZ3153" s="230"/>
      <c r="BA3153" s="230"/>
      <c r="BB3153" s="230"/>
      <c r="BC3153" s="230"/>
      <c r="BD3153" s="230"/>
      <c r="BE3153" s="230"/>
      <c r="BF3153" s="230"/>
      <c r="BG3153" s="230"/>
      <c r="BH3153" s="230"/>
      <c r="BI3153" s="230"/>
      <c r="BJ3153" s="230"/>
      <c r="BK3153" s="230"/>
      <c r="BL3153" s="230"/>
      <c r="BM3153" s="230"/>
      <c r="BN3153" s="230"/>
      <c r="BO3153" s="230"/>
      <c r="BP3153" s="230"/>
      <c r="BQ3153" s="230"/>
      <c r="BR3153" s="230"/>
      <c r="BS3153" s="230"/>
      <c r="BT3153" s="230"/>
      <c r="BU3153" s="230"/>
      <c r="BV3153" s="230"/>
      <c r="BW3153" s="230"/>
      <c r="BX3153" s="230"/>
      <c r="BY3153" s="230"/>
      <c r="BZ3153" s="230"/>
      <c r="CA3153" s="230"/>
      <c r="CB3153" s="230"/>
      <c r="CC3153" s="230"/>
      <c r="CD3153" s="230"/>
      <c r="CE3153" s="230"/>
      <c r="CF3153" s="230"/>
      <c r="CG3153" s="230"/>
      <c r="CH3153" s="230"/>
      <c r="CI3153" s="230"/>
      <c r="CJ3153" s="230"/>
    </row>
    <row r="3154" spans="1:88" ht="14.25" customHeight="1">
      <c r="A3154" s="123"/>
      <c r="B3154" s="122"/>
      <c r="C3154" s="123"/>
      <c r="E3154" s="224"/>
      <c r="F3154" s="224"/>
      <c r="G3154" s="224"/>
      <c r="H3154" s="224"/>
      <c r="I3154" s="232"/>
      <c r="J3154" s="224"/>
      <c r="K3154" s="224"/>
      <c r="L3154" s="224"/>
      <c r="M3154" s="233"/>
      <c r="N3154" s="224"/>
      <c r="P3154" s="233"/>
      <c r="Q3154" s="154"/>
      <c r="R3154" s="154"/>
      <c r="S3154" s="154"/>
      <c r="T3154" s="154"/>
      <c r="U3154" s="236"/>
      <c r="V3154" s="225"/>
      <c r="W3154" s="246"/>
      <c r="X3154" s="247"/>
      <c r="Y3154" s="248"/>
      <c r="Z3154" s="249"/>
      <c r="AA3154" s="249"/>
      <c r="AB3154" s="256"/>
      <c r="AC3154" s="256"/>
      <c r="AD3154" s="230"/>
      <c r="AE3154" s="251"/>
      <c r="AF3154" s="252"/>
      <c r="AG3154" s="255"/>
      <c r="AH3154" s="253"/>
      <c r="AI3154" s="230"/>
      <c r="AJ3154" s="230"/>
      <c r="AK3154" s="230"/>
      <c r="AL3154" s="230"/>
      <c r="AM3154" s="230"/>
      <c r="AN3154" s="230"/>
      <c r="AO3154" s="230"/>
      <c r="AP3154" s="230"/>
      <c r="AQ3154" s="230"/>
      <c r="AR3154" s="249"/>
      <c r="AS3154" s="230"/>
      <c r="AT3154" s="230"/>
      <c r="AU3154" s="230"/>
      <c r="AV3154" s="230"/>
      <c r="AW3154" s="230"/>
      <c r="AX3154" s="230"/>
      <c r="AY3154" s="230"/>
      <c r="AZ3154" s="230"/>
      <c r="BA3154" s="230"/>
      <c r="BB3154" s="230"/>
      <c r="BC3154" s="230"/>
      <c r="BD3154" s="230"/>
      <c r="BE3154" s="230"/>
      <c r="BF3154" s="230"/>
      <c r="BG3154" s="230"/>
      <c r="BH3154" s="230"/>
      <c r="BI3154" s="230"/>
      <c r="BJ3154" s="230"/>
      <c r="BK3154" s="230"/>
      <c r="BL3154" s="230"/>
      <c r="BM3154" s="230"/>
      <c r="BN3154" s="230"/>
      <c r="BO3154" s="230"/>
      <c r="BP3154" s="230"/>
      <c r="BQ3154" s="230"/>
      <c r="BR3154" s="230"/>
      <c r="BS3154" s="230"/>
      <c r="BT3154" s="230"/>
      <c r="BU3154" s="230"/>
      <c r="BV3154" s="230"/>
      <c r="BW3154" s="230"/>
      <c r="BX3154" s="230"/>
      <c r="BY3154" s="230"/>
      <c r="BZ3154" s="230"/>
      <c r="CA3154" s="230"/>
      <c r="CB3154" s="230"/>
      <c r="CC3154" s="230"/>
      <c r="CD3154" s="230"/>
      <c r="CE3154" s="230"/>
      <c r="CF3154" s="230"/>
      <c r="CG3154" s="230"/>
      <c r="CH3154" s="230"/>
      <c r="CI3154" s="230"/>
      <c r="CJ3154" s="230"/>
    </row>
    <row r="3155" spans="1:88" ht="14.25" customHeight="1">
      <c r="A3155" s="123"/>
      <c r="B3155" s="122"/>
      <c r="C3155" s="123"/>
      <c r="E3155" s="224"/>
      <c r="F3155" s="224"/>
      <c r="G3155" s="224"/>
      <c r="H3155" s="224"/>
      <c r="I3155" s="232"/>
      <c r="J3155" s="224"/>
      <c r="K3155" s="224"/>
      <c r="L3155" s="224"/>
      <c r="M3155" s="233"/>
      <c r="N3155" s="224"/>
      <c r="P3155" s="233"/>
      <c r="Q3155" s="154"/>
      <c r="R3155" s="154"/>
      <c r="S3155" s="154"/>
      <c r="T3155" s="154"/>
      <c r="U3155" s="236"/>
      <c r="V3155" s="225"/>
      <c r="W3155" s="246"/>
      <c r="X3155" s="247"/>
      <c r="Y3155" s="248"/>
      <c r="Z3155" s="249"/>
      <c r="AA3155" s="249"/>
      <c r="AB3155" s="256"/>
      <c r="AC3155" s="256"/>
      <c r="AD3155" s="230"/>
      <c r="AE3155" s="251"/>
      <c r="AF3155" s="252"/>
      <c r="AG3155" s="255"/>
      <c r="AH3155" s="253"/>
      <c r="AI3155" s="230"/>
      <c r="AJ3155" s="230"/>
      <c r="AK3155" s="230"/>
      <c r="AL3155" s="230"/>
      <c r="AM3155" s="230"/>
      <c r="AN3155" s="230"/>
      <c r="AO3155" s="230"/>
      <c r="AP3155" s="230"/>
      <c r="AQ3155" s="230"/>
      <c r="AR3155" s="249"/>
      <c r="AS3155" s="230"/>
      <c r="AT3155" s="230"/>
      <c r="AU3155" s="230"/>
      <c r="AV3155" s="230"/>
      <c r="AW3155" s="230"/>
      <c r="AX3155" s="230"/>
      <c r="AY3155" s="230"/>
      <c r="AZ3155" s="230"/>
      <c r="BA3155" s="230"/>
      <c r="BB3155" s="230"/>
      <c r="BC3155" s="230"/>
      <c r="BD3155" s="230"/>
      <c r="BE3155" s="230"/>
      <c r="BF3155" s="230"/>
      <c r="BG3155" s="230"/>
      <c r="BH3155" s="230"/>
      <c r="BI3155" s="230"/>
      <c r="BJ3155" s="230"/>
      <c r="BK3155" s="230"/>
      <c r="BL3155" s="230"/>
      <c r="BM3155" s="230"/>
      <c r="BN3155" s="230"/>
      <c r="BO3155" s="230"/>
      <c r="BP3155" s="230"/>
      <c r="BQ3155" s="230"/>
      <c r="BR3155" s="230"/>
      <c r="BS3155" s="230"/>
      <c r="BT3155" s="230"/>
      <c r="BU3155" s="230"/>
      <c r="BV3155" s="230"/>
      <c r="BW3155" s="230"/>
      <c r="BX3155" s="230"/>
      <c r="BY3155" s="230"/>
      <c r="BZ3155" s="230"/>
      <c r="CA3155" s="230"/>
      <c r="CB3155" s="230"/>
      <c r="CC3155" s="230"/>
      <c r="CD3155" s="230"/>
      <c r="CE3155" s="230"/>
      <c r="CF3155" s="230"/>
      <c r="CG3155" s="230"/>
      <c r="CH3155" s="230"/>
      <c r="CI3155" s="230"/>
      <c r="CJ3155" s="230"/>
    </row>
    <row r="3156" spans="1:88" ht="14.25" customHeight="1">
      <c r="A3156" s="123"/>
      <c r="B3156" s="122"/>
      <c r="C3156" s="123"/>
      <c r="E3156" s="224"/>
      <c r="F3156" s="224"/>
      <c r="G3156" s="224"/>
      <c r="H3156" s="224"/>
      <c r="I3156" s="232"/>
      <c r="J3156" s="224"/>
      <c r="K3156" s="224"/>
      <c r="L3156" s="224"/>
      <c r="M3156" s="233"/>
      <c r="N3156" s="224"/>
      <c r="P3156" s="233"/>
      <c r="Q3156" s="154"/>
      <c r="R3156" s="154"/>
      <c r="S3156" s="154"/>
      <c r="T3156" s="154"/>
      <c r="U3156" s="236"/>
      <c r="V3156" s="225"/>
      <c r="W3156" s="246"/>
      <c r="X3156" s="247"/>
      <c r="Y3156" s="248"/>
      <c r="Z3156" s="249"/>
      <c r="AA3156" s="249"/>
      <c r="AB3156" s="256"/>
      <c r="AC3156" s="256"/>
      <c r="AD3156" s="230"/>
      <c r="AE3156" s="251"/>
      <c r="AF3156" s="252"/>
      <c r="AG3156" s="255"/>
      <c r="AH3156" s="253"/>
      <c r="AI3156" s="230"/>
      <c r="AJ3156" s="230"/>
      <c r="AK3156" s="230"/>
      <c r="AL3156" s="230"/>
      <c r="AM3156" s="230"/>
      <c r="AN3156" s="230"/>
      <c r="AO3156" s="230"/>
      <c r="AP3156" s="230"/>
      <c r="AQ3156" s="230"/>
      <c r="AR3156" s="249"/>
      <c r="AS3156" s="230"/>
      <c r="AT3156" s="230"/>
      <c r="AU3156" s="230"/>
      <c r="AV3156" s="230"/>
      <c r="AW3156" s="230"/>
      <c r="AX3156" s="230"/>
      <c r="AY3156" s="230"/>
      <c r="AZ3156" s="230"/>
      <c r="BA3156" s="230"/>
      <c r="BB3156" s="230"/>
      <c r="BC3156" s="230"/>
      <c r="BD3156" s="230"/>
      <c r="BE3156" s="230"/>
      <c r="BF3156" s="230"/>
      <c r="BG3156" s="230"/>
      <c r="BH3156" s="230"/>
      <c r="BI3156" s="230"/>
      <c r="BJ3156" s="230"/>
      <c r="BK3156" s="230"/>
      <c r="BL3156" s="230"/>
      <c r="BM3156" s="230"/>
      <c r="BN3156" s="230"/>
      <c r="BO3156" s="230"/>
      <c r="BP3156" s="230"/>
      <c r="BQ3156" s="230"/>
      <c r="BR3156" s="230"/>
      <c r="BS3156" s="230"/>
      <c r="BT3156" s="230"/>
      <c r="BU3156" s="230"/>
      <c r="BV3156" s="230"/>
      <c r="BW3156" s="230"/>
      <c r="BX3156" s="230"/>
      <c r="BY3156" s="230"/>
      <c r="BZ3156" s="230"/>
      <c r="CA3156" s="230"/>
      <c r="CB3156" s="230"/>
      <c r="CC3156" s="230"/>
      <c r="CD3156" s="230"/>
      <c r="CE3156" s="230"/>
      <c r="CF3156" s="230"/>
      <c r="CG3156" s="230"/>
      <c r="CH3156" s="230"/>
      <c r="CI3156" s="230"/>
      <c r="CJ3156" s="230"/>
    </row>
    <row r="3157" spans="1:88" ht="14.25" customHeight="1">
      <c r="A3157" s="123"/>
      <c r="B3157" s="122"/>
      <c r="C3157" s="123"/>
      <c r="E3157" s="224"/>
      <c r="F3157" s="224"/>
      <c r="G3157" s="224"/>
      <c r="H3157" s="224"/>
      <c r="I3157" s="232"/>
      <c r="J3157" s="224"/>
      <c r="K3157" s="224"/>
      <c r="L3157" s="224"/>
      <c r="M3157" s="233"/>
      <c r="N3157" s="224"/>
      <c r="P3157" s="233"/>
      <c r="Q3157" s="154"/>
      <c r="R3157" s="154"/>
      <c r="S3157" s="154"/>
      <c r="T3157" s="154"/>
      <c r="U3157" s="236"/>
      <c r="V3157" s="225"/>
      <c r="W3157" s="246"/>
      <c r="X3157" s="247"/>
      <c r="Y3157" s="248"/>
      <c r="Z3157" s="249"/>
      <c r="AA3157" s="249"/>
      <c r="AB3157" s="256"/>
      <c r="AC3157" s="256"/>
      <c r="AD3157" s="230"/>
      <c r="AE3157" s="251"/>
      <c r="AF3157" s="252"/>
      <c r="AG3157" s="255"/>
      <c r="AH3157" s="253"/>
      <c r="AI3157" s="230"/>
      <c r="AJ3157" s="230"/>
      <c r="AK3157" s="230"/>
      <c r="AL3157" s="230"/>
      <c r="AM3157" s="230"/>
      <c r="AN3157" s="230"/>
      <c r="AO3157" s="230"/>
      <c r="AP3157" s="230"/>
      <c r="AQ3157" s="230"/>
      <c r="AR3157" s="249"/>
      <c r="AS3157" s="230"/>
      <c r="AT3157" s="230"/>
      <c r="AU3157" s="230"/>
      <c r="AV3157" s="230"/>
      <c r="AW3157" s="230"/>
      <c r="AX3157" s="230"/>
      <c r="AY3157" s="230"/>
      <c r="AZ3157" s="230"/>
      <c r="BA3157" s="230"/>
      <c r="BB3157" s="230"/>
      <c r="BC3157" s="230"/>
      <c r="BD3157" s="230"/>
      <c r="BE3157" s="230"/>
      <c r="BF3157" s="230"/>
      <c r="BG3157" s="230"/>
      <c r="BH3157" s="230"/>
      <c r="BI3157" s="230"/>
      <c r="BJ3157" s="230"/>
      <c r="BK3157" s="230"/>
      <c r="BL3157" s="230"/>
      <c r="BM3157" s="230"/>
      <c r="BN3157" s="230"/>
      <c r="BO3157" s="230"/>
      <c r="BP3157" s="230"/>
      <c r="BQ3157" s="230"/>
      <c r="BR3157" s="230"/>
      <c r="BS3157" s="230"/>
      <c r="BT3157" s="230"/>
      <c r="BU3157" s="230"/>
      <c r="BV3157" s="230"/>
      <c r="BW3157" s="230"/>
      <c r="BX3157" s="230"/>
      <c r="BY3157" s="230"/>
      <c r="BZ3157" s="230"/>
      <c r="CA3157" s="230"/>
      <c r="CB3157" s="230"/>
      <c r="CC3157" s="230"/>
      <c r="CD3157" s="230"/>
      <c r="CE3157" s="230"/>
      <c r="CF3157" s="230"/>
      <c r="CG3157" s="230"/>
      <c r="CH3157" s="230"/>
      <c r="CI3157" s="230"/>
      <c r="CJ3157" s="230"/>
    </row>
    <row r="3158" spans="1:88" ht="14.25" customHeight="1">
      <c r="A3158" s="123"/>
      <c r="B3158" s="122"/>
      <c r="C3158" s="123"/>
      <c r="E3158" s="224"/>
      <c r="F3158" s="224"/>
      <c r="G3158" s="224"/>
      <c r="H3158" s="224"/>
      <c r="I3158" s="232"/>
      <c r="J3158" s="224"/>
      <c r="K3158" s="224"/>
      <c r="L3158" s="224"/>
      <c r="M3158" s="233"/>
      <c r="N3158" s="224"/>
      <c r="P3158" s="233"/>
      <c r="Q3158" s="154"/>
      <c r="R3158" s="154"/>
      <c r="S3158" s="154"/>
      <c r="T3158" s="154"/>
      <c r="U3158" s="236"/>
      <c r="V3158" s="225"/>
      <c r="W3158" s="246"/>
      <c r="X3158" s="247"/>
      <c r="Y3158" s="248"/>
      <c r="Z3158" s="249"/>
      <c r="AA3158" s="249"/>
      <c r="AB3158" s="256"/>
      <c r="AC3158" s="256"/>
      <c r="AD3158" s="230"/>
      <c r="AE3158" s="251"/>
      <c r="AF3158" s="252"/>
      <c r="AG3158" s="255"/>
      <c r="AH3158" s="253"/>
      <c r="AI3158" s="230"/>
      <c r="AJ3158" s="230"/>
      <c r="AK3158" s="230"/>
      <c r="AL3158" s="230"/>
      <c r="AM3158" s="230"/>
      <c r="AN3158" s="230"/>
      <c r="AO3158" s="230"/>
      <c r="AP3158" s="230"/>
      <c r="AQ3158" s="230"/>
      <c r="AR3158" s="249"/>
      <c r="AS3158" s="230"/>
      <c r="AT3158" s="230"/>
      <c r="AU3158" s="230"/>
      <c r="AV3158" s="230"/>
      <c r="AW3158" s="230"/>
      <c r="AX3158" s="230"/>
      <c r="AY3158" s="230"/>
      <c r="AZ3158" s="230"/>
      <c r="BA3158" s="230"/>
      <c r="BB3158" s="230"/>
      <c r="BC3158" s="230"/>
      <c r="BD3158" s="230"/>
      <c r="BE3158" s="230"/>
      <c r="BF3158" s="230"/>
      <c r="BG3158" s="230"/>
      <c r="BH3158" s="230"/>
      <c r="BI3158" s="230"/>
      <c r="BJ3158" s="230"/>
      <c r="BK3158" s="230"/>
      <c r="BL3158" s="230"/>
      <c r="BM3158" s="230"/>
      <c r="BN3158" s="230"/>
      <c r="BO3158" s="230"/>
      <c r="BP3158" s="230"/>
      <c r="BQ3158" s="230"/>
      <c r="BR3158" s="230"/>
      <c r="BS3158" s="230"/>
      <c r="BT3158" s="230"/>
      <c r="BU3158" s="230"/>
      <c r="BV3158" s="230"/>
      <c r="BW3158" s="230"/>
      <c r="BX3158" s="230"/>
      <c r="BY3158" s="230"/>
      <c r="BZ3158" s="230"/>
      <c r="CA3158" s="230"/>
      <c r="CB3158" s="230"/>
      <c r="CC3158" s="230"/>
      <c r="CD3158" s="230"/>
      <c r="CE3158" s="230"/>
      <c r="CF3158" s="230"/>
      <c r="CG3158" s="230"/>
      <c r="CH3158" s="230"/>
      <c r="CI3158" s="230"/>
      <c r="CJ3158" s="230"/>
    </row>
    <row r="3159" spans="1:88" ht="14.25" customHeight="1">
      <c r="A3159" s="123"/>
      <c r="B3159" s="122"/>
      <c r="C3159" s="123"/>
      <c r="E3159" s="224"/>
      <c r="F3159" s="224"/>
      <c r="G3159" s="224"/>
      <c r="H3159" s="224"/>
      <c r="I3159" s="232"/>
      <c r="J3159" s="224"/>
      <c r="K3159" s="224"/>
      <c r="L3159" s="224"/>
      <c r="M3159" s="233"/>
      <c r="N3159" s="224"/>
      <c r="P3159" s="233"/>
      <c r="Q3159" s="154"/>
      <c r="R3159" s="154"/>
      <c r="S3159" s="154"/>
      <c r="T3159" s="154"/>
      <c r="U3159" s="236"/>
      <c r="V3159" s="225"/>
      <c r="W3159" s="246"/>
      <c r="X3159" s="247"/>
      <c r="Y3159" s="248"/>
      <c r="Z3159" s="249"/>
      <c r="AA3159" s="249"/>
      <c r="AB3159" s="256"/>
      <c r="AC3159" s="256"/>
      <c r="AD3159" s="230"/>
      <c r="AE3159" s="251"/>
      <c r="AF3159" s="252"/>
      <c r="AG3159" s="255"/>
      <c r="AH3159" s="253"/>
      <c r="AI3159" s="230"/>
      <c r="AJ3159" s="230"/>
      <c r="AK3159" s="230"/>
      <c r="AL3159" s="230"/>
      <c r="AM3159" s="230"/>
      <c r="AN3159" s="230"/>
      <c r="AO3159" s="230"/>
      <c r="AP3159" s="230"/>
      <c r="AQ3159" s="230"/>
      <c r="AR3159" s="249"/>
      <c r="AS3159" s="230"/>
      <c r="AT3159" s="230"/>
      <c r="AU3159" s="230"/>
      <c r="AV3159" s="230"/>
      <c r="AW3159" s="230"/>
      <c r="AX3159" s="230"/>
      <c r="AY3159" s="230"/>
      <c r="AZ3159" s="230"/>
      <c r="BA3159" s="230"/>
      <c r="BB3159" s="230"/>
      <c r="BC3159" s="230"/>
      <c r="BD3159" s="230"/>
      <c r="BE3159" s="230"/>
      <c r="BF3159" s="230"/>
      <c r="BG3159" s="230"/>
      <c r="BH3159" s="230"/>
      <c r="BI3159" s="230"/>
      <c r="BJ3159" s="230"/>
      <c r="BK3159" s="230"/>
      <c r="BL3159" s="230"/>
      <c r="BM3159" s="230"/>
      <c r="BN3159" s="230"/>
      <c r="BO3159" s="230"/>
      <c r="BP3159" s="230"/>
      <c r="BQ3159" s="230"/>
      <c r="BR3159" s="230"/>
      <c r="BS3159" s="230"/>
      <c r="BT3159" s="230"/>
      <c r="BU3159" s="230"/>
      <c r="BV3159" s="230"/>
      <c r="BW3159" s="230"/>
      <c r="BX3159" s="230"/>
      <c r="BY3159" s="230"/>
      <c r="BZ3159" s="230"/>
      <c r="CA3159" s="230"/>
      <c r="CB3159" s="230"/>
      <c r="CC3159" s="230"/>
      <c r="CD3159" s="230"/>
      <c r="CE3159" s="230"/>
      <c r="CF3159" s="230"/>
      <c r="CG3159" s="230"/>
      <c r="CH3159" s="230"/>
      <c r="CI3159" s="230"/>
      <c r="CJ3159" s="230"/>
    </row>
    <row r="3160" spans="1:88" ht="14.25" customHeight="1">
      <c r="A3160" s="123"/>
      <c r="B3160" s="122"/>
      <c r="C3160" s="123"/>
      <c r="E3160" s="224"/>
      <c r="F3160" s="224"/>
      <c r="G3160" s="224"/>
      <c r="H3160" s="224"/>
      <c r="I3160" s="232"/>
      <c r="J3160" s="224"/>
      <c r="K3160" s="224"/>
      <c r="L3160" s="224"/>
      <c r="M3160" s="233"/>
      <c r="N3160" s="224"/>
      <c r="P3160" s="233"/>
      <c r="Q3160" s="154"/>
      <c r="R3160" s="154"/>
      <c r="S3160" s="154"/>
      <c r="T3160" s="154"/>
      <c r="U3160" s="236"/>
      <c r="V3160" s="225"/>
      <c r="W3160" s="246"/>
      <c r="X3160" s="247"/>
      <c r="Y3160" s="248"/>
      <c r="Z3160" s="249"/>
      <c r="AA3160" s="249"/>
      <c r="AB3160" s="256"/>
      <c r="AC3160" s="256"/>
      <c r="AD3160" s="230"/>
      <c r="AE3160" s="251"/>
      <c r="AF3160" s="252"/>
      <c r="AG3160" s="255"/>
      <c r="AH3160" s="253"/>
      <c r="AI3160" s="230"/>
      <c r="AJ3160" s="230"/>
      <c r="AK3160" s="230"/>
      <c r="AL3160" s="230"/>
      <c r="AM3160" s="230"/>
      <c r="AN3160" s="230"/>
      <c r="AO3160" s="230"/>
      <c r="AP3160" s="230"/>
      <c r="AQ3160" s="230"/>
      <c r="AR3160" s="249"/>
      <c r="AS3160" s="230"/>
      <c r="AT3160" s="230"/>
      <c r="AU3160" s="230"/>
      <c r="AV3160" s="230"/>
      <c r="AW3160" s="230"/>
      <c r="AX3160" s="230"/>
      <c r="AY3160" s="230"/>
      <c r="AZ3160" s="230"/>
      <c r="BA3160" s="230"/>
      <c r="BB3160" s="230"/>
      <c r="BC3160" s="230"/>
      <c r="BD3160" s="230"/>
      <c r="BE3160" s="230"/>
      <c r="BF3160" s="230"/>
      <c r="BG3160" s="230"/>
      <c r="BH3160" s="230"/>
      <c r="BI3160" s="230"/>
      <c r="BJ3160" s="230"/>
      <c r="BK3160" s="230"/>
      <c r="BL3160" s="230"/>
      <c r="BM3160" s="230"/>
      <c r="BN3160" s="230"/>
      <c r="BO3160" s="230"/>
      <c r="BP3160" s="230"/>
      <c r="BQ3160" s="230"/>
      <c r="BR3160" s="230"/>
      <c r="BS3160" s="230"/>
      <c r="BT3160" s="230"/>
      <c r="BU3160" s="230"/>
      <c r="BV3160" s="230"/>
      <c r="BW3160" s="230"/>
      <c r="BX3160" s="230"/>
      <c r="BY3160" s="230"/>
      <c r="BZ3160" s="230"/>
      <c r="CA3160" s="230"/>
      <c r="CB3160" s="230"/>
      <c r="CC3160" s="230"/>
      <c r="CD3160" s="230"/>
      <c r="CE3160" s="230"/>
      <c r="CF3160" s="230"/>
      <c r="CG3160" s="230"/>
      <c r="CH3160" s="230"/>
      <c r="CI3160" s="230"/>
      <c r="CJ3160" s="230"/>
    </row>
    <row r="3161" spans="1:88" ht="14.25" customHeight="1">
      <c r="A3161" s="123"/>
      <c r="B3161" s="122"/>
      <c r="C3161" s="123"/>
      <c r="E3161" s="224"/>
      <c r="F3161" s="224"/>
      <c r="G3161" s="224"/>
      <c r="H3161" s="224"/>
      <c r="I3161" s="232"/>
      <c r="J3161" s="224"/>
      <c r="K3161" s="224"/>
      <c r="L3161" s="224"/>
      <c r="M3161" s="233"/>
      <c r="N3161" s="224"/>
      <c r="P3161" s="233"/>
      <c r="Q3161" s="154"/>
      <c r="R3161" s="154"/>
      <c r="S3161" s="154"/>
      <c r="T3161" s="154"/>
      <c r="U3161" s="236"/>
      <c r="V3161" s="225"/>
      <c r="W3161" s="246"/>
      <c r="X3161" s="247"/>
      <c r="Y3161" s="248"/>
      <c r="Z3161" s="249"/>
      <c r="AA3161" s="249"/>
      <c r="AB3161" s="256"/>
      <c r="AC3161" s="256"/>
      <c r="AD3161" s="230"/>
      <c r="AE3161" s="251"/>
      <c r="AF3161" s="252"/>
      <c r="AG3161" s="255"/>
      <c r="AH3161" s="253"/>
      <c r="AI3161" s="230"/>
      <c r="AJ3161" s="230"/>
      <c r="AK3161" s="230"/>
      <c r="AL3161" s="230"/>
      <c r="AM3161" s="230"/>
      <c r="AN3161" s="230"/>
      <c r="AO3161" s="230"/>
      <c r="AP3161" s="230"/>
      <c r="AQ3161" s="230"/>
      <c r="AR3161" s="249"/>
      <c r="AS3161" s="230"/>
      <c r="AT3161" s="230"/>
      <c r="AU3161" s="230"/>
      <c r="AV3161" s="230"/>
      <c r="AW3161" s="230"/>
      <c r="AX3161" s="230"/>
      <c r="AY3161" s="230"/>
      <c r="AZ3161" s="230"/>
      <c r="BA3161" s="230"/>
      <c r="BB3161" s="230"/>
      <c r="BC3161" s="230"/>
      <c r="BD3161" s="230"/>
      <c r="BE3161" s="230"/>
      <c r="BF3161" s="230"/>
      <c r="BG3161" s="230"/>
      <c r="BH3161" s="230"/>
      <c r="BI3161" s="230"/>
      <c r="BJ3161" s="230"/>
      <c r="BK3161" s="230"/>
      <c r="BL3161" s="230"/>
      <c r="BM3161" s="230"/>
      <c r="BN3161" s="230"/>
      <c r="BO3161" s="230"/>
      <c r="BP3161" s="230"/>
      <c r="BQ3161" s="230"/>
      <c r="BR3161" s="230"/>
      <c r="BS3161" s="230"/>
      <c r="BT3161" s="230"/>
      <c r="BU3161" s="230"/>
      <c r="BV3161" s="230"/>
      <c r="BW3161" s="230"/>
      <c r="BX3161" s="230"/>
      <c r="BY3161" s="230"/>
      <c r="BZ3161" s="230"/>
      <c r="CA3161" s="230"/>
      <c r="CB3161" s="230"/>
      <c r="CC3161" s="230"/>
      <c r="CD3161" s="230"/>
      <c r="CE3161" s="230"/>
      <c r="CF3161" s="230"/>
      <c r="CG3161" s="230"/>
      <c r="CH3161" s="230"/>
      <c r="CI3161" s="230"/>
      <c r="CJ3161" s="230"/>
    </row>
    <row r="3162" spans="1:88" ht="14.25" customHeight="1">
      <c r="A3162" s="123"/>
      <c r="B3162" s="122"/>
      <c r="C3162" s="123"/>
      <c r="E3162" s="224"/>
      <c r="F3162" s="224"/>
      <c r="G3162" s="224"/>
      <c r="H3162" s="224"/>
      <c r="I3162" s="232"/>
      <c r="J3162" s="224"/>
      <c r="K3162" s="224"/>
      <c r="L3162" s="224"/>
      <c r="M3162" s="233"/>
      <c r="N3162" s="224"/>
      <c r="P3162" s="233"/>
      <c r="Q3162" s="154"/>
      <c r="R3162" s="154"/>
      <c r="S3162" s="154"/>
      <c r="T3162" s="154"/>
      <c r="U3162" s="236"/>
      <c r="V3162" s="225"/>
      <c r="W3162" s="246"/>
      <c r="X3162" s="247"/>
      <c r="Y3162" s="248"/>
      <c r="Z3162" s="249"/>
      <c r="AA3162" s="249"/>
      <c r="AB3162" s="256"/>
      <c r="AC3162" s="256"/>
      <c r="AD3162" s="230"/>
      <c r="AE3162" s="251"/>
      <c r="AF3162" s="252"/>
      <c r="AG3162" s="255"/>
      <c r="AH3162" s="253"/>
      <c r="AI3162" s="230"/>
      <c r="AJ3162" s="230"/>
      <c r="AK3162" s="230"/>
      <c r="AL3162" s="230"/>
      <c r="AM3162" s="230"/>
      <c r="AN3162" s="230"/>
      <c r="AO3162" s="230"/>
      <c r="AP3162" s="230"/>
      <c r="AQ3162" s="230"/>
      <c r="AR3162" s="249"/>
      <c r="AS3162" s="230"/>
      <c r="AT3162" s="230"/>
      <c r="AU3162" s="230"/>
      <c r="AV3162" s="230"/>
      <c r="AW3162" s="230"/>
      <c r="AX3162" s="230"/>
      <c r="AY3162" s="230"/>
      <c r="AZ3162" s="230"/>
      <c r="BA3162" s="230"/>
      <c r="BB3162" s="230"/>
      <c r="BC3162" s="230"/>
      <c r="BD3162" s="230"/>
      <c r="BE3162" s="230"/>
      <c r="BF3162" s="230"/>
      <c r="BG3162" s="230"/>
      <c r="BH3162" s="230"/>
      <c r="BI3162" s="230"/>
      <c r="BJ3162" s="230"/>
      <c r="BK3162" s="230"/>
      <c r="BL3162" s="230"/>
      <c r="BM3162" s="230"/>
      <c r="BN3162" s="230"/>
      <c r="BO3162" s="230"/>
      <c r="BP3162" s="230"/>
      <c r="BQ3162" s="230"/>
      <c r="BR3162" s="230"/>
      <c r="BS3162" s="230"/>
      <c r="BT3162" s="230"/>
      <c r="BU3162" s="230"/>
      <c r="BV3162" s="230"/>
      <c r="BW3162" s="230"/>
      <c r="BX3162" s="230"/>
      <c r="BY3162" s="230"/>
      <c r="BZ3162" s="230"/>
      <c r="CA3162" s="230"/>
      <c r="CB3162" s="230"/>
      <c r="CC3162" s="230"/>
      <c r="CD3162" s="230"/>
      <c r="CE3162" s="230"/>
      <c r="CF3162" s="230"/>
      <c r="CG3162" s="230"/>
      <c r="CH3162" s="230"/>
      <c r="CI3162" s="230"/>
      <c r="CJ3162" s="230"/>
    </row>
    <row r="3163" spans="1:88" ht="14.25" customHeight="1">
      <c r="A3163" s="123"/>
      <c r="B3163" s="122"/>
      <c r="C3163" s="123"/>
      <c r="E3163" s="224"/>
      <c r="F3163" s="224"/>
      <c r="G3163" s="224"/>
      <c r="H3163" s="224"/>
      <c r="I3163" s="232"/>
      <c r="J3163" s="224"/>
      <c r="K3163" s="224"/>
      <c r="L3163" s="224"/>
      <c r="M3163" s="233"/>
      <c r="N3163" s="224"/>
      <c r="P3163" s="233"/>
      <c r="Q3163" s="154"/>
      <c r="R3163" s="154"/>
      <c r="S3163" s="154"/>
      <c r="T3163" s="154"/>
      <c r="U3163" s="236"/>
      <c r="V3163" s="225"/>
      <c r="W3163" s="246"/>
      <c r="X3163" s="247"/>
      <c r="Y3163" s="248"/>
      <c r="Z3163" s="249"/>
      <c r="AA3163" s="249"/>
      <c r="AB3163" s="256"/>
      <c r="AC3163" s="256"/>
      <c r="AD3163" s="230"/>
      <c r="AE3163" s="251"/>
      <c r="AF3163" s="252"/>
      <c r="AG3163" s="255"/>
      <c r="AH3163" s="253"/>
      <c r="AI3163" s="230"/>
      <c r="AJ3163" s="230"/>
      <c r="AK3163" s="230"/>
      <c r="AL3163" s="230"/>
      <c r="AM3163" s="230"/>
      <c r="AN3163" s="230"/>
      <c r="AO3163" s="230"/>
      <c r="AP3163" s="230"/>
      <c r="AQ3163" s="230"/>
      <c r="AR3163" s="249"/>
      <c r="AS3163" s="230"/>
      <c r="AT3163" s="230"/>
      <c r="AU3163" s="230"/>
      <c r="AV3163" s="230"/>
      <c r="AW3163" s="230"/>
      <c r="AX3163" s="230"/>
      <c r="AY3163" s="230"/>
      <c r="AZ3163" s="230"/>
      <c r="BA3163" s="230"/>
      <c r="BB3163" s="230"/>
      <c r="BC3163" s="230"/>
      <c r="BD3163" s="230"/>
      <c r="BE3163" s="230"/>
      <c r="BF3163" s="230"/>
      <c r="BG3163" s="230"/>
      <c r="BH3163" s="230"/>
      <c r="BI3163" s="230"/>
      <c r="BJ3163" s="230"/>
      <c r="BK3163" s="230"/>
      <c r="BL3163" s="230"/>
      <c r="BM3163" s="230"/>
      <c r="BN3163" s="230"/>
      <c r="BO3163" s="230"/>
      <c r="BP3163" s="230"/>
      <c r="BQ3163" s="230"/>
      <c r="BR3163" s="230"/>
      <c r="BS3163" s="230"/>
      <c r="BT3163" s="230"/>
      <c r="BU3163" s="230"/>
      <c r="BV3163" s="230"/>
      <c r="BW3163" s="230"/>
      <c r="BX3163" s="230"/>
      <c r="BY3163" s="230"/>
      <c r="BZ3163" s="230"/>
      <c r="CA3163" s="230"/>
      <c r="CB3163" s="230"/>
      <c r="CC3163" s="230"/>
      <c r="CD3163" s="230"/>
      <c r="CE3163" s="230"/>
      <c r="CF3163" s="230"/>
      <c r="CG3163" s="230"/>
      <c r="CH3163" s="230"/>
      <c r="CI3163" s="230"/>
      <c r="CJ3163" s="230"/>
    </row>
    <row r="3164" spans="1:88" ht="14.25" customHeight="1">
      <c r="A3164" s="123"/>
      <c r="B3164" s="122"/>
      <c r="C3164" s="123"/>
      <c r="E3164" s="224"/>
      <c r="F3164" s="224"/>
      <c r="G3164" s="224"/>
      <c r="H3164" s="224"/>
      <c r="I3164" s="232"/>
      <c r="J3164" s="224"/>
      <c r="K3164" s="224"/>
      <c r="L3164" s="224"/>
      <c r="M3164" s="233"/>
      <c r="N3164" s="224"/>
      <c r="P3164" s="233"/>
      <c r="Q3164" s="154"/>
      <c r="R3164" s="154"/>
      <c r="S3164" s="154"/>
      <c r="T3164" s="154"/>
      <c r="U3164" s="236"/>
      <c r="V3164" s="225"/>
      <c r="W3164" s="246"/>
      <c r="X3164" s="247"/>
      <c r="Y3164" s="248"/>
      <c r="Z3164" s="249"/>
      <c r="AA3164" s="249"/>
      <c r="AB3164" s="256"/>
      <c r="AC3164" s="256"/>
      <c r="AD3164" s="230"/>
      <c r="AE3164" s="251"/>
      <c r="AF3164" s="252"/>
      <c r="AG3164" s="255"/>
      <c r="AH3164" s="253"/>
      <c r="AI3164" s="230"/>
      <c r="AJ3164" s="230"/>
      <c r="AK3164" s="230"/>
      <c r="AL3164" s="230"/>
      <c r="AM3164" s="230"/>
      <c r="AN3164" s="230"/>
      <c r="AO3164" s="230"/>
      <c r="AP3164" s="230"/>
      <c r="AQ3164" s="230"/>
      <c r="AR3164" s="249"/>
      <c r="AS3164" s="230"/>
      <c r="AT3164" s="230"/>
      <c r="AU3164" s="230"/>
      <c r="AV3164" s="230"/>
      <c r="AW3164" s="230"/>
      <c r="AX3164" s="230"/>
      <c r="AY3164" s="230"/>
      <c r="AZ3164" s="230"/>
      <c r="BA3164" s="230"/>
      <c r="BB3164" s="230"/>
      <c r="BC3164" s="230"/>
      <c r="BD3164" s="230"/>
      <c r="BE3164" s="230"/>
      <c r="BF3164" s="230"/>
      <c r="BG3164" s="230"/>
      <c r="BH3164" s="230"/>
      <c r="BI3164" s="230"/>
      <c r="BJ3164" s="230"/>
      <c r="BK3164" s="230"/>
      <c r="BL3164" s="230"/>
      <c r="BM3164" s="230"/>
      <c r="BN3164" s="230"/>
      <c r="BO3164" s="230"/>
      <c r="BP3164" s="230"/>
      <c r="BQ3164" s="230"/>
      <c r="BR3164" s="230"/>
      <c r="BS3164" s="230"/>
      <c r="BT3164" s="230"/>
      <c r="BU3164" s="230"/>
      <c r="BV3164" s="230"/>
      <c r="BW3164" s="230"/>
      <c r="BX3164" s="230"/>
      <c r="BY3164" s="230"/>
      <c r="BZ3164" s="230"/>
      <c r="CA3164" s="230"/>
      <c r="CB3164" s="230"/>
      <c r="CC3164" s="230"/>
      <c r="CD3164" s="230"/>
      <c r="CE3164" s="230"/>
      <c r="CF3164" s="230"/>
      <c r="CG3164" s="230"/>
      <c r="CH3164" s="230"/>
      <c r="CI3164" s="230"/>
      <c r="CJ3164" s="230"/>
    </row>
    <row r="3165" spans="1:88" ht="14.25" customHeight="1">
      <c r="A3165" s="123"/>
      <c r="B3165" s="122"/>
      <c r="C3165" s="123"/>
      <c r="E3165" s="224"/>
      <c r="F3165" s="224"/>
      <c r="G3165" s="224"/>
      <c r="H3165" s="224"/>
      <c r="I3165" s="232"/>
      <c r="J3165" s="224"/>
      <c r="K3165" s="224"/>
      <c r="L3165" s="224"/>
      <c r="M3165" s="233"/>
      <c r="N3165" s="224"/>
      <c r="P3165" s="233"/>
      <c r="Q3165" s="154"/>
      <c r="R3165" s="154"/>
      <c r="S3165" s="154"/>
      <c r="T3165" s="154"/>
      <c r="U3165" s="236"/>
      <c r="V3165" s="225"/>
      <c r="W3165" s="246"/>
      <c r="X3165" s="247"/>
      <c r="Y3165" s="248"/>
      <c r="Z3165" s="249"/>
      <c r="AA3165" s="249"/>
      <c r="AB3165" s="256"/>
      <c r="AC3165" s="256"/>
      <c r="AD3165" s="230"/>
      <c r="AE3165" s="251"/>
      <c r="AF3165" s="252"/>
      <c r="AG3165" s="255"/>
      <c r="AH3165" s="253"/>
      <c r="AI3165" s="230"/>
      <c r="AJ3165" s="230"/>
      <c r="AK3165" s="230"/>
      <c r="AL3165" s="230"/>
      <c r="AM3165" s="230"/>
      <c r="AN3165" s="230"/>
      <c r="AO3165" s="230"/>
      <c r="AP3165" s="230"/>
      <c r="AQ3165" s="230"/>
      <c r="AR3165" s="249"/>
      <c r="AS3165" s="230"/>
      <c r="AT3165" s="230"/>
      <c r="AU3165" s="230"/>
      <c r="AV3165" s="230"/>
      <c r="AW3165" s="230"/>
      <c r="AX3165" s="230"/>
      <c r="AY3165" s="230"/>
      <c r="AZ3165" s="230"/>
      <c r="BA3165" s="230"/>
      <c r="BB3165" s="230"/>
      <c r="BC3165" s="230"/>
      <c r="BD3165" s="230"/>
      <c r="BE3165" s="230"/>
      <c r="BF3165" s="230"/>
      <c r="BG3165" s="230"/>
      <c r="BH3165" s="230"/>
      <c r="BI3165" s="230"/>
      <c r="BJ3165" s="230"/>
      <c r="BK3165" s="230"/>
      <c r="BL3165" s="230"/>
      <c r="BM3165" s="230"/>
      <c r="BN3165" s="230"/>
      <c r="BO3165" s="230"/>
      <c r="BP3165" s="230"/>
      <c r="BQ3165" s="230"/>
      <c r="BR3165" s="230"/>
      <c r="BS3165" s="230"/>
      <c r="BT3165" s="230"/>
      <c r="BU3165" s="230"/>
      <c r="BV3165" s="230"/>
      <c r="BW3165" s="230"/>
      <c r="BX3165" s="230"/>
      <c r="BY3165" s="230"/>
      <c r="BZ3165" s="230"/>
      <c r="CA3165" s="230"/>
      <c r="CB3165" s="230"/>
      <c r="CC3165" s="230"/>
      <c r="CD3165" s="230"/>
      <c r="CE3165" s="230"/>
      <c r="CF3165" s="230"/>
      <c r="CG3165" s="230"/>
      <c r="CH3165" s="230"/>
      <c r="CI3165" s="230"/>
      <c r="CJ3165" s="230"/>
    </row>
    <row r="3166" spans="1:88" ht="14.25" customHeight="1">
      <c r="A3166" s="123"/>
      <c r="B3166" s="122"/>
      <c r="C3166" s="123"/>
      <c r="E3166" s="224"/>
      <c r="F3166" s="224"/>
      <c r="G3166" s="224"/>
      <c r="H3166" s="224"/>
      <c r="I3166" s="232"/>
      <c r="J3166" s="224"/>
      <c r="K3166" s="224"/>
      <c r="L3166" s="224"/>
      <c r="M3166" s="233"/>
      <c r="N3166" s="224"/>
      <c r="P3166" s="233"/>
      <c r="Q3166" s="154"/>
      <c r="R3166" s="154"/>
      <c r="S3166" s="154"/>
      <c r="T3166" s="154"/>
      <c r="U3166" s="236"/>
      <c r="V3166" s="225"/>
      <c r="W3166" s="246"/>
      <c r="X3166" s="247"/>
      <c r="Y3166" s="248"/>
      <c r="Z3166" s="249"/>
      <c r="AA3166" s="249"/>
      <c r="AB3166" s="256"/>
      <c r="AC3166" s="256"/>
      <c r="AD3166" s="230"/>
      <c r="AE3166" s="251"/>
      <c r="AF3166" s="252"/>
      <c r="AG3166" s="255"/>
      <c r="AH3166" s="253"/>
      <c r="AI3166" s="230"/>
      <c r="AJ3166" s="230"/>
      <c r="AK3166" s="230"/>
      <c r="AL3166" s="230"/>
      <c r="AM3166" s="230"/>
      <c r="AN3166" s="230"/>
      <c r="AO3166" s="230"/>
      <c r="AP3166" s="230"/>
      <c r="AQ3166" s="230"/>
      <c r="AR3166" s="249"/>
      <c r="AS3166" s="230"/>
      <c r="AT3166" s="230"/>
      <c r="AU3166" s="230"/>
      <c r="AV3166" s="230"/>
      <c r="AW3166" s="230"/>
      <c r="AX3166" s="230"/>
      <c r="AY3166" s="230"/>
      <c r="AZ3166" s="230"/>
      <c r="BA3166" s="230"/>
      <c r="BB3166" s="230"/>
      <c r="BC3166" s="230"/>
      <c r="BD3166" s="230"/>
      <c r="BE3166" s="230"/>
      <c r="BF3166" s="230"/>
      <c r="BG3166" s="230"/>
      <c r="BH3166" s="230"/>
      <c r="BI3166" s="230"/>
      <c r="BJ3166" s="230"/>
      <c r="BK3166" s="230"/>
      <c r="BL3166" s="230"/>
      <c r="BM3166" s="230"/>
      <c r="BN3166" s="230"/>
      <c r="BO3166" s="230"/>
      <c r="BP3166" s="230"/>
      <c r="BQ3166" s="230"/>
      <c r="BR3166" s="230"/>
      <c r="BS3166" s="230"/>
      <c r="BT3166" s="230"/>
      <c r="BU3166" s="230"/>
      <c r="BV3166" s="230"/>
      <c r="BW3166" s="230"/>
      <c r="BX3166" s="230"/>
      <c r="BY3166" s="230"/>
      <c r="BZ3166" s="230"/>
      <c r="CA3166" s="230"/>
      <c r="CB3166" s="230"/>
      <c r="CC3166" s="230"/>
      <c r="CD3166" s="230"/>
      <c r="CE3166" s="230"/>
      <c r="CF3166" s="230"/>
      <c r="CG3166" s="230"/>
      <c r="CH3166" s="230"/>
      <c r="CI3166" s="230"/>
      <c r="CJ3166" s="230"/>
    </row>
    <row r="3167" spans="1:88" ht="14.25" customHeight="1">
      <c r="A3167" s="123"/>
      <c r="B3167" s="122"/>
      <c r="C3167" s="123"/>
      <c r="E3167" s="224"/>
      <c r="F3167" s="224"/>
      <c r="G3167" s="224"/>
      <c r="H3167" s="224"/>
      <c r="I3167" s="232"/>
      <c r="J3167" s="224"/>
      <c r="K3167" s="224"/>
      <c r="L3167" s="224"/>
      <c r="M3167" s="233"/>
      <c r="N3167" s="224"/>
      <c r="P3167" s="233"/>
      <c r="Q3167" s="154"/>
      <c r="R3167" s="154"/>
      <c r="S3167" s="154"/>
      <c r="T3167" s="154"/>
      <c r="U3167" s="236"/>
      <c r="V3167" s="225"/>
      <c r="W3167" s="246"/>
      <c r="X3167" s="247"/>
      <c r="Y3167" s="248"/>
      <c r="Z3167" s="249"/>
      <c r="AA3167" s="249"/>
      <c r="AB3167" s="256"/>
      <c r="AC3167" s="256"/>
      <c r="AD3167" s="230"/>
      <c r="AE3167" s="251"/>
      <c r="AF3167" s="252"/>
      <c r="AG3167" s="255"/>
      <c r="AH3167" s="253"/>
      <c r="AI3167" s="230"/>
      <c r="AJ3167" s="230"/>
      <c r="AK3167" s="230"/>
      <c r="AL3167" s="230"/>
      <c r="AM3167" s="230"/>
      <c r="AN3167" s="230"/>
      <c r="AO3167" s="230"/>
      <c r="AP3167" s="230"/>
      <c r="AQ3167" s="230"/>
      <c r="AR3167" s="249"/>
      <c r="AS3167" s="230"/>
      <c r="AT3167" s="230"/>
      <c r="AU3167" s="230"/>
      <c r="AV3167" s="230"/>
      <c r="AW3167" s="230"/>
      <c r="AX3167" s="230"/>
      <c r="AY3167" s="230"/>
      <c r="AZ3167" s="230"/>
      <c r="BA3167" s="230"/>
      <c r="BB3167" s="230"/>
      <c r="BC3167" s="230"/>
      <c r="BD3167" s="230"/>
      <c r="BE3167" s="230"/>
      <c r="BF3167" s="230"/>
      <c r="BG3167" s="230"/>
      <c r="BH3167" s="230"/>
      <c r="BI3167" s="230"/>
      <c r="BJ3167" s="230"/>
      <c r="BK3167" s="230"/>
      <c r="BL3167" s="230"/>
      <c r="BM3167" s="230"/>
      <c r="BN3167" s="230"/>
      <c r="BO3167" s="230"/>
      <c r="BP3167" s="230"/>
      <c r="BQ3167" s="230"/>
      <c r="BR3167" s="230"/>
      <c r="BS3167" s="230"/>
      <c r="BT3167" s="230"/>
      <c r="BU3167" s="230"/>
      <c r="BV3167" s="230"/>
      <c r="BW3167" s="230"/>
      <c r="BX3167" s="230"/>
      <c r="BY3167" s="230"/>
      <c r="BZ3167" s="230"/>
      <c r="CA3167" s="230"/>
      <c r="CB3167" s="230"/>
      <c r="CC3167" s="230"/>
      <c r="CD3167" s="230"/>
      <c r="CE3167" s="230"/>
      <c r="CF3167" s="230"/>
      <c r="CG3167" s="230"/>
      <c r="CH3167" s="230"/>
      <c r="CI3167" s="230"/>
      <c r="CJ3167" s="230"/>
    </row>
    <row r="3168" spans="1:88" ht="14.25" customHeight="1">
      <c r="A3168" s="123"/>
      <c r="B3168" s="122"/>
      <c r="C3168" s="123"/>
      <c r="E3168" s="224"/>
      <c r="F3168" s="224"/>
      <c r="G3168" s="224"/>
      <c r="H3168" s="224"/>
      <c r="I3168" s="232"/>
      <c r="J3168" s="224"/>
      <c r="K3168" s="224"/>
      <c r="L3168" s="224"/>
      <c r="M3168" s="233"/>
      <c r="N3168" s="224"/>
      <c r="P3168" s="233"/>
      <c r="Q3168" s="154"/>
      <c r="R3168" s="154"/>
      <c r="S3168" s="154"/>
      <c r="T3168" s="154"/>
      <c r="U3168" s="236"/>
      <c r="V3168" s="225"/>
      <c r="W3168" s="246"/>
      <c r="X3168" s="247"/>
      <c r="Y3168" s="248"/>
      <c r="Z3168" s="249"/>
      <c r="AA3168" s="249"/>
      <c r="AB3168" s="256"/>
      <c r="AC3168" s="256"/>
      <c r="AD3168" s="230"/>
      <c r="AE3168" s="251"/>
      <c r="AF3168" s="252"/>
      <c r="AG3168" s="255"/>
      <c r="AH3168" s="253"/>
      <c r="AI3168" s="230"/>
      <c r="AJ3168" s="230"/>
      <c r="AK3168" s="230"/>
      <c r="AL3168" s="230"/>
      <c r="AM3168" s="230"/>
      <c r="AN3168" s="230"/>
      <c r="AO3168" s="230"/>
      <c r="AP3168" s="230"/>
      <c r="AQ3168" s="230"/>
      <c r="AR3168" s="249"/>
      <c r="AS3168" s="230"/>
      <c r="AT3168" s="230"/>
      <c r="AU3168" s="230"/>
      <c r="AV3168" s="230"/>
      <c r="AW3168" s="230"/>
      <c r="AX3168" s="230"/>
      <c r="AY3168" s="230"/>
      <c r="AZ3168" s="230"/>
      <c r="BA3168" s="230"/>
      <c r="BB3168" s="230"/>
      <c r="BC3168" s="230"/>
      <c r="BD3168" s="230"/>
      <c r="BE3168" s="230"/>
      <c r="BF3168" s="230"/>
      <c r="BG3168" s="230"/>
      <c r="BH3168" s="230"/>
      <c r="BI3168" s="230"/>
      <c r="BJ3168" s="230"/>
      <c r="BK3168" s="230"/>
      <c r="BL3168" s="230"/>
      <c r="BM3168" s="230"/>
      <c r="BN3168" s="230"/>
      <c r="BO3168" s="230"/>
      <c r="BP3168" s="230"/>
      <c r="BQ3168" s="230"/>
      <c r="BR3168" s="230"/>
      <c r="BS3168" s="230"/>
      <c r="BT3168" s="230"/>
      <c r="BU3168" s="230"/>
      <c r="BV3168" s="230"/>
      <c r="BW3168" s="230"/>
      <c r="BX3168" s="230"/>
      <c r="BY3168" s="230"/>
      <c r="BZ3168" s="230"/>
      <c r="CA3168" s="230"/>
      <c r="CB3168" s="230"/>
      <c r="CC3168" s="230"/>
      <c r="CD3168" s="230"/>
      <c r="CE3168" s="230"/>
      <c r="CF3168" s="230"/>
      <c r="CG3168" s="230"/>
      <c r="CH3168" s="230"/>
      <c r="CI3168" s="230"/>
      <c r="CJ3168" s="230"/>
    </row>
    <row r="3169" spans="1:88" ht="14.25" customHeight="1">
      <c r="A3169" s="123"/>
      <c r="B3169" s="122"/>
      <c r="C3169" s="123"/>
      <c r="E3169" s="224"/>
      <c r="F3169" s="224"/>
      <c r="G3169" s="224"/>
      <c r="H3169" s="224"/>
      <c r="I3169" s="232"/>
      <c r="J3169" s="224"/>
      <c r="K3169" s="224"/>
      <c r="L3169" s="224"/>
      <c r="M3169" s="233"/>
      <c r="N3169" s="224"/>
      <c r="P3169" s="233"/>
      <c r="Q3169" s="154"/>
      <c r="R3169" s="154"/>
      <c r="S3169" s="154"/>
      <c r="T3169" s="154"/>
      <c r="U3169" s="236"/>
      <c r="V3169" s="225"/>
      <c r="W3169" s="246"/>
      <c r="X3169" s="247"/>
      <c r="Y3169" s="248"/>
      <c r="Z3169" s="249"/>
      <c r="AA3169" s="249"/>
      <c r="AB3169" s="256"/>
      <c r="AC3169" s="256"/>
      <c r="AD3169" s="230"/>
      <c r="AE3169" s="251"/>
      <c r="AF3169" s="252"/>
      <c r="AG3169" s="255"/>
      <c r="AH3169" s="253"/>
      <c r="AI3169" s="230"/>
      <c r="AJ3169" s="230"/>
      <c r="AK3169" s="230"/>
      <c r="AL3169" s="230"/>
      <c r="AM3169" s="230"/>
      <c r="AN3169" s="230"/>
      <c r="AO3169" s="230"/>
      <c r="AP3169" s="230"/>
      <c r="AQ3169" s="230"/>
      <c r="AR3169" s="249"/>
      <c r="AS3169" s="230"/>
      <c r="AT3169" s="230"/>
      <c r="AU3169" s="230"/>
      <c r="AV3169" s="230"/>
      <c r="AW3169" s="230"/>
      <c r="AX3169" s="230"/>
      <c r="AY3169" s="230"/>
      <c r="AZ3169" s="230"/>
      <c r="BA3169" s="230"/>
      <c r="BB3169" s="230"/>
      <c r="BC3169" s="230"/>
      <c r="BD3169" s="230"/>
      <c r="BE3169" s="230"/>
      <c r="BF3169" s="230"/>
      <c r="BG3169" s="230"/>
      <c r="BH3169" s="230"/>
      <c r="BI3169" s="230"/>
      <c r="BJ3169" s="230"/>
      <c r="BK3169" s="230"/>
      <c r="BL3169" s="230"/>
      <c r="BM3169" s="230"/>
      <c r="BN3169" s="230"/>
      <c r="BO3169" s="230"/>
      <c r="BP3169" s="230"/>
      <c r="BQ3169" s="230"/>
      <c r="BR3169" s="230"/>
      <c r="BS3169" s="230"/>
      <c r="BT3169" s="230"/>
      <c r="BU3169" s="230"/>
      <c r="BV3169" s="230"/>
      <c r="BW3169" s="230"/>
      <c r="BX3169" s="230"/>
      <c r="BY3169" s="230"/>
      <c r="BZ3169" s="230"/>
      <c r="CA3169" s="230"/>
      <c r="CB3169" s="230"/>
      <c r="CC3169" s="230"/>
      <c r="CD3169" s="230"/>
      <c r="CE3169" s="230"/>
      <c r="CF3169" s="230"/>
      <c r="CG3169" s="230"/>
      <c r="CH3169" s="230"/>
      <c r="CI3169" s="230"/>
      <c r="CJ3169" s="230"/>
    </row>
    <row r="3170" spans="1:88" ht="14.25" customHeight="1">
      <c r="A3170" s="123"/>
      <c r="B3170" s="122"/>
      <c r="C3170" s="123"/>
      <c r="E3170" s="224"/>
      <c r="F3170" s="224"/>
      <c r="G3170" s="224"/>
      <c r="H3170" s="224"/>
      <c r="I3170" s="232"/>
      <c r="J3170" s="224"/>
      <c r="K3170" s="224"/>
      <c r="L3170" s="224"/>
      <c r="M3170" s="233"/>
      <c r="N3170" s="224"/>
      <c r="P3170" s="233"/>
      <c r="Q3170" s="154"/>
      <c r="R3170" s="154"/>
      <c r="S3170" s="154"/>
      <c r="T3170" s="154"/>
      <c r="U3170" s="236"/>
      <c r="V3170" s="225"/>
      <c r="W3170" s="246"/>
      <c r="X3170" s="247"/>
      <c r="Y3170" s="248"/>
      <c r="Z3170" s="249"/>
      <c r="AA3170" s="249"/>
      <c r="AB3170" s="256"/>
      <c r="AC3170" s="256"/>
      <c r="AD3170" s="230"/>
      <c r="AE3170" s="251"/>
      <c r="AF3170" s="252"/>
      <c r="AG3170" s="255"/>
      <c r="AH3170" s="253"/>
      <c r="AI3170" s="230"/>
      <c r="AJ3170" s="230"/>
      <c r="AK3170" s="230"/>
      <c r="AL3170" s="230"/>
      <c r="AM3170" s="230"/>
      <c r="AN3170" s="230"/>
      <c r="AO3170" s="230"/>
      <c r="AP3170" s="230"/>
      <c r="AQ3170" s="230"/>
      <c r="AR3170" s="249"/>
      <c r="AS3170" s="230"/>
      <c r="AT3170" s="230"/>
      <c r="AU3170" s="230"/>
      <c r="AV3170" s="230"/>
      <c r="AW3170" s="230"/>
      <c r="AX3170" s="230"/>
      <c r="AY3170" s="230"/>
      <c r="AZ3170" s="230"/>
      <c r="BA3170" s="230"/>
      <c r="BB3170" s="230"/>
      <c r="BC3170" s="230"/>
      <c r="BD3170" s="230"/>
      <c r="BE3170" s="230"/>
      <c r="BF3170" s="230"/>
      <c r="BG3170" s="230"/>
      <c r="BH3170" s="230"/>
      <c r="BI3170" s="230"/>
      <c r="BJ3170" s="230"/>
      <c r="BK3170" s="230"/>
      <c r="BL3170" s="230"/>
      <c r="BM3170" s="230"/>
      <c r="BN3170" s="230"/>
      <c r="BO3170" s="230"/>
      <c r="BP3170" s="230"/>
      <c r="BQ3170" s="230"/>
      <c r="BR3170" s="230"/>
      <c r="BS3170" s="230"/>
      <c r="BT3170" s="230"/>
      <c r="BU3170" s="230"/>
      <c r="BV3170" s="230"/>
      <c r="BW3170" s="230"/>
      <c r="BX3170" s="230"/>
      <c r="BY3170" s="230"/>
      <c r="BZ3170" s="230"/>
      <c r="CA3170" s="230"/>
      <c r="CB3170" s="230"/>
      <c r="CC3170" s="230"/>
      <c r="CD3170" s="230"/>
      <c r="CE3170" s="230"/>
      <c r="CF3170" s="230"/>
      <c r="CG3170" s="230"/>
      <c r="CH3170" s="230"/>
      <c r="CI3170" s="230"/>
      <c r="CJ3170" s="230"/>
    </row>
    <row r="3171" spans="1:88" ht="14.25" customHeight="1">
      <c r="A3171" s="123"/>
      <c r="B3171" s="122"/>
      <c r="C3171" s="123"/>
      <c r="E3171" s="224"/>
      <c r="F3171" s="224"/>
      <c r="G3171" s="224"/>
      <c r="H3171" s="224"/>
      <c r="I3171" s="232"/>
      <c r="J3171" s="224"/>
      <c r="K3171" s="224"/>
      <c r="L3171" s="224"/>
      <c r="M3171" s="233"/>
      <c r="N3171" s="224"/>
      <c r="P3171" s="233"/>
      <c r="Q3171" s="154"/>
      <c r="R3171" s="154"/>
      <c r="S3171" s="154"/>
      <c r="T3171" s="154"/>
      <c r="U3171" s="236"/>
      <c r="V3171" s="225"/>
      <c r="W3171" s="246"/>
      <c r="X3171" s="247"/>
      <c r="Y3171" s="248"/>
      <c r="Z3171" s="249"/>
      <c r="AA3171" s="249"/>
      <c r="AB3171" s="256"/>
      <c r="AC3171" s="256"/>
      <c r="AD3171" s="230"/>
      <c r="AE3171" s="251"/>
      <c r="AF3171" s="252"/>
      <c r="AG3171" s="255"/>
      <c r="AH3171" s="253"/>
      <c r="AI3171" s="230"/>
      <c r="AJ3171" s="230"/>
      <c r="AK3171" s="230"/>
      <c r="AL3171" s="230"/>
      <c r="AM3171" s="230"/>
      <c r="AN3171" s="230"/>
      <c r="AO3171" s="230"/>
      <c r="AP3171" s="230"/>
      <c r="AQ3171" s="230"/>
      <c r="AR3171" s="249"/>
      <c r="AS3171" s="230"/>
      <c r="AT3171" s="230"/>
      <c r="AU3171" s="230"/>
      <c r="AV3171" s="230"/>
      <c r="AW3171" s="230"/>
      <c r="AX3171" s="230"/>
      <c r="AY3171" s="230"/>
      <c r="AZ3171" s="230"/>
      <c r="BA3171" s="230"/>
      <c r="BB3171" s="230"/>
      <c r="BC3171" s="230"/>
      <c r="BD3171" s="230"/>
      <c r="BE3171" s="230"/>
      <c r="BF3171" s="230"/>
      <c r="BG3171" s="230"/>
      <c r="BH3171" s="230"/>
      <c r="BI3171" s="230"/>
      <c r="BJ3171" s="230"/>
      <c r="BK3171" s="230"/>
      <c r="BL3171" s="230"/>
      <c r="BM3171" s="230"/>
      <c r="BN3171" s="230"/>
      <c r="BO3171" s="230"/>
      <c r="BP3171" s="230"/>
      <c r="BQ3171" s="230"/>
      <c r="BR3171" s="230"/>
      <c r="BS3171" s="230"/>
      <c r="BT3171" s="230"/>
      <c r="BU3171" s="230"/>
      <c r="BV3171" s="230"/>
      <c r="BW3171" s="230"/>
      <c r="BX3171" s="230"/>
      <c r="BY3171" s="230"/>
      <c r="BZ3171" s="230"/>
      <c r="CA3171" s="230"/>
      <c r="CB3171" s="230"/>
      <c r="CC3171" s="230"/>
      <c r="CD3171" s="230"/>
      <c r="CE3171" s="230"/>
      <c r="CF3171" s="230"/>
      <c r="CG3171" s="230"/>
      <c r="CH3171" s="230"/>
      <c r="CI3171" s="230"/>
      <c r="CJ3171" s="230"/>
    </row>
    <row r="3172" spans="1:88" ht="14.25" customHeight="1">
      <c r="A3172" s="123"/>
      <c r="B3172" s="122"/>
      <c r="C3172" s="123"/>
      <c r="E3172" s="224"/>
      <c r="F3172" s="224"/>
      <c r="G3172" s="224"/>
      <c r="H3172" s="224"/>
      <c r="I3172" s="232"/>
      <c r="J3172" s="224"/>
      <c r="K3172" s="224"/>
      <c r="L3172" s="224"/>
      <c r="M3172" s="233"/>
      <c r="N3172" s="224"/>
      <c r="P3172" s="233"/>
      <c r="Q3172" s="154"/>
      <c r="R3172" s="154"/>
      <c r="S3172" s="154"/>
      <c r="T3172" s="154"/>
      <c r="U3172" s="236"/>
      <c r="V3172" s="225"/>
      <c r="W3172" s="246"/>
      <c r="X3172" s="247"/>
      <c r="Y3172" s="248"/>
      <c r="Z3172" s="249"/>
      <c r="AA3172" s="249"/>
      <c r="AB3172" s="256"/>
      <c r="AC3172" s="256"/>
      <c r="AD3172" s="230"/>
      <c r="AE3172" s="251"/>
      <c r="AF3172" s="252"/>
      <c r="AG3172" s="255"/>
      <c r="AH3172" s="253"/>
      <c r="AI3172" s="230"/>
      <c r="AJ3172" s="230"/>
      <c r="AK3172" s="230"/>
      <c r="AL3172" s="230"/>
      <c r="AM3172" s="230"/>
      <c r="AN3172" s="230"/>
      <c r="AO3172" s="230"/>
      <c r="AP3172" s="230"/>
      <c r="AQ3172" s="230"/>
      <c r="AR3172" s="249"/>
      <c r="AS3172" s="230"/>
      <c r="AT3172" s="230"/>
      <c r="AU3172" s="230"/>
      <c r="AV3172" s="230"/>
      <c r="AW3172" s="230"/>
      <c r="AX3172" s="230"/>
      <c r="AY3172" s="230"/>
      <c r="AZ3172" s="230"/>
      <c r="BA3172" s="230"/>
      <c r="BB3172" s="230"/>
      <c r="BC3172" s="230"/>
      <c r="BD3172" s="230"/>
      <c r="BE3172" s="230"/>
      <c r="BF3172" s="230"/>
      <c r="BG3172" s="230"/>
      <c r="BH3172" s="230"/>
      <c r="BI3172" s="230"/>
      <c r="BJ3172" s="230"/>
      <c r="BK3172" s="230"/>
      <c r="BL3172" s="230"/>
      <c r="BM3172" s="230"/>
      <c r="BN3172" s="230"/>
      <c r="BO3172" s="230"/>
      <c r="BP3172" s="230"/>
      <c r="BQ3172" s="230"/>
      <c r="BR3172" s="230"/>
      <c r="BS3172" s="230"/>
      <c r="BT3172" s="230"/>
      <c r="BU3172" s="230"/>
      <c r="BV3172" s="230"/>
      <c r="BW3172" s="230"/>
      <c r="BX3172" s="230"/>
      <c r="BY3172" s="230"/>
      <c r="BZ3172" s="230"/>
      <c r="CA3172" s="230"/>
      <c r="CB3172" s="230"/>
      <c r="CC3172" s="230"/>
      <c r="CD3172" s="230"/>
      <c r="CE3172" s="230"/>
      <c r="CF3172" s="230"/>
      <c r="CG3172" s="230"/>
      <c r="CH3172" s="230"/>
      <c r="CI3172" s="230"/>
      <c r="CJ3172" s="230"/>
    </row>
    <row r="3173" spans="1:88" ht="14.25" customHeight="1">
      <c r="A3173" s="123"/>
      <c r="B3173" s="122"/>
      <c r="C3173" s="123"/>
      <c r="E3173" s="224"/>
      <c r="F3173" s="224"/>
      <c r="G3173" s="224"/>
      <c r="H3173" s="224"/>
      <c r="I3173" s="232"/>
      <c r="J3173" s="224"/>
      <c r="K3173" s="224"/>
      <c r="L3173" s="224"/>
      <c r="M3173" s="233"/>
      <c r="N3173" s="224"/>
      <c r="P3173" s="233"/>
      <c r="Q3173" s="154"/>
      <c r="R3173" s="154"/>
      <c r="S3173" s="154"/>
      <c r="T3173" s="154"/>
      <c r="U3173" s="236"/>
      <c r="V3173" s="225"/>
      <c r="W3173" s="246"/>
      <c r="X3173" s="247"/>
      <c r="Y3173" s="248"/>
      <c r="Z3173" s="249"/>
      <c r="AA3173" s="249"/>
      <c r="AB3173" s="256"/>
      <c r="AC3173" s="256"/>
      <c r="AD3173" s="230"/>
      <c r="AE3173" s="251"/>
      <c r="AF3173" s="252"/>
      <c r="AG3173" s="255"/>
      <c r="AH3173" s="253"/>
      <c r="AI3173" s="230"/>
      <c r="AJ3173" s="230"/>
      <c r="AK3173" s="230"/>
      <c r="AL3173" s="230"/>
      <c r="AM3173" s="230"/>
      <c r="AN3173" s="230"/>
      <c r="AO3173" s="230"/>
      <c r="AP3173" s="230"/>
      <c r="AQ3173" s="230"/>
      <c r="AR3173" s="249"/>
      <c r="AS3173" s="230"/>
      <c r="AT3173" s="230"/>
      <c r="AU3173" s="230"/>
      <c r="AV3173" s="230"/>
      <c r="AW3173" s="230"/>
      <c r="AX3173" s="230"/>
      <c r="AY3173" s="230"/>
      <c r="AZ3173" s="230"/>
      <c r="BA3173" s="230"/>
      <c r="BB3173" s="230"/>
      <c r="BC3173" s="230"/>
      <c r="BD3173" s="230"/>
      <c r="BE3173" s="230"/>
      <c r="BF3173" s="230"/>
      <c r="BG3173" s="230"/>
      <c r="BH3173" s="230"/>
      <c r="BI3173" s="230"/>
      <c r="BJ3173" s="230"/>
      <c r="BK3173" s="230"/>
      <c r="BL3173" s="230"/>
      <c r="BM3173" s="230"/>
      <c r="BN3173" s="230"/>
      <c r="BO3173" s="230"/>
      <c r="BP3173" s="230"/>
      <c r="BQ3173" s="230"/>
      <c r="BR3173" s="230"/>
      <c r="BS3173" s="230"/>
      <c r="BT3173" s="230"/>
      <c r="BU3173" s="230"/>
      <c r="BV3173" s="230"/>
      <c r="BW3173" s="230"/>
      <c r="BX3173" s="230"/>
      <c r="BY3173" s="230"/>
      <c r="BZ3173" s="230"/>
      <c r="CA3173" s="230"/>
      <c r="CB3173" s="230"/>
      <c r="CC3173" s="230"/>
      <c r="CD3173" s="230"/>
      <c r="CE3173" s="230"/>
      <c r="CF3173" s="230"/>
      <c r="CG3173" s="230"/>
      <c r="CH3173" s="230"/>
      <c r="CI3173" s="230"/>
      <c r="CJ3173" s="230"/>
    </row>
    <row r="3174" spans="1:88" ht="14.25" customHeight="1">
      <c r="A3174" s="123"/>
      <c r="B3174" s="122"/>
      <c r="C3174" s="123"/>
      <c r="E3174" s="224"/>
      <c r="F3174" s="224"/>
      <c r="G3174" s="224"/>
      <c r="H3174" s="224"/>
      <c r="I3174" s="232"/>
      <c r="J3174" s="224"/>
      <c r="K3174" s="224"/>
      <c r="L3174" s="224"/>
      <c r="M3174" s="233"/>
      <c r="N3174" s="224"/>
      <c r="P3174" s="233"/>
      <c r="Q3174" s="154"/>
      <c r="R3174" s="154"/>
      <c r="S3174" s="154"/>
      <c r="T3174" s="154"/>
      <c r="U3174" s="236"/>
      <c r="V3174" s="225"/>
      <c r="W3174" s="246"/>
      <c r="X3174" s="247"/>
      <c r="Y3174" s="248"/>
      <c r="Z3174" s="249"/>
      <c r="AA3174" s="249"/>
      <c r="AB3174" s="256"/>
      <c r="AC3174" s="256"/>
      <c r="AD3174" s="230"/>
      <c r="AE3174" s="251"/>
      <c r="AF3174" s="252"/>
      <c r="AG3174" s="255"/>
      <c r="AH3174" s="253"/>
      <c r="AI3174" s="230"/>
      <c r="AJ3174" s="230"/>
      <c r="AK3174" s="230"/>
      <c r="AL3174" s="230"/>
      <c r="AM3174" s="230"/>
      <c r="AN3174" s="230"/>
      <c r="AO3174" s="230"/>
      <c r="AP3174" s="230"/>
      <c r="AQ3174" s="230"/>
      <c r="AR3174" s="249"/>
      <c r="AS3174" s="230"/>
      <c r="AT3174" s="230"/>
      <c r="AU3174" s="230"/>
      <c r="AV3174" s="230"/>
      <c r="AW3174" s="230"/>
      <c r="AX3174" s="230"/>
      <c r="AY3174" s="230"/>
      <c r="AZ3174" s="230"/>
      <c r="BA3174" s="230"/>
      <c r="BB3174" s="230"/>
      <c r="BC3174" s="230"/>
      <c r="BD3174" s="230"/>
      <c r="BE3174" s="230"/>
      <c r="BF3174" s="230"/>
      <c r="BG3174" s="230"/>
      <c r="BH3174" s="230"/>
      <c r="BI3174" s="230"/>
      <c r="BJ3174" s="230"/>
      <c r="BK3174" s="230"/>
      <c r="BL3174" s="230"/>
      <c r="BM3174" s="230"/>
      <c r="BN3174" s="230"/>
      <c r="BO3174" s="230"/>
      <c r="BP3174" s="230"/>
      <c r="BQ3174" s="230"/>
      <c r="BR3174" s="230"/>
      <c r="BS3174" s="230"/>
      <c r="BT3174" s="230"/>
      <c r="BU3174" s="230"/>
      <c r="BV3174" s="230"/>
      <c r="BW3174" s="230"/>
      <c r="BX3174" s="230"/>
      <c r="BY3174" s="230"/>
      <c r="BZ3174" s="230"/>
      <c r="CA3174" s="230"/>
      <c r="CB3174" s="230"/>
      <c r="CC3174" s="230"/>
      <c r="CD3174" s="230"/>
      <c r="CE3174" s="230"/>
      <c r="CF3174" s="230"/>
      <c r="CG3174" s="230"/>
      <c r="CH3174" s="230"/>
      <c r="CI3174" s="230"/>
      <c r="CJ3174" s="230"/>
    </row>
    <row r="3175" spans="1:88" ht="14.25" customHeight="1">
      <c r="A3175" s="123"/>
      <c r="B3175" s="122"/>
      <c r="C3175" s="123"/>
      <c r="E3175" s="224"/>
      <c r="F3175" s="224"/>
      <c r="G3175" s="224"/>
      <c r="H3175" s="224"/>
      <c r="I3175" s="232"/>
      <c r="J3175" s="224"/>
      <c r="K3175" s="224"/>
      <c r="L3175" s="224"/>
      <c r="M3175" s="233"/>
      <c r="N3175" s="224"/>
      <c r="P3175" s="233"/>
      <c r="Q3175" s="154"/>
      <c r="R3175" s="154"/>
      <c r="S3175" s="154"/>
      <c r="T3175" s="154"/>
      <c r="U3175" s="236"/>
      <c r="V3175" s="225"/>
      <c r="W3175" s="246"/>
      <c r="X3175" s="247"/>
      <c r="Y3175" s="248"/>
      <c r="Z3175" s="249"/>
      <c r="AA3175" s="249"/>
      <c r="AB3175" s="256"/>
      <c r="AC3175" s="256"/>
      <c r="AD3175" s="230"/>
      <c r="AE3175" s="251"/>
      <c r="AF3175" s="252"/>
      <c r="AG3175" s="255"/>
      <c r="AH3175" s="253"/>
      <c r="AI3175" s="230"/>
      <c r="AJ3175" s="230"/>
      <c r="AK3175" s="230"/>
      <c r="AL3175" s="230"/>
      <c r="AM3175" s="230"/>
      <c r="AN3175" s="230"/>
      <c r="AO3175" s="230"/>
      <c r="AP3175" s="230"/>
      <c r="AQ3175" s="230"/>
      <c r="AR3175" s="249"/>
      <c r="AS3175" s="230"/>
      <c r="AT3175" s="230"/>
      <c r="AU3175" s="230"/>
      <c r="AV3175" s="230"/>
      <c r="AW3175" s="230"/>
      <c r="AX3175" s="230"/>
      <c r="AY3175" s="230"/>
      <c r="AZ3175" s="230"/>
      <c r="BA3175" s="230"/>
      <c r="BB3175" s="230"/>
      <c r="BC3175" s="230"/>
      <c r="BD3175" s="230"/>
      <c r="BE3175" s="230"/>
      <c r="BF3175" s="230"/>
      <c r="BG3175" s="230"/>
      <c r="BH3175" s="230"/>
      <c r="BI3175" s="230"/>
      <c r="BJ3175" s="230"/>
      <c r="BK3175" s="230"/>
      <c r="BL3175" s="230"/>
      <c r="BM3175" s="230"/>
      <c r="BN3175" s="230"/>
      <c r="BO3175" s="230"/>
      <c r="BP3175" s="230"/>
      <c r="BQ3175" s="230"/>
      <c r="BR3175" s="230"/>
      <c r="BS3175" s="230"/>
      <c r="BT3175" s="230"/>
      <c r="BU3175" s="230"/>
      <c r="BV3175" s="230"/>
      <c r="BW3175" s="230"/>
      <c r="BX3175" s="230"/>
      <c r="BY3175" s="230"/>
      <c r="BZ3175" s="230"/>
      <c r="CA3175" s="230"/>
      <c r="CB3175" s="230"/>
      <c r="CC3175" s="230"/>
      <c r="CD3175" s="230"/>
      <c r="CE3175" s="230"/>
      <c r="CF3175" s="230"/>
      <c r="CG3175" s="230"/>
      <c r="CH3175" s="230"/>
      <c r="CI3175" s="230"/>
      <c r="CJ3175" s="230"/>
    </row>
    <row r="3176" spans="1:88" ht="14.25" customHeight="1">
      <c r="A3176" s="123"/>
      <c r="B3176" s="122"/>
      <c r="C3176" s="123"/>
      <c r="E3176" s="224"/>
      <c r="F3176" s="224"/>
      <c r="G3176" s="224"/>
      <c r="H3176" s="224"/>
      <c r="I3176" s="232"/>
      <c r="J3176" s="224"/>
      <c r="K3176" s="224"/>
      <c r="L3176" s="224"/>
      <c r="M3176" s="233"/>
      <c r="N3176" s="224"/>
      <c r="P3176" s="233"/>
      <c r="Q3176" s="154"/>
      <c r="R3176" s="154"/>
      <c r="S3176" s="154"/>
      <c r="T3176" s="154"/>
      <c r="U3176" s="236"/>
      <c r="V3176" s="225"/>
      <c r="W3176" s="246"/>
      <c r="X3176" s="247"/>
      <c r="Y3176" s="248"/>
      <c r="Z3176" s="249"/>
      <c r="AA3176" s="249"/>
      <c r="AB3176" s="256"/>
      <c r="AC3176" s="256"/>
      <c r="AD3176" s="230"/>
      <c r="AE3176" s="251"/>
      <c r="AF3176" s="252"/>
      <c r="AG3176" s="255"/>
      <c r="AH3176" s="253"/>
      <c r="AI3176" s="230"/>
      <c r="AJ3176" s="230"/>
      <c r="AK3176" s="230"/>
      <c r="AL3176" s="230"/>
      <c r="AM3176" s="230"/>
      <c r="AN3176" s="230"/>
      <c r="AO3176" s="230"/>
      <c r="AP3176" s="230"/>
      <c r="AQ3176" s="230"/>
      <c r="AR3176" s="249"/>
      <c r="AS3176" s="230"/>
      <c r="AT3176" s="230"/>
      <c r="AU3176" s="230"/>
      <c r="AV3176" s="230"/>
      <c r="AW3176" s="230"/>
      <c r="AX3176" s="230"/>
      <c r="AY3176" s="230"/>
      <c r="AZ3176" s="230"/>
      <c r="BA3176" s="230"/>
      <c r="BB3176" s="230"/>
      <c r="BC3176" s="230"/>
      <c r="BD3176" s="230"/>
      <c r="BE3176" s="230"/>
      <c r="BF3176" s="230"/>
      <c r="BG3176" s="230"/>
      <c r="BH3176" s="230"/>
      <c r="BI3176" s="230"/>
      <c r="BJ3176" s="230"/>
      <c r="BK3176" s="230"/>
      <c r="BL3176" s="230"/>
      <c r="BM3176" s="230"/>
      <c r="BN3176" s="230"/>
      <c r="BO3176" s="230"/>
      <c r="BP3176" s="230"/>
      <c r="BQ3176" s="230"/>
      <c r="BR3176" s="230"/>
      <c r="BS3176" s="230"/>
      <c r="BT3176" s="230"/>
      <c r="BU3176" s="230"/>
      <c r="BV3176" s="230"/>
      <c r="BW3176" s="230"/>
      <c r="BX3176" s="230"/>
      <c r="BY3176" s="230"/>
      <c r="BZ3176" s="230"/>
      <c r="CA3176" s="230"/>
      <c r="CB3176" s="230"/>
      <c r="CC3176" s="230"/>
      <c r="CD3176" s="230"/>
      <c r="CE3176" s="230"/>
      <c r="CF3176" s="230"/>
      <c r="CG3176" s="230"/>
      <c r="CH3176" s="230"/>
      <c r="CI3176" s="230"/>
      <c r="CJ3176" s="230"/>
    </row>
    <row r="3177" spans="1:88" ht="14.25" customHeight="1">
      <c r="A3177" s="123"/>
      <c r="B3177" s="122"/>
      <c r="C3177" s="123"/>
      <c r="E3177" s="224"/>
      <c r="F3177" s="224"/>
      <c r="G3177" s="224"/>
      <c r="H3177" s="224"/>
      <c r="I3177" s="232"/>
      <c r="J3177" s="224"/>
      <c r="K3177" s="224"/>
      <c r="L3177" s="224"/>
      <c r="M3177" s="233"/>
      <c r="N3177" s="224"/>
      <c r="P3177" s="233"/>
      <c r="Q3177" s="154"/>
      <c r="R3177" s="154"/>
      <c r="S3177" s="154"/>
      <c r="T3177" s="154"/>
      <c r="U3177" s="236"/>
      <c r="V3177" s="225"/>
      <c r="W3177" s="246"/>
      <c r="X3177" s="247"/>
      <c r="Y3177" s="248"/>
      <c r="Z3177" s="249"/>
      <c r="AA3177" s="249"/>
      <c r="AB3177" s="256"/>
      <c r="AC3177" s="256"/>
      <c r="AD3177" s="230"/>
      <c r="AE3177" s="251"/>
      <c r="AF3177" s="252"/>
      <c r="AG3177" s="255"/>
      <c r="AH3177" s="253"/>
      <c r="AI3177" s="230"/>
      <c r="AJ3177" s="230"/>
      <c r="AK3177" s="230"/>
      <c r="AL3177" s="230"/>
      <c r="AM3177" s="230"/>
      <c r="AN3177" s="230"/>
      <c r="AO3177" s="230"/>
      <c r="AP3177" s="230"/>
      <c r="AQ3177" s="230"/>
      <c r="AR3177" s="249"/>
      <c r="AS3177" s="230"/>
      <c r="AT3177" s="230"/>
      <c r="AU3177" s="230"/>
      <c r="AV3177" s="230"/>
      <c r="AW3177" s="230"/>
      <c r="AX3177" s="230"/>
      <c r="AY3177" s="230"/>
      <c r="AZ3177" s="230"/>
      <c r="BA3177" s="230"/>
      <c r="BB3177" s="230"/>
      <c r="BC3177" s="230"/>
      <c r="BD3177" s="230"/>
      <c r="BE3177" s="230"/>
      <c r="BF3177" s="230"/>
      <c r="BG3177" s="230"/>
      <c r="BH3177" s="230"/>
      <c r="BI3177" s="230"/>
      <c r="BJ3177" s="230"/>
      <c r="BK3177" s="230"/>
      <c r="BL3177" s="230"/>
      <c r="BM3177" s="230"/>
      <c r="BN3177" s="230"/>
      <c r="BO3177" s="230"/>
      <c r="BP3177" s="230"/>
      <c r="BQ3177" s="230"/>
      <c r="BR3177" s="230"/>
      <c r="BS3177" s="230"/>
      <c r="BT3177" s="230"/>
      <c r="BU3177" s="230"/>
      <c r="BV3177" s="230"/>
      <c r="BW3177" s="230"/>
      <c r="BX3177" s="230"/>
      <c r="BY3177" s="230"/>
      <c r="BZ3177" s="230"/>
      <c r="CA3177" s="230"/>
      <c r="CB3177" s="230"/>
      <c r="CC3177" s="230"/>
      <c r="CD3177" s="230"/>
      <c r="CE3177" s="230"/>
      <c r="CF3177" s="230"/>
      <c r="CG3177" s="230"/>
      <c r="CH3177" s="230"/>
      <c r="CI3177" s="230"/>
      <c r="CJ3177" s="230"/>
    </row>
    <row r="3178" spans="1:88" ht="14.25" customHeight="1">
      <c r="A3178" s="123"/>
      <c r="B3178" s="122"/>
      <c r="C3178" s="123"/>
      <c r="E3178" s="224"/>
      <c r="F3178" s="224"/>
      <c r="G3178" s="224"/>
      <c r="H3178" s="224"/>
      <c r="I3178" s="232"/>
      <c r="J3178" s="224"/>
      <c r="K3178" s="224"/>
      <c r="L3178" s="224"/>
      <c r="M3178" s="233"/>
      <c r="N3178" s="224"/>
      <c r="P3178" s="233"/>
      <c r="Q3178" s="154"/>
      <c r="R3178" s="154"/>
      <c r="S3178" s="154"/>
      <c r="T3178" s="154"/>
      <c r="U3178" s="236"/>
      <c r="V3178" s="225"/>
      <c r="W3178" s="246"/>
      <c r="X3178" s="247"/>
      <c r="Y3178" s="248"/>
      <c r="Z3178" s="249"/>
      <c r="AA3178" s="249"/>
      <c r="AB3178" s="256"/>
      <c r="AC3178" s="256"/>
      <c r="AD3178" s="230"/>
      <c r="AE3178" s="251"/>
      <c r="AF3178" s="252"/>
      <c r="AG3178" s="255"/>
      <c r="AH3178" s="253"/>
      <c r="AI3178" s="230"/>
      <c r="AJ3178" s="230"/>
      <c r="AK3178" s="230"/>
      <c r="AL3178" s="230"/>
      <c r="AM3178" s="230"/>
      <c r="AN3178" s="230"/>
      <c r="AO3178" s="230"/>
      <c r="AP3178" s="230"/>
      <c r="AQ3178" s="230"/>
      <c r="AR3178" s="249"/>
      <c r="AS3178" s="230"/>
      <c r="AT3178" s="230"/>
      <c r="AU3178" s="230"/>
      <c r="AV3178" s="230"/>
      <c r="AW3178" s="230"/>
      <c r="AX3178" s="230"/>
      <c r="AY3178" s="230"/>
      <c r="AZ3178" s="230"/>
      <c r="BA3178" s="230"/>
      <c r="BB3178" s="230"/>
      <c r="BC3178" s="230"/>
      <c r="BD3178" s="230"/>
      <c r="BE3178" s="230"/>
      <c r="BF3178" s="230"/>
      <c r="BG3178" s="230"/>
      <c r="BH3178" s="230"/>
      <c r="BI3178" s="230"/>
      <c r="BJ3178" s="230"/>
      <c r="BK3178" s="230"/>
      <c r="BL3178" s="230"/>
      <c r="BM3178" s="230"/>
      <c r="BN3178" s="230"/>
      <c r="BO3178" s="230"/>
      <c r="BP3178" s="230"/>
      <c r="BQ3178" s="230"/>
      <c r="BR3178" s="230"/>
      <c r="BS3178" s="230"/>
      <c r="BT3178" s="230"/>
      <c r="BU3178" s="230"/>
      <c r="BV3178" s="230"/>
      <c r="BW3178" s="230"/>
      <c r="BX3178" s="230"/>
      <c r="BY3178" s="230"/>
      <c r="BZ3178" s="230"/>
      <c r="CA3178" s="230"/>
      <c r="CB3178" s="230"/>
      <c r="CC3178" s="230"/>
      <c r="CD3178" s="230"/>
      <c r="CE3178" s="230"/>
      <c r="CF3178" s="230"/>
      <c r="CG3178" s="230"/>
      <c r="CH3178" s="230"/>
      <c r="CI3178" s="230"/>
      <c r="CJ3178" s="230"/>
    </row>
    <row r="3179" spans="1:88" ht="14.25" customHeight="1">
      <c r="A3179" s="123"/>
      <c r="B3179" s="122"/>
      <c r="C3179" s="123"/>
      <c r="E3179" s="224"/>
      <c r="F3179" s="224"/>
      <c r="G3179" s="224"/>
      <c r="H3179" s="224"/>
      <c r="I3179" s="232"/>
      <c r="J3179" s="224"/>
      <c r="K3179" s="224"/>
      <c r="L3179" s="224"/>
      <c r="M3179" s="233"/>
      <c r="N3179" s="224"/>
      <c r="P3179" s="233"/>
      <c r="Q3179" s="154"/>
      <c r="R3179" s="154"/>
      <c r="S3179" s="154"/>
      <c r="T3179" s="154"/>
      <c r="U3179" s="236"/>
      <c r="V3179" s="225"/>
      <c r="W3179" s="246"/>
      <c r="X3179" s="247"/>
      <c r="Y3179" s="248"/>
      <c r="Z3179" s="249"/>
      <c r="AA3179" s="249"/>
      <c r="AB3179" s="256"/>
      <c r="AC3179" s="256"/>
      <c r="AD3179" s="230"/>
      <c r="AE3179" s="251"/>
      <c r="AF3179" s="252"/>
      <c r="AG3179" s="255"/>
      <c r="AH3179" s="253"/>
      <c r="AI3179" s="230"/>
      <c r="AJ3179" s="230"/>
      <c r="AK3179" s="230"/>
      <c r="AL3179" s="230"/>
      <c r="AM3179" s="230"/>
      <c r="AN3179" s="230"/>
      <c r="AO3179" s="230"/>
      <c r="AP3179" s="230"/>
      <c r="AQ3179" s="230"/>
      <c r="AR3179" s="249"/>
      <c r="AS3179" s="230"/>
      <c r="AT3179" s="230"/>
      <c r="AU3179" s="230"/>
      <c r="AV3179" s="230"/>
      <c r="AW3179" s="230"/>
      <c r="AX3179" s="230"/>
      <c r="AY3179" s="230"/>
      <c r="AZ3179" s="230"/>
      <c r="BA3179" s="230"/>
      <c r="BB3179" s="230"/>
      <c r="BC3179" s="230"/>
      <c r="BD3179" s="230"/>
      <c r="BE3179" s="230"/>
      <c r="BF3179" s="230"/>
      <c r="BG3179" s="230"/>
      <c r="BH3179" s="230"/>
      <c r="BI3179" s="230"/>
      <c r="BJ3179" s="230"/>
      <c r="BK3179" s="230"/>
      <c r="BL3179" s="230"/>
      <c r="BM3179" s="230"/>
      <c r="BN3179" s="230"/>
      <c r="BO3179" s="230"/>
      <c r="BP3179" s="230"/>
      <c r="BQ3179" s="230"/>
      <c r="BR3179" s="230"/>
      <c r="BS3179" s="230"/>
      <c r="BT3179" s="230"/>
      <c r="BU3179" s="230"/>
      <c r="BV3179" s="230"/>
      <c r="BW3179" s="230"/>
      <c r="BX3179" s="230"/>
      <c r="BY3179" s="230"/>
      <c r="BZ3179" s="230"/>
      <c r="CA3179" s="230"/>
      <c r="CB3179" s="230"/>
      <c r="CC3179" s="230"/>
      <c r="CD3179" s="230"/>
      <c r="CE3179" s="230"/>
      <c r="CF3179" s="230"/>
      <c r="CG3179" s="230"/>
      <c r="CH3179" s="230"/>
      <c r="CI3179" s="230"/>
      <c r="CJ3179" s="230"/>
    </row>
    <row r="3180" spans="1:88" ht="14.25" customHeight="1">
      <c r="A3180" s="123"/>
      <c r="B3180" s="122"/>
      <c r="C3180" s="123"/>
      <c r="E3180" s="224"/>
      <c r="F3180" s="224"/>
      <c r="G3180" s="224"/>
      <c r="H3180" s="224"/>
      <c r="I3180" s="232"/>
      <c r="J3180" s="224"/>
      <c r="K3180" s="224"/>
      <c r="L3180" s="224"/>
      <c r="M3180" s="233"/>
      <c r="N3180" s="224"/>
      <c r="P3180" s="233"/>
      <c r="Q3180" s="154"/>
      <c r="R3180" s="154"/>
      <c r="S3180" s="154"/>
      <c r="T3180" s="154"/>
      <c r="U3180" s="236"/>
      <c r="V3180" s="225"/>
      <c r="W3180" s="246"/>
      <c r="X3180" s="247"/>
      <c r="Y3180" s="248"/>
      <c r="Z3180" s="249"/>
      <c r="AA3180" s="249"/>
      <c r="AB3180" s="256"/>
      <c r="AC3180" s="256"/>
      <c r="AD3180" s="230"/>
      <c r="AE3180" s="251"/>
      <c r="AF3180" s="252"/>
      <c r="AG3180" s="255"/>
      <c r="AH3180" s="253"/>
      <c r="AI3180" s="230"/>
      <c r="AJ3180" s="230"/>
      <c r="AK3180" s="230"/>
      <c r="AL3180" s="230"/>
      <c r="AM3180" s="230"/>
      <c r="AN3180" s="230"/>
      <c r="AO3180" s="230"/>
      <c r="AP3180" s="230"/>
      <c r="AQ3180" s="230"/>
      <c r="AR3180" s="249"/>
      <c r="AS3180" s="230"/>
      <c r="AT3180" s="230"/>
      <c r="AU3180" s="230"/>
      <c r="AV3180" s="230"/>
      <c r="AW3180" s="230"/>
      <c r="AX3180" s="230"/>
      <c r="AY3180" s="230"/>
      <c r="AZ3180" s="230"/>
      <c r="BA3180" s="230"/>
      <c r="BB3180" s="230"/>
      <c r="BC3180" s="230"/>
      <c r="BD3180" s="230"/>
      <c r="BE3180" s="230"/>
      <c r="BF3180" s="230"/>
      <c r="BG3180" s="230"/>
      <c r="BH3180" s="230"/>
      <c r="BI3180" s="230"/>
      <c r="BJ3180" s="230"/>
      <c r="BK3180" s="230"/>
      <c r="BL3180" s="230"/>
      <c r="BM3180" s="230"/>
      <c r="BN3180" s="230"/>
      <c r="BO3180" s="230"/>
      <c r="BP3180" s="230"/>
      <c r="BQ3180" s="230"/>
      <c r="BR3180" s="230"/>
      <c r="BS3180" s="230"/>
      <c r="BT3180" s="230"/>
      <c r="BU3180" s="230"/>
      <c r="BV3180" s="230"/>
      <c r="BW3180" s="230"/>
      <c r="BX3180" s="230"/>
      <c r="BY3180" s="230"/>
      <c r="BZ3180" s="230"/>
      <c r="CA3180" s="230"/>
      <c r="CB3180" s="230"/>
      <c r="CC3180" s="230"/>
      <c r="CD3180" s="230"/>
      <c r="CE3180" s="230"/>
      <c r="CF3180" s="230"/>
      <c r="CG3180" s="230"/>
      <c r="CH3180" s="230"/>
      <c r="CI3180" s="230"/>
      <c r="CJ3180" s="230"/>
    </row>
    <row r="3181" spans="1:88" ht="14.25" customHeight="1">
      <c r="A3181" s="123"/>
      <c r="B3181" s="122"/>
      <c r="C3181" s="123"/>
      <c r="E3181" s="224"/>
      <c r="F3181" s="224"/>
      <c r="G3181" s="224"/>
      <c r="H3181" s="224"/>
      <c r="I3181" s="232"/>
      <c r="J3181" s="224"/>
      <c r="K3181" s="224"/>
      <c r="L3181" s="224"/>
      <c r="M3181" s="233"/>
      <c r="N3181" s="224"/>
      <c r="P3181" s="233"/>
      <c r="Q3181" s="154"/>
      <c r="R3181" s="154"/>
      <c r="S3181" s="154"/>
      <c r="T3181" s="154"/>
      <c r="U3181" s="236"/>
      <c r="V3181" s="225"/>
      <c r="W3181" s="246"/>
      <c r="X3181" s="247"/>
      <c r="Y3181" s="248"/>
      <c r="Z3181" s="249"/>
      <c r="AA3181" s="249"/>
      <c r="AB3181" s="256"/>
      <c r="AC3181" s="256"/>
      <c r="AD3181" s="230"/>
      <c r="AE3181" s="251"/>
      <c r="AF3181" s="252"/>
      <c r="AG3181" s="255"/>
      <c r="AH3181" s="253"/>
      <c r="AI3181" s="230"/>
      <c r="AJ3181" s="230"/>
      <c r="AK3181" s="230"/>
      <c r="AL3181" s="230"/>
      <c r="AM3181" s="230"/>
      <c r="AN3181" s="230"/>
      <c r="AO3181" s="230"/>
      <c r="AP3181" s="230"/>
      <c r="AQ3181" s="230"/>
      <c r="AR3181" s="249"/>
      <c r="AS3181" s="230"/>
      <c r="AT3181" s="230"/>
      <c r="AU3181" s="230"/>
      <c r="AV3181" s="230"/>
      <c r="AW3181" s="230"/>
      <c r="AX3181" s="230"/>
      <c r="AY3181" s="230"/>
      <c r="AZ3181" s="230"/>
      <c r="BA3181" s="230"/>
      <c r="BB3181" s="230"/>
      <c r="BC3181" s="230"/>
      <c r="BD3181" s="230"/>
      <c r="BE3181" s="230"/>
      <c r="BF3181" s="230"/>
      <c r="BG3181" s="230"/>
      <c r="BH3181" s="230"/>
      <c r="BI3181" s="230"/>
      <c r="BJ3181" s="230"/>
      <c r="BK3181" s="230"/>
      <c r="BL3181" s="230"/>
      <c r="BM3181" s="230"/>
      <c r="BN3181" s="230"/>
      <c r="BO3181" s="230"/>
      <c r="BP3181" s="230"/>
      <c r="BQ3181" s="230"/>
      <c r="BR3181" s="230"/>
      <c r="BS3181" s="230"/>
      <c r="BT3181" s="230"/>
      <c r="BU3181" s="230"/>
      <c r="BV3181" s="230"/>
      <c r="BW3181" s="230"/>
      <c r="BX3181" s="230"/>
      <c r="BY3181" s="230"/>
      <c r="BZ3181" s="230"/>
      <c r="CA3181" s="230"/>
      <c r="CB3181" s="230"/>
      <c r="CC3181" s="230"/>
      <c r="CD3181" s="230"/>
      <c r="CE3181" s="230"/>
      <c r="CF3181" s="230"/>
      <c r="CG3181" s="230"/>
      <c r="CH3181" s="230"/>
      <c r="CI3181" s="230"/>
      <c r="CJ3181" s="230"/>
    </row>
    <row r="3182" spans="1:88" ht="14.25" customHeight="1">
      <c r="A3182" s="123"/>
      <c r="B3182" s="122"/>
      <c r="C3182" s="123"/>
      <c r="E3182" s="224"/>
      <c r="F3182" s="224"/>
      <c r="G3182" s="224"/>
      <c r="H3182" s="224"/>
      <c r="I3182" s="232"/>
      <c r="J3182" s="224"/>
      <c r="K3182" s="224"/>
      <c r="L3182" s="224"/>
      <c r="M3182" s="233"/>
      <c r="N3182" s="224"/>
      <c r="P3182" s="233"/>
      <c r="Q3182" s="154"/>
      <c r="R3182" s="154"/>
      <c r="S3182" s="154"/>
      <c r="T3182" s="154"/>
      <c r="U3182" s="236"/>
      <c r="V3182" s="225"/>
      <c r="W3182" s="246"/>
      <c r="X3182" s="247"/>
      <c r="Y3182" s="248"/>
      <c r="Z3182" s="249"/>
      <c r="AA3182" s="249"/>
      <c r="AB3182" s="256"/>
      <c r="AC3182" s="256"/>
      <c r="AD3182" s="230"/>
      <c r="AE3182" s="251"/>
      <c r="AF3182" s="252"/>
      <c r="AG3182" s="255"/>
      <c r="AH3182" s="253"/>
      <c r="AI3182" s="230"/>
      <c r="AJ3182" s="230"/>
      <c r="AK3182" s="230"/>
      <c r="AL3182" s="230"/>
      <c r="AM3182" s="230"/>
      <c r="AN3182" s="230"/>
      <c r="AO3182" s="230"/>
      <c r="AP3182" s="230"/>
      <c r="AQ3182" s="230"/>
      <c r="AR3182" s="249"/>
      <c r="AS3182" s="230"/>
      <c r="AT3182" s="230"/>
      <c r="AU3182" s="230"/>
      <c r="AV3182" s="230"/>
      <c r="AW3182" s="230"/>
      <c r="AX3182" s="230"/>
      <c r="AY3182" s="230"/>
      <c r="AZ3182" s="230"/>
      <c r="BA3182" s="230"/>
      <c r="BB3182" s="230"/>
      <c r="BC3182" s="230"/>
      <c r="BD3182" s="230"/>
      <c r="BE3182" s="230"/>
      <c r="BF3182" s="230"/>
      <c r="BG3182" s="230"/>
      <c r="BH3182" s="230"/>
      <c r="BI3182" s="230"/>
      <c r="BJ3182" s="230"/>
      <c r="BK3182" s="230"/>
      <c r="BL3182" s="230"/>
      <c r="BM3182" s="230"/>
      <c r="BN3182" s="230"/>
      <c r="BO3182" s="230"/>
      <c r="BP3182" s="230"/>
      <c r="BQ3182" s="230"/>
      <c r="BR3182" s="230"/>
      <c r="BS3182" s="230"/>
      <c r="BT3182" s="230"/>
      <c r="BU3182" s="230"/>
      <c r="BV3182" s="230"/>
      <c r="BW3182" s="230"/>
      <c r="BX3182" s="230"/>
      <c r="BY3182" s="230"/>
      <c r="BZ3182" s="230"/>
      <c r="CA3182" s="230"/>
      <c r="CB3182" s="230"/>
      <c r="CC3182" s="230"/>
      <c r="CD3182" s="230"/>
      <c r="CE3182" s="230"/>
      <c r="CF3182" s="230"/>
      <c r="CG3182" s="230"/>
      <c r="CH3182" s="230"/>
      <c r="CI3182" s="230"/>
      <c r="CJ3182" s="230"/>
    </row>
    <row r="3183" spans="1:88" ht="14.25" customHeight="1">
      <c r="A3183" s="123"/>
      <c r="B3183" s="122"/>
      <c r="C3183" s="123"/>
      <c r="E3183" s="224"/>
      <c r="F3183" s="224"/>
      <c r="G3183" s="224"/>
      <c r="H3183" s="224"/>
      <c r="I3183" s="232"/>
      <c r="J3183" s="224"/>
      <c r="K3183" s="224"/>
      <c r="L3183" s="224"/>
      <c r="M3183" s="233"/>
      <c r="N3183" s="224"/>
      <c r="P3183" s="233"/>
      <c r="Q3183" s="154"/>
      <c r="R3183" s="154"/>
      <c r="S3183" s="154"/>
      <c r="T3183" s="154"/>
      <c r="U3183" s="236"/>
      <c r="V3183" s="225"/>
      <c r="W3183" s="246"/>
      <c r="X3183" s="247"/>
      <c r="Y3183" s="248"/>
      <c r="Z3183" s="249"/>
      <c r="AA3183" s="249"/>
      <c r="AB3183" s="256"/>
      <c r="AC3183" s="256"/>
      <c r="AD3183" s="230"/>
      <c r="AE3183" s="251"/>
      <c r="AF3183" s="252"/>
      <c r="AG3183" s="255"/>
      <c r="AH3183" s="253"/>
      <c r="AI3183" s="230"/>
      <c r="AJ3183" s="230"/>
      <c r="AK3183" s="230"/>
      <c r="AL3183" s="230"/>
      <c r="AM3183" s="230"/>
      <c r="AN3183" s="230"/>
      <c r="AO3183" s="230"/>
      <c r="AP3183" s="230"/>
      <c r="AQ3183" s="230"/>
      <c r="AR3183" s="249"/>
      <c r="AS3183" s="230"/>
      <c r="AT3183" s="230"/>
      <c r="AU3183" s="230"/>
      <c r="AV3183" s="230"/>
      <c r="AW3183" s="230"/>
      <c r="AX3183" s="230"/>
      <c r="AY3183" s="230"/>
      <c r="AZ3183" s="230"/>
      <c r="BA3183" s="230"/>
      <c r="BB3183" s="230"/>
      <c r="BC3183" s="230"/>
      <c r="BD3183" s="230"/>
      <c r="BE3183" s="230"/>
      <c r="BF3183" s="230"/>
      <c r="BG3183" s="230"/>
      <c r="BH3183" s="230"/>
      <c r="BI3183" s="230"/>
      <c r="BJ3183" s="230"/>
      <c r="BK3183" s="230"/>
      <c r="BL3183" s="230"/>
      <c r="BM3183" s="230"/>
      <c r="BN3183" s="230"/>
      <c r="BO3183" s="230"/>
      <c r="BP3183" s="230"/>
      <c r="BQ3183" s="230"/>
      <c r="BR3183" s="230"/>
      <c r="BS3183" s="230"/>
      <c r="BT3183" s="230"/>
      <c r="BU3183" s="230"/>
      <c r="BV3183" s="230"/>
      <c r="BW3183" s="230"/>
      <c r="BX3183" s="230"/>
      <c r="BY3183" s="230"/>
      <c r="BZ3183" s="230"/>
      <c r="CA3183" s="230"/>
      <c r="CB3183" s="230"/>
      <c r="CC3183" s="230"/>
      <c r="CD3183" s="230"/>
      <c r="CE3183" s="230"/>
      <c r="CF3183" s="230"/>
      <c r="CG3183" s="230"/>
      <c r="CH3183" s="230"/>
      <c r="CI3183" s="230"/>
      <c r="CJ3183" s="230"/>
    </row>
    <row r="3184" spans="1:88" ht="14.25" customHeight="1">
      <c r="A3184" s="123"/>
      <c r="B3184" s="122"/>
      <c r="C3184" s="123"/>
      <c r="E3184" s="224"/>
      <c r="F3184" s="224"/>
      <c r="G3184" s="224"/>
      <c r="H3184" s="224"/>
      <c r="I3184" s="232"/>
      <c r="J3184" s="224"/>
      <c r="K3184" s="224"/>
      <c r="L3184" s="224"/>
      <c r="M3184" s="233"/>
      <c r="N3184" s="224"/>
      <c r="P3184" s="233"/>
      <c r="Q3184" s="154"/>
      <c r="R3184" s="154"/>
      <c r="S3184" s="154"/>
      <c r="T3184" s="154"/>
      <c r="U3184" s="236"/>
      <c r="V3184" s="225"/>
      <c r="W3184" s="246"/>
      <c r="X3184" s="247"/>
      <c r="Y3184" s="248"/>
      <c r="Z3184" s="249"/>
      <c r="AA3184" s="249"/>
      <c r="AB3184" s="256"/>
      <c r="AC3184" s="256"/>
      <c r="AD3184" s="230"/>
      <c r="AE3184" s="251"/>
      <c r="AF3184" s="252"/>
      <c r="AG3184" s="255"/>
      <c r="AH3184" s="253"/>
      <c r="AI3184" s="230"/>
      <c r="AJ3184" s="230"/>
      <c r="AK3184" s="230"/>
      <c r="AL3184" s="230"/>
      <c r="AM3184" s="230"/>
      <c r="AN3184" s="230"/>
      <c r="AO3184" s="230"/>
      <c r="AP3184" s="230"/>
      <c r="AQ3184" s="230"/>
      <c r="AR3184" s="249"/>
      <c r="AS3184" s="230"/>
      <c r="AT3184" s="230"/>
      <c r="AU3184" s="230"/>
      <c r="AV3184" s="230"/>
      <c r="AW3184" s="230"/>
      <c r="AX3184" s="230"/>
      <c r="AY3184" s="230"/>
      <c r="AZ3184" s="230"/>
      <c r="BA3184" s="230"/>
      <c r="BB3184" s="230"/>
      <c r="BC3184" s="230"/>
      <c r="BD3184" s="230"/>
      <c r="BE3184" s="230"/>
      <c r="BF3184" s="230"/>
      <c r="BG3184" s="230"/>
      <c r="BH3184" s="230"/>
      <c r="BI3184" s="230"/>
      <c r="BJ3184" s="230"/>
      <c r="BK3184" s="230"/>
      <c r="BL3184" s="230"/>
      <c r="BM3184" s="230"/>
      <c r="BN3184" s="230"/>
      <c r="BO3184" s="230"/>
      <c r="BP3184" s="230"/>
      <c r="BQ3184" s="230"/>
      <c r="BR3184" s="230"/>
      <c r="BS3184" s="230"/>
      <c r="BT3184" s="230"/>
      <c r="BU3184" s="230"/>
      <c r="BV3184" s="230"/>
      <c r="BW3184" s="230"/>
      <c r="BX3184" s="230"/>
      <c r="BY3184" s="230"/>
      <c r="BZ3184" s="230"/>
      <c r="CA3184" s="230"/>
      <c r="CB3184" s="230"/>
      <c r="CC3184" s="230"/>
      <c r="CD3184" s="230"/>
      <c r="CE3184" s="230"/>
      <c r="CF3184" s="230"/>
      <c r="CG3184" s="230"/>
      <c r="CH3184" s="230"/>
      <c r="CI3184" s="230"/>
      <c r="CJ3184" s="230"/>
    </row>
    <row r="3185" spans="1:88" ht="14.25" customHeight="1">
      <c r="A3185" s="123"/>
      <c r="B3185" s="122"/>
      <c r="C3185" s="123"/>
      <c r="E3185" s="224"/>
      <c r="F3185" s="224"/>
      <c r="G3185" s="224"/>
      <c r="H3185" s="224"/>
      <c r="I3185" s="232"/>
      <c r="J3185" s="224"/>
      <c r="K3185" s="224"/>
      <c r="L3185" s="224"/>
      <c r="M3185" s="233"/>
      <c r="N3185" s="224"/>
      <c r="P3185" s="233"/>
      <c r="Q3185" s="154"/>
      <c r="R3185" s="154"/>
      <c r="S3185" s="154"/>
      <c r="T3185" s="154"/>
      <c r="U3185" s="236"/>
      <c r="V3185" s="225"/>
      <c r="W3185" s="246"/>
      <c r="X3185" s="247"/>
      <c r="Y3185" s="248"/>
      <c r="Z3185" s="249"/>
      <c r="AA3185" s="249"/>
      <c r="AB3185" s="256"/>
      <c r="AC3185" s="256"/>
      <c r="AD3185" s="230"/>
      <c r="AE3185" s="251"/>
      <c r="AF3185" s="252"/>
      <c r="AG3185" s="255"/>
      <c r="AH3185" s="253"/>
      <c r="AI3185" s="230"/>
      <c r="AJ3185" s="230"/>
      <c r="AK3185" s="230"/>
      <c r="AL3185" s="230"/>
      <c r="AM3185" s="230"/>
      <c r="AN3185" s="230"/>
      <c r="AO3185" s="230"/>
      <c r="AP3185" s="230"/>
      <c r="AQ3185" s="230"/>
      <c r="AR3185" s="249"/>
      <c r="AS3185" s="230"/>
      <c r="AT3185" s="230"/>
      <c r="AU3185" s="230"/>
      <c r="AV3185" s="230"/>
      <c r="AW3185" s="230"/>
      <c r="AX3185" s="230"/>
      <c r="AY3185" s="230"/>
      <c r="AZ3185" s="230"/>
      <c r="BA3185" s="230"/>
      <c r="BB3185" s="230"/>
      <c r="BC3185" s="230"/>
      <c r="BD3185" s="230"/>
      <c r="BE3185" s="230"/>
      <c r="BF3185" s="230"/>
      <c r="BG3185" s="230"/>
      <c r="BH3185" s="230"/>
      <c r="BI3185" s="230"/>
      <c r="BJ3185" s="230"/>
      <c r="BK3185" s="230"/>
      <c r="BL3185" s="230"/>
      <c r="BM3185" s="230"/>
      <c r="BN3185" s="230"/>
      <c r="BO3185" s="230"/>
      <c r="BP3185" s="230"/>
      <c r="BQ3185" s="230"/>
      <c r="BR3185" s="230"/>
      <c r="BS3185" s="230"/>
      <c r="BT3185" s="230"/>
      <c r="BU3185" s="230"/>
      <c r="BV3185" s="230"/>
      <c r="BW3185" s="230"/>
      <c r="BX3185" s="230"/>
      <c r="BY3185" s="230"/>
      <c r="BZ3185" s="230"/>
      <c r="CA3185" s="230"/>
      <c r="CB3185" s="230"/>
      <c r="CC3185" s="230"/>
      <c r="CD3185" s="230"/>
      <c r="CE3185" s="230"/>
      <c r="CF3185" s="230"/>
      <c r="CG3185" s="230"/>
      <c r="CH3185" s="230"/>
      <c r="CI3185" s="230"/>
      <c r="CJ3185" s="230"/>
    </row>
    <row r="3186" spans="1:88" ht="14.25" customHeight="1">
      <c r="A3186" s="123"/>
      <c r="B3186" s="122"/>
      <c r="C3186" s="123"/>
      <c r="E3186" s="224"/>
      <c r="F3186" s="224"/>
      <c r="G3186" s="224"/>
      <c r="H3186" s="224"/>
      <c r="I3186" s="232"/>
      <c r="J3186" s="224"/>
      <c r="K3186" s="224"/>
      <c r="L3186" s="224"/>
      <c r="M3186" s="233"/>
      <c r="N3186" s="224"/>
      <c r="P3186" s="233"/>
      <c r="Q3186" s="154"/>
      <c r="R3186" s="154"/>
      <c r="S3186" s="154"/>
      <c r="T3186" s="154"/>
      <c r="U3186" s="236"/>
      <c r="V3186" s="225"/>
      <c r="W3186" s="246"/>
      <c r="X3186" s="247"/>
      <c r="Y3186" s="248"/>
      <c r="Z3186" s="249"/>
      <c r="AA3186" s="249"/>
      <c r="AB3186" s="256"/>
      <c r="AC3186" s="256"/>
      <c r="AD3186" s="230"/>
      <c r="AE3186" s="251"/>
      <c r="AF3186" s="252"/>
      <c r="AG3186" s="255"/>
      <c r="AH3186" s="253"/>
      <c r="AI3186" s="230"/>
      <c r="AJ3186" s="230"/>
      <c r="AK3186" s="230"/>
      <c r="AL3186" s="230"/>
      <c r="AM3186" s="230"/>
      <c r="AN3186" s="230"/>
      <c r="AO3186" s="230"/>
      <c r="AP3186" s="230"/>
      <c r="AQ3186" s="230"/>
      <c r="AR3186" s="249"/>
      <c r="AS3186" s="230"/>
      <c r="AT3186" s="230"/>
      <c r="AU3186" s="230"/>
      <c r="AV3186" s="230"/>
      <c r="AW3186" s="230"/>
      <c r="AX3186" s="230"/>
      <c r="AY3186" s="230"/>
      <c r="AZ3186" s="230"/>
      <c r="BA3186" s="230"/>
      <c r="BB3186" s="230"/>
      <c r="BC3186" s="230"/>
      <c r="BD3186" s="230"/>
      <c r="BE3186" s="230"/>
      <c r="BF3186" s="230"/>
      <c r="BG3186" s="230"/>
      <c r="BH3186" s="230"/>
      <c r="BI3186" s="230"/>
      <c r="BJ3186" s="230"/>
      <c r="BK3186" s="230"/>
      <c r="BL3186" s="230"/>
      <c r="BM3186" s="230"/>
      <c r="BN3186" s="230"/>
      <c r="BO3186" s="230"/>
      <c r="BP3186" s="230"/>
      <c r="BQ3186" s="230"/>
      <c r="BR3186" s="230"/>
      <c r="BS3186" s="230"/>
      <c r="BT3186" s="230"/>
      <c r="BU3186" s="230"/>
      <c r="BV3186" s="230"/>
      <c r="BW3186" s="230"/>
      <c r="BX3186" s="230"/>
      <c r="BY3186" s="230"/>
      <c r="BZ3186" s="230"/>
      <c r="CA3186" s="230"/>
      <c r="CB3186" s="230"/>
      <c r="CC3186" s="230"/>
      <c r="CD3186" s="230"/>
      <c r="CE3186" s="230"/>
      <c r="CF3186" s="230"/>
      <c r="CG3186" s="230"/>
      <c r="CH3186" s="230"/>
      <c r="CI3186" s="230"/>
      <c r="CJ3186" s="230"/>
    </row>
    <row r="3187" spans="1:88" ht="14.25" customHeight="1">
      <c r="A3187" s="123"/>
      <c r="B3187" s="122"/>
      <c r="C3187" s="123"/>
      <c r="E3187" s="224"/>
      <c r="F3187" s="224"/>
      <c r="G3187" s="224"/>
      <c r="H3187" s="224"/>
      <c r="I3187" s="232"/>
      <c r="J3187" s="224"/>
      <c r="K3187" s="224"/>
      <c r="L3187" s="224"/>
      <c r="M3187" s="233"/>
      <c r="N3187" s="224"/>
      <c r="P3187" s="233"/>
      <c r="Q3187" s="154"/>
      <c r="R3187" s="154"/>
      <c r="S3187" s="154"/>
      <c r="T3187" s="154"/>
      <c r="U3187" s="236"/>
      <c r="V3187" s="225"/>
      <c r="W3187" s="246"/>
      <c r="X3187" s="247"/>
      <c r="Y3187" s="248"/>
      <c r="Z3187" s="249"/>
      <c r="AA3187" s="249"/>
      <c r="AB3187" s="256"/>
      <c r="AC3187" s="256"/>
      <c r="AD3187" s="230"/>
      <c r="AE3187" s="251"/>
      <c r="AF3187" s="252"/>
      <c r="AG3187" s="255"/>
      <c r="AH3187" s="253"/>
      <c r="AI3187" s="230"/>
      <c r="AJ3187" s="230"/>
      <c r="AK3187" s="230"/>
      <c r="AL3187" s="230"/>
      <c r="AM3187" s="230"/>
      <c r="AN3187" s="230"/>
      <c r="AO3187" s="230"/>
      <c r="AP3187" s="230"/>
      <c r="AQ3187" s="230"/>
      <c r="AR3187" s="249"/>
      <c r="AS3187" s="230"/>
      <c r="AT3187" s="230"/>
      <c r="AU3187" s="230"/>
      <c r="AV3187" s="230"/>
      <c r="AW3187" s="230"/>
      <c r="AX3187" s="230"/>
      <c r="AY3187" s="230"/>
      <c r="AZ3187" s="230"/>
      <c r="BA3187" s="230"/>
      <c r="BB3187" s="230"/>
      <c r="BC3187" s="230"/>
      <c r="BD3187" s="230"/>
      <c r="BE3187" s="230"/>
      <c r="BF3187" s="230"/>
      <c r="BG3187" s="230"/>
      <c r="BH3187" s="230"/>
      <c r="BI3187" s="230"/>
      <c r="BJ3187" s="230"/>
      <c r="BK3187" s="230"/>
      <c r="BL3187" s="230"/>
      <c r="BM3187" s="230"/>
      <c r="BN3187" s="230"/>
      <c r="BO3187" s="230"/>
      <c r="BP3187" s="230"/>
      <c r="BQ3187" s="230"/>
      <c r="BR3187" s="230"/>
      <c r="BS3187" s="230"/>
      <c r="BT3187" s="230"/>
      <c r="BU3187" s="230"/>
      <c r="BV3187" s="230"/>
      <c r="BW3187" s="230"/>
      <c r="BX3187" s="230"/>
      <c r="BY3187" s="230"/>
      <c r="BZ3187" s="230"/>
      <c r="CA3187" s="230"/>
      <c r="CB3187" s="230"/>
      <c r="CC3187" s="230"/>
      <c r="CD3187" s="230"/>
      <c r="CE3187" s="230"/>
      <c r="CF3187" s="230"/>
      <c r="CG3187" s="230"/>
      <c r="CH3187" s="230"/>
      <c r="CI3187" s="230"/>
      <c r="CJ3187" s="230"/>
    </row>
    <row r="3188" spans="1:88" ht="14.25" customHeight="1">
      <c r="A3188" s="123"/>
      <c r="B3188" s="122"/>
      <c r="C3188" s="123"/>
      <c r="E3188" s="224"/>
      <c r="F3188" s="224"/>
      <c r="G3188" s="224"/>
      <c r="H3188" s="224"/>
      <c r="I3188" s="232"/>
      <c r="J3188" s="224"/>
      <c r="K3188" s="224"/>
      <c r="L3188" s="224"/>
      <c r="M3188" s="233"/>
      <c r="N3188" s="224"/>
      <c r="P3188" s="233"/>
      <c r="Q3188" s="154"/>
      <c r="R3188" s="154"/>
      <c r="S3188" s="154"/>
      <c r="T3188" s="154"/>
      <c r="U3188" s="236"/>
      <c r="V3188" s="225"/>
      <c r="W3188" s="246"/>
      <c r="X3188" s="247"/>
      <c r="Y3188" s="248"/>
      <c r="Z3188" s="249"/>
      <c r="AA3188" s="249"/>
      <c r="AB3188" s="256"/>
      <c r="AC3188" s="256"/>
      <c r="AD3188" s="230"/>
      <c r="AE3188" s="251"/>
      <c r="AF3188" s="252"/>
      <c r="AG3188" s="255"/>
      <c r="AH3188" s="253"/>
      <c r="AI3188" s="230"/>
      <c r="AJ3188" s="230"/>
      <c r="AK3188" s="230"/>
      <c r="AL3188" s="230"/>
      <c r="AM3188" s="230"/>
      <c r="AN3188" s="230"/>
      <c r="AO3188" s="230"/>
      <c r="AP3188" s="230"/>
      <c r="AQ3188" s="230"/>
      <c r="AR3188" s="249"/>
      <c r="AS3188" s="230"/>
      <c r="AT3188" s="230"/>
      <c r="AU3188" s="230"/>
      <c r="AV3188" s="230"/>
      <c r="AW3188" s="230"/>
      <c r="AX3188" s="230"/>
      <c r="AY3188" s="230"/>
      <c r="AZ3188" s="230"/>
      <c r="BA3188" s="230"/>
      <c r="BB3188" s="230"/>
      <c r="BC3188" s="230"/>
      <c r="BD3188" s="230"/>
      <c r="BE3188" s="230"/>
      <c r="BF3188" s="230"/>
      <c r="BG3188" s="230"/>
      <c r="BH3188" s="230"/>
      <c r="BI3188" s="230"/>
      <c r="BJ3188" s="230"/>
      <c r="BK3188" s="230"/>
      <c r="BL3188" s="230"/>
      <c r="BM3188" s="230"/>
      <c r="BN3188" s="230"/>
      <c r="BO3188" s="230"/>
      <c r="BP3188" s="230"/>
      <c r="BQ3188" s="230"/>
      <c r="BR3188" s="230"/>
      <c r="BS3188" s="230"/>
      <c r="BT3188" s="230"/>
      <c r="BU3188" s="230"/>
      <c r="BV3188" s="230"/>
      <c r="BW3188" s="230"/>
      <c r="BX3188" s="230"/>
      <c r="BY3188" s="230"/>
      <c r="BZ3188" s="230"/>
      <c r="CA3188" s="230"/>
      <c r="CB3188" s="230"/>
      <c r="CC3188" s="230"/>
      <c r="CD3188" s="230"/>
      <c r="CE3188" s="230"/>
      <c r="CF3188" s="230"/>
      <c r="CG3188" s="230"/>
      <c r="CH3188" s="230"/>
      <c r="CI3188" s="230"/>
      <c r="CJ3188" s="230"/>
    </row>
    <row r="3189" spans="1:88" ht="14.25" customHeight="1">
      <c r="A3189" s="123"/>
      <c r="B3189" s="122"/>
      <c r="C3189" s="123"/>
      <c r="E3189" s="224"/>
      <c r="F3189" s="224"/>
      <c r="G3189" s="224"/>
      <c r="H3189" s="224"/>
      <c r="I3189" s="232"/>
      <c r="J3189" s="224"/>
      <c r="K3189" s="224"/>
      <c r="L3189" s="224"/>
      <c r="M3189" s="233"/>
      <c r="N3189" s="224"/>
      <c r="P3189" s="233"/>
      <c r="Q3189" s="154"/>
      <c r="R3189" s="154"/>
      <c r="S3189" s="154"/>
      <c r="T3189" s="154"/>
      <c r="U3189" s="236"/>
      <c r="V3189" s="225"/>
      <c r="W3189" s="246"/>
      <c r="X3189" s="247"/>
      <c r="Y3189" s="248"/>
      <c r="Z3189" s="249"/>
      <c r="AA3189" s="249"/>
      <c r="AB3189" s="256"/>
      <c r="AC3189" s="256"/>
      <c r="AD3189" s="230"/>
      <c r="AE3189" s="251"/>
      <c r="AF3189" s="252"/>
      <c r="AG3189" s="255"/>
      <c r="AH3189" s="253"/>
      <c r="AI3189" s="230"/>
      <c r="AJ3189" s="230"/>
      <c r="AK3189" s="230"/>
      <c r="AL3189" s="230"/>
      <c r="AM3189" s="230"/>
      <c r="AN3189" s="230"/>
      <c r="AO3189" s="230"/>
      <c r="AP3189" s="230"/>
      <c r="AQ3189" s="230"/>
      <c r="AR3189" s="249"/>
      <c r="AS3189" s="230"/>
      <c r="AT3189" s="230"/>
      <c r="AU3189" s="230"/>
      <c r="AV3189" s="230"/>
      <c r="AW3189" s="230"/>
      <c r="AX3189" s="230"/>
      <c r="AY3189" s="230"/>
      <c r="AZ3189" s="230"/>
      <c r="BA3189" s="230"/>
      <c r="BB3189" s="230"/>
      <c r="BC3189" s="230"/>
      <c r="BD3189" s="230"/>
      <c r="BE3189" s="230"/>
      <c r="BF3189" s="230"/>
      <c r="BG3189" s="230"/>
      <c r="BH3189" s="230"/>
      <c r="BI3189" s="230"/>
      <c r="BJ3189" s="230"/>
      <c r="BK3189" s="230"/>
      <c r="BL3189" s="230"/>
      <c r="BM3189" s="230"/>
      <c r="BN3189" s="230"/>
      <c r="BO3189" s="230"/>
      <c r="BP3189" s="230"/>
      <c r="BQ3189" s="230"/>
      <c r="BR3189" s="230"/>
      <c r="BS3189" s="230"/>
      <c r="BT3189" s="230"/>
      <c r="BU3189" s="230"/>
      <c r="BV3189" s="230"/>
      <c r="BW3189" s="230"/>
      <c r="BX3189" s="230"/>
      <c r="BY3189" s="230"/>
      <c r="BZ3189" s="230"/>
      <c r="CA3189" s="230"/>
      <c r="CB3189" s="230"/>
      <c r="CC3189" s="230"/>
      <c r="CD3189" s="230"/>
      <c r="CE3189" s="230"/>
      <c r="CF3189" s="230"/>
      <c r="CG3189" s="230"/>
      <c r="CH3189" s="230"/>
      <c r="CI3189" s="230"/>
      <c r="CJ3189" s="230"/>
    </row>
    <row r="3190" spans="1:88" ht="14.25" customHeight="1">
      <c r="A3190" s="123"/>
      <c r="B3190" s="122"/>
      <c r="C3190" s="123"/>
      <c r="E3190" s="224"/>
      <c r="F3190" s="224"/>
      <c r="G3190" s="224"/>
      <c r="H3190" s="224"/>
      <c r="I3190" s="232"/>
      <c r="J3190" s="224"/>
      <c r="K3190" s="224"/>
      <c r="L3190" s="224"/>
      <c r="M3190" s="233"/>
      <c r="N3190" s="224"/>
      <c r="P3190" s="233"/>
      <c r="Q3190" s="154"/>
      <c r="R3190" s="154"/>
      <c r="S3190" s="154"/>
      <c r="T3190" s="154"/>
      <c r="U3190" s="236"/>
      <c r="V3190" s="225"/>
      <c r="W3190" s="246"/>
      <c r="X3190" s="247"/>
      <c r="Y3190" s="248"/>
      <c r="Z3190" s="249"/>
      <c r="AA3190" s="249"/>
      <c r="AB3190" s="256"/>
      <c r="AC3190" s="256"/>
      <c r="AD3190" s="230"/>
      <c r="AE3190" s="251"/>
      <c r="AF3190" s="252"/>
      <c r="AG3190" s="255"/>
      <c r="AH3190" s="253"/>
      <c r="AI3190" s="230"/>
      <c r="AJ3190" s="230"/>
      <c r="AK3190" s="230"/>
      <c r="AL3190" s="230"/>
      <c r="AM3190" s="230"/>
      <c r="AN3190" s="230"/>
      <c r="AO3190" s="230"/>
      <c r="AP3190" s="230"/>
      <c r="AQ3190" s="230"/>
      <c r="AR3190" s="249"/>
      <c r="AS3190" s="230"/>
      <c r="AT3190" s="230"/>
      <c r="AU3190" s="230"/>
      <c r="AV3190" s="230"/>
      <c r="AW3190" s="230"/>
      <c r="AX3190" s="230"/>
      <c r="AY3190" s="230"/>
      <c r="AZ3190" s="230"/>
      <c r="BA3190" s="230"/>
      <c r="BB3190" s="230"/>
      <c r="BC3190" s="230"/>
      <c r="BD3190" s="230"/>
      <c r="BE3190" s="230"/>
      <c r="BF3190" s="230"/>
      <c r="BG3190" s="230"/>
      <c r="BH3190" s="230"/>
      <c r="BI3190" s="230"/>
      <c r="BJ3190" s="230"/>
      <c r="BK3190" s="230"/>
      <c r="BL3190" s="230"/>
      <c r="BM3190" s="230"/>
      <c r="BN3190" s="230"/>
      <c r="BO3190" s="230"/>
      <c r="BP3190" s="230"/>
      <c r="BQ3190" s="230"/>
      <c r="BR3190" s="230"/>
      <c r="BS3190" s="230"/>
      <c r="BT3190" s="230"/>
      <c r="BU3190" s="230"/>
      <c r="BV3190" s="230"/>
      <c r="BW3190" s="230"/>
      <c r="BX3190" s="230"/>
      <c r="BY3190" s="230"/>
      <c r="BZ3190" s="230"/>
      <c r="CA3190" s="230"/>
      <c r="CB3190" s="230"/>
      <c r="CC3190" s="230"/>
      <c r="CD3190" s="230"/>
      <c r="CE3190" s="230"/>
      <c r="CF3190" s="230"/>
      <c r="CG3190" s="230"/>
      <c r="CH3190" s="230"/>
      <c r="CI3190" s="230"/>
      <c r="CJ3190" s="230"/>
    </row>
    <row r="3191" spans="1:88" ht="14.25" customHeight="1">
      <c r="A3191" s="123"/>
      <c r="B3191" s="122"/>
      <c r="C3191" s="123"/>
      <c r="E3191" s="224"/>
      <c r="F3191" s="224"/>
      <c r="G3191" s="224"/>
      <c r="H3191" s="224"/>
      <c r="I3191" s="232"/>
      <c r="J3191" s="224"/>
      <c r="K3191" s="224"/>
      <c r="L3191" s="224"/>
      <c r="M3191" s="233"/>
      <c r="N3191" s="224"/>
      <c r="P3191" s="233"/>
      <c r="Q3191" s="154"/>
      <c r="R3191" s="154"/>
      <c r="S3191" s="154"/>
      <c r="T3191" s="154"/>
      <c r="U3191" s="236"/>
      <c r="V3191" s="225"/>
      <c r="W3191" s="246"/>
      <c r="X3191" s="247"/>
      <c r="Y3191" s="248"/>
      <c r="Z3191" s="249"/>
      <c r="AA3191" s="249"/>
      <c r="AB3191" s="256"/>
      <c r="AC3191" s="256"/>
      <c r="AD3191" s="230"/>
      <c r="AE3191" s="251"/>
      <c r="AF3191" s="252"/>
      <c r="AG3191" s="255"/>
      <c r="AH3191" s="253"/>
      <c r="AI3191" s="230"/>
      <c r="AJ3191" s="230"/>
      <c r="AK3191" s="230"/>
      <c r="AL3191" s="230"/>
      <c r="AM3191" s="230"/>
      <c r="AN3191" s="230"/>
      <c r="AO3191" s="230"/>
      <c r="AP3191" s="230"/>
      <c r="AQ3191" s="230"/>
      <c r="AR3191" s="249"/>
      <c r="AS3191" s="230"/>
      <c r="AT3191" s="230"/>
      <c r="AU3191" s="230"/>
      <c r="AV3191" s="230"/>
      <c r="AW3191" s="230"/>
      <c r="AX3191" s="230"/>
      <c r="AY3191" s="230"/>
      <c r="AZ3191" s="230"/>
      <c r="BA3191" s="230"/>
      <c r="BB3191" s="230"/>
      <c r="BC3191" s="230"/>
      <c r="BD3191" s="230"/>
      <c r="BE3191" s="230"/>
      <c r="BF3191" s="230"/>
      <c r="BG3191" s="230"/>
      <c r="BH3191" s="230"/>
      <c r="BI3191" s="230"/>
      <c r="BJ3191" s="230"/>
      <c r="BK3191" s="230"/>
      <c r="BL3191" s="230"/>
      <c r="BM3191" s="230"/>
      <c r="BN3191" s="230"/>
      <c r="BO3191" s="230"/>
      <c r="BP3191" s="230"/>
      <c r="BQ3191" s="230"/>
      <c r="BR3191" s="230"/>
      <c r="BS3191" s="230"/>
      <c r="BT3191" s="230"/>
      <c r="BU3191" s="230"/>
      <c r="BV3191" s="230"/>
      <c r="BW3191" s="230"/>
      <c r="BX3191" s="230"/>
      <c r="BY3191" s="230"/>
      <c r="BZ3191" s="230"/>
      <c r="CA3191" s="230"/>
      <c r="CB3191" s="230"/>
      <c r="CC3191" s="230"/>
      <c r="CD3191" s="230"/>
      <c r="CE3191" s="230"/>
      <c r="CF3191" s="230"/>
      <c r="CG3191" s="230"/>
      <c r="CH3191" s="230"/>
      <c r="CI3191" s="230"/>
      <c r="CJ3191" s="230"/>
    </row>
    <row r="3192" spans="1:88" ht="14.25" customHeight="1">
      <c r="A3192" s="123"/>
      <c r="B3192" s="122"/>
      <c r="C3192" s="123"/>
      <c r="E3192" s="224"/>
      <c r="F3192" s="224"/>
      <c r="G3192" s="224"/>
      <c r="H3192" s="224"/>
      <c r="I3192" s="232"/>
      <c r="J3192" s="224"/>
      <c r="K3192" s="224"/>
      <c r="L3192" s="224"/>
      <c r="M3192" s="233"/>
      <c r="N3192" s="224"/>
      <c r="P3192" s="233"/>
      <c r="Q3192" s="154"/>
      <c r="R3192" s="154"/>
      <c r="S3192" s="154"/>
      <c r="T3192" s="154"/>
      <c r="U3192" s="236"/>
      <c r="V3192" s="225"/>
      <c r="W3192" s="246"/>
      <c r="X3192" s="247"/>
      <c r="Y3192" s="248"/>
      <c r="Z3192" s="249"/>
      <c r="AA3192" s="249"/>
      <c r="AB3192" s="256"/>
      <c r="AC3192" s="256"/>
      <c r="AD3192" s="230"/>
      <c r="AE3192" s="251"/>
      <c r="AF3192" s="252"/>
      <c r="AG3192" s="255"/>
      <c r="AH3192" s="253"/>
      <c r="AI3192" s="230"/>
      <c r="AJ3192" s="230"/>
      <c r="AK3192" s="230"/>
      <c r="AL3192" s="230"/>
      <c r="AM3192" s="230"/>
      <c r="AN3192" s="230"/>
      <c r="AO3192" s="230"/>
      <c r="AP3192" s="230"/>
      <c r="AQ3192" s="230"/>
      <c r="AR3192" s="249"/>
      <c r="AS3192" s="230"/>
      <c r="AT3192" s="230"/>
      <c r="AU3192" s="230"/>
      <c r="AV3192" s="230"/>
      <c r="AW3192" s="230"/>
      <c r="AX3192" s="230"/>
      <c r="AY3192" s="230"/>
      <c r="AZ3192" s="230"/>
      <c r="BA3192" s="230"/>
      <c r="BB3192" s="230"/>
      <c r="BC3192" s="230"/>
      <c r="BD3192" s="230"/>
      <c r="BE3192" s="230"/>
      <c r="BF3192" s="230"/>
      <c r="BG3192" s="230"/>
      <c r="BH3192" s="230"/>
      <c r="BI3192" s="230"/>
      <c r="BJ3192" s="230"/>
      <c r="BK3192" s="230"/>
      <c r="BL3192" s="230"/>
      <c r="BM3192" s="230"/>
      <c r="BN3192" s="230"/>
      <c r="BO3192" s="230"/>
      <c r="BP3192" s="230"/>
      <c r="BQ3192" s="230"/>
      <c r="BR3192" s="230"/>
      <c r="BS3192" s="230"/>
      <c r="BT3192" s="230"/>
      <c r="BU3192" s="230"/>
      <c r="BV3192" s="230"/>
      <c r="BW3192" s="230"/>
      <c r="BX3192" s="230"/>
      <c r="BY3192" s="230"/>
      <c r="BZ3192" s="230"/>
      <c r="CA3192" s="230"/>
      <c r="CB3192" s="230"/>
      <c r="CC3192" s="230"/>
      <c r="CD3192" s="230"/>
      <c r="CE3192" s="230"/>
      <c r="CF3192" s="230"/>
      <c r="CG3192" s="230"/>
      <c r="CH3192" s="230"/>
      <c r="CI3192" s="230"/>
      <c r="CJ3192" s="230"/>
    </row>
    <row r="3193" spans="1:88" ht="14.25" customHeight="1">
      <c r="A3193" s="123"/>
      <c r="B3193" s="122"/>
      <c r="C3193" s="123"/>
      <c r="E3193" s="224"/>
      <c r="F3193" s="224"/>
      <c r="G3193" s="224"/>
      <c r="H3193" s="224"/>
      <c r="I3193" s="232"/>
      <c r="J3193" s="224"/>
      <c r="K3193" s="224"/>
      <c r="L3193" s="224"/>
      <c r="M3193" s="233"/>
      <c r="N3193" s="224"/>
      <c r="P3193" s="233"/>
      <c r="Q3193" s="154"/>
      <c r="R3193" s="154"/>
      <c r="S3193" s="154"/>
      <c r="T3193" s="154"/>
      <c r="U3193" s="236"/>
      <c r="V3193" s="225"/>
      <c r="W3193" s="246"/>
      <c r="X3193" s="247"/>
      <c r="Y3193" s="248"/>
      <c r="Z3193" s="249"/>
      <c r="AA3193" s="249"/>
      <c r="AB3193" s="256"/>
      <c r="AC3193" s="256"/>
      <c r="AD3193" s="230"/>
      <c r="AE3193" s="251"/>
      <c r="AF3193" s="252"/>
      <c r="AG3193" s="255"/>
      <c r="AH3193" s="253"/>
      <c r="AI3193" s="230"/>
      <c r="AJ3193" s="230"/>
      <c r="AK3193" s="230"/>
      <c r="AL3193" s="230"/>
      <c r="AM3193" s="230"/>
      <c r="AN3193" s="230"/>
      <c r="AO3193" s="230"/>
      <c r="AP3193" s="230"/>
      <c r="AQ3193" s="230"/>
      <c r="AR3193" s="249"/>
      <c r="AS3193" s="230"/>
      <c r="AT3193" s="230"/>
      <c r="AU3193" s="230"/>
      <c r="AV3193" s="230"/>
      <c r="AW3193" s="230"/>
      <c r="AX3193" s="230"/>
      <c r="AY3193" s="230"/>
      <c r="AZ3193" s="230"/>
      <c r="BA3193" s="230"/>
      <c r="BB3193" s="230"/>
      <c r="BC3193" s="230"/>
      <c r="BD3193" s="230"/>
      <c r="BE3193" s="230"/>
      <c r="BF3193" s="230"/>
      <c r="BG3193" s="230"/>
      <c r="BH3193" s="230"/>
      <c r="BI3193" s="230"/>
      <c r="BJ3193" s="230"/>
      <c r="BK3193" s="230"/>
      <c r="BL3193" s="230"/>
      <c r="BM3193" s="230"/>
      <c r="BN3193" s="230"/>
      <c r="BO3193" s="230"/>
      <c r="BP3193" s="230"/>
      <c r="BQ3193" s="230"/>
      <c r="BR3193" s="230"/>
      <c r="BS3193" s="230"/>
      <c r="BT3193" s="230"/>
      <c r="BU3193" s="230"/>
      <c r="BV3193" s="230"/>
      <c r="BW3193" s="230"/>
      <c r="BX3193" s="230"/>
      <c r="BY3193" s="230"/>
      <c r="BZ3193" s="230"/>
      <c r="CA3193" s="230"/>
      <c r="CB3193" s="230"/>
      <c r="CC3193" s="230"/>
      <c r="CD3193" s="230"/>
      <c r="CE3193" s="230"/>
      <c r="CF3193" s="230"/>
      <c r="CG3193" s="230"/>
      <c r="CH3193" s="230"/>
      <c r="CI3193" s="230"/>
      <c r="CJ3193" s="230"/>
    </row>
    <row r="3194" spans="1:88" ht="14.25" customHeight="1">
      <c r="A3194" s="123"/>
      <c r="B3194" s="122"/>
      <c r="C3194" s="123"/>
      <c r="E3194" s="224"/>
      <c r="F3194" s="224"/>
      <c r="G3194" s="224"/>
      <c r="H3194" s="224"/>
      <c r="I3194" s="232"/>
      <c r="J3194" s="224"/>
      <c r="K3194" s="224"/>
      <c r="L3194" s="224"/>
      <c r="M3194" s="233"/>
      <c r="N3194" s="224"/>
      <c r="P3194" s="233"/>
      <c r="Q3194" s="154"/>
      <c r="R3194" s="154"/>
      <c r="S3194" s="154"/>
      <c r="T3194" s="154"/>
      <c r="U3194" s="236"/>
      <c r="V3194" s="225"/>
      <c r="W3194" s="246"/>
      <c r="X3194" s="247"/>
      <c r="Y3194" s="248"/>
      <c r="Z3194" s="249"/>
      <c r="AA3194" s="249"/>
      <c r="AB3194" s="256"/>
      <c r="AC3194" s="256"/>
      <c r="AD3194" s="230"/>
      <c r="AE3194" s="251"/>
      <c r="AF3194" s="252"/>
      <c r="AG3194" s="255"/>
      <c r="AH3194" s="253"/>
      <c r="AI3194" s="230"/>
      <c r="AJ3194" s="230"/>
      <c r="AK3194" s="230"/>
      <c r="AL3194" s="230"/>
      <c r="AM3194" s="230"/>
      <c r="AN3194" s="230"/>
      <c r="AO3194" s="230"/>
      <c r="AP3194" s="230"/>
      <c r="AQ3194" s="230"/>
      <c r="AR3194" s="249"/>
      <c r="AS3194" s="230"/>
      <c r="AT3194" s="230"/>
      <c r="AU3194" s="230"/>
      <c r="AV3194" s="230"/>
      <c r="AW3194" s="230"/>
      <c r="AX3194" s="230"/>
      <c r="AY3194" s="230"/>
      <c r="AZ3194" s="230"/>
      <c r="BA3194" s="230"/>
      <c r="BB3194" s="230"/>
      <c r="BC3194" s="230"/>
      <c r="BD3194" s="230"/>
      <c r="BE3194" s="230"/>
      <c r="BF3194" s="230"/>
      <c r="BG3194" s="230"/>
      <c r="BH3194" s="230"/>
      <c r="BI3194" s="230"/>
      <c r="BJ3194" s="230"/>
      <c r="BK3194" s="230"/>
      <c r="BL3194" s="230"/>
      <c r="BM3194" s="230"/>
      <c r="BN3194" s="230"/>
      <c r="BO3194" s="230"/>
      <c r="BP3194" s="230"/>
      <c r="BQ3194" s="230"/>
      <c r="BR3194" s="230"/>
      <c r="BS3194" s="230"/>
      <c r="BT3194" s="230"/>
      <c r="BU3194" s="230"/>
      <c r="BV3194" s="230"/>
      <c r="BW3194" s="230"/>
      <c r="BX3194" s="230"/>
      <c r="BY3194" s="230"/>
      <c r="BZ3194" s="230"/>
      <c r="CA3194" s="230"/>
      <c r="CB3194" s="230"/>
      <c r="CC3194" s="230"/>
      <c r="CD3194" s="230"/>
      <c r="CE3194" s="230"/>
      <c r="CF3194" s="230"/>
      <c r="CG3194" s="230"/>
      <c r="CH3194" s="230"/>
      <c r="CI3194" s="230"/>
      <c r="CJ3194" s="230"/>
    </row>
    <row r="3195" spans="1:88" ht="14.25" customHeight="1">
      <c r="A3195" s="123"/>
      <c r="B3195" s="122"/>
      <c r="C3195" s="123"/>
      <c r="E3195" s="224"/>
      <c r="F3195" s="224"/>
      <c r="G3195" s="224"/>
      <c r="H3195" s="224"/>
      <c r="I3195" s="232"/>
      <c r="J3195" s="224"/>
      <c r="K3195" s="224"/>
      <c r="L3195" s="224"/>
      <c r="M3195" s="233"/>
      <c r="N3195" s="224"/>
      <c r="P3195" s="233"/>
      <c r="Q3195" s="154"/>
      <c r="R3195" s="154"/>
      <c r="S3195" s="154"/>
      <c r="T3195" s="154"/>
      <c r="U3195" s="236"/>
      <c r="V3195" s="225"/>
      <c r="W3195" s="246"/>
      <c r="X3195" s="247"/>
      <c r="Y3195" s="248"/>
      <c r="Z3195" s="249"/>
      <c r="AA3195" s="249"/>
      <c r="AB3195" s="256"/>
      <c r="AC3195" s="256"/>
      <c r="AD3195" s="230"/>
      <c r="AE3195" s="251"/>
      <c r="AF3195" s="252"/>
      <c r="AG3195" s="255"/>
      <c r="AH3195" s="253"/>
      <c r="AI3195" s="230"/>
      <c r="AJ3195" s="230"/>
      <c r="AK3195" s="230"/>
      <c r="AL3195" s="230"/>
      <c r="AM3195" s="230"/>
      <c r="AN3195" s="230"/>
      <c r="AO3195" s="230"/>
      <c r="AP3195" s="230"/>
      <c r="AQ3195" s="230"/>
      <c r="AR3195" s="249"/>
      <c r="AS3195" s="230"/>
      <c r="AT3195" s="230"/>
      <c r="AU3195" s="230"/>
      <c r="AV3195" s="230"/>
      <c r="AW3195" s="230"/>
      <c r="AX3195" s="230"/>
      <c r="AY3195" s="230"/>
      <c r="AZ3195" s="230"/>
      <c r="BA3195" s="230"/>
      <c r="BB3195" s="230"/>
      <c r="BC3195" s="230"/>
      <c r="BD3195" s="230"/>
      <c r="BE3195" s="230"/>
      <c r="BF3195" s="230"/>
      <c r="BG3195" s="230"/>
      <c r="BH3195" s="230"/>
      <c r="BI3195" s="230"/>
      <c r="BJ3195" s="230"/>
      <c r="BK3195" s="230"/>
      <c r="BL3195" s="230"/>
      <c r="BM3195" s="230"/>
      <c r="BN3195" s="230"/>
      <c r="BO3195" s="230"/>
      <c r="BP3195" s="230"/>
      <c r="BQ3195" s="230"/>
      <c r="BR3195" s="230"/>
      <c r="BS3195" s="230"/>
      <c r="BT3195" s="230"/>
      <c r="BU3195" s="230"/>
      <c r="BV3195" s="230"/>
      <c r="BW3195" s="230"/>
      <c r="BX3195" s="230"/>
      <c r="BY3195" s="230"/>
      <c r="BZ3195" s="230"/>
      <c r="CA3195" s="230"/>
      <c r="CB3195" s="230"/>
      <c r="CC3195" s="230"/>
      <c r="CD3195" s="230"/>
      <c r="CE3195" s="230"/>
      <c r="CF3195" s="230"/>
      <c r="CG3195" s="230"/>
      <c r="CH3195" s="230"/>
      <c r="CI3195" s="230"/>
      <c r="CJ3195" s="230"/>
    </row>
    <row r="3196" spans="1:88" ht="14.25" customHeight="1">
      <c r="A3196" s="123"/>
      <c r="B3196" s="122"/>
      <c r="C3196" s="123"/>
      <c r="E3196" s="224"/>
      <c r="F3196" s="224"/>
      <c r="G3196" s="224"/>
      <c r="H3196" s="224"/>
      <c r="I3196" s="232"/>
      <c r="J3196" s="224"/>
      <c r="K3196" s="224"/>
      <c r="L3196" s="224"/>
      <c r="M3196" s="233"/>
      <c r="N3196" s="224"/>
      <c r="P3196" s="233"/>
      <c r="Q3196" s="154"/>
      <c r="R3196" s="154"/>
      <c r="S3196" s="154"/>
      <c r="T3196" s="154"/>
      <c r="U3196" s="236"/>
      <c r="V3196" s="225"/>
      <c r="W3196" s="246"/>
      <c r="X3196" s="247"/>
      <c r="Y3196" s="248"/>
      <c r="Z3196" s="249"/>
      <c r="AA3196" s="249"/>
      <c r="AB3196" s="256"/>
      <c r="AC3196" s="256"/>
      <c r="AD3196" s="230"/>
      <c r="AE3196" s="251"/>
      <c r="AF3196" s="252"/>
      <c r="AG3196" s="255"/>
      <c r="AH3196" s="253"/>
      <c r="AI3196" s="230"/>
      <c r="AJ3196" s="230"/>
      <c r="AK3196" s="230"/>
      <c r="AL3196" s="230"/>
      <c r="AM3196" s="230"/>
      <c r="AN3196" s="230"/>
      <c r="AO3196" s="230"/>
      <c r="AP3196" s="230"/>
      <c r="AQ3196" s="230"/>
      <c r="AR3196" s="249"/>
      <c r="AS3196" s="230"/>
      <c r="AT3196" s="230"/>
      <c r="AU3196" s="230"/>
      <c r="AV3196" s="230"/>
      <c r="AW3196" s="230"/>
      <c r="AX3196" s="230"/>
      <c r="AY3196" s="230"/>
      <c r="AZ3196" s="230"/>
      <c r="BA3196" s="230"/>
      <c r="BB3196" s="230"/>
      <c r="BC3196" s="230"/>
      <c r="BD3196" s="230"/>
      <c r="BE3196" s="230"/>
      <c r="BF3196" s="230"/>
      <c r="BG3196" s="230"/>
      <c r="BH3196" s="230"/>
      <c r="BI3196" s="230"/>
      <c r="BJ3196" s="230"/>
      <c r="BK3196" s="230"/>
      <c r="BL3196" s="230"/>
      <c r="BM3196" s="230"/>
      <c r="BN3196" s="230"/>
      <c r="BO3196" s="230"/>
      <c r="BP3196" s="230"/>
      <c r="BQ3196" s="230"/>
      <c r="BR3196" s="230"/>
      <c r="BS3196" s="230"/>
      <c r="BT3196" s="230"/>
      <c r="BU3196" s="230"/>
      <c r="BV3196" s="230"/>
      <c r="BW3196" s="230"/>
      <c r="BX3196" s="230"/>
      <c r="BY3196" s="230"/>
      <c r="BZ3196" s="230"/>
      <c r="CA3196" s="230"/>
      <c r="CB3196" s="230"/>
      <c r="CC3196" s="230"/>
      <c r="CD3196" s="230"/>
      <c r="CE3196" s="230"/>
      <c r="CF3196" s="230"/>
      <c r="CG3196" s="230"/>
      <c r="CH3196" s="230"/>
      <c r="CI3196" s="230"/>
      <c r="CJ3196" s="230"/>
    </row>
    <row r="3197" spans="1:88" ht="14.25" customHeight="1">
      <c r="A3197" s="123"/>
      <c r="B3197" s="122"/>
      <c r="C3197" s="123"/>
      <c r="E3197" s="224"/>
      <c r="F3197" s="224"/>
      <c r="G3197" s="224"/>
      <c r="H3197" s="224"/>
      <c r="I3197" s="232"/>
      <c r="J3197" s="224"/>
      <c r="K3197" s="224"/>
      <c r="L3197" s="224"/>
      <c r="M3197" s="233"/>
      <c r="N3197" s="224"/>
      <c r="P3197" s="233"/>
      <c r="Q3197" s="154"/>
      <c r="R3197" s="154"/>
      <c r="S3197" s="154"/>
      <c r="T3197" s="154"/>
      <c r="U3197" s="236"/>
      <c r="V3197" s="225"/>
      <c r="W3197" s="246"/>
      <c r="X3197" s="247"/>
      <c r="Y3197" s="248"/>
      <c r="Z3197" s="249"/>
      <c r="AA3197" s="249"/>
      <c r="AB3197" s="256"/>
      <c r="AC3197" s="256"/>
      <c r="AD3197" s="230"/>
      <c r="AE3197" s="251"/>
      <c r="AF3197" s="252"/>
      <c r="AG3197" s="255"/>
      <c r="AH3197" s="253"/>
      <c r="AI3197" s="230"/>
      <c r="AJ3197" s="230"/>
      <c r="AK3197" s="230"/>
      <c r="AL3197" s="230"/>
      <c r="AM3197" s="230"/>
      <c r="AN3197" s="230"/>
      <c r="AO3197" s="230"/>
      <c r="AP3197" s="230"/>
      <c r="AQ3197" s="230"/>
      <c r="AR3197" s="249"/>
      <c r="AS3197" s="230"/>
      <c r="AT3197" s="230"/>
      <c r="AU3197" s="230"/>
      <c r="AV3197" s="230"/>
      <c r="AW3197" s="230"/>
      <c r="AX3197" s="230"/>
      <c r="AY3197" s="230"/>
      <c r="AZ3197" s="230"/>
      <c r="BA3197" s="230"/>
      <c r="BB3197" s="230"/>
      <c r="BC3197" s="230"/>
      <c r="BD3197" s="230"/>
      <c r="BE3197" s="230"/>
      <c r="BF3197" s="230"/>
      <c r="BG3197" s="230"/>
      <c r="BH3197" s="230"/>
      <c r="BI3197" s="230"/>
      <c r="BJ3197" s="230"/>
      <c r="BK3197" s="230"/>
      <c r="BL3197" s="230"/>
      <c r="BM3197" s="230"/>
      <c r="BN3197" s="230"/>
      <c r="BO3197" s="230"/>
      <c r="BP3197" s="230"/>
      <c r="BQ3197" s="230"/>
      <c r="BR3197" s="230"/>
      <c r="BS3197" s="230"/>
      <c r="BT3197" s="230"/>
      <c r="BU3197" s="230"/>
      <c r="BV3197" s="230"/>
      <c r="BW3197" s="230"/>
      <c r="BX3197" s="230"/>
      <c r="BY3197" s="230"/>
      <c r="BZ3197" s="230"/>
      <c r="CA3197" s="230"/>
      <c r="CB3197" s="230"/>
      <c r="CC3197" s="230"/>
      <c r="CD3197" s="230"/>
      <c r="CE3197" s="230"/>
      <c r="CF3197" s="230"/>
      <c r="CG3197" s="230"/>
      <c r="CH3197" s="230"/>
      <c r="CI3197" s="230"/>
      <c r="CJ3197" s="230"/>
    </row>
    <row r="3198" spans="1:88" ht="14.25" customHeight="1">
      <c r="A3198" s="123"/>
      <c r="B3198" s="122"/>
      <c r="C3198" s="123"/>
      <c r="E3198" s="224"/>
      <c r="F3198" s="224"/>
      <c r="G3198" s="224"/>
      <c r="H3198" s="224"/>
      <c r="I3198" s="232"/>
      <c r="J3198" s="224"/>
      <c r="K3198" s="224"/>
      <c r="L3198" s="224"/>
      <c r="M3198" s="233"/>
      <c r="N3198" s="224"/>
      <c r="P3198" s="233"/>
      <c r="Q3198" s="154"/>
      <c r="R3198" s="154"/>
      <c r="S3198" s="154"/>
      <c r="T3198" s="154"/>
      <c r="U3198" s="236"/>
      <c r="V3198" s="225"/>
      <c r="W3198" s="246"/>
      <c r="X3198" s="247"/>
      <c r="Y3198" s="248"/>
      <c r="Z3198" s="249"/>
      <c r="AA3198" s="249"/>
      <c r="AB3198" s="256"/>
      <c r="AC3198" s="256"/>
      <c r="AD3198" s="230"/>
      <c r="AE3198" s="251"/>
      <c r="AF3198" s="252"/>
      <c r="AG3198" s="255"/>
      <c r="AH3198" s="253"/>
      <c r="AI3198" s="230"/>
      <c r="AJ3198" s="230"/>
      <c r="AK3198" s="230"/>
      <c r="AL3198" s="230"/>
      <c r="AM3198" s="230"/>
      <c r="AN3198" s="230"/>
      <c r="AO3198" s="230"/>
      <c r="AP3198" s="230"/>
      <c r="AQ3198" s="230"/>
      <c r="AR3198" s="249"/>
      <c r="AS3198" s="230"/>
      <c r="AT3198" s="230"/>
      <c r="AU3198" s="230"/>
      <c r="AV3198" s="230"/>
      <c r="AW3198" s="230"/>
      <c r="AX3198" s="230"/>
      <c r="AY3198" s="230"/>
      <c r="AZ3198" s="230"/>
      <c r="BA3198" s="230"/>
      <c r="BB3198" s="230"/>
      <c r="BC3198" s="230"/>
      <c r="BD3198" s="230"/>
      <c r="BE3198" s="230"/>
      <c r="BF3198" s="230"/>
      <c r="BG3198" s="230"/>
      <c r="BH3198" s="230"/>
      <c r="BI3198" s="230"/>
      <c r="BJ3198" s="230"/>
      <c r="BK3198" s="230"/>
      <c r="BL3198" s="230"/>
      <c r="BM3198" s="230"/>
      <c r="BN3198" s="230"/>
      <c r="BO3198" s="230"/>
      <c r="BP3198" s="230"/>
      <c r="BQ3198" s="230"/>
      <c r="BR3198" s="230"/>
      <c r="BS3198" s="230"/>
      <c r="BT3198" s="230"/>
      <c r="BU3198" s="230"/>
      <c r="BV3198" s="230"/>
      <c r="BW3198" s="230"/>
      <c r="BX3198" s="230"/>
      <c r="BY3198" s="230"/>
      <c r="BZ3198" s="230"/>
      <c r="CA3198" s="230"/>
      <c r="CB3198" s="230"/>
      <c r="CC3198" s="230"/>
      <c r="CD3198" s="230"/>
      <c r="CE3198" s="230"/>
      <c r="CF3198" s="230"/>
      <c r="CG3198" s="230"/>
      <c r="CH3198" s="230"/>
      <c r="CI3198" s="230"/>
      <c r="CJ3198" s="230"/>
    </row>
    <row r="3199" spans="1:88" ht="14.25" customHeight="1">
      <c r="A3199" s="123"/>
      <c r="B3199" s="122"/>
      <c r="C3199" s="123"/>
      <c r="E3199" s="224"/>
      <c r="F3199" s="224"/>
      <c r="G3199" s="224"/>
      <c r="H3199" s="224"/>
      <c r="I3199" s="232"/>
      <c r="J3199" s="224"/>
      <c r="K3199" s="224"/>
      <c r="L3199" s="224"/>
      <c r="M3199" s="233"/>
      <c r="N3199" s="224"/>
      <c r="P3199" s="233"/>
      <c r="Q3199" s="154"/>
      <c r="R3199" s="154"/>
      <c r="S3199" s="154"/>
      <c r="T3199" s="154"/>
      <c r="U3199" s="236"/>
      <c r="V3199" s="225"/>
      <c r="W3199" s="246"/>
      <c r="X3199" s="247"/>
      <c r="Y3199" s="248"/>
      <c r="Z3199" s="249"/>
      <c r="AA3199" s="249"/>
      <c r="AB3199" s="256"/>
      <c r="AC3199" s="256"/>
      <c r="AD3199" s="230"/>
      <c r="AE3199" s="251"/>
      <c r="AF3199" s="252"/>
      <c r="AG3199" s="255"/>
      <c r="AH3199" s="253"/>
      <c r="AI3199" s="230"/>
      <c r="AJ3199" s="230"/>
      <c r="AK3199" s="230"/>
      <c r="AL3199" s="230"/>
      <c r="AM3199" s="230"/>
      <c r="AN3199" s="230"/>
      <c r="AO3199" s="230"/>
      <c r="AP3199" s="230"/>
      <c r="AQ3199" s="230"/>
      <c r="AR3199" s="249"/>
      <c r="AS3199" s="230"/>
      <c r="AT3199" s="230"/>
      <c r="AU3199" s="230"/>
      <c r="AV3199" s="230"/>
      <c r="AW3199" s="230"/>
      <c r="AX3199" s="230"/>
      <c r="AY3199" s="230"/>
      <c r="AZ3199" s="230"/>
      <c r="BA3199" s="230"/>
      <c r="BB3199" s="230"/>
      <c r="BC3199" s="230"/>
      <c r="BD3199" s="230"/>
      <c r="BE3199" s="230"/>
      <c r="BF3199" s="230"/>
      <c r="BG3199" s="230"/>
      <c r="BH3199" s="230"/>
      <c r="BI3199" s="230"/>
      <c r="BJ3199" s="230"/>
      <c r="BK3199" s="230"/>
      <c r="BL3199" s="230"/>
      <c r="BM3199" s="230"/>
      <c r="BN3199" s="230"/>
      <c r="BO3199" s="230"/>
      <c r="BP3199" s="230"/>
      <c r="BQ3199" s="230"/>
      <c r="BR3199" s="230"/>
      <c r="BS3199" s="230"/>
      <c r="BT3199" s="230"/>
      <c r="BU3199" s="230"/>
      <c r="BV3199" s="230"/>
      <c r="BW3199" s="230"/>
      <c r="BX3199" s="230"/>
      <c r="BY3199" s="230"/>
      <c r="BZ3199" s="230"/>
      <c r="CA3199" s="230"/>
      <c r="CB3199" s="230"/>
      <c r="CC3199" s="230"/>
      <c r="CD3199" s="230"/>
      <c r="CE3199" s="230"/>
      <c r="CF3199" s="230"/>
      <c r="CG3199" s="230"/>
      <c r="CH3199" s="230"/>
      <c r="CI3199" s="230"/>
      <c r="CJ3199" s="230"/>
    </row>
    <row r="3200" spans="1:88" ht="14.25" customHeight="1">
      <c r="A3200" s="123"/>
      <c r="B3200" s="122"/>
      <c r="C3200" s="123"/>
      <c r="E3200" s="224"/>
      <c r="F3200" s="224"/>
      <c r="G3200" s="224"/>
      <c r="H3200" s="224"/>
      <c r="I3200" s="232"/>
      <c r="J3200" s="224"/>
      <c r="K3200" s="224"/>
      <c r="L3200" s="224"/>
      <c r="M3200" s="233"/>
      <c r="N3200" s="224"/>
      <c r="P3200" s="233"/>
      <c r="Q3200" s="154"/>
      <c r="R3200" s="154"/>
      <c r="S3200" s="154"/>
      <c r="T3200" s="154"/>
      <c r="U3200" s="236"/>
      <c r="V3200" s="225"/>
      <c r="W3200" s="246"/>
      <c r="X3200" s="247"/>
      <c r="Y3200" s="248"/>
      <c r="Z3200" s="249"/>
      <c r="AA3200" s="249"/>
      <c r="AB3200" s="256"/>
      <c r="AC3200" s="256"/>
      <c r="AD3200" s="230"/>
      <c r="AE3200" s="251"/>
      <c r="AF3200" s="252"/>
      <c r="AG3200" s="255"/>
      <c r="AH3200" s="253"/>
      <c r="AI3200" s="230"/>
      <c r="AJ3200" s="230"/>
      <c r="AK3200" s="230"/>
      <c r="AL3200" s="230"/>
      <c r="AM3200" s="230"/>
      <c r="AN3200" s="230"/>
      <c r="AO3200" s="230"/>
      <c r="AP3200" s="230"/>
      <c r="AQ3200" s="230"/>
      <c r="AR3200" s="249"/>
      <c r="AS3200" s="230"/>
      <c r="AT3200" s="230"/>
      <c r="AU3200" s="230"/>
      <c r="AV3200" s="230"/>
      <c r="AW3200" s="230"/>
      <c r="AX3200" s="230"/>
      <c r="AY3200" s="230"/>
      <c r="AZ3200" s="230"/>
      <c r="BA3200" s="230"/>
      <c r="BB3200" s="230"/>
      <c r="BC3200" s="230"/>
      <c r="BD3200" s="230"/>
      <c r="BE3200" s="230"/>
      <c r="BF3200" s="230"/>
      <c r="BG3200" s="230"/>
      <c r="BH3200" s="230"/>
      <c r="BI3200" s="230"/>
      <c r="BJ3200" s="230"/>
      <c r="BK3200" s="230"/>
      <c r="BL3200" s="230"/>
      <c r="BM3200" s="230"/>
      <c r="BN3200" s="230"/>
      <c r="BO3200" s="230"/>
      <c r="BP3200" s="230"/>
      <c r="BQ3200" s="230"/>
      <c r="BR3200" s="230"/>
      <c r="BS3200" s="230"/>
      <c r="BT3200" s="230"/>
      <c r="BU3200" s="230"/>
      <c r="BV3200" s="230"/>
      <c r="BW3200" s="230"/>
      <c r="BX3200" s="230"/>
      <c r="BY3200" s="230"/>
      <c r="BZ3200" s="230"/>
      <c r="CA3200" s="230"/>
      <c r="CB3200" s="230"/>
      <c r="CC3200" s="230"/>
      <c r="CD3200" s="230"/>
      <c r="CE3200" s="230"/>
      <c r="CF3200" s="230"/>
      <c r="CG3200" s="230"/>
      <c r="CH3200" s="230"/>
      <c r="CI3200" s="230"/>
      <c r="CJ3200" s="230"/>
    </row>
    <row r="3201" spans="1:88" ht="14.25" customHeight="1">
      <c r="A3201" s="123"/>
      <c r="B3201" s="122"/>
      <c r="C3201" s="123"/>
      <c r="E3201" s="224"/>
      <c r="F3201" s="224"/>
      <c r="G3201" s="224"/>
      <c r="H3201" s="224"/>
      <c r="I3201" s="232"/>
      <c r="J3201" s="224"/>
      <c r="K3201" s="224"/>
      <c r="L3201" s="224"/>
      <c r="M3201" s="233"/>
      <c r="N3201" s="224"/>
      <c r="P3201" s="233"/>
      <c r="Q3201" s="154"/>
      <c r="R3201" s="154"/>
      <c r="S3201" s="154"/>
      <c r="T3201" s="154"/>
      <c r="U3201" s="236"/>
      <c r="V3201" s="225"/>
      <c r="W3201" s="246"/>
      <c r="X3201" s="247"/>
      <c r="Y3201" s="248"/>
      <c r="Z3201" s="249"/>
      <c r="AA3201" s="249"/>
      <c r="AB3201" s="256"/>
      <c r="AC3201" s="256"/>
      <c r="AD3201" s="230"/>
      <c r="AE3201" s="251"/>
      <c r="AF3201" s="252"/>
      <c r="AG3201" s="255"/>
      <c r="AH3201" s="253"/>
      <c r="AI3201" s="230"/>
      <c r="AJ3201" s="230"/>
      <c r="AK3201" s="230"/>
      <c r="AL3201" s="230"/>
      <c r="AM3201" s="230"/>
      <c r="AN3201" s="230"/>
      <c r="AO3201" s="230"/>
      <c r="AP3201" s="230"/>
      <c r="AQ3201" s="230"/>
      <c r="AR3201" s="249"/>
      <c r="AS3201" s="230"/>
      <c r="AT3201" s="230"/>
      <c r="AU3201" s="230"/>
      <c r="AV3201" s="230"/>
      <c r="AW3201" s="230"/>
      <c r="AX3201" s="230"/>
      <c r="AY3201" s="230"/>
      <c r="AZ3201" s="230"/>
      <c r="BA3201" s="230"/>
      <c r="BB3201" s="230"/>
      <c r="BC3201" s="230"/>
      <c r="BD3201" s="230"/>
      <c r="BE3201" s="230"/>
      <c r="BF3201" s="230"/>
      <c r="BG3201" s="230"/>
      <c r="BH3201" s="230"/>
      <c r="BI3201" s="230"/>
      <c r="BJ3201" s="230"/>
      <c r="BK3201" s="230"/>
      <c r="BL3201" s="230"/>
      <c r="BM3201" s="230"/>
      <c r="BN3201" s="230"/>
      <c r="BO3201" s="230"/>
      <c r="BP3201" s="230"/>
      <c r="BQ3201" s="230"/>
      <c r="BR3201" s="230"/>
      <c r="BS3201" s="230"/>
      <c r="BT3201" s="230"/>
      <c r="BU3201" s="230"/>
      <c r="BV3201" s="230"/>
      <c r="BW3201" s="230"/>
      <c r="BX3201" s="230"/>
      <c r="BY3201" s="230"/>
      <c r="BZ3201" s="230"/>
      <c r="CA3201" s="230"/>
      <c r="CB3201" s="230"/>
      <c r="CC3201" s="230"/>
      <c r="CD3201" s="230"/>
      <c r="CE3201" s="230"/>
      <c r="CF3201" s="230"/>
      <c r="CG3201" s="230"/>
      <c r="CH3201" s="230"/>
      <c r="CI3201" s="230"/>
      <c r="CJ3201" s="230"/>
    </row>
    <row r="3202" spans="1:88" ht="14.25" customHeight="1">
      <c r="A3202" s="123"/>
      <c r="B3202" s="122"/>
      <c r="C3202" s="123"/>
      <c r="E3202" s="224"/>
      <c r="F3202" s="224"/>
      <c r="G3202" s="224"/>
      <c r="H3202" s="224"/>
      <c r="I3202" s="232"/>
      <c r="J3202" s="224"/>
      <c r="K3202" s="224"/>
      <c r="L3202" s="224"/>
      <c r="M3202" s="233"/>
      <c r="N3202" s="224"/>
      <c r="P3202" s="233"/>
      <c r="Q3202" s="154"/>
      <c r="R3202" s="154"/>
      <c r="S3202" s="154"/>
      <c r="T3202" s="154"/>
      <c r="U3202" s="236"/>
      <c r="V3202" s="225"/>
      <c r="W3202" s="246"/>
      <c r="X3202" s="247"/>
      <c r="Y3202" s="248"/>
      <c r="Z3202" s="249"/>
      <c r="AA3202" s="249"/>
      <c r="AB3202" s="256"/>
      <c r="AC3202" s="256"/>
      <c r="AD3202" s="230"/>
      <c r="AE3202" s="251"/>
      <c r="AF3202" s="252"/>
      <c r="AG3202" s="255"/>
      <c r="AH3202" s="253"/>
      <c r="AI3202" s="230"/>
      <c r="AJ3202" s="230"/>
      <c r="AK3202" s="230"/>
      <c r="AL3202" s="230"/>
      <c r="AM3202" s="230"/>
      <c r="AN3202" s="230"/>
      <c r="AO3202" s="230"/>
      <c r="AP3202" s="230"/>
      <c r="AQ3202" s="230"/>
      <c r="AR3202" s="249"/>
      <c r="AS3202" s="230"/>
      <c r="AT3202" s="230"/>
      <c r="AU3202" s="230"/>
      <c r="AV3202" s="230"/>
      <c r="AW3202" s="230"/>
      <c r="AX3202" s="230"/>
      <c r="AY3202" s="230"/>
      <c r="AZ3202" s="230"/>
      <c r="BA3202" s="230"/>
      <c r="BB3202" s="230"/>
      <c r="BC3202" s="230"/>
      <c r="BD3202" s="230"/>
      <c r="BE3202" s="230"/>
      <c r="BF3202" s="230"/>
      <c r="BG3202" s="230"/>
      <c r="BH3202" s="230"/>
      <c r="BI3202" s="230"/>
      <c r="BJ3202" s="230"/>
      <c r="BK3202" s="230"/>
      <c r="BL3202" s="230"/>
      <c r="BM3202" s="230"/>
      <c r="BN3202" s="230"/>
      <c r="BO3202" s="230"/>
      <c r="BP3202" s="230"/>
      <c r="BQ3202" s="230"/>
      <c r="BR3202" s="230"/>
      <c r="BS3202" s="230"/>
      <c r="BT3202" s="230"/>
      <c r="BU3202" s="230"/>
      <c r="BV3202" s="230"/>
      <c r="BW3202" s="230"/>
      <c r="BX3202" s="230"/>
      <c r="BY3202" s="230"/>
      <c r="BZ3202" s="230"/>
      <c r="CA3202" s="230"/>
      <c r="CB3202" s="230"/>
      <c r="CC3202" s="230"/>
      <c r="CD3202" s="230"/>
      <c r="CE3202" s="230"/>
      <c r="CF3202" s="230"/>
      <c r="CG3202" s="230"/>
      <c r="CH3202" s="230"/>
      <c r="CI3202" s="230"/>
      <c r="CJ3202" s="230"/>
    </row>
    <row r="3203" spans="1:88" ht="14.25" customHeight="1">
      <c r="A3203" s="123"/>
      <c r="B3203" s="122"/>
      <c r="C3203" s="123"/>
      <c r="E3203" s="224"/>
      <c r="F3203" s="224"/>
      <c r="G3203" s="224"/>
      <c r="H3203" s="224"/>
      <c r="I3203" s="232"/>
      <c r="J3203" s="224"/>
      <c r="K3203" s="224"/>
      <c r="L3203" s="224"/>
      <c r="M3203" s="233"/>
      <c r="N3203" s="224"/>
      <c r="P3203" s="233"/>
      <c r="Q3203" s="154"/>
      <c r="R3203" s="154"/>
      <c r="S3203" s="154"/>
      <c r="T3203" s="154"/>
      <c r="U3203" s="236"/>
      <c r="V3203" s="225"/>
      <c r="W3203" s="246"/>
      <c r="X3203" s="247"/>
      <c r="Y3203" s="248"/>
      <c r="Z3203" s="249"/>
      <c r="AA3203" s="249"/>
      <c r="AB3203" s="256"/>
      <c r="AC3203" s="256"/>
      <c r="AD3203" s="230"/>
      <c r="AE3203" s="251"/>
      <c r="AF3203" s="252"/>
      <c r="AG3203" s="255"/>
      <c r="AH3203" s="253"/>
      <c r="AI3203" s="230"/>
      <c r="AJ3203" s="230"/>
      <c r="AK3203" s="230"/>
      <c r="AL3203" s="230"/>
      <c r="AM3203" s="230"/>
      <c r="AN3203" s="230"/>
      <c r="AO3203" s="230"/>
      <c r="AP3203" s="230"/>
      <c r="AQ3203" s="230"/>
      <c r="AR3203" s="249"/>
      <c r="AS3203" s="230"/>
      <c r="AT3203" s="230"/>
      <c r="AU3203" s="230"/>
      <c r="AV3203" s="230"/>
      <c r="AW3203" s="230"/>
      <c r="AX3203" s="230"/>
      <c r="AY3203" s="230"/>
      <c r="AZ3203" s="230"/>
      <c r="BA3203" s="230"/>
      <c r="BB3203" s="230"/>
      <c r="BC3203" s="230"/>
      <c r="BD3203" s="230"/>
      <c r="BE3203" s="230"/>
      <c r="BF3203" s="230"/>
      <c r="BG3203" s="230"/>
      <c r="BH3203" s="230"/>
      <c r="BI3203" s="230"/>
      <c r="BJ3203" s="230"/>
      <c r="BK3203" s="230"/>
      <c r="BL3203" s="230"/>
      <c r="BM3203" s="230"/>
      <c r="BN3203" s="230"/>
      <c r="BO3203" s="230"/>
      <c r="BP3203" s="230"/>
      <c r="BQ3203" s="230"/>
      <c r="BR3203" s="230"/>
      <c r="BS3203" s="230"/>
      <c r="BT3203" s="230"/>
      <c r="BU3203" s="230"/>
      <c r="BV3203" s="230"/>
      <c r="BW3203" s="230"/>
      <c r="BX3203" s="230"/>
      <c r="BY3203" s="230"/>
      <c r="BZ3203" s="230"/>
      <c r="CA3203" s="230"/>
      <c r="CB3203" s="230"/>
      <c r="CC3203" s="230"/>
      <c r="CD3203" s="230"/>
      <c r="CE3203" s="230"/>
      <c r="CF3203" s="230"/>
      <c r="CG3203" s="230"/>
      <c r="CH3203" s="230"/>
      <c r="CI3203" s="230"/>
      <c r="CJ3203" s="230"/>
    </row>
    <row r="3204" spans="1:88" ht="14.25" customHeight="1">
      <c r="A3204" s="123"/>
      <c r="B3204" s="122"/>
      <c r="C3204" s="123"/>
      <c r="E3204" s="224"/>
      <c r="F3204" s="224"/>
      <c r="G3204" s="224"/>
      <c r="H3204" s="224"/>
      <c r="I3204" s="232"/>
      <c r="J3204" s="224"/>
      <c r="K3204" s="224"/>
      <c r="L3204" s="224"/>
      <c r="M3204" s="233"/>
      <c r="N3204" s="224"/>
      <c r="P3204" s="233"/>
      <c r="Q3204" s="154"/>
      <c r="R3204" s="154"/>
      <c r="S3204" s="154"/>
      <c r="T3204" s="154"/>
      <c r="U3204" s="236"/>
      <c r="V3204" s="225"/>
      <c r="W3204" s="246"/>
      <c r="X3204" s="247"/>
      <c r="Y3204" s="248"/>
      <c r="Z3204" s="249"/>
      <c r="AA3204" s="249"/>
      <c r="AB3204" s="256"/>
      <c r="AC3204" s="256"/>
      <c r="AD3204" s="230"/>
      <c r="AE3204" s="251"/>
      <c r="AF3204" s="252"/>
      <c r="AG3204" s="255"/>
      <c r="AH3204" s="253"/>
      <c r="AI3204" s="230"/>
      <c r="AJ3204" s="230"/>
      <c r="AK3204" s="230"/>
      <c r="AL3204" s="230"/>
      <c r="AM3204" s="230"/>
      <c r="AN3204" s="230"/>
      <c r="AO3204" s="230"/>
      <c r="AP3204" s="230"/>
      <c r="AQ3204" s="230"/>
      <c r="AR3204" s="249"/>
      <c r="AS3204" s="230"/>
      <c r="AT3204" s="230"/>
      <c r="AU3204" s="230"/>
      <c r="AV3204" s="230"/>
      <c r="AW3204" s="230"/>
      <c r="AX3204" s="230"/>
      <c r="AY3204" s="230"/>
      <c r="AZ3204" s="230"/>
      <c r="BA3204" s="230"/>
      <c r="BB3204" s="230"/>
      <c r="BC3204" s="230"/>
      <c r="BD3204" s="230"/>
      <c r="BE3204" s="230"/>
      <c r="BF3204" s="230"/>
      <c r="BG3204" s="230"/>
      <c r="BH3204" s="230"/>
      <c r="BI3204" s="230"/>
      <c r="BJ3204" s="230"/>
      <c r="BK3204" s="230"/>
      <c r="BL3204" s="230"/>
      <c r="BM3204" s="230"/>
      <c r="BN3204" s="230"/>
      <c r="BO3204" s="230"/>
      <c r="BP3204" s="230"/>
      <c r="BQ3204" s="230"/>
      <c r="BR3204" s="230"/>
      <c r="BS3204" s="230"/>
      <c r="BT3204" s="230"/>
      <c r="BU3204" s="230"/>
      <c r="BV3204" s="230"/>
      <c r="BW3204" s="230"/>
      <c r="BX3204" s="230"/>
      <c r="BY3204" s="230"/>
      <c r="BZ3204" s="230"/>
      <c r="CA3204" s="230"/>
      <c r="CB3204" s="230"/>
      <c r="CC3204" s="230"/>
      <c r="CD3204" s="230"/>
      <c r="CE3204" s="230"/>
      <c r="CF3204" s="230"/>
      <c r="CG3204" s="230"/>
      <c r="CH3204" s="230"/>
      <c r="CI3204" s="230"/>
      <c r="CJ3204" s="230"/>
    </row>
    <row r="3205" spans="1:88" ht="14.25" customHeight="1">
      <c r="A3205" s="123"/>
      <c r="B3205" s="122"/>
      <c r="C3205" s="123"/>
      <c r="E3205" s="224"/>
      <c r="F3205" s="224"/>
      <c r="G3205" s="224"/>
      <c r="H3205" s="224"/>
      <c r="I3205" s="232"/>
      <c r="J3205" s="224"/>
      <c r="K3205" s="224"/>
      <c r="L3205" s="224"/>
      <c r="M3205" s="233"/>
      <c r="N3205" s="224"/>
      <c r="P3205" s="233"/>
      <c r="Q3205" s="154"/>
      <c r="R3205" s="154"/>
      <c r="S3205" s="154"/>
      <c r="T3205" s="154"/>
      <c r="U3205" s="236"/>
      <c r="V3205" s="225"/>
      <c r="W3205" s="246"/>
      <c r="X3205" s="247"/>
      <c r="Y3205" s="248"/>
      <c r="Z3205" s="249"/>
      <c r="AA3205" s="249"/>
      <c r="AB3205" s="256"/>
      <c r="AC3205" s="256"/>
      <c r="AD3205" s="230"/>
      <c r="AE3205" s="251"/>
      <c r="AF3205" s="252"/>
      <c r="AG3205" s="255"/>
      <c r="AH3205" s="253"/>
      <c r="AI3205" s="230"/>
      <c r="AJ3205" s="230"/>
      <c r="AK3205" s="230"/>
      <c r="AL3205" s="230"/>
      <c r="AM3205" s="230"/>
      <c r="AN3205" s="230"/>
      <c r="AO3205" s="230"/>
      <c r="AP3205" s="230"/>
      <c r="AQ3205" s="230"/>
      <c r="AR3205" s="249"/>
      <c r="AS3205" s="230"/>
      <c r="AT3205" s="230"/>
      <c r="AU3205" s="230"/>
      <c r="AV3205" s="230"/>
      <c r="AW3205" s="230"/>
      <c r="AX3205" s="230"/>
      <c r="AY3205" s="230"/>
      <c r="AZ3205" s="230"/>
      <c r="BA3205" s="230"/>
      <c r="BB3205" s="230"/>
      <c r="BC3205" s="230"/>
      <c r="BD3205" s="230"/>
      <c r="BE3205" s="230"/>
      <c r="BF3205" s="230"/>
      <c r="BG3205" s="230"/>
      <c r="BH3205" s="230"/>
      <c r="BI3205" s="230"/>
      <c r="BJ3205" s="230"/>
      <c r="BK3205" s="230"/>
      <c r="BL3205" s="230"/>
      <c r="BM3205" s="230"/>
      <c r="BN3205" s="230"/>
      <c r="BO3205" s="230"/>
      <c r="BP3205" s="230"/>
      <c r="BQ3205" s="230"/>
      <c r="BR3205" s="230"/>
      <c r="BS3205" s="230"/>
      <c r="BT3205" s="230"/>
      <c r="BU3205" s="230"/>
      <c r="BV3205" s="230"/>
      <c r="BW3205" s="230"/>
      <c r="BX3205" s="230"/>
      <c r="BY3205" s="230"/>
      <c r="BZ3205" s="230"/>
      <c r="CA3205" s="230"/>
      <c r="CB3205" s="230"/>
      <c r="CC3205" s="230"/>
      <c r="CD3205" s="230"/>
      <c r="CE3205" s="230"/>
      <c r="CF3205" s="230"/>
      <c r="CG3205" s="230"/>
      <c r="CH3205" s="230"/>
      <c r="CI3205" s="230"/>
      <c r="CJ3205" s="230"/>
    </row>
    <row r="3206" spans="1:88" ht="14.25" customHeight="1">
      <c r="A3206" s="123"/>
      <c r="B3206" s="122"/>
      <c r="C3206" s="123"/>
      <c r="E3206" s="224"/>
      <c r="F3206" s="224"/>
      <c r="G3206" s="224"/>
      <c r="H3206" s="224"/>
      <c r="I3206" s="232"/>
      <c r="J3206" s="224"/>
      <c r="K3206" s="224"/>
      <c r="L3206" s="224"/>
      <c r="M3206" s="233"/>
      <c r="N3206" s="224"/>
      <c r="P3206" s="233"/>
      <c r="Q3206" s="154"/>
      <c r="R3206" s="154"/>
      <c r="S3206" s="154"/>
      <c r="T3206" s="154"/>
      <c r="U3206" s="236"/>
      <c r="V3206" s="225"/>
      <c r="W3206" s="246"/>
      <c r="X3206" s="247"/>
      <c r="Y3206" s="248"/>
      <c r="Z3206" s="249"/>
      <c r="AA3206" s="249"/>
      <c r="AB3206" s="256"/>
      <c r="AC3206" s="256"/>
      <c r="AD3206" s="230"/>
      <c r="AE3206" s="251"/>
      <c r="AF3206" s="252"/>
      <c r="AG3206" s="255"/>
      <c r="AH3206" s="253"/>
      <c r="AI3206" s="230"/>
      <c r="AJ3206" s="230"/>
      <c r="AK3206" s="230"/>
      <c r="AL3206" s="230"/>
      <c r="AM3206" s="230"/>
      <c r="AN3206" s="230"/>
      <c r="AO3206" s="230"/>
      <c r="AP3206" s="230"/>
      <c r="AQ3206" s="230"/>
      <c r="AR3206" s="249"/>
      <c r="AS3206" s="230"/>
      <c r="AT3206" s="230"/>
      <c r="AU3206" s="230"/>
      <c r="AV3206" s="230"/>
      <c r="AW3206" s="230"/>
      <c r="AX3206" s="230"/>
      <c r="AY3206" s="230"/>
      <c r="AZ3206" s="230"/>
      <c r="BA3206" s="230"/>
      <c r="BB3206" s="230"/>
      <c r="BC3206" s="230"/>
      <c r="BD3206" s="230"/>
      <c r="BE3206" s="230"/>
      <c r="BF3206" s="230"/>
      <c r="BG3206" s="230"/>
      <c r="BH3206" s="230"/>
      <c r="BI3206" s="230"/>
      <c r="BJ3206" s="230"/>
      <c r="BK3206" s="230"/>
      <c r="BL3206" s="230"/>
      <c r="BM3206" s="230"/>
      <c r="BN3206" s="230"/>
      <c r="BO3206" s="230"/>
      <c r="BP3206" s="230"/>
      <c r="BQ3206" s="230"/>
      <c r="BR3206" s="230"/>
      <c r="BS3206" s="230"/>
      <c r="BT3206" s="230"/>
      <c r="BU3206" s="230"/>
      <c r="BV3206" s="230"/>
      <c r="BW3206" s="230"/>
      <c r="BX3206" s="230"/>
      <c r="BY3206" s="230"/>
      <c r="BZ3206" s="230"/>
      <c r="CA3206" s="230"/>
      <c r="CB3206" s="230"/>
      <c r="CC3206" s="230"/>
      <c r="CD3206" s="230"/>
      <c r="CE3206" s="230"/>
      <c r="CF3206" s="230"/>
      <c r="CG3206" s="230"/>
      <c r="CH3206" s="230"/>
      <c r="CI3206" s="230"/>
      <c r="CJ3206" s="230"/>
    </row>
    <row r="3207" spans="1:88" ht="14.25" customHeight="1">
      <c r="A3207" s="123"/>
      <c r="B3207" s="122"/>
      <c r="C3207" s="123"/>
      <c r="E3207" s="224"/>
      <c r="F3207" s="224"/>
      <c r="G3207" s="224"/>
      <c r="H3207" s="224"/>
      <c r="I3207" s="232"/>
      <c r="J3207" s="224"/>
      <c r="K3207" s="224"/>
      <c r="L3207" s="224"/>
      <c r="M3207" s="233"/>
      <c r="N3207" s="224"/>
      <c r="P3207" s="233"/>
      <c r="Q3207" s="154"/>
      <c r="R3207" s="154"/>
      <c r="S3207" s="154"/>
      <c r="T3207" s="154"/>
      <c r="U3207" s="236"/>
      <c r="V3207" s="225"/>
      <c r="W3207" s="246"/>
      <c r="X3207" s="247"/>
      <c r="Y3207" s="248"/>
      <c r="Z3207" s="249"/>
      <c r="AA3207" s="249"/>
      <c r="AB3207" s="256"/>
      <c r="AC3207" s="256"/>
      <c r="AD3207" s="230"/>
      <c r="AE3207" s="251"/>
      <c r="AF3207" s="252"/>
      <c r="AG3207" s="255"/>
      <c r="AH3207" s="253"/>
      <c r="AI3207" s="230"/>
      <c r="AJ3207" s="230"/>
      <c r="AK3207" s="230"/>
      <c r="AL3207" s="230"/>
      <c r="AM3207" s="230"/>
      <c r="AN3207" s="230"/>
      <c r="AO3207" s="230"/>
      <c r="AP3207" s="230"/>
      <c r="AQ3207" s="230"/>
      <c r="AR3207" s="249"/>
      <c r="AS3207" s="230"/>
      <c r="AT3207" s="230"/>
      <c r="AU3207" s="230"/>
      <c r="AV3207" s="230"/>
      <c r="AW3207" s="230"/>
      <c r="AX3207" s="230"/>
      <c r="AY3207" s="230"/>
      <c r="AZ3207" s="230"/>
      <c r="BA3207" s="230"/>
      <c r="BB3207" s="230"/>
      <c r="BC3207" s="230"/>
      <c r="BD3207" s="230"/>
      <c r="BE3207" s="230"/>
      <c r="BF3207" s="230"/>
      <c r="BG3207" s="230"/>
      <c r="BH3207" s="230"/>
      <c r="BI3207" s="230"/>
      <c r="BJ3207" s="230"/>
      <c r="BK3207" s="230"/>
      <c r="BL3207" s="230"/>
      <c r="BM3207" s="230"/>
      <c r="BN3207" s="230"/>
      <c r="BO3207" s="230"/>
      <c r="BP3207" s="230"/>
      <c r="BQ3207" s="230"/>
      <c r="BR3207" s="230"/>
      <c r="BS3207" s="230"/>
      <c r="BT3207" s="230"/>
      <c r="BU3207" s="230"/>
      <c r="BV3207" s="230"/>
      <c r="BW3207" s="230"/>
      <c r="BX3207" s="230"/>
      <c r="BY3207" s="230"/>
      <c r="BZ3207" s="230"/>
      <c r="CA3207" s="230"/>
      <c r="CB3207" s="230"/>
      <c r="CC3207" s="230"/>
      <c r="CD3207" s="230"/>
      <c r="CE3207" s="230"/>
      <c r="CF3207" s="230"/>
      <c r="CG3207" s="230"/>
      <c r="CH3207" s="230"/>
      <c r="CI3207" s="230"/>
      <c r="CJ3207" s="230"/>
    </row>
    <row r="3208" spans="1:88" ht="14.25" customHeight="1">
      <c r="A3208" s="123"/>
      <c r="B3208" s="122"/>
      <c r="C3208" s="123"/>
      <c r="E3208" s="224"/>
      <c r="F3208" s="224"/>
      <c r="G3208" s="224"/>
      <c r="H3208" s="224"/>
      <c r="I3208" s="232"/>
      <c r="J3208" s="224"/>
      <c r="K3208" s="224"/>
      <c r="L3208" s="224"/>
      <c r="M3208" s="233"/>
      <c r="N3208" s="224"/>
      <c r="P3208" s="233"/>
      <c r="Q3208" s="154"/>
      <c r="R3208" s="154"/>
      <c r="S3208" s="154"/>
      <c r="T3208" s="154"/>
      <c r="U3208" s="236"/>
      <c r="V3208" s="225"/>
      <c r="W3208" s="246"/>
      <c r="X3208" s="247"/>
      <c r="Y3208" s="248"/>
      <c r="Z3208" s="249"/>
      <c r="AA3208" s="249"/>
      <c r="AB3208" s="256"/>
      <c r="AC3208" s="256"/>
      <c r="AD3208" s="230"/>
      <c r="AE3208" s="251"/>
      <c r="AF3208" s="252"/>
      <c r="AG3208" s="255"/>
      <c r="AH3208" s="253"/>
      <c r="AI3208" s="230"/>
      <c r="AJ3208" s="230"/>
      <c r="AK3208" s="230"/>
      <c r="AL3208" s="230"/>
      <c r="AM3208" s="230"/>
      <c r="AN3208" s="230"/>
      <c r="AO3208" s="230"/>
      <c r="AP3208" s="230"/>
      <c r="AQ3208" s="230"/>
      <c r="AR3208" s="249"/>
      <c r="AS3208" s="230"/>
      <c r="AT3208" s="230"/>
      <c r="AU3208" s="230"/>
      <c r="AV3208" s="230"/>
      <c r="AW3208" s="230"/>
      <c r="AX3208" s="230"/>
      <c r="AY3208" s="230"/>
      <c r="AZ3208" s="230"/>
      <c r="BA3208" s="230"/>
      <c r="BB3208" s="230"/>
      <c r="BC3208" s="230"/>
      <c r="BD3208" s="230"/>
      <c r="BE3208" s="230"/>
      <c r="BF3208" s="230"/>
      <c r="BG3208" s="230"/>
      <c r="BH3208" s="230"/>
      <c r="BI3208" s="230"/>
      <c r="BJ3208" s="230"/>
      <c r="BK3208" s="230"/>
      <c r="BL3208" s="230"/>
      <c r="BM3208" s="230"/>
      <c r="BN3208" s="230"/>
      <c r="BO3208" s="230"/>
      <c r="BP3208" s="230"/>
      <c r="BQ3208" s="230"/>
      <c r="BR3208" s="230"/>
      <c r="BS3208" s="230"/>
      <c r="BT3208" s="230"/>
      <c r="BU3208" s="230"/>
      <c r="BV3208" s="230"/>
      <c r="BW3208" s="230"/>
      <c r="BX3208" s="230"/>
      <c r="BY3208" s="230"/>
      <c r="BZ3208" s="230"/>
      <c r="CA3208" s="230"/>
      <c r="CB3208" s="230"/>
      <c r="CC3208" s="230"/>
      <c r="CD3208" s="230"/>
      <c r="CE3208" s="230"/>
      <c r="CF3208" s="230"/>
      <c r="CG3208" s="230"/>
      <c r="CH3208" s="230"/>
      <c r="CI3208" s="230"/>
      <c r="CJ3208" s="230"/>
    </row>
    <row r="3209" spans="1:88" ht="14.25" customHeight="1">
      <c r="A3209" s="123"/>
      <c r="B3209" s="122"/>
      <c r="C3209" s="123"/>
      <c r="E3209" s="224"/>
      <c r="F3209" s="224"/>
      <c r="G3209" s="224"/>
      <c r="H3209" s="224"/>
      <c r="I3209" s="232"/>
      <c r="J3209" s="224"/>
      <c r="K3209" s="224"/>
      <c r="L3209" s="224"/>
      <c r="M3209" s="233"/>
      <c r="N3209" s="224"/>
      <c r="P3209" s="233"/>
      <c r="Q3209" s="154"/>
      <c r="R3209" s="154"/>
      <c r="S3209" s="154"/>
      <c r="T3209" s="154"/>
      <c r="U3209" s="236"/>
      <c r="V3209" s="225"/>
      <c r="W3209" s="246"/>
      <c r="X3209" s="247"/>
      <c r="Y3209" s="248"/>
      <c r="Z3209" s="249"/>
      <c r="AA3209" s="249"/>
      <c r="AB3209" s="256"/>
      <c r="AC3209" s="256"/>
      <c r="AD3209" s="230"/>
      <c r="AE3209" s="251"/>
      <c r="AF3209" s="252"/>
      <c r="AG3209" s="255"/>
      <c r="AH3209" s="253"/>
      <c r="AI3209" s="230"/>
      <c r="AJ3209" s="230"/>
      <c r="AK3209" s="230"/>
      <c r="AL3209" s="230"/>
      <c r="AM3209" s="230"/>
      <c r="AN3209" s="230"/>
      <c r="AO3209" s="230"/>
      <c r="AP3209" s="230"/>
      <c r="AQ3209" s="230"/>
      <c r="AR3209" s="249"/>
      <c r="AS3209" s="230"/>
      <c r="AT3209" s="230"/>
      <c r="AU3209" s="230"/>
      <c r="AV3209" s="230"/>
      <c r="AW3209" s="230"/>
      <c r="AX3209" s="230"/>
      <c r="AY3209" s="230"/>
      <c r="AZ3209" s="230"/>
      <c r="BA3209" s="230"/>
      <c r="BB3209" s="230"/>
      <c r="BC3209" s="230"/>
      <c r="BD3209" s="230"/>
      <c r="BE3209" s="230"/>
      <c r="BF3209" s="230"/>
      <c r="BG3209" s="230"/>
      <c r="BH3209" s="230"/>
      <c r="BI3209" s="230"/>
      <c r="BJ3209" s="230"/>
      <c r="BK3209" s="230"/>
      <c r="BL3209" s="230"/>
      <c r="BM3209" s="230"/>
      <c r="BN3209" s="230"/>
      <c r="BO3209" s="230"/>
      <c r="BP3209" s="230"/>
      <c r="BQ3209" s="230"/>
      <c r="BR3209" s="230"/>
      <c r="BS3209" s="230"/>
      <c r="BT3209" s="230"/>
      <c r="BU3209" s="230"/>
      <c r="BV3209" s="230"/>
      <c r="BW3209" s="230"/>
      <c r="BX3209" s="230"/>
      <c r="BY3209" s="230"/>
      <c r="BZ3209" s="230"/>
      <c r="CA3209" s="230"/>
      <c r="CB3209" s="230"/>
      <c r="CC3209" s="230"/>
      <c r="CD3209" s="230"/>
      <c r="CE3209" s="230"/>
      <c r="CF3209" s="230"/>
      <c r="CG3209" s="230"/>
      <c r="CH3209" s="230"/>
      <c r="CI3209" s="230"/>
      <c r="CJ3209" s="230"/>
    </row>
    <row r="3210" spans="1:88" ht="14.25" customHeight="1">
      <c r="A3210" s="123"/>
      <c r="B3210" s="122"/>
      <c r="C3210" s="123"/>
      <c r="E3210" s="224"/>
      <c r="F3210" s="224"/>
      <c r="G3210" s="224"/>
      <c r="H3210" s="224"/>
      <c r="I3210" s="232"/>
      <c r="J3210" s="224"/>
      <c r="K3210" s="224"/>
      <c r="L3210" s="224"/>
      <c r="M3210" s="233"/>
      <c r="N3210" s="224"/>
      <c r="P3210" s="233"/>
      <c r="Q3210" s="154"/>
      <c r="R3210" s="154"/>
      <c r="S3210" s="154"/>
      <c r="T3210" s="154"/>
      <c r="U3210" s="236"/>
      <c r="V3210" s="225"/>
      <c r="W3210" s="246"/>
      <c r="X3210" s="247"/>
      <c r="Y3210" s="248"/>
      <c r="Z3210" s="249"/>
      <c r="AA3210" s="249"/>
      <c r="AB3210" s="256"/>
      <c r="AC3210" s="256"/>
      <c r="AD3210" s="230"/>
      <c r="AE3210" s="251"/>
      <c r="AF3210" s="252"/>
      <c r="AG3210" s="255"/>
      <c r="AH3210" s="253"/>
      <c r="AI3210" s="230"/>
      <c r="AJ3210" s="230"/>
      <c r="AK3210" s="230"/>
      <c r="AL3210" s="230"/>
      <c r="AM3210" s="230"/>
      <c r="AN3210" s="230"/>
      <c r="AO3210" s="230"/>
      <c r="AP3210" s="230"/>
      <c r="AQ3210" s="230"/>
      <c r="AR3210" s="249"/>
      <c r="AS3210" s="230"/>
      <c r="AT3210" s="230"/>
      <c r="AU3210" s="230"/>
      <c r="AV3210" s="230"/>
      <c r="AW3210" s="230"/>
      <c r="AX3210" s="230"/>
      <c r="AY3210" s="230"/>
      <c r="AZ3210" s="230"/>
      <c r="BA3210" s="230"/>
      <c r="BB3210" s="230"/>
      <c r="BC3210" s="230"/>
      <c r="BD3210" s="230"/>
      <c r="BE3210" s="230"/>
      <c r="BF3210" s="230"/>
      <c r="BG3210" s="230"/>
      <c r="BH3210" s="230"/>
      <c r="BI3210" s="230"/>
      <c r="BJ3210" s="230"/>
      <c r="BK3210" s="230"/>
      <c r="BL3210" s="230"/>
      <c r="BM3210" s="230"/>
      <c r="BN3210" s="230"/>
      <c r="BO3210" s="230"/>
      <c r="BP3210" s="230"/>
      <c r="BQ3210" s="230"/>
      <c r="BR3210" s="230"/>
      <c r="BS3210" s="230"/>
      <c r="BT3210" s="230"/>
      <c r="BU3210" s="230"/>
      <c r="BV3210" s="230"/>
      <c r="BW3210" s="230"/>
      <c r="BX3210" s="230"/>
      <c r="BY3210" s="230"/>
      <c r="BZ3210" s="230"/>
      <c r="CA3210" s="230"/>
      <c r="CB3210" s="230"/>
      <c r="CC3210" s="230"/>
      <c r="CD3210" s="230"/>
      <c r="CE3210" s="230"/>
      <c r="CF3210" s="230"/>
      <c r="CG3210" s="230"/>
      <c r="CH3210" s="230"/>
      <c r="CI3210" s="230"/>
      <c r="CJ3210" s="230"/>
    </row>
    <row r="3211" spans="1:88" ht="14.25" customHeight="1">
      <c r="A3211" s="123"/>
      <c r="B3211" s="122"/>
      <c r="C3211" s="123"/>
      <c r="E3211" s="224"/>
      <c r="F3211" s="224"/>
      <c r="G3211" s="224"/>
      <c r="H3211" s="224"/>
      <c r="I3211" s="232"/>
      <c r="J3211" s="224"/>
      <c r="K3211" s="224"/>
      <c r="L3211" s="224"/>
      <c r="M3211" s="233"/>
      <c r="N3211" s="224"/>
      <c r="P3211" s="233"/>
      <c r="Q3211" s="154"/>
      <c r="R3211" s="154"/>
      <c r="S3211" s="154"/>
      <c r="T3211" s="154"/>
      <c r="U3211" s="236"/>
      <c r="V3211" s="225"/>
      <c r="W3211" s="246"/>
      <c r="X3211" s="247"/>
      <c r="Y3211" s="248"/>
      <c r="Z3211" s="249"/>
      <c r="AA3211" s="249"/>
      <c r="AB3211" s="256"/>
      <c r="AC3211" s="256"/>
      <c r="AD3211" s="230"/>
      <c r="AE3211" s="251"/>
      <c r="AF3211" s="252"/>
      <c r="AG3211" s="255"/>
      <c r="AH3211" s="253"/>
      <c r="AI3211" s="230"/>
      <c r="AJ3211" s="230"/>
      <c r="AK3211" s="230"/>
      <c r="AL3211" s="230"/>
      <c r="AM3211" s="230"/>
      <c r="AN3211" s="230"/>
      <c r="AO3211" s="230"/>
      <c r="AP3211" s="230"/>
      <c r="AQ3211" s="230"/>
      <c r="AR3211" s="249"/>
      <c r="AS3211" s="230"/>
      <c r="AT3211" s="230"/>
      <c r="AU3211" s="230"/>
      <c r="AV3211" s="230"/>
      <c r="AW3211" s="230"/>
      <c r="AX3211" s="230"/>
      <c r="AY3211" s="230"/>
      <c r="AZ3211" s="230"/>
      <c r="BA3211" s="230"/>
      <c r="BB3211" s="230"/>
      <c r="BC3211" s="230"/>
      <c r="BD3211" s="230"/>
      <c r="BE3211" s="230"/>
      <c r="BF3211" s="230"/>
      <c r="BG3211" s="230"/>
      <c r="BH3211" s="230"/>
      <c r="BI3211" s="230"/>
      <c r="BJ3211" s="230"/>
      <c r="BK3211" s="230"/>
      <c r="BL3211" s="230"/>
      <c r="BM3211" s="230"/>
      <c r="BN3211" s="230"/>
      <c r="BO3211" s="230"/>
      <c r="BP3211" s="230"/>
      <c r="BQ3211" s="230"/>
      <c r="BR3211" s="230"/>
      <c r="BS3211" s="230"/>
      <c r="BT3211" s="230"/>
      <c r="BU3211" s="230"/>
      <c r="BV3211" s="230"/>
      <c r="BW3211" s="230"/>
      <c r="BX3211" s="230"/>
      <c r="BY3211" s="230"/>
      <c r="BZ3211" s="230"/>
      <c r="CA3211" s="230"/>
      <c r="CB3211" s="230"/>
      <c r="CC3211" s="230"/>
      <c r="CD3211" s="230"/>
      <c r="CE3211" s="230"/>
      <c r="CF3211" s="230"/>
      <c r="CG3211" s="230"/>
      <c r="CH3211" s="230"/>
      <c r="CI3211" s="230"/>
      <c r="CJ3211" s="230"/>
    </row>
    <row r="3212" spans="1:88" ht="14.25" customHeight="1">
      <c r="A3212" s="123"/>
      <c r="B3212" s="122"/>
      <c r="C3212" s="123"/>
      <c r="E3212" s="224"/>
      <c r="F3212" s="224"/>
      <c r="G3212" s="224"/>
      <c r="H3212" s="224"/>
      <c r="I3212" s="232"/>
      <c r="J3212" s="224"/>
      <c r="K3212" s="224"/>
      <c r="L3212" s="224"/>
      <c r="M3212" s="233"/>
      <c r="N3212" s="224"/>
      <c r="P3212" s="233"/>
      <c r="Q3212" s="154"/>
      <c r="R3212" s="154"/>
      <c r="S3212" s="154"/>
      <c r="T3212" s="154"/>
      <c r="U3212" s="236"/>
      <c r="V3212" s="225"/>
      <c r="W3212" s="246"/>
      <c r="X3212" s="247"/>
      <c r="Y3212" s="248"/>
      <c r="Z3212" s="249"/>
      <c r="AA3212" s="249"/>
      <c r="AB3212" s="256"/>
      <c r="AC3212" s="256"/>
      <c r="AD3212" s="230"/>
      <c r="AE3212" s="251"/>
      <c r="AF3212" s="252"/>
      <c r="AG3212" s="255"/>
      <c r="AH3212" s="253"/>
      <c r="AI3212" s="230"/>
      <c r="AJ3212" s="230"/>
      <c r="AK3212" s="230"/>
      <c r="AL3212" s="230"/>
      <c r="AM3212" s="230"/>
      <c r="AN3212" s="230"/>
      <c r="AO3212" s="230"/>
      <c r="AP3212" s="230"/>
      <c r="AQ3212" s="230"/>
      <c r="AR3212" s="249"/>
      <c r="AS3212" s="230"/>
      <c r="AT3212" s="230"/>
      <c r="AU3212" s="230"/>
      <c r="AV3212" s="230"/>
      <c r="AW3212" s="230"/>
      <c r="AX3212" s="230"/>
      <c r="AY3212" s="230"/>
      <c r="AZ3212" s="230"/>
      <c r="BA3212" s="230"/>
      <c r="BB3212" s="230"/>
      <c r="BC3212" s="230"/>
      <c r="BD3212" s="230"/>
      <c r="BE3212" s="230"/>
      <c r="BF3212" s="230"/>
      <c r="BG3212" s="230"/>
      <c r="BH3212" s="230"/>
      <c r="BI3212" s="230"/>
      <c r="BJ3212" s="230"/>
      <c r="BK3212" s="230"/>
      <c r="BL3212" s="230"/>
      <c r="BM3212" s="230"/>
      <c r="BN3212" s="230"/>
      <c r="BO3212" s="230"/>
      <c r="BP3212" s="230"/>
      <c r="BQ3212" s="230"/>
      <c r="BR3212" s="230"/>
      <c r="BS3212" s="230"/>
      <c r="BT3212" s="230"/>
      <c r="BU3212" s="230"/>
      <c r="BV3212" s="230"/>
      <c r="BW3212" s="230"/>
      <c r="BX3212" s="230"/>
      <c r="BY3212" s="230"/>
      <c r="BZ3212" s="230"/>
      <c r="CA3212" s="230"/>
      <c r="CB3212" s="230"/>
      <c r="CC3212" s="230"/>
      <c r="CD3212" s="230"/>
      <c r="CE3212" s="230"/>
      <c r="CF3212" s="230"/>
      <c r="CG3212" s="230"/>
      <c r="CH3212" s="230"/>
      <c r="CI3212" s="230"/>
      <c r="CJ3212" s="230"/>
    </row>
    <row r="3213" spans="1:88" ht="14.25" customHeight="1">
      <c r="A3213" s="123"/>
      <c r="B3213" s="122"/>
      <c r="C3213" s="123"/>
      <c r="E3213" s="224"/>
      <c r="F3213" s="224"/>
      <c r="G3213" s="224"/>
      <c r="H3213" s="224"/>
      <c r="I3213" s="232"/>
      <c r="J3213" s="224"/>
      <c r="K3213" s="224"/>
      <c r="L3213" s="224"/>
      <c r="M3213" s="233"/>
      <c r="N3213" s="224"/>
      <c r="P3213" s="233"/>
      <c r="Q3213" s="154"/>
      <c r="R3213" s="154"/>
      <c r="S3213" s="154"/>
      <c r="T3213" s="154"/>
      <c r="U3213" s="236"/>
      <c r="V3213" s="225"/>
      <c r="W3213" s="246"/>
      <c r="X3213" s="247"/>
      <c r="Y3213" s="248"/>
      <c r="Z3213" s="249"/>
      <c r="AA3213" s="249"/>
      <c r="AB3213" s="256"/>
      <c r="AC3213" s="256"/>
      <c r="AD3213" s="230"/>
      <c r="AE3213" s="251"/>
      <c r="AF3213" s="252"/>
      <c r="AG3213" s="255"/>
      <c r="AH3213" s="253"/>
      <c r="AI3213" s="230"/>
      <c r="AJ3213" s="230"/>
      <c r="AK3213" s="230"/>
      <c r="AL3213" s="230"/>
      <c r="AM3213" s="230"/>
      <c r="AN3213" s="230"/>
      <c r="AO3213" s="230"/>
      <c r="AP3213" s="230"/>
      <c r="AQ3213" s="230"/>
      <c r="AR3213" s="249"/>
      <c r="AS3213" s="230"/>
      <c r="AT3213" s="230"/>
      <c r="AU3213" s="230"/>
      <c r="AV3213" s="230"/>
      <c r="AW3213" s="230"/>
      <c r="AX3213" s="230"/>
      <c r="AY3213" s="230"/>
      <c r="AZ3213" s="230"/>
      <c r="BA3213" s="230"/>
      <c r="BB3213" s="230"/>
      <c r="BC3213" s="230"/>
      <c r="BD3213" s="230"/>
      <c r="BE3213" s="230"/>
      <c r="BF3213" s="230"/>
      <c r="BG3213" s="230"/>
      <c r="BH3213" s="230"/>
      <c r="BI3213" s="230"/>
      <c r="BJ3213" s="230"/>
      <c r="BK3213" s="230"/>
      <c r="BL3213" s="230"/>
      <c r="BM3213" s="230"/>
      <c r="BN3213" s="230"/>
      <c r="BO3213" s="230"/>
      <c r="BP3213" s="230"/>
      <c r="BQ3213" s="230"/>
      <c r="BR3213" s="230"/>
      <c r="BS3213" s="230"/>
      <c r="BT3213" s="230"/>
      <c r="BU3213" s="230"/>
      <c r="BV3213" s="230"/>
      <c r="BW3213" s="230"/>
      <c r="BX3213" s="230"/>
      <c r="BY3213" s="230"/>
      <c r="BZ3213" s="230"/>
      <c r="CA3213" s="230"/>
      <c r="CB3213" s="230"/>
      <c r="CC3213" s="230"/>
      <c r="CD3213" s="230"/>
      <c r="CE3213" s="230"/>
      <c r="CF3213" s="230"/>
      <c r="CG3213" s="230"/>
      <c r="CH3213" s="230"/>
      <c r="CI3213" s="230"/>
      <c r="CJ3213" s="230"/>
    </row>
    <row r="3214" spans="1:88" ht="14.25" customHeight="1">
      <c r="A3214" s="123"/>
      <c r="B3214" s="122"/>
      <c r="C3214" s="123"/>
      <c r="E3214" s="224"/>
      <c r="F3214" s="224"/>
      <c r="G3214" s="224"/>
      <c r="H3214" s="224"/>
      <c r="I3214" s="232"/>
      <c r="J3214" s="224"/>
      <c r="K3214" s="224"/>
      <c r="L3214" s="224"/>
      <c r="M3214" s="233"/>
      <c r="N3214" s="224"/>
      <c r="P3214" s="233"/>
      <c r="Q3214" s="154"/>
      <c r="R3214" s="154"/>
      <c r="S3214" s="154"/>
      <c r="T3214" s="154"/>
      <c r="U3214" s="236"/>
      <c r="V3214" s="225"/>
      <c r="W3214" s="246"/>
      <c r="X3214" s="247"/>
      <c r="Y3214" s="248"/>
      <c r="Z3214" s="249"/>
      <c r="AA3214" s="249"/>
      <c r="AB3214" s="256"/>
      <c r="AC3214" s="256"/>
      <c r="AD3214" s="230"/>
      <c r="AE3214" s="251"/>
      <c r="AF3214" s="252"/>
      <c r="AG3214" s="255"/>
      <c r="AH3214" s="253"/>
      <c r="AI3214" s="230"/>
      <c r="AJ3214" s="230"/>
      <c r="AK3214" s="230"/>
      <c r="AL3214" s="230"/>
      <c r="AM3214" s="230"/>
      <c r="AN3214" s="230"/>
      <c r="AO3214" s="230"/>
      <c r="AP3214" s="230"/>
      <c r="AQ3214" s="230"/>
      <c r="AR3214" s="249"/>
      <c r="AS3214" s="230"/>
      <c r="AT3214" s="230"/>
      <c r="AU3214" s="230"/>
      <c r="AV3214" s="230"/>
      <c r="AW3214" s="230"/>
      <c r="AX3214" s="230"/>
      <c r="AY3214" s="230"/>
      <c r="AZ3214" s="230"/>
      <c r="BA3214" s="230"/>
      <c r="BB3214" s="230"/>
      <c r="BC3214" s="230"/>
      <c r="BD3214" s="230"/>
      <c r="BE3214" s="230"/>
      <c r="BF3214" s="230"/>
      <c r="BG3214" s="230"/>
      <c r="BH3214" s="230"/>
      <c r="BI3214" s="230"/>
      <c r="BJ3214" s="230"/>
      <c r="BK3214" s="230"/>
      <c r="BL3214" s="230"/>
      <c r="BM3214" s="230"/>
      <c r="BN3214" s="230"/>
      <c r="BO3214" s="230"/>
      <c r="BP3214" s="230"/>
      <c r="BQ3214" s="230"/>
      <c r="BR3214" s="230"/>
      <c r="BS3214" s="230"/>
      <c r="BT3214" s="230"/>
      <c r="BU3214" s="230"/>
      <c r="BV3214" s="230"/>
      <c r="BW3214" s="230"/>
      <c r="BX3214" s="230"/>
      <c r="BY3214" s="230"/>
      <c r="BZ3214" s="230"/>
      <c r="CA3214" s="230"/>
      <c r="CB3214" s="230"/>
      <c r="CC3214" s="230"/>
      <c r="CD3214" s="230"/>
      <c r="CE3214" s="230"/>
      <c r="CF3214" s="230"/>
      <c r="CG3214" s="230"/>
      <c r="CH3214" s="230"/>
      <c r="CI3214" s="230"/>
      <c r="CJ3214" s="230"/>
    </row>
    <row r="3215" spans="1:88" ht="14.25" customHeight="1">
      <c r="A3215" s="123"/>
      <c r="B3215" s="122"/>
      <c r="C3215" s="123"/>
      <c r="E3215" s="224"/>
      <c r="F3215" s="224"/>
      <c r="G3215" s="224"/>
      <c r="H3215" s="224"/>
      <c r="I3215" s="232"/>
      <c r="J3215" s="224"/>
      <c r="K3215" s="224"/>
      <c r="L3215" s="224"/>
      <c r="M3215" s="233"/>
      <c r="N3215" s="224"/>
      <c r="P3215" s="233"/>
      <c r="Q3215" s="154"/>
      <c r="R3215" s="154"/>
      <c r="S3215" s="154"/>
      <c r="T3215" s="154"/>
      <c r="U3215" s="236"/>
      <c r="V3215" s="225"/>
      <c r="W3215" s="246"/>
      <c r="X3215" s="247"/>
      <c r="Y3215" s="248"/>
      <c r="Z3215" s="249"/>
      <c r="AA3215" s="249"/>
      <c r="AB3215" s="256"/>
      <c r="AC3215" s="256"/>
      <c r="AD3215" s="230"/>
      <c r="AE3215" s="251"/>
      <c r="AF3215" s="252"/>
      <c r="AG3215" s="255"/>
      <c r="AH3215" s="253"/>
      <c r="AI3215" s="230"/>
      <c r="AJ3215" s="230"/>
      <c r="AK3215" s="230"/>
      <c r="AL3215" s="230"/>
      <c r="AM3215" s="230"/>
      <c r="AN3215" s="230"/>
      <c r="AO3215" s="230"/>
      <c r="AP3215" s="230"/>
      <c r="AQ3215" s="230"/>
      <c r="AR3215" s="249"/>
      <c r="AS3215" s="230"/>
      <c r="AT3215" s="230"/>
      <c r="AU3215" s="230"/>
      <c r="AV3215" s="230"/>
      <c r="AW3215" s="230"/>
      <c r="AX3215" s="230"/>
      <c r="AY3215" s="230"/>
      <c r="AZ3215" s="230"/>
      <c r="BA3215" s="230"/>
      <c r="BB3215" s="230"/>
      <c r="BC3215" s="230"/>
      <c r="BD3215" s="230"/>
      <c r="BE3215" s="230"/>
      <c r="BF3215" s="230"/>
      <c r="BG3215" s="230"/>
      <c r="BH3215" s="230"/>
      <c r="BI3215" s="230"/>
      <c r="BJ3215" s="230"/>
      <c r="BK3215" s="230"/>
      <c r="BL3215" s="230"/>
      <c r="BM3215" s="230"/>
      <c r="BN3215" s="230"/>
      <c r="BO3215" s="230"/>
      <c r="BP3215" s="230"/>
      <c r="BQ3215" s="230"/>
      <c r="BR3215" s="230"/>
      <c r="BS3215" s="230"/>
      <c r="BT3215" s="230"/>
      <c r="BU3215" s="230"/>
      <c r="BV3215" s="230"/>
      <c r="BW3215" s="230"/>
      <c r="BX3215" s="230"/>
      <c r="BY3215" s="230"/>
      <c r="BZ3215" s="230"/>
      <c r="CA3215" s="230"/>
      <c r="CB3215" s="230"/>
      <c r="CC3215" s="230"/>
      <c r="CD3215" s="230"/>
      <c r="CE3215" s="230"/>
      <c r="CF3215" s="230"/>
      <c r="CG3215" s="230"/>
      <c r="CH3215" s="230"/>
      <c r="CI3215" s="230"/>
      <c r="CJ3215" s="230"/>
    </row>
    <row r="3216" spans="1:88" ht="14.25" customHeight="1">
      <c r="A3216" s="123"/>
      <c r="B3216" s="122"/>
      <c r="C3216" s="123"/>
      <c r="E3216" s="224"/>
      <c r="F3216" s="224"/>
      <c r="G3216" s="224"/>
      <c r="H3216" s="224"/>
      <c r="I3216" s="232"/>
      <c r="J3216" s="224"/>
      <c r="K3216" s="224"/>
      <c r="L3216" s="224"/>
      <c r="M3216" s="233"/>
      <c r="N3216" s="224"/>
      <c r="P3216" s="233"/>
      <c r="Q3216" s="154"/>
      <c r="R3216" s="154"/>
      <c r="S3216" s="154"/>
      <c r="T3216" s="154"/>
      <c r="U3216" s="236"/>
      <c r="V3216" s="225"/>
      <c r="W3216" s="246"/>
      <c r="X3216" s="247"/>
      <c r="Y3216" s="248"/>
      <c r="Z3216" s="249"/>
      <c r="AA3216" s="249"/>
      <c r="AB3216" s="256"/>
      <c r="AC3216" s="256"/>
      <c r="AD3216" s="230"/>
      <c r="AE3216" s="251"/>
      <c r="AF3216" s="252"/>
      <c r="AG3216" s="255"/>
      <c r="AH3216" s="253"/>
      <c r="AI3216" s="230"/>
      <c r="AJ3216" s="230"/>
      <c r="AK3216" s="230"/>
      <c r="AL3216" s="230"/>
      <c r="AM3216" s="230"/>
      <c r="AN3216" s="230"/>
      <c r="AO3216" s="230"/>
      <c r="AP3216" s="230"/>
      <c r="AQ3216" s="230"/>
      <c r="AR3216" s="249"/>
      <c r="AS3216" s="230"/>
      <c r="AT3216" s="230"/>
      <c r="AU3216" s="230"/>
      <c r="AV3216" s="230"/>
      <c r="AW3216" s="230"/>
      <c r="AX3216" s="230"/>
      <c r="AY3216" s="230"/>
      <c r="AZ3216" s="230"/>
      <c r="BA3216" s="230"/>
      <c r="BB3216" s="230"/>
      <c r="BC3216" s="230"/>
      <c r="BD3216" s="230"/>
      <c r="BE3216" s="230"/>
      <c r="BF3216" s="230"/>
      <c r="BG3216" s="230"/>
      <c r="BH3216" s="230"/>
      <c r="BI3216" s="230"/>
      <c r="BJ3216" s="230"/>
      <c r="BK3216" s="230"/>
      <c r="BL3216" s="230"/>
      <c r="BM3216" s="230"/>
      <c r="BN3216" s="230"/>
      <c r="BO3216" s="230"/>
      <c r="BP3216" s="230"/>
      <c r="BQ3216" s="230"/>
      <c r="BR3216" s="230"/>
      <c r="BS3216" s="230"/>
      <c r="BT3216" s="230"/>
      <c r="BU3216" s="230"/>
      <c r="BV3216" s="230"/>
      <c r="BW3216" s="230"/>
      <c r="BX3216" s="230"/>
      <c r="BY3216" s="230"/>
      <c r="BZ3216" s="230"/>
      <c r="CA3216" s="230"/>
      <c r="CB3216" s="230"/>
      <c r="CC3216" s="230"/>
      <c r="CD3216" s="230"/>
      <c r="CE3216" s="230"/>
      <c r="CF3216" s="230"/>
      <c r="CG3216" s="230"/>
      <c r="CH3216" s="230"/>
      <c r="CI3216" s="230"/>
      <c r="CJ3216" s="230"/>
    </row>
    <row r="3217" spans="1:88" ht="14.25" customHeight="1">
      <c r="A3217" s="123"/>
      <c r="B3217" s="122"/>
      <c r="C3217" s="123"/>
      <c r="E3217" s="224"/>
      <c r="F3217" s="224"/>
      <c r="G3217" s="224"/>
      <c r="H3217" s="224"/>
      <c r="I3217" s="232"/>
      <c r="J3217" s="224"/>
      <c r="K3217" s="224"/>
      <c r="L3217" s="224"/>
      <c r="M3217" s="233"/>
      <c r="N3217" s="224"/>
      <c r="P3217" s="233"/>
      <c r="Q3217" s="154"/>
      <c r="R3217" s="154"/>
      <c r="S3217" s="154"/>
      <c r="T3217" s="154"/>
      <c r="U3217" s="236"/>
      <c r="V3217" s="225"/>
      <c r="W3217" s="246"/>
      <c r="X3217" s="247"/>
      <c r="Y3217" s="248"/>
      <c r="Z3217" s="249"/>
      <c r="AA3217" s="249"/>
      <c r="AB3217" s="256"/>
      <c r="AC3217" s="256"/>
      <c r="AD3217" s="230"/>
      <c r="AE3217" s="251"/>
      <c r="AF3217" s="252"/>
      <c r="AG3217" s="255"/>
      <c r="AH3217" s="253"/>
      <c r="AI3217" s="230"/>
      <c r="AJ3217" s="230"/>
      <c r="AK3217" s="230"/>
      <c r="AL3217" s="230"/>
      <c r="AM3217" s="230"/>
      <c r="AN3217" s="230"/>
      <c r="AO3217" s="230"/>
      <c r="AP3217" s="230"/>
      <c r="AQ3217" s="230"/>
      <c r="AR3217" s="249"/>
      <c r="AS3217" s="230"/>
      <c r="AT3217" s="230"/>
      <c r="AU3217" s="230"/>
      <c r="AV3217" s="230"/>
      <c r="AW3217" s="230"/>
      <c r="AX3217" s="230"/>
      <c r="AY3217" s="230"/>
      <c r="AZ3217" s="230"/>
      <c r="BA3217" s="230"/>
      <c r="BB3217" s="230"/>
      <c r="BC3217" s="230"/>
      <c r="BD3217" s="230"/>
      <c r="BE3217" s="230"/>
      <c r="BF3217" s="230"/>
      <c r="BG3217" s="230"/>
      <c r="BH3217" s="230"/>
      <c r="BI3217" s="230"/>
      <c r="BJ3217" s="230"/>
      <c r="BK3217" s="230"/>
      <c r="BL3217" s="230"/>
      <c r="BM3217" s="230"/>
      <c r="BN3217" s="230"/>
      <c r="BO3217" s="230"/>
      <c r="BP3217" s="230"/>
      <c r="BQ3217" s="230"/>
      <c r="BR3217" s="230"/>
      <c r="BS3217" s="230"/>
      <c r="BT3217" s="230"/>
      <c r="BU3217" s="230"/>
      <c r="BV3217" s="230"/>
      <c r="BW3217" s="230"/>
      <c r="BX3217" s="230"/>
      <c r="BY3217" s="230"/>
      <c r="BZ3217" s="230"/>
      <c r="CA3217" s="230"/>
      <c r="CB3217" s="230"/>
      <c r="CC3217" s="230"/>
      <c r="CD3217" s="230"/>
      <c r="CE3217" s="230"/>
      <c r="CF3217" s="230"/>
      <c r="CG3217" s="230"/>
      <c r="CH3217" s="230"/>
      <c r="CI3217" s="230"/>
      <c r="CJ3217" s="230"/>
    </row>
    <row r="3218" spans="1:88" ht="14.25" customHeight="1">
      <c r="A3218" s="123"/>
      <c r="B3218" s="122"/>
      <c r="C3218" s="123"/>
      <c r="E3218" s="224"/>
      <c r="F3218" s="224"/>
      <c r="G3218" s="224"/>
      <c r="H3218" s="224"/>
      <c r="I3218" s="232"/>
      <c r="J3218" s="224"/>
      <c r="K3218" s="224"/>
      <c r="L3218" s="224"/>
      <c r="M3218" s="233"/>
      <c r="N3218" s="224"/>
      <c r="P3218" s="233"/>
      <c r="Q3218" s="154"/>
      <c r="R3218" s="154"/>
      <c r="S3218" s="154"/>
      <c r="T3218" s="154"/>
      <c r="U3218" s="236"/>
      <c r="V3218" s="225"/>
      <c r="W3218" s="246"/>
      <c r="X3218" s="247"/>
      <c r="Y3218" s="248"/>
      <c r="Z3218" s="249"/>
      <c r="AA3218" s="249"/>
      <c r="AB3218" s="256"/>
      <c r="AC3218" s="256"/>
      <c r="AD3218" s="230"/>
      <c r="AE3218" s="251"/>
      <c r="AF3218" s="252"/>
      <c r="AG3218" s="255"/>
      <c r="AH3218" s="253"/>
      <c r="AI3218" s="230"/>
      <c r="AJ3218" s="230"/>
      <c r="AK3218" s="230"/>
      <c r="AL3218" s="230"/>
      <c r="AM3218" s="230"/>
      <c r="AN3218" s="230"/>
      <c r="AO3218" s="230"/>
      <c r="AP3218" s="230"/>
      <c r="AQ3218" s="230"/>
      <c r="AR3218" s="249"/>
      <c r="AS3218" s="230"/>
      <c r="AT3218" s="230"/>
      <c r="AU3218" s="230"/>
      <c r="AV3218" s="230"/>
      <c r="AW3218" s="230"/>
      <c r="AX3218" s="230"/>
      <c r="AY3218" s="230"/>
      <c r="AZ3218" s="230"/>
      <c r="BA3218" s="230"/>
      <c r="BB3218" s="230"/>
      <c r="BC3218" s="230"/>
      <c r="BD3218" s="230"/>
      <c r="BE3218" s="230"/>
      <c r="BF3218" s="230"/>
      <c r="BG3218" s="230"/>
      <c r="BH3218" s="230"/>
      <c r="BI3218" s="230"/>
      <c r="BJ3218" s="230"/>
      <c r="BK3218" s="230"/>
      <c r="BL3218" s="230"/>
      <c r="BM3218" s="230"/>
      <c r="BN3218" s="230"/>
      <c r="BO3218" s="230"/>
      <c r="BP3218" s="230"/>
      <c r="BQ3218" s="230"/>
      <c r="BR3218" s="230"/>
      <c r="BS3218" s="230"/>
      <c r="BT3218" s="230"/>
      <c r="BU3218" s="230"/>
      <c r="BV3218" s="230"/>
      <c r="BW3218" s="230"/>
      <c r="BX3218" s="230"/>
      <c r="BY3218" s="230"/>
      <c r="BZ3218" s="230"/>
      <c r="CA3218" s="230"/>
      <c r="CB3218" s="230"/>
      <c r="CC3218" s="230"/>
      <c r="CD3218" s="230"/>
      <c r="CE3218" s="230"/>
      <c r="CF3218" s="230"/>
      <c r="CG3218" s="230"/>
      <c r="CH3218" s="230"/>
      <c r="CI3218" s="230"/>
      <c r="CJ3218" s="230"/>
    </row>
    <row r="3219" spans="1:88" ht="14.25" customHeight="1">
      <c r="A3219" s="123"/>
      <c r="B3219" s="122"/>
      <c r="C3219" s="123"/>
      <c r="E3219" s="224"/>
      <c r="F3219" s="224"/>
      <c r="G3219" s="224"/>
      <c r="H3219" s="224"/>
      <c r="I3219" s="232"/>
      <c r="J3219" s="224"/>
      <c r="K3219" s="224"/>
      <c r="L3219" s="224"/>
      <c r="M3219" s="233"/>
      <c r="N3219" s="224"/>
      <c r="P3219" s="233"/>
      <c r="Q3219" s="154"/>
      <c r="R3219" s="154"/>
      <c r="S3219" s="154"/>
      <c r="T3219" s="154"/>
      <c r="U3219" s="236"/>
      <c r="V3219" s="225"/>
      <c r="W3219" s="246"/>
      <c r="X3219" s="247"/>
      <c r="Y3219" s="248"/>
      <c r="Z3219" s="249"/>
      <c r="AA3219" s="249"/>
      <c r="AB3219" s="256"/>
      <c r="AC3219" s="256"/>
      <c r="AD3219" s="230"/>
      <c r="AE3219" s="251"/>
      <c r="AF3219" s="252"/>
      <c r="AG3219" s="255"/>
      <c r="AH3219" s="253"/>
      <c r="AI3219" s="230"/>
      <c r="AJ3219" s="230"/>
      <c r="AK3219" s="230"/>
      <c r="AL3219" s="230"/>
      <c r="AM3219" s="230"/>
      <c r="AN3219" s="230"/>
      <c r="AO3219" s="230"/>
      <c r="AP3219" s="230"/>
      <c r="AQ3219" s="230"/>
      <c r="AR3219" s="249"/>
      <c r="AS3219" s="230"/>
      <c r="AT3219" s="230"/>
      <c r="AU3219" s="230"/>
      <c r="AV3219" s="230"/>
      <c r="AW3219" s="230"/>
      <c r="AX3219" s="230"/>
      <c r="AY3219" s="230"/>
      <c r="AZ3219" s="230"/>
      <c r="BA3219" s="230"/>
      <c r="BB3219" s="230"/>
      <c r="BC3219" s="230"/>
      <c r="BD3219" s="230"/>
      <c r="BE3219" s="230"/>
      <c r="BF3219" s="230"/>
      <c r="BG3219" s="230"/>
      <c r="BH3219" s="230"/>
      <c r="BI3219" s="230"/>
      <c r="BJ3219" s="230"/>
      <c r="BK3219" s="230"/>
      <c r="BL3219" s="230"/>
      <c r="BM3219" s="230"/>
      <c r="BN3219" s="230"/>
      <c r="BO3219" s="230"/>
      <c r="BP3219" s="230"/>
      <c r="BQ3219" s="230"/>
      <c r="BR3219" s="230"/>
      <c r="BS3219" s="230"/>
      <c r="BT3219" s="230"/>
      <c r="BU3219" s="230"/>
      <c r="BV3219" s="230"/>
      <c r="BW3219" s="230"/>
      <c r="BX3219" s="230"/>
      <c r="BY3219" s="230"/>
      <c r="BZ3219" s="230"/>
      <c r="CA3219" s="230"/>
      <c r="CB3219" s="230"/>
      <c r="CC3219" s="230"/>
      <c r="CD3219" s="230"/>
      <c r="CE3219" s="230"/>
      <c r="CF3219" s="230"/>
      <c r="CG3219" s="230"/>
      <c r="CH3219" s="230"/>
      <c r="CI3219" s="230"/>
      <c r="CJ3219" s="230"/>
    </row>
    <row r="3220" spans="1:88" ht="14.25" customHeight="1">
      <c r="A3220" s="123"/>
      <c r="B3220" s="122"/>
      <c r="C3220" s="123"/>
      <c r="E3220" s="224"/>
      <c r="F3220" s="224"/>
      <c r="G3220" s="224"/>
      <c r="H3220" s="224"/>
      <c r="I3220" s="232"/>
      <c r="J3220" s="224"/>
      <c r="K3220" s="224"/>
      <c r="L3220" s="224"/>
      <c r="M3220" s="233"/>
      <c r="N3220" s="224"/>
      <c r="P3220" s="233"/>
      <c r="Q3220" s="154"/>
      <c r="R3220" s="154"/>
      <c r="S3220" s="154"/>
      <c r="T3220" s="154"/>
      <c r="U3220" s="236"/>
      <c r="V3220" s="225"/>
      <c r="W3220" s="246"/>
      <c r="X3220" s="247"/>
      <c r="Y3220" s="248"/>
      <c r="Z3220" s="249"/>
      <c r="AA3220" s="249"/>
      <c r="AB3220" s="256"/>
      <c r="AC3220" s="256"/>
      <c r="AD3220" s="230"/>
      <c r="AE3220" s="251"/>
      <c r="AF3220" s="252"/>
      <c r="AG3220" s="255"/>
      <c r="AH3220" s="253"/>
      <c r="AI3220" s="230"/>
      <c r="AJ3220" s="230"/>
      <c r="AK3220" s="230"/>
      <c r="AL3220" s="230"/>
      <c r="AM3220" s="230"/>
      <c r="AN3220" s="230"/>
      <c r="AO3220" s="230"/>
      <c r="AP3220" s="230"/>
      <c r="AQ3220" s="230"/>
      <c r="AR3220" s="249"/>
      <c r="AS3220" s="230"/>
      <c r="AT3220" s="230"/>
      <c r="AU3220" s="230"/>
      <c r="AV3220" s="230"/>
      <c r="AW3220" s="230"/>
      <c r="AX3220" s="230"/>
      <c r="AY3220" s="230"/>
      <c r="AZ3220" s="230"/>
      <c r="BA3220" s="230"/>
      <c r="BB3220" s="230"/>
      <c r="BC3220" s="230"/>
      <c r="BD3220" s="230"/>
      <c r="BE3220" s="230"/>
      <c r="BF3220" s="230"/>
      <c r="BG3220" s="230"/>
      <c r="BH3220" s="230"/>
      <c r="BI3220" s="230"/>
      <c r="BJ3220" s="230"/>
      <c r="BK3220" s="230"/>
      <c r="BL3220" s="230"/>
      <c r="BM3220" s="230"/>
      <c r="BN3220" s="230"/>
      <c r="BO3220" s="230"/>
      <c r="BP3220" s="230"/>
      <c r="BQ3220" s="230"/>
      <c r="BR3220" s="230"/>
      <c r="BS3220" s="230"/>
      <c r="BT3220" s="230"/>
      <c r="BU3220" s="230"/>
      <c r="BV3220" s="230"/>
      <c r="BW3220" s="230"/>
      <c r="BX3220" s="230"/>
      <c r="BY3220" s="230"/>
      <c r="BZ3220" s="230"/>
      <c r="CA3220" s="230"/>
      <c r="CB3220" s="230"/>
      <c r="CC3220" s="230"/>
      <c r="CD3220" s="230"/>
      <c r="CE3220" s="230"/>
      <c r="CF3220" s="230"/>
      <c r="CG3220" s="230"/>
      <c r="CH3220" s="230"/>
      <c r="CI3220" s="230"/>
      <c r="CJ3220" s="230"/>
    </row>
    <row r="3221" spans="1:88" ht="14.25" customHeight="1">
      <c r="A3221" s="123"/>
      <c r="B3221" s="122"/>
      <c r="C3221" s="123"/>
      <c r="E3221" s="224"/>
      <c r="F3221" s="224"/>
      <c r="G3221" s="224"/>
      <c r="H3221" s="224"/>
      <c r="I3221" s="232"/>
      <c r="J3221" s="224"/>
      <c r="K3221" s="224"/>
      <c r="L3221" s="224"/>
      <c r="M3221" s="233"/>
      <c r="N3221" s="224"/>
      <c r="P3221" s="233"/>
      <c r="Q3221" s="154"/>
      <c r="R3221" s="154"/>
      <c r="S3221" s="154"/>
      <c r="T3221" s="154"/>
      <c r="U3221" s="236"/>
      <c r="V3221" s="225"/>
      <c r="W3221" s="246"/>
      <c r="X3221" s="247"/>
      <c r="Y3221" s="248"/>
      <c r="Z3221" s="249"/>
      <c r="AA3221" s="249"/>
      <c r="AB3221" s="256"/>
      <c r="AC3221" s="256"/>
      <c r="AD3221" s="230"/>
      <c r="AE3221" s="251"/>
      <c r="AF3221" s="252"/>
      <c r="AG3221" s="255"/>
      <c r="AH3221" s="253"/>
      <c r="AI3221" s="230"/>
      <c r="AJ3221" s="230"/>
      <c r="AK3221" s="230"/>
      <c r="AL3221" s="230"/>
      <c r="AM3221" s="230"/>
      <c r="AN3221" s="230"/>
      <c r="AO3221" s="230"/>
      <c r="AP3221" s="230"/>
      <c r="AQ3221" s="230"/>
      <c r="AR3221" s="249"/>
      <c r="AS3221" s="230"/>
      <c r="AT3221" s="230"/>
      <c r="AU3221" s="230"/>
      <c r="AV3221" s="230"/>
      <c r="AW3221" s="230"/>
      <c r="AX3221" s="230"/>
      <c r="AY3221" s="230"/>
      <c r="AZ3221" s="230"/>
      <c r="BA3221" s="230"/>
      <c r="BB3221" s="230"/>
      <c r="BC3221" s="230"/>
      <c r="BD3221" s="230"/>
      <c r="BE3221" s="230"/>
      <c r="BF3221" s="230"/>
      <c r="BG3221" s="230"/>
      <c r="BH3221" s="230"/>
      <c r="BI3221" s="230"/>
      <c r="BJ3221" s="230"/>
      <c r="BK3221" s="230"/>
      <c r="BL3221" s="230"/>
      <c r="BM3221" s="230"/>
      <c r="BN3221" s="230"/>
      <c r="BO3221" s="230"/>
      <c r="BP3221" s="230"/>
      <c r="BQ3221" s="230"/>
      <c r="BR3221" s="230"/>
      <c r="BS3221" s="230"/>
      <c r="BT3221" s="230"/>
      <c r="BU3221" s="230"/>
      <c r="BV3221" s="230"/>
      <c r="BW3221" s="230"/>
      <c r="BX3221" s="230"/>
      <c r="BY3221" s="230"/>
      <c r="BZ3221" s="230"/>
      <c r="CA3221" s="230"/>
      <c r="CB3221" s="230"/>
      <c r="CC3221" s="230"/>
      <c r="CD3221" s="230"/>
      <c r="CE3221" s="230"/>
      <c r="CF3221" s="230"/>
      <c r="CG3221" s="230"/>
      <c r="CH3221" s="230"/>
      <c r="CI3221" s="230"/>
      <c r="CJ3221" s="230"/>
    </row>
    <row r="3222" spans="1:88" ht="14.25" customHeight="1">
      <c r="A3222" s="123"/>
      <c r="B3222" s="122"/>
      <c r="C3222" s="123"/>
      <c r="E3222" s="224"/>
      <c r="F3222" s="224"/>
      <c r="G3222" s="224"/>
      <c r="H3222" s="224"/>
      <c r="I3222" s="232"/>
      <c r="J3222" s="224"/>
      <c r="K3222" s="224"/>
      <c r="L3222" s="224"/>
      <c r="M3222" s="233"/>
      <c r="N3222" s="224"/>
      <c r="P3222" s="233"/>
      <c r="Q3222" s="154"/>
      <c r="R3222" s="154"/>
      <c r="S3222" s="154"/>
      <c r="T3222" s="154"/>
      <c r="U3222" s="236"/>
      <c r="V3222" s="225"/>
      <c r="W3222" s="246"/>
      <c r="X3222" s="247"/>
      <c r="Y3222" s="248"/>
      <c r="Z3222" s="249"/>
      <c r="AA3222" s="249"/>
      <c r="AB3222" s="256"/>
      <c r="AC3222" s="256"/>
      <c r="AD3222" s="230"/>
      <c r="AE3222" s="251"/>
      <c r="AF3222" s="252"/>
      <c r="AG3222" s="255"/>
      <c r="AH3222" s="253"/>
      <c r="AI3222" s="230"/>
      <c r="AJ3222" s="230"/>
      <c r="AK3222" s="230"/>
      <c r="AL3222" s="230"/>
      <c r="AM3222" s="230"/>
      <c r="AN3222" s="230"/>
      <c r="AO3222" s="230"/>
      <c r="AP3222" s="230"/>
      <c r="AQ3222" s="230"/>
      <c r="AR3222" s="249"/>
      <c r="AS3222" s="230"/>
      <c r="AT3222" s="230"/>
      <c r="AU3222" s="230"/>
      <c r="AV3222" s="230"/>
      <c r="AW3222" s="230"/>
      <c r="AX3222" s="230"/>
      <c r="AY3222" s="230"/>
      <c r="AZ3222" s="230"/>
      <c r="BA3222" s="230"/>
      <c r="BB3222" s="230"/>
      <c r="BC3222" s="230"/>
      <c r="BD3222" s="230"/>
      <c r="BE3222" s="230"/>
      <c r="BF3222" s="230"/>
      <c r="BG3222" s="230"/>
      <c r="BH3222" s="230"/>
      <c r="BI3222" s="230"/>
      <c r="BJ3222" s="230"/>
      <c r="BK3222" s="230"/>
      <c r="BL3222" s="230"/>
      <c r="BM3222" s="230"/>
      <c r="BN3222" s="230"/>
      <c r="BO3222" s="230"/>
      <c r="BP3222" s="230"/>
      <c r="BQ3222" s="230"/>
      <c r="BR3222" s="230"/>
      <c r="BS3222" s="230"/>
      <c r="BT3222" s="230"/>
      <c r="BU3222" s="230"/>
      <c r="BV3222" s="230"/>
      <c r="BW3222" s="230"/>
      <c r="BX3222" s="230"/>
      <c r="BY3222" s="230"/>
      <c r="BZ3222" s="230"/>
      <c r="CA3222" s="230"/>
      <c r="CB3222" s="230"/>
      <c r="CC3222" s="230"/>
      <c r="CD3222" s="230"/>
      <c r="CE3222" s="230"/>
      <c r="CF3222" s="230"/>
      <c r="CG3222" s="230"/>
      <c r="CH3222" s="230"/>
      <c r="CI3222" s="230"/>
      <c r="CJ3222" s="230"/>
    </row>
    <row r="3223" spans="1:88" ht="14.25" customHeight="1">
      <c r="A3223" s="123"/>
      <c r="B3223" s="122"/>
      <c r="C3223" s="123"/>
      <c r="E3223" s="224"/>
      <c r="F3223" s="224"/>
      <c r="G3223" s="224"/>
      <c r="H3223" s="224"/>
      <c r="I3223" s="232"/>
      <c r="J3223" s="224"/>
      <c r="K3223" s="224"/>
      <c r="L3223" s="224"/>
      <c r="M3223" s="233"/>
      <c r="N3223" s="224"/>
      <c r="P3223" s="233"/>
      <c r="Q3223" s="154"/>
      <c r="R3223" s="154"/>
      <c r="S3223" s="154"/>
      <c r="T3223" s="154"/>
      <c r="U3223" s="236"/>
      <c r="V3223" s="225"/>
      <c r="W3223" s="246"/>
      <c r="X3223" s="247"/>
      <c r="Y3223" s="248"/>
      <c r="Z3223" s="249"/>
      <c r="AA3223" s="249"/>
      <c r="AB3223" s="256"/>
      <c r="AC3223" s="256"/>
      <c r="AD3223" s="230"/>
      <c r="AE3223" s="251"/>
      <c r="AF3223" s="252"/>
      <c r="AG3223" s="255"/>
      <c r="AH3223" s="253"/>
      <c r="AI3223" s="230"/>
      <c r="AJ3223" s="230"/>
      <c r="AK3223" s="230"/>
      <c r="AL3223" s="230"/>
      <c r="AM3223" s="230"/>
      <c r="AN3223" s="230"/>
      <c r="AO3223" s="230"/>
      <c r="AP3223" s="230"/>
      <c r="AQ3223" s="230"/>
      <c r="AR3223" s="249"/>
      <c r="AS3223" s="230"/>
      <c r="AT3223" s="230"/>
      <c r="AU3223" s="230"/>
      <c r="AV3223" s="230"/>
      <c r="AW3223" s="230"/>
      <c r="AX3223" s="230"/>
      <c r="AY3223" s="230"/>
      <c r="AZ3223" s="230"/>
      <c r="BA3223" s="230"/>
      <c r="BB3223" s="230"/>
      <c r="BC3223" s="230"/>
      <c r="BD3223" s="230"/>
      <c r="BE3223" s="230"/>
      <c r="BF3223" s="230"/>
      <c r="BG3223" s="230"/>
      <c r="BH3223" s="230"/>
      <c r="BI3223" s="230"/>
      <c r="BJ3223" s="230"/>
      <c r="BK3223" s="230"/>
      <c r="BL3223" s="230"/>
      <c r="BM3223" s="230"/>
      <c r="BN3223" s="230"/>
      <c r="BO3223" s="230"/>
      <c r="BP3223" s="230"/>
      <c r="BQ3223" s="230"/>
      <c r="BR3223" s="230"/>
      <c r="BS3223" s="230"/>
      <c r="BT3223" s="230"/>
      <c r="BU3223" s="230"/>
      <c r="BV3223" s="230"/>
      <c r="BW3223" s="230"/>
      <c r="BX3223" s="230"/>
      <c r="BY3223" s="230"/>
      <c r="BZ3223" s="230"/>
      <c r="CA3223" s="230"/>
      <c r="CB3223" s="230"/>
      <c r="CC3223" s="230"/>
      <c r="CD3223" s="230"/>
      <c r="CE3223" s="230"/>
      <c r="CF3223" s="230"/>
      <c r="CG3223" s="230"/>
      <c r="CH3223" s="230"/>
      <c r="CI3223" s="230"/>
      <c r="CJ3223" s="230"/>
    </row>
    <row r="3224" spans="1:88" ht="14.25" customHeight="1">
      <c r="A3224" s="123"/>
      <c r="B3224" s="122"/>
      <c r="C3224" s="123"/>
      <c r="E3224" s="224"/>
      <c r="F3224" s="224"/>
      <c r="G3224" s="224"/>
      <c r="H3224" s="224"/>
      <c r="I3224" s="232"/>
      <c r="J3224" s="224"/>
      <c r="K3224" s="224"/>
      <c r="L3224" s="224"/>
      <c r="M3224" s="233"/>
      <c r="N3224" s="224"/>
      <c r="P3224" s="233"/>
      <c r="Q3224" s="154"/>
      <c r="R3224" s="154"/>
      <c r="S3224" s="154"/>
      <c r="T3224" s="154"/>
      <c r="U3224" s="236"/>
      <c r="V3224" s="225"/>
      <c r="W3224" s="246"/>
      <c r="X3224" s="247"/>
      <c r="Y3224" s="248"/>
      <c r="Z3224" s="249"/>
      <c r="AA3224" s="249"/>
      <c r="AB3224" s="256"/>
      <c r="AC3224" s="256"/>
      <c r="AD3224" s="230"/>
      <c r="AE3224" s="251"/>
      <c r="AF3224" s="252"/>
      <c r="AG3224" s="255"/>
      <c r="AH3224" s="253"/>
      <c r="AI3224" s="230"/>
      <c r="AJ3224" s="230"/>
      <c r="AK3224" s="230"/>
      <c r="AL3224" s="230"/>
      <c r="AM3224" s="230"/>
      <c r="AN3224" s="230"/>
      <c r="AO3224" s="230"/>
      <c r="AP3224" s="230"/>
      <c r="AQ3224" s="230"/>
      <c r="AR3224" s="249"/>
      <c r="AS3224" s="230"/>
      <c r="AT3224" s="230"/>
      <c r="AU3224" s="230"/>
      <c r="AV3224" s="230"/>
      <c r="AW3224" s="230"/>
      <c r="AX3224" s="230"/>
      <c r="AY3224" s="230"/>
      <c r="AZ3224" s="230"/>
      <c r="BA3224" s="230"/>
      <c r="BB3224" s="230"/>
      <c r="BC3224" s="230"/>
      <c r="BD3224" s="230"/>
      <c r="BE3224" s="230"/>
      <c r="BF3224" s="230"/>
      <c r="BG3224" s="230"/>
      <c r="BH3224" s="230"/>
      <c r="BI3224" s="230"/>
      <c r="BJ3224" s="230"/>
      <c r="BK3224" s="230"/>
      <c r="BL3224" s="230"/>
      <c r="BM3224" s="230"/>
      <c r="BN3224" s="230"/>
      <c r="BO3224" s="230"/>
      <c r="BP3224" s="230"/>
      <c r="BQ3224" s="230"/>
      <c r="BR3224" s="230"/>
      <c r="BS3224" s="230"/>
      <c r="BT3224" s="230"/>
      <c r="BU3224" s="230"/>
      <c r="BV3224" s="230"/>
      <c r="BW3224" s="230"/>
      <c r="BX3224" s="230"/>
      <c r="BY3224" s="230"/>
      <c r="BZ3224" s="230"/>
      <c r="CA3224" s="230"/>
      <c r="CB3224" s="230"/>
      <c r="CC3224" s="230"/>
      <c r="CD3224" s="230"/>
      <c r="CE3224" s="230"/>
      <c r="CF3224" s="230"/>
      <c r="CG3224" s="230"/>
      <c r="CH3224" s="230"/>
      <c r="CI3224" s="230"/>
      <c r="CJ3224" s="230"/>
    </row>
    <row r="3225" spans="1:88" ht="14.25" customHeight="1">
      <c r="A3225" s="123"/>
      <c r="B3225" s="122"/>
      <c r="C3225" s="123"/>
      <c r="E3225" s="224"/>
      <c r="F3225" s="224"/>
      <c r="G3225" s="224"/>
      <c r="H3225" s="224"/>
      <c r="I3225" s="232"/>
      <c r="J3225" s="224"/>
      <c r="K3225" s="224"/>
      <c r="L3225" s="224"/>
      <c r="M3225" s="233"/>
      <c r="N3225" s="224"/>
      <c r="P3225" s="233"/>
      <c r="Q3225" s="154"/>
      <c r="R3225" s="154"/>
      <c r="S3225" s="154"/>
      <c r="T3225" s="154"/>
      <c r="U3225" s="236"/>
      <c r="V3225" s="225"/>
      <c r="W3225" s="246"/>
      <c r="X3225" s="247"/>
      <c r="Y3225" s="248"/>
      <c r="Z3225" s="249"/>
      <c r="AA3225" s="249"/>
      <c r="AB3225" s="256"/>
      <c r="AC3225" s="256"/>
      <c r="AD3225" s="230"/>
      <c r="AE3225" s="251"/>
      <c r="AF3225" s="252"/>
      <c r="AG3225" s="255"/>
      <c r="AH3225" s="253"/>
      <c r="AI3225" s="230"/>
      <c r="AJ3225" s="230"/>
      <c r="AK3225" s="230"/>
      <c r="AL3225" s="230"/>
      <c r="AM3225" s="230"/>
      <c r="AN3225" s="230"/>
      <c r="AO3225" s="230"/>
      <c r="AP3225" s="230"/>
      <c r="AQ3225" s="230"/>
      <c r="AR3225" s="249"/>
      <c r="AS3225" s="230"/>
      <c r="AT3225" s="230"/>
      <c r="AU3225" s="230"/>
      <c r="AV3225" s="230"/>
      <c r="AW3225" s="230"/>
      <c r="AX3225" s="230"/>
      <c r="AY3225" s="230"/>
      <c r="AZ3225" s="230"/>
      <c r="BA3225" s="230"/>
      <c r="BB3225" s="230"/>
      <c r="BC3225" s="230"/>
      <c r="BD3225" s="230"/>
      <c r="BE3225" s="230"/>
      <c r="BF3225" s="230"/>
      <c r="BG3225" s="230"/>
      <c r="BH3225" s="230"/>
      <c r="BI3225" s="230"/>
      <c r="BJ3225" s="230"/>
      <c r="BK3225" s="230"/>
      <c r="BL3225" s="230"/>
      <c r="BM3225" s="230"/>
      <c r="BN3225" s="230"/>
      <c r="BO3225" s="230"/>
      <c r="BP3225" s="230"/>
      <c r="BQ3225" s="230"/>
      <c r="BR3225" s="230"/>
      <c r="BS3225" s="230"/>
      <c r="BT3225" s="230"/>
      <c r="BU3225" s="230"/>
      <c r="BV3225" s="230"/>
      <c r="BW3225" s="230"/>
      <c r="BX3225" s="230"/>
      <c r="BY3225" s="230"/>
      <c r="BZ3225" s="230"/>
      <c r="CA3225" s="230"/>
      <c r="CB3225" s="230"/>
      <c r="CC3225" s="230"/>
      <c r="CD3225" s="230"/>
      <c r="CE3225" s="230"/>
      <c r="CF3225" s="230"/>
      <c r="CG3225" s="230"/>
      <c r="CH3225" s="230"/>
      <c r="CI3225" s="230"/>
      <c r="CJ3225" s="230"/>
    </row>
    <row r="3226" spans="1:88" ht="14.25" customHeight="1">
      <c r="A3226" s="123"/>
      <c r="B3226" s="122"/>
      <c r="C3226" s="123"/>
      <c r="E3226" s="224"/>
      <c r="F3226" s="224"/>
      <c r="G3226" s="224"/>
      <c r="H3226" s="224"/>
      <c r="I3226" s="232"/>
      <c r="J3226" s="224"/>
      <c r="K3226" s="224"/>
      <c r="L3226" s="224"/>
      <c r="M3226" s="233"/>
      <c r="N3226" s="224"/>
      <c r="P3226" s="233"/>
      <c r="Q3226" s="154"/>
      <c r="R3226" s="154"/>
      <c r="S3226" s="154"/>
      <c r="T3226" s="154"/>
      <c r="U3226" s="236"/>
      <c r="V3226" s="225"/>
      <c r="W3226" s="246"/>
      <c r="X3226" s="247"/>
      <c r="Y3226" s="248"/>
      <c r="Z3226" s="249"/>
      <c r="AA3226" s="249"/>
      <c r="AB3226" s="256"/>
      <c r="AC3226" s="256"/>
      <c r="AD3226" s="230"/>
      <c r="AE3226" s="251"/>
      <c r="AF3226" s="252"/>
      <c r="AG3226" s="255"/>
      <c r="AH3226" s="253"/>
      <c r="AI3226" s="230"/>
      <c r="AJ3226" s="230"/>
      <c r="AK3226" s="230"/>
      <c r="AL3226" s="230"/>
      <c r="AM3226" s="230"/>
      <c r="AN3226" s="230"/>
      <c r="AO3226" s="230"/>
      <c r="AP3226" s="230"/>
      <c r="AQ3226" s="230"/>
      <c r="AR3226" s="249"/>
      <c r="AS3226" s="230"/>
      <c r="AT3226" s="230"/>
      <c r="AU3226" s="230"/>
      <c r="AV3226" s="230"/>
      <c r="AW3226" s="230"/>
      <c r="AX3226" s="230"/>
      <c r="AY3226" s="230"/>
      <c r="AZ3226" s="230"/>
      <c r="BA3226" s="230"/>
      <c r="BB3226" s="230"/>
      <c r="BC3226" s="230"/>
      <c r="BD3226" s="230"/>
      <c r="BE3226" s="230"/>
      <c r="BF3226" s="230"/>
      <c r="BG3226" s="230"/>
      <c r="BH3226" s="230"/>
      <c r="BI3226" s="230"/>
      <c r="BJ3226" s="230"/>
      <c r="BK3226" s="230"/>
      <c r="BL3226" s="230"/>
      <c r="BM3226" s="230"/>
      <c r="BN3226" s="230"/>
      <c r="BO3226" s="230"/>
      <c r="BP3226" s="230"/>
      <c r="BQ3226" s="230"/>
      <c r="BR3226" s="230"/>
      <c r="BS3226" s="230"/>
      <c r="BT3226" s="230"/>
      <c r="BU3226" s="230"/>
      <c r="BV3226" s="230"/>
      <c r="BW3226" s="230"/>
      <c r="BX3226" s="230"/>
      <c r="BY3226" s="230"/>
      <c r="BZ3226" s="230"/>
      <c r="CA3226" s="230"/>
      <c r="CB3226" s="230"/>
      <c r="CC3226" s="230"/>
      <c r="CD3226" s="230"/>
      <c r="CE3226" s="230"/>
      <c r="CF3226" s="230"/>
      <c r="CG3226" s="230"/>
      <c r="CH3226" s="230"/>
      <c r="CI3226" s="230"/>
      <c r="CJ3226" s="230"/>
    </row>
    <row r="3227" spans="1:88" ht="14.25" customHeight="1">
      <c r="A3227" s="123"/>
      <c r="B3227" s="122"/>
      <c r="C3227" s="123"/>
      <c r="E3227" s="224"/>
      <c r="F3227" s="224"/>
      <c r="G3227" s="224"/>
      <c r="H3227" s="224"/>
      <c r="I3227" s="232"/>
      <c r="J3227" s="224"/>
      <c r="K3227" s="224"/>
      <c r="L3227" s="224"/>
      <c r="M3227" s="233"/>
      <c r="N3227" s="224"/>
      <c r="P3227" s="233"/>
      <c r="Q3227" s="154"/>
      <c r="R3227" s="154"/>
      <c r="S3227" s="154"/>
      <c r="T3227" s="154"/>
      <c r="U3227" s="236"/>
      <c r="V3227" s="225"/>
      <c r="W3227" s="246"/>
      <c r="X3227" s="247"/>
      <c r="Y3227" s="248"/>
      <c r="Z3227" s="249"/>
      <c r="AA3227" s="249"/>
      <c r="AB3227" s="256"/>
      <c r="AC3227" s="256"/>
      <c r="AD3227" s="230"/>
      <c r="AE3227" s="251"/>
      <c r="AF3227" s="252"/>
      <c r="AG3227" s="255"/>
      <c r="AH3227" s="253"/>
      <c r="AI3227" s="230"/>
      <c r="AJ3227" s="230"/>
      <c r="AK3227" s="230"/>
      <c r="AL3227" s="230"/>
      <c r="AM3227" s="230"/>
      <c r="AN3227" s="230"/>
      <c r="AO3227" s="230"/>
      <c r="AP3227" s="230"/>
      <c r="AQ3227" s="230"/>
      <c r="AR3227" s="249"/>
      <c r="AS3227" s="230"/>
      <c r="AT3227" s="230"/>
      <c r="AU3227" s="230"/>
      <c r="AV3227" s="230"/>
      <c r="AW3227" s="230"/>
      <c r="AX3227" s="230"/>
      <c r="AY3227" s="230"/>
      <c r="AZ3227" s="230"/>
      <c r="BA3227" s="230"/>
      <c r="BB3227" s="230"/>
      <c r="BC3227" s="230"/>
      <c r="BD3227" s="230"/>
      <c r="BE3227" s="230"/>
      <c r="BF3227" s="230"/>
      <c r="BG3227" s="230"/>
      <c r="BH3227" s="230"/>
      <c r="BI3227" s="230"/>
      <c r="BJ3227" s="230"/>
      <c r="BK3227" s="230"/>
      <c r="BL3227" s="230"/>
      <c r="BM3227" s="230"/>
      <c r="BN3227" s="230"/>
      <c r="BO3227" s="230"/>
      <c r="BP3227" s="230"/>
      <c r="BQ3227" s="230"/>
      <c r="BR3227" s="230"/>
      <c r="BS3227" s="230"/>
      <c r="BT3227" s="230"/>
      <c r="BU3227" s="230"/>
      <c r="BV3227" s="230"/>
      <c r="BW3227" s="230"/>
      <c r="BX3227" s="230"/>
      <c r="BY3227" s="230"/>
      <c r="BZ3227" s="230"/>
      <c r="CA3227" s="230"/>
      <c r="CB3227" s="230"/>
      <c r="CC3227" s="230"/>
      <c r="CD3227" s="230"/>
      <c r="CE3227" s="230"/>
      <c r="CF3227" s="230"/>
      <c r="CG3227" s="230"/>
      <c r="CH3227" s="230"/>
      <c r="CI3227" s="230"/>
      <c r="CJ3227" s="230"/>
    </row>
    <row r="3228" spans="1:88" ht="14.25" customHeight="1">
      <c r="A3228" s="123"/>
      <c r="B3228" s="122"/>
      <c r="C3228" s="123"/>
      <c r="E3228" s="224"/>
      <c r="F3228" s="224"/>
      <c r="G3228" s="224"/>
      <c r="H3228" s="224"/>
      <c r="I3228" s="232"/>
      <c r="J3228" s="224"/>
      <c r="K3228" s="224"/>
      <c r="L3228" s="224"/>
      <c r="M3228" s="233"/>
      <c r="N3228" s="224"/>
      <c r="P3228" s="233"/>
      <c r="Q3228" s="154"/>
      <c r="R3228" s="154"/>
      <c r="S3228" s="154"/>
      <c r="T3228" s="154"/>
      <c r="U3228" s="236"/>
      <c r="V3228" s="225"/>
      <c r="W3228" s="246"/>
      <c r="X3228" s="247"/>
      <c r="Y3228" s="248"/>
      <c r="Z3228" s="249"/>
      <c r="AA3228" s="249"/>
      <c r="AB3228" s="256"/>
      <c r="AC3228" s="256"/>
      <c r="AD3228" s="230"/>
      <c r="AE3228" s="251"/>
      <c r="AF3228" s="252"/>
      <c r="AG3228" s="255"/>
      <c r="AH3228" s="253"/>
      <c r="AI3228" s="230"/>
      <c r="AJ3228" s="230"/>
      <c r="AK3228" s="230"/>
      <c r="AL3228" s="230"/>
      <c r="AM3228" s="230"/>
      <c r="AN3228" s="230"/>
      <c r="AO3228" s="230"/>
      <c r="AP3228" s="230"/>
      <c r="AQ3228" s="230"/>
      <c r="AR3228" s="249"/>
      <c r="AS3228" s="230"/>
      <c r="AT3228" s="230"/>
      <c r="AU3228" s="230"/>
      <c r="AV3228" s="230"/>
      <c r="AW3228" s="230"/>
      <c r="AX3228" s="230"/>
      <c r="AY3228" s="230"/>
      <c r="AZ3228" s="230"/>
      <c r="BA3228" s="230"/>
      <c r="BB3228" s="230"/>
      <c r="BC3228" s="230"/>
      <c r="BD3228" s="230"/>
      <c r="BE3228" s="230"/>
      <c r="BF3228" s="230"/>
      <c r="BG3228" s="230"/>
      <c r="BH3228" s="230"/>
      <c r="BI3228" s="230"/>
      <c r="BJ3228" s="230"/>
      <c r="BK3228" s="230"/>
      <c r="BL3228" s="230"/>
      <c r="BM3228" s="230"/>
      <c r="BN3228" s="230"/>
      <c r="BO3228" s="230"/>
      <c r="BP3228" s="230"/>
      <c r="BQ3228" s="230"/>
      <c r="BR3228" s="230"/>
      <c r="BS3228" s="230"/>
      <c r="BT3228" s="230"/>
      <c r="BU3228" s="230"/>
      <c r="BV3228" s="230"/>
      <c r="BW3228" s="230"/>
      <c r="BX3228" s="230"/>
      <c r="BY3228" s="230"/>
      <c r="BZ3228" s="230"/>
      <c r="CA3228" s="230"/>
      <c r="CB3228" s="230"/>
      <c r="CC3228" s="230"/>
      <c r="CD3228" s="230"/>
      <c r="CE3228" s="230"/>
      <c r="CF3228" s="230"/>
      <c r="CG3228" s="230"/>
      <c r="CH3228" s="230"/>
      <c r="CI3228" s="230"/>
      <c r="CJ3228" s="230"/>
    </row>
    <row r="3229" spans="1:88" ht="14.25" customHeight="1">
      <c r="A3229" s="123"/>
      <c r="B3229" s="122"/>
      <c r="C3229" s="123"/>
      <c r="E3229" s="224"/>
      <c r="F3229" s="224"/>
      <c r="G3229" s="224"/>
      <c r="H3229" s="224"/>
      <c r="I3229" s="232"/>
      <c r="J3229" s="224"/>
      <c r="K3229" s="224"/>
      <c r="L3229" s="224"/>
      <c r="M3229" s="233"/>
      <c r="N3229" s="224"/>
      <c r="P3229" s="233"/>
      <c r="Q3229" s="154"/>
      <c r="R3229" s="154"/>
      <c r="S3229" s="154"/>
      <c r="T3229" s="154"/>
      <c r="U3229" s="236"/>
      <c r="V3229" s="225"/>
      <c r="W3229" s="246"/>
      <c r="X3229" s="247"/>
      <c r="Y3229" s="248"/>
      <c r="Z3229" s="249"/>
      <c r="AA3229" s="249"/>
      <c r="AB3229" s="256"/>
      <c r="AC3229" s="256"/>
      <c r="AD3229" s="230"/>
      <c r="AE3229" s="251"/>
      <c r="AF3229" s="252"/>
      <c r="AG3229" s="255"/>
      <c r="AH3229" s="253"/>
      <c r="AI3229" s="230"/>
      <c r="AJ3229" s="230"/>
      <c r="AK3229" s="230"/>
      <c r="AL3229" s="230"/>
      <c r="AM3229" s="230"/>
      <c r="AN3229" s="230"/>
      <c r="AO3229" s="230"/>
      <c r="AP3229" s="230"/>
      <c r="AQ3229" s="230"/>
      <c r="AR3229" s="249"/>
      <c r="AS3229" s="230"/>
      <c r="AT3229" s="230"/>
      <c r="AU3229" s="230"/>
      <c r="AV3229" s="230"/>
      <c r="AW3229" s="230"/>
      <c r="AX3229" s="230"/>
      <c r="AY3229" s="230"/>
      <c r="AZ3229" s="230"/>
      <c r="BA3229" s="230"/>
      <c r="BB3229" s="230"/>
      <c r="BC3229" s="230"/>
      <c r="BD3229" s="230"/>
      <c r="BE3229" s="230"/>
      <c r="BF3229" s="230"/>
      <c r="BG3229" s="230"/>
      <c r="BH3229" s="230"/>
      <c r="BI3229" s="230"/>
      <c r="BJ3229" s="230"/>
      <c r="BK3229" s="230"/>
      <c r="BL3229" s="230"/>
      <c r="BM3229" s="230"/>
      <c r="BN3229" s="230"/>
      <c r="BO3229" s="230"/>
      <c r="BP3229" s="230"/>
      <c r="BQ3229" s="230"/>
      <c r="BR3229" s="230"/>
      <c r="BS3229" s="230"/>
      <c r="BT3229" s="230"/>
      <c r="BU3229" s="230"/>
      <c r="BV3229" s="230"/>
      <c r="BW3229" s="230"/>
      <c r="BX3229" s="230"/>
      <c r="BY3229" s="230"/>
      <c r="BZ3229" s="230"/>
      <c r="CA3229" s="230"/>
      <c r="CB3229" s="230"/>
      <c r="CC3229" s="230"/>
      <c r="CD3229" s="230"/>
      <c r="CE3229" s="230"/>
      <c r="CF3229" s="230"/>
      <c r="CG3229" s="230"/>
      <c r="CH3229" s="230"/>
      <c r="CI3229" s="230"/>
      <c r="CJ3229" s="230"/>
    </row>
    <row r="3230" spans="1:88" ht="14.25" customHeight="1">
      <c r="A3230" s="123"/>
      <c r="B3230" s="122"/>
      <c r="C3230" s="123"/>
      <c r="E3230" s="224"/>
      <c r="F3230" s="224"/>
      <c r="G3230" s="224"/>
      <c r="H3230" s="224"/>
      <c r="I3230" s="232"/>
      <c r="J3230" s="224"/>
      <c r="K3230" s="224"/>
      <c r="L3230" s="224"/>
      <c r="M3230" s="233"/>
      <c r="N3230" s="224"/>
      <c r="P3230" s="233"/>
      <c r="Q3230" s="154"/>
      <c r="R3230" s="154"/>
      <c r="S3230" s="154"/>
      <c r="T3230" s="154"/>
      <c r="U3230" s="236"/>
      <c r="V3230" s="225"/>
      <c r="W3230" s="246"/>
      <c r="X3230" s="247"/>
      <c r="Y3230" s="248"/>
      <c r="Z3230" s="249"/>
      <c r="AA3230" s="249"/>
      <c r="AB3230" s="256"/>
      <c r="AC3230" s="256"/>
      <c r="AD3230" s="230"/>
      <c r="AE3230" s="251"/>
      <c r="AF3230" s="252"/>
      <c r="AG3230" s="255"/>
      <c r="AH3230" s="253"/>
      <c r="AI3230" s="230"/>
      <c r="AJ3230" s="230"/>
      <c r="AK3230" s="230"/>
      <c r="AL3230" s="230"/>
      <c r="AM3230" s="230"/>
      <c r="AN3230" s="230"/>
      <c r="AO3230" s="230"/>
      <c r="AP3230" s="230"/>
      <c r="AQ3230" s="230"/>
      <c r="AR3230" s="249"/>
      <c r="AS3230" s="230"/>
      <c r="AT3230" s="230"/>
      <c r="AU3230" s="230"/>
      <c r="AV3230" s="230"/>
      <c r="AW3230" s="230"/>
      <c r="AX3230" s="230"/>
      <c r="AY3230" s="230"/>
      <c r="AZ3230" s="230"/>
      <c r="BA3230" s="230"/>
      <c r="BB3230" s="230"/>
      <c r="BC3230" s="230"/>
      <c r="BD3230" s="230"/>
      <c r="BE3230" s="230"/>
      <c r="BF3230" s="230"/>
      <c r="BG3230" s="230"/>
      <c r="BH3230" s="230"/>
      <c r="BI3230" s="230"/>
      <c r="BJ3230" s="230"/>
      <c r="BK3230" s="230"/>
      <c r="BL3230" s="230"/>
      <c r="BM3230" s="230"/>
      <c r="BN3230" s="230"/>
      <c r="BO3230" s="230"/>
      <c r="BP3230" s="230"/>
      <c r="BQ3230" s="230"/>
      <c r="BR3230" s="230"/>
      <c r="BS3230" s="230"/>
      <c r="BT3230" s="230"/>
      <c r="BU3230" s="230"/>
      <c r="BV3230" s="230"/>
      <c r="BW3230" s="230"/>
      <c r="BX3230" s="230"/>
      <c r="BY3230" s="230"/>
      <c r="BZ3230" s="230"/>
      <c r="CA3230" s="230"/>
      <c r="CB3230" s="230"/>
      <c r="CC3230" s="230"/>
      <c r="CD3230" s="230"/>
      <c r="CE3230" s="230"/>
      <c r="CF3230" s="230"/>
      <c r="CG3230" s="230"/>
      <c r="CH3230" s="230"/>
      <c r="CI3230" s="230"/>
      <c r="CJ3230" s="230"/>
    </row>
    <row r="3231" spans="1:88" ht="14.25" customHeight="1">
      <c r="A3231" s="123"/>
      <c r="B3231" s="122"/>
      <c r="C3231" s="123"/>
      <c r="E3231" s="224"/>
      <c r="F3231" s="224"/>
      <c r="G3231" s="224"/>
      <c r="H3231" s="224"/>
      <c r="I3231" s="232"/>
      <c r="J3231" s="224"/>
      <c r="K3231" s="224"/>
      <c r="L3231" s="224"/>
      <c r="M3231" s="233"/>
      <c r="N3231" s="224"/>
      <c r="P3231" s="233"/>
      <c r="Q3231" s="154"/>
      <c r="R3231" s="154"/>
      <c r="S3231" s="154"/>
      <c r="T3231" s="154"/>
      <c r="U3231" s="236"/>
      <c r="V3231" s="225"/>
      <c r="W3231" s="246"/>
      <c r="X3231" s="247"/>
      <c r="Y3231" s="248"/>
      <c r="Z3231" s="249"/>
      <c r="AA3231" s="249"/>
      <c r="AB3231" s="256"/>
      <c r="AC3231" s="256"/>
      <c r="AD3231" s="230"/>
      <c r="AE3231" s="251"/>
      <c r="AF3231" s="252"/>
      <c r="AG3231" s="255"/>
      <c r="AH3231" s="253"/>
      <c r="AI3231" s="230"/>
      <c r="AJ3231" s="230"/>
      <c r="AK3231" s="230"/>
      <c r="AL3231" s="230"/>
      <c r="AM3231" s="230"/>
      <c r="AN3231" s="230"/>
      <c r="AO3231" s="230"/>
      <c r="AP3231" s="230"/>
      <c r="AQ3231" s="230"/>
      <c r="AR3231" s="249"/>
      <c r="AS3231" s="230"/>
      <c r="AT3231" s="230"/>
      <c r="AU3231" s="230"/>
      <c r="AV3231" s="230"/>
      <c r="AW3231" s="230"/>
      <c r="AX3231" s="230"/>
      <c r="AY3231" s="230"/>
      <c r="AZ3231" s="230"/>
      <c r="BA3231" s="230"/>
      <c r="BB3231" s="230"/>
      <c r="BC3231" s="230"/>
      <c r="BD3231" s="230"/>
      <c r="BE3231" s="230"/>
      <c r="BF3231" s="230"/>
      <c r="BG3231" s="230"/>
      <c r="BH3231" s="230"/>
      <c r="BI3231" s="230"/>
      <c r="BJ3231" s="230"/>
      <c r="BK3231" s="230"/>
      <c r="BL3231" s="230"/>
      <c r="BM3231" s="230"/>
      <c r="BN3231" s="230"/>
      <c r="BO3231" s="230"/>
      <c r="BP3231" s="230"/>
      <c r="BQ3231" s="230"/>
      <c r="BR3231" s="230"/>
      <c r="BS3231" s="230"/>
      <c r="BT3231" s="230"/>
      <c r="BU3231" s="230"/>
      <c r="BV3231" s="230"/>
      <c r="BW3231" s="230"/>
      <c r="BX3231" s="230"/>
      <c r="BY3231" s="230"/>
      <c r="BZ3231" s="230"/>
      <c r="CA3231" s="230"/>
      <c r="CB3231" s="230"/>
      <c r="CC3231" s="230"/>
      <c r="CD3231" s="230"/>
      <c r="CE3231" s="230"/>
      <c r="CF3231" s="230"/>
      <c r="CG3231" s="230"/>
      <c r="CH3231" s="230"/>
      <c r="CI3231" s="230"/>
      <c r="CJ3231" s="230"/>
    </row>
    <row r="3232" spans="1:88" ht="14.25" customHeight="1">
      <c r="A3232" s="123"/>
      <c r="B3232" s="122"/>
      <c r="C3232" s="123"/>
      <c r="E3232" s="224"/>
      <c r="F3232" s="224"/>
      <c r="G3232" s="224"/>
      <c r="H3232" s="224"/>
      <c r="I3232" s="232"/>
      <c r="J3232" s="224"/>
      <c r="K3232" s="224"/>
      <c r="L3232" s="224"/>
      <c r="M3232" s="233"/>
      <c r="N3232" s="224"/>
      <c r="P3232" s="233"/>
      <c r="Q3232" s="154"/>
      <c r="R3232" s="154"/>
      <c r="S3232" s="154"/>
      <c r="T3232" s="154"/>
      <c r="U3232" s="236"/>
      <c r="V3232" s="225"/>
      <c r="W3232" s="246"/>
      <c r="X3232" s="247"/>
      <c r="Y3232" s="248"/>
      <c r="Z3232" s="249"/>
      <c r="AA3232" s="249"/>
      <c r="AB3232" s="256"/>
      <c r="AC3232" s="256"/>
      <c r="AD3232" s="230"/>
      <c r="AE3232" s="251"/>
      <c r="AF3232" s="252"/>
      <c r="AG3232" s="255"/>
      <c r="AH3232" s="253"/>
      <c r="AI3232" s="230"/>
      <c r="AJ3232" s="230"/>
      <c r="AK3232" s="230"/>
      <c r="AL3232" s="230"/>
      <c r="AM3232" s="230"/>
      <c r="AN3232" s="230"/>
      <c r="AO3232" s="230"/>
      <c r="AP3232" s="230"/>
      <c r="AQ3232" s="230"/>
      <c r="AR3232" s="249"/>
      <c r="AS3232" s="230"/>
      <c r="AT3232" s="230"/>
      <c r="AU3232" s="230"/>
      <c r="AV3232" s="230"/>
      <c r="AW3232" s="230"/>
      <c r="AX3232" s="230"/>
      <c r="AY3232" s="230"/>
      <c r="AZ3232" s="230"/>
      <c r="BA3232" s="230"/>
      <c r="BB3232" s="230"/>
      <c r="BC3232" s="230"/>
      <c r="BD3232" s="230"/>
      <c r="BE3232" s="230"/>
      <c r="BF3232" s="230"/>
      <c r="BG3232" s="230"/>
      <c r="BH3232" s="230"/>
      <c r="BI3232" s="230"/>
      <c r="BJ3232" s="230"/>
      <c r="BK3232" s="230"/>
      <c r="BL3232" s="230"/>
      <c r="BM3232" s="230"/>
      <c r="BN3232" s="230"/>
      <c r="BO3232" s="230"/>
      <c r="BP3232" s="230"/>
      <c r="BQ3232" s="230"/>
      <c r="BR3232" s="230"/>
      <c r="BS3232" s="230"/>
      <c r="BT3232" s="230"/>
      <c r="BU3232" s="230"/>
      <c r="BV3232" s="230"/>
      <c r="BW3232" s="230"/>
      <c r="BX3232" s="230"/>
      <c r="BY3232" s="230"/>
      <c r="BZ3232" s="230"/>
      <c r="CA3232" s="230"/>
      <c r="CB3232" s="230"/>
      <c r="CC3232" s="230"/>
      <c r="CD3232" s="230"/>
      <c r="CE3232" s="230"/>
      <c r="CF3232" s="230"/>
      <c r="CG3232" s="230"/>
      <c r="CH3232" s="230"/>
      <c r="CI3232" s="230"/>
      <c r="CJ3232" s="230"/>
    </row>
    <row r="3233" spans="1:88" ht="14.25" customHeight="1">
      <c r="A3233" s="123"/>
      <c r="B3233" s="122"/>
      <c r="C3233" s="123"/>
      <c r="E3233" s="224"/>
      <c r="F3233" s="224"/>
      <c r="G3233" s="224"/>
      <c r="H3233" s="224"/>
      <c r="I3233" s="232"/>
      <c r="J3233" s="224"/>
      <c r="K3233" s="224"/>
      <c r="L3233" s="224"/>
      <c r="M3233" s="233"/>
      <c r="N3233" s="224"/>
      <c r="P3233" s="233"/>
      <c r="Q3233" s="154"/>
      <c r="R3233" s="154"/>
      <c r="S3233" s="154"/>
      <c r="T3233" s="154"/>
      <c r="U3233" s="236"/>
      <c r="V3233" s="225"/>
      <c r="W3233" s="246"/>
      <c r="X3233" s="247"/>
      <c r="Y3233" s="248"/>
      <c r="Z3233" s="249"/>
      <c r="AA3233" s="249"/>
      <c r="AB3233" s="256"/>
      <c r="AC3233" s="256"/>
      <c r="AD3233" s="230"/>
      <c r="AE3233" s="251"/>
      <c r="AF3233" s="252"/>
      <c r="AG3233" s="255"/>
      <c r="AH3233" s="253"/>
      <c r="AI3233" s="230"/>
      <c r="AJ3233" s="230"/>
      <c r="AK3233" s="230"/>
      <c r="AL3233" s="230"/>
      <c r="AM3233" s="230"/>
      <c r="AN3233" s="230"/>
      <c r="AO3233" s="230"/>
      <c r="AP3233" s="230"/>
      <c r="AQ3233" s="230"/>
      <c r="AR3233" s="249"/>
      <c r="AS3233" s="230"/>
      <c r="AT3233" s="230"/>
      <c r="AU3233" s="230"/>
      <c r="AV3233" s="230"/>
      <c r="AW3233" s="230"/>
      <c r="AX3233" s="230"/>
      <c r="AY3233" s="230"/>
      <c r="AZ3233" s="230"/>
      <c r="BA3233" s="230"/>
      <c r="BB3233" s="230"/>
      <c r="BC3233" s="230"/>
      <c r="BD3233" s="230"/>
      <c r="BE3233" s="230"/>
      <c r="BF3233" s="230"/>
      <c r="BG3233" s="230"/>
      <c r="BH3233" s="230"/>
      <c r="BI3233" s="230"/>
      <c r="BJ3233" s="230"/>
      <c r="BK3233" s="230"/>
      <c r="BL3233" s="230"/>
      <c r="BM3233" s="230"/>
      <c r="BN3233" s="230"/>
      <c r="BO3233" s="230"/>
      <c r="BP3233" s="230"/>
      <c r="BQ3233" s="230"/>
      <c r="BR3233" s="230"/>
      <c r="BS3233" s="230"/>
      <c r="BT3233" s="230"/>
      <c r="BU3233" s="230"/>
      <c r="BV3233" s="230"/>
      <c r="BW3233" s="230"/>
      <c r="BX3233" s="230"/>
      <c r="BY3233" s="230"/>
      <c r="BZ3233" s="230"/>
      <c r="CA3233" s="230"/>
      <c r="CB3233" s="230"/>
      <c r="CC3233" s="230"/>
      <c r="CD3233" s="230"/>
      <c r="CE3233" s="230"/>
      <c r="CF3233" s="230"/>
      <c r="CG3233" s="230"/>
      <c r="CH3233" s="230"/>
      <c r="CI3233" s="230"/>
      <c r="CJ3233" s="230"/>
    </row>
    <row r="3234" spans="1:88" ht="14.25" customHeight="1">
      <c r="A3234" s="123"/>
      <c r="B3234" s="122"/>
      <c r="C3234" s="123"/>
      <c r="E3234" s="224"/>
      <c r="F3234" s="224"/>
      <c r="G3234" s="224"/>
      <c r="H3234" s="224"/>
      <c r="I3234" s="232"/>
      <c r="J3234" s="224"/>
      <c r="K3234" s="224"/>
      <c r="L3234" s="224"/>
      <c r="M3234" s="233"/>
      <c r="N3234" s="224"/>
      <c r="P3234" s="233"/>
      <c r="Q3234" s="154"/>
      <c r="R3234" s="154"/>
      <c r="S3234" s="154"/>
      <c r="T3234" s="154"/>
      <c r="U3234" s="236"/>
      <c r="V3234" s="225"/>
      <c r="W3234" s="246"/>
      <c r="X3234" s="247"/>
      <c r="Y3234" s="248"/>
      <c r="Z3234" s="249"/>
      <c r="AA3234" s="249"/>
      <c r="AB3234" s="256"/>
      <c r="AC3234" s="256"/>
      <c r="AD3234" s="230"/>
      <c r="AE3234" s="251"/>
      <c r="AF3234" s="252"/>
      <c r="AG3234" s="255"/>
      <c r="AH3234" s="253"/>
      <c r="AI3234" s="230"/>
      <c r="AJ3234" s="230"/>
      <c r="AK3234" s="230"/>
      <c r="AL3234" s="230"/>
      <c r="AM3234" s="230"/>
      <c r="AN3234" s="230"/>
      <c r="AO3234" s="230"/>
      <c r="AP3234" s="230"/>
      <c r="AQ3234" s="230"/>
      <c r="AR3234" s="249"/>
      <c r="AS3234" s="230"/>
      <c r="AT3234" s="230"/>
      <c r="AU3234" s="230"/>
      <c r="AV3234" s="230"/>
      <c r="AW3234" s="230"/>
      <c r="AX3234" s="230"/>
      <c r="AY3234" s="230"/>
      <c r="AZ3234" s="230"/>
      <c r="BA3234" s="230"/>
      <c r="BB3234" s="230"/>
      <c r="BC3234" s="230"/>
      <c r="BD3234" s="230"/>
      <c r="BE3234" s="230"/>
      <c r="BF3234" s="230"/>
      <c r="BG3234" s="230"/>
      <c r="BH3234" s="230"/>
      <c r="BI3234" s="230"/>
      <c r="BJ3234" s="230"/>
      <c r="BK3234" s="230"/>
      <c r="BL3234" s="230"/>
      <c r="BM3234" s="230"/>
      <c r="BN3234" s="230"/>
      <c r="BO3234" s="230"/>
      <c r="BP3234" s="230"/>
      <c r="BQ3234" s="230"/>
      <c r="BR3234" s="230"/>
      <c r="BS3234" s="230"/>
      <c r="BT3234" s="230"/>
      <c r="BU3234" s="230"/>
      <c r="BV3234" s="230"/>
      <c r="BW3234" s="230"/>
      <c r="BX3234" s="230"/>
      <c r="BY3234" s="230"/>
      <c r="BZ3234" s="230"/>
      <c r="CA3234" s="230"/>
      <c r="CB3234" s="230"/>
      <c r="CC3234" s="230"/>
      <c r="CD3234" s="230"/>
      <c r="CE3234" s="230"/>
      <c r="CF3234" s="230"/>
      <c r="CG3234" s="230"/>
      <c r="CH3234" s="230"/>
      <c r="CI3234" s="230"/>
      <c r="CJ3234" s="230"/>
    </row>
    <row r="3235" spans="1:88" ht="14.25" customHeight="1">
      <c r="A3235" s="123"/>
      <c r="B3235" s="122"/>
      <c r="C3235" s="123"/>
      <c r="E3235" s="224"/>
      <c r="F3235" s="224"/>
      <c r="G3235" s="224"/>
      <c r="H3235" s="224"/>
      <c r="I3235" s="232"/>
      <c r="J3235" s="224"/>
      <c r="K3235" s="224"/>
      <c r="L3235" s="224"/>
      <c r="M3235" s="233"/>
      <c r="N3235" s="224"/>
      <c r="P3235" s="233"/>
      <c r="Q3235" s="154"/>
      <c r="R3235" s="154"/>
      <c r="S3235" s="154"/>
      <c r="T3235" s="154"/>
      <c r="U3235" s="236"/>
      <c r="V3235" s="225"/>
      <c r="W3235" s="246"/>
      <c r="X3235" s="247"/>
      <c r="Y3235" s="248"/>
      <c r="Z3235" s="249"/>
      <c r="AA3235" s="249"/>
      <c r="AB3235" s="256"/>
      <c r="AC3235" s="256"/>
      <c r="AD3235" s="230"/>
      <c r="AE3235" s="251"/>
      <c r="AF3235" s="252"/>
      <c r="AG3235" s="255"/>
      <c r="AH3235" s="253"/>
      <c r="AI3235" s="230"/>
      <c r="AJ3235" s="230"/>
      <c r="AK3235" s="230"/>
      <c r="AL3235" s="230"/>
      <c r="AM3235" s="230"/>
      <c r="AN3235" s="230"/>
      <c r="AO3235" s="230"/>
      <c r="AP3235" s="230"/>
      <c r="AQ3235" s="230"/>
      <c r="AR3235" s="249"/>
      <c r="AS3235" s="230"/>
      <c r="AT3235" s="230"/>
      <c r="AU3235" s="230"/>
      <c r="AV3235" s="230"/>
      <c r="AW3235" s="230"/>
      <c r="AX3235" s="230"/>
      <c r="AY3235" s="230"/>
      <c r="AZ3235" s="230"/>
      <c r="BA3235" s="230"/>
      <c r="BB3235" s="230"/>
      <c r="BC3235" s="230"/>
      <c r="BD3235" s="230"/>
      <c r="BE3235" s="230"/>
      <c r="BF3235" s="230"/>
      <c r="BG3235" s="230"/>
      <c r="BH3235" s="230"/>
      <c r="BI3235" s="230"/>
      <c r="BJ3235" s="230"/>
      <c r="BK3235" s="230"/>
      <c r="BL3235" s="230"/>
      <c r="BM3235" s="230"/>
      <c r="BN3235" s="230"/>
      <c r="BO3235" s="230"/>
      <c r="BP3235" s="230"/>
      <c r="BQ3235" s="230"/>
      <c r="BR3235" s="230"/>
      <c r="BS3235" s="230"/>
      <c r="BT3235" s="230"/>
      <c r="BU3235" s="230"/>
      <c r="BV3235" s="230"/>
      <c r="BW3235" s="230"/>
      <c r="BX3235" s="230"/>
      <c r="BY3235" s="230"/>
      <c r="BZ3235" s="230"/>
      <c r="CA3235" s="230"/>
      <c r="CB3235" s="230"/>
      <c r="CC3235" s="230"/>
      <c r="CD3235" s="230"/>
      <c r="CE3235" s="230"/>
      <c r="CF3235" s="230"/>
      <c r="CG3235" s="230"/>
      <c r="CH3235" s="230"/>
      <c r="CI3235" s="230"/>
      <c r="CJ3235" s="230"/>
    </row>
    <row r="3236" spans="1:88" ht="14.25" customHeight="1">
      <c r="A3236" s="123"/>
      <c r="B3236" s="122"/>
      <c r="C3236" s="123"/>
      <c r="E3236" s="224"/>
      <c r="F3236" s="224"/>
      <c r="G3236" s="224"/>
      <c r="H3236" s="224"/>
      <c r="I3236" s="232"/>
      <c r="J3236" s="224"/>
      <c r="K3236" s="224"/>
      <c r="L3236" s="224"/>
      <c r="M3236" s="233"/>
      <c r="N3236" s="224"/>
      <c r="P3236" s="233"/>
      <c r="Q3236" s="154"/>
      <c r="R3236" s="154"/>
      <c r="S3236" s="154"/>
      <c r="T3236" s="154"/>
      <c r="U3236" s="236"/>
      <c r="V3236" s="225"/>
      <c r="W3236" s="246"/>
      <c r="X3236" s="247"/>
      <c r="Y3236" s="248"/>
      <c r="Z3236" s="249"/>
      <c r="AA3236" s="249"/>
      <c r="AB3236" s="256"/>
      <c r="AC3236" s="256"/>
      <c r="AD3236" s="230"/>
      <c r="AE3236" s="251"/>
      <c r="AF3236" s="252"/>
      <c r="AG3236" s="255"/>
      <c r="AH3236" s="253"/>
      <c r="AI3236" s="230"/>
      <c r="AJ3236" s="230"/>
      <c r="AK3236" s="230"/>
      <c r="AL3236" s="230"/>
      <c r="AM3236" s="230"/>
      <c r="AN3236" s="230"/>
      <c r="AO3236" s="230"/>
      <c r="AP3236" s="230"/>
      <c r="AQ3236" s="230"/>
      <c r="AR3236" s="249"/>
      <c r="AS3236" s="230"/>
      <c r="AT3236" s="230"/>
      <c r="AU3236" s="230"/>
      <c r="AV3236" s="230"/>
      <c r="AW3236" s="230"/>
      <c r="AX3236" s="230"/>
      <c r="AY3236" s="230"/>
      <c r="AZ3236" s="230"/>
      <c r="BA3236" s="230"/>
      <c r="BB3236" s="230"/>
      <c r="BC3236" s="230"/>
      <c r="BD3236" s="230"/>
      <c r="BE3236" s="230"/>
      <c r="BF3236" s="230"/>
      <c r="BG3236" s="230"/>
      <c r="BH3236" s="230"/>
      <c r="BI3236" s="230"/>
      <c r="BJ3236" s="230"/>
      <c r="BK3236" s="230"/>
      <c r="BL3236" s="230"/>
      <c r="BM3236" s="230"/>
      <c r="BN3236" s="230"/>
      <c r="BO3236" s="230"/>
      <c r="BP3236" s="230"/>
      <c r="BQ3236" s="230"/>
      <c r="BR3236" s="230"/>
      <c r="BS3236" s="230"/>
      <c r="BT3236" s="230"/>
      <c r="BU3236" s="230"/>
      <c r="BV3236" s="230"/>
      <c r="BW3236" s="230"/>
      <c r="BX3236" s="230"/>
      <c r="BY3236" s="230"/>
      <c r="BZ3236" s="230"/>
      <c r="CA3236" s="230"/>
      <c r="CB3236" s="230"/>
      <c r="CC3236" s="230"/>
      <c r="CD3236" s="230"/>
      <c r="CE3236" s="230"/>
      <c r="CF3236" s="230"/>
      <c r="CG3236" s="230"/>
      <c r="CH3236" s="230"/>
      <c r="CI3236" s="230"/>
      <c r="CJ3236" s="230"/>
    </row>
    <row r="3237" spans="1:88" ht="14.25" customHeight="1">
      <c r="A3237" s="123"/>
      <c r="B3237" s="122"/>
      <c r="C3237" s="123"/>
      <c r="E3237" s="224"/>
      <c r="F3237" s="224"/>
      <c r="G3237" s="224"/>
      <c r="H3237" s="224"/>
      <c r="I3237" s="232"/>
      <c r="J3237" s="224"/>
      <c r="K3237" s="224"/>
      <c r="L3237" s="224"/>
      <c r="M3237" s="233"/>
      <c r="N3237" s="224"/>
      <c r="P3237" s="233"/>
      <c r="Q3237" s="154"/>
      <c r="R3237" s="154"/>
      <c r="S3237" s="154"/>
      <c r="T3237" s="154"/>
      <c r="U3237" s="236"/>
      <c r="V3237" s="225"/>
      <c r="W3237" s="246"/>
      <c r="X3237" s="247"/>
      <c r="Y3237" s="248"/>
      <c r="Z3237" s="249"/>
      <c r="AA3237" s="249"/>
      <c r="AB3237" s="256"/>
      <c r="AC3237" s="256"/>
      <c r="AD3237" s="230"/>
      <c r="AE3237" s="251"/>
      <c r="AF3237" s="252"/>
      <c r="AG3237" s="255"/>
      <c r="AH3237" s="253"/>
      <c r="AI3237" s="230"/>
      <c r="AJ3237" s="230"/>
      <c r="AK3237" s="230"/>
      <c r="AL3237" s="230"/>
      <c r="AM3237" s="230"/>
      <c r="AN3237" s="230"/>
      <c r="AO3237" s="230"/>
      <c r="AP3237" s="230"/>
      <c r="AQ3237" s="230"/>
      <c r="AR3237" s="249"/>
      <c r="AS3237" s="230"/>
      <c r="AT3237" s="230"/>
      <c r="AU3237" s="230"/>
      <c r="AV3237" s="230"/>
      <c r="AW3237" s="230"/>
      <c r="AX3237" s="230"/>
      <c r="AY3237" s="230"/>
      <c r="AZ3237" s="230"/>
      <c r="BA3237" s="230"/>
      <c r="BB3237" s="230"/>
      <c r="BC3237" s="230"/>
      <c r="BD3237" s="230"/>
      <c r="BE3237" s="230"/>
      <c r="BF3237" s="230"/>
      <c r="BG3237" s="230"/>
      <c r="BH3237" s="230"/>
      <c r="BI3237" s="230"/>
      <c r="BJ3237" s="230"/>
      <c r="BK3237" s="230"/>
      <c r="BL3237" s="230"/>
      <c r="BM3237" s="230"/>
      <c r="BN3237" s="230"/>
      <c r="BO3237" s="230"/>
      <c r="BP3237" s="230"/>
      <c r="BQ3237" s="230"/>
      <c r="BR3237" s="230"/>
      <c r="BS3237" s="230"/>
      <c r="BT3237" s="230"/>
      <c r="BU3237" s="230"/>
      <c r="BV3237" s="230"/>
      <c r="BW3237" s="230"/>
      <c r="BX3237" s="230"/>
      <c r="BY3237" s="230"/>
      <c r="BZ3237" s="230"/>
      <c r="CA3237" s="230"/>
      <c r="CB3237" s="230"/>
      <c r="CC3237" s="230"/>
      <c r="CD3237" s="230"/>
      <c r="CE3237" s="230"/>
      <c r="CF3237" s="230"/>
      <c r="CG3237" s="230"/>
      <c r="CH3237" s="230"/>
      <c r="CI3237" s="230"/>
      <c r="CJ3237" s="230"/>
    </row>
    <row r="3238" spans="1:88" ht="14.25" customHeight="1">
      <c r="A3238" s="123"/>
      <c r="B3238" s="122"/>
      <c r="C3238" s="123"/>
      <c r="E3238" s="224"/>
      <c r="F3238" s="224"/>
      <c r="G3238" s="224"/>
      <c r="H3238" s="224"/>
      <c r="I3238" s="232"/>
      <c r="J3238" s="224"/>
      <c r="K3238" s="224"/>
      <c r="L3238" s="224"/>
      <c r="M3238" s="233"/>
      <c r="N3238" s="224"/>
      <c r="P3238" s="233"/>
      <c r="Q3238" s="154"/>
      <c r="R3238" s="154"/>
      <c r="S3238" s="154"/>
      <c r="T3238" s="154"/>
      <c r="U3238" s="236"/>
      <c r="V3238" s="225"/>
      <c r="W3238" s="246"/>
      <c r="X3238" s="247"/>
      <c r="Y3238" s="248"/>
      <c r="Z3238" s="249"/>
      <c r="AA3238" s="249"/>
      <c r="AB3238" s="256"/>
      <c r="AC3238" s="256"/>
      <c r="AD3238" s="230"/>
      <c r="AE3238" s="251"/>
      <c r="AF3238" s="252"/>
      <c r="AG3238" s="255"/>
      <c r="AH3238" s="253"/>
      <c r="AI3238" s="230"/>
      <c r="AJ3238" s="230"/>
      <c r="AK3238" s="230"/>
      <c r="AL3238" s="230"/>
      <c r="AM3238" s="230"/>
      <c r="AN3238" s="230"/>
      <c r="AO3238" s="230"/>
      <c r="AP3238" s="230"/>
      <c r="AQ3238" s="230"/>
      <c r="AR3238" s="249"/>
      <c r="AS3238" s="230"/>
      <c r="AT3238" s="230"/>
      <c r="AU3238" s="230"/>
      <c r="AV3238" s="230"/>
      <c r="AW3238" s="230"/>
      <c r="AX3238" s="230"/>
      <c r="AY3238" s="230"/>
      <c r="AZ3238" s="230"/>
      <c r="BA3238" s="230"/>
      <c r="BB3238" s="230"/>
      <c r="BC3238" s="230"/>
      <c r="BD3238" s="230"/>
      <c r="BE3238" s="230"/>
      <c r="BF3238" s="230"/>
      <c r="BG3238" s="230"/>
      <c r="BH3238" s="230"/>
      <c r="BI3238" s="230"/>
      <c r="BJ3238" s="230"/>
      <c r="BK3238" s="230"/>
      <c r="BL3238" s="230"/>
      <c r="BM3238" s="230"/>
      <c r="BN3238" s="230"/>
      <c r="BO3238" s="230"/>
      <c r="BP3238" s="230"/>
      <c r="BQ3238" s="230"/>
      <c r="BR3238" s="230"/>
      <c r="BS3238" s="230"/>
      <c r="BT3238" s="230"/>
      <c r="BU3238" s="230"/>
      <c r="BV3238" s="230"/>
      <c r="BW3238" s="230"/>
      <c r="BX3238" s="230"/>
      <c r="BY3238" s="230"/>
      <c r="BZ3238" s="230"/>
      <c r="CA3238" s="230"/>
      <c r="CB3238" s="230"/>
      <c r="CC3238" s="230"/>
      <c r="CD3238" s="230"/>
      <c r="CE3238" s="230"/>
      <c r="CF3238" s="230"/>
      <c r="CG3238" s="230"/>
      <c r="CH3238" s="230"/>
      <c r="CI3238" s="230"/>
      <c r="CJ3238" s="230"/>
    </row>
    <row r="3239" spans="1:88" ht="14.25" customHeight="1">
      <c r="A3239" s="123"/>
      <c r="B3239" s="122"/>
      <c r="C3239" s="123"/>
      <c r="E3239" s="224"/>
      <c r="F3239" s="224"/>
      <c r="G3239" s="224"/>
      <c r="H3239" s="224"/>
      <c r="I3239" s="232"/>
      <c r="J3239" s="224"/>
      <c r="K3239" s="224"/>
      <c r="L3239" s="224"/>
      <c r="M3239" s="233"/>
      <c r="N3239" s="224"/>
      <c r="P3239" s="233"/>
      <c r="Q3239" s="154"/>
      <c r="R3239" s="154"/>
      <c r="S3239" s="154"/>
      <c r="T3239" s="154"/>
      <c r="U3239" s="236"/>
      <c r="V3239" s="225"/>
      <c r="W3239" s="246"/>
      <c r="X3239" s="247"/>
      <c r="Y3239" s="248"/>
      <c r="Z3239" s="249"/>
      <c r="AA3239" s="249"/>
      <c r="AB3239" s="256"/>
      <c r="AC3239" s="256"/>
      <c r="AD3239" s="230"/>
      <c r="AE3239" s="251"/>
      <c r="AF3239" s="252"/>
      <c r="AG3239" s="255"/>
      <c r="AH3239" s="253"/>
      <c r="AI3239" s="230"/>
      <c r="AJ3239" s="230"/>
      <c r="AK3239" s="230"/>
      <c r="AL3239" s="230"/>
      <c r="AM3239" s="230"/>
      <c r="AN3239" s="230"/>
      <c r="AO3239" s="230"/>
      <c r="AP3239" s="230"/>
      <c r="AQ3239" s="230"/>
      <c r="AR3239" s="249"/>
      <c r="AS3239" s="230"/>
      <c r="AT3239" s="230"/>
      <c r="AU3239" s="230"/>
      <c r="AV3239" s="230"/>
      <c r="AW3239" s="230"/>
      <c r="AX3239" s="230"/>
      <c r="AY3239" s="230"/>
      <c r="AZ3239" s="230"/>
      <c r="BA3239" s="230"/>
      <c r="BB3239" s="230"/>
      <c r="BC3239" s="230"/>
      <c r="BD3239" s="230"/>
      <c r="BE3239" s="230"/>
      <c r="BF3239" s="230"/>
      <c r="BG3239" s="230"/>
      <c r="BH3239" s="230"/>
      <c r="BI3239" s="230"/>
      <c r="BJ3239" s="230"/>
      <c r="BK3239" s="230"/>
      <c r="BL3239" s="230"/>
      <c r="BM3239" s="230"/>
      <c r="BN3239" s="230"/>
      <c r="BO3239" s="230"/>
      <c r="BP3239" s="230"/>
      <c r="BQ3239" s="230"/>
      <c r="BR3239" s="230"/>
      <c r="BS3239" s="230"/>
      <c r="BT3239" s="230"/>
      <c r="BU3239" s="230"/>
      <c r="BV3239" s="230"/>
      <c r="BW3239" s="230"/>
      <c r="BX3239" s="230"/>
      <c r="BY3239" s="230"/>
      <c r="BZ3239" s="230"/>
      <c r="CA3239" s="230"/>
      <c r="CB3239" s="230"/>
      <c r="CC3239" s="230"/>
      <c r="CD3239" s="230"/>
      <c r="CE3239" s="230"/>
      <c r="CF3239" s="230"/>
      <c r="CG3239" s="230"/>
      <c r="CH3239" s="230"/>
      <c r="CI3239" s="230"/>
      <c r="CJ3239" s="230"/>
    </row>
    <row r="3240" spans="1:88" ht="14.25" customHeight="1">
      <c r="A3240" s="123"/>
      <c r="B3240" s="122"/>
      <c r="C3240" s="123"/>
      <c r="E3240" s="224"/>
      <c r="F3240" s="224"/>
      <c r="G3240" s="224"/>
      <c r="H3240" s="224"/>
      <c r="I3240" s="232"/>
      <c r="J3240" s="224"/>
      <c r="K3240" s="224"/>
      <c r="L3240" s="224"/>
      <c r="M3240" s="233"/>
      <c r="N3240" s="224"/>
      <c r="P3240" s="233"/>
      <c r="Q3240" s="154"/>
      <c r="R3240" s="154"/>
      <c r="S3240" s="154"/>
      <c r="T3240" s="154"/>
      <c r="U3240" s="236"/>
      <c r="V3240" s="225"/>
      <c r="W3240" s="246"/>
      <c r="X3240" s="247"/>
      <c r="Y3240" s="248"/>
      <c r="Z3240" s="249"/>
      <c r="AA3240" s="249"/>
      <c r="AB3240" s="256"/>
      <c r="AC3240" s="256"/>
      <c r="AD3240" s="230"/>
      <c r="AE3240" s="251"/>
      <c r="AF3240" s="252"/>
      <c r="AG3240" s="255"/>
      <c r="AH3240" s="253"/>
      <c r="AI3240" s="230"/>
      <c r="AJ3240" s="230"/>
      <c r="AK3240" s="230"/>
      <c r="AL3240" s="230"/>
      <c r="AM3240" s="230"/>
      <c r="AN3240" s="230"/>
      <c r="AO3240" s="230"/>
      <c r="AP3240" s="230"/>
      <c r="AQ3240" s="230"/>
      <c r="AR3240" s="249"/>
      <c r="AS3240" s="230"/>
      <c r="AT3240" s="230"/>
      <c r="AU3240" s="230"/>
      <c r="AV3240" s="230"/>
      <c r="AW3240" s="230"/>
      <c r="AX3240" s="230"/>
      <c r="AY3240" s="230"/>
      <c r="AZ3240" s="230"/>
      <c r="BA3240" s="230"/>
      <c r="BB3240" s="230"/>
      <c r="BC3240" s="230"/>
      <c r="BD3240" s="230"/>
      <c r="BE3240" s="230"/>
      <c r="BF3240" s="230"/>
      <c r="BG3240" s="230"/>
      <c r="BH3240" s="230"/>
      <c r="BI3240" s="230"/>
      <c r="BJ3240" s="230"/>
      <c r="BK3240" s="230"/>
      <c r="BL3240" s="230"/>
      <c r="BM3240" s="230"/>
      <c r="BN3240" s="230"/>
      <c r="BO3240" s="230"/>
      <c r="BP3240" s="230"/>
      <c r="BQ3240" s="230"/>
      <c r="BR3240" s="230"/>
      <c r="BS3240" s="230"/>
      <c r="BT3240" s="230"/>
      <c r="BU3240" s="230"/>
      <c r="BV3240" s="230"/>
      <c r="BW3240" s="230"/>
      <c r="BX3240" s="230"/>
      <c r="BY3240" s="230"/>
      <c r="BZ3240" s="230"/>
      <c r="CA3240" s="230"/>
      <c r="CB3240" s="230"/>
      <c r="CC3240" s="230"/>
      <c r="CD3240" s="230"/>
      <c r="CE3240" s="230"/>
      <c r="CF3240" s="230"/>
      <c r="CG3240" s="230"/>
      <c r="CH3240" s="230"/>
      <c r="CI3240" s="230"/>
      <c r="CJ3240" s="230"/>
    </row>
    <row r="3241" spans="1:88" ht="14.25" customHeight="1">
      <c r="A3241" s="123"/>
      <c r="B3241" s="122"/>
      <c r="C3241" s="123"/>
      <c r="E3241" s="224"/>
      <c r="F3241" s="224"/>
      <c r="G3241" s="224"/>
      <c r="H3241" s="224"/>
      <c r="I3241" s="232"/>
      <c r="J3241" s="224"/>
      <c r="K3241" s="224"/>
      <c r="L3241" s="224"/>
      <c r="M3241" s="233"/>
      <c r="N3241" s="224"/>
      <c r="P3241" s="233"/>
      <c r="Q3241" s="154"/>
      <c r="R3241" s="154"/>
      <c r="S3241" s="154"/>
      <c r="T3241" s="154"/>
      <c r="U3241" s="236"/>
      <c r="V3241" s="225"/>
      <c r="W3241" s="246"/>
      <c r="X3241" s="247"/>
      <c r="Y3241" s="248"/>
      <c r="Z3241" s="249"/>
      <c r="AA3241" s="249"/>
      <c r="AB3241" s="256"/>
      <c r="AC3241" s="256"/>
      <c r="AD3241" s="230"/>
      <c r="AE3241" s="251"/>
      <c r="AF3241" s="252"/>
      <c r="AG3241" s="255"/>
      <c r="AH3241" s="253"/>
      <c r="AI3241" s="230"/>
      <c r="AJ3241" s="230"/>
      <c r="AK3241" s="230"/>
      <c r="AL3241" s="230"/>
      <c r="AM3241" s="230"/>
      <c r="AN3241" s="230"/>
      <c r="AO3241" s="230"/>
      <c r="AP3241" s="230"/>
      <c r="AQ3241" s="230"/>
      <c r="AR3241" s="249"/>
      <c r="AS3241" s="230"/>
      <c r="AT3241" s="230"/>
      <c r="AU3241" s="230"/>
      <c r="AV3241" s="230"/>
      <c r="AW3241" s="230"/>
      <c r="AX3241" s="230"/>
      <c r="AY3241" s="230"/>
      <c r="AZ3241" s="230"/>
      <c r="BA3241" s="230"/>
      <c r="BB3241" s="230"/>
      <c r="BC3241" s="230"/>
      <c r="BD3241" s="230"/>
      <c r="BE3241" s="230"/>
      <c r="BF3241" s="230"/>
      <c r="BG3241" s="230"/>
      <c r="BH3241" s="230"/>
      <c r="BI3241" s="230"/>
      <c r="BJ3241" s="230"/>
      <c r="BK3241" s="230"/>
      <c r="BL3241" s="230"/>
      <c r="BM3241" s="230"/>
      <c r="BN3241" s="230"/>
      <c r="BO3241" s="230"/>
      <c r="BP3241" s="230"/>
      <c r="BQ3241" s="230"/>
      <c r="BR3241" s="230"/>
      <c r="BS3241" s="230"/>
      <c r="BT3241" s="230"/>
      <c r="BU3241" s="230"/>
      <c r="BV3241" s="230"/>
      <c r="BW3241" s="230"/>
      <c r="BX3241" s="230"/>
      <c r="BY3241" s="230"/>
      <c r="BZ3241" s="230"/>
      <c r="CA3241" s="230"/>
      <c r="CB3241" s="230"/>
      <c r="CC3241" s="230"/>
      <c r="CD3241" s="230"/>
      <c r="CE3241" s="230"/>
      <c r="CF3241" s="230"/>
      <c r="CG3241" s="230"/>
      <c r="CH3241" s="230"/>
      <c r="CI3241" s="230"/>
      <c r="CJ3241" s="230"/>
    </row>
    <row r="3242" spans="1:88" ht="14.25" customHeight="1">
      <c r="A3242" s="123"/>
      <c r="B3242" s="122"/>
      <c r="C3242" s="123"/>
      <c r="E3242" s="224"/>
      <c r="F3242" s="224"/>
      <c r="G3242" s="224"/>
      <c r="H3242" s="224"/>
      <c r="I3242" s="232"/>
      <c r="J3242" s="224"/>
      <c r="K3242" s="224"/>
      <c r="L3242" s="224"/>
      <c r="M3242" s="233"/>
      <c r="N3242" s="224"/>
      <c r="P3242" s="233"/>
      <c r="Q3242" s="154"/>
      <c r="R3242" s="154"/>
      <c r="S3242" s="154"/>
      <c r="T3242" s="154"/>
      <c r="U3242" s="236"/>
      <c r="V3242" s="225"/>
      <c r="W3242" s="246"/>
      <c r="X3242" s="247"/>
      <c r="Y3242" s="248"/>
      <c r="Z3242" s="249"/>
      <c r="AA3242" s="249"/>
      <c r="AB3242" s="256"/>
      <c r="AC3242" s="256"/>
      <c r="AD3242" s="230"/>
      <c r="AE3242" s="251"/>
      <c r="AF3242" s="252"/>
      <c r="AG3242" s="255"/>
      <c r="AH3242" s="253"/>
      <c r="AI3242" s="230"/>
      <c r="AJ3242" s="230"/>
      <c r="AK3242" s="230"/>
      <c r="AL3242" s="230"/>
      <c r="AM3242" s="230"/>
      <c r="AN3242" s="230"/>
      <c r="AO3242" s="230"/>
      <c r="AP3242" s="230"/>
      <c r="AQ3242" s="230"/>
      <c r="AR3242" s="249"/>
      <c r="AS3242" s="230"/>
      <c r="AT3242" s="230"/>
      <c r="AU3242" s="230"/>
      <c r="AV3242" s="230"/>
      <c r="AW3242" s="230"/>
      <c r="AX3242" s="230"/>
      <c r="AY3242" s="230"/>
      <c r="AZ3242" s="230"/>
      <c r="BA3242" s="230"/>
      <c r="BB3242" s="230"/>
      <c r="BC3242" s="230"/>
      <c r="BD3242" s="230"/>
      <c r="BE3242" s="230"/>
      <c r="BF3242" s="230"/>
      <c r="BG3242" s="230"/>
      <c r="BH3242" s="230"/>
      <c r="BI3242" s="230"/>
      <c r="BJ3242" s="230"/>
      <c r="BK3242" s="230"/>
      <c r="BL3242" s="230"/>
      <c r="BM3242" s="230"/>
      <c r="BN3242" s="230"/>
      <c r="BO3242" s="230"/>
      <c r="BP3242" s="230"/>
      <c r="BQ3242" s="230"/>
      <c r="BR3242" s="230"/>
      <c r="BS3242" s="230"/>
      <c r="BT3242" s="230"/>
      <c r="BU3242" s="230"/>
      <c r="BV3242" s="230"/>
      <c r="BW3242" s="230"/>
      <c r="BX3242" s="230"/>
      <c r="BY3242" s="230"/>
      <c r="BZ3242" s="230"/>
      <c r="CA3242" s="230"/>
      <c r="CB3242" s="230"/>
      <c r="CC3242" s="230"/>
      <c r="CD3242" s="230"/>
      <c r="CE3242" s="230"/>
      <c r="CF3242" s="230"/>
      <c r="CG3242" s="230"/>
      <c r="CH3242" s="230"/>
      <c r="CI3242" s="230"/>
      <c r="CJ3242" s="230"/>
    </row>
    <row r="3243" spans="1:88" ht="14.25" customHeight="1">
      <c r="A3243" s="123"/>
      <c r="B3243" s="122"/>
      <c r="C3243" s="123"/>
      <c r="E3243" s="224"/>
      <c r="F3243" s="224"/>
      <c r="G3243" s="224"/>
      <c r="H3243" s="224"/>
      <c r="I3243" s="232"/>
      <c r="J3243" s="224"/>
      <c r="K3243" s="224"/>
      <c r="L3243" s="224"/>
      <c r="M3243" s="233"/>
      <c r="N3243" s="224"/>
      <c r="P3243" s="233"/>
      <c r="Q3243" s="154"/>
      <c r="R3243" s="154"/>
      <c r="S3243" s="154"/>
      <c r="T3243" s="154"/>
      <c r="U3243" s="236"/>
      <c r="V3243" s="225"/>
      <c r="W3243" s="246"/>
      <c r="X3243" s="247"/>
      <c r="Y3243" s="248"/>
      <c r="Z3243" s="249"/>
      <c r="AA3243" s="249"/>
      <c r="AB3243" s="256"/>
      <c r="AC3243" s="256"/>
      <c r="AD3243" s="230"/>
      <c r="AE3243" s="251"/>
      <c r="AF3243" s="252"/>
      <c r="AG3243" s="255"/>
      <c r="AH3243" s="253"/>
      <c r="AI3243" s="230"/>
      <c r="AJ3243" s="230"/>
      <c r="AK3243" s="230"/>
      <c r="AL3243" s="230"/>
      <c r="AM3243" s="230"/>
      <c r="AN3243" s="230"/>
      <c r="AO3243" s="230"/>
      <c r="AP3243" s="230"/>
      <c r="AQ3243" s="230"/>
      <c r="AR3243" s="249"/>
      <c r="AS3243" s="230"/>
      <c r="AT3243" s="230"/>
      <c r="AU3243" s="230"/>
      <c r="AV3243" s="230"/>
      <c r="AW3243" s="230"/>
      <c r="AX3243" s="230"/>
      <c r="AY3243" s="230"/>
      <c r="AZ3243" s="230"/>
      <c r="BA3243" s="230"/>
      <c r="BB3243" s="230"/>
      <c r="BC3243" s="230"/>
      <c r="BD3243" s="230"/>
      <c r="BE3243" s="230"/>
      <c r="BF3243" s="230"/>
      <c r="BG3243" s="230"/>
      <c r="BH3243" s="230"/>
      <c r="BI3243" s="230"/>
      <c r="BJ3243" s="230"/>
      <c r="BK3243" s="230"/>
      <c r="BL3243" s="230"/>
      <c r="BM3243" s="230"/>
      <c r="BN3243" s="230"/>
      <c r="BO3243" s="230"/>
      <c r="BP3243" s="230"/>
      <c r="BQ3243" s="230"/>
      <c r="BR3243" s="230"/>
      <c r="BS3243" s="230"/>
      <c r="BT3243" s="230"/>
      <c r="BU3243" s="230"/>
      <c r="BV3243" s="230"/>
      <c r="BW3243" s="230"/>
      <c r="BX3243" s="230"/>
      <c r="BY3243" s="230"/>
      <c r="BZ3243" s="230"/>
      <c r="CA3243" s="230"/>
      <c r="CB3243" s="230"/>
      <c r="CC3243" s="230"/>
      <c r="CD3243" s="230"/>
      <c r="CE3243" s="230"/>
      <c r="CF3243" s="230"/>
      <c r="CG3243" s="230"/>
      <c r="CH3243" s="230"/>
      <c r="CI3243" s="230"/>
      <c r="CJ3243" s="230"/>
    </row>
    <row r="3244" spans="1:88" ht="14.25" customHeight="1">
      <c r="A3244" s="123"/>
      <c r="B3244" s="122"/>
      <c r="C3244" s="123"/>
      <c r="E3244" s="224"/>
      <c r="F3244" s="224"/>
      <c r="G3244" s="224"/>
      <c r="H3244" s="224"/>
      <c r="I3244" s="232"/>
      <c r="J3244" s="224"/>
      <c r="K3244" s="224"/>
      <c r="L3244" s="224"/>
      <c r="M3244" s="233"/>
      <c r="N3244" s="224"/>
      <c r="P3244" s="233"/>
      <c r="Q3244" s="154"/>
      <c r="R3244" s="154"/>
      <c r="S3244" s="154"/>
      <c r="T3244" s="154"/>
      <c r="U3244" s="236"/>
      <c r="V3244" s="225"/>
      <c r="W3244" s="246"/>
      <c r="X3244" s="247"/>
      <c r="Y3244" s="248"/>
      <c r="Z3244" s="249"/>
      <c r="AA3244" s="249"/>
      <c r="AB3244" s="256"/>
      <c r="AC3244" s="256"/>
      <c r="AD3244" s="230"/>
      <c r="AE3244" s="251"/>
      <c r="AF3244" s="252"/>
      <c r="AG3244" s="255"/>
      <c r="AH3244" s="253"/>
      <c r="AI3244" s="230"/>
      <c r="AJ3244" s="230"/>
      <c r="AK3244" s="230"/>
      <c r="AL3244" s="230"/>
      <c r="AM3244" s="230"/>
      <c r="AN3244" s="230"/>
      <c r="AO3244" s="230"/>
      <c r="AP3244" s="230"/>
      <c r="AQ3244" s="230"/>
      <c r="AR3244" s="249"/>
      <c r="AS3244" s="230"/>
      <c r="AT3244" s="230"/>
      <c r="AU3244" s="230"/>
      <c r="AV3244" s="230"/>
      <c r="AW3244" s="230"/>
      <c r="AX3244" s="230"/>
      <c r="AY3244" s="230"/>
      <c r="AZ3244" s="230"/>
      <c r="BA3244" s="230"/>
      <c r="BB3244" s="230"/>
      <c r="BC3244" s="230"/>
      <c r="BD3244" s="230"/>
      <c r="BE3244" s="230"/>
      <c r="BF3244" s="230"/>
      <c r="BG3244" s="230"/>
      <c r="BH3244" s="230"/>
      <c r="BI3244" s="230"/>
      <c r="BJ3244" s="230"/>
      <c r="BK3244" s="230"/>
      <c r="BL3244" s="230"/>
      <c r="BM3244" s="230"/>
      <c r="BN3244" s="230"/>
      <c r="BO3244" s="230"/>
      <c r="BP3244" s="230"/>
      <c r="BQ3244" s="230"/>
      <c r="BR3244" s="230"/>
      <c r="BS3244" s="230"/>
      <c r="BT3244" s="230"/>
      <c r="BU3244" s="230"/>
      <c r="BV3244" s="230"/>
      <c r="BW3244" s="230"/>
      <c r="BX3244" s="230"/>
      <c r="BY3244" s="230"/>
      <c r="BZ3244" s="230"/>
      <c r="CA3244" s="230"/>
      <c r="CB3244" s="230"/>
      <c r="CC3244" s="230"/>
      <c r="CD3244" s="230"/>
      <c r="CE3244" s="230"/>
      <c r="CF3244" s="230"/>
      <c r="CG3244" s="230"/>
      <c r="CH3244" s="230"/>
      <c r="CI3244" s="230"/>
      <c r="CJ3244" s="230"/>
    </row>
    <row r="3245" spans="1:88" ht="14.25" customHeight="1">
      <c r="A3245" s="123"/>
      <c r="B3245" s="122"/>
      <c r="C3245" s="123"/>
      <c r="E3245" s="224"/>
      <c r="F3245" s="224"/>
      <c r="G3245" s="224"/>
      <c r="H3245" s="224"/>
      <c r="I3245" s="232"/>
      <c r="J3245" s="224"/>
      <c r="K3245" s="224"/>
      <c r="L3245" s="224"/>
      <c r="M3245" s="233"/>
      <c r="N3245" s="224"/>
      <c r="P3245" s="233"/>
      <c r="Q3245" s="154"/>
      <c r="R3245" s="154"/>
      <c r="S3245" s="154"/>
      <c r="T3245" s="154"/>
      <c r="U3245" s="236"/>
      <c r="V3245" s="225"/>
      <c r="W3245" s="246"/>
      <c r="X3245" s="247"/>
      <c r="Y3245" s="248"/>
      <c r="Z3245" s="249"/>
      <c r="AA3245" s="249"/>
      <c r="AB3245" s="256"/>
      <c r="AC3245" s="256"/>
      <c r="AD3245" s="230"/>
      <c r="AE3245" s="251"/>
      <c r="AF3245" s="252"/>
      <c r="AG3245" s="255"/>
      <c r="AH3245" s="253"/>
      <c r="AI3245" s="230"/>
      <c r="AJ3245" s="230"/>
      <c r="AK3245" s="230"/>
      <c r="AL3245" s="230"/>
      <c r="AM3245" s="230"/>
      <c r="AN3245" s="230"/>
      <c r="AO3245" s="230"/>
      <c r="AP3245" s="230"/>
      <c r="AQ3245" s="230"/>
      <c r="AR3245" s="249"/>
      <c r="AS3245" s="230"/>
      <c r="AT3245" s="230"/>
      <c r="AU3245" s="230"/>
      <c r="AV3245" s="230"/>
      <c r="AW3245" s="230"/>
      <c r="AX3245" s="230"/>
      <c r="AY3245" s="230"/>
      <c r="AZ3245" s="230"/>
      <c r="BA3245" s="230"/>
      <c r="BB3245" s="230"/>
      <c r="BC3245" s="230"/>
      <c r="BD3245" s="230"/>
      <c r="BE3245" s="230"/>
      <c r="BF3245" s="230"/>
      <c r="BG3245" s="230"/>
      <c r="BH3245" s="230"/>
      <c r="BI3245" s="230"/>
      <c r="BJ3245" s="230"/>
      <c r="BK3245" s="230"/>
      <c r="BL3245" s="230"/>
      <c r="BM3245" s="230"/>
      <c r="BN3245" s="230"/>
      <c r="BO3245" s="230"/>
      <c r="BP3245" s="230"/>
      <c r="BQ3245" s="230"/>
      <c r="BR3245" s="230"/>
      <c r="BS3245" s="230"/>
      <c r="BT3245" s="230"/>
      <c r="BU3245" s="230"/>
      <c r="BV3245" s="230"/>
      <c r="BW3245" s="230"/>
      <c r="BX3245" s="230"/>
      <c r="BY3245" s="230"/>
      <c r="BZ3245" s="230"/>
      <c r="CA3245" s="230"/>
      <c r="CB3245" s="230"/>
      <c r="CC3245" s="230"/>
      <c r="CD3245" s="230"/>
      <c r="CE3245" s="230"/>
      <c r="CF3245" s="230"/>
      <c r="CG3245" s="230"/>
      <c r="CH3245" s="230"/>
      <c r="CI3245" s="230"/>
      <c r="CJ3245" s="230"/>
    </row>
    <row r="3246" spans="1:88" ht="14.25" customHeight="1">
      <c r="A3246" s="123"/>
      <c r="B3246" s="122"/>
      <c r="C3246" s="123"/>
      <c r="E3246" s="224"/>
      <c r="F3246" s="224"/>
      <c r="G3246" s="224"/>
      <c r="H3246" s="224"/>
      <c r="I3246" s="232"/>
      <c r="J3246" s="224"/>
      <c r="K3246" s="224"/>
      <c r="L3246" s="224"/>
      <c r="M3246" s="233"/>
      <c r="N3246" s="224"/>
      <c r="P3246" s="233"/>
      <c r="Q3246" s="154"/>
      <c r="R3246" s="154"/>
      <c r="S3246" s="154"/>
      <c r="T3246" s="154"/>
      <c r="U3246" s="236"/>
      <c r="V3246" s="225"/>
      <c r="W3246" s="246"/>
      <c r="X3246" s="247"/>
      <c r="Y3246" s="248"/>
      <c r="Z3246" s="249"/>
      <c r="AA3246" s="249"/>
      <c r="AB3246" s="256"/>
      <c r="AC3246" s="256"/>
      <c r="AD3246" s="230"/>
      <c r="AE3246" s="251"/>
      <c r="AF3246" s="252"/>
      <c r="AG3246" s="255"/>
      <c r="AH3246" s="253"/>
      <c r="AI3246" s="230"/>
      <c r="AJ3246" s="230"/>
      <c r="AK3246" s="230"/>
      <c r="AL3246" s="230"/>
      <c r="AM3246" s="230"/>
      <c r="AN3246" s="230"/>
      <c r="AO3246" s="230"/>
      <c r="AP3246" s="230"/>
      <c r="AQ3246" s="230"/>
      <c r="AR3246" s="249"/>
      <c r="AS3246" s="230"/>
      <c r="AT3246" s="230"/>
      <c r="AU3246" s="230"/>
      <c r="AV3246" s="230"/>
      <c r="AW3246" s="230"/>
      <c r="AX3246" s="230"/>
      <c r="AY3246" s="230"/>
      <c r="AZ3246" s="230"/>
      <c r="BA3246" s="230"/>
      <c r="BB3246" s="230"/>
      <c r="BC3246" s="230"/>
      <c r="BD3246" s="230"/>
      <c r="BE3246" s="230"/>
      <c r="BF3246" s="230"/>
      <c r="BG3246" s="230"/>
      <c r="BH3246" s="230"/>
      <c r="BI3246" s="230"/>
      <c r="BJ3246" s="230"/>
      <c r="BK3246" s="230"/>
      <c r="BL3246" s="230"/>
      <c r="BM3246" s="230"/>
      <c r="BN3246" s="230"/>
      <c r="BO3246" s="230"/>
      <c r="BP3246" s="230"/>
      <c r="BQ3246" s="230"/>
      <c r="BR3246" s="230"/>
      <c r="BS3246" s="230"/>
      <c r="BT3246" s="230"/>
      <c r="BU3246" s="230"/>
      <c r="BV3246" s="230"/>
      <c r="BW3246" s="230"/>
      <c r="BX3246" s="230"/>
      <c r="BY3246" s="230"/>
      <c r="BZ3246" s="230"/>
      <c r="CA3246" s="230"/>
      <c r="CB3246" s="230"/>
      <c r="CC3246" s="230"/>
      <c r="CD3246" s="230"/>
      <c r="CE3246" s="230"/>
      <c r="CF3246" s="230"/>
      <c r="CG3246" s="230"/>
      <c r="CH3246" s="230"/>
      <c r="CI3246" s="230"/>
      <c r="CJ3246" s="230"/>
    </row>
    <row r="3247" spans="1:88" ht="14.25" customHeight="1">
      <c r="A3247" s="123"/>
      <c r="B3247" s="122"/>
      <c r="C3247" s="123"/>
      <c r="E3247" s="224"/>
      <c r="F3247" s="224"/>
      <c r="G3247" s="224"/>
      <c r="H3247" s="224"/>
      <c r="I3247" s="232"/>
      <c r="J3247" s="224"/>
      <c r="K3247" s="224"/>
      <c r="L3247" s="224"/>
      <c r="M3247" s="233"/>
      <c r="N3247" s="224"/>
      <c r="P3247" s="233"/>
      <c r="Q3247" s="154"/>
      <c r="R3247" s="154"/>
      <c r="S3247" s="154"/>
      <c r="T3247" s="154"/>
      <c r="U3247" s="236"/>
      <c r="V3247" s="225"/>
      <c r="W3247" s="246"/>
      <c r="X3247" s="247"/>
      <c r="Y3247" s="248"/>
      <c r="Z3247" s="249"/>
      <c r="AA3247" s="249"/>
      <c r="AB3247" s="256"/>
      <c r="AC3247" s="256"/>
      <c r="AD3247" s="230"/>
      <c r="AE3247" s="251"/>
      <c r="AF3247" s="252"/>
      <c r="AG3247" s="255"/>
      <c r="AH3247" s="253"/>
      <c r="AI3247" s="230"/>
      <c r="AJ3247" s="230"/>
      <c r="AK3247" s="230"/>
      <c r="AL3247" s="230"/>
      <c r="AM3247" s="230"/>
      <c r="AN3247" s="230"/>
      <c r="AO3247" s="230"/>
      <c r="AP3247" s="230"/>
      <c r="AQ3247" s="230"/>
      <c r="AR3247" s="249"/>
      <c r="AS3247" s="230"/>
      <c r="AT3247" s="230"/>
      <c r="AU3247" s="230"/>
      <c r="AV3247" s="230"/>
      <c r="AW3247" s="230"/>
      <c r="AX3247" s="230"/>
      <c r="AY3247" s="230"/>
      <c r="AZ3247" s="230"/>
      <c r="BA3247" s="230"/>
      <c r="BB3247" s="230"/>
      <c r="BC3247" s="230"/>
      <c r="BD3247" s="230"/>
      <c r="BE3247" s="230"/>
      <c r="BF3247" s="230"/>
      <c r="BG3247" s="230"/>
      <c r="BH3247" s="230"/>
      <c r="BI3247" s="230"/>
      <c r="BJ3247" s="230"/>
      <c r="BK3247" s="230"/>
      <c r="BL3247" s="230"/>
      <c r="BM3247" s="230"/>
      <c r="BN3247" s="230"/>
      <c r="BO3247" s="230"/>
      <c r="BP3247" s="230"/>
      <c r="BQ3247" s="230"/>
      <c r="BR3247" s="230"/>
      <c r="BS3247" s="230"/>
      <c r="BT3247" s="230"/>
      <c r="BU3247" s="230"/>
      <c r="BV3247" s="230"/>
      <c r="BW3247" s="230"/>
      <c r="BX3247" s="230"/>
      <c r="BY3247" s="230"/>
      <c r="BZ3247" s="230"/>
      <c r="CA3247" s="230"/>
      <c r="CB3247" s="230"/>
      <c r="CC3247" s="230"/>
      <c r="CD3247" s="230"/>
      <c r="CE3247" s="230"/>
      <c r="CF3247" s="230"/>
      <c r="CG3247" s="230"/>
      <c r="CH3247" s="230"/>
      <c r="CI3247" s="230"/>
      <c r="CJ3247" s="230"/>
    </row>
    <row r="3248" spans="1:88" ht="14.25" customHeight="1">
      <c r="A3248" s="123"/>
      <c r="B3248" s="122"/>
      <c r="C3248" s="123"/>
      <c r="E3248" s="224"/>
      <c r="F3248" s="224"/>
      <c r="G3248" s="224"/>
      <c r="H3248" s="224"/>
      <c r="I3248" s="232"/>
      <c r="J3248" s="224"/>
      <c r="K3248" s="224"/>
      <c r="L3248" s="224"/>
      <c r="M3248" s="233"/>
      <c r="N3248" s="224"/>
      <c r="P3248" s="233"/>
      <c r="Q3248" s="154"/>
      <c r="R3248" s="154"/>
      <c r="S3248" s="154"/>
      <c r="T3248" s="154"/>
      <c r="U3248" s="236"/>
      <c r="V3248" s="225"/>
      <c r="W3248" s="246"/>
      <c r="X3248" s="247"/>
      <c r="Y3248" s="248"/>
      <c r="Z3248" s="249"/>
      <c r="AA3248" s="249"/>
      <c r="AB3248" s="256"/>
      <c r="AC3248" s="256"/>
      <c r="AD3248" s="230"/>
      <c r="AE3248" s="251"/>
      <c r="AF3248" s="252"/>
      <c r="AG3248" s="255"/>
      <c r="AH3248" s="253"/>
      <c r="AI3248" s="230"/>
      <c r="AJ3248" s="230"/>
      <c r="AK3248" s="230"/>
      <c r="AL3248" s="230"/>
      <c r="AM3248" s="230"/>
      <c r="AN3248" s="230"/>
      <c r="AO3248" s="230"/>
      <c r="AP3248" s="230"/>
      <c r="AQ3248" s="230"/>
      <c r="AR3248" s="249"/>
      <c r="AS3248" s="230"/>
      <c r="AT3248" s="230"/>
      <c r="AU3248" s="230"/>
      <c r="AV3248" s="230"/>
      <c r="AW3248" s="230"/>
      <c r="AX3248" s="230"/>
      <c r="AY3248" s="230"/>
      <c r="AZ3248" s="230"/>
      <c r="BA3248" s="230"/>
      <c r="BB3248" s="230"/>
      <c r="BC3248" s="230"/>
      <c r="BD3248" s="230"/>
      <c r="BE3248" s="230"/>
      <c r="BF3248" s="230"/>
      <c r="BG3248" s="230"/>
      <c r="BH3248" s="230"/>
      <c r="BI3248" s="230"/>
      <c r="BJ3248" s="230"/>
      <c r="BK3248" s="230"/>
      <c r="BL3248" s="230"/>
      <c r="BM3248" s="230"/>
      <c r="BN3248" s="230"/>
      <c r="BO3248" s="230"/>
      <c r="BP3248" s="230"/>
      <c r="BQ3248" s="230"/>
      <c r="BR3248" s="230"/>
      <c r="BS3248" s="230"/>
      <c r="BT3248" s="230"/>
      <c r="BU3248" s="230"/>
      <c r="BV3248" s="230"/>
      <c r="BW3248" s="230"/>
      <c r="BX3248" s="230"/>
      <c r="BY3248" s="230"/>
      <c r="BZ3248" s="230"/>
      <c r="CA3248" s="230"/>
      <c r="CB3248" s="230"/>
      <c r="CC3248" s="230"/>
      <c r="CD3248" s="230"/>
      <c r="CE3248" s="230"/>
      <c r="CF3248" s="230"/>
      <c r="CG3248" s="230"/>
      <c r="CH3248" s="230"/>
      <c r="CI3248" s="230"/>
      <c r="CJ3248" s="230"/>
    </row>
    <row r="3249" spans="1:88" ht="14.25" customHeight="1">
      <c r="A3249" s="123"/>
      <c r="B3249" s="122"/>
      <c r="C3249" s="123"/>
      <c r="E3249" s="224"/>
      <c r="F3249" s="224"/>
      <c r="G3249" s="224"/>
      <c r="H3249" s="224"/>
      <c r="I3249" s="232"/>
      <c r="J3249" s="224"/>
      <c r="K3249" s="224"/>
      <c r="L3249" s="224"/>
      <c r="M3249" s="233"/>
      <c r="N3249" s="224"/>
      <c r="P3249" s="233"/>
      <c r="Q3249" s="154"/>
      <c r="R3249" s="154"/>
      <c r="S3249" s="154"/>
      <c r="T3249" s="154"/>
      <c r="U3249" s="236"/>
      <c r="V3249" s="225"/>
      <c r="W3249" s="246"/>
      <c r="X3249" s="247"/>
      <c r="Y3249" s="248"/>
      <c r="Z3249" s="249"/>
      <c r="AA3249" s="249"/>
      <c r="AB3249" s="256"/>
      <c r="AC3249" s="256"/>
      <c r="AD3249" s="230"/>
      <c r="AE3249" s="251"/>
      <c r="AF3249" s="252"/>
      <c r="AG3249" s="255"/>
      <c r="AH3249" s="253"/>
      <c r="AI3249" s="230"/>
      <c r="AJ3249" s="230"/>
      <c r="AK3249" s="230"/>
      <c r="AL3249" s="230"/>
      <c r="AM3249" s="230"/>
      <c r="AN3249" s="230"/>
      <c r="AO3249" s="230"/>
      <c r="AP3249" s="230"/>
      <c r="AQ3249" s="230"/>
      <c r="AR3249" s="249"/>
      <c r="AS3249" s="230"/>
      <c r="AT3249" s="230"/>
      <c r="AU3249" s="230"/>
      <c r="AV3249" s="230"/>
      <c r="AW3249" s="230"/>
      <c r="AX3249" s="230"/>
      <c r="AY3249" s="230"/>
      <c r="AZ3249" s="230"/>
      <c r="BA3249" s="230"/>
      <c r="BB3249" s="230"/>
      <c r="BC3249" s="230"/>
      <c r="BD3249" s="230"/>
      <c r="BE3249" s="230"/>
      <c r="BF3249" s="230"/>
      <c r="BG3249" s="230"/>
      <c r="BH3249" s="230"/>
      <c r="BI3249" s="230"/>
      <c r="BJ3249" s="230"/>
      <c r="BK3249" s="230"/>
      <c r="BL3249" s="230"/>
      <c r="BM3249" s="230"/>
      <c r="BN3249" s="230"/>
      <c r="BO3249" s="230"/>
      <c r="BP3249" s="230"/>
      <c r="BQ3249" s="230"/>
      <c r="BR3249" s="230"/>
      <c r="BS3249" s="230"/>
      <c r="BT3249" s="230"/>
      <c r="BU3249" s="230"/>
      <c r="BV3249" s="230"/>
      <c r="BW3249" s="230"/>
      <c r="BX3249" s="230"/>
      <c r="BY3249" s="230"/>
      <c r="BZ3249" s="230"/>
      <c r="CA3249" s="230"/>
      <c r="CB3249" s="230"/>
      <c r="CC3249" s="230"/>
      <c r="CD3249" s="230"/>
      <c r="CE3249" s="230"/>
      <c r="CF3249" s="230"/>
      <c r="CG3249" s="230"/>
      <c r="CH3249" s="230"/>
      <c r="CI3249" s="230"/>
      <c r="CJ3249" s="230"/>
    </row>
    <row r="3250" spans="1:88" ht="14.25" customHeight="1">
      <c r="A3250" s="123"/>
      <c r="B3250" s="122"/>
      <c r="C3250" s="123"/>
      <c r="E3250" s="224"/>
      <c r="F3250" s="224"/>
      <c r="G3250" s="224"/>
      <c r="H3250" s="224"/>
      <c r="I3250" s="232"/>
      <c r="J3250" s="224"/>
      <c r="K3250" s="224"/>
      <c r="L3250" s="224"/>
      <c r="M3250" s="233"/>
      <c r="N3250" s="224"/>
      <c r="P3250" s="233"/>
      <c r="Q3250" s="154"/>
      <c r="R3250" s="154"/>
      <c r="S3250" s="154"/>
      <c r="T3250" s="154"/>
      <c r="U3250" s="236"/>
      <c r="V3250" s="225"/>
      <c r="W3250" s="246"/>
      <c r="X3250" s="247"/>
      <c r="Y3250" s="248"/>
      <c r="Z3250" s="249"/>
      <c r="AA3250" s="249"/>
      <c r="AB3250" s="256"/>
      <c r="AC3250" s="256"/>
      <c r="AD3250" s="230"/>
      <c r="AE3250" s="251"/>
      <c r="AF3250" s="252"/>
      <c r="AG3250" s="255"/>
      <c r="AH3250" s="253"/>
      <c r="AI3250" s="230"/>
      <c r="AJ3250" s="230"/>
      <c r="AK3250" s="230"/>
      <c r="AL3250" s="230"/>
      <c r="AM3250" s="230"/>
      <c r="AN3250" s="230"/>
      <c r="AO3250" s="230"/>
      <c r="AP3250" s="230"/>
      <c r="AQ3250" s="230"/>
      <c r="AR3250" s="249"/>
      <c r="AS3250" s="230"/>
      <c r="AT3250" s="230"/>
      <c r="AU3250" s="230"/>
      <c r="AV3250" s="230"/>
      <c r="AW3250" s="230"/>
      <c r="AX3250" s="230"/>
      <c r="AY3250" s="230"/>
      <c r="AZ3250" s="230"/>
      <c r="BA3250" s="230"/>
      <c r="BB3250" s="230"/>
      <c r="BC3250" s="230"/>
      <c r="BD3250" s="230"/>
      <c r="BE3250" s="230"/>
      <c r="BF3250" s="230"/>
      <c r="BG3250" s="230"/>
      <c r="BH3250" s="230"/>
      <c r="BI3250" s="230"/>
      <c r="BJ3250" s="230"/>
      <c r="BK3250" s="230"/>
      <c r="BL3250" s="230"/>
      <c r="BM3250" s="230"/>
      <c r="BN3250" s="230"/>
      <c r="BO3250" s="230"/>
      <c r="BP3250" s="230"/>
      <c r="BQ3250" s="230"/>
      <c r="BR3250" s="230"/>
      <c r="BS3250" s="230"/>
      <c r="BT3250" s="230"/>
      <c r="BU3250" s="230"/>
      <c r="BV3250" s="230"/>
      <c r="BW3250" s="230"/>
      <c r="BX3250" s="230"/>
      <c r="BY3250" s="230"/>
      <c r="BZ3250" s="230"/>
      <c r="CA3250" s="230"/>
      <c r="CB3250" s="230"/>
      <c r="CC3250" s="230"/>
      <c r="CD3250" s="230"/>
      <c r="CE3250" s="230"/>
      <c r="CF3250" s="230"/>
      <c r="CG3250" s="230"/>
      <c r="CH3250" s="230"/>
      <c r="CI3250" s="230"/>
      <c r="CJ3250" s="230"/>
    </row>
    <row r="3251" spans="1:88" ht="14.25" customHeight="1">
      <c r="A3251" s="123"/>
      <c r="B3251" s="122"/>
      <c r="C3251" s="123"/>
      <c r="E3251" s="224"/>
      <c r="F3251" s="224"/>
      <c r="G3251" s="224"/>
      <c r="H3251" s="224"/>
      <c r="I3251" s="232"/>
      <c r="J3251" s="224"/>
      <c r="K3251" s="224"/>
      <c r="L3251" s="224"/>
      <c r="M3251" s="233"/>
      <c r="N3251" s="224"/>
      <c r="P3251" s="233"/>
      <c r="Q3251" s="154"/>
      <c r="R3251" s="154"/>
      <c r="S3251" s="154"/>
      <c r="T3251" s="154"/>
      <c r="U3251" s="236"/>
      <c r="V3251" s="225"/>
      <c r="W3251" s="246"/>
      <c r="X3251" s="247"/>
      <c r="Y3251" s="248"/>
      <c r="Z3251" s="249"/>
      <c r="AA3251" s="249"/>
      <c r="AB3251" s="256"/>
      <c r="AC3251" s="256"/>
      <c r="AD3251" s="230"/>
      <c r="AE3251" s="251"/>
      <c r="AF3251" s="252"/>
      <c r="AG3251" s="255"/>
      <c r="AH3251" s="253"/>
      <c r="AI3251" s="230"/>
      <c r="AJ3251" s="230"/>
      <c r="AK3251" s="230"/>
      <c r="AL3251" s="230"/>
      <c r="AM3251" s="230"/>
      <c r="AN3251" s="230"/>
      <c r="AO3251" s="230"/>
      <c r="AP3251" s="230"/>
      <c r="AQ3251" s="230"/>
      <c r="AR3251" s="249"/>
      <c r="AS3251" s="230"/>
      <c r="AT3251" s="230"/>
      <c r="AU3251" s="230"/>
      <c r="AV3251" s="230"/>
      <c r="AW3251" s="230"/>
      <c r="AX3251" s="230"/>
      <c r="AY3251" s="230"/>
      <c r="AZ3251" s="230"/>
      <c r="BA3251" s="230"/>
      <c r="BB3251" s="230"/>
      <c r="BC3251" s="230"/>
      <c r="BD3251" s="230"/>
      <c r="BE3251" s="230"/>
      <c r="BF3251" s="230"/>
      <c r="BG3251" s="230"/>
      <c r="BH3251" s="230"/>
      <c r="BI3251" s="230"/>
      <c r="BJ3251" s="230"/>
      <c r="BK3251" s="230"/>
      <c r="BL3251" s="230"/>
      <c r="BM3251" s="230"/>
      <c r="BN3251" s="230"/>
      <c r="BO3251" s="230"/>
      <c r="BP3251" s="230"/>
      <c r="BQ3251" s="230"/>
      <c r="BR3251" s="230"/>
      <c r="BS3251" s="230"/>
      <c r="BT3251" s="230"/>
      <c r="BU3251" s="230"/>
      <c r="BV3251" s="230"/>
      <c r="BW3251" s="230"/>
      <c r="BX3251" s="230"/>
      <c r="BY3251" s="230"/>
      <c r="BZ3251" s="230"/>
      <c r="CA3251" s="230"/>
      <c r="CB3251" s="230"/>
      <c r="CC3251" s="230"/>
      <c r="CD3251" s="230"/>
      <c r="CE3251" s="230"/>
      <c r="CF3251" s="230"/>
      <c r="CG3251" s="230"/>
      <c r="CH3251" s="230"/>
      <c r="CI3251" s="230"/>
      <c r="CJ3251" s="230"/>
    </row>
    <row r="3252" spans="1:88" ht="14.25" customHeight="1">
      <c r="A3252" s="123"/>
      <c r="B3252" s="122"/>
      <c r="C3252" s="123"/>
      <c r="E3252" s="224"/>
      <c r="F3252" s="224"/>
      <c r="G3252" s="224"/>
      <c r="H3252" s="224"/>
      <c r="I3252" s="232"/>
      <c r="J3252" s="224"/>
      <c r="K3252" s="224"/>
      <c r="L3252" s="224"/>
      <c r="M3252" s="233"/>
      <c r="N3252" s="224"/>
      <c r="P3252" s="233"/>
      <c r="Q3252" s="154"/>
      <c r="R3252" s="154"/>
      <c r="S3252" s="154"/>
      <c r="T3252" s="154"/>
      <c r="U3252" s="236"/>
      <c r="V3252" s="225"/>
      <c r="W3252" s="246"/>
      <c r="X3252" s="247"/>
      <c r="Y3252" s="248"/>
      <c r="Z3252" s="249"/>
      <c r="AA3252" s="249"/>
      <c r="AB3252" s="256"/>
      <c r="AC3252" s="256"/>
      <c r="AD3252" s="230"/>
      <c r="AE3252" s="251"/>
      <c r="AF3252" s="252"/>
      <c r="AG3252" s="255"/>
      <c r="AH3252" s="253"/>
      <c r="AI3252" s="230"/>
      <c r="AJ3252" s="230"/>
      <c r="AK3252" s="230"/>
      <c r="AL3252" s="230"/>
      <c r="AM3252" s="230"/>
      <c r="AN3252" s="230"/>
      <c r="AO3252" s="230"/>
      <c r="AP3252" s="230"/>
      <c r="AQ3252" s="230"/>
      <c r="AR3252" s="249"/>
      <c r="AS3252" s="230"/>
      <c r="AT3252" s="230"/>
      <c r="AU3252" s="230"/>
      <c r="AV3252" s="230"/>
      <c r="AW3252" s="230"/>
      <c r="AX3252" s="230"/>
      <c r="AY3252" s="230"/>
      <c r="AZ3252" s="230"/>
      <c r="BA3252" s="230"/>
      <c r="BB3252" s="230"/>
      <c r="BC3252" s="230"/>
      <c r="BD3252" s="230"/>
      <c r="BE3252" s="230"/>
      <c r="BF3252" s="230"/>
      <c r="BG3252" s="230"/>
      <c r="BH3252" s="230"/>
      <c r="BI3252" s="230"/>
      <c r="BJ3252" s="230"/>
      <c r="BK3252" s="230"/>
      <c r="BL3252" s="230"/>
      <c r="BM3252" s="230"/>
      <c r="BN3252" s="230"/>
      <c r="BO3252" s="230"/>
      <c r="BP3252" s="230"/>
      <c r="BQ3252" s="230"/>
      <c r="BR3252" s="230"/>
      <c r="BS3252" s="230"/>
      <c r="BT3252" s="230"/>
      <c r="BU3252" s="230"/>
      <c r="BV3252" s="230"/>
      <c r="BW3252" s="230"/>
      <c r="BX3252" s="230"/>
      <c r="BY3252" s="230"/>
      <c r="BZ3252" s="230"/>
      <c r="CA3252" s="230"/>
      <c r="CB3252" s="230"/>
      <c r="CC3252" s="230"/>
      <c r="CD3252" s="230"/>
      <c r="CE3252" s="230"/>
      <c r="CF3252" s="230"/>
      <c r="CG3252" s="230"/>
      <c r="CH3252" s="230"/>
      <c r="CI3252" s="230"/>
      <c r="CJ3252" s="230"/>
    </row>
    <row r="3253" spans="1:88" ht="14.25" customHeight="1">
      <c r="A3253" s="123"/>
      <c r="B3253" s="122"/>
      <c r="C3253" s="123"/>
      <c r="E3253" s="224"/>
      <c r="F3253" s="224"/>
      <c r="G3253" s="224"/>
      <c r="H3253" s="224"/>
      <c r="I3253" s="232"/>
      <c r="J3253" s="224"/>
      <c r="K3253" s="224"/>
      <c r="L3253" s="224"/>
      <c r="M3253" s="233"/>
      <c r="N3253" s="224"/>
      <c r="P3253" s="233"/>
      <c r="Q3253" s="154"/>
      <c r="R3253" s="154"/>
      <c r="S3253" s="154"/>
      <c r="T3253" s="154"/>
      <c r="U3253" s="236"/>
      <c r="V3253" s="225"/>
      <c r="W3253" s="246"/>
      <c r="X3253" s="247"/>
      <c r="Y3253" s="248"/>
      <c r="Z3253" s="249"/>
      <c r="AA3253" s="249"/>
      <c r="AB3253" s="256"/>
      <c r="AC3253" s="256"/>
      <c r="AD3253" s="230"/>
      <c r="AE3253" s="251"/>
      <c r="AF3253" s="252"/>
      <c r="AG3253" s="255"/>
      <c r="AH3253" s="253"/>
      <c r="AI3253" s="230"/>
      <c r="AJ3253" s="230"/>
      <c r="AK3253" s="230"/>
      <c r="AL3253" s="230"/>
      <c r="AM3253" s="230"/>
      <c r="AN3253" s="230"/>
      <c r="AO3253" s="230"/>
      <c r="AP3253" s="230"/>
      <c r="AQ3253" s="230"/>
      <c r="AR3253" s="249"/>
      <c r="AS3253" s="230"/>
      <c r="AT3253" s="230"/>
      <c r="AU3253" s="230"/>
      <c r="AV3253" s="230"/>
      <c r="AW3253" s="230"/>
      <c r="AX3253" s="230"/>
      <c r="AY3253" s="230"/>
      <c r="AZ3253" s="230"/>
      <c r="BA3253" s="230"/>
      <c r="BB3253" s="230"/>
      <c r="BC3253" s="230"/>
      <c r="BD3253" s="230"/>
      <c r="BE3253" s="230"/>
      <c r="BF3253" s="230"/>
      <c r="BG3253" s="230"/>
      <c r="BH3253" s="230"/>
      <c r="BI3253" s="230"/>
      <c r="BJ3253" s="230"/>
      <c r="BK3253" s="230"/>
      <c r="BL3253" s="230"/>
      <c r="BM3253" s="230"/>
      <c r="BN3253" s="230"/>
      <c r="BO3253" s="230"/>
      <c r="BP3253" s="230"/>
      <c r="BQ3253" s="230"/>
      <c r="BR3253" s="230"/>
      <c r="BS3253" s="230"/>
      <c r="BT3253" s="230"/>
      <c r="BU3253" s="230"/>
      <c r="BV3253" s="230"/>
      <c r="BW3253" s="230"/>
      <c r="BX3253" s="230"/>
      <c r="BY3253" s="230"/>
      <c r="BZ3253" s="230"/>
      <c r="CA3253" s="230"/>
      <c r="CB3253" s="230"/>
      <c r="CC3253" s="230"/>
      <c r="CD3253" s="230"/>
      <c r="CE3253" s="230"/>
      <c r="CF3253" s="230"/>
      <c r="CG3253" s="230"/>
      <c r="CH3253" s="230"/>
      <c r="CI3253" s="230"/>
      <c r="CJ3253" s="230"/>
    </row>
    <row r="3254" spans="1:88" ht="14.25" customHeight="1">
      <c r="A3254" s="123"/>
      <c r="B3254" s="122"/>
      <c r="C3254" s="123"/>
      <c r="E3254" s="224"/>
      <c r="F3254" s="224"/>
      <c r="G3254" s="224"/>
      <c r="H3254" s="224"/>
      <c r="I3254" s="232"/>
      <c r="J3254" s="224"/>
      <c r="K3254" s="224"/>
      <c r="L3254" s="224"/>
      <c r="M3254" s="233"/>
      <c r="N3254" s="224"/>
      <c r="P3254" s="233"/>
      <c r="Q3254" s="154"/>
      <c r="R3254" s="154"/>
      <c r="S3254" s="154"/>
      <c r="T3254" s="154"/>
      <c r="U3254" s="236"/>
      <c r="V3254" s="225"/>
      <c r="W3254" s="246"/>
      <c r="X3254" s="247"/>
      <c r="Y3254" s="248"/>
      <c r="Z3254" s="249"/>
      <c r="AA3254" s="249"/>
      <c r="AB3254" s="256"/>
      <c r="AC3254" s="256"/>
      <c r="AD3254" s="230"/>
      <c r="AE3254" s="251"/>
      <c r="AF3254" s="252"/>
      <c r="AG3254" s="255"/>
      <c r="AH3254" s="253"/>
      <c r="AI3254" s="230"/>
      <c r="AJ3254" s="230"/>
      <c r="AK3254" s="230"/>
      <c r="AL3254" s="230"/>
      <c r="AM3254" s="230"/>
      <c r="AN3254" s="230"/>
      <c r="AO3254" s="230"/>
      <c r="AP3254" s="230"/>
      <c r="AQ3254" s="230"/>
      <c r="AR3254" s="249"/>
      <c r="AS3254" s="230"/>
      <c r="AT3254" s="230"/>
      <c r="AU3254" s="230"/>
      <c r="AV3254" s="230"/>
      <c r="AW3254" s="230"/>
      <c r="AX3254" s="230"/>
      <c r="AY3254" s="230"/>
      <c r="AZ3254" s="230"/>
      <c r="BA3254" s="230"/>
      <c r="BB3254" s="230"/>
      <c r="BC3254" s="230"/>
      <c r="BD3254" s="230"/>
      <c r="BE3254" s="230"/>
      <c r="BF3254" s="230"/>
      <c r="BG3254" s="230"/>
      <c r="BH3254" s="230"/>
      <c r="BI3254" s="230"/>
      <c r="BJ3254" s="230"/>
      <c r="BK3254" s="230"/>
      <c r="BL3254" s="230"/>
      <c r="BM3254" s="230"/>
      <c r="BN3254" s="230"/>
      <c r="BO3254" s="230"/>
      <c r="BP3254" s="230"/>
      <c r="BQ3254" s="230"/>
      <c r="BR3254" s="230"/>
      <c r="BS3254" s="230"/>
      <c r="BT3254" s="230"/>
      <c r="BU3254" s="230"/>
      <c r="BV3254" s="230"/>
      <c r="BW3254" s="230"/>
      <c r="BX3254" s="230"/>
      <c r="BY3254" s="230"/>
      <c r="BZ3254" s="230"/>
      <c r="CA3254" s="230"/>
      <c r="CB3254" s="230"/>
      <c r="CC3254" s="230"/>
      <c r="CD3254" s="230"/>
      <c r="CE3254" s="230"/>
      <c r="CF3254" s="230"/>
      <c r="CG3254" s="230"/>
      <c r="CH3254" s="230"/>
      <c r="CI3254" s="230"/>
      <c r="CJ3254" s="230"/>
    </row>
    <row r="3255" spans="1:88" ht="14.25" customHeight="1">
      <c r="A3255" s="123"/>
      <c r="B3255" s="122"/>
      <c r="C3255" s="123"/>
      <c r="E3255" s="224"/>
      <c r="F3255" s="224"/>
      <c r="G3255" s="224"/>
      <c r="H3255" s="224"/>
      <c r="I3255" s="232"/>
      <c r="J3255" s="224"/>
      <c r="K3255" s="224"/>
      <c r="L3255" s="224"/>
      <c r="M3255" s="233"/>
      <c r="N3255" s="224"/>
      <c r="P3255" s="233"/>
      <c r="Q3255" s="154"/>
      <c r="R3255" s="154"/>
      <c r="S3255" s="154"/>
      <c r="T3255" s="154"/>
      <c r="U3255" s="236"/>
      <c r="V3255" s="225"/>
      <c r="W3255" s="246"/>
      <c r="X3255" s="247"/>
      <c r="Y3255" s="248"/>
      <c r="Z3255" s="249"/>
      <c r="AA3255" s="249"/>
      <c r="AB3255" s="256"/>
      <c r="AC3255" s="256"/>
      <c r="AD3255" s="230"/>
      <c r="AE3255" s="251"/>
      <c r="AF3255" s="252"/>
      <c r="AG3255" s="255"/>
      <c r="AH3255" s="253"/>
      <c r="AI3255" s="230"/>
      <c r="AJ3255" s="230"/>
      <c r="AK3255" s="230"/>
      <c r="AL3255" s="230"/>
      <c r="AM3255" s="230"/>
      <c r="AN3255" s="230"/>
      <c r="AO3255" s="230"/>
      <c r="AP3255" s="230"/>
      <c r="AQ3255" s="230"/>
      <c r="AR3255" s="249"/>
      <c r="AS3255" s="230"/>
      <c r="AT3255" s="230"/>
      <c r="AU3255" s="230"/>
      <c r="AV3255" s="230"/>
      <c r="AW3255" s="230"/>
      <c r="AX3255" s="230"/>
      <c r="AY3255" s="230"/>
      <c r="AZ3255" s="230"/>
      <c r="BA3255" s="230"/>
      <c r="BB3255" s="230"/>
      <c r="BC3255" s="230"/>
      <c r="BD3255" s="230"/>
      <c r="BE3255" s="230"/>
      <c r="BF3255" s="230"/>
      <c r="BG3255" s="230"/>
      <c r="BH3255" s="230"/>
      <c r="BI3255" s="230"/>
      <c r="BJ3255" s="230"/>
      <c r="BK3255" s="230"/>
      <c r="BL3255" s="230"/>
      <c r="BM3255" s="230"/>
      <c r="BN3255" s="230"/>
      <c r="BO3255" s="230"/>
      <c r="BP3255" s="230"/>
      <c r="BQ3255" s="230"/>
      <c r="BR3255" s="230"/>
      <c r="BS3255" s="230"/>
      <c r="BT3255" s="230"/>
      <c r="BU3255" s="230"/>
      <c r="BV3255" s="230"/>
      <c r="BW3255" s="230"/>
      <c r="BX3255" s="230"/>
      <c r="BY3255" s="230"/>
      <c r="BZ3255" s="230"/>
      <c r="CA3255" s="230"/>
      <c r="CB3255" s="230"/>
      <c r="CC3255" s="230"/>
      <c r="CD3255" s="230"/>
      <c r="CE3255" s="230"/>
      <c r="CF3255" s="230"/>
      <c r="CG3255" s="230"/>
      <c r="CH3255" s="230"/>
      <c r="CI3255" s="230"/>
      <c r="CJ3255" s="230"/>
    </row>
    <row r="3256" spans="1:88" ht="14.25" customHeight="1">
      <c r="A3256" s="123"/>
      <c r="B3256" s="122"/>
      <c r="C3256" s="123"/>
      <c r="E3256" s="224"/>
      <c r="F3256" s="224"/>
      <c r="G3256" s="224"/>
      <c r="H3256" s="224"/>
      <c r="I3256" s="232"/>
      <c r="J3256" s="224"/>
      <c r="K3256" s="224"/>
      <c r="L3256" s="224"/>
      <c r="M3256" s="233"/>
      <c r="N3256" s="224"/>
      <c r="P3256" s="233"/>
      <c r="Q3256" s="154"/>
      <c r="R3256" s="154"/>
      <c r="S3256" s="154"/>
      <c r="T3256" s="154"/>
      <c r="U3256" s="236"/>
      <c r="V3256" s="225"/>
      <c r="W3256" s="246"/>
      <c r="X3256" s="247"/>
      <c r="Y3256" s="248"/>
      <c r="Z3256" s="249"/>
      <c r="AA3256" s="249"/>
      <c r="AB3256" s="256"/>
      <c r="AC3256" s="256"/>
      <c r="AD3256" s="230"/>
      <c r="AE3256" s="251"/>
      <c r="AF3256" s="252"/>
      <c r="AG3256" s="255"/>
      <c r="AH3256" s="253"/>
      <c r="AI3256" s="230"/>
      <c r="AJ3256" s="230"/>
      <c r="AK3256" s="230"/>
      <c r="AL3256" s="230"/>
      <c r="AM3256" s="230"/>
      <c r="AN3256" s="230"/>
      <c r="AO3256" s="230"/>
      <c r="AP3256" s="230"/>
      <c r="AQ3256" s="230"/>
      <c r="AR3256" s="249"/>
      <c r="AS3256" s="230"/>
      <c r="AT3256" s="230"/>
      <c r="AU3256" s="230"/>
      <c r="AV3256" s="230"/>
      <c r="AW3256" s="230"/>
      <c r="AX3256" s="230"/>
      <c r="AY3256" s="230"/>
      <c r="AZ3256" s="230"/>
      <c r="BA3256" s="230"/>
      <c r="BB3256" s="230"/>
      <c r="BC3256" s="230"/>
      <c r="BD3256" s="230"/>
      <c r="BE3256" s="230"/>
      <c r="BF3256" s="230"/>
      <c r="BG3256" s="230"/>
      <c r="BH3256" s="230"/>
      <c r="BI3256" s="230"/>
      <c r="BJ3256" s="230"/>
      <c r="BK3256" s="230"/>
      <c r="BL3256" s="230"/>
      <c r="BM3256" s="230"/>
      <c r="BN3256" s="230"/>
      <c r="BO3256" s="230"/>
      <c r="BP3256" s="230"/>
      <c r="BQ3256" s="230"/>
      <c r="BR3256" s="230"/>
      <c r="BS3256" s="230"/>
      <c r="BT3256" s="230"/>
      <c r="BU3256" s="230"/>
      <c r="BV3256" s="230"/>
      <c r="BW3256" s="230"/>
      <c r="BX3256" s="230"/>
      <c r="BY3256" s="230"/>
      <c r="BZ3256" s="230"/>
      <c r="CA3256" s="230"/>
      <c r="CB3256" s="230"/>
      <c r="CC3256" s="230"/>
      <c r="CD3256" s="230"/>
      <c r="CE3256" s="230"/>
      <c r="CF3256" s="230"/>
      <c r="CG3256" s="230"/>
      <c r="CH3256" s="230"/>
      <c r="CI3256" s="230"/>
      <c r="CJ3256" s="230"/>
    </row>
    <row r="3257" spans="1:88" ht="14.25" customHeight="1">
      <c r="A3257" s="123"/>
      <c r="B3257" s="122"/>
      <c r="C3257" s="123"/>
      <c r="E3257" s="224"/>
      <c r="F3257" s="224"/>
      <c r="G3257" s="224"/>
      <c r="H3257" s="224"/>
      <c r="I3257" s="232"/>
      <c r="J3257" s="224"/>
      <c r="K3257" s="224"/>
      <c r="L3257" s="224"/>
      <c r="M3257" s="233"/>
      <c r="N3257" s="224"/>
      <c r="P3257" s="233"/>
      <c r="Q3257" s="154"/>
      <c r="R3257" s="154"/>
      <c r="S3257" s="154"/>
      <c r="T3257" s="154"/>
      <c r="U3257" s="236"/>
      <c r="V3257" s="225"/>
      <c r="W3257" s="246"/>
      <c r="X3257" s="247"/>
      <c r="Y3257" s="248"/>
      <c r="Z3257" s="249"/>
      <c r="AA3257" s="249"/>
      <c r="AB3257" s="256"/>
      <c r="AC3257" s="256"/>
      <c r="AD3257" s="230"/>
      <c r="AE3257" s="251"/>
      <c r="AF3257" s="252"/>
      <c r="AG3257" s="255"/>
      <c r="AH3257" s="253"/>
      <c r="AI3257" s="230"/>
      <c r="AJ3257" s="230"/>
      <c r="AK3257" s="230"/>
      <c r="AL3257" s="230"/>
      <c r="AM3257" s="230"/>
      <c r="AN3257" s="230"/>
      <c r="AO3257" s="230"/>
      <c r="AP3257" s="230"/>
      <c r="AQ3257" s="230"/>
      <c r="AR3257" s="249"/>
      <c r="AS3257" s="230"/>
      <c r="AT3257" s="230"/>
      <c r="AU3257" s="230"/>
      <c r="AV3257" s="230"/>
      <c r="AW3257" s="230"/>
      <c r="AX3257" s="230"/>
      <c r="AY3257" s="230"/>
      <c r="AZ3257" s="230"/>
      <c r="BA3257" s="230"/>
      <c r="BB3257" s="230"/>
      <c r="BC3257" s="230"/>
      <c r="BD3257" s="230"/>
      <c r="BE3257" s="230"/>
      <c r="BF3257" s="230"/>
      <c r="BG3257" s="230"/>
      <c r="BH3257" s="230"/>
      <c r="BI3257" s="230"/>
      <c r="BJ3257" s="230"/>
      <c r="BK3257" s="230"/>
      <c r="BL3257" s="230"/>
      <c r="BM3257" s="230"/>
      <c r="BN3257" s="230"/>
      <c r="BO3257" s="230"/>
      <c r="BP3257" s="230"/>
      <c r="BQ3257" s="230"/>
      <c r="BR3257" s="230"/>
      <c r="BS3257" s="230"/>
      <c r="BT3257" s="230"/>
      <c r="BU3257" s="230"/>
      <c r="BV3257" s="230"/>
      <c r="BW3257" s="230"/>
      <c r="BX3257" s="230"/>
      <c r="BY3257" s="230"/>
      <c r="BZ3257" s="230"/>
      <c r="CA3257" s="230"/>
      <c r="CB3257" s="230"/>
      <c r="CC3257" s="230"/>
      <c r="CD3257" s="230"/>
      <c r="CE3257" s="230"/>
      <c r="CF3257" s="230"/>
      <c r="CG3257" s="230"/>
      <c r="CH3257" s="230"/>
      <c r="CI3257" s="230"/>
      <c r="CJ3257" s="230"/>
    </row>
    <row r="3258" spans="1:88" ht="14.25" customHeight="1">
      <c r="A3258" s="123"/>
      <c r="B3258" s="122"/>
      <c r="C3258" s="123"/>
      <c r="E3258" s="224"/>
      <c r="F3258" s="224"/>
      <c r="G3258" s="224"/>
      <c r="H3258" s="224"/>
      <c r="I3258" s="232"/>
      <c r="J3258" s="224"/>
      <c r="K3258" s="224"/>
      <c r="L3258" s="224"/>
      <c r="M3258" s="233"/>
      <c r="N3258" s="224"/>
      <c r="P3258" s="233"/>
      <c r="Q3258" s="154"/>
      <c r="R3258" s="154"/>
      <c r="S3258" s="154"/>
      <c r="T3258" s="154"/>
      <c r="U3258" s="236"/>
      <c r="V3258" s="225"/>
      <c r="W3258" s="246"/>
      <c r="X3258" s="247"/>
      <c r="Y3258" s="248"/>
      <c r="Z3258" s="249"/>
      <c r="AA3258" s="249"/>
      <c r="AB3258" s="256"/>
      <c r="AC3258" s="256"/>
      <c r="AD3258" s="230"/>
      <c r="AE3258" s="251"/>
      <c r="AF3258" s="252"/>
      <c r="AG3258" s="255"/>
      <c r="AH3258" s="253"/>
      <c r="AI3258" s="230"/>
      <c r="AJ3258" s="230"/>
      <c r="AK3258" s="230"/>
      <c r="AL3258" s="230"/>
      <c r="AM3258" s="230"/>
      <c r="AN3258" s="230"/>
      <c r="AO3258" s="230"/>
      <c r="AP3258" s="230"/>
      <c r="AQ3258" s="230"/>
      <c r="AR3258" s="249"/>
      <c r="AS3258" s="230"/>
      <c r="AT3258" s="230"/>
      <c r="AU3258" s="230"/>
      <c r="AV3258" s="230"/>
      <c r="AW3258" s="230"/>
      <c r="AX3258" s="230"/>
      <c r="AY3258" s="230"/>
      <c r="AZ3258" s="230"/>
      <c r="BA3258" s="230"/>
      <c r="BB3258" s="230"/>
      <c r="BC3258" s="230"/>
      <c r="BD3258" s="230"/>
      <c r="BE3258" s="230"/>
      <c r="BF3258" s="230"/>
      <c r="BG3258" s="230"/>
      <c r="BH3258" s="230"/>
      <c r="BI3258" s="230"/>
      <c r="BJ3258" s="230"/>
      <c r="BK3258" s="230"/>
      <c r="BL3258" s="230"/>
      <c r="BM3258" s="230"/>
      <c r="BN3258" s="230"/>
      <c r="BO3258" s="230"/>
      <c r="BP3258" s="230"/>
      <c r="BQ3258" s="230"/>
      <c r="BR3258" s="230"/>
      <c r="BS3258" s="230"/>
      <c r="BT3258" s="230"/>
      <c r="BU3258" s="230"/>
      <c r="BV3258" s="230"/>
      <c r="BW3258" s="230"/>
      <c r="BX3258" s="230"/>
      <c r="BY3258" s="230"/>
      <c r="BZ3258" s="230"/>
      <c r="CA3258" s="230"/>
      <c r="CB3258" s="230"/>
      <c r="CC3258" s="230"/>
      <c r="CD3258" s="230"/>
      <c r="CE3258" s="230"/>
      <c r="CF3258" s="230"/>
      <c r="CG3258" s="230"/>
      <c r="CH3258" s="230"/>
      <c r="CI3258" s="230"/>
      <c r="CJ3258" s="230"/>
    </row>
    <row r="3259" spans="1:88" ht="14.25" customHeight="1">
      <c r="A3259" s="123"/>
      <c r="B3259" s="122"/>
      <c r="C3259" s="123"/>
      <c r="E3259" s="224"/>
      <c r="F3259" s="224"/>
      <c r="G3259" s="224"/>
      <c r="H3259" s="224"/>
      <c r="I3259" s="232"/>
      <c r="J3259" s="224"/>
      <c r="K3259" s="224"/>
      <c r="L3259" s="224"/>
      <c r="M3259" s="233"/>
      <c r="N3259" s="224"/>
      <c r="P3259" s="233"/>
      <c r="Q3259" s="154"/>
      <c r="R3259" s="154"/>
      <c r="S3259" s="154"/>
      <c r="T3259" s="154"/>
      <c r="U3259" s="236"/>
      <c r="V3259" s="225"/>
      <c r="W3259" s="246"/>
      <c r="X3259" s="247"/>
      <c r="Y3259" s="248"/>
      <c r="Z3259" s="249"/>
      <c r="AA3259" s="249"/>
      <c r="AB3259" s="256"/>
      <c r="AC3259" s="256"/>
      <c r="AD3259" s="230"/>
      <c r="AE3259" s="251"/>
      <c r="AF3259" s="252"/>
      <c r="AG3259" s="255"/>
      <c r="AH3259" s="253"/>
      <c r="AI3259" s="230"/>
      <c r="AJ3259" s="230"/>
      <c r="AK3259" s="230"/>
      <c r="AL3259" s="230"/>
      <c r="AM3259" s="230"/>
      <c r="AN3259" s="230"/>
      <c r="AO3259" s="230"/>
      <c r="AP3259" s="230"/>
      <c r="AQ3259" s="230"/>
      <c r="AR3259" s="249"/>
      <c r="AS3259" s="230"/>
      <c r="AT3259" s="230"/>
      <c r="AU3259" s="230"/>
      <c r="AV3259" s="230"/>
      <c r="AW3259" s="230"/>
      <c r="AX3259" s="230"/>
      <c r="AY3259" s="230"/>
      <c r="AZ3259" s="230"/>
      <c r="BA3259" s="230"/>
      <c r="BB3259" s="230"/>
      <c r="BC3259" s="230"/>
      <c r="BD3259" s="230"/>
      <c r="BE3259" s="230"/>
      <c r="BF3259" s="230"/>
      <c r="BG3259" s="230"/>
      <c r="BH3259" s="230"/>
      <c r="BI3259" s="230"/>
      <c r="BJ3259" s="230"/>
      <c r="BK3259" s="230"/>
      <c r="BL3259" s="230"/>
      <c r="BM3259" s="230"/>
      <c r="BN3259" s="230"/>
      <c r="BO3259" s="230"/>
      <c r="BP3259" s="230"/>
      <c r="BQ3259" s="230"/>
      <c r="BR3259" s="230"/>
      <c r="BS3259" s="230"/>
      <c r="BT3259" s="230"/>
      <c r="BU3259" s="230"/>
      <c r="BV3259" s="230"/>
      <c r="BW3259" s="230"/>
      <c r="BX3259" s="230"/>
      <c r="BY3259" s="230"/>
      <c r="BZ3259" s="230"/>
      <c r="CA3259" s="230"/>
      <c r="CB3259" s="230"/>
      <c r="CC3259" s="230"/>
      <c r="CD3259" s="230"/>
      <c r="CE3259" s="230"/>
      <c r="CF3259" s="230"/>
      <c r="CG3259" s="230"/>
      <c r="CH3259" s="230"/>
      <c r="CI3259" s="230"/>
      <c r="CJ3259" s="230"/>
    </row>
    <row r="3260" spans="1:88" ht="14.25" customHeight="1">
      <c r="A3260" s="123"/>
      <c r="B3260" s="122"/>
      <c r="C3260" s="123"/>
      <c r="E3260" s="224"/>
      <c r="F3260" s="224"/>
      <c r="G3260" s="224"/>
      <c r="H3260" s="224"/>
      <c r="I3260" s="232"/>
      <c r="J3260" s="224"/>
      <c r="K3260" s="224"/>
      <c r="L3260" s="224"/>
      <c r="M3260" s="233"/>
      <c r="N3260" s="224"/>
      <c r="P3260" s="233"/>
      <c r="Q3260" s="154"/>
      <c r="R3260" s="154"/>
      <c r="S3260" s="154"/>
      <c r="T3260" s="154"/>
      <c r="U3260" s="236"/>
      <c r="V3260" s="225"/>
      <c r="W3260" s="246"/>
      <c r="X3260" s="247"/>
      <c r="Y3260" s="248"/>
      <c r="Z3260" s="249"/>
      <c r="AA3260" s="249"/>
      <c r="AB3260" s="256"/>
      <c r="AC3260" s="256"/>
      <c r="AD3260" s="230"/>
      <c r="AE3260" s="251"/>
      <c r="AF3260" s="252"/>
      <c r="AG3260" s="255"/>
      <c r="AH3260" s="253"/>
      <c r="AI3260" s="230"/>
      <c r="AJ3260" s="230"/>
      <c r="AK3260" s="230"/>
      <c r="AL3260" s="230"/>
      <c r="AM3260" s="230"/>
      <c r="AN3260" s="230"/>
      <c r="AO3260" s="230"/>
      <c r="AP3260" s="230"/>
      <c r="AQ3260" s="230"/>
      <c r="AR3260" s="249"/>
      <c r="AS3260" s="230"/>
      <c r="AT3260" s="230"/>
      <c r="AU3260" s="230"/>
      <c r="AV3260" s="230"/>
      <c r="AW3260" s="230"/>
      <c r="AX3260" s="230"/>
      <c r="AY3260" s="230"/>
      <c r="AZ3260" s="230"/>
      <c r="BA3260" s="230"/>
      <c r="BB3260" s="230"/>
      <c r="BC3260" s="230"/>
      <c r="BD3260" s="230"/>
      <c r="BE3260" s="230"/>
      <c r="BF3260" s="230"/>
      <c r="BG3260" s="230"/>
      <c r="BH3260" s="230"/>
      <c r="BI3260" s="230"/>
      <c r="BJ3260" s="230"/>
      <c r="BK3260" s="230"/>
      <c r="BL3260" s="230"/>
      <c r="BM3260" s="230"/>
      <c r="BN3260" s="230"/>
      <c r="BO3260" s="230"/>
      <c r="BP3260" s="230"/>
      <c r="BQ3260" s="230"/>
      <c r="BR3260" s="230"/>
      <c r="BS3260" s="230"/>
      <c r="BT3260" s="230"/>
      <c r="BU3260" s="230"/>
      <c r="BV3260" s="230"/>
      <c r="BW3260" s="230"/>
      <c r="BX3260" s="230"/>
      <c r="BY3260" s="230"/>
      <c r="BZ3260" s="230"/>
      <c r="CA3260" s="230"/>
      <c r="CB3260" s="230"/>
      <c r="CC3260" s="230"/>
      <c r="CD3260" s="230"/>
      <c r="CE3260" s="230"/>
      <c r="CF3260" s="230"/>
      <c r="CG3260" s="230"/>
      <c r="CH3260" s="230"/>
      <c r="CI3260" s="230"/>
      <c r="CJ3260" s="230"/>
    </row>
    <row r="3261" spans="1:88" ht="14.25" customHeight="1">
      <c r="A3261" s="123"/>
      <c r="B3261" s="122"/>
      <c r="C3261" s="123"/>
      <c r="E3261" s="224"/>
      <c r="F3261" s="224"/>
      <c r="G3261" s="224"/>
      <c r="H3261" s="224"/>
      <c r="I3261" s="232"/>
      <c r="J3261" s="224"/>
      <c r="K3261" s="224"/>
      <c r="L3261" s="224"/>
      <c r="M3261" s="233"/>
      <c r="N3261" s="224"/>
      <c r="P3261" s="233"/>
      <c r="Q3261" s="154"/>
      <c r="R3261" s="154"/>
      <c r="S3261" s="154"/>
      <c r="T3261" s="154"/>
      <c r="U3261" s="236"/>
      <c r="V3261" s="225"/>
      <c r="W3261" s="246"/>
      <c r="X3261" s="247"/>
      <c r="Y3261" s="248"/>
      <c r="Z3261" s="249"/>
      <c r="AA3261" s="249"/>
      <c r="AB3261" s="256"/>
      <c r="AC3261" s="256"/>
      <c r="AD3261" s="230"/>
      <c r="AE3261" s="251"/>
      <c r="AF3261" s="252"/>
      <c r="AG3261" s="255"/>
      <c r="AH3261" s="253"/>
      <c r="AI3261" s="230"/>
      <c r="AJ3261" s="230"/>
      <c r="AK3261" s="230"/>
      <c r="AL3261" s="230"/>
      <c r="AM3261" s="230"/>
      <c r="AN3261" s="230"/>
      <c r="AO3261" s="230"/>
      <c r="AP3261" s="230"/>
      <c r="AQ3261" s="230"/>
      <c r="AR3261" s="249"/>
      <c r="AS3261" s="230"/>
      <c r="AT3261" s="230"/>
      <c r="AU3261" s="230"/>
      <c r="AV3261" s="230"/>
      <c r="AW3261" s="230"/>
      <c r="AX3261" s="230"/>
      <c r="AY3261" s="230"/>
      <c r="AZ3261" s="230"/>
      <c r="BA3261" s="230"/>
      <c r="BB3261" s="230"/>
      <c r="BC3261" s="230"/>
      <c r="BD3261" s="230"/>
      <c r="BE3261" s="230"/>
      <c r="BF3261" s="230"/>
      <c r="BG3261" s="230"/>
      <c r="BH3261" s="230"/>
      <c r="BI3261" s="230"/>
      <c r="BJ3261" s="230"/>
      <c r="BK3261" s="230"/>
      <c r="BL3261" s="230"/>
      <c r="BM3261" s="230"/>
      <c r="BN3261" s="230"/>
      <c r="BO3261" s="230"/>
      <c r="BP3261" s="230"/>
      <c r="BQ3261" s="230"/>
      <c r="BR3261" s="230"/>
      <c r="BS3261" s="230"/>
      <c r="BT3261" s="230"/>
      <c r="BU3261" s="230"/>
      <c r="BV3261" s="230"/>
      <c r="BW3261" s="230"/>
      <c r="BX3261" s="230"/>
      <c r="BY3261" s="230"/>
      <c r="BZ3261" s="230"/>
      <c r="CA3261" s="230"/>
      <c r="CB3261" s="230"/>
      <c r="CC3261" s="230"/>
      <c r="CD3261" s="230"/>
      <c r="CE3261" s="230"/>
      <c r="CF3261" s="230"/>
      <c r="CG3261" s="230"/>
      <c r="CH3261" s="230"/>
      <c r="CI3261" s="230"/>
      <c r="CJ3261" s="230"/>
    </row>
    <row r="3262" spans="1:88" ht="14.25" customHeight="1">
      <c r="A3262" s="123"/>
      <c r="B3262" s="122"/>
      <c r="C3262" s="123"/>
      <c r="E3262" s="224"/>
      <c r="F3262" s="224"/>
      <c r="G3262" s="224"/>
      <c r="H3262" s="224"/>
      <c r="I3262" s="232"/>
      <c r="J3262" s="224"/>
      <c r="K3262" s="224"/>
      <c r="L3262" s="224"/>
      <c r="M3262" s="233"/>
      <c r="N3262" s="224"/>
      <c r="P3262" s="233"/>
      <c r="Q3262" s="154"/>
      <c r="R3262" s="154"/>
      <c r="S3262" s="154"/>
      <c r="T3262" s="154"/>
      <c r="U3262" s="236"/>
      <c r="V3262" s="225"/>
      <c r="W3262" s="246"/>
      <c r="X3262" s="247"/>
      <c r="Y3262" s="248"/>
      <c r="Z3262" s="249"/>
      <c r="AA3262" s="249"/>
      <c r="AB3262" s="256"/>
      <c r="AC3262" s="256"/>
      <c r="AD3262" s="230"/>
      <c r="AE3262" s="251"/>
      <c r="AF3262" s="252"/>
      <c r="AG3262" s="255"/>
      <c r="AH3262" s="253"/>
      <c r="AI3262" s="230"/>
      <c r="AJ3262" s="230"/>
      <c r="AK3262" s="230"/>
      <c r="AL3262" s="230"/>
      <c r="AM3262" s="230"/>
      <c r="AN3262" s="230"/>
      <c r="AO3262" s="230"/>
      <c r="AP3262" s="230"/>
      <c r="AQ3262" s="230"/>
      <c r="AR3262" s="249"/>
      <c r="AS3262" s="230"/>
      <c r="AT3262" s="230"/>
      <c r="AU3262" s="230"/>
      <c r="AV3262" s="230"/>
      <c r="AW3262" s="230"/>
      <c r="AX3262" s="230"/>
      <c r="AY3262" s="230"/>
      <c r="AZ3262" s="230"/>
      <c r="BA3262" s="230"/>
      <c r="BB3262" s="230"/>
      <c r="BC3262" s="230"/>
      <c r="BD3262" s="230"/>
      <c r="BE3262" s="230"/>
      <c r="BF3262" s="230"/>
      <c r="BG3262" s="230"/>
      <c r="BH3262" s="230"/>
      <c r="BI3262" s="230"/>
      <c r="BJ3262" s="230"/>
      <c r="BK3262" s="230"/>
      <c r="BL3262" s="230"/>
      <c r="BM3262" s="230"/>
      <c r="BN3262" s="230"/>
      <c r="BO3262" s="230"/>
      <c r="BP3262" s="230"/>
      <c r="BQ3262" s="230"/>
      <c r="BR3262" s="230"/>
      <c r="BS3262" s="230"/>
      <c r="BT3262" s="230"/>
      <c r="BU3262" s="230"/>
      <c r="BV3262" s="230"/>
      <c r="BW3262" s="230"/>
      <c r="BX3262" s="230"/>
      <c r="BY3262" s="230"/>
      <c r="BZ3262" s="230"/>
      <c r="CA3262" s="230"/>
      <c r="CB3262" s="230"/>
      <c r="CC3262" s="230"/>
      <c r="CD3262" s="230"/>
      <c r="CE3262" s="230"/>
      <c r="CF3262" s="230"/>
      <c r="CG3262" s="230"/>
      <c r="CH3262" s="230"/>
      <c r="CI3262" s="230"/>
      <c r="CJ3262" s="230"/>
    </row>
    <row r="3263" spans="1:88" ht="14.25" customHeight="1">
      <c r="A3263" s="123"/>
      <c r="B3263" s="122"/>
      <c r="C3263" s="123"/>
      <c r="E3263" s="224"/>
      <c r="F3263" s="224"/>
      <c r="G3263" s="224"/>
      <c r="H3263" s="224"/>
      <c r="I3263" s="232"/>
      <c r="J3263" s="224"/>
      <c r="K3263" s="224"/>
      <c r="L3263" s="224"/>
      <c r="M3263" s="233"/>
      <c r="N3263" s="224"/>
      <c r="P3263" s="233"/>
      <c r="Q3263" s="154"/>
      <c r="R3263" s="154"/>
      <c r="S3263" s="154"/>
      <c r="T3263" s="154"/>
      <c r="U3263" s="236"/>
      <c r="V3263" s="225"/>
      <c r="W3263" s="246"/>
      <c r="X3263" s="247"/>
      <c r="Y3263" s="248"/>
      <c r="Z3263" s="249"/>
      <c r="AA3263" s="249"/>
      <c r="AB3263" s="256"/>
      <c r="AC3263" s="256"/>
      <c r="AD3263" s="230"/>
      <c r="AE3263" s="251"/>
      <c r="AF3263" s="252"/>
      <c r="AG3263" s="255"/>
      <c r="AH3263" s="253"/>
      <c r="AI3263" s="230"/>
      <c r="AJ3263" s="230"/>
      <c r="AK3263" s="230"/>
      <c r="AL3263" s="230"/>
      <c r="AM3263" s="230"/>
      <c r="AN3263" s="230"/>
      <c r="AO3263" s="230"/>
      <c r="AP3263" s="230"/>
      <c r="AQ3263" s="230"/>
      <c r="AR3263" s="249"/>
      <c r="AS3263" s="230"/>
      <c r="AT3263" s="230"/>
      <c r="AU3263" s="230"/>
      <c r="AV3263" s="230"/>
      <c r="AW3263" s="230"/>
      <c r="AX3263" s="230"/>
      <c r="AY3263" s="230"/>
      <c r="AZ3263" s="230"/>
      <c r="BA3263" s="230"/>
      <c r="BB3263" s="230"/>
      <c r="BC3263" s="230"/>
      <c r="BD3263" s="230"/>
      <c r="BE3263" s="230"/>
      <c r="BF3263" s="230"/>
      <c r="BG3263" s="230"/>
      <c r="BH3263" s="230"/>
      <c r="BI3263" s="230"/>
      <c r="BJ3263" s="230"/>
      <c r="BK3263" s="230"/>
      <c r="BL3263" s="230"/>
      <c r="BM3263" s="230"/>
      <c r="BN3263" s="230"/>
      <c r="BO3263" s="230"/>
      <c r="BP3263" s="230"/>
      <c r="BQ3263" s="230"/>
      <c r="BR3263" s="230"/>
      <c r="BS3263" s="230"/>
      <c r="BT3263" s="230"/>
      <c r="BU3263" s="230"/>
      <c r="BV3263" s="230"/>
      <c r="BW3263" s="230"/>
      <c r="BX3263" s="230"/>
      <c r="BY3263" s="230"/>
      <c r="BZ3263" s="230"/>
      <c r="CA3263" s="230"/>
      <c r="CB3263" s="230"/>
      <c r="CC3263" s="230"/>
      <c r="CD3263" s="230"/>
      <c r="CE3263" s="230"/>
      <c r="CF3263" s="230"/>
      <c r="CG3263" s="230"/>
      <c r="CH3263" s="230"/>
      <c r="CI3263" s="230"/>
      <c r="CJ3263" s="230"/>
    </row>
    <row r="3264" spans="1:88" ht="14.25" customHeight="1">
      <c r="A3264" s="123"/>
      <c r="B3264" s="122"/>
      <c r="C3264" s="123"/>
      <c r="E3264" s="224"/>
      <c r="F3264" s="224"/>
      <c r="G3264" s="224"/>
      <c r="H3264" s="224"/>
      <c r="I3264" s="232"/>
      <c r="J3264" s="224"/>
      <c r="K3264" s="224"/>
      <c r="L3264" s="224"/>
      <c r="M3264" s="233"/>
      <c r="N3264" s="224"/>
      <c r="P3264" s="233"/>
      <c r="Q3264" s="154"/>
      <c r="R3264" s="154"/>
      <c r="S3264" s="154"/>
      <c r="T3264" s="154"/>
      <c r="U3264" s="236"/>
      <c r="V3264" s="225"/>
      <c r="W3264" s="246"/>
      <c r="X3264" s="247"/>
      <c r="Y3264" s="248"/>
      <c r="Z3264" s="249"/>
      <c r="AA3264" s="249"/>
      <c r="AB3264" s="256"/>
      <c r="AC3264" s="256"/>
      <c r="AD3264" s="230"/>
      <c r="AE3264" s="251"/>
      <c r="AF3264" s="252"/>
      <c r="AG3264" s="255"/>
      <c r="AH3264" s="253"/>
      <c r="AI3264" s="230"/>
      <c r="AJ3264" s="230"/>
      <c r="AK3264" s="230"/>
      <c r="AL3264" s="230"/>
      <c r="AM3264" s="230"/>
      <c r="AN3264" s="230"/>
      <c r="AO3264" s="230"/>
      <c r="AP3264" s="230"/>
      <c r="AQ3264" s="230"/>
      <c r="AR3264" s="249"/>
      <c r="AS3264" s="230"/>
      <c r="AT3264" s="230"/>
      <c r="AU3264" s="230"/>
      <c r="AV3264" s="230"/>
      <c r="AW3264" s="230"/>
      <c r="AX3264" s="230"/>
      <c r="AY3264" s="230"/>
      <c r="AZ3264" s="230"/>
      <c r="BA3264" s="230"/>
      <c r="BB3264" s="230"/>
      <c r="BC3264" s="230"/>
      <c r="BD3264" s="230"/>
      <c r="BE3264" s="230"/>
      <c r="BF3264" s="230"/>
      <c r="BG3264" s="230"/>
      <c r="BH3264" s="230"/>
      <c r="BI3264" s="230"/>
      <c r="BJ3264" s="230"/>
      <c r="BK3264" s="230"/>
      <c r="BL3264" s="230"/>
      <c r="BM3264" s="230"/>
      <c r="BN3264" s="230"/>
      <c r="BO3264" s="230"/>
      <c r="BP3264" s="230"/>
      <c r="BQ3264" s="230"/>
      <c r="BR3264" s="230"/>
      <c r="BS3264" s="230"/>
      <c r="BT3264" s="230"/>
      <c r="BU3264" s="230"/>
      <c r="BV3264" s="230"/>
      <c r="BW3264" s="230"/>
      <c r="BX3264" s="230"/>
      <c r="BY3264" s="230"/>
      <c r="BZ3264" s="230"/>
      <c r="CA3264" s="230"/>
      <c r="CB3264" s="230"/>
      <c r="CC3264" s="230"/>
      <c r="CD3264" s="230"/>
      <c r="CE3264" s="230"/>
      <c r="CF3264" s="230"/>
      <c r="CG3264" s="230"/>
      <c r="CH3264" s="230"/>
      <c r="CI3264" s="230"/>
      <c r="CJ3264" s="230"/>
    </row>
    <row r="3265" spans="1:88" ht="14.25" customHeight="1">
      <c r="A3265" s="123"/>
      <c r="B3265" s="122"/>
      <c r="C3265" s="123"/>
      <c r="E3265" s="224"/>
      <c r="F3265" s="224"/>
      <c r="G3265" s="224"/>
      <c r="H3265" s="224"/>
      <c r="I3265" s="232"/>
      <c r="J3265" s="224"/>
      <c r="K3265" s="224"/>
      <c r="L3265" s="224"/>
      <c r="M3265" s="233"/>
      <c r="N3265" s="224"/>
      <c r="P3265" s="233"/>
      <c r="Q3265" s="154"/>
      <c r="R3265" s="154"/>
      <c r="S3265" s="154"/>
      <c r="T3265" s="154"/>
      <c r="U3265" s="236"/>
      <c r="V3265" s="225"/>
      <c r="W3265" s="246"/>
      <c r="X3265" s="247"/>
      <c r="Y3265" s="248"/>
      <c r="Z3265" s="249"/>
      <c r="AA3265" s="249"/>
      <c r="AB3265" s="256"/>
      <c r="AC3265" s="256"/>
      <c r="AD3265" s="230"/>
      <c r="AE3265" s="251"/>
      <c r="AF3265" s="252"/>
      <c r="AG3265" s="255"/>
      <c r="AH3265" s="253"/>
      <c r="AI3265" s="230"/>
      <c r="AJ3265" s="230"/>
      <c r="AK3265" s="230"/>
      <c r="AL3265" s="230"/>
      <c r="AM3265" s="230"/>
      <c r="AN3265" s="230"/>
      <c r="AO3265" s="230"/>
      <c r="AP3265" s="230"/>
      <c r="AQ3265" s="230"/>
      <c r="AR3265" s="249"/>
      <c r="AS3265" s="230"/>
      <c r="AT3265" s="230"/>
      <c r="AU3265" s="230"/>
      <c r="AV3265" s="230"/>
      <c r="AW3265" s="230"/>
      <c r="AX3265" s="230"/>
      <c r="AY3265" s="230"/>
      <c r="AZ3265" s="230"/>
      <c r="BA3265" s="230"/>
      <c r="BB3265" s="230"/>
      <c r="BC3265" s="230"/>
      <c r="BD3265" s="230"/>
      <c r="BE3265" s="230"/>
      <c r="BF3265" s="230"/>
      <c r="BG3265" s="230"/>
      <c r="BH3265" s="230"/>
      <c r="BI3265" s="230"/>
      <c r="BJ3265" s="230"/>
      <c r="BK3265" s="230"/>
      <c r="BL3265" s="230"/>
      <c r="BM3265" s="230"/>
      <c r="BN3265" s="230"/>
      <c r="BO3265" s="230"/>
      <c r="BP3265" s="230"/>
      <c r="BQ3265" s="230"/>
      <c r="BR3265" s="230"/>
      <c r="BS3265" s="230"/>
      <c r="BT3265" s="230"/>
      <c r="BU3265" s="230"/>
      <c r="BV3265" s="230"/>
      <c r="BW3265" s="230"/>
      <c r="BX3265" s="230"/>
      <c r="BY3265" s="230"/>
      <c r="BZ3265" s="230"/>
      <c r="CA3265" s="230"/>
      <c r="CB3265" s="230"/>
      <c r="CC3265" s="230"/>
      <c r="CD3265" s="230"/>
      <c r="CE3265" s="230"/>
      <c r="CF3265" s="230"/>
      <c r="CG3265" s="230"/>
      <c r="CH3265" s="230"/>
      <c r="CI3265" s="230"/>
      <c r="CJ3265" s="230"/>
    </row>
    <row r="3266" spans="1:88" ht="14.25" customHeight="1">
      <c r="A3266" s="123"/>
      <c r="B3266" s="122"/>
      <c r="C3266" s="123"/>
      <c r="E3266" s="224"/>
      <c r="F3266" s="224"/>
      <c r="G3266" s="224"/>
      <c r="H3266" s="224"/>
      <c r="I3266" s="232"/>
      <c r="J3266" s="224"/>
      <c r="K3266" s="224"/>
      <c r="L3266" s="224"/>
      <c r="M3266" s="233"/>
      <c r="N3266" s="224"/>
      <c r="P3266" s="233"/>
      <c r="Q3266" s="154"/>
      <c r="R3266" s="154"/>
      <c r="S3266" s="154"/>
      <c r="T3266" s="154"/>
      <c r="U3266" s="236"/>
      <c r="V3266" s="225"/>
      <c r="W3266" s="246"/>
      <c r="X3266" s="247"/>
      <c r="Y3266" s="248"/>
      <c r="Z3266" s="249"/>
      <c r="AA3266" s="249"/>
      <c r="AB3266" s="256"/>
      <c r="AC3266" s="256"/>
      <c r="AD3266" s="230"/>
      <c r="AE3266" s="251"/>
      <c r="AF3266" s="252"/>
      <c r="AG3266" s="255"/>
      <c r="AH3266" s="253"/>
      <c r="AI3266" s="230"/>
      <c r="AJ3266" s="230"/>
      <c r="AK3266" s="230"/>
      <c r="AL3266" s="230"/>
      <c r="AM3266" s="230"/>
      <c r="AN3266" s="230"/>
      <c r="AO3266" s="230"/>
      <c r="AP3266" s="230"/>
      <c r="AQ3266" s="230"/>
      <c r="AR3266" s="249"/>
      <c r="AS3266" s="230"/>
      <c r="AT3266" s="230"/>
      <c r="AU3266" s="230"/>
      <c r="AV3266" s="230"/>
      <c r="AW3266" s="230"/>
      <c r="AX3266" s="230"/>
      <c r="AY3266" s="230"/>
      <c r="AZ3266" s="230"/>
      <c r="BA3266" s="230"/>
      <c r="BB3266" s="230"/>
      <c r="BC3266" s="230"/>
      <c r="BD3266" s="230"/>
      <c r="BE3266" s="230"/>
      <c r="BF3266" s="230"/>
      <c r="BG3266" s="230"/>
      <c r="BH3266" s="230"/>
      <c r="BI3266" s="230"/>
      <c r="BJ3266" s="230"/>
      <c r="BK3266" s="230"/>
      <c r="BL3266" s="230"/>
      <c r="BM3266" s="230"/>
      <c r="BN3266" s="230"/>
      <c r="BO3266" s="230"/>
      <c r="BP3266" s="230"/>
      <c r="BQ3266" s="230"/>
      <c r="BR3266" s="230"/>
      <c r="BS3266" s="230"/>
      <c r="BT3266" s="230"/>
      <c r="BU3266" s="230"/>
      <c r="BV3266" s="230"/>
      <c r="BW3266" s="230"/>
      <c r="BX3266" s="230"/>
      <c r="BY3266" s="230"/>
      <c r="BZ3266" s="230"/>
      <c r="CA3266" s="230"/>
      <c r="CB3266" s="230"/>
      <c r="CC3266" s="230"/>
      <c r="CD3266" s="230"/>
      <c r="CE3266" s="230"/>
      <c r="CF3266" s="230"/>
      <c r="CG3266" s="230"/>
      <c r="CH3266" s="230"/>
      <c r="CI3266" s="230"/>
      <c r="CJ3266" s="230"/>
    </row>
    <row r="3267" spans="1:88" ht="14.25" customHeight="1">
      <c r="A3267" s="123"/>
      <c r="B3267" s="122"/>
      <c r="C3267" s="123"/>
      <c r="E3267" s="224"/>
      <c r="F3267" s="224"/>
      <c r="G3267" s="224"/>
      <c r="H3267" s="224"/>
      <c r="I3267" s="232"/>
      <c r="J3267" s="224"/>
      <c r="K3267" s="224"/>
      <c r="L3267" s="224"/>
      <c r="M3267" s="233"/>
      <c r="N3267" s="224"/>
      <c r="P3267" s="233"/>
      <c r="Q3267" s="154"/>
      <c r="R3267" s="154"/>
      <c r="S3267" s="154"/>
      <c r="T3267" s="154"/>
      <c r="U3267" s="236"/>
      <c r="V3267" s="225"/>
      <c r="W3267" s="246"/>
      <c r="X3267" s="247"/>
      <c r="Y3267" s="248"/>
      <c r="Z3267" s="249"/>
      <c r="AA3267" s="249"/>
      <c r="AB3267" s="256"/>
      <c r="AC3267" s="256"/>
      <c r="AD3267" s="230"/>
      <c r="AE3267" s="251"/>
      <c r="AF3267" s="252"/>
      <c r="AG3267" s="255"/>
      <c r="AH3267" s="253"/>
      <c r="AI3267" s="230"/>
      <c r="AJ3267" s="230"/>
      <c r="AK3267" s="230"/>
      <c r="AL3267" s="230"/>
      <c r="AM3267" s="230"/>
      <c r="AN3267" s="230"/>
      <c r="AO3267" s="230"/>
      <c r="AP3267" s="230"/>
      <c r="AQ3267" s="230"/>
      <c r="AR3267" s="249"/>
      <c r="AS3267" s="230"/>
      <c r="AT3267" s="230"/>
      <c r="AU3267" s="230"/>
      <c r="AV3267" s="230"/>
      <c r="AW3267" s="230"/>
      <c r="AX3267" s="230"/>
      <c r="AY3267" s="230"/>
      <c r="AZ3267" s="230"/>
      <c r="BA3267" s="230"/>
      <c r="BB3267" s="230"/>
      <c r="BC3267" s="230"/>
      <c r="BD3267" s="230"/>
      <c r="BE3267" s="230"/>
      <c r="BF3267" s="230"/>
      <c r="BG3267" s="230"/>
      <c r="BH3267" s="230"/>
      <c r="BI3267" s="230"/>
      <c r="BJ3267" s="230"/>
      <c r="BK3267" s="230"/>
      <c r="BL3267" s="230"/>
      <c r="BM3267" s="230"/>
      <c r="BN3267" s="230"/>
      <c r="BO3267" s="230"/>
      <c r="BP3267" s="230"/>
      <c r="BQ3267" s="230"/>
      <c r="BR3267" s="230"/>
      <c r="BS3267" s="230"/>
      <c r="BT3267" s="230"/>
      <c r="BU3267" s="230"/>
      <c r="BV3267" s="230"/>
      <c r="BW3267" s="230"/>
      <c r="BX3267" s="230"/>
      <c r="BY3267" s="230"/>
      <c r="BZ3267" s="230"/>
      <c r="CA3267" s="230"/>
      <c r="CB3267" s="230"/>
      <c r="CC3267" s="230"/>
      <c r="CD3267" s="230"/>
      <c r="CE3267" s="230"/>
      <c r="CF3267" s="230"/>
      <c r="CG3267" s="230"/>
      <c r="CH3267" s="230"/>
      <c r="CI3267" s="230"/>
      <c r="CJ3267" s="230"/>
    </row>
    <row r="3268" spans="1:88" ht="14.25" customHeight="1">
      <c r="A3268" s="123"/>
      <c r="B3268" s="122"/>
      <c r="C3268" s="123"/>
      <c r="E3268" s="224"/>
      <c r="F3268" s="224"/>
      <c r="G3268" s="224"/>
      <c r="H3268" s="224"/>
      <c r="I3268" s="232"/>
      <c r="J3268" s="224"/>
      <c r="K3268" s="224"/>
      <c r="L3268" s="224"/>
      <c r="M3268" s="233"/>
      <c r="N3268" s="224"/>
      <c r="P3268" s="233"/>
      <c r="Q3268" s="154"/>
      <c r="R3268" s="154"/>
      <c r="S3268" s="154"/>
      <c r="T3268" s="154"/>
      <c r="U3268" s="236"/>
      <c r="V3268" s="225"/>
      <c r="W3268" s="246"/>
      <c r="X3268" s="247"/>
      <c r="Y3268" s="248"/>
      <c r="Z3268" s="249"/>
      <c r="AA3268" s="249"/>
      <c r="AB3268" s="256"/>
      <c r="AC3268" s="256"/>
      <c r="AD3268" s="230"/>
      <c r="AE3268" s="251"/>
      <c r="AF3268" s="252"/>
      <c r="AG3268" s="255"/>
      <c r="AH3268" s="253"/>
      <c r="AI3268" s="230"/>
      <c r="AJ3268" s="230"/>
      <c r="AK3268" s="230"/>
      <c r="AL3268" s="230"/>
      <c r="AM3268" s="230"/>
      <c r="AN3268" s="230"/>
      <c r="AO3268" s="230"/>
      <c r="AP3268" s="230"/>
      <c r="AQ3268" s="230"/>
      <c r="AR3268" s="249"/>
      <c r="AS3268" s="230"/>
      <c r="AT3268" s="230"/>
      <c r="AU3268" s="230"/>
      <c r="AV3268" s="230"/>
      <c r="AW3268" s="230"/>
      <c r="AX3268" s="230"/>
      <c r="AY3268" s="230"/>
      <c r="AZ3268" s="230"/>
      <c r="BA3268" s="230"/>
      <c r="BB3268" s="230"/>
      <c r="BC3268" s="230"/>
      <c r="BD3268" s="230"/>
      <c r="BE3268" s="230"/>
      <c r="BF3268" s="230"/>
      <c r="BG3268" s="230"/>
      <c r="BH3268" s="230"/>
      <c r="BI3268" s="230"/>
      <c r="BJ3268" s="230"/>
      <c r="BK3268" s="230"/>
      <c r="BL3268" s="230"/>
      <c r="BM3268" s="230"/>
      <c r="BN3268" s="230"/>
      <c r="BO3268" s="230"/>
      <c r="BP3268" s="230"/>
      <c r="BQ3268" s="230"/>
      <c r="BR3268" s="230"/>
      <c r="BS3268" s="230"/>
      <c r="BT3268" s="230"/>
      <c r="BU3268" s="230"/>
      <c r="BV3268" s="230"/>
      <c r="BW3268" s="230"/>
      <c r="BX3268" s="230"/>
      <c r="BY3268" s="230"/>
      <c r="BZ3268" s="230"/>
      <c r="CA3268" s="230"/>
      <c r="CB3268" s="230"/>
      <c r="CC3268" s="230"/>
      <c r="CD3268" s="230"/>
      <c r="CE3268" s="230"/>
      <c r="CF3268" s="230"/>
      <c r="CG3268" s="230"/>
      <c r="CH3268" s="230"/>
      <c r="CI3268" s="230"/>
      <c r="CJ3268" s="230"/>
    </row>
    <row r="3269" spans="1:88" ht="14.25" customHeight="1">
      <c r="A3269" s="123"/>
      <c r="B3269" s="122"/>
      <c r="C3269" s="123"/>
      <c r="E3269" s="224"/>
      <c r="F3269" s="224"/>
      <c r="G3269" s="224"/>
      <c r="H3269" s="224"/>
      <c r="I3269" s="232"/>
      <c r="J3269" s="224"/>
      <c r="K3269" s="224"/>
      <c r="L3269" s="224"/>
      <c r="M3269" s="233"/>
      <c r="N3269" s="224"/>
      <c r="P3269" s="233"/>
      <c r="Q3269" s="154"/>
      <c r="R3269" s="154"/>
      <c r="S3269" s="154"/>
      <c r="T3269" s="154"/>
      <c r="U3269" s="236"/>
      <c r="V3269" s="225"/>
      <c r="W3269" s="246"/>
      <c r="X3269" s="247"/>
      <c r="Y3269" s="248"/>
      <c r="Z3269" s="249"/>
      <c r="AA3269" s="249"/>
      <c r="AB3269" s="256"/>
      <c r="AC3269" s="256"/>
      <c r="AD3269" s="230"/>
      <c r="AE3269" s="251"/>
      <c r="AF3269" s="252"/>
      <c r="AG3269" s="255"/>
      <c r="AH3269" s="253"/>
      <c r="AI3269" s="230"/>
      <c r="AJ3269" s="230"/>
      <c r="AK3269" s="230"/>
      <c r="AL3269" s="230"/>
      <c r="AM3269" s="230"/>
      <c r="AN3269" s="230"/>
      <c r="AO3269" s="230"/>
      <c r="AP3269" s="230"/>
      <c r="AQ3269" s="230"/>
      <c r="AR3269" s="249"/>
      <c r="AS3269" s="230"/>
      <c r="AT3269" s="230"/>
      <c r="AU3269" s="230"/>
      <c r="AV3269" s="230"/>
      <c r="AW3269" s="230"/>
      <c r="AX3269" s="230"/>
      <c r="AY3269" s="230"/>
      <c r="AZ3269" s="230"/>
      <c r="BA3269" s="230"/>
      <c r="BB3269" s="230"/>
      <c r="BC3269" s="230"/>
      <c r="BD3269" s="230"/>
      <c r="BE3269" s="230"/>
      <c r="BF3269" s="230"/>
      <c r="BG3269" s="230"/>
      <c r="BH3269" s="230"/>
      <c r="BI3269" s="230"/>
      <c r="BJ3269" s="230"/>
      <c r="BK3269" s="230"/>
      <c r="BL3269" s="230"/>
      <c r="BM3269" s="230"/>
      <c r="BN3269" s="230"/>
      <c r="BO3269" s="230"/>
      <c r="BP3269" s="230"/>
      <c r="BQ3269" s="230"/>
      <c r="BR3269" s="230"/>
      <c r="BS3269" s="230"/>
      <c r="BT3269" s="230"/>
      <c r="BU3269" s="230"/>
      <c r="BV3269" s="230"/>
      <c r="BW3269" s="230"/>
      <c r="BX3269" s="230"/>
      <c r="BY3269" s="230"/>
      <c r="BZ3269" s="230"/>
      <c r="CA3269" s="230"/>
      <c r="CB3269" s="230"/>
      <c r="CC3269" s="230"/>
      <c r="CD3269" s="230"/>
      <c r="CE3269" s="230"/>
      <c r="CF3269" s="230"/>
      <c r="CG3269" s="230"/>
      <c r="CH3269" s="230"/>
      <c r="CI3269" s="230"/>
      <c r="CJ3269" s="230"/>
    </row>
    <row r="3270" spans="1:88" ht="14.25" customHeight="1">
      <c r="A3270" s="123"/>
      <c r="B3270" s="122"/>
      <c r="C3270" s="123"/>
      <c r="E3270" s="224"/>
      <c r="F3270" s="224"/>
      <c r="G3270" s="224"/>
      <c r="H3270" s="224"/>
      <c r="I3270" s="232"/>
      <c r="J3270" s="224"/>
      <c r="K3270" s="224"/>
      <c r="L3270" s="224"/>
      <c r="M3270" s="233"/>
      <c r="N3270" s="224"/>
      <c r="P3270" s="233"/>
      <c r="Q3270" s="154"/>
      <c r="R3270" s="154"/>
      <c r="S3270" s="154"/>
      <c r="T3270" s="154"/>
      <c r="U3270" s="236"/>
      <c r="V3270" s="225"/>
      <c r="W3270" s="246"/>
      <c r="X3270" s="247"/>
      <c r="Y3270" s="248"/>
      <c r="Z3270" s="249"/>
      <c r="AA3270" s="249"/>
      <c r="AB3270" s="256"/>
      <c r="AC3270" s="256"/>
      <c r="AD3270" s="230"/>
      <c r="AE3270" s="251"/>
      <c r="AF3270" s="252"/>
      <c r="AG3270" s="255"/>
      <c r="AH3270" s="253"/>
      <c r="AI3270" s="230"/>
      <c r="AJ3270" s="230"/>
      <c r="AK3270" s="230"/>
      <c r="AL3270" s="230"/>
      <c r="AM3270" s="230"/>
      <c r="AN3270" s="230"/>
      <c r="AO3270" s="230"/>
      <c r="AP3270" s="230"/>
      <c r="AQ3270" s="230"/>
      <c r="AR3270" s="249"/>
      <c r="AS3270" s="230"/>
      <c r="AT3270" s="230"/>
      <c r="AU3270" s="230"/>
      <c r="AV3270" s="230"/>
      <c r="AW3270" s="230"/>
      <c r="AX3270" s="230"/>
      <c r="AY3270" s="230"/>
      <c r="AZ3270" s="230"/>
      <c r="BA3270" s="230"/>
      <c r="BB3270" s="230"/>
      <c r="BC3270" s="230"/>
      <c r="BD3270" s="230"/>
      <c r="BE3270" s="230"/>
      <c r="BF3270" s="230"/>
      <c r="BG3270" s="230"/>
      <c r="BH3270" s="230"/>
      <c r="BI3270" s="230"/>
      <c r="BJ3270" s="230"/>
      <c r="BK3270" s="230"/>
      <c r="BL3270" s="230"/>
      <c r="BM3270" s="230"/>
      <c r="BN3270" s="230"/>
      <c r="BO3270" s="230"/>
      <c r="BP3270" s="230"/>
      <c r="BQ3270" s="230"/>
      <c r="BR3270" s="230"/>
      <c r="BS3270" s="230"/>
      <c r="BT3270" s="230"/>
      <c r="BU3270" s="230"/>
      <c r="BV3270" s="230"/>
      <c r="BW3270" s="230"/>
      <c r="BX3270" s="230"/>
      <c r="BY3270" s="230"/>
      <c r="BZ3270" s="230"/>
      <c r="CA3270" s="230"/>
      <c r="CB3270" s="230"/>
      <c r="CC3270" s="230"/>
      <c r="CD3270" s="230"/>
      <c r="CE3270" s="230"/>
      <c r="CF3270" s="230"/>
      <c r="CG3270" s="230"/>
      <c r="CH3270" s="230"/>
      <c r="CI3270" s="230"/>
      <c r="CJ3270" s="230"/>
    </row>
    <row r="3271" spans="1:88" ht="14.25" customHeight="1">
      <c r="A3271" s="123"/>
      <c r="B3271" s="122"/>
      <c r="C3271" s="123"/>
      <c r="E3271" s="224"/>
      <c r="F3271" s="224"/>
      <c r="G3271" s="224"/>
      <c r="H3271" s="224"/>
      <c r="I3271" s="232"/>
      <c r="J3271" s="224"/>
      <c r="K3271" s="224"/>
      <c r="L3271" s="224"/>
      <c r="M3271" s="233"/>
      <c r="N3271" s="224"/>
      <c r="P3271" s="233"/>
      <c r="Q3271" s="154"/>
      <c r="R3271" s="154"/>
      <c r="S3271" s="154"/>
      <c r="T3271" s="154"/>
      <c r="U3271" s="236"/>
      <c r="V3271" s="225"/>
      <c r="W3271" s="246"/>
      <c r="X3271" s="247"/>
      <c r="Y3271" s="248"/>
      <c r="Z3271" s="249"/>
      <c r="AA3271" s="249"/>
      <c r="AB3271" s="256"/>
      <c r="AC3271" s="256"/>
      <c r="AD3271" s="230"/>
      <c r="AE3271" s="251"/>
      <c r="AF3271" s="252"/>
      <c r="AG3271" s="255"/>
      <c r="AH3271" s="253"/>
      <c r="AI3271" s="230"/>
      <c r="AJ3271" s="230"/>
      <c r="AK3271" s="230"/>
      <c r="AL3271" s="230"/>
      <c r="AM3271" s="230"/>
      <c r="AN3271" s="230"/>
      <c r="AO3271" s="230"/>
      <c r="AP3271" s="230"/>
      <c r="AQ3271" s="230"/>
      <c r="AR3271" s="249"/>
      <c r="AS3271" s="230"/>
      <c r="AT3271" s="230"/>
      <c r="AU3271" s="230"/>
      <c r="AV3271" s="230"/>
      <c r="AW3271" s="230"/>
      <c r="AX3271" s="230"/>
      <c r="AY3271" s="230"/>
      <c r="AZ3271" s="230"/>
      <c r="BA3271" s="230"/>
      <c r="BB3271" s="230"/>
      <c r="BC3271" s="230"/>
      <c r="BD3271" s="230"/>
      <c r="BE3271" s="230"/>
      <c r="BF3271" s="230"/>
      <c r="BG3271" s="230"/>
      <c r="BH3271" s="230"/>
      <c r="BI3271" s="230"/>
      <c r="BJ3271" s="230"/>
      <c r="BK3271" s="230"/>
      <c r="BL3271" s="230"/>
      <c r="BM3271" s="230"/>
      <c r="BN3271" s="230"/>
      <c r="BO3271" s="230"/>
      <c r="BP3271" s="230"/>
      <c r="BQ3271" s="230"/>
      <c r="BR3271" s="230"/>
      <c r="BS3271" s="230"/>
      <c r="BT3271" s="230"/>
      <c r="BU3271" s="230"/>
      <c r="BV3271" s="230"/>
      <c r="BW3271" s="230"/>
      <c r="BX3271" s="230"/>
      <c r="BY3271" s="230"/>
      <c r="BZ3271" s="230"/>
      <c r="CA3271" s="230"/>
      <c r="CB3271" s="230"/>
      <c r="CC3271" s="230"/>
      <c r="CD3271" s="230"/>
      <c r="CE3271" s="230"/>
      <c r="CF3271" s="230"/>
      <c r="CG3271" s="230"/>
      <c r="CH3271" s="230"/>
      <c r="CI3271" s="230"/>
      <c r="CJ3271" s="230"/>
    </row>
    <row r="3272" spans="1:88" ht="14.25" customHeight="1">
      <c r="A3272" s="123"/>
      <c r="B3272" s="122"/>
      <c r="C3272" s="123"/>
      <c r="E3272" s="224"/>
      <c r="F3272" s="224"/>
      <c r="G3272" s="224"/>
      <c r="H3272" s="224"/>
      <c r="I3272" s="232"/>
      <c r="J3272" s="224"/>
      <c r="K3272" s="224"/>
      <c r="L3272" s="224"/>
      <c r="M3272" s="233"/>
      <c r="N3272" s="224"/>
      <c r="P3272" s="233"/>
      <c r="Q3272" s="154"/>
      <c r="R3272" s="154"/>
      <c r="S3272" s="154"/>
      <c r="T3272" s="154"/>
      <c r="U3272" s="236"/>
      <c r="V3272" s="225"/>
      <c r="W3272" s="246"/>
      <c r="X3272" s="247"/>
      <c r="Y3272" s="248"/>
      <c r="Z3272" s="249"/>
      <c r="AA3272" s="249"/>
      <c r="AB3272" s="256"/>
      <c r="AC3272" s="256"/>
      <c r="AD3272" s="230"/>
      <c r="AE3272" s="251"/>
      <c r="AF3272" s="252"/>
      <c r="AG3272" s="255"/>
      <c r="AH3272" s="253"/>
      <c r="AI3272" s="230"/>
      <c r="AJ3272" s="230"/>
      <c r="AK3272" s="230"/>
      <c r="AL3272" s="230"/>
      <c r="AM3272" s="230"/>
      <c r="AN3272" s="230"/>
      <c r="AO3272" s="230"/>
      <c r="AP3272" s="230"/>
      <c r="AQ3272" s="230"/>
      <c r="AR3272" s="249"/>
      <c r="AS3272" s="230"/>
      <c r="AT3272" s="230"/>
      <c r="AU3272" s="230"/>
      <c r="AV3272" s="230"/>
      <c r="AW3272" s="230"/>
      <c r="AX3272" s="230"/>
      <c r="AY3272" s="230"/>
      <c r="AZ3272" s="230"/>
      <c r="BA3272" s="230"/>
      <c r="BB3272" s="230"/>
      <c r="BC3272" s="230"/>
      <c r="BD3272" s="230"/>
      <c r="BE3272" s="230"/>
      <c r="BF3272" s="230"/>
      <c r="BG3272" s="230"/>
      <c r="BH3272" s="230"/>
      <c r="BI3272" s="230"/>
      <c r="BJ3272" s="230"/>
      <c r="BK3272" s="230"/>
      <c r="BL3272" s="230"/>
      <c r="BM3272" s="230"/>
      <c r="BN3272" s="230"/>
      <c r="BO3272" s="230"/>
      <c r="BP3272" s="230"/>
      <c r="BQ3272" s="230"/>
      <c r="BR3272" s="230"/>
      <c r="BS3272" s="230"/>
      <c r="BT3272" s="230"/>
      <c r="BU3272" s="230"/>
      <c r="BV3272" s="230"/>
      <c r="BW3272" s="230"/>
      <c r="BX3272" s="230"/>
      <c r="BY3272" s="230"/>
      <c r="BZ3272" s="230"/>
      <c r="CA3272" s="230"/>
      <c r="CB3272" s="230"/>
      <c r="CC3272" s="230"/>
      <c r="CD3272" s="230"/>
      <c r="CE3272" s="230"/>
      <c r="CF3272" s="230"/>
      <c r="CG3272" s="230"/>
      <c r="CH3272" s="230"/>
      <c r="CI3272" s="230"/>
      <c r="CJ3272" s="230"/>
    </row>
    <row r="3273" spans="1:88" ht="14.25" customHeight="1">
      <c r="A3273" s="123"/>
      <c r="B3273" s="122"/>
      <c r="C3273" s="123"/>
      <c r="E3273" s="224"/>
      <c r="F3273" s="224"/>
      <c r="G3273" s="224"/>
      <c r="H3273" s="224"/>
      <c r="I3273" s="232"/>
      <c r="J3273" s="224"/>
      <c r="K3273" s="224"/>
      <c r="L3273" s="224"/>
      <c r="M3273" s="233"/>
      <c r="N3273" s="224"/>
      <c r="P3273" s="233"/>
      <c r="Q3273" s="154"/>
      <c r="R3273" s="154"/>
      <c r="S3273" s="154"/>
      <c r="T3273" s="154"/>
      <c r="U3273" s="236"/>
      <c r="V3273" s="225"/>
      <c r="W3273" s="246"/>
      <c r="X3273" s="247"/>
      <c r="Y3273" s="248"/>
      <c r="Z3273" s="249"/>
      <c r="AA3273" s="249"/>
      <c r="AB3273" s="256"/>
      <c r="AC3273" s="256"/>
      <c r="AD3273" s="230"/>
      <c r="AE3273" s="251"/>
      <c r="AF3273" s="252"/>
      <c r="AG3273" s="255"/>
      <c r="AH3273" s="253"/>
      <c r="AI3273" s="230"/>
      <c r="AJ3273" s="230"/>
      <c r="AK3273" s="230"/>
      <c r="AL3273" s="230"/>
      <c r="AM3273" s="230"/>
      <c r="AN3273" s="230"/>
      <c r="AO3273" s="230"/>
      <c r="AP3273" s="230"/>
      <c r="AQ3273" s="230"/>
      <c r="AR3273" s="249"/>
      <c r="AS3273" s="230"/>
      <c r="AT3273" s="230"/>
      <c r="AU3273" s="230"/>
      <c r="AV3273" s="230"/>
      <c r="AW3273" s="230"/>
      <c r="AX3273" s="230"/>
      <c r="AY3273" s="230"/>
      <c r="AZ3273" s="230"/>
      <c r="BA3273" s="230"/>
      <c r="BB3273" s="230"/>
      <c r="BC3273" s="230"/>
      <c r="BD3273" s="230"/>
      <c r="BE3273" s="230"/>
      <c r="BF3273" s="230"/>
      <c r="BG3273" s="230"/>
      <c r="BH3273" s="230"/>
      <c r="BI3273" s="230"/>
      <c r="BJ3273" s="230"/>
      <c r="BK3273" s="230"/>
      <c r="BL3273" s="230"/>
      <c r="BM3273" s="230"/>
      <c r="BN3273" s="230"/>
      <c r="BO3273" s="230"/>
      <c r="BP3273" s="230"/>
      <c r="BQ3273" s="230"/>
      <c r="BR3273" s="230"/>
      <c r="BS3273" s="230"/>
      <c r="BT3273" s="230"/>
      <c r="BU3273" s="230"/>
      <c r="BV3273" s="230"/>
      <c r="BW3273" s="230"/>
      <c r="BX3273" s="230"/>
      <c r="BY3273" s="230"/>
      <c r="BZ3273" s="230"/>
      <c r="CA3273" s="230"/>
      <c r="CB3273" s="230"/>
      <c r="CC3273" s="230"/>
      <c r="CD3273" s="230"/>
      <c r="CE3273" s="230"/>
      <c r="CF3273" s="230"/>
      <c r="CG3273" s="230"/>
      <c r="CH3273" s="230"/>
      <c r="CI3273" s="230"/>
      <c r="CJ3273" s="230"/>
    </row>
    <row r="3274" spans="1:88" ht="14.25" customHeight="1">
      <c r="A3274" s="123"/>
      <c r="B3274" s="122"/>
      <c r="C3274" s="123"/>
      <c r="E3274" s="224"/>
      <c r="F3274" s="224"/>
      <c r="G3274" s="224"/>
      <c r="H3274" s="224"/>
      <c r="I3274" s="232"/>
      <c r="J3274" s="224"/>
      <c r="K3274" s="224"/>
      <c r="L3274" s="224"/>
      <c r="M3274" s="233"/>
      <c r="N3274" s="224"/>
      <c r="P3274" s="233"/>
      <c r="Q3274" s="154"/>
      <c r="R3274" s="154"/>
      <c r="S3274" s="154"/>
      <c r="T3274" s="154"/>
      <c r="U3274" s="236"/>
      <c r="V3274" s="225"/>
      <c r="W3274" s="246"/>
      <c r="X3274" s="247"/>
      <c r="Y3274" s="248"/>
      <c r="Z3274" s="249"/>
      <c r="AA3274" s="249"/>
      <c r="AB3274" s="256"/>
      <c r="AC3274" s="256"/>
      <c r="AD3274" s="230"/>
      <c r="AE3274" s="251"/>
      <c r="AF3274" s="252"/>
      <c r="AG3274" s="255"/>
      <c r="AH3274" s="253"/>
      <c r="AI3274" s="230"/>
      <c r="AJ3274" s="230"/>
      <c r="AK3274" s="230"/>
      <c r="AL3274" s="230"/>
      <c r="AM3274" s="230"/>
      <c r="AN3274" s="230"/>
      <c r="AO3274" s="230"/>
      <c r="AP3274" s="230"/>
      <c r="AQ3274" s="230"/>
      <c r="AR3274" s="249"/>
      <c r="AS3274" s="230"/>
      <c r="AT3274" s="230"/>
      <c r="AU3274" s="230"/>
      <c r="AV3274" s="230"/>
      <c r="AW3274" s="230"/>
      <c r="AX3274" s="230"/>
      <c r="AY3274" s="230"/>
      <c r="AZ3274" s="230"/>
      <c r="BA3274" s="230"/>
      <c r="BB3274" s="230"/>
      <c r="BC3274" s="230"/>
      <c r="BD3274" s="230"/>
      <c r="BE3274" s="230"/>
      <c r="BF3274" s="230"/>
      <c r="BG3274" s="230"/>
      <c r="BH3274" s="230"/>
      <c r="BI3274" s="230"/>
      <c r="BJ3274" s="230"/>
      <c r="BK3274" s="230"/>
      <c r="BL3274" s="230"/>
      <c r="BM3274" s="230"/>
      <c r="BN3274" s="230"/>
      <c r="BO3274" s="230"/>
      <c r="BP3274" s="230"/>
      <c r="BQ3274" s="230"/>
      <c r="BR3274" s="230"/>
      <c r="BS3274" s="230"/>
      <c r="BT3274" s="230"/>
      <c r="BU3274" s="230"/>
      <c r="BV3274" s="230"/>
      <c r="BW3274" s="230"/>
      <c r="BX3274" s="230"/>
      <c r="BY3274" s="230"/>
      <c r="BZ3274" s="230"/>
      <c r="CA3274" s="230"/>
      <c r="CB3274" s="230"/>
      <c r="CC3274" s="230"/>
      <c r="CD3274" s="230"/>
      <c r="CE3274" s="230"/>
      <c r="CF3274" s="230"/>
      <c r="CG3274" s="230"/>
      <c r="CH3274" s="230"/>
      <c r="CI3274" s="230"/>
      <c r="CJ3274" s="230"/>
    </row>
    <row r="3275" spans="1:88" ht="14.25" customHeight="1">
      <c r="A3275" s="123"/>
      <c r="B3275" s="122"/>
      <c r="C3275" s="123"/>
      <c r="E3275" s="224"/>
      <c r="F3275" s="224"/>
      <c r="G3275" s="224"/>
      <c r="H3275" s="224"/>
      <c r="I3275" s="232"/>
      <c r="J3275" s="224"/>
      <c r="K3275" s="224"/>
      <c r="L3275" s="224"/>
      <c r="M3275" s="233"/>
      <c r="N3275" s="224"/>
      <c r="P3275" s="233"/>
      <c r="Q3275" s="154"/>
      <c r="R3275" s="154"/>
      <c r="S3275" s="154"/>
      <c r="T3275" s="154"/>
      <c r="U3275" s="236"/>
      <c r="V3275" s="225"/>
      <c r="W3275" s="246"/>
      <c r="X3275" s="247"/>
      <c r="Y3275" s="248"/>
      <c r="Z3275" s="249"/>
      <c r="AA3275" s="249"/>
      <c r="AB3275" s="256"/>
      <c r="AC3275" s="256"/>
      <c r="AD3275" s="230"/>
      <c r="AE3275" s="251"/>
      <c r="AF3275" s="252"/>
      <c r="AG3275" s="255"/>
      <c r="AH3275" s="253"/>
      <c r="AI3275" s="230"/>
      <c r="AJ3275" s="230"/>
      <c r="AK3275" s="230"/>
      <c r="AL3275" s="230"/>
      <c r="AM3275" s="230"/>
      <c r="AN3275" s="230"/>
      <c r="AO3275" s="230"/>
      <c r="AP3275" s="230"/>
      <c r="AQ3275" s="230"/>
      <c r="AR3275" s="249"/>
      <c r="AS3275" s="230"/>
      <c r="AT3275" s="230"/>
      <c r="AU3275" s="230"/>
      <c r="AV3275" s="230"/>
      <c r="AW3275" s="230"/>
      <c r="AX3275" s="230"/>
      <c r="AY3275" s="230"/>
      <c r="AZ3275" s="230"/>
      <c r="BA3275" s="230"/>
      <c r="BB3275" s="230"/>
      <c r="BC3275" s="230"/>
      <c r="BD3275" s="230"/>
      <c r="BE3275" s="230"/>
      <c r="BF3275" s="230"/>
      <c r="BG3275" s="230"/>
      <c r="BH3275" s="230"/>
      <c r="BI3275" s="230"/>
      <c r="BJ3275" s="230"/>
      <c r="BK3275" s="230"/>
      <c r="BL3275" s="230"/>
      <c r="BM3275" s="230"/>
      <c r="BN3275" s="230"/>
      <c r="BO3275" s="230"/>
      <c r="BP3275" s="230"/>
      <c r="BQ3275" s="230"/>
      <c r="BR3275" s="230"/>
      <c r="BS3275" s="230"/>
      <c r="BT3275" s="230"/>
      <c r="BU3275" s="230"/>
      <c r="BV3275" s="230"/>
      <c r="BW3275" s="230"/>
      <c r="BX3275" s="230"/>
      <c r="BY3275" s="230"/>
      <c r="BZ3275" s="230"/>
      <c r="CA3275" s="230"/>
      <c r="CB3275" s="230"/>
      <c r="CC3275" s="230"/>
      <c r="CD3275" s="230"/>
      <c r="CE3275" s="230"/>
      <c r="CF3275" s="230"/>
      <c r="CG3275" s="230"/>
      <c r="CH3275" s="230"/>
      <c r="CI3275" s="230"/>
      <c r="CJ3275" s="230"/>
    </row>
    <row r="3276" spans="1:88" ht="14.25" customHeight="1">
      <c r="A3276" s="123"/>
      <c r="B3276" s="122"/>
      <c r="C3276" s="123"/>
      <c r="E3276" s="224"/>
      <c r="F3276" s="224"/>
      <c r="G3276" s="224"/>
      <c r="H3276" s="224"/>
      <c r="I3276" s="232"/>
      <c r="J3276" s="224"/>
      <c r="K3276" s="224"/>
      <c r="L3276" s="224"/>
      <c r="M3276" s="233"/>
      <c r="N3276" s="224"/>
      <c r="P3276" s="233"/>
      <c r="Q3276" s="154"/>
      <c r="R3276" s="154"/>
      <c r="S3276" s="154"/>
      <c r="T3276" s="154"/>
      <c r="U3276" s="236"/>
      <c r="V3276" s="225"/>
      <c r="W3276" s="246"/>
      <c r="X3276" s="247"/>
      <c r="Y3276" s="248"/>
      <c r="Z3276" s="249"/>
      <c r="AA3276" s="249"/>
      <c r="AB3276" s="256"/>
      <c r="AC3276" s="256"/>
      <c r="AD3276" s="230"/>
      <c r="AE3276" s="251"/>
      <c r="AF3276" s="252"/>
      <c r="AG3276" s="255"/>
      <c r="AH3276" s="253"/>
      <c r="AI3276" s="230"/>
      <c r="AJ3276" s="230"/>
      <c r="AK3276" s="230"/>
      <c r="AL3276" s="230"/>
      <c r="AM3276" s="230"/>
      <c r="AN3276" s="230"/>
      <c r="AO3276" s="230"/>
      <c r="AP3276" s="230"/>
      <c r="AQ3276" s="230"/>
      <c r="AR3276" s="249"/>
      <c r="AS3276" s="230"/>
      <c r="AT3276" s="230"/>
      <c r="AU3276" s="230"/>
      <c r="AV3276" s="230"/>
      <c r="AW3276" s="230"/>
      <c r="AX3276" s="230"/>
      <c r="AY3276" s="230"/>
      <c r="AZ3276" s="230"/>
      <c r="BA3276" s="230"/>
      <c r="BB3276" s="230"/>
      <c r="BC3276" s="230"/>
      <c r="BD3276" s="230"/>
      <c r="BE3276" s="230"/>
      <c r="BF3276" s="230"/>
      <c r="BG3276" s="230"/>
      <c r="BH3276" s="230"/>
      <c r="BI3276" s="230"/>
      <c r="BJ3276" s="230"/>
      <c r="BK3276" s="230"/>
      <c r="BL3276" s="230"/>
      <c r="BM3276" s="230"/>
      <c r="BN3276" s="230"/>
      <c r="BO3276" s="230"/>
      <c r="BP3276" s="230"/>
      <c r="BQ3276" s="230"/>
      <c r="BR3276" s="230"/>
      <c r="BS3276" s="230"/>
      <c r="BT3276" s="230"/>
      <c r="BU3276" s="230"/>
      <c r="BV3276" s="230"/>
      <c r="BW3276" s="230"/>
      <c r="BX3276" s="230"/>
      <c r="BY3276" s="230"/>
      <c r="BZ3276" s="230"/>
      <c r="CA3276" s="230"/>
      <c r="CB3276" s="230"/>
      <c r="CC3276" s="230"/>
      <c r="CD3276" s="230"/>
      <c r="CE3276" s="230"/>
      <c r="CF3276" s="230"/>
      <c r="CG3276" s="230"/>
      <c r="CH3276" s="230"/>
      <c r="CI3276" s="230"/>
      <c r="CJ3276" s="230"/>
    </row>
    <row r="3277" spans="1:88" ht="14.25" customHeight="1">
      <c r="A3277" s="123"/>
      <c r="B3277" s="122"/>
      <c r="C3277" s="123"/>
      <c r="E3277" s="224"/>
      <c r="F3277" s="224"/>
      <c r="G3277" s="224"/>
      <c r="H3277" s="224"/>
      <c r="I3277" s="232"/>
      <c r="J3277" s="224"/>
      <c r="K3277" s="224"/>
      <c r="L3277" s="224"/>
      <c r="M3277" s="233"/>
      <c r="N3277" s="224"/>
      <c r="P3277" s="233"/>
      <c r="Q3277" s="154"/>
      <c r="R3277" s="154"/>
      <c r="S3277" s="154"/>
      <c r="T3277" s="154"/>
      <c r="U3277" s="236"/>
      <c r="V3277" s="225"/>
      <c r="W3277" s="246"/>
      <c r="X3277" s="247"/>
      <c r="Y3277" s="248"/>
      <c r="Z3277" s="249"/>
      <c r="AA3277" s="249"/>
      <c r="AB3277" s="256"/>
      <c r="AC3277" s="256"/>
      <c r="AD3277" s="230"/>
      <c r="AE3277" s="251"/>
      <c r="AF3277" s="252"/>
      <c r="AG3277" s="255"/>
      <c r="AH3277" s="253"/>
      <c r="AI3277" s="230"/>
      <c r="AJ3277" s="230"/>
      <c r="AK3277" s="230"/>
      <c r="AL3277" s="230"/>
      <c r="AM3277" s="230"/>
      <c r="AN3277" s="230"/>
      <c r="AO3277" s="230"/>
      <c r="AP3277" s="230"/>
      <c r="AQ3277" s="230"/>
      <c r="AR3277" s="249"/>
      <c r="AS3277" s="230"/>
      <c r="AT3277" s="230"/>
      <c r="AU3277" s="230"/>
      <c r="AV3277" s="230"/>
      <c r="AW3277" s="230"/>
      <c r="AX3277" s="230"/>
      <c r="AY3277" s="230"/>
      <c r="AZ3277" s="230"/>
      <c r="BA3277" s="230"/>
      <c r="BB3277" s="230"/>
      <c r="BC3277" s="230"/>
      <c r="BD3277" s="230"/>
      <c r="BE3277" s="230"/>
      <c r="BF3277" s="230"/>
      <c r="BG3277" s="230"/>
      <c r="BH3277" s="230"/>
      <c r="BI3277" s="230"/>
      <c r="BJ3277" s="230"/>
      <c r="BK3277" s="230"/>
      <c r="BL3277" s="230"/>
      <c r="BM3277" s="230"/>
      <c r="BN3277" s="230"/>
      <c r="BO3277" s="230"/>
      <c r="BP3277" s="230"/>
      <c r="BQ3277" s="230"/>
      <c r="BR3277" s="230"/>
      <c r="BS3277" s="230"/>
      <c r="BT3277" s="230"/>
      <c r="BU3277" s="230"/>
      <c r="BV3277" s="230"/>
      <c r="BW3277" s="230"/>
      <c r="BX3277" s="230"/>
      <c r="BY3277" s="230"/>
      <c r="BZ3277" s="230"/>
      <c r="CA3277" s="230"/>
      <c r="CB3277" s="230"/>
      <c r="CC3277" s="230"/>
      <c r="CD3277" s="230"/>
      <c r="CE3277" s="230"/>
      <c r="CF3277" s="230"/>
      <c r="CG3277" s="230"/>
      <c r="CH3277" s="230"/>
      <c r="CI3277" s="230"/>
      <c r="CJ3277" s="230"/>
    </row>
    <row r="3278" spans="1:88" ht="14.25" customHeight="1">
      <c r="A3278" s="123"/>
      <c r="B3278" s="122"/>
      <c r="C3278" s="123"/>
      <c r="E3278" s="224"/>
      <c r="F3278" s="224"/>
      <c r="G3278" s="224"/>
      <c r="H3278" s="224"/>
      <c r="I3278" s="232"/>
      <c r="J3278" s="224"/>
      <c r="K3278" s="224"/>
      <c r="L3278" s="224"/>
      <c r="M3278" s="233"/>
      <c r="N3278" s="224"/>
      <c r="P3278" s="233"/>
      <c r="Q3278" s="154"/>
      <c r="R3278" s="154"/>
      <c r="S3278" s="154"/>
      <c r="T3278" s="154"/>
      <c r="U3278" s="236"/>
      <c r="V3278" s="225"/>
      <c r="W3278" s="246"/>
      <c r="X3278" s="247"/>
      <c r="Y3278" s="248"/>
      <c r="Z3278" s="249"/>
      <c r="AA3278" s="249"/>
      <c r="AB3278" s="256"/>
      <c r="AC3278" s="256"/>
      <c r="AD3278" s="230"/>
      <c r="AE3278" s="251"/>
      <c r="AF3278" s="252"/>
      <c r="AG3278" s="255"/>
      <c r="AH3278" s="253"/>
      <c r="AI3278" s="230"/>
      <c r="AJ3278" s="230"/>
      <c r="AK3278" s="230"/>
      <c r="AL3278" s="230"/>
      <c r="AM3278" s="230"/>
      <c r="AN3278" s="230"/>
      <c r="AO3278" s="230"/>
      <c r="AP3278" s="230"/>
      <c r="AQ3278" s="230"/>
      <c r="AR3278" s="249"/>
      <c r="AS3278" s="230"/>
      <c r="AT3278" s="230"/>
      <c r="AU3278" s="230"/>
      <c r="AV3278" s="230"/>
      <c r="AW3278" s="230"/>
      <c r="AX3278" s="230"/>
      <c r="AY3278" s="230"/>
      <c r="AZ3278" s="230"/>
      <c r="BA3278" s="230"/>
      <c r="BB3278" s="230"/>
      <c r="BC3278" s="230"/>
      <c r="BD3278" s="230"/>
      <c r="BE3278" s="230"/>
      <c r="BF3278" s="230"/>
      <c r="BG3278" s="230"/>
      <c r="BH3278" s="230"/>
      <c r="BI3278" s="230"/>
      <c r="BJ3278" s="230"/>
      <c r="BK3278" s="230"/>
      <c r="BL3278" s="230"/>
      <c r="BM3278" s="230"/>
      <c r="BN3278" s="230"/>
      <c r="BO3278" s="230"/>
      <c r="BP3278" s="230"/>
      <c r="BQ3278" s="230"/>
      <c r="BR3278" s="230"/>
      <c r="BS3278" s="230"/>
      <c r="BT3278" s="230"/>
      <c r="BU3278" s="230"/>
      <c r="BV3278" s="230"/>
      <c r="BW3278" s="230"/>
      <c r="BX3278" s="230"/>
      <c r="BY3278" s="230"/>
      <c r="BZ3278" s="230"/>
      <c r="CA3278" s="230"/>
      <c r="CB3278" s="230"/>
      <c r="CC3278" s="230"/>
      <c r="CD3278" s="230"/>
      <c r="CE3278" s="230"/>
      <c r="CF3278" s="230"/>
      <c r="CG3278" s="230"/>
      <c r="CH3278" s="230"/>
      <c r="CI3278" s="230"/>
      <c r="CJ3278" s="230"/>
    </row>
    <row r="3279" spans="1:88" ht="14.25" customHeight="1">
      <c r="A3279" s="123"/>
      <c r="B3279" s="122"/>
      <c r="C3279" s="123"/>
      <c r="E3279" s="224"/>
      <c r="F3279" s="224"/>
      <c r="G3279" s="224"/>
      <c r="H3279" s="224"/>
      <c r="I3279" s="232"/>
      <c r="J3279" s="224"/>
      <c r="K3279" s="224"/>
      <c r="L3279" s="224"/>
      <c r="M3279" s="233"/>
      <c r="N3279" s="224"/>
      <c r="P3279" s="233"/>
      <c r="Q3279" s="154"/>
      <c r="R3279" s="154"/>
      <c r="S3279" s="154"/>
      <c r="T3279" s="154"/>
      <c r="U3279" s="236"/>
      <c r="V3279" s="225"/>
      <c r="W3279" s="246"/>
      <c r="X3279" s="247"/>
      <c r="Y3279" s="248"/>
      <c r="Z3279" s="249"/>
      <c r="AA3279" s="249"/>
      <c r="AB3279" s="256"/>
      <c r="AC3279" s="256"/>
      <c r="AD3279" s="230"/>
      <c r="AE3279" s="251"/>
      <c r="AF3279" s="252"/>
      <c r="AG3279" s="255"/>
      <c r="AH3279" s="253"/>
      <c r="AI3279" s="230"/>
      <c r="AJ3279" s="230"/>
      <c r="AK3279" s="230"/>
      <c r="AL3279" s="230"/>
      <c r="AM3279" s="230"/>
      <c r="AN3279" s="230"/>
      <c r="AO3279" s="230"/>
      <c r="AP3279" s="230"/>
      <c r="AQ3279" s="230"/>
      <c r="AR3279" s="249"/>
      <c r="AS3279" s="230"/>
      <c r="AT3279" s="230"/>
      <c r="AU3279" s="230"/>
      <c r="AV3279" s="230"/>
      <c r="AW3279" s="230"/>
      <c r="AX3279" s="230"/>
      <c r="AY3279" s="230"/>
      <c r="AZ3279" s="230"/>
      <c r="BA3279" s="230"/>
      <c r="BB3279" s="230"/>
      <c r="BC3279" s="230"/>
      <c r="BD3279" s="230"/>
      <c r="BE3279" s="230"/>
      <c r="BF3279" s="230"/>
      <c r="BG3279" s="230"/>
      <c r="BH3279" s="230"/>
      <c r="BI3279" s="230"/>
      <c r="BJ3279" s="230"/>
      <c r="BK3279" s="230"/>
      <c r="BL3279" s="230"/>
      <c r="BM3279" s="230"/>
      <c r="BN3279" s="230"/>
      <c r="BO3279" s="230"/>
      <c r="BP3279" s="230"/>
      <c r="BQ3279" s="230"/>
      <c r="BR3279" s="230"/>
      <c r="BS3279" s="230"/>
      <c r="BT3279" s="230"/>
      <c r="BU3279" s="230"/>
      <c r="BV3279" s="230"/>
      <c r="BW3279" s="230"/>
      <c r="BX3279" s="230"/>
      <c r="BY3279" s="230"/>
      <c r="BZ3279" s="230"/>
      <c r="CA3279" s="230"/>
      <c r="CB3279" s="230"/>
      <c r="CC3279" s="230"/>
      <c r="CD3279" s="230"/>
      <c r="CE3279" s="230"/>
      <c r="CF3279" s="230"/>
      <c r="CG3279" s="230"/>
      <c r="CH3279" s="230"/>
      <c r="CI3279" s="230"/>
      <c r="CJ3279" s="230"/>
    </row>
    <row r="3280" spans="1:88" ht="14.25" customHeight="1">
      <c r="A3280" s="123"/>
      <c r="B3280" s="122"/>
      <c r="C3280" s="123"/>
      <c r="E3280" s="224"/>
      <c r="F3280" s="224"/>
      <c r="G3280" s="224"/>
      <c r="H3280" s="224"/>
      <c r="I3280" s="232"/>
      <c r="J3280" s="224"/>
      <c r="K3280" s="224"/>
      <c r="L3280" s="224"/>
      <c r="M3280" s="233"/>
      <c r="N3280" s="224"/>
      <c r="P3280" s="233"/>
      <c r="Q3280" s="154"/>
      <c r="R3280" s="154"/>
      <c r="S3280" s="154"/>
      <c r="T3280" s="154"/>
      <c r="U3280" s="236"/>
      <c r="V3280" s="225"/>
      <c r="W3280" s="246"/>
      <c r="X3280" s="247"/>
      <c r="Y3280" s="248"/>
      <c r="Z3280" s="249"/>
      <c r="AA3280" s="249"/>
      <c r="AB3280" s="256"/>
      <c r="AC3280" s="256"/>
      <c r="AD3280" s="230"/>
      <c r="AE3280" s="251"/>
      <c r="AF3280" s="252"/>
      <c r="AG3280" s="255"/>
      <c r="AH3280" s="253"/>
      <c r="AI3280" s="230"/>
      <c r="AJ3280" s="230"/>
      <c r="AK3280" s="230"/>
      <c r="AL3280" s="230"/>
      <c r="AM3280" s="230"/>
      <c r="AN3280" s="230"/>
      <c r="AO3280" s="230"/>
      <c r="AP3280" s="230"/>
      <c r="AQ3280" s="230"/>
      <c r="AR3280" s="249"/>
      <c r="AS3280" s="230"/>
      <c r="AT3280" s="230"/>
      <c r="AU3280" s="230"/>
      <c r="AV3280" s="230"/>
      <c r="AW3280" s="230"/>
      <c r="AX3280" s="230"/>
      <c r="AY3280" s="230"/>
      <c r="AZ3280" s="230"/>
      <c r="BA3280" s="230"/>
      <c r="BB3280" s="230"/>
      <c r="BC3280" s="230"/>
      <c r="BD3280" s="230"/>
      <c r="BE3280" s="230"/>
      <c r="BF3280" s="230"/>
      <c r="BG3280" s="230"/>
      <c r="BH3280" s="230"/>
      <c r="BI3280" s="230"/>
      <c r="BJ3280" s="230"/>
      <c r="BK3280" s="230"/>
      <c r="BL3280" s="230"/>
      <c r="BM3280" s="230"/>
      <c r="BN3280" s="230"/>
      <c r="BO3280" s="230"/>
      <c r="BP3280" s="230"/>
      <c r="BQ3280" s="230"/>
      <c r="BR3280" s="230"/>
      <c r="BS3280" s="230"/>
      <c r="BT3280" s="230"/>
      <c r="BU3280" s="230"/>
      <c r="BV3280" s="230"/>
      <c r="BW3280" s="230"/>
      <c r="BX3280" s="230"/>
      <c r="BY3280" s="230"/>
      <c r="BZ3280" s="230"/>
      <c r="CA3280" s="230"/>
      <c r="CB3280" s="230"/>
      <c r="CC3280" s="230"/>
      <c r="CD3280" s="230"/>
      <c r="CE3280" s="230"/>
      <c r="CF3280" s="230"/>
      <c r="CG3280" s="230"/>
      <c r="CH3280" s="230"/>
      <c r="CI3280" s="230"/>
      <c r="CJ3280" s="230"/>
    </row>
    <row r="3281" spans="1:88" ht="14.25" customHeight="1">
      <c r="A3281" s="123"/>
      <c r="B3281" s="122"/>
      <c r="C3281" s="123"/>
      <c r="E3281" s="224"/>
      <c r="F3281" s="224"/>
      <c r="G3281" s="224"/>
      <c r="H3281" s="224"/>
      <c r="I3281" s="232"/>
      <c r="J3281" s="224"/>
      <c r="K3281" s="224"/>
      <c r="L3281" s="224"/>
      <c r="M3281" s="233"/>
      <c r="N3281" s="224"/>
      <c r="P3281" s="233"/>
      <c r="Q3281" s="154"/>
      <c r="R3281" s="154"/>
      <c r="S3281" s="154"/>
      <c r="T3281" s="154"/>
      <c r="U3281" s="236"/>
      <c r="V3281" s="225"/>
      <c r="W3281" s="246"/>
      <c r="X3281" s="247"/>
      <c r="Y3281" s="248"/>
      <c r="Z3281" s="249"/>
      <c r="AA3281" s="249"/>
      <c r="AB3281" s="256"/>
      <c r="AC3281" s="256"/>
      <c r="AD3281" s="230"/>
      <c r="AE3281" s="251"/>
      <c r="AF3281" s="252"/>
      <c r="AG3281" s="255"/>
      <c r="AH3281" s="253"/>
      <c r="AI3281" s="230"/>
      <c r="AJ3281" s="230"/>
      <c r="AK3281" s="230"/>
      <c r="AL3281" s="230"/>
      <c r="AM3281" s="230"/>
      <c r="AN3281" s="230"/>
      <c r="AO3281" s="230"/>
      <c r="AP3281" s="230"/>
      <c r="AQ3281" s="230"/>
      <c r="AR3281" s="249"/>
      <c r="AS3281" s="230"/>
      <c r="AT3281" s="230"/>
      <c r="AU3281" s="230"/>
      <c r="AV3281" s="230"/>
      <c r="AW3281" s="230"/>
      <c r="AX3281" s="230"/>
      <c r="AY3281" s="230"/>
      <c r="AZ3281" s="230"/>
      <c r="BA3281" s="230"/>
      <c r="BB3281" s="230"/>
      <c r="BC3281" s="230"/>
      <c r="BD3281" s="230"/>
      <c r="BE3281" s="230"/>
      <c r="BF3281" s="230"/>
      <c r="BG3281" s="230"/>
      <c r="BH3281" s="230"/>
      <c r="BI3281" s="230"/>
      <c r="BJ3281" s="230"/>
      <c r="BK3281" s="230"/>
      <c r="BL3281" s="230"/>
      <c r="BM3281" s="230"/>
      <c r="BN3281" s="230"/>
      <c r="BO3281" s="230"/>
      <c r="BP3281" s="230"/>
      <c r="BQ3281" s="230"/>
      <c r="BR3281" s="230"/>
      <c r="BS3281" s="230"/>
      <c r="BT3281" s="230"/>
      <c r="BU3281" s="230"/>
      <c r="BV3281" s="230"/>
      <c r="BW3281" s="230"/>
      <c r="BX3281" s="230"/>
      <c r="BY3281" s="230"/>
      <c r="BZ3281" s="230"/>
      <c r="CA3281" s="230"/>
      <c r="CB3281" s="230"/>
      <c r="CC3281" s="230"/>
      <c r="CD3281" s="230"/>
      <c r="CE3281" s="230"/>
      <c r="CF3281" s="230"/>
      <c r="CG3281" s="230"/>
      <c r="CH3281" s="230"/>
      <c r="CI3281" s="230"/>
      <c r="CJ3281" s="230"/>
    </row>
    <row r="3282" spans="1:88" ht="14.25" customHeight="1">
      <c r="A3282" s="123"/>
      <c r="B3282" s="122"/>
      <c r="C3282" s="123"/>
      <c r="E3282" s="224"/>
      <c r="F3282" s="224"/>
      <c r="G3282" s="224"/>
      <c r="H3282" s="224"/>
      <c r="I3282" s="232"/>
      <c r="J3282" s="224"/>
      <c r="K3282" s="224"/>
      <c r="L3282" s="224"/>
      <c r="M3282" s="233"/>
      <c r="N3282" s="224"/>
      <c r="P3282" s="233"/>
      <c r="Q3282" s="154"/>
      <c r="R3282" s="154"/>
      <c r="S3282" s="154"/>
      <c r="T3282" s="154"/>
      <c r="U3282" s="236"/>
      <c r="V3282" s="225"/>
      <c r="W3282" s="246"/>
      <c r="X3282" s="247"/>
      <c r="Y3282" s="248"/>
      <c r="Z3282" s="249"/>
      <c r="AA3282" s="249"/>
      <c r="AB3282" s="256"/>
      <c r="AC3282" s="256"/>
      <c r="AD3282" s="230"/>
      <c r="AE3282" s="251"/>
      <c r="AF3282" s="252"/>
      <c r="AG3282" s="255"/>
      <c r="AH3282" s="253"/>
      <c r="AI3282" s="230"/>
      <c r="AJ3282" s="230"/>
      <c r="AK3282" s="230"/>
      <c r="AL3282" s="230"/>
      <c r="AM3282" s="230"/>
      <c r="AN3282" s="230"/>
      <c r="AO3282" s="230"/>
      <c r="AP3282" s="230"/>
      <c r="AQ3282" s="230"/>
      <c r="AR3282" s="249"/>
      <c r="AS3282" s="230"/>
      <c r="AT3282" s="230"/>
      <c r="AU3282" s="230"/>
      <c r="AV3282" s="230"/>
      <c r="AW3282" s="230"/>
      <c r="AX3282" s="230"/>
      <c r="AY3282" s="230"/>
      <c r="AZ3282" s="230"/>
      <c r="BA3282" s="230"/>
      <c r="BB3282" s="230"/>
      <c r="BC3282" s="230"/>
      <c r="BD3282" s="230"/>
      <c r="BE3282" s="230"/>
      <c r="BF3282" s="230"/>
      <c r="BG3282" s="230"/>
      <c r="BH3282" s="230"/>
      <c r="BI3282" s="230"/>
      <c r="BJ3282" s="230"/>
      <c r="BK3282" s="230"/>
      <c r="BL3282" s="230"/>
      <c r="BM3282" s="230"/>
      <c r="BN3282" s="230"/>
      <c r="BO3282" s="230"/>
      <c r="BP3282" s="230"/>
      <c r="BQ3282" s="230"/>
      <c r="BR3282" s="230"/>
      <c r="BS3282" s="230"/>
      <c r="BT3282" s="230"/>
      <c r="BU3282" s="230"/>
      <c r="BV3282" s="230"/>
      <c r="BW3282" s="230"/>
      <c r="BX3282" s="230"/>
      <c r="BY3282" s="230"/>
      <c r="BZ3282" s="230"/>
      <c r="CA3282" s="230"/>
      <c r="CB3282" s="230"/>
      <c r="CC3282" s="230"/>
      <c r="CD3282" s="230"/>
      <c r="CE3282" s="230"/>
      <c r="CF3282" s="230"/>
      <c r="CG3282" s="230"/>
      <c r="CH3282" s="230"/>
      <c r="CI3282" s="230"/>
      <c r="CJ3282" s="230"/>
    </row>
    <row r="3283" spans="1:88" ht="14.25" customHeight="1">
      <c r="A3283" s="123"/>
      <c r="B3283" s="122"/>
      <c r="C3283" s="123"/>
      <c r="E3283" s="224"/>
      <c r="F3283" s="224"/>
      <c r="G3283" s="224"/>
      <c r="H3283" s="224"/>
      <c r="I3283" s="232"/>
      <c r="J3283" s="224"/>
      <c r="K3283" s="224"/>
      <c r="L3283" s="224"/>
      <c r="M3283" s="233"/>
      <c r="N3283" s="224"/>
      <c r="P3283" s="233"/>
      <c r="Q3283" s="154"/>
      <c r="R3283" s="154"/>
      <c r="S3283" s="154"/>
      <c r="T3283" s="154"/>
      <c r="U3283" s="236"/>
      <c r="V3283" s="225"/>
      <c r="W3283" s="246"/>
      <c r="X3283" s="247"/>
      <c r="Y3283" s="248"/>
      <c r="Z3283" s="249"/>
      <c r="AA3283" s="249"/>
      <c r="AB3283" s="256"/>
      <c r="AC3283" s="256"/>
      <c r="AD3283" s="230"/>
      <c r="AE3283" s="251"/>
      <c r="AF3283" s="252"/>
      <c r="AG3283" s="255"/>
      <c r="AH3283" s="253"/>
      <c r="AI3283" s="230"/>
      <c r="AJ3283" s="230"/>
      <c r="AK3283" s="230"/>
      <c r="AL3283" s="230"/>
      <c r="AM3283" s="230"/>
      <c r="AN3283" s="230"/>
      <c r="AO3283" s="230"/>
      <c r="AP3283" s="230"/>
      <c r="AQ3283" s="230"/>
      <c r="AR3283" s="249"/>
      <c r="AS3283" s="230"/>
      <c r="AT3283" s="230"/>
      <c r="AU3283" s="230"/>
      <c r="AV3283" s="230"/>
      <c r="AW3283" s="230"/>
      <c r="AX3283" s="230"/>
      <c r="AY3283" s="230"/>
      <c r="AZ3283" s="230"/>
      <c r="BA3283" s="230"/>
      <c r="BB3283" s="230"/>
      <c r="BC3283" s="230"/>
      <c r="BD3283" s="230"/>
      <c r="BE3283" s="230"/>
      <c r="BF3283" s="230"/>
      <c r="BG3283" s="230"/>
      <c r="BH3283" s="230"/>
      <c r="BI3283" s="230"/>
      <c r="BJ3283" s="230"/>
      <c r="BK3283" s="230"/>
      <c r="BL3283" s="230"/>
      <c r="BM3283" s="230"/>
      <c r="BN3283" s="230"/>
      <c r="BO3283" s="230"/>
      <c r="BP3283" s="230"/>
      <c r="BQ3283" s="230"/>
      <c r="BR3283" s="230"/>
      <c r="BS3283" s="230"/>
      <c r="BT3283" s="230"/>
      <c r="BU3283" s="230"/>
      <c r="BV3283" s="230"/>
      <c r="BW3283" s="230"/>
      <c r="BX3283" s="230"/>
      <c r="BY3283" s="230"/>
      <c r="BZ3283" s="230"/>
      <c r="CA3283" s="230"/>
      <c r="CB3283" s="230"/>
      <c r="CC3283" s="230"/>
      <c r="CD3283" s="230"/>
      <c r="CE3283" s="230"/>
      <c r="CF3283" s="230"/>
      <c r="CG3283" s="230"/>
      <c r="CH3283" s="230"/>
      <c r="CI3283" s="230"/>
      <c r="CJ3283" s="230"/>
    </row>
    <row r="3284" spans="1:88" ht="14.25" customHeight="1">
      <c r="A3284" s="123"/>
      <c r="B3284" s="122"/>
      <c r="C3284" s="123"/>
      <c r="E3284" s="224"/>
      <c r="F3284" s="224"/>
      <c r="G3284" s="224"/>
      <c r="H3284" s="224"/>
      <c r="I3284" s="232"/>
      <c r="J3284" s="224"/>
      <c r="K3284" s="224"/>
      <c r="L3284" s="224"/>
      <c r="M3284" s="233"/>
      <c r="N3284" s="224"/>
      <c r="P3284" s="233"/>
      <c r="Q3284" s="154"/>
      <c r="R3284" s="154"/>
      <c r="S3284" s="154"/>
      <c r="T3284" s="154"/>
      <c r="U3284" s="236"/>
      <c r="V3284" s="225"/>
      <c r="W3284" s="246"/>
      <c r="X3284" s="247"/>
      <c r="Y3284" s="248"/>
      <c r="Z3284" s="249"/>
      <c r="AA3284" s="249"/>
      <c r="AB3284" s="256"/>
      <c r="AC3284" s="256"/>
      <c r="AD3284" s="230"/>
      <c r="AE3284" s="251"/>
      <c r="AF3284" s="252"/>
      <c r="AG3284" s="255"/>
      <c r="AH3284" s="253"/>
      <c r="AI3284" s="230"/>
      <c r="AJ3284" s="230"/>
      <c r="AK3284" s="230"/>
      <c r="AL3284" s="230"/>
      <c r="AM3284" s="230"/>
      <c r="AN3284" s="230"/>
      <c r="AO3284" s="230"/>
      <c r="AP3284" s="230"/>
      <c r="AQ3284" s="230"/>
      <c r="AR3284" s="249"/>
      <c r="AS3284" s="230"/>
      <c r="AT3284" s="230"/>
      <c r="AU3284" s="230"/>
      <c r="AV3284" s="230"/>
      <c r="AW3284" s="230"/>
      <c r="AX3284" s="230"/>
      <c r="AY3284" s="230"/>
      <c r="AZ3284" s="230"/>
      <c r="BA3284" s="230"/>
      <c r="BB3284" s="230"/>
      <c r="BC3284" s="230"/>
      <c r="BD3284" s="230"/>
      <c r="BE3284" s="230"/>
      <c r="BF3284" s="230"/>
      <c r="BG3284" s="230"/>
      <c r="BH3284" s="230"/>
      <c r="BI3284" s="230"/>
      <c r="BJ3284" s="230"/>
      <c r="BK3284" s="230"/>
      <c r="BL3284" s="230"/>
      <c r="BM3284" s="230"/>
      <c r="BN3284" s="230"/>
      <c r="BO3284" s="230"/>
      <c r="BP3284" s="230"/>
      <c r="BQ3284" s="230"/>
      <c r="BR3284" s="230"/>
      <c r="BS3284" s="230"/>
      <c r="BT3284" s="230"/>
      <c r="BU3284" s="230"/>
      <c r="BV3284" s="230"/>
      <c r="BW3284" s="230"/>
      <c r="BX3284" s="230"/>
      <c r="BY3284" s="230"/>
      <c r="BZ3284" s="230"/>
      <c r="CA3284" s="230"/>
      <c r="CB3284" s="230"/>
      <c r="CC3284" s="230"/>
      <c r="CD3284" s="230"/>
      <c r="CE3284" s="230"/>
      <c r="CF3284" s="230"/>
      <c r="CG3284" s="230"/>
      <c r="CH3284" s="230"/>
      <c r="CI3284" s="230"/>
      <c r="CJ3284" s="230"/>
    </row>
    <row r="3285" spans="1:88" ht="14.25" customHeight="1">
      <c r="A3285" s="123"/>
      <c r="B3285" s="122"/>
      <c r="C3285" s="123"/>
      <c r="E3285" s="224"/>
      <c r="F3285" s="224"/>
      <c r="G3285" s="224"/>
      <c r="H3285" s="224"/>
      <c r="I3285" s="232"/>
      <c r="J3285" s="224"/>
      <c r="K3285" s="224"/>
      <c r="L3285" s="224"/>
      <c r="M3285" s="233"/>
      <c r="N3285" s="224"/>
      <c r="P3285" s="233"/>
      <c r="Q3285" s="154"/>
      <c r="R3285" s="154"/>
      <c r="S3285" s="154"/>
      <c r="T3285" s="154"/>
      <c r="U3285" s="236"/>
      <c r="V3285" s="225"/>
      <c r="W3285" s="246"/>
      <c r="X3285" s="247"/>
      <c r="Y3285" s="248"/>
      <c r="Z3285" s="249"/>
      <c r="AA3285" s="249"/>
      <c r="AB3285" s="256"/>
      <c r="AC3285" s="256"/>
      <c r="AD3285" s="230"/>
      <c r="AE3285" s="251"/>
      <c r="AF3285" s="252"/>
      <c r="AG3285" s="255"/>
      <c r="AH3285" s="253"/>
      <c r="AI3285" s="230"/>
      <c r="AJ3285" s="230"/>
      <c r="AK3285" s="230"/>
      <c r="AL3285" s="230"/>
      <c r="AM3285" s="230"/>
      <c r="AN3285" s="230"/>
      <c r="AO3285" s="230"/>
      <c r="AP3285" s="230"/>
      <c r="AQ3285" s="230"/>
      <c r="AR3285" s="249"/>
      <c r="AS3285" s="230"/>
      <c r="AT3285" s="230"/>
      <c r="AU3285" s="230"/>
      <c r="AV3285" s="230"/>
      <c r="AW3285" s="230"/>
      <c r="AX3285" s="230"/>
      <c r="AY3285" s="230"/>
      <c r="AZ3285" s="230"/>
      <c r="BA3285" s="230"/>
      <c r="BB3285" s="230"/>
      <c r="BC3285" s="230"/>
      <c r="BD3285" s="230"/>
      <c r="BE3285" s="230"/>
      <c r="BF3285" s="230"/>
      <c r="BG3285" s="230"/>
      <c r="BH3285" s="230"/>
      <c r="BI3285" s="230"/>
      <c r="BJ3285" s="230"/>
      <c r="BK3285" s="230"/>
      <c r="BL3285" s="230"/>
      <c r="BM3285" s="230"/>
      <c r="BN3285" s="230"/>
      <c r="BO3285" s="230"/>
      <c r="BP3285" s="230"/>
      <c r="BQ3285" s="230"/>
      <c r="BR3285" s="230"/>
      <c r="BS3285" s="230"/>
      <c r="BT3285" s="230"/>
      <c r="BU3285" s="230"/>
      <c r="BV3285" s="230"/>
      <c r="BW3285" s="230"/>
      <c r="BX3285" s="230"/>
      <c r="BY3285" s="230"/>
      <c r="BZ3285" s="230"/>
      <c r="CA3285" s="230"/>
      <c r="CB3285" s="230"/>
      <c r="CC3285" s="230"/>
      <c r="CD3285" s="230"/>
      <c r="CE3285" s="230"/>
      <c r="CF3285" s="230"/>
      <c r="CG3285" s="230"/>
      <c r="CH3285" s="230"/>
      <c r="CI3285" s="230"/>
      <c r="CJ3285" s="230"/>
    </row>
    <row r="3286" spans="1:88" ht="14.25" customHeight="1">
      <c r="A3286" s="123"/>
      <c r="B3286" s="122"/>
      <c r="C3286" s="123"/>
      <c r="E3286" s="224"/>
      <c r="F3286" s="224"/>
      <c r="G3286" s="224"/>
      <c r="H3286" s="224"/>
      <c r="I3286" s="232"/>
      <c r="J3286" s="224"/>
      <c r="K3286" s="224"/>
      <c r="L3286" s="224"/>
      <c r="M3286" s="233"/>
      <c r="N3286" s="224"/>
      <c r="P3286" s="233"/>
      <c r="Q3286" s="154"/>
      <c r="R3286" s="154"/>
      <c r="S3286" s="154"/>
      <c r="T3286" s="154"/>
      <c r="U3286" s="236"/>
      <c r="V3286" s="225"/>
      <c r="W3286" s="246"/>
      <c r="X3286" s="247"/>
      <c r="Y3286" s="248"/>
      <c r="Z3286" s="249"/>
      <c r="AA3286" s="249"/>
      <c r="AB3286" s="256"/>
      <c r="AC3286" s="256"/>
      <c r="AD3286" s="230"/>
      <c r="AE3286" s="251"/>
      <c r="AF3286" s="252"/>
      <c r="AG3286" s="255"/>
      <c r="AH3286" s="253"/>
      <c r="AI3286" s="230"/>
      <c r="AJ3286" s="230"/>
      <c r="AK3286" s="230"/>
      <c r="AL3286" s="230"/>
      <c r="AM3286" s="230"/>
      <c r="AN3286" s="230"/>
      <c r="AO3286" s="230"/>
      <c r="AP3286" s="230"/>
      <c r="AQ3286" s="230"/>
      <c r="AR3286" s="249"/>
      <c r="AS3286" s="230"/>
      <c r="AT3286" s="230"/>
      <c r="AU3286" s="230"/>
      <c r="AV3286" s="230"/>
      <c r="AW3286" s="230"/>
      <c r="AX3286" s="230"/>
      <c r="AY3286" s="230"/>
      <c r="AZ3286" s="230"/>
      <c r="BA3286" s="230"/>
      <c r="BB3286" s="230"/>
      <c r="BC3286" s="230"/>
      <c r="BD3286" s="230"/>
      <c r="BE3286" s="230"/>
      <c r="BF3286" s="230"/>
      <c r="BG3286" s="230"/>
      <c r="BH3286" s="230"/>
      <c r="BI3286" s="230"/>
      <c r="BJ3286" s="230"/>
      <c r="BK3286" s="230"/>
      <c r="BL3286" s="230"/>
      <c r="BM3286" s="230"/>
      <c r="BN3286" s="230"/>
      <c r="BO3286" s="230"/>
      <c r="BP3286" s="230"/>
      <c r="BQ3286" s="230"/>
      <c r="BR3286" s="230"/>
      <c r="BS3286" s="230"/>
      <c r="BT3286" s="230"/>
      <c r="BU3286" s="230"/>
      <c r="BV3286" s="230"/>
      <c r="BW3286" s="230"/>
      <c r="BX3286" s="230"/>
      <c r="BY3286" s="230"/>
      <c r="BZ3286" s="230"/>
      <c r="CA3286" s="230"/>
      <c r="CB3286" s="230"/>
      <c r="CC3286" s="230"/>
      <c r="CD3286" s="230"/>
      <c r="CE3286" s="230"/>
      <c r="CF3286" s="230"/>
      <c r="CG3286" s="230"/>
      <c r="CH3286" s="230"/>
      <c r="CI3286" s="230"/>
      <c r="CJ3286" s="230"/>
    </row>
    <row r="3287" spans="1:88" ht="14.25" customHeight="1">
      <c r="A3287" s="123"/>
      <c r="B3287" s="122"/>
      <c r="C3287" s="123"/>
      <c r="E3287" s="224"/>
      <c r="F3287" s="224"/>
      <c r="G3287" s="224"/>
      <c r="H3287" s="224"/>
      <c r="I3287" s="232"/>
      <c r="J3287" s="224"/>
      <c r="K3287" s="224"/>
      <c r="L3287" s="224"/>
      <c r="M3287" s="233"/>
      <c r="N3287" s="224"/>
      <c r="P3287" s="233"/>
      <c r="Q3287" s="154"/>
      <c r="R3287" s="154"/>
      <c r="S3287" s="154"/>
      <c r="T3287" s="154"/>
      <c r="U3287" s="236"/>
      <c r="V3287" s="225"/>
      <c r="W3287" s="246"/>
      <c r="X3287" s="247"/>
      <c r="Y3287" s="248"/>
      <c r="Z3287" s="249"/>
      <c r="AA3287" s="249"/>
      <c r="AB3287" s="256"/>
      <c r="AC3287" s="256"/>
      <c r="AD3287" s="230"/>
      <c r="AE3287" s="251"/>
      <c r="AF3287" s="252"/>
      <c r="AG3287" s="255"/>
      <c r="AH3287" s="253"/>
      <c r="AI3287" s="230"/>
      <c r="AJ3287" s="230"/>
      <c r="AK3287" s="230"/>
      <c r="AL3287" s="230"/>
      <c r="AM3287" s="230"/>
      <c r="AN3287" s="230"/>
      <c r="AO3287" s="230"/>
      <c r="AP3287" s="230"/>
      <c r="AQ3287" s="230"/>
      <c r="AR3287" s="249"/>
      <c r="AS3287" s="230"/>
      <c r="AT3287" s="230"/>
      <c r="AU3287" s="230"/>
      <c r="AV3287" s="230"/>
      <c r="AW3287" s="230"/>
      <c r="AX3287" s="230"/>
      <c r="AY3287" s="230"/>
      <c r="AZ3287" s="230"/>
      <c r="BA3287" s="230"/>
      <c r="BB3287" s="230"/>
      <c r="BC3287" s="230"/>
      <c r="BD3287" s="230"/>
      <c r="BE3287" s="230"/>
      <c r="BF3287" s="230"/>
      <c r="BG3287" s="230"/>
      <c r="BH3287" s="230"/>
      <c r="BI3287" s="230"/>
      <c r="BJ3287" s="230"/>
      <c r="BK3287" s="230"/>
      <c r="BL3287" s="230"/>
      <c r="BM3287" s="230"/>
      <c r="BN3287" s="230"/>
      <c r="BO3287" s="230"/>
      <c r="BP3287" s="230"/>
      <c r="BQ3287" s="230"/>
      <c r="BR3287" s="230"/>
      <c r="BS3287" s="230"/>
      <c r="BT3287" s="230"/>
      <c r="BU3287" s="230"/>
      <c r="BV3287" s="230"/>
      <c r="BW3287" s="230"/>
      <c r="BX3287" s="230"/>
      <c r="BY3287" s="230"/>
      <c r="BZ3287" s="230"/>
      <c r="CA3287" s="230"/>
      <c r="CB3287" s="230"/>
      <c r="CC3287" s="230"/>
      <c r="CD3287" s="230"/>
      <c r="CE3287" s="230"/>
      <c r="CF3287" s="230"/>
      <c r="CG3287" s="230"/>
      <c r="CH3287" s="230"/>
      <c r="CI3287" s="230"/>
      <c r="CJ3287" s="230"/>
    </row>
    <row r="3288" spans="1:88" ht="14.25" customHeight="1">
      <c r="A3288" s="123"/>
      <c r="B3288" s="122"/>
      <c r="C3288" s="123"/>
      <c r="E3288" s="224"/>
      <c r="F3288" s="224"/>
      <c r="G3288" s="224"/>
      <c r="H3288" s="224"/>
      <c r="I3288" s="232"/>
      <c r="J3288" s="224"/>
      <c r="K3288" s="224"/>
      <c r="L3288" s="224"/>
      <c r="M3288" s="233"/>
      <c r="N3288" s="224"/>
      <c r="P3288" s="233"/>
      <c r="Q3288" s="154"/>
      <c r="R3288" s="154"/>
      <c r="S3288" s="154"/>
      <c r="T3288" s="154"/>
      <c r="U3288" s="236"/>
      <c r="V3288" s="225"/>
      <c r="W3288" s="246"/>
      <c r="X3288" s="247"/>
      <c r="Y3288" s="248"/>
      <c r="Z3288" s="249"/>
      <c r="AA3288" s="249"/>
      <c r="AB3288" s="256"/>
      <c r="AC3288" s="256"/>
      <c r="AD3288" s="230"/>
      <c r="AE3288" s="251"/>
      <c r="AF3288" s="252"/>
      <c r="AG3288" s="255"/>
      <c r="AH3288" s="253"/>
      <c r="AI3288" s="230"/>
      <c r="AJ3288" s="230"/>
      <c r="AK3288" s="230"/>
      <c r="AL3288" s="230"/>
      <c r="AM3288" s="230"/>
      <c r="AN3288" s="230"/>
      <c r="AO3288" s="230"/>
      <c r="AP3288" s="230"/>
      <c r="AQ3288" s="230"/>
      <c r="AR3288" s="249"/>
      <c r="AS3288" s="230"/>
      <c r="AT3288" s="230"/>
      <c r="AU3288" s="230"/>
      <c r="AV3288" s="230"/>
      <c r="AW3288" s="230"/>
      <c r="AX3288" s="230"/>
      <c r="AY3288" s="230"/>
      <c r="AZ3288" s="230"/>
      <c r="BA3288" s="230"/>
      <c r="BB3288" s="230"/>
      <c r="BC3288" s="230"/>
      <c r="BD3288" s="230"/>
      <c r="BE3288" s="230"/>
      <c r="BF3288" s="230"/>
      <c r="BG3288" s="230"/>
      <c r="BH3288" s="230"/>
      <c r="BI3288" s="230"/>
      <c r="BJ3288" s="230"/>
      <c r="BK3288" s="230"/>
      <c r="BL3288" s="230"/>
      <c r="BM3288" s="230"/>
      <c r="BN3288" s="230"/>
      <c r="BO3288" s="230"/>
      <c r="BP3288" s="230"/>
      <c r="BQ3288" s="230"/>
      <c r="BR3288" s="230"/>
      <c r="BS3288" s="230"/>
      <c r="BT3288" s="230"/>
      <c r="BU3288" s="230"/>
      <c r="BV3288" s="230"/>
      <c r="BW3288" s="230"/>
      <c r="BX3288" s="230"/>
      <c r="BY3288" s="230"/>
      <c r="BZ3288" s="230"/>
      <c r="CA3288" s="230"/>
      <c r="CB3288" s="230"/>
      <c r="CC3288" s="230"/>
      <c r="CD3288" s="230"/>
      <c r="CE3288" s="230"/>
      <c r="CF3288" s="230"/>
      <c r="CG3288" s="230"/>
      <c r="CH3288" s="230"/>
      <c r="CI3288" s="230"/>
      <c r="CJ3288" s="230"/>
    </row>
    <row r="3289" spans="1:88" ht="14.25" customHeight="1">
      <c r="A3289" s="123"/>
      <c r="B3289" s="122"/>
      <c r="C3289" s="123"/>
      <c r="E3289" s="224"/>
      <c r="F3289" s="224"/>
      <c r="G3289" s="224"/>
      <c r="H3289" s="224"/>
      <c r="I3289" s="232"/>
      <c r="J3289" s="224"/>
      <c r="K3289" s="224"/>
      <c r="L3289" s="224"/>
      <c r="M3289" s="233"/>
      <c r="N3289" s="224"/>
      <c r="P3289" s="233"/>
      <c r="Q3289" s="154"/>
      <c r="R3289" s="154"/>
      <c r="S3289" s="154"/>
      <c r="T3289" s="154"/>
      <c r="U3289" s="236"/>
      <c r="V3289" s="225"/>
      <c r="W3289" s="246"/>
      <c r="X3289" s="247"/>
      <c r="Y3289" s="248"/>
      <c r="Z3289" s="249"/>
      <c r="AA3289" s="249"/>
      <c r="AB3289" s="256"/>
      <c r="AC3289" s="256"/>
      <c r="AD3289" s="230"/>
      <c r="AE3289" s="251"/>
      <c r="AF3289" s="252"/>
      <c r="AG3289" s="255"/>
      <c r="AH3289" s="253"/>
      <c r="AI3289" s="230"/>
      <c r="AJ3289" s="230"/>
      <c r="AK3289" s="230"/>
      <c r="AL3289" s="230"/>
      <c r="AM3289" s="230"/>
      <c r="AN3289" s="230"/>
      <c r="AO3289" s="230"/>
      <c r="AP3289" s="230"/>
      <c r="AQ3289" s="230"/>
      <c r="AR3289" s="249"/>
      <c r="AS3289" s="230"/>
      <c r="AT3289" s="230"/>
      <c r="AU3289" s="230"/>
      <c r="AV3289" s="230"/>
      <c r="AW3289" s="230"/>
      <c r="AX3289" s="230"/>
      <c r="AY3289" s="230"/>
      <c r="AZ3289" s="230"/>
      <c r="BA3289" s="230"/>
      <c r="BB3289" s="230"/>
      <c r="BC3289" s="230"/>
      <c r="BD3289" s="230"/>
      <c r="BE3289" s="230"/>
      <c r="BF3289" s="230"/>
      <c r="BG3289" s="230"/>
      <c r="BH3289" s="230"/>
      <c r="BI3289" s="230"/>
      <c r="BJ3289" s="230"/>
      <c r="BK3289" s="230"/>
      <c r="BL3289" s="230"/>
      <c r="BM3289" s="230"/>
      <c r="BN3289" s="230"/>
      <c r="BO3289" s="230"/>
      <c r="BP3289" s="230"/>
      <c r="BQ3289" s="230"/>
      <c r="BR3289" s="230"/>
      <c r="BS3289" s="230"/>
      <c r="BT3289" s="230"/>
      <c r="BU3289" s="230"/>
      <c r="BV3289" s="230"/>
      <c r="BW3289" s="230"/>
      <c r="BX3289" s="230"/>
      <c r="BY3289" s="230"/>
      <c r="BZ3289" s="230"/>
      <c r="CA3289" s="230"/>
      <c r="CB3289" s="230"/>
      <c r="CC3289" s="230"/>
      <c r="CD3289" s="230"/>
      <c r="CE3289" s="230"/>
      <c r="CF3289" s="230"/>
      <c r="CG3289" s="230"/>
      <c r="CH3289" s="230"/>
      <c r="CI3289" s="230"/>
      <c r="CJ3289" s="230"/>
    </row>
    <row r="3290" spans="1:88" ht="14.25" customHeight="1">
      <c r="A3290" s="123"/>
      <c r="B3290" s="122"/>
      <c r="C3290" s="123"/>
      <c r="E3290" s="224"/>
      <c r="F3290" s="224"/>
      <c r="G3290" s="224"/>
      <c r="H3290" s="224"/>
      <c r="I3290" s="232"/>
      <c r="J3290" s="224"/>
      <c r="K3290" s="224"/>
      <c r="L3290" s="224"/>
      <c r="M3290" s="233"/>
      <c r="N3290" s="224"/>
      <c r="P3290" s="233"/>
      <c r="Q3290" s="154"/>
      <c r="R3290" s="154"/>
      <c r="S3290" s="154"/>
      <c r="T3290" s="154"/>
      <c r="U3290" s="236"/>
      <c r="V3290" s="225"/>
      <c r="W3290" s="246"/>
      <c r="X3290" s="247"/>
      <c r="Y3290" s="248"/>
      <c r="Z3290" s="249"/>
      <c r="AA3290" s="249"/>
      <c r="AB3290" s="256"/>
      <c r="AC3290" s="256"/>
      <c r="AD3290" s="230"/>
      <c r="AE3290" s="251"/>
      <c r="AF3290" s="252"/>
      <c r="AG3290" s="255"/>
      <c r="AH3290" s="253"/>
      <c r="AI3290" s="230"/>
      <c r="AJ3290" s="230"/>
      <c r="AK3290" s="230"/>
      <c r="AL3290" s="230"/>
      <c r="AM3290" s="230"/>
      <c r="AN3290" s="230"/>
      <c r="AO3290" s="230"/>
      <c r="AP3290" s="230"/>
      <c r="AQ3290" s="230"/>
      <c r="AR3290" s="249"/>
      <c r="AS3290" s="230"/>
      <c r="AT3290" s="230"/>
      <c r="AU3290" s="230"/>
      <c r="AV3290" s="230"/>
      <c r="AW3290" s="230"/>
      <c r="AX3290" s="230"/>
      <c r="AY3290" s="230"/>
      <c r="AZ3290" s="230"/>
      <c r="BA3290" s="230"/>
      <c r="BB3290" s="230"/>
      <c r="BC3290" s="230"/>
      <c r="BD3290" s="230"/>
      <c r="BE3290" s="230"/>
      <c r="BF3290" s="230"/>
      <c r="BG3290" s="230"/>
      <c r="BH3290" s="230"/>
      <c r="BI3290" s="230"/>
      <c r="BJ3290" s="230"/>
      <c r="BK3290" s="230"/>
      <c r="BL3290" s="230"/>
      <c r="BM3290" s="230"/>
      <c r="BN3290" s="230"/>
      <c r="BO3290" s="230"/>
      <c r="BP3290" s="230"/>
      <c r="BQ3290" s="230"/>
      <c r="BR3290" s="230"/>
      <c r="BS3290" s="230"/>
      <c r="BT3290" s="230"/>
      <c r="BU3290" s="230"/>
      <c r="BV3290" s="230"/>
      <c r="BW3290" s="230"/>
      <c r="BX3290" s="230"/>
      <c r="BY3290" s="230"/>
      <c r="BZ3290" s="230"/>
      <c r="CA3290" s="230"/>
      <c r="CB3290" s="230"/>
      <c r="CC3290" s="230"/>
      <c r="CD3290" s="230"/>
      <c r="CE3290" s="230"/>
      <c r="CF3290" s="230"/>
      <c r="CG3290" s="230"/>
      <c r="CH3290" s="230"/>
      <c r="CI3290" s="230"/>
      <c r="CJ3290" s="230"/>
    </row>
    <row r="3291" spans="1:88" ht="14.25" customHeight="1">
      <c r="A3291" s="123"/>
      <c r="B3291" s="122"/>
      <c r="C3291" s="123"/>
      <c r="E3291" s="224"/>
      <c r="F3291" s="224"/>
      <c r="G3291" s="224"/>
      <c r="H3291" s="224"/>
      <c r="I3291" s="232"/>
      <c r="J3291" s="224"/>
      <c r="K3291" s="224"/>
      <c r="L3291" s="224"/>
      <c r="M3291" s="233"/>
      <c r="N3291" s="224"/>
      <c r="P3291" s="233"/>
      <c r="Q3291" s="154"/>
      <c r="R3291" s="154"/>
      <c r="S3291" s="154"/>
      <c r="T3291" s="154"/>
      <c r="U3291" s="236"/>
      <c r="V3291" s="225"/>
      <c r="W3291" s="246"/>
      <c r="X3291" s="247"/>
      <c r="Y3291" s="248"/>
      <c r="Z3291" s="249"/>
      <c r="AA3291" s="249"/>
      <c r="AB3291" s="256"/>
      <c r="AC3291" s="256"/>
      <c r="AD3291" s="230"/>
      <c r="AE3291" s="251"/>
      <c r="AF3291" s="252"/>
      <c r="AG3291" s="255"/>
      <c r="AH3291" s="253"/>
      <c r="AI3291" s="230"/>
      <c r="AJ3291" s="230"/>
      <c r="AK3291" s="230"/>
      <c r="AL3291" s="230"/>
      <c r="AM3291" s="230"/>
      <c r="AN3291" s="230"/>
      <c r="AO3291" s="230"/>
      <c r="AP3291" s="230"/>
      <c r="AQ3291" s="230"/>
      <c r="AR3291" s="249"/>
      <c r="AS3291" s="230"/>
      <c r="AT3291" s="230"/>
      <c r="AU3291" s="230"/>
      <c r="AV3291" s="230"/>
      <c r="AW3291" s="230"/>
      <c r="AX3291" s="230"/>
      <c r="AY3291" s="230"/>
      <c r="AZ3291" s="230"/>
      <c r="BA3291" s="230"/>
      <c r="BB3291" s="230"/>
      <c r="BC3291" s="230"/>
      <c r="BD3291" s="230"/>
      <c r="BE3291" s="230"/>
      <c r="BF3291" s="230"/>
      <c r="BG3291" s="230"/>
      <c r="BH3291" s="230"/>
      <c r="BI3291" s="230"/>
      <c r="BJ3291" s="230"/>
      <c r="BK3291" s="230"/>
      <c r="BL3291" s="230"/>
      <c r="BM3291" s="230"/>
      <c r="BN3291" s="230"/>
      <c r="BO3291" s="230"/>
      <c r="BP3291" s="230"/>
      <c r="BQ3291" s="230"/>
      <c r="BR3291" s="230"/>
      <c r="BS3291" s="230"/>
      <c r="BT3291" s="230"/>
      <c r="BU3291" s="230"/>
      <c r="BV3291" s="230"/>
      <c r="BW3291" s="230"/>
      <c r="BX3291" s="230"/>
      <c r="BY3291" s="230"/>
      <c r="BZ3291" s="230"/>
      <c r="CA3291" s="230"/>
      <c r="CB3291" s="230"/>
      <c r="CC3291" s="230"/>
      <c r="CD3291" s="230"/>
      <c r="CE3291" s="230"/>
      <c r="CF3291" s="230"/>
      <c r="CG3291" s="230"/>
      <c r="CH3291" s="230"/>
      <c r="CI3291" s="230"/>
      <c r="CJ3291" s="230"/>
    </row>
    <row r="3292" spans="1:88" ht="14.25" customHeight="1">
      <c r="A3292" s="123"/>
      <c r="B3292" s="122"/>
      <c r="C3292" s="123"/>
      <c r="E3292" s="224"/>
      <c r="F3292" s="224"/>
      <c r="G3292" s="224"/>
      <c r="H3292" s="224"/>
      <c r="I3292" s="232"/>
      <c r="J3292" s="224"/>
      <c r="K3292" s="224"/>
      <c r="L3292" s="224"/>
      <c r="M3292" s="233"/>
      <c r="N3292" s="224"/>
      <c r="P3292" s="233"/>
      <c r="Q3292" s="154"/>
      <c r="R3292" s="154"/>
      <c r="S3292" s="154"/>
      <c r="T3292" s="154"/>
      <c r="U3292" s="236"/>
      <c r="V3292" s="225"/>
      <c r="W3292" s="246"/>
      <c r="X3292" s="247"/>
      <c r="Y3292" s="248"/>
      <c r="Z3292" s="249"/>
      <c r="AA3292" s="249"/>
      <c r="AB3292" s="256"/>
      <c r="AC3292" s="256"/>
      <c r="AD3292" s="230"/>
      <c r="AE3292" s="251"/>
      <c r="AF3292" s="252"/>
      <c r="AG3292" s="255"/>
      <c r="AH3292" s="253"/>
      <c r="AI3292" s="230"/>
      <c r="AJ3292" s="230"/>
      <c r="AK3292" s="230"/>
      <c r="AL3292" s="230"/>
      <c r="AM3292" s="230"/>
      <c r="AN3292" s="230"/>
      <c r="AO3292" s="230"/>
      <c r="AP3292" s="230"/>
      <c r="AQ3292" s="230"/>
      <c r="AR3292" s="249"/>
      <c r="AS3292" s="230"/>
      <c r="AT3292" s="230"/>
      <c r="AU3292" s="230"/>
      <c r="AV3292" s="230"/>
      <c r="AW3292" s="230"/>
      <c r="AX3292" s="230"/>
      <c r="AY3292" s="230"/>
      <c r="AZ3292" s="230"/>
      <c r="BA3292" s="230"/>
      <c r="BB3292" s="230"/>
      <c r="BC3292" s="230"/>
      <c r="BD3292" s="230"/>
      <c r="BE3292" s="230"/>
      <c r="BF3292" s="230"/>
      <c r="BG3292" s="230"/>
      <c r="BH3292" s="230"/>
      <c r="BI3292" s="230"/>
      <c r="BJ3292" s="230"/>
      <c r="BK3292" s="230"/>
      <c r="BL3292" s="230"/>
      <c r="BM3292" s="230"/>
      <c r="BN3292" s="230"/>
      <c r="BO3292" s="230"/>
      <c r="BP3292" s="230"/>
      <c r="BQ3292" s="230"/>
      <c r="BR3292" s="230"/>
      <c r="BS3292" s="230"/>
      <c r="BT3292" s="230"/>
      <c r="BU3292" s="230"/>
      <c r="BV3292" s="230"/>
      <c r="BW3292" s="230"/>
      <c r="BX3292" s="230"/>
      <c r="BY3292" s="230"/>
      <c r="BZ3292" s="230"/>
      <c r="CA3292" s="230"/>
      <c r="CB3292" s="230"/>
      <c r="CC3292" s="230"/>
      <c r="CD3292" s="230"/>
      <c r="CE3292" s="230"/>
      <c r="CF3292" s="230"/>
      <c r="CG3292" s="230"/>
      <c r="CH3292" s="230"/>
      <c r="CI3292" s="230"/>
      <c r="CJ3292" s="230"/>
    </row>
    <row r="3293" spans="1:88" ht="14.25" customHeight="1">
      <c r="A3293" s="123"/>
      <c r="B3293" s="122"/>
      <c r="C3293" s="123"/>
      <c r="E3293" s="224"/>
      <c r="F3293" s="224"/>
      <c r="G3293" s="224"/>
      <c r="H3293" s="224"/>
      <c r="I3293" s="232"/>
      <c r="J3293" s="224"/>
      <c r="K3293" s="224"/>
      <c r="L3293" s="224"/>
      <c r="M3293" s="233"/>
      <c r="N3293" s="224"/>
      <c r="P3293" s="233"/>
      <c r="Q3293" s="154"/>
      <c r="R3293" s="154"/>
      <c r="S3293" s="154"/>
      <c r="T3293" s="154"/>
      <c r="U3293" s="236"/>
      <c r="V3293" s="225"/>
      <c r="W3293" s="246"/>
      <c r="X3293" s="247"/>
      <c r="Y3293" s="248"/>
      <c r="Z3293" s="249"/>
      <c r="AA3293" s="249"/>
      <c r="AB3293" s="256"/>
      <c r="AC3293" s="256"/>
      <c r="AD3293" s="230"/>
      <c r="AE3293" s="251"/>
      <c r="AF3293" s="252"/>
      <c r="AG3293" s="255"/>
      <c r="AH3293" s="253"/>
      <c r="AI3293" s="230"/>
      <c r="AJ3293" s="230"/>
      <c r="AK3293" s="230"/>
      <c r="AL3293" s="230"/>
      <c r="AM3293" s="230"/>
      <c r="AN3293" s="230"/>
      <c r="AO3293" s="230"/>
      <c r="AP3293" s="230"/>
      <c r="AQ3293" s="230"/>
      <c r="AR3293" s="249"/>
      <c r="AS3293" s="230"/>
      <c r="AT3293" s="230"/>
      <c r="AU3293" s="230"/>
      <c r="AV3293" s="230"/>
      <c r="AW3293" s="230"/>
      <c r="AX3293" s="230"/>
      <c r="AY3293" s="230"/>
      <c r="AZ3293" s="230"/>
      <c r="BA3293" s="230"/>
      <c r="BB3293" s="230"/>
      <c r="BC3293" s="230"/>
      <c r="BD3293" s="230"/>
      <c r="BE3293" s="230"/>
      <c r="BF3293" s="230"/>
      <c r="BG3293" s="230"/>
      <c r="BH3293" s="230"/>
      <c r="BI3293" s="230"/>
      <c r="BJ3293" s="230"/>
      <c r="BK3293" s="230"/>
      <c r="BL3293" s="230"/>
      <c r="BM3293" s="230"/>
      <c r="BN3293" s="230"/>
      <c r="BO3293" s="230"/>
      <c r="BP3293" s="230"/>
      <c r="BQ3293" s="230"/>
      <c r="BR3293" s="230"/>
      <c r="BS3293" s="230"/>
      <c r="BT3293" s="230"/>
      <c r="BU3293" s="230"/>
      <c r="BV3293" s="230"/>
      <c r="BW3293" s="230"/>
      <c r="BX3293" s="230"/>
      <c r="BY3293" s="230"/>
      <c r="BZ3293" s="230"/>
      <c r="CA3293" s="230"/>
      <c r="CB3293" s="230"/>
      <c r="CC3293" s="230"/>
      <c r="CD3293" s="230"/>
      <c r="CE3293" s="230"/>
      <c r="CF3293" s="230"/>
      <c r="CG3293" s="230"/>
      <c r="CH3293" s="230"/>
      <c r="CI3293" s="230"/>
      <c r="CJ3293" s="230"/>
    </row>
    <row r="3294" spans="1:88" ht="14.25" customHeight="1">
      <c r="A3294" s="123"/>
      <c r="B3294" s="122"/>
      <c r="C3294" s="123"/>
      <c r="E3294" s="224"/>
      <c r="F3294" s="224"/>
      <c r="G3294" s="224"/>
      <c r="H3294" s="224"/>
      <c r="I3294" s="232"/>
      <c r="J3294" s="224"/>
      <c r="K3294" s="224"/>
      <c r="L3294" s="224"/>
      <c r="M3294" s="233"/>
      <c r="N3294" s="224"/>
      <c r="P3294" s="233"/>
      <c r="Q3294" s="154"/>
      <c r="R3294" s="154"/>
      <c r="S3294" s="154"/>
      <c r="T3294" s="154"/>
      <c r="U3294" s="236"/>
      <c r="V3294" s="225"/>
      <c r="W3294" s="246"/>
      <c r="X3294" s="247"/>
      <c r="Y3294" s="248"/>
      <c r="Z3294" s="249"/>
      <c r="AA3294" s="249"/>
      <c r="AB3294" s="256"/>
      <c r="AC3294" s="256"/>
      <c r="AD3294" s="230"/>
      <c r="AE3294" s="251"/>
      <c r="AF3294" s="252"/>
      <c r="AG3294" s="255"/>
      <c r="AH3294" s="253"/>
      <c r="AI3294" s="230"/>
      <c r="AJ3294" s="230"/>
      <c r="AK3294" s="230"/>
      <c r="AL3294" s="230"/>
      <c r="AM3294" s="230"/>
      <c r="AN3294" s="230"/>
      <c r="AO3294" s="230"/>
      <c r="AP3294" s="230"/>
      <c r="AQ3294" s="230"/>
      <c r="AR3294" s="249"/>
      <c r="AS3294" s="230"/>
      <c r="AT3294" s="230"/>
      <c r="AU3294" s="230"/>
      <c r="AV3294" s="230"/>
      <c r="AW3294" s="230"/>
      <c r="AX3294" s="230"/>
      <c r="AY3294" s="230"/>
      <c r="AZ3294" s="230"/>
      <c r="BA3294" s="230"/>
      <c r="BB3294" s="230"/>
      <c r="BC3294" s="230"/>
      <c r="BD3294" s="230"/>
      <c r="BE3294" s="230"/>
      <c r="BF3294" s="230"/>
      <c r="BG3294" s="230"/>
      <c r="BH3294" s="230"/>
      <c r="BI3294" s="230"/>
      <c r="BJ3294" s="230"/>
      <c r="BK3294" s="230"/>
      <c r="BL3294" s="230"/>
      <c r="BM3294" s="230"/>
      <c r="BN3294" s="230"/>
      <c r="BO3294" s="230"/>
      <c r="BP3294" s="230"/>
      <c r="BQ3294" s="230"/>
      <c r="BR3294" s="230"/>
      <c r="BS3294" s="230"/>
      <c r="BT3294" s="230"/>
      <c r="BU3294" s="230"/>
      <c r="BV3294" s="230"/>
      <c r="BW3294" s="230"/>
      <c r="BX3294" s="230"/>
      <c r="BY3294" s="230"/>
      <c r="BZ3294" s="230"/>
      <c r="CA3294" s="230"/>
      <c r="CB3294" s="230"/>
      <c r="CC3294" s="230"/>
      <c r="CD3294" s="230"/>
      <c r="CE3294" s="230"/>
      <c r="CF3294" s="230"/>
      <c r="CG3294" s="230"/>
      <c r="CH3294" s="230"/>
      <c r="CI3294" s="230"/>
      <c r="CJ3294" s="230"/>
    </row>
    <row r="3295" spans="1:88" ht="14.25" customHeight="1">
      <c r="A3295" s="123"/>
      <c r="B3295" s="122"/>
      <c r="C3295" s="123"/>
      <c r="E3295" s="224"/>
      <c r="F3295" s="224"/>
      <c r="G3295" s="224"/>
      <c r="H3295" s="224"/>
      <c r="I3295" s="232"/>
      <c r="J3295" s="224"/>
      <c r="K3295" s="224"/>
      <c r="L3295" s="224"/>
      <c r="M3295" s="233"/>
      <c r="N3295" s="224"/>
      <c r="P3295" s="233"/>
      <c r="Q3295" s="154"/>
      <c r="R3295" s="154"/>
      <c r="S3295" s="154"/>
      <c r="T3295" s="154"/>
      <c r="U3295" s="236"/>
      <c r="V3295" s="225"/>
      <c r="W3295" s="246"/>
      <c r="X3295" s="247"/>
      <c r="Y3295" s="248"/>
      <c r="Z3295" s="249"/>
      <c r="AA3295" s="249"/>
      <c r="AB3295" s="256"/>
      <c r="AC3295" s="256"/>
      <c r="AD3295" s="230"/>
      <c r="AE3295" s="251"/>
      <c r="AF3295" s="252"/>
      <c r="AG3295" s="255"/>
      <c r="AH3295" s="253"/>
      <c r="AI3295" s="230"/>
      <c r="AJ3295" s="230"/>
      <c r="AK3295" s="230"/>
      <c r="AL3295" s="230"/>
      <c r="AM3295" s="230"/>
      <c r="AN3295" s="230"/>
      <c r="AO3295" s="230"/>
      <c r="AP3295" s="230"/>
      <c r="AQ3295" s="230"/>
      <c r="AR3295" s="249"/>
      <c r="AS3295" s="230"/>
      <c r="AT3295" s="230"/>
      <c r="AU3295" s="230"/>
      <c r="AV3295" s="230"/>
      <c r="AW3295" s="230"/>
      <c r="AX3295" s="230"/>
      <c r="AY3295" s="230"/>
      <c r="AZ3295" s="230"/>
      <c r="BA3295" s="230"/>
      <c r="BB3295" s="230"/>
      <c r="BC3295" s="230"/>
      <c r="BD3295" s="230"/>
      <c r="BE3295" s="230"/>
      <c r="BF3295" s="230"/>
      <c r="BG3295" s="230"/>
      <c r="BH3295" s="230"/>
      <c r="BI3295" s="230"/>
      <c r="BJ3295" s="230"/>
      <c r="BK3295" s="230"/>
      <c r="BL3295" s="230"/>
      <c r="BM3295" s="230"/>
      <c r="BN3295" s="230"/>
      <c r="BO3295" s="230"/>
      <c r="BP3295" s="230"/>
      <c r="BQ3295" s="230"/>
      <c r="BR3295" s="230"/>
      <c r="BS3295" s="230"/>
      <c r="BT3295" s="230"/>
      <c r="BU3295" s="230"/>
      <c r="BV3295" s="230"/>
      <c r="BW3295" s="230"/>
      <c r="BX3295" s="230"/>
      <c r="BY3295" s="230"/>
      <c r="BZ3295" s="230"/>
      <c r="CA3295" s="230"/>
      <c r="CB3295" s="230"/>
      <c r="CC3295" s="230"/>
      <c r="CD3295" s="230"/>
      <c r="CE3295" s="230"/>
      <c r="CF3295" s="230"/>
      <c r="CG3295" s="230"/>
      <c r="CH3295" s="230"/>
      <c r="CI3295" s="230"/>
      <c r="CJ3295" s="230"/>
    </row>
    <row r="3296" spans="1:88" ht="14.25" customHeight="1">
      <c r="A3296" s="123"/>
      <c r="B3296" s="122"/>
      <c r="C3296" s="123"/>
      <c r="E3296" s="224"/>
      <c r="F3296" s="224"/>
      <c r="G3296" s="224"/>
      <c r="H3296" s="224"/>
      <c r="I3296" s="232"/>
      <c r="J3296" s="224"/>
      <c r="K3296" s="224"/>
      <c r="L3296" s="224"/>
      <c r="M3296" s="233"/>
      <c r="N3296" s="224"/>
      <c r="P3296" s="233"/>
      <c r="Q3296" s="154"/>
      <c r="R3296" s="154"/>
      <c r="S3296" s="154"/>
      <c r="T3296" s="154"/>
      <c r="U3296" s="236"/>
      <c r="V3296" s="225"/>
      <c r="W3296" s="246"/>
      <c r="X3296" s="247"/>
      <c r="Y3296" s="248"/>
      <c r="Z3296" s="249"/>
      <c r="AA3296" s="249"/>
      <c r="AB3296" s="256"/>
      <c r="AC3296" s="256"/>
      <c r="AD3296" s="230"/>
      <c r="AE3296" s="251"/>
      <c r="AF3296" s="252"/>
      <c r="AG3296" s="255"/>
      <c r="AH3296" s="253"/>
      <c r="AI3296" s="230"/>
      <c r="AJ3296" s="230"/>
      <c r="AK3296" s="230"/>
      <c r="AL3296" s="230"/>
      <c r="AM3296" s="230"/>
      <c r="AN3296" s="230"/>
      <c r="AO3296" s="230"/>
      <c r="AP3296" s="230"/>
      <c r="AQ3296" s="230"/>
      <c r="AR3296" s="249"/>
      <c r="AS3296" s="230"/>
      <c r="AT3296" s="230"/>
      <c r="AU3296" s="230"/>
      <c r="AV3296" s="230"/>
      <c r="AW3296" s="230"/>
      <c r="AX3296" s="230"/>
      <c r="AY3296" s="230"/>
      <c r="AZ3296" s="230"/>
      <c r="BA3296" s="230"/>
      <c r="BB3296" s="230"/>
      <c r="BC3296" s="230"/>
      <c r="BD3296" s="230"/>
      <c r="BE3296" s="230"/>
      <c r="BF3296" s="230"/>
      <c r="BG3296" s="230"/>
      <c r="BH3296" s="230"/>
      <c r="BI3296" s="230"/>
      <c r="BJ3296" s="230"/>
      <c r="BK3296" s="230"/>
      <c r="BL3296" s="230"/>
      <c r="BM3296" s="230"/>
      <c r="BN3296" s="230"/>
      <c r="BO3296" s="230"/>
      <c r="BP3296" s="230"/>
      <c r="BQ3296" s="230"/>
      <c r="BR3296" s="230"/>
      <c r="BS3296" s="230"/>
      <c r="BT3296" s="230"/>
      <c r="BU3296" s="230"/>
      <c r="BV3296" s="230"/>
      <c r="BW3296" s="230"/>
      <c r="BX3296" s="230"/>
      <c r="BY3296" s="230"/>
      <c r="BZ3296" s="230"/>
      <c r="CA3296" s="230"/>
      <c r="CB3296" s="230"/>
      <c r="CC3296" s="230"/>
      <c r="CD3296" s="230"/>
      <c r="CE3296" s="230"/>
      <c r="CF3296" s="230"/>
      <c r="CG3296" s="230"/>
      <c r="CH3296" s="230"/>
      <c r="CI3296" s="230"/>
      <c r="CJ3296" s="230"/>
    </row>
    <row r="3297" spans="1:88" ht="14.25" customHeight="1">
      <c r="A3297" s="123"/>
      <c r="B3297" s="122"/>
      <c r="C3297" s="123"/>
      <c r="E3297" s="224"/>
      <c r="F3297" s="224"/>
      <c r="G3297" s="224"/>
      <c r="H3297" s="224"/>
      <c r="I3297" s="232"/>
      <c r="J3297" s="224"/>
      <c r="K3297" s="224"/>
      <c r="L3297" s="224"/>
      <c r="M3297" s="233"/>
      <c r="N3297" s="224"/>
      <c r="P3297" s="233"/>
      <c r="Q3297" s="154"/>
      <c r="R3297" s="154"/>
      <c r="S3297" s="154"/>
      <c r="T3297" s="154"/>
      <c r="U3297" s="236"/>
      <c r="V3297" s="225"/>
      <c r="W3297" s="246"/>
      <c r="X3297" s="247"/>
      <c r="Y3297" s="248"/>
      <c r="Z3297" s="249"/>
      <c r="AA3297" s="249"/>
      <c r="AB3297" s="256"/>
      <c r="AC3297" s="256"/>
      <c r="AD3297" s="230"/>
      <c r="AE3297" s="251"/>
      <c r="AF3297" s="252"/>
      <c r="AG3297" s="255"/>
      <c r="AH3297" s="253"/>
      <c r="AI3297" s="230"/>
      <c r="AJ3297" s="230"/>
      <c r="AK3297" s="230"/>
      <c r="AL3297" s="230"/>
      <c r="AM3297" s="230"/>
      <c r="AN3297" s="230"/>
      <c r="AO3297" s="230"/>
      <c r="AP3297" s="230"/>
      <c r="AQ3297" s="230"/>
      <c r="AR3297" s="249"/>
      <c r="AS3297" s="230"/>
      <c r="AT3297" s="230"/>
      <c r="AU3297" s="230"/>
      <c r="AV3297" s="230"/>
      <c r="AW3297" s="230"/>
      <c r="AX3297" s="230"/>
      <c r="AY3297" s="230"/>
      <c r="AZ3297" s="230"/>
      <c r="BA3297" s="230"/>
      <c r="BB3297" s="230"/>
      <c r="BC3297" s="230"/>
      <c r="BD3297" s="230"/>
      <c r="BE3297" s="230"/>
      <c r="BF3297" s="230"/>
      <c r="BG3297" s="230"/>
      <c r="BH3297" s="230"/>
      <c r="BI3297" s="230"/>
      <c r="BJ3297" s="230"/>
      <c r="BK3297" s="230"/>
      <c r="BL3297" s="230"/>
      <c r="BM3297" s="230"/>
      <c r="BN3297" s="230"/>
      <c r="BO3297" s="230"/>
      <c r="BP3297" s="230"/>
      <c r="BQ3297" s="230"/>
      <c r="BR3297" s="230"/>
      <c r="BS3297" s="230"/>
      <c r="BT3297" s="230"/>
      <c r="BU3297" s="230"/>
      <c r="BV3297" s="230"/>
      <c r="BW3297" s="230"/>
      <c r="BX3297" s="230"/>
      <c r="BY3297" s="230"/>
      <c r="BZ3297" s="230"/>
      <c r="CA3297" s="230"/>
      <c r="CB3297" s="230"/>
      <c r="CC3297" s="230"/>
      <c r="CD3297" s="230"/>
      <c r="CE3297" s="230"/>
      <c r="CF3297" s="230"/>
      <c r="CG3297" s="230"/>
      <c r="CH3297" s="230"/>
      <c r="CI3297" s="230"/>
      <c r="CJ3297" s="230"/>
    </row>
    <row r="3298" spans="1:88" ht="14.25" customHeight="1">
      <c r="A3298" s="123"/>
      <c r="B3298" s="122"/>
      <c r="C3298" s="123"/>
      <c r="E3298" s="224"/>
      <c r="F3298" s="224"/>
      <c r="G3298" s="224"/>
      <c r="H3298" s="224"/>
      <c r="I3298" s="232"/>
      <c r="J3298" s="224"/>
      <c r="K3298" s="224"/>
      <c r="L3298" s="224"/>
      <c r="M3298" s="233"/>
      <c r="N3298" s="224"/>
      <c r="P3298" s="233"/>
      <c r="Q3298" s="154"/>
      <c r="R3298" s="154"/>
      <c r="S3298" s="154"/>
      <c r="T3298" s="154"/>
      <c r="U3298" s="236"/>
      <c r="V3298" s="225"/>
      <c r="W3298" s="246"/>
      <c r="X3298" s="247"/>
      <c r="Y3298" s="248"/>
      <c r="Z3298" s="249"/>
      <c r="AA3298" s="249"/>
      <c r="AB3298" s="256"/>
      <c r="AC3298" s="256"/>
      <c r="AD3298" s="230"/>
      <c r="AE3298" s="251"/>
      <c r="AF3298" s="252"/>
      <c r="AG3298" s="255"/>
      <c r="AH3298" s="253"/>
      <c r="AI3298" s="230"/>
      <c r="AJ3298" s="230"/>
      <c r="AK3298" s="230"/>
      <c r="AL3298" s="230"/>
      <c r="AM3298" s="230"/>
      <c r="AN3298" s="230"/>
      <c r="AO3298" s="230"/>
      <c r="AP3298" s="230"/>
      <c r="AQ3298" s="230"/>
      <c r="AR3298" s="249"/>
      <c r="AS3298" s="230"/>
      <c r="AT3298" s="230"/>
      <c r="AU3298" s="230"/>
      <c r="AV3298" s="230"/>
      <c r="AW3298" s="230"/>
      <c r="AX3298" s="230"/>
      <c r="AY3298" s="230"/>
      <c r="AZ3298" s="230"/>
      <c r="BA3298" s="230"/>
      <c r="BB3298" s="230"/>
      <c r="BC3298" s="230"/>
      <c r="BD3298" s="230"/>
      <c r="BE3298" s="230"/>
      <c r="BF3298" s="230"/>
      <c r="BG3298" s="230"/>
      <c r="BH3298" s="230"/>
      <c r="BI3298" s="230"/>
      <c r="BJ3298" s="230"/>
      <c r="BK3298" s="230"/>
      <c r="BL3298" s="230"/>
      <c r="BM3298" s="230"/>
      <c r="BN3298" s="230"/>
      <c r="BO3298" s="230"/>
      <c r="BP3298" s="230"/>
      <c r="BQ3298" s="230"/>
      <c r="BR3298" s="230"/>
      <c r="BS3298" s="230"/>
      <c r="BT3298" s="230"/>
      <c r="BU3298" s="230"/>
      <c r="BV3298" s="230"/>
      <c r="BW3298" s="230"/>
      <c r="BX3298" s="230"/>
      <c r="BY3298" s="230"/>
      <c r="BZ3298" s="230"/>
      <c r="CA3298" s="230"/>
      <c r="CB3298" s="230"/>
      <c r="CC3298" s="230"/>
      <c r="CD3298" s="230"/>
      <c r="CE3298" s="230"/>
      <c r="CF3298" s="230"/>
      <c r="CG3298" s="230"/>
      <c r="CH3298" s="230"/>
      <c r="CI3298" s="230"/>
      <c r="CJ3298" s="230"/>
    </row>
    <row r="3299" spans="1:88" ht="14.25" customHeight="1">
      <c r="A3299" s="123"/>
      <c r="B3299" s="122"/>
      <c r="C3299" s="123"/>
      <c r="E3299" s="224"/>
      <c r="F3299" s="224"/>
      <c r="G3299" s="224"/>
      <c r="H3299" s="224"/>
      <c r="I3299" s="232"/>
      <c r="J3299" s="224"/>
      <c r="K3299" s="224"/>
      <c r="L3299" s="224"/>
      <c r="M3299" s="233"/>
      <c r="N3299" s="224"/>
      <c r="P3299" s="233"/>
      <c r="Q3299" s="154"/>
      <c r="R3299" s="154"/>
      <c r="S3299" s="154"/>
      <c r="T3299" s="154"/>
      <c r="U3299" s="236"/>
      <c r="V3299" s="225"/>
      <c r="W3299" s="246"/>
      <c r="X3299" s="247"/>
      <c r="Y3299" s="248"/>
      <c r="Z3299" s="249"/>
      <c r="AA3299" s="249"/>
      <c r="AB3299" s="256"/>
      <c r="AC3299" s="256"/>
      <c r="AD3299" s="230"/>
      <c r="AE3299" s="251"/>
      <c r="AF3299" s="252"/>
      <c r="AG3299" s="255"/>
      <c r="AH3299" s="253"/>
      <c r="AI3299" s="230"/>
      <c r="AJ3299" s="230"/>
      <c r="AK3299" s="230"/>
      <c r="AL3299" s="230"/>
      <c r="AM3299" s="230"/>
      <c r="AN3299" s="230"/>
      <c r="AO3299" s="230"/>
      <c r="AP3299" s="230"/>
      <c r="AQ3299" s="230"/>
      <c r="AR3299" s="249"/>
      <c r="AS3299" s="230"/>
      <c r="AT3299" s="230"/>
      <c r="AU3299" s="230"/>
      <c r="AV3299" s="230"/>
      <c r="AW3299" s="230"/>
      <c r="AX3299" s="230"/>
      <c r="AY3299" s="230"/>
      <c r="AZ3299" s="230"/>
      <c r="BA3299" s="230"/>
      <c r="BB3299" s="230"/>
      <c r="BC3299" s="230"/>
      <c r="BD3299" s="230"/>
      <c r="BE3299" s="230"/>
      <c r="BF3299" s="230"/>
      <c r="BG3299" s="230"/>
      <c r="BH3299" s="230"/>
      <c r="BI3299" s="230"/>
      <c r="BJ3299" s="230"/>
      <c r="BK3299" s="230"/>
      <c r="BL3299" s="230"/>
      <c r="BM3299" s="230"/>
      <c r="BN3299" s="230"/>
      <c r="BO3299" s="230"/>
      <c r="BP3299" s="230"/>
      <c r="BQ3299" s="230"/>
      <c r="BR3299" s="230"/>
      <c r="BS3299" s="230"/>
      <c r="BT3299" s="230"/>
      <c r="BU3299" s="230"/>
      <c r="BV3299" s="230"/>
      <c r="BW3299" s="230"/>
      <c r="BX3299" s="230"/>
      <c r="BY3299" s="230"/>
      <c r="BZ3299" s="230"/>
      <c r="CA3299" s="230"/>
      <c r="CB3299" s="230"/>
      <c r="CC3299" s="230"/>
      <c r="CD3299" s="230"/>
      <c r="CE3299" s="230"/>
      <c r="CF3299" s="230"/>
      <c r="CG3299" s="230"/>
      <c r="CH3299" s="230"/>
      <c r="CI3299" s="230"/>
      <c r="CJ3299" s="230"/>
    </row>
    <row r="3300" spans="1:88" ht="14.25" customHeight="1">
      <c r="A3300" s="123"/>
      <c r="B3300" s="122"/>
      <c r="C3300" s="123"/>
      <c r="E3300" s="224"/>
      <c r="F3300" s="224"/>
      <c r="G3300" s="224"/>
      <c r="H3300" s="224"/>
      <c r="I3300" s="232"/>
      <c r="J3300" s="224"/>
      <c r="K3300" s="224"/>
      <c r="L3300" s="224"/>
      <c r="M3300" s="233"/>
      <c r="N3300" s="224"/>
      <c r="P3300" s="233"/>
      <c r="Q3300" s="154"/>
      <c r="R3300" s="154"/>
      <c r="S3300" s="154"/>
      <c r="T3300" s="154"/>
      <c r="U3300" s="236"/>
      <c r="V3300" s="225"/>
      <c r="W3300" s="246"/>
      <c r="X3300" s="247"/>
      <c r="Y3300" s="248"/>
      <c r="Z3300" s="249"/>
      <c r="AA3300" s="249"/>
      <c r="AB3300" s="256"/>
      <c r="AC3300" s="256"/>
      <c r="AD3300" s="230"/>
      <c r="AE3300" s="251"/>
      <c r="AF3300" s="252"/>
      <c r="AG3300" s="255"/>
      <c r="AH3300" s="253"/>
      <c r="AI3300" s="230"/>
      <c r="AJ3300" s="230"/>
      <c r="AK3300" s="230"/>
      <c r="AL3300" s="230"/>
      <c r="AM3300" s="230"/>
      <c r="AN3300" s="230"/>
      <c r="AO3300" s="230"/>
      <c r="AP3300" s="230"/>
      <c r="AQ3300" s="230"/>
      <c r="AR3300" s="249"/>
      <c r="AS3300" s="230"/>
      <c r="AT3300" s="230"/>
      <c r="AU3300" s="230"/>
      <c r="AV3300" s="230"/>
      <c r="AW3300" s="230"/>
      <c r="AX3300" s="230"/>
      <c r="AY3300" s="230"/>
      <c r="AZ3300" s="230"/>
      <c r="BA3300" s="230"/>
      <c r="BB3300" s="230"/>
      <c r="BC3300" s="230"/>
      <c r="BD3300" s="230"/>
      <c r="BE3300" s="230"/>
      <c r="BF3300" s="230"/>
      <c r="BG3300" s="230"/>
      <c r="BH3300" s="230"/>
      <c r="BI3300" s="230"/>
      <c r="BJ3300" s="230"/>
      <c r="BK3300" s="230"/>
      <c r="BL3300" s="230"/>
      <c r="BM3300" s="230"/>
      <c r="BN3300" s="230"/>
      <c r="BO3300" s="230"/>
      <c r="BP3300" s="230"/>
      <c r="BQ3300" s="230"/>
      <c r="BR3300" s="230"/>
      <c r="BS3300" s="230"/>
      <c r="BT3300" s="230"/>
      <c r="BU3300" s="230"/>
      <c r="BV3300" s="230"/>
      <c r="BW3300" s="230"/>
      <c r="BX3300" s="230"/>
      <c r="BY3300" s="230"/>
      <c r="BZ3300" s="230"/>
      <c r="CA3300" s="230"/>
      <c r="CB3300" s="230"/>
      <c r="CC3300" s="230"/>
      <c r="CD3300" s="230"/>
      <c r="CE3300" s="230"/>
      <c r="CF3300" s="230"/>
      <c r="CG3300" s="230"/>
      <c r="CH3300" s="230"/>
      <c r="CI3300" s="230"/>
      <c r="CJ3300" s="230"/>
    </row>
    <row r="3301" spans="1:88" ht="14.25" customHeight="1">
      <c r="A3301" s="123"/>
      <c r="B3301" s="122"/>
      <c r="C3301" s="123"/>
      <c r="E3301" s="224"/>
      <c r="F3301" s="224"/>
      <c r="G3301" s="224"/>
      <c r="H3301" s="224"/>
      <c r="I3301" s="232"/>
      <c r="J3301" s="224"/>
      <c r="K3301" s="224"/>
      <c r="L3301" s="224"/>
      <c r="M3301" s="233"/>
      <c r="N3301" s="224"/>
      <c r="P3301" s="233"/>
      <c r="Q3301" s="154"/>
      <c r="R3301" s="154"/>
      <c r="S3301" s="154"/>
      <c r="T3301" s="154"/>
      <c r="U3301" s="236"/>
      <c r="V3301" s="225"/>
      <c r="W3301" s="246"/>
      <c r="X3301" s="247"/>
      <c r="Y3301" s="248"/>
      <c r="Z3301" s="249"/>
      <c r="AA3301" s="249"/>
      <c r="AB3301" s="256"/>
      <c r="AC3301" s="256"/>
      <c r="AD3301" s="230"/>
      <c r="AE3301" s="251"/>
      <c r="AF3301" s="252"/>
      <c r="AG3301" s="255"/>
      <c r="AH3301" s="253"/>
      <c r="AI3301" s="230"/>
      <c r="AJ3301" s="230"/>
      <c r="AK3301" s="230"/>
      <c r="AL3301" s="230"/>
      <c r="AM3301" s="230"/>
      <c r="AN3301" s="230"/>
      <c r="AO3301" s="230"/>
      <c r="AP3301" s="230"/>
      <c r="AQ3301" s="230"/>
      <c r="AR3301" s="249"/>
      <c r="AS3301" s="230"/>
      <c r="AT3301" s="230"/>
      <c r="AU3301" s="230"/>
      <c r="AV3301" s="230"/>
      <c r="AW3301" s="230"/>
      <c r="AX3301" s="230"/>
      <c r="AY3301" s="230"/>
      <c r="AZ3301" s="230"/>
      <c r="BA3301" s="230"/>
      <c r="BB3301" s="230"/>
      <c r="BC3301" s="230"/>
      <c r="BD3301" s="230"/>
      <c r="BE3301" s="230"/>
      <c r="BF3301" s="230"/>
      <c r="BG3301" s="230"/>
      <c r="BH3301" s="230"/>
      <c r="BI3301" s="230"/>
      <c r="BJ3301" s="230"/>
      <c r="BK3301" s="230"/>
      <c r="BL3301" s="230"/>
      <c r="BM3301" s="230"/>
      <c r="BN3301" s="230"/>
      <c r="BO3301" s="230"/>
      <c r="BP3301" s="230"/>
      <c r="BQ3301" s="230"/>
      <c r="BR3301" s="230"/>
      <c r="BS3301" s="230"/>
      <c r="BT3301" s="230"/>
      <c r="BU3301" s="230"/>
      <c r="BV3301" s="230"/>
      <c r="BW3301" s="230"/>
      <c r="BX3301" s="230"/>
      <c r="BY3301" s="230"/>
      <c r="BZ3301" s="230"/>
      <c r="CA3301" s="230"/>
      <c r="CB3301" s="230"/>
      <c r="CC3301" s="230"/>
      <c r="CD3301" s="230"/>
      <c r="CE3301" s="230"/>
      <c r="CF3301" s="230"/>
      <c r="CG3301" s="230"/>
      <c r="CH3301" s="230"/>
      <c r="CI3301" s="230"/>
      <c r="CJ3301" s="230"/>
    </row>
    <row r="3302" spans="1:88" ht="14.25" customHeight="1">
      <c r="A3302" s="123"/>
      <c r="B3302" s="122"/>
      <c r="C3302" s="123"/>
      <c r="E3302" s="224"/>
      <c r="F3302" s="224"/>
      <c r="G3302" s="224"/>
      <c r="H3302" s="224"/>
      <c r="I3302" s="232"/>
      <c r="J3302" s="224"/>
      <c r="K3302" s="224"/>
      <c r="L3302" s="224"/>
      <c r="M3302" s="233"/>
      <c r="N3302" s="224"/>
      <c r="P3302" s="233"/>
      <c r="Q3302" s="154"/>
      <c r="R3302" s="154"/>
      <c r="S3302" s="154"/>
      <c r="T3302" s="154"/>
      <c r="U3302" s="236"/>
      <c r="V3302" s="225"/>
      <c r="W3302" s="246"/>
      <c r="X3302" s="247"/>
      <c r="Y3302" s="248"/>
      <c r="Z3302" s="249"/>
      <c r="AA3302" s="249"/>
      <c r="AB3302" s="256"/>
      <c r="AC3302" s="256"/>
      <c r="AD3302" s="230"/>
      <c r="AE3302" s="251"/>
      <c r="AF3302" s="252"/>
      <c r="AG3302" s="255"/>
      <c r="AH3302" s="253"/>
      <c r="AI3302" s="230"/>
      <c r="AJ3302" s="230"/>
      <c r="AK3302" s="230"/>
      <c r="AL3302" s="230"/>
      <c r="AM3302" s="230"/>
      <c r="AN3302" s="230"/>
      <c r="AO3302" s="230"/>
      <c r="AP3302" s="230"/>
      <c r="AQ3302" s="230"/>
      <c r="AR3302" s="249"/>
      <c r="AS3302" s="230"/>
      <c r="AT3302" s="230"/>
      <c r="AU3302" s="230"/>
      <c r="AV3302" s="230"/>
      <c r="AW3302" s="230"/>
      <c r="AX3302" s="230"/>
      <c r="AY3302" s="230"/>
      <c r="AZ3302" s="230"/>
      <c r="BA3302" s="230"/>
      <c r="BB3302" s="230"/>
      <c r="BC3302" s="230"/>
      <c r="BD3302" s="230"/>
      <c r="BE3302" s="230"/>
      <c r="BF3302" s="230"/>
      <c r="BG3302" s="230"/>
      <c r="BH3302" s="230"/>
      <c r="BI3302" s="230"/>
      <c r="BJ3302" s="230"/>
      <c r="BK3302" s="230"/>
      <c r="BL3302" s="230"/>
      <c r="BM3302" s="230"/>
      <c r="BN3302" s="230"/>
      <c r="BO3302" s="230"/>
      <c r="BP3302" s="230"/>
      <c r="BQ3302" s="230"/>
      <c r="BR3302" s="230"/>
      <c r="BS3302" s="230"/>
      <c r="BT3302" s="230"/>
      <c r="BU3302" s="230"/>
      <c r="BV3302" s="230"/>
      <c r="BW3302" s="230"/>
      <c r="BX3302" s="230"/>
      <c r="BY3302" s="230"/>
      <c r="BZ3302" s="230"/>
      <c r="CA3302" s="230"/>
      <c r="CB3302" s="230"/>
      <c r="CC3302" s="230"/>
      <c r="CD3302" s="230"/>
      <c r="CE3302" s="230"/>
      <c r="CF3302" s="230"/>
      <c r="CG3302" s="230"/>
      <c r="CH3302" s="230"/>
      <c r="CI3302" s="230"/>
      <c r="CJ3302" s="230"/>
    </row>
    <row r="3303" spans="1:88" ht="14.25" customHeight="1">
      <c r="A3303" s="123"/>
      <c r="B3303" s="122"/>
      <c r="C3303" s="123"/>
      <c r="E3303" s="224"/>
      <c r="F3303" s="224"/>
      <c r="G3303" s="224"/>
      <c r="H3303" s="224"/>
      <c r="I3303" s="232"/>
      <c r="J3303" s="224"/>
      <c r="K3303" s="224"/>
      <c r="L3303" s="224"/>
      <c r="M3303" s="233"/>
      <c r="N3303" s="224"/>
      <c r="P3303" s="233"/>
      <c r="Q3303" s="154"/>
      <c r="R3303" s="154"/>
      <c r="S3303" s="154"/>
      <c r="T3303" s="154"/>
      <c r="U3303" s="236"/>
      <c r="V3303" s="225"/>
      <c r="W3303" s="246"/>
      <c r="X3303" s="247"/>
      <c r="Y3303" s="248"/>
      <c r="Z3303" s="249"/>
      <c r="AA3303" s="249"/>
      <c r="AB3303" s="256"/>
      <c r="AC3303" s="256"/>
      <c r="AD3303" s="230"/>
      <c r="AE3303" s="251"/>
      <c r="AF3303" s="252"/>
      <c r="AG3303" s="255"/>
      <c r="AH3303" s="253"/>
      <c r="AI3303" s="230"/>
      <c r="AJ3303" s="230"/>
      <c r="AK3303" s="230"/>
      <c r="AL3303" s="230"/>
      <c r="AM3303" s="230"/>
      <c r="AN3303" s="230"/>
      <c r="AO3303" s="230"/>
      <c r="AP3303" s="230"/>
      <c r="AQ3303" s="230"/>
      <c r="AR3303" s="249"/>
      <c r="AS3303" s="230"/>
      <c r="AT3303" s="230"/>
      <c r="AU3303" s="230"/>
      <c r="AV3303" s="230"/>
      <c r="AW3303" s="230"/>
      <c r="AX3303" s="230"/>
      <c r="AY3303" s="230"/>
      <c r="AZ3303" s="230"/>
      <c r="BA3303" s="230"/>
      <c r="BB3303" s="230"/>
      <c r="BC3303" s="230"/>
      <c r="BD3303" s="230"/>
      <c r="BE3303" s="230"/>
      <c r="BF3303" s="230"/>
      <c r="BG3303" s="230"/>
      <c r="BH3303" s="230"/>
      <c r="BI3303" s="230"/>
      <c r="BJ3303" s="230"/>
      <c r="BK3303" s="230"/>
      <c r="BL3303" s="230"/>
      <c r="BM3303" s="230"/>
      <c r="BN3303" s="230"/>
      <c r="BO3303" s="230"/>
      <c r="BP3303" s="230"/>
      <c r="BQ3303" s="230"/>
      <c r="BR3303" s="230"/>
      <c r="BS3303" s="230"/>
      <c r="BT3303" s="230"/>
      <c r="BU3303" s="230"/>
      <c r="BV3303" s="230"/>
      <c r="BW3303" s="230"/>
      <c r="BX3303" s="230"/>
      <c r="BY3303" s="230"/>
      <c r="BZ3303" s="230"/>
      <c r="CA3303" s="230"/>
      <c r="CB3303" s="230"/>
      <c r="CC3303" s="230"/>
      <c r="CD3303" s="230"/>
      <c r="CE3303" s="230"/>
      <c r="CF3303" s="230"/>
      <c r="CG3303" s="230"/>
      <c r="CH3303" s="230"/>
      <c r="CI3303" s="230"/>
      <c r="CJ3303" s="230"/>
    </row>
    <row r="3304" spans="1:88" ht="14.25" customHeight="1">
      <c r="A3304" s="123"/>
      <c r="B3304" s="122"/>
      <c r="C3304" s="123"/>
      <c r="E3304" s="224"/>
      <c r="F3304" s="224"/>
      <c r="G3304" s="224"/>
      <c r="H3304" s="224"/>
      <c r="I3304" s="232"/>
      <c r="J3304" s="224"/>
      <c r="K3304" s="224"/>
      <c r="L3304" s="224"/>
      <c r="M3304" s="233"/>
      <c r="N3304" s="224"/>
      <c r="P3304" s="233"/>
      <c r="Q3304" s="154"/>
      <c r="R3304" s="154"/>
      <c r="S3304" s="154"/>
      <c r="T3304" s="154"/>
      <c r="U3304" s="236"/>
      <c r="V3304" s="225"/>
      <c r="W3304" s="246"/>
      <c r="X3304" s="247"/>
      <c r="Y3304" s="248"/>
      <c r="Z3304" s="249"/>
      <c r="AA3304" s="249"/>
      <c r="AB3304" s="256"/>
      <c r="AC3304" s="256"/>
      <c r="AD3304" s="230"/>
      <c r="AE3304" s="251"/>
      <c r="AF3304" s="252"/>
      <c r="AG3304" s="255"/>
      <c r="AH3304" s="253"/>
      <c r="AI3304" s="230"/>
      <c r="AJ3304" s="230"/>
      <c r="AK3304" s="230"/>
      <c r="AL3304" s="230"/>
      <c r="AM3304" s="230"/>
      <c r="AN3304" s="230"/>
      <c r="AO3304" s="230"/>
      <c r="AP3304" s="230"/>
      <c r="AQ3304" s="230"/>
      <c r="AR3304" s="249"/>
      <c r="AS3304" s="230"/>
      <c r="AT3304" s="230"/>
      <c r="AU3304" s="230"/>
      <c r="AV3304" s="230"/>
      <c r="AW3304" s="230"/>
      <c r="AX3304" s="230"/>
      <c r="AY3304" s="230"/>
      <c r="AZ3304" s="230"/>
      <c r="BA3304" s="230"/>
      <c r="BB3304" s="230"/>
      <c r="BC3304" s="230"/>
      <c r="BD3304" s="230"/>
      <c r="BE3304" s="230"/>
      <c r="BF3304" s="230"/>
      <c r="BG3304" s="230"/>
      <c r="BH3304" s="230"/>
      <c r="BI3304" s="230"/>
      <c r="BJ3304" s="230"/>
      <c r="BK3304" s="230"/>
      <c r="BL3304" s="230"/>
      <c r="BM3304" s="230"/>
      <c r="BN3304" s="230"/>
      <c r="BO3304" s="230"/>
      <c r="BP3304" s="230"/>
      <c r="BQ3304" s="230"/>
      <c r="BR3304" s="230"/>
      <c r="BS3304" s="230"/>
      <c r="BT3304" s="230"/>
      <c r="BU3304" s="230"/>
      <c r="BV3304" s="230"/>
      <c r="BW3304" s="230"/>
      <c r="BX3304" s="230"/>
      <c r="BY3304" s="230"/>
      <c r="BZ3304" s="230"/>
      <c r="CA3304" s="230"/>
      <c r="CB3304" s="230"/>
      <c r="CC3304" s="230"/>
      <c r="CD3304" s="230"/>
      <c r="CE3304" s="230"/>
      <c r="CF3304" s="230"/>
      <c r="CG3304" s="230"/>
      <c r="CH3304" s="230"/>
      <c r="CI3304" s="230"/>
      <c r="CJ3304" s="230"/>
    </row>
    <row r="3305" spans="1:88" ht="14.25" customHeight="1">
      <c r="A3305" s="123"/>
      <c r="B3305" s="122"/>
      <c r="C3305" s="123"/>
      <c r="E3305" s="224"/>
      <c r="F3305" s="224"/>
      <c r="G3305" s="224"/>
      <c r="H3305" s="224"/>
      <c r="I3305" s="232"/>
      <c r="J3305" s="224"/>
      <c r="K3305" s="224"/>
      <c r="L3305" s="224"/>
      <c r="M3305" s="233"/>
      <c r="N3305" s="224"/>
      <c r="P3305" s="233"/>
      <c r="Q3305" s="154"/>
      <c r="R3305" s="154"/>
      <c r="S3305" s="154"/>
      <c r="T3305" s="154"/>
      <c r="U3305" s="236"/>
      <c r="V3305" s="225"/>
      <c r="W3305" s="246"/>
      <c r="X3305" s="247"/>
      <c r="Y3305" s="248"/>
      <c r="Z3305" s="249"/>
      <c r="AA3305" s="249"/>
      <c r="AB3305" s="256"/>
      <c r="AC3305" s="256"/>
      <c r="AD3305" s="230"/>
      <c r="AE3305" s="251"/>
      <c r="AF3305" s="252"/>
      <c r="AG3305" s="255"/>
      <c r="AH3305" s="253"/>
      <c r="AI3305" s="230"/>
      <c r="AJ3305" s="230"/>
      <c r="AK3305" s="230"/>
      <c r="AL3305" s="230"/>
      <c r="AM3305" s="230"/>
      <c r="AN3305" s="230"/>
      <c r="AO3305" s="230"/>
      <c r="AP3305" s="230"/>
      <c r="AQ3305" s="230"/>
      <c r="AR3305" s="249"/>
      <c r="AS3305" s="230"/>
      <c r="AT3305" s="230"/>
      <c r="AU3305" s="230"/>
      <c r="AV3305" s="230"/>
      <c r="AW3305" s="230"/>
      <c r="AX3305" s="230"/>
      <c r="AY3305" s="230"/>
      <c r="AZ3305" s="230"/>
      <c r="BA3305" s="230"/>
      <c r="BB3305" s="230"/>
      <c r="BC3305" s="230"/>
      <c r="BD3305" s="230"/>
      <c r="BE3305" s="230"/>
      <c r="BF3305" s="230"/>
      <c r="BG3305" s="230"/>
      <c r="BH3305" s="230"/>
      <c r="BI3305" s="230"/>
      <c r="BJ3305" s="230"/>
      <c r="BK3305" s="230"/>
      <c r="BL3305" s="230"/>
      <c r="BM3305" s="230"/>
      <c r="BN3305" s="230"/>
      <c r="BO3305" s="230"/>
      <c r="BP3305" s="230"/>
      <c r="BQ3305" s="230"/>
      <c r="BR3305" s="230"/>
      <c r="BS3305" s="230"/>
      <c r="BT3305" s="230"/>
      <c r="BU3305" s="230"/>
      <c r="BV3305" s="230"/>
      <c r="BW3305" s="230"/>
      <c r="BX3305" s="230"/>
      <c r="BY3305" s="230"/>
      <c r="BZ3305" s="230"/>
      <c r="CA3305" s="230"/>
      <c r="CB3305" s="230"/>
      <c r="CC3305" s="230"/>
      <c r="CD3305" s="230"/>
      <c r="CE3305" s="230"/>
      <c r="CF3305" s="230"/>
      <c r="CG3305" s="230"/>
      <c r="CH3305" s="230"/>
      <c r="CI3305" s="230"/>
      <c r="CJ3305" s="230"/>
    </row>
    <row r="3306" spans="1:88" ht="14.25" customHeight="1">
      <c r="A3306" s="123"/>
      <c r="B3306" s="122"/>
      <c r="C3306" s="123"/>
      <c r="E3306" s="224"/>
      <c r="F3306" s="224"/>
      <c r="G3306" s="224"/>
      <c r="H3306" s="224"/>
      <c r="I3306" s="232"/>
      <c r="J3306" s="224"/>
      <c r="K3306" s="224"/>
      <c r="L3306" s="224"/>
      <c r="M3306" s="233"/>
      <c r="N3306" s="224"/>
      <c r="P3306" s="233"/>
      <c r="Q3306" s="154"/>
      <c r="R3306" s="154"/>
      <c r="S3306" s="154"/>
      <c r="T3306" s="154"/>
      <c r="U3306" s="236"/>
      <c r="V3306" s="225"/>
      <c r="W3306" s="246"/>
      <c r="X3306" s="247"/>
      <c r="Y3306" s="248"/>
      <c r="Z3306" s="249"/>
      <c r="AA3306" s="249"/>
      <c r="AB3306" s="256"/>
      <c r="AC3306" s="256"/>
      <c r="AD3306" s="230"/>
      <c r="AE3306" s="251"/>
      <c r="AF3306" s="252"/>
      <c r="AG3306" s="255"/>
      <c r="AH3306" s="253"/>
      <c r="AI3306" s="230"/>
      <c r="AJ3306" s="230"/>
      <c r="AK3306" s="230"/>
      <c r="AL3306" s="230"/>
      <c r="AM3306" s="230"/>
      <c r="AN3306" s="230"/>
      <c r="AO3306" s="230"/>
      <c r="AP3306" s="230"/>
      <c r="AQ3306" s="230"/>
      <c r="AR3306" s="249"/>
      <c r="AS3306" s="230"/>
      <c r="AT3306" s="230"/>
      <c r="AU3306" s="230"/>
      <c r="AV3306" s="230"/>
      <c r="AW3306" s="230"/>
      <c r="AX3306" s="230"/>
      <c r="AY3306" s="230"/>
      <c r="AZ3306" s="230"/>
      <c r="BA3306" s="230"/>
      <c r="BB3306" s="230"/>
      <c r="BC3306" s="230"/>
      <c r="BD3306" s="230"/>
      <c r="BE3306" s="230"/>
      <c r="BF3306" s="230"/>
      <c r="BG3306" s="230"/>
      <c r="BH3306" s="230"/>
      <c r="BI3306" s="230"/>
      <c r="BJ3306" s="230"/>
      <c r="BK3306" s="230"/>
      <c r="BL3306" s="230"/>
      <c r="BM3306" s="230"/>
      <c r="BN3306" s="230"/>
      <c r="BO3306" s="230"/>
      <c r="BP3306" s="230"/>
      <c r="BQ3306" s="230"/>
      <c r="BR3306" s="230"/>
      <c r="BS3306" s="230"/>
      <c r="BT3306" s="230"/>
      <c r="BU3306" s="230"/>
      <c r="BV3306" s="230"/>
      <c r="BW3306" s="230"/>
      <c r="BX3306" s="230"/>
      <c r="BY3306" s="230"/>
      <c r="BZ3306" s="230"/>
      <c r="CA3306" s="230"/>
      <c r="CB3306" s="230"/>
      <c r="CC3306" s="230"/>
      <c r="CD3306" s="230"/>
      <c r="CE3306" s="230"/>
      <c r="CF3306" s="230"/>
      <c r="CG3306" s="230"/>
      <c r="CH3306" s="230"/>
      <c r="CI3306" s="230"/>
      <c r="CJ3306" s="230"/>
    </row>
    <row r="3307" spans="1:88" ht="14.25" customHeight="1">
      <c r="A3307" s="123"/>
      <c r="B3307" s="122"/>
      <c r="C3307" s="123"/>
      <c r="E3307" s="224"/>
      <c r="F3307" s="224"/>
      <c r="G3307" s="224"/>
      <c r="H3307" s="224"/>
      <c r="I3307" s="232"/>
      <c r="J3307" s="224"/>
      <c r="K3307" s="224"/>
      <c r="L3307" s="224"/>
      <c r="M3307" s="233"/>
      <c r="N3307" s="224"/>
      <c r="P3307" s="233"/>
      <c r="Q3307" s="154"/>
      <c r="R3307" s="154"/>
      <c r="S3307" s="154"/>
      <c r="T3307" s="154"/>
      <c r="U3307" s="236"/>
      <c r="V3307" s="225"/>
      <c r="W3307" s="246"/>
      <c r="X3307" s="247"/>
      <c r="Y3307" s="248"/>
      <c r="Z3307" s="249"/>
      <c r="AA3307" s="249"/>
      <c r="AB3307" s="256"/>
      <c r="AC3307" s="256"/>
      <c r="AD3307" s="230"/>
      <c r="AE3307" s="251"/>
      <c r="AF3307" s="252"/>
      <c r="AG3307" s="255"/>
      <c r="AH3307" s="253"/>
      <c r="AI3307" s="230"/>
      <c r="AJ3307" s="230"/>
      <c r="AK3307" s="230"/>
      <c r="AL3307" s="230"/>
      <c r="AM3307" s="230"/>
      <c r="AN3307" s="230"/>
      <c r="AO3307" s="230"/>
      <c r="AP3307" s="230"/>
      <c r="AQ3307" s="230"/>
      <c r="AR3307" s="249"/>
      <c r="AS3307" s="230"/>
      <c r="AT3307" s="230"/>
      <c r="AU3307" s="230"/>
      <c r="AV3307" s="230"/>
      <c r="AW3307" s="230"/>
      <c r="AX3307" s="230"/>
      <c r="AY3307" s="230"/>
      <c r="AZ3307" s="230"/>
      <c r="BA3307" s="230"/>
      <c r="BB3307" s="230"/>
      <c r="BC3307" s="230"/>
      <c r="BD3307" s="230"/>
      <c r="BE3307" s="230"/>
      <c r="BF3307" s="230"/>
      <c r="BG3307" s="230"/>
      <c r="BH3307" s="230"/>
      <c r="BI3307" s="230"/>
      <c r="BJ3307" s="230"/>
      <c r="BK3307" s="230"/>
      <c r="BL3307" s="230"/>
      <c r="BM3307" s="230"/>
      <c r="BN3307" s="230"/>
      <c r="BO3307" s="230"/>
      <c r="BP3307" s="230"/>
      <c r="BQ3307" s="230"/>
      <c r="BR3307" s="230"/>
      <c r="BS3307" s="230"/>
      <c r="BT3307" s="230"/>
      <c r="BU3307" s="230"/>
      <c r="BV3307" s="230"/>
      <c r="BW3307" s="230"/>
      <c r="BX3307" s="230"/>
      <c r="BY3307" s="230"/>
      <c r="BZ3307" s="230"/>
      <c r="CA3307" s="230"/>
      <c r="CB3307" s="230"/>
      <c r="CC3307" s="230"/>
      <c r="CD3307" s="230"/>
      <c r="CE3307" s="230"/>
      <c r="CF3307" s="230"/>
      <c r="CG3307" s="230"/>
      <c r="CH3307" s="230"/>
      <c r="CI3307" s="230"/>
      <c r="CJ3307" s="230"/>
    </row>
    <row r="3308" spans="1:88" ht="14.25" customHeight="1">
      <c r="A3308" s="123"/>
      <c r="B3308" s="122"/>
      <c r="C3308" s="123"/>
      <c r="E3308" s="224"/>
      <c r="F3308" s="224"/>
      <c r="G3308" s="224"/>
      <c r="H3308" s="224"/>
      <c r="I3308" s="232"/>
      <c r="J3308" s="224"/>
      <c r="K3308" s="224"/>
      <c r="L3308" s="224"/>
      <c r="M3308" s="233"/>
      <c r="N3308" s="224"/>
      <c r="P3308" s="233"/>
      <c r="Q3308" s="154"/>
      <c r="R3308" s="154"/>
      <c r="S3308" s="154"/>
      <c r="T3308" s="154"/>
      <c r="U3308" s="236"/>
      <c r="V3308" s="225"/>
      <c r="W3308" s="246"/>
      <c r="X3308" s="247"/>
      <c r="Y3308" s="248"/>
      <c r="Z3308" s="249"/>
      <c r="AA3308" s="249"/>
      <c r="AB3308" s="256"/>
      <c r="AC3308" s="256"/>
      <c r="AD3308" s="230"/>
      <c r="AE3308" s="251"/>
      <c r="AF3308" s="252"/>
      <c r="AG3308" s="255"/>
      <c r="AH3308" s="253"/>
      <c r="AI3308" s="230"/>
      <c r="AJ3308" s="230"/>
      <c r="AK3308" s="230"/>
      <c r="AL3308" s="230"/>
      <c r="AM3308" s="230"/>
      <c r="AN3308" s="230"/>
      <c r="AO3308" s="230"/>
      <c r="AP3308" s="230"/>
      <c r="AQ3308" s="230"/>
      <c r="AR3308" s="249"/>
      <c r="AS3308" s="230"/>
      <c r="AT3308" s="230"/>
      <c r="AU3308" s="230"/>
      <c r="AV3308" s="230"/>
      <c r="AW3308" s="230"/>
      <c r="AX3308" s="230"/>
      <c r="AY3308" s="230"/>
      <c r="AZ3308" s="230"/>
      <c r="BA3308" s="230"/>
      <c r="BB3308" s="230"/>
      <c r="BC3308" s="230"/>
      <c r="BD3308" s="230"/>
      <c r="BE3308" s="230"/>
      <c r="BF3308" s="230"/>
      <c r="BG3308" s="230"/>
      <c r="BH3308" s="230"/>
      <c r="BI3308" s="230"/>
      <c r="BJ3308" s="230"/>
      <c r="BK3308" s="230"/>
      <c r="BL3308" s="230"/>
      <c r="BM3308" s="230"/>
      <c r="BN3308" s="230"/>
      <c r="BO3308" s="230"/>
      <c r="BP3308" s="230"/>
      <c r="BQ3308" s="230"/>
      <c r="BR3308" s="230"/>
      <c r="BS3308" s="230"/>
      <c r="BT3308" s="230"/>
      <c r="BU3308" s="230"/>
      <c r="BV3308" s="230"/>
      <c r="BW3308" s="230"/>
      <c r="BX3308" s="230"/>
      <c r="BY3308" s="230"/>
      <c r="BZ3308" s="230"/>
      <c r="CA3308" s="230"/>
      <c r="CB3308" s="230"/>
      <c r="CC3308" s="230"/>
      <c r="CD3308" s="230"/>
      <c r="CE3308" s="230"/>
      <c r="CF3308" s="230"/>
      <c r="CG3308" s="230"/>
      <c r="CH3308" s="230"/>
      <c r="CI3308" s="230"/>
      <c r="CJ3308" s="230"/>
    </row>
    <row r="3309" spans="1:88" ht="14.25" customHeight="1">
      <c r="A3309" s="123"/>
      <c r="B3309" s="122"/>
      <c r="C3309" s="123"/>
      <c r="E3309" s="224"/>
      <c r="F3309" s="224"/>
      <c r="G3309" s="224"/>
      <c r="H3309" s="224"/>
      <c r="I3309" s="232"/>
      <c r="J3309" s="224"/>
      <c r="K3309" s="224"/>
      <c r="L3309" s="224"/>
      <c r="M3309" s="233"/>
      <c r="N3309" s="224"/>
      <c r="P3309" s="233"/>
      <c r="Q3309" s="154"/>
      <c r="R3309" s="154"/>
      <c r="S3309" s="154"/>
      <c r="T3309" s="154"/>
      <c r="U3309" s="236"/>
      <c r="V3309" s="225"/>
      <c r="W3309" s="246"/>
      <c r="X3309" s="247"/>
      <c r="Y3309" s="248"/>
      <c r="Z3309" s="249"/>
      <c r="AA3309" s="249"/>
      <c r="AB3309" s="256"/>
      <c r="AC3309" s="256"/>
      <c r="AD3309" s="230"/>
      <c r="AE3309" s="251"/>
      <c r="AF3309" s="252"/>
      <c r="AG3309" s="255"/>
      <c r="AH3309" s="253"/>
      <c r="AI3309" s="230"/>
      <c r="AJ3309" s="230"/>
      <c r="AK3309" s="230"/>
      <c r="AL3309" s="230"/>
      <c r="AM3309" s="230"/>
      <c r="AN3309" s="230"/>
      <c r="AO3309" s="230"/>
      <c r="AP3309" s="230"/>
      <c r="AQ3309" s="230"/>
      <c r="AR3309" s="249"/>
      <c r="AS3309" s="230"/>
      <c r="AT3309" s="230"/>
      <c r="AU3309" s="230"/>
      <c r="AV3309" s="230"/>
      <c r="AW3309" s="230"/>
      <c r="AX3309" s="230"/>
      <c r="AY3309" s="230"/>
      <c r="AZ3309" s="230"/>
      <c r="BA3309" s="230"/>
      <c r="BB3309" s="230"/>
      <c r="BC3309" s="230"/>
      <c r="BD3309" s="230"/>
      <c r="BE3309" s="230"/>
      <c r="BF3309" s="230"/>
      <c r="BG3309" s="230"/>
      <c r="BH3309" s="230"/>
      <c r="BI3309" s="230"/>
      <c r="BJ3309" s="230"/>
      <c r="BK3309" s="230"/>
      <c r="BL3309" s="230"/>
      <c r="BM3309" s="230"/>
      <c r="BN3309" s="230"/>
      <c r="BO3309" s="230"/>
      <c r="BP3309" s="230"/>
      <c r="BQ3309" s="230"/>
      <c r="BR3309" s="230"/>
      <c r="BS3309" s="230"/>
      <c r="BT3309" s="230"/>
      <c r="BU3309" s="230"/>
      <c r="BV3309" s="230"/>
      <c r="BW3309" s="230"/>
      <c r="BX3309" s="230"/>
      <c r="BY3309" s="230"/>
      <c r="BZ3309" s="230"/>
      <c r="CA3309" s="230"/>
      <c r="CB3309" s="230"/>
      <c r="CC3309" s="230"/>
      <c r="CD3309" s="230"/>
      <c r="CE3309" s="230"/>
      <c r="CF3309" s="230"/>
      <c r="CG3309" s="230"/>
      <c r="CH3309" s="230"/>
      <c r="CI3309" s="230"/>
      <c r="CJ3309" s="230"/>
    </row>
    <row r="3310" spans="1:88" ht="14.25" customHeight="1">
      <c r="A3310" s="123"/>
      <c r="B3310" s="122"/>
      <c r="C3310" s="123"/>
      <c r="E3310" s="224"/>
      <c r="F3310" s="224"/>
      <c r="G3310" s="224"/>
      <c r="H3310" s="224"/>
      <c r="I3310" s="232"/>
      <c r="J3310" s="224"/>
      <c r="K3310" s="224"/>
      <c r="L3310" s="224"/>
      <c r="M3310" s="233"/>
      <c r="N3310" s="224"/>
      <c r="P3310" s="233"/>
      <c r="Q3310" s="154"/>
      <c r="R3310" s="154"/>
      <c r="S3310" s="154"/>
      <c r="T3310" s="154"/>
      <c r="U3310" s="236"/>
      <c r="V3310" s="225"/>
      <c r="W3310" s="246"/>
      <c r="X3310" s="247"/>
      <c r="Y3310" s="248"/>
      <c r="Z3310" s="249"/>
      <c r="AA3310" s="249"/>
      <c r="AB3310" s="256"/>
      <c r="AC3310" s="256"/>
      <c r="AD3310" s="230"/>
      <c r="AE3310" s="251"/>
      <c r="AF3310" s="252"/>
      <c r="AG3310" s="255"/>
      <c r="AH3310" s="253"/>
      <c r="AI3310" s="230"/>
      <c r="AJ3310" s="230"/>
      <c r="AK3310" s="230"/>
      <c r="AL3310" s="230"/>
      <c r="AM3310" s="230"/>
      <c r="AN3310" s="230"/>
      <c r="AO3310" s="230"/>
      <c r="AP3310" s="230"/>
      <c r="AQ3310" s="230"/>
      <c r="AR3310" s="249"/>
      <c r="AS3310" s="230"/>
      <c r="AT3310" s="230"/>
      <c r="AU3310" s="230"/>
      <c r="AV3310" s="230"/>
      <c r="AW3310" s="230"/>
      <c r="AX3310" s="230"/>
      <c r="AY3310" s="230"/>
      <c r="AZ3310" s="230"/>
      <c r="BA3310" s="230"/>
      <c r="BB3310" s="230"/>
      <c r="BC3310" s="230"/>
      <c r="BD3310" s="230"/>
      <c r="BE3310" s="230"/>
      <c r="BF3310" s="230"/>
      <c r="BG3310" s="230"/>
      <c r="BH3310" s="230"/>
      <c r="BI3310" s="230"/>
      <c r="BJ3310" s="230"/>
      <c r="BK3310" s="230"/>
      <c r="BL3310" s="230"/>
      <c r="BM3310" s="230"/>
      <c r="BN3310" s="230"/>
      <c r="BO3310" s="230"/>
      <c r="BP3310" s="230"/>
      <c r="BQ3310" s="230"/>
      <c r="BR3310" s="230"/>
      <c r="BS3310" s="230"/>
      <c r="BT3310" s="230"/>
      <c r="BU3310" s="230"/>
      <c r="BV3310" s="230"/>
      <c r="BW3310" s="230"/>
      <c r="BX3310" s="230"/>
      <c r="BY3310" s="230"/>
      <c r="BZ3310" s="230"/>
      <c r="CA3310" s="230"/>
      <c r="CB3310" s="230"/>
      <c r="CC3310" s="230"/>
      <c r="CD3310" s="230"/>
      <c r="CE3310" s="230"/>
      <c r="CF3310" s="230"/>
      <c r="CG3310" s="230"/>
      <c r="CH3310" s="230"/>
      <c r="CI3310" s="230"/>
      <c r="CJ3310" s="230"/>
    </row>
    <row r="3311" spans="1:88" ht="14.25" customHeight="1">
      <c r="A3311" s="123"/>
      <c r="B3311" s="122"/>
      <c r="C3311" s="123"/>
      <c r="E3311" s="224"/>
      <c r="F3311" s="224"/>
      <c r="G3311" s="224"/>
      <c r="H3311" s="224"/>
      <c r="I3311" s="232"/>
      <c r="J3311" s="224"/>
      <c r="K3311" s="224"/>
      <c r="L3311" s="224"/>
      <c r="M3311" s="233"/>
      <c r="N3311" s="224"/>
      <c r="P3311" s="233"/>
      <c r="Q3311" s="154"/>
      <c r="R3311" s="154"/>
      <c r="S3311" s="154"/>
      <c r="T3311" s="154"/>
      <c r="U3311" s="236"/>
      <c r="V3311" s="225"/>
      <c r="W3311" s="246"/>
      <c r="X3311" s="247"/>
      <c r="Y3311" s="248"/>
      <c r="Z3311" s="249"/>
      <c r="AA3311" s="249"/>
      <c r="AB3311" s="256"/>
      <c r="AC3311" s="256"/>
      <c r="AD3311" s="230"/>
      <c r="AE3311" s="251"/>
      <c r="AF3311" s="252"/>
      <c r="AG3311" s="255"/>
      <c r="AH3311" s="253"/>
      <c r="AI3311" s="230"/>
      <c r="AJ3311" s="230"/>
      <c r="AK3311" s="230"/>
      <c r="AL3311" s="230"/>
      <c r="AM3311" s="230"/>
      <c r="AN3311" s="230"/>
      <c r="AO3311" s="230"/>
      <c r="AP3311" s="230"/>
      <c r="AQ3311" s="230"/>
      <c r="AR3311" s="249"/>
      <c r="AS3311" s="230"/>
      <c r="AT3311" s="230"/>
      <c r="AU3311" s="230"/>
      <c r="AV3311" s="230"/>
      <c r="AW3311" s="230"/>
      <c r="AX3311" s="230"/>
      <c r="AY3311" s="230"/>
      <c r="AZ3311" s="230"/>
      <c r="BA3311" s="230"/>
      <c r="BB3311" s="230"/>
      <c r="BC3311" s="230"/>
      <c r="BD3311" s="230"/>
      <c r="BE3311" s="230"/>
      <c r="BF3311" s="230"/>
      <c r="BG3311" s="230"/>
      <c r="BH3311" s="230"/>
      <c r="BI3311" s="230"/>
      <c r="BJ3311" s="230"/>
      <c r="BK3311" s="230"/>
      <c r="BL3311" s="230"/>
      <c r="BM3311" s="230"/>
      <c r="BN3311" s="230"/>
      <c r="BO3311" s="230"/>
      <c r="BP3311" s="230"/>
      <c r="BQ3311" s="230"/>
      <c r="BR3311" s="230"/>
      <c r="BS3311" s="230"/>
      <c r="BT3311" s="230"/>
      <c r="BU3311" s="230"/>
      <c r="BV3311" s="230"/>
      <c r="BW3311" s="230"/>
      <c r="BX3311" s="230"/>
      <c r="BY3311" s="230"/>
      <c r="BZ3311" s="230"/>
      <c r="CA3311" s="230"/>
      <c r="CB3311" s="230"/>
      <c r="CC3311" s="230"/>
      <c r="CD3311" s="230"/>
      <c r="CE3311" s="230"/>
      <c r="CF3311" s="230"/>
      <c r="CG3311" s="230"/>
      <c r="CH3311" s="230"/>
      <c r="CI3311" s="230"/>
      <c r="CJ3311" s="230"/>
    </row>
    <row r="3312" spans="1:88" ht="14.25" customHeight="1">
      <c r="A3312" s="123"/>
      <c r="B3312" s="122"/>
      <c r="C3312" s="123"/>
      <c r="E3312" s="224"/>
      <c r="F3312" s="224"/>
      <c r="G3312" s="224"/>
      <c r="H3312" s="224"/>
      <c r="I3312" s="232"/>
      <c r="J3312" s="224"/>
      <c r="K3312" s="224"/>
      <c r="L3312" s="224"/>
      <c r="M3312" s="233"/>
      <c r="N3312" s="224"/>
      <c r="P3312" s="233"/>
      <c r="Q3312" s="154"/>
      <c r="R3312" s="154"/>
      <c r="S3312" s="154"/>
      <c r="T3312" s="154"/>
      <c r="U3312" s="236"/>
      <c r="V3312" s="225"/>
      <c r="W3312" s="246"/>
      <c r="X3312" s="247"/>
      <c r="Y3312" s="248"/>
      <c r="Z3312" s="249"/>
      <c r="AA3312" s="249"/>
      <c r="AB3312" s="256"/>
      <c r="AC3312" s="256"/>
      <c r="AD3312" s="230"/>
      <c r="AE3312" s="251"/>
      <c r="AF3312" s="252"/>
      <c r="AG3312" s="255"/>
      <c r="AH3312" s="253"/>
      <c r="AI3312" s="230"/>
      <c r="AJ3312" s="230"/>
      <c r="AK3312" s="230"/>
      <c r="AL3312" s="230"/>
      <c r="AM3312" s="230"/>
      <c r="AN3312" s="230"/>
      <c r="AO3312" s="230"/>
      <c r="AP3312" s="230"/>
      <c r="AQ3312" s="230"/>
      <c r="AR3312" s="249"/>
      <c r="AS3312" s="230"/>
      <c r="AT3312" s="230"/>
      <c r="AU3312" s="230"/>
      <c r="AV3312" s="230"/>
      <c r="AW3312" s="230"/>
      <c r="AX3312" s="230"/>
      <c r="AY3312" s="230"/>
      <c r="AZ3312" s="230"/>
      <c r="BA3312" s="230"/>
      <c r="BB3312" s="230"/>
      <c r="BC3312" s="230"/>
      <c r="BD3312" s="230"/>
      <c r="BE3312" s="230"/>
      <c r="BF3312" s="230"/>
      <c r="BG3312" s="230"/>
      <c r="BH3312" s="230"/>
      <c r="BI3312" s="230"/>
      <c r="BJ3312" s="230"/>
      <c r="BK3312" s="230"/>
      <c r="BL3312" s="230"/>
      <c r="BM3312" s="230"/>
      <c r="BN3312" s="230"/>
      <c r="BO3312" s="230"/>
      <c r="BP3312" s="230"/>
      <c r="BQ3312" s="230"/>
      <c r="BR3312" s="230"/>
      <c r="BS3312" s="230"/>
      <c r="BT3312" s="230"/>
      <c r="BU3312" s="230"/>
      <c r="BV3312" s="230"/>
      <c r="BW3312" s="230"/>
      <c r="BX3312" s="230"/>
      <c r="BY3312" s="230"/>
      <c r="BZ3312" s="230"/>
      <c r="CA3312" s="230"/>
      <c r="CB3312" s="230"/>
      <c r="CC3312" s="230"/>
      <c r="CD3312" s="230"/>
      <c r="CE3312" s="230"/>
      <c r="CF3312" s="230"/>
      <c r="CG3312" s="230"/>
      <c r="CH3312" s="230"/>
      <c r="CI3312" s="230"/>
      <c r="CJ3312" s="230"/>
    </row>
    <row r="3313" spans="1:88" ht="14.25" customHeight="1">
      <c r="A3313" s="123"/>
      <c r="B3313" s="122"/>
      <c r="C3313" s="123"/>
      <c r="E3313" s="224"/>
      <c r="F3313" s="224"/>
      <c r="G3313" s="224"/>
      <c r="H3313" s="224"/>
      <c r="I3313" s="232"/>
      <c r="J3313" s="224"/>
      <c r="K3313" s="224"/>
      <c r="L3313" s="224"/>
      <c r="M3313" s="233"/>
      <c r="N3313" s="224"/>
      <c r="P3313" s="233"/>
      <c r="Q3313" s="154"/>
      <c r="R3313" s="154"/>
      <c r="S3313" s="154"/>
      <c r="T3313" s="154"/>
      <c r="U3313" s="236"/>
      <c r="V3313" s="225"/>
      <c r="W3313" s="246"/>
      <c r="X3313" s="247"/>
      <c r="Y3313" s="248"/>
      <c r="Z3313" s="249"/>
      <c r="AA3313" s="249"/>
      <c r="AB3313" s="256"/>
      <c r="AC3313" s="256"/>
      <c r="AD3313" s="230"/>
      <c r="AE3313" s="251"/>
      <c r="AF3313" s="252"/>
      <c r="AG3313" s="255"/>
      <c r="AH3313" s="253"/>
      <c r="AI3313" s="230"/>
      <c r="AJ3313" s="230"/>
      <c r="AK3313" s="230"/>
      <c r="AL3313" s="230"/>
      <c r="AM3313" s="230"/>
      <c r="AN3313" s="230"/>
      <c r="AO3313" s="230"/>
      <c r="AP3313" s="230"/>
      <c r="AQ3313" s="230"/>
      <c r="AR3313" s="249"/>
      <c r="AS3313" s="230"/>
      <c r="AT3313" s="230"/>
      <c r="AU3313" s="230"/>
      <c r="AV3313" s="230"/>
      <c r="AW3313" s="230"/>
      <c r="AX3313" s="230"/>
      <c r="AY3313" s="230"/>
      <c r="AZ3313" s="230"/>
      <c r="BA3313" s="230"/>
      <c r="BB3313" s="230"/>
      <c r="BC3313" s="230"/>
      <c r="BD3313" s="230"/>
      <c r="BE3313" s="230"/>
      <c r="BF3313" s="230"/>
      <c r="BG3313" s="230"/>
      <c r="BH3313" s="230"/>
      <c r="BI3313" s="230"/>
      <c r="BJ3313" s="230"/>
      <c r="BK3313" s="230"/>
      <c r="BL3313" s="230"/>
      <c r="BM3313" s="230"/>
      <c r="BN3313" s="230"/>
      <c r="BO3313" s="230"/>
      <c r="BP3313" s="230"/>
      <c r="BQ3313" s="230"/>
      <c r="BR3313" s="230"/>
      <c r="BS3313" s="230"/>
      <c r="BT3313" s="230"/>
      <c r="BU3313" s="230"/>
      <c r="BV3313" s="230"/>
      <c r="BW3313" s="230"/>
      <c r="BX3313" s="230"/>
      <c r="BY3313" s="230"/>
      <c r="BZ3313" s="230"/>
      <c r="CA3313" s="230"/>
      <c r="CB3313" s="230"/>
      <c r="CC3313" s="230"/>
      <c r="CD3313" s="230"/>
      <c r="CE3313" s="230"/>
      <c r="CF3313" s="230"/>
      <c r="CG3313" s="230"/>
      <c r="CH3313" s="230"/>
      <c r="CI3313" s="230"/>
      <c r="CJ3313" s="230"/>
    </row>
    <row r="3314" spans="1:88" ht="14.25" customHeight="1">
      <c r="A3314" s="123"/>
      <c r="B3314" s="122"/>
      <c r="C3314" s="123"/>
      <c r="E3314" s="224"/>
      <c r="F3314" s="224"/>
      <c r="G3314" s="224"/>
      <c r="H3314" s="224"/>
      <c r="I3314" s="232"/>
      <c r="J3314" s="224"/>
      <c r="K3314" s="224"/>
      <c r="L3314" s="224"/>
      <c r="M3314" s="233"/>
      <c r="N3314" s="224"/>
      <c r="P3314" s="233"/>
      <c r="Q3314" s="154"/>
      <c r="R3314" s="154"/>
      <c r="S3314" s="154"/>
      <c r="T3314" s="154"/>
      <c r="U3314" s="236"/>
      <c r="V3314" s="225"/>
      <c r="W3314" s="246"/>
      <c r="X3314" s="247"/>
      <c r="Y3314" s="248"/>
      <c r="Z3314" s="249"/>
      <c r="AA3314" s="249"/>
      <c r="AB3314" s="256"/>
      <c r="AC3314" s="256"/>
      <c r="AD3314" s="230"/>
      <c r="AE3314" s="251"/>
      <c r="AF3314" s="252"/>
      <c r="AG3314" s="255"/>
      <c r="AH3314" s="253"/>
      <c r="AI3314" s="230"/>
      <c r="AJ3314" s="230"/>
      <c r="AK3314" s="230"/>
      <c r="AL3314" s="230"/>
      <c r="AM3314" s="230"/>
      <c r="AN3314" s="230"/>
      <c r="AO3314" s="230"/>
      <c r="AP3314" s="230"/>
      <c r="AQ3314" s="230"/>
      <c r="AR3314" s="249"/>
      <c r="AS3314" s="230"/>
      <c r="AT3314" s="230"/>
      <c r="AU3314" s="230"/>
      <c r="AV3314" s="230"/>
      <c r="AW3314" s="230"/>
      <c r="AX3314" s="230"/>
      <c r="AY3314" s="230"/>
      <c r="AZ3314" s="230"/>
      <c r="BA3314" s="230"/>
      <c r="BB3314" s="230"/>
      <c r="BC3314" s="230"/>
      <c r="BD3314" s="230"/>
      <c r="BE3314" s="230"/>
      <c r="BF3314" s="230"/>
      <c r="BG3314" s="230"/>
      <c r="BH3314" s="230"/>
      <c r="BI3314" s="230"/>
      <c r="BJ3314" s="230"/>
      <c r="BK3314" s="230"/>
      <c r="BL3314" s="230"/>
      <c r="BM3314" s="230"/>
      <c r="BN3314" s="230"/>
      <c r="BO3314" s="230"/>
      <c r="BP3314" s="230"/>
      <c r="BQ3314" s="230"/>
      <c r="BR3314" s="230"/>
      <c r="BS3314" s="230"/>
      <c r="BT3314" s="230"/>
      <c r="BU3314" s="230"/>
      <c r="BV3314" s="230"/>
      <c r="BW3314" s="230"/>
      <c r="BX3314" s="230"/>
      <c r="BY3314" s="230"/>
      <c r="BZ3314" s="230"/>
      <c r="CA3314" s="230"/>
      <c r="CB3314" s="230"/>
      <c r="CC3314" s="230"/>
      <c r="CD3314" s="230"/>
      <c r="CE3314" s="230"/>
      <c r="CF3314" s="230"/>
      <c r="CG3314" s="230"/>
      <c r="CH3314" s="230"/>
      <c r="CI3314" s="230"/>
      <c r="CJ3314" s="230"/>
    </row>
    <row r="3315" spans="1:88" ht="14.25" customHeight="1">
      <c r="A3315" s="123"/>
      <c r="B3315" s="122"/>
      <c r="C3315" s="123"/>
      <c r="E3315" s="224"/>
      <c r="F3315" s="224"/>
      <c r="G3315" s="224"/>
      <c r="H3315" s="224"/>
      <c r="I3315" s="232"/>
      <c r="J3315" s="224"/>
      <c r="K3315" s="224"/>
      <c r="L3315" s="224"/>
      <c r="M3315" s="233"/>
      <c r="N3315" s="224"/>
      <c r="P3315" s="233"/>
      <c r="Q3315" s="154"/>
      <c r="R3315" s="154"/>
      <c r="S3315" s="154"/>
      <c r="T3315" s="154"/>
      <c r="U3315" s="236"/>
      <c r="V3315" s="225"/>
      <c r="W3315" s="246"/>
      <c r="X3315" s="247"/>
      <c r="Y3315" s="248"/>
      <c r="Z3315" s="249"/>
      <c r="AA3315" s="249"/>
      <c r="AB3315" s="256"/>
      <c r="AC3315" s="256"/>
      <c r="AD3315" s="230"/>
      <c r="AE3315" s="251"/>
      <c r="AF3315" s="252"/>
      <c r="AG3315" s="255"/>
      <c r="AH3315" s="253"/>
      <c r="AI3315" s="230"/>
      <c r="AJ3315" s="230"/>
      <c r="AK3315" s="230"/>
      <c r="AL3315" s="230"/>
      <c r="AM3315" s="230"/>
      <c r="AN3315" s="230"/>
      <c r="AO3315" s="230"/>
      <c r="AP3315" s="230"/>
      <c r="AQ3315" s="230"/>
      <c r="AR3315" s="249"/>
      <c r="AS3315" s="230"/>
      <c r="AT3315" s="230"/>
      <c r="AU3315" s="230"/>
      <c r="AV3315" s="230"/>
      <c r="AW3315" s="230"/>
      <c r="AX3315" s="230"/>
      <c r="AY3315" s="230"/>
      <c r="AZ3315" s="230"/>
      <c r="BA3315" s="230"/>
      <c r="BB3315" s="230"/>
      <c r="BC3315" s="230"/>
      <c r="BD3315" s="230"/>
      <c r="BE3315" s="230"/>
      <c r="BF3315" s="230"/>
      <c r="BG3315" s="230"/>
      <c r="BH3315" s="230"/>
      <c r="BI3315" s="230"/>
      <c r="BJ3315" s="230"/>
      <c r="BK3315" s="230"/>
      <c r="BL3315" s="230"/>
      <c r="BM3315" s="230"/>
      <c r="BN3315" s="230"/>
      <c r="BO3315" s="230"/>
      <c r="BP3315" s="230"/>
      <c r="BQ3315" s="230"/>
      <c r="BR3315" s="230"/>
      <c r="BS3315" s="230"/>
      <c r="BT3315" s="230"/>
      <c r="BU3315" s="230"/>
      <c r="BV3315" s="230"/>
      <c r="BW3315" s="230"/>
      <c r="BX3315" s="230"/>
      <c r="BY3315" s="230"/>
      <c r="BZ3315" s="230"/>
      <c r="CA3315" s="230"/>
      <c r="CB3315" s="230"/>
      <c r="CC3315" s="230"/>
      <c r="CD3315" s="230"/>
      <c r="CE3315" s="230"/>
      <c r="CF3315" s="230"/>
      <c r="CG3315" s="230"/>
      <c r="CH3315" s="230"/>
      <c r="CI3315" s="230"/>
      <c r="CJ3315" s="230"/>
    </row>
    <row r="3316" spans="1:88" ht="14.25" customHeight="1">
      <c r="A3316" s="123"/>
      <c r="B3316" s="122"/>
      <c r="C3316" s="123"/>
      <c r="E3316" s="224"/>
      <c r="F3316" s="224"/>
      <c r="G3316" s="224"/>
      <c r="H3316" s="224"/>
      <c r="I3316" s="232"/>
      <c r="J3316" s="224"/>
      <c r="K3316" s="224"/>
      <c r="L3316" s="224"/>
      <c r="M3316" s="233"/>
      <c r="N3316" s="224"/>
      <c r="P3316" s="233"/>
      <c r="Q3316" s="154"/>
      <c r="R3316" s="154"/>
      <c r="S3316" s="154"/>
      <c r="T3316" s="154"/>
      <c r="U3316" s="236"/>
      <c r="V3316" s="225"/>
      <c r="W3316" s="246"/>
      <c r="X3316" s="247"/>
      <c r="Y3316" s="248"/>
      <c r="Z3316" s="249"/>
      <c r="AA3316" s="249"/>
      <c r="AB3316" s="256"/>
      <c r="AC3316" s="256"/>
      <c r="AD3316" s="230"/>
      <c r="AE3316" s="251"/>
      <c r="AF3316" s="252"/>
      <c r="AG3316" s="255"/>
      <c r="AH3316" s="253"/>
      <c r="AI3316" s="230"/>
      <c r="AJ3316" s="230"/>
      <c r="AK3316" s="230"/>
      <c r="AL3316" s="230"/>
      <c r="AM3316" s="230"/>
      <c r="AN3316" s="230"/>
      <c r="AO3316" s="230"/>
      <c r="AP3316" s="230"/>
      <c r="AQ3316" s="230"/>
      <c r="AR3316" s="249"/>
      <c r="AS3316" s="230"/>
      <c r="AT3316" s="230"/>
      <c r="AU3316" s="230"/>
      <c r="AV3316" s="230"/>
      <c r="AW3316" s="230"/>
      <c r="AX3316" s="230"/>
      <c r="AY3316" s="230"/>
      <c r="AZ3316" s="230"/>
      <c r="BA3316" s="230"/>
      <c r="BB3316" s="230"/>
      <c r="BC3316" s="230"/>
      <c r="BD3316" s="230"/>
      <c r="BE3316" s="230"/>
      <c r="BF3316" s="230"/>
      <c r="BG3316" s="230"/>
      <c r="BH3316" s="230"/>
      <c r="BI3316" s="230"/>
      <c r="BJ3316" s="230"/>
      <c r="BK3316" s="230"/>
      <c r="BL3316" s="230"/>
      <c r="BM3316" s="230"/>
      <c r="BN3316" s="230"/>
      <c r="BO3316" s="230"/>
      <c r="BP3316" s="230"/>
      <c r="BQ3316" s="230"/>
      <c r="BR3316" s="230"/>
      <c r="BS3316" s="230"/>
      <c r="BT3316" s="230"/>
      <c r="BU3316" s="230"/>
      <c r="BV3316" s="230"/>
      <c r="BW3316" s="230"/>
      <c r="BX3316" s="230"/>
      <c r="BY3316" s="230"/>
      <c r="BZ3316" s="230"/>
      <c r="CA3316" s="230"/>
      <c r="CB3316" s="230"/>
      <c r="CC3316" s="230"/>
      <c r="CD3316" s="230"/>
      <c r="CE3316" s="230"/>
      <c r="CF3316" s="230"/>
      <c r="CG3316" s="230"/>
      <c r="CH3316" s="230"/>
      <c r="CI3316" s="230"/>
      <c r="CJ3316" s="230"/>
    </row>
    <row r="3317" spans="1:88" ht="14.25" customHeight="1">
      <c r="A3317" s="123"/>
      <c r="B3317" s="122"/>
      <c r="C3317" s="123"/>
      <c r="E3317" s="224"/>
      <c r="F3317" s="224"/>
      <c r="G3317" s="224"/>
      <c r="H3317" s="224"/>
      <c r="I3317" s="232"/>
      <c r="J3317" s="224"/>
      <c r="K3317" s="224"/>
      <c r="L3317" s="224"/>
      <c r="M3317" s="233"/>
      <c r="N3317" s="224"/>
      <c r="P3317" s="233"/>
      <c r="Q3317" s="154"/>
      <c r="R3317" s="154"/>
      <c r="S3317" s="154"/>
      <c r="T3317" s="154"/>
      <c r="U3317" s="236"/>
      <c r="V3317" s="225"/>
      <c r="W3317" s="246"/>
      <c r="X3317" s="247"/>
      <c r="Y3317" s="248"/>
      <c r="Z3317" s="249"/>
      <c r="AA3317" s="249"/>
      <c r="AB3317" s="256"/>
      <c r="AC3317" s="256"/>
      <c r="AD3317" s="230"/>
      <c r="AE3317" s="251"/>
      <c r="AF3317" s="252"/>
      <c r="AG3317" s="255"/>
      <c r="AH3317" s="253"/>
      <c r="AI3317" s="230"/>
      <c r="AJ3317" s="230"/>
      <c r="AK3317" s="230"/>
      <c r="AL3317" s="230"/>
      <c r="AM3317" s="230"/>
      <c r="AN3317" s="230"/>
      <c r="AO3317" s="230"/>
      <c r="AP3317" s="230"/>
      <c r="AQ3317" s="230"/>
      <c r="AR3317" s="249"/>
      <c r="AS3317" s="230"/>
      <c r="AT3317" s="230"/>
      <c r="AU3317" s="230"/>
      <c r="AV3317" s="230"/>
      <c r="AW3317" s="230"/>
      <c r="AX3317" s="230"/>
      <c r="AY3317" s="230"/>
      <c r="AZ3317" s="230"/>
      <c r="BA3317" s="230"/>
      <c r="BB3317" s="230"/>
      <c r="BC3317" s="230"/>
      <c r="BD3317" s="230"/>
      <c r="BE3317" s="230"/>
      <c r="BF3317" s="230"/>
      <c r="BG3317" s="230"/>
      <c r="BH3317" s="230"/>
      <c r="BI3317" s="230"/>
      <c r="BJ3317" s="230"/>
      <c r="BK3317" s="230"/>
      <c r="BL3317" s="230"/>
      <c r="BM3317" s="230"/>
      <c r="BN3317" s="230"/>
      <c r="BO3317" s="230"/>
      <c r="BP3317" s="230"/>
      <c r="BQ3317" s="230"/>
      <c r="BR3317" s="230"/>
      <c r="BS3317" s="230"/>
      <c r="BT3317" s="230"/>
      <c r="BU3317" s="230"/>
      <c r="BV3317" s="230"/>
      <c r="BW3317" s="230"/>
      <c r="BX3317" s="230"/>
      <c r="BY3317" s="230"/>
      <c r="BZ3317" s="230"/>
      <c r="CA3317" s="230"/>
      <c r="CB3317" s="230"/>
      <c r="CC3317" s="230"/>
      <c r="CD3317" s="230"/>
      <c r="CE3317" s="230"/>
      <c r="CF3317" s="230"/>
      <c r="CG3317" s="230"/>
      <c r="CH3317" s="230"/>
      <c r="CI3317" s="230"/>
      <c r="CJ3317" s="230"/>
    </row>
    <row r="3318" spans="1:88" ht="14.25" customHeight="1">
      <c r="A3318" s="123"/>
      <c r="B3318" s="122"/>
      <c r="C3318" s="123"/>
      <c r="E3318" s="224"/>
      <c r="F3318" s="224"/>
      <c r="G3318" s="224"/>
      <c r="H3318" s="224"/>
      <c r="I3318" s="232"/>
      <c r="J3318" s="224"/>
      <c r="K3318" s="224"/>
      <c r="L3318" s="224"/>
      <c r="M3318" s="233"/>
      <c r="N3318" s="224"/>
      <c r="P3318" s="233"/>
      <c r="Q3318" s="154"/>
      <c r="R3318" s="154"/>
      <c r="S3318" s="154"/>
      <c r="T3318" s="154"/>
      <c r="U3318" s="236"/>
      <c r="V3318" s="225"/>
      <c r="W3318" s="246"/>
      <c r="X3318" s="247"/>
      <c r="Y3318" s="248"/>
      <c r="Z3318" s="249"/>
      <c r="AA3318" s="249"/>
      <c r="AB3318" s="256"/>
      <c r="AC3318" s="256"/>
      <c r="AD3318" s="230"/>
      <c r="AE3318" s="251"/>
      <c r="AF3318" s="252"/>
      <c r="AG3318" s="255"/>
      <c r="AH3318" s="253"/>
      <c r="AI3318" s="230"/>
      <c r="AJ3318" s="230"/>
      <c r="AK3318" s="230"/>
      <c r="AL3318" s="230"/>
      <c r="AM3318" s="230"/>
      <c r="AN3318" s="230"/>
      <c r="AO3318" s="230"/>
      <c r="AP3318" s="230"/>
      <c r="AQ3318" s="230"/>
      <c r="AR3318" s="249"/>
      <c r="AS3318" s="230"/>
      <c r="AT3318" s="230"/>
      <c r="AU3318" s="230"/>
      <c r="AV3318" s="230"/>
      <c r="AW3318" s="230"/>
      <c r="AX3318" s="230"/>
      <c r="AY3318" s="230"/>
      <c r="AZ3318" s="230"/>
      <c r="BA3318" s="230"/>
      <c r="BB3318" s="230"/>
      <c r="BC3318" s="230"/>
      <c r="BD3318" s="230"/>
      <c r="BE3318" s="230"/>
      <c r="BF3318" s="230"/>
      <c r="BG3318" s="230"/>
      <c r="BH3318" s="230"/>
      <c r="BI3318" s="230"/>
      <c r="BJ3318" s="230"/>
      <c r="BK3318" s="230"/>
      <c r="BL3318" s="230"/>
      <c r="BM3318" s="230"/>
      <c r="BN3318" s="230"/>
      <c r="BO3318" s="230"/>
      <c r="BP3318" s="230"/>
      <c r="BQ3318" s="230"/>
      <c r="BR3318" s="230"/>
      <c r="BS3318" s="230"/>
      <c r="BT3318" s="230"/>
      <c r="BU3318" s="230"/>
      <c r="BV3318" s="230"/>
      <c r="BW3318" s="230"/>
      <c r="BX3318" s="230"/>
      <c r="BY3318" s="230"/>
      <c r="BZ3318" s="230"/>
      <c r="CA3318" s="230"/>
      <c r="CB3318" s="230"/>
      <c r="CC3318" s="230"/>
      <c r="CD3318" s="230"/>
      <c r="CE3318" s="230"/>
      <c r="CF3318" s="230"/>
      <c r="CG3318" s="230"/>
      <c r="CH3318" s="230"/>
      <c r="CI3318" s="230"/>
      <c r="CJ3318" s="230"/>
    </row>
    <row r="3319" spans="1:88" ht="14.25" customHeight="1">
      <c r="A3319" s="123"/>
      <c r="B3319" s="122"/>
      <c r="C3319" s="123"/>
      <c r="E3319" s="224"/>
      <c r="F3319" s="224"/>
      <c r="G3319" s="224"/>
      <c r="H3319" s="224"/>
      <c r="I3319" s="232"/>
      <c r="J3319" s="224"/>
      <c r="K3319" s="224"/>
      <c r="L3319" s="224"/>
      <c r="M3319" s="233"/>
      <c r="N3319" s="224"/>
      <c r="P3319" s="233"/>
      <c r="Q3319" s="154"/>
      <c r="R3319" s="154"/>
      <c r="S3319" s="154"/>
      <c r="T3319" s="154"/>
      <c r="U3319" s="236"/>
      <c r="V3319" s="225"/>
      <c r="W3319" s="246"/>
      <c r="X3319" s="247"/>
      <c r="Y3319" s="248"/>
      <c r="Z3319" s="249"/>
      <c r="AA3319" s="249"/>
      <c r="AB3319" s="256"/>
      <c r="AC3319" s="256"/>
      <c r="AD3319" s="230"/>
      <c r="AE3319" s="251"/>
      <c r="AF3319" s="252"/>
      <c r="AG3319" s="255"/>
      <c r="AH3319" s="253"/>
      <c r="AI3319" s="230"/>
      <c r="AJ3319" s="230"/>
      <c r="AK3319" s="230"/>
      <c r="AL3319" s="230"/>
      <c r="AM3319" s="230"/>
      <c r="AN3319" s="230"/>
      <c r="AO3319" s="230"/>
      <c r="AP3319" s="230"/>
      <c r="AQ3319" s="230"/>
      <c r="AR3319" s="249"/>
      <c r="AS3319" s="230"/>
      <c r="AT3319" s="230"/>
      <c r="AU3319" s="230"/>
      <c r="AV3319" s="230"/>
      <c r="AW3319" s="230"/>
      <c r="AX3319" s="230"/>
      <c r="AY3319" s="230"/>
      <c r="AZ3319" s="230"/>
      <c r="BA3319" s="230"/>
      <c r="BB3319" s="230"/>
      <c r="BC3319" s="230"/>
      <c r="BD3319" s="230"/>
      <c r="BE3319" s="230"/>
      <c r="BF3319" s="230"/>
      <c r="BG3319" s="230"/>
      <c r="BH3319" s="230"/>
      <c r="BI3319" s="230"/>
      <c r="BJ3319" s="230"/>
      <c r="BK3319" s="230"/>
      <c r="BL3319" s="230"/>
      <c r="BM3319" s="230"/>
      <c r="BN3319" s="230"/>
      <c r="BO3319" s="230"/>
      <c r="BP3319" s="230"/>
      <c r="BQ3319" s="230"/>
      <c r="BR3319" s="230"/>
      <c r="BS3319" s="230"/>
      <c r="BT3319" s="230"/>
      <c r="BU3319" s="230"/>
      <c r="BV3319" s="230"/>
      <c r="BW3319" s="230"/>
      <c r="BX3319" s="230"/>
      <c r="BY3319" s="230"/>
      <c r="BZ3319" s="230"/>
      <c r="CA3319" s="230"/>
      <c r="CB3319" s="230"/>
      <c r="CC3319" s="230"/>
      <c r="CD3319" s="230"/>
      <c r="CE3319" s="230"/>
      <c r="CF3319" s="230"/>
      <c r="CG3319" s="230"/>
      <c r="CH3319" s="230"/>
      <c r="CI3319" s="230"/>
      <c r="CJ3319" s="230"/>
    </row>
    <row r="3320" spans="1:88" ht="14.25" customHeight="1">
      <c r="A3320" s="123"/>
      <c r="B3320" s="122"/>
      <c r="C3320" s="123"/>
      <c r="E3320" s="224"/>
      <c r="F3320" s="224"/>
      <c r="G3320" s="224"/>
      <c r="H3320" s="224"/>
      <c r="I3320" s="232"/>
      <c r="J3320" s="224"/>
      <c r="K3320" s="224"/>
      <c r="L3320" s="224"/>
      <c r="M3320" s="233"/>
      <c r="N3320" s="224"/>
      <c r="P3320" s="233"/>
      <c r="Q3320" s="154"/>
      <c r="R3320" s="154"/>
      <c r="S3320" s="154"/>
      <c r="T3320" s="154"/>
      <c r="U3320" s="236"/>
      <c r="V3320" s="225"/>
      <c r="W3320" s="246"/>
      <c r="X3320" s="247"/>
      <c r="Y3320" s="248"/>
      <c r="Z3320" s="249"/>
      <c r="AA3320" s="249"/>
      <c r="AB3320" s="256"/>
      <c r="AC3320" s="256"/>
      <c r="AD3320" s="230"/>
      <c r="AE3320" s="251"/>
      <c r="AF3320" s="252"/>
      <c r="AG3320" s="255"/>
      <c r="AH3320" s="253"/>
      <c r="AI3320" s="230"/>
      <c r="AJ3320" s="230"/>
      <c r="AK3320" s="230"/>
      <c r="AL3320" s="230"/>
      <c r="AM3320" s="230"/>
      <c r="AN3320" s="230"/>
      <c r="AO3320" s="230"/>
      <c r="AP3320" s="230"/>
      <c r="AQ3320" s="230"/>
      <c r="AR3320" s="249"/>
      <c r="AS3320" s="230"/>
      <c r="AT3320" s="230"/>
      <c r="AU3320" s="230"/>
      <c r="AV3320" s="230"/>
      <c r="AW3320" s="230"/>
      <c r="AX3320" s="230"/>
      <c r="AY3320" s="230"/>
      <c r="AZ3320" s="230"/>
      <c r="BA3320" s="230"/>
      <c r="BB3320" s="230"/>
      <c r="BC3320" s="230"/>
      <c r="BD3320" s="230"/>
      <c r="BE3320" s="230"/>
      <c r="BF3320" s="230"/>
      <c r="BG3320" s="230"/>
      <c r="BH3320" s="230"/>
      <c r="BI3320" s="230"/>
      <c r="BJ3320" s="230"/>
      <c r="BK3320" s="230"/>
      <c r="BL3320" s="230"/>
      <c r="BM3320" s="230"/>
      <c r="BN3320" s="230"/>
      <c r="BO3320" s="230"/>
      <c r="BP3320" s="230"/>
      <c r="BQ3320" s="230"/>
      <c r="BR3320" s="230"/>
      <c r="BS3320" s="230"/>
      <c r="BT3320" s="230"/>
      <c r="BU3320" s="230"/>
      <c r="BV3320" s="230"/>
      <c r="BW3320" s="230"/>
      <c r="BX3320" s="230"/>
      <c r="BY3320" s="230"/>
      <c r="BZ3320" s="230"/>
      <c r="CA3320" s="230"/>
      <c r="CB3320" s="230"/>
      <c r="CC3320" s="230"/>
      <c r="CD3320" s="230"/>
      <c r="CE3320" s="230"/>
      <c r="CF3320" s="230"/>
      <c r="CG3320" s="230"/>
      <c r="CH3320" s="230"/>
      <c r="CI3320" s="230"/>
      <c r="CJ3320" s="230"/>
    </row>
    <row r="3321" spans="1:88" ht="14.25" customHeight="1">
      <c r="A3321" s="123"/>
      <c r="B3321" s="122"/>
      <c r="C3321" s="123"/>
      <c r="E3321" s="224"/>
      <c r="F3321" s="224"/>
      <c r="G3321" s="224"/>
      <c r="H3321" s="224"/>
      <c r="I3321" s="232"/>
      <c r="J3321" s="224"/>
      <c r="K3321" s="224"/>
      <c r="L3321" s="224"/>
      <c r="M3321" s="233"/>
      <c r="N3321" s="224"/>
      <c r="P3321" s="233"/>
      <c r="Q3321" s="154"/>
      <c r="R3321" s="154"/>
      <c r="S3321" s="154"/>
      <c r="T3321" s="154"/>
      <c r="U3321" s="236"/>
      <c r="V3321" s="225"/>
      <c r="W3321" s="246"/>
      <c r="X3321" s="247"/>
      <c r="Y3321" s="248"/>
      <c r="Z3321" s="249"/>
      <c r="AA3321" s="249"/>
      <c r="AB3321" s="256"/>
      <c r="AC3321" s="256"/>
      <c r="AD3321" s="230"/>
      <c r="AE3321" s="251"/>
      <c r="AF3321" s="252"/>
      <c r="AG3321" s="255"/>
      <c r="AH3321" s="253"/>
      <c r="AI3321" s="230"/>
      <c r="AJ3321" s="230"/>
      <c r="AK3321" s="230"/>
      <c r="AL3321" s="230"/>
      <c r="AM3321" s="230"/>
      <c r="AN3321" s="230"/>
      <c r="AO3321" s="230"/>
      <c r="AP3321" s="230"/>
      <c r="AQ3321" s="230"/>
      <c r="AR3321" s="249"/>
      <c r="AS3321" s="230"/>
      <c r="AT3321" s="230"/>
      <c r="AU3321" s="230"/>
      <c r="AV3321" s="230"/>
      <c r="AW3321" s="230"/>
      <c r="AX3321" s="230"/>
      <c r="AY3321" s="230"/>
      <c r="AZ3321" s="230"/>
      <c r="BA3321" s="230"/>
      <c r="BB3321" s="230"/>
      <c r="BC3321" s="230"/>
      <c r="BD3321" s="230"/>
      <c r="BE3321" s="230"/>
      <c r="BF3321" s="230"/>
      <c r="BG3321" s="230"/>
      <c r="BH3321" s="230"/>
      <c r="BI3321" s="230"/>
      <c r="BJ3321" s="230"/>
      <c r="BK3321" s="230"/>
      <c r="BL3321" s="230"/>
      <c r="BM3321" s="230"/>
      <c r="BN3321" s="230"/>
      <c r="BO3321" s="230"/>
      <c r="BP3321" s="230"/>
      <c r="BQ3321" s="230"/>
      <c r="BR3321" s="230"/>
      <c r="BS3321" s="230"/>
      <c r="BT3321" s="230"/>
      <c r="BU3321" s="230"/>
      <c r="BV3321" s="230"/>
      <c r="BW3321" s="230"/>
      <c r="BX3321" s="230"/>
      <c r="BY3321" s="230"/>
      <c r="BZ3321" s="230"/>
      <c r="CA3321" s="230"/>
      <c r="CB3321" s="230"/>
      <c r="CC3321" s="230"/>
      <c r="CD3321" s="230"/>
      <c r="CE3321" s="230"/>
      <c r="CF3321" s="230"/>
      <c r="CG3321" s="230"/>
      <c r="CH3321" s="230"/>
      <c r="CI3321" s="230"/>
      <c r="CJ3321" s="230"/>
    </row>
    <row r="3322" spans="1:88" ht="14.25" customHeight="1">
      <c r="A3322" s="123"/>
      <c r="B3322" s="122"/>
      <c r="C3322" s="123"/>
      <c r="E3322" s="224"/>
      <c r="F3322" s="224"/>
      <c r="G3322" s="224"/>
      <c r="H3322" s="224"/>
      <c r="I3322" s="232"/>
      <c r="J3322" s="224"/>
      <c r="K3322" s="224"/>
      <c r="L3322" s="224"/>
      <c r="M3322" s="233"/>
      <c r="N3322" s="224"/>
      <c r="P3322" s="233"/>
      <c r="Q3322" s="154"/>
      <c r="R3322" s="154"/>
      <c r="S3322" s="154"/>
      <c r="T3322" s="154"/>
      <c r="U3322" s="236"/>
      <c r="V3322" s="225"/>
      <c r="W3322" s="246"/>
      <c r="X3322" s="247"/>
      <c r="Y3322" s="248"/>
      <c r="Z3322" s="249"/>
      <c r="AA3322" s="249"/>
      <c r="AB3322" s="256"/>
      <c r="AC3322" s="256"/>
      <c r="AD3322" s="230"/>
      <c r="AE3322" s="251"/>
      <c r="AF3322" s="252"/>
      <c r="AG3322" s="255"/>
      <c r="AH3322" s="253"/>
      <c r="AI3322" s="230"/>
      <c r="AJ3322" s="230"/>
      <c r="AK3322" s="230"/>
      <c r="AL3322" s="230"/>
      <c r="AM3322" s="230"/>
      <c r="AN3322" s="230"/>
      <c r="AO3322" s="230"/>
      <c r="AP3322" s="230"/>
      <c r="AQ3322" s="230"/>
      <c r="AR3322" s="249"/>
      <c r="AS3322" s="230"/>
      <c r="AT3322" s="230"/>
      <c r="AU3322" s="230"/>
      <c r="AV3322" s="230"/>
      <c r="AW3322" s="230"/>
      <c r="AX3322" s="230"/>
      <c r="AY3322" s="230"/>
      <c r="AZ3322" s="230"/>
      <c r="BA3322" s="230"/>
      <c r="BB3322" s="230"/>
      <c r="BC3322" s="230"/>
      <c r="BD3322" s="230"/>
      <c r="BE3322" s="230"/>
      <c r="BF3322" s="230"/>
      <c r="BG3322" s="230"/>
      <c r="BH3322" s="230"/>
      <c r="BI3322" s="230"/>
      <c r="BJ3322" s="230"/>
      <c r="BK3322" s="230"/>
      <c r="BL3322" s="230"/>
      <c r="BM3322" s="230"/>
      <c r="BN3322" s="230"/>
      <c r="BO3322" s="230"/>
      <c r="BP3322" s="230"/>
      <c r="BQ3322" s="230"/>
      <c r="BR3322" s="230"/>
      <c r="BS3322" s="230"/>
      <c r="BT3322" s="230"/>
      <c r="BU3322" s="230"/>
      <c r="BV3322" s="230"/>
      <c r="BW3322" s="230"/>
      <c r="BX3322" s="230"/>
      <c r="BY3322" s="230"/>
      <c r="BZ3322" s="230"/>
      <c r="CA3322" s="230"/>
      <c r="CB3322" s="230"/>
      <c r="CC3322" s="230"/>
      <c r="CD3322" s="230"/>
      <c r="CE3322" s="230"/>
      <c r="CF3322" s="230"/>
      <c r="CG3322" s="230"/>
      <c r="CH3322" s="230"/>
      <c r="CI3322" s="230"/>
      <c r="CJ3322" s="230"/>
    </row>
    <row r="3323" spans="1:88" ht="14.25" customHeight="1">
      <c r="A3323" s="123"/>
      <c r="B3323" s="122"/>
      <c r="C3323" s="123"/>
      <c r="E3323" s="224"/>
      <c r="F3323" s="224"/>
      <c r="G3323" s="224"/>
      <c r="H3323" s="224"/>
      <c r="I3323" s="232"/>
      <c r="J3323" s="224"/>
      <c r="K3323" s="224"/>
      <c r="L3323" s="224"/>
      <c r="M3323" s="233"/>
      <c r="N3323" s="224"/>
      <c r="P3323" s="233"/>
      <c r="Q3323" s="154"/>
      <c r="R3323" s="154"/>
      <c r="S3323" s="154"/>
      <c r="T3323" s="154"/>
      <c r="U3323" s="236"/>
      <c r="V3323" s="225"/>
      <c r="W3323" s="246"/>
      <c r="X3323" s="247"/>
      <c r="Y3323" s="248"/>
      <c r="Z3323" s="249"/>
      <c r="AA3323" s="249"/>
      <c r="AB3323" s="256"/>
      <c r="AC3323" s="256"/>
      <c r="AD3323" s="230"/>
      <c r="AE3323" s="251"/>
      <c r="AF3323" s="252"/>
      <c r="AG3323" s="255"/>
      <c r="AH3323" s="253"/>
      <c r="AI3323" s="230"/>
      <c r="AJ3323" s="230"/>
      <c r="AK3323" s="230"/>
      <c r="AL3323" s="230"/>
      <c r="AM3323" s="230"/>
      <c r="AN3323" s="230"/>
      <c r="AO3323" s="230"/>
      <c r="AP3323" s="230"/>
      <c r="AQ3323" s="230"/>
      <c r="AR3323" s="249"/>
      <c r="AS3323" s="230"/>
      <c r="AT3323" s="230"/>
      <c r="AU3323" s="230"/>
      <c r="AV3323" s="230"/>
      <c r="AW3323" s="230"/>
      <c r="AX3323" s="230"/>
      <c r="AY3323" s="230"/>
      <c r="AZ3323" s="230"/>
      <c r="BA3323" s="230"/>
      <c r="BB3323" s="230"/>
      <c r="BC3323" s="230"/>
      <c r="BD3323" s="230"/>
      <c r="BE3323" s="230"/>
      <c r="BF3323" s="230"/>
      <c r="BG3323" s="230"/>
      <c r="BH3323" s="230"/>
      <c r="BI3323" s="230"/>
      <c r="BJ3323" s="230"/>
      <c r="BK3323" s="230"/>
      <c r="BL3323" s="230"/>
      <c r="BM3323" s="230"/>
      <c r="BN3323" s="230"/>
      <c r="BO3323" s="230"/>
      <c r="BP3323" s="230"/>
      <c r="BQ3323" s="230"/>
      <c r="BR3323" s="230"/>
      <c r="BS3323" s="230"/>
      <c r="BT3323" s="230"/>
      <c r="BU3323" s="230"/>
      <c r="BV3323" s="230"/>
      <c r="BW3323" s="230"/>
      <c r="BX3323" s="230"/>
      <c r="BY3323" s="230"/>
      <c r="BZ3323" s="230"/>
      <c r="CA3323" s="230"/>
      <c r="CB3323" s="230"/>
      <c r="CC3323" s="230"/>
      <c r="CD3323" s="230"/>
      <c r="CE3323" s="230"/>
      <c r="CF3323" s="230"/>
      <c r="CG3323" s="230"/>
      <c r="CH3323" s="230"/>
      <c r="CI3323" s="230"/>
      <c r="CJ3323" s="230"/>
    </row>
    <row r="3324" spans="1:88" ht="14.25" customHeight="1">
      <c r="A3324" s="123"/>
      <c r="B3324" s="122"/>
      <c r="C3324" s="123"/>
      <c r="E3324" s="224"/>
      <c r="F3324" s="224"/>
      <c r="G3324" s="224"/>
      <c r="H3324" s="224"/>
      <c r="I3324" s="232"/>
      <c r="J3324" s="224"/>
      <c r="K3324" s="224"/>
      <c r="L3324" s="224"/>
      <c r="M3324" s="233"/>
      <c r="N3324" s="224"/>
      <c r="P3324" s="233"/>
      <c r="Q3324" s="154"/>
      <c r="R3324" s="154"/>
      <c r="S3324" s="154"/>
      <c r="T3324" s="154"/>
      <c r="U3324" s="236"/>
      <c r="V3324" s="225"/>
      <c r="W3324" s="246"/>
      <c r="X3324" s="247"/>
      <c r="Y3324" s="248"/>
      <c r="Z3324" s="249"/>
      <c r="AA3324" s="249"/>
      <c r="AB3324" s="256"/>
      <c r="AC3324" s="256"/>
      <c r="AD3324" s="230"/>
      <c r="AE3324" s="251"/>
      <c r="AF3324" s="252"/>
      <c r="AG3324" s="255"/>
      <c r="AH3324" s="253"/>
      <c r="AI3324" s="230"/>
      <c r="AJ3324" s="230"/>
      <c r="AK3324" s="230"/>
      <c r="AL3324" s="230"/>
      <c r="AM3324" s="230"/>
      <c r="AN3324" s="230"/>
      <c r="AO3324" s="230"/>
      <c r="AP3324" s="230"/>
      <c r="AQ3324" s="230"/>
      <c r="AR3324" s="249"/>
      <c r="AS3324" s="230"/>
      <c r="AT3324" s="230"/>
      <c r="AU3324" s="230"/>
      <c r="AV3324" s="230"/>
      <c r="AW3324" s="230"/>
      <c r="AX3324" s="230"/>
      <c r="AY3324" s="230"/>
      <c r="AZ3324" s="230"/>
      <c r="BA3324" s="230"/>
      <c r="BB3324" s="230"/>
      <c r="BC3324" s="230"/>
      <c r="BD3324" s="230"/>
      <c r="BE3324" s="230"/>
      <c r="BF3324" s="230"/>
      <c r="BG3324" s="230"/>
      <c r="BH3324" s="230"/>
      <c r="BI3324" s="230"/>
      <c r="BJ3324" s="230"/>
      <c r="BK3324" s="230"/>
      <c r="BL3324" s="230"/>
      <c r="BM3324" s="230"/>
      <c r="BN3324" s="230"/>
      <c r="BO3324" s="230"/>
      <c r="BP3324" s="230"/>
      <c r="BQ3324" s="230"/>
      <c r="BR3324" s="230"/>
      <c r="BS3324" s="230"/>
      <c r="BT3324" s="230"/>
      <c r="BU3324" s="230"/>
      <c r="BV3324" s="230"/>
      <c r="BW3324" s="230"/>
      <c r="BX3324" s="230"/>
      <c r="BY3324" s="230"/>
      <c r="BZ3324" s="230"/>
      <c r="CA3324" s="230"/>
      <c r="CB3324" s="230"/>
      <c r="CC3324" s="230"/>
      <c r="CD3324" s="230"/>
      <c r="CE3324" s="230"/>
      <c r="CF3324" s="230"/>
      <c r="CG3324" s="230"/>
      <c r="CH3324" s="230"/>
      <c r="CI3324" s="230"/>
      <c r="CJ3324" s="230"/>
    </row>
    <row r="3325" spans="1:88" ht="14.25" customHeight="1">
      <c r="A3325" s="123"/>
      <c r="B3325" s="122"/>
      <c r="C3325" s="123"/>
      <c r="E3325" s="224"/>
      <c r="F3325" s="224"/>
      <c r="G3325" s="224"/>
      <c r="H3325" s="224"/>
      <c r="I3325" s="232"/>
      <c r="J3325" s="224"/>
      <c r="K3325" s="224"/>
      <c r="L3325" s="224"/>
      <c r="M3325" s="233"/>
      <c r="N3325" s="224"/>
      <c r="P3325" s="233"/>
      <c r="Q3325" s="154"/>
      <c r="R3325" s="154"/>
      <c r="S3325" s="154"/>
      <c r="T3325" s="154"/>
      <c r="U3325" s="236"/>
      <c r="V3325" s="225"/>
      <c r="W3325" s="246"/>
      <c r="X3325" s="247"/>
      <c r="Y3325" s="248"/>
      <c r="Z3325" s="249"/>
      <c r="AA3325" s="249"/>
      <c r="AB3325" s="256"/>
      <c r="AC3325" s="256"/>
      <c r="AD3325" s="230"/>
      <c r="AE3325" s="251"/>
      <c r="AF3325" s="252"/>
      <c r="AG3325" s="255"/>
      <c r="AH3325" s="253"/>
      <c r="AI3325" s="230"/>
      <c r="AJ3325" s="230"/>
      <c r="AK3325" s="230"/>
      <c r="AL3325" s="230"/>
      <c r="AM3325" s="230"/>
      <c r="AN3325" s="230"/>
      <c r="AO3325" s="230"/>
      <c r="AP3325" s="230"/>
      <c r="AQ3325" s="230"/>
      <c r="AR3325" s="249"/>
      <c r="AS3325" s="230"/>
      <c r="AT3325" s="230"/>
      <c r="AU3325" s="230"/>
      <c r="AV3325" s="230"/>
      <c r="AW3325" s="230"/>
      <c r="AX3325" s="230"/>
      <c r="AY3325" s="230"/>
      <c r="AZ3325" s="230"/>
      <c r="BA3325" s="230"/>
      <c r="BB3325" s="230"/>
      <c r="BC3325" s="230"/>
      <c r="BD3325" s="230"/>
      <c r="BE3325" s="230"/>
      <c r="BF3325" s="230"/>
      <c r="BG3325" s="230"/>
      <c r="BH3325" s="230"/>
      <c r="BI3325" s="230"/>
      <c r="BJ3325" s="230"/>
      <c r="BK3325" s="230"/>
      <c r="BL3325" s="230"/>
      <c r="BM3325" s="230"/>
      <c r="BN3325" s="230"/>
      <c r="BO3325" s="230"/>
      <c r="BP3325" s="230"/>
      <c r="BQ3325" s="230"/>
      <c r="BR3325" s="230"/>
      <c r="BS3325" s="230"/>
      <c r="BT3325" s="230"/>
      <c r="BU3325" s="230"/>
      <c r="BV3325" s="230"/>
      <c r="BW3325" s="230"/>
      <c r="BX3325" s="230"/>
      <c r="BY3325" s="230"/>
      <c r="BZ3325" s="230"/>
      <c r="CA3325" s="230"/>
      <c r="CB3325" s="230"/>
      <c r="CC3325" s="230"/>
      <c r="CD3325" s="230"/>
      <c r="CE3325" s="230"/>
      <c r="CF3325" s="230"/>
      <c r="CG3325" s="230"/>
      <c r="CH3325" s="230"/>
      <c r="CI3325" s="230"/>
      <c r="CJ3325" s="230"/>
    </row>
    <row r="3326" spans="1:88" ht="14.25" customHeight="1">
      <c r="A3326" s="123"/>
      <c r="B3326" s="122"/>
      <c r="C3326" s="123"/>
      <c r="E3326" s="224"/>
      <c r="F3326" s="224"/>
      <c r="G3326" s="224"/>
      <c r="H3326" s="224"/>
      <c r="I3326" s="232"/>
      <c r="J3326" s="224"/>
      <c r="K3326" s="224"/>
      <c r="L3326" s="224"/>
      <c r="M3326" s="233"/>
      <c r="N3326" s="224"/>
      <c r="P3326" s="233"/>
      <c r="Q3326" s="154"/>
      <c r="R3326" s="154"/>
      <c r="S3326" s="154"/>
      <c r="T3326" s="154"/>
      <c r="U3326" s="236"/>
      <c r="V3326" s="225"/>
      <c r="W3326" s="246"/>
      <c r="X3326" s="247"/>
      <c r="Y3326" s="248"/>
      <c r="Z3326" s="249"/>
      <c r="AA3326" s="249"/>
      <c r="AB3326" s="256"/>
      <c r="AC3326" s="256"/>
      <c r="AD3326" s="230"/>
      <c r="AE3326" s="251"/>
      <c r="AF3326" s="252"/>
      <c r="AG3326" s="255"/>
      <c r="AH3326" s="253"/>
      <c r="AI3326" s="230"/>
      <c r="AJ3326" s="230"/>
      <c r="AK3326" s="230"/>
      <c r="AL3326" s="230"/>
      <c r="AM3326" s="230"/>
      <c r="AN3326" s="230"/>
      <c r="AO3326" s="230"/>
      <c r="AP3326" s="230"/>
      <c r="AQ3326" s="230"/>
      <c r="AR3326" s="249"/>
      <c r="AS3326" s="230"/>
      <c r="AT3326" s="230"/>
      <c r="AU3326" s="230"/>
      <c r="AV3326" s="230"/>
      <c r="AW3326" s="230"/>
      <c r="AX3326" s="230"/>
      <c r="AY3326" s="230"/>
      <c r="AZ3326" s="230"/>
      <c r="BA3326" s="230"/>
      <c r="BB3326" s="230"/>
      <c r="BC3326" s="230"/>
      <c r="BD3326" s="230"/>
      <c r="BE3326" s="230"/>
      <c r="BF3326" s="230"/>
      <c r="BG3326" s="230"/>
      <c r="BH3326" s="230"/>
      <c r="BI3326" s="230"/>
      <c r="BJ3326" s="230"/>
      <c r="BK3326" s="230"/>
      <c r="BL3326" s="230"/>
      <c r="BM3326" s="230"/>
      <c r="BN3326" s="230"/>
      <c r="BO3326" s="230"/>
      <c r="BP3326" s="230"/>
      <c r="BQ3326" s="230"/>
      <c r="BR3326" s="230"/>
      <c r="BS3326" s="230"/>
      <c r="BT3326" s="230"/>
      <c r="BU3326" s="230"/>
      <c r="BV3326" s="230"/>
      <c r="BW3326" s="230"/>
      <c r="BX3326" s="230"/>
      <c r="BY3326" s="230"/>
      <c r="BZ3326" s="230"/>
      <c r="CA3326" s="230"/>
      <c r="CB3326" s="230"/>
      <c r="CC3326" s="230"/>
      <c r="CD3326" s="230"/>
      <c r="CE3326" s="230"/>
      <c r="CF3326" s="230"/>
      <c r="CG3326" s="230"/>
      <c r="CH3326" s="230"/>
      <c r="CI3326" s="230"/>
      <c r="CJ3326" s="230"/>
    </row>
    <row r="3327" spans="1:88" ht="14.25" customHeight="1">
      <c r="A3327" s="123"/>
      <c r="B3327" s="122"/>
      <c r="C3327" s="123"/>
      <c r="E3327" s="224"/>
      <c r="F3327" s="224"/>
      <c r="G3327" s="224"/>
      <c r="H3327" s="224"/>
      <c r="I3327" s="232"/>
      <c r="J3327" s="224"/>
      <c r="K3327" s="224"/>
      <c r="L3327" s="224"/>
      <c r="M3327" s="233"/>
      <c r="N3327" s="224"/>
      <c r="P3327" s="233"/>
      <c r="Q3327" s="154"/>
      <c r="R3327" s="154"/>
      <c r="S3327" s="154"/>
      <c r="T3327" s="154"/>
      <c r="U3327" s="236"/>
      <c r="V3327" s="225"/>
      <c r="W3327" s="246"/>
      <c r="X3327" s="247"/>
      <c r="Y3327" s="248"/>
      <c r="Z3327" s="249"/>
      <c r="AA3327" s="249"/>
      <c r="AB3327" s="256"/>
      <c r="AC3327" s="256"/>
      <c r="AD3327" s="230"/>
      <c r="AE3327" s="251"/>
      <c r="AF3327" s="252"/>
      <c r="AG3327" s="255"/>
      <c r="AH3327" s="253"/>
      <c r="AI3327" s="230"/>
      <c r="AJ3327" s="230"/>
      <c r="AK3327" s="230"/>
      <c r="AL3327" s="230"/>
      <c r="AM3327" s="230"/>
      <c r="AN3327" s="230"/>
      <c r="AO3327" s="230"/>
      <c r="AP3327" s="230"/>
      <c r="AQ3327" s="230"/>
      <c r="AR3327" s="249"/>
      <c r="AS3327" s="230"/>
      <c r="AT3327" s="230"/>
      <c r="AU3327" s="230"/>
      <c r="AV3327" s="230"/>
      <c r="AW3327" s="230"/>
      <c r="AX3327" s="230"/>
      <c r="AY3327" s="230"/>
      <c r="AZ3327" s="230"/>
      <c r="BA3327" s="230"/>
      <c r="BB3327" s="230"/>
      <c r="BC3327" s="230"/>
      <c r="BD3327" s="230"/>
      <c r="BE3327" s="230"/>
      <c r="BF3327" s="230"/>
      <c r="BG3327" s="230"/>
      <c r="BH3327" s="230"/>
      <c r="BI3327" s="230"/>
      <c r="BJ3327" s="230"/>
      <c r="BK3327" s="230"/>
      <c r="BL3327" s="230"/>
      <c r="BM3327" s="230"/>
      <c r="BN3327" s="230"/>
      <c r="BO3327" s="230"/>
      <c r="BP3327" s="230"/>
      <c r="BQ3327" s="230"/>
      <c r="BR3327" s="230"/>
      <c r="BS3327" s="230"/>
      <c r="BT3327" s="230"/>
      <c r="BU3327" s="230"/>
      <c r="BV3327" s="230"/>
      <c r="BW3327" s="230"/>
      <c r="BX3327" s="230"/>
      <c r="BY3327" s="230"/>
      <c r="BZ3327" s="230"/>
      <c r="CA3327" s="230"/>
      <c r="CB3327" s="230"/>
      <c r="CC3327" s="230"/>
      <c r="CD3327" s="230"/>
      <c r="CE3327" s="230"/>
      <c r="CF3327" s="230"/>
      <c r="CG3327" s="230"/>
      <c r="CH3327" s="230"/>
      <c r="CI3327" s="230"/>
      <c r="CJ3327" s="230"/>
    </row>
    <row r="3328" spans="1:88" ht="14.25" customHeight="1">
      <c r="A3328" s="123"/>
      <c r="B3328" s="122"/>
      <c r="C3328" s="123"/>
      <c r="E3328" s="224"/>
      <c r="F3328" s="224"/>
      <c r="G3328" s="224"/>
      <c r="H3328" s="224"/>
      <c r="I3328" s="232"/>
      <c r="J3328" s="224"/>
      <c r="K3328" s="224"/>
      <c r="L3328" s="224"/>
      <c r="M3328" s="233"/>
      <c r="N3328" s="224"/>
      <c r="P3328" s="233"/>
      <c r="Q3328" s="154"/>
      <c r="R3328" s="154"/>
      <c r="S3328" s="154"/>
      <c r="T3328" s="154"/>
      <c r="U3328" s="236"/>
      <c r="V3328" s="225"/>
      <c r="W3328" s="246"/>
      <c r="X3328" s="247"/>
      <c r="Y3328" s="248"/>
      <c r="Z3328" s="249"/>
      <c r="AA3328" s="249"/>
      <c r="AB3328" s="256"/>
      <c r="AC3328" s="256"/>
      <c r="AD3328" s="230"/>
      <c r="AE3328" s="251"/>
      <c r="AF3328" s="252"/>
      <c r="AG3328" s="255"/>
      <c r="AH3328" s="253"/>
      <c r="AI3328" s="230"/>
      <c r="AJ3328" s="230"/>
      <c r="AK3328" s="230"/>
      <c r="AL3328" s="230"/>
      <c r="AM3328" s="230"/>
      <c r="AN3328" s="230"/>
      <c r="AO3328" s="230"/>
      <c r="AP3328" s="230"/>
      <c r="AQ3328" s="230"/>
      <c r="AR3328" s="249"/>
      <c r="AS3328" s="230"/>
      <c r="AT3328" s="230"/>
      <c r="AU3328" s="230"/>
      <c r="AV3328" s="230"/>
      <c r="AW3328" s="230"/>
      <c r="AX3328" s="230"/>
      <c r="AY3328" s="230"/>
      <c r="AZ3328" s="230"/>
      <c r="BA3328" s="230"/>
      <c r="BB3328" s="230"/>
      <c r="BC3328" s="230"/>
      <c r="BD3328" s="230"/>
      <c r="BE3328" s="230"/>
      <c r="BF3328" s="230"/>
      <c r="BG3328" s="230"/>
      <c r="BH3328" s="230"/>
      <c r="BI3328" s="230"/>
      <c r="BJ3328" s="230"/>
      <c r="BK3328" s="230"/>
      <c r="BL3328" s="230"/>
      <c r="BM3328" s="230"/>
      <c r="BN3328" s="230"/>
      <c r="BO3328" s="230"/>
      <c r="BP3328" s="230"/>
      <c r="BQ3328" s="230"/>
      <c r="BR3328" s="230"/>
      <c r="BS3328" s="230"/>
      <c r="BT3328" s="230"/>
      <c r="BU3328" s="230"/>
      <c r="BV3328" s="230"/>
      <c r="BW3328" s="230"/>
      <c r="BX3328" s="230"/>
      <c r="BY3328" s="230"/>
      <c r="BZ3328" s="230"/>
      <c r="CA3328" s="230"/>
      <c r="CB3328" s="230"/>
      <c r="CC3328" s="230"/>
      <c r="CD3328" s="230"/>
      <c r="CE3328" s="230"/>
      <c r="CF3328" s="230"/>
      <c r="CG3328" s="230"/>
      <c r="CH3328" s="230"/>
      <c r="CI3328" s="230"/>
      <c r="CJ3328" s="230"/>
    </row>
    <row r="3329" spans="1:88" ht="14.25" customHeight="1">
      <c r="A3329" s="123"/>
      <c r="B3329" s="122"/>
      <c r="C3329" s="123"/>
      <c r="E3329" s="224"/>
      <c r="F3329" s="224"/>
      <c r="G3329" s="224"/>
      <c r="H3329" s="224"/>
      <c r="I3329" s="232"/>
      <c r="J3329" s="224"/>
      <c r="K3329" s="224"/>
      <c r="L3329" s="224"/>
      <c r="M3329" s="233"/>
      <c r="N3329" s="224"/>
      <c r="P3329" s="233"/>
      <c r="Q3329" s="154"/>
      <c r="R3329" s="154"/>
      <c r="S3329" s="154"/>
      <c r="T3329" s="154"/>
      <c r="U3329" s="236"/>
      <c r="V3329" s="225"/>
      <c r="W3329" s="246"/>
      <c r="X3329" s="247"/>
      <c r="Y3329" s="248"/>
      <c r="Z3329" s="249"/>
      <c r="AA3329" s="249"/>
      <c r="AB3329" s="256"/>
      <c r="AC3329" s="256"/>
      <c r="AD3329" s="230"/>
      <c r="AE3329" s="251"/>
      <c r="AF3329" s="252"/>
      <c r="AG3329" s="255"/>
      <c r="AH3329" s="253"/>
      <c r="AI3329" s="230"/>
      <c r="AJ3329" s="230"/>
      <c r="AK3329" s="230"/>
      <c r="AL3329" s="230"/>
      <c r="AM3329" s="230"/>
      <c r="AN3329" s="230"/>
      <c r="AO3329" s="230"/>
      <c r="AP3329" s="230"/>
      <c r="AQ3329" s="230"/>
      <c r="AR3329" s="249"/>
      <c r="AS3329" s="230"/>
      <c r="AT3329" s="230"/>
      <c r="AU3329" s="230"/>
      <c r="AV3329" s="230"/>
      <c r="AW3329" s="230"/>
      <c r="AX3329" s="230"/>
      <c r="AY3329" s="230"/>
      <c r="AZ3329" s="230"/>
      <c r="BA3329" s="230"/>
      <c r="BB3329" s="230"/>
      <c r="BC3329" s="230"/>
      <c r="BD3329" s="230"/>
      <c r="BE3329" s="230"/>
      <c r="BF3329" s="230"/>
      <c r="BG3329" s="230"/>
      <c r="BH3329" s="230"/>
      <c r="BI3329" s="230"/>
      <c r="BJ3329" s="230"/>
      <c r="BK3329" s="230"/>
      <c r="BL3329" s="230"/>
      <c r="BM3329" s="230"/>
      <c r="BN3329" s="230"/>
      <c r="BO3329" s="230"/>
      <c r="BP3329" s="230"/>
      <c r="BQ3329" s="230"/>
      <c r="BR3329" s="230"/>
      <c r="BS3329" s="230"/>
      <c r="BT3329" s="230"/>
      <c r="BU3329" s="230"/>
      <c r="BV3329" s="230"/>
      <c r="BW3329" s="230"/>
      <c r="BX3329" s="230"/>
      <c r="BY3329" s="230"/>
      <c r="BZ3329" s="230"/>
      <c r="CA3329" s="230"/>
      <c r="CB3329" s="230"/>
      <c r="CC3329" s="230"/>
      <c r="CD3329" s="230"/>
      <c r="CE3329" s="230"/>
      <c r="CF3329" s="230"/>
      <c r="CG3329" s="230"/>
      <c r="CH3329" s="230"/>
      <c r="CI3329" s="230"/>
      <c r="CJ3329" s="230"/>
    </row>
    <row r="3330" spans="1:88" ht="14.25" customHeight="1">
      <c r="A3330" s="123"/>
      <c r="B3330" s="122"/>
      <c r="C3330" s="123"/>
      <c r="E3330" s="224"/>
      <c r="F3330" s="224"/>
      <c r="G3330" s="224"/>
      <c r="H3330" s="224"/>
      <c r="I3330" s="232"/>
      <c r="J3330" s="224"/>
      <c r="K3330" s="224"/>
      <c r="L3330" s="224"/>
      <c r="M3330" s="233"/>
      <c r="N3330" s="224"/>
      <c r="P3330" s="233"/>
      <c r="Q3330" s="154"/>
      <c r="R3330" s="154"/>
      <c r="S3330" s="154"/>
      <c r="T3330" s="154"/>
      <c r="U3330" s="236"/>
      <c r="V3330" s="225"/>
      <c r="W3330" s="246"/>
      <c r="X3330" s="247"/>
      <c r="Y3330" s="248"/>
      <c r="Z3330" s="249"/>
      <c r="AA3330" s="249"/>
      <c r="AB3330" s="256"/>
      <c r="AC3330" s="256"/>
      <c r="AD3330" s="230"/>
      <c r="AE3330" s="251"/>
      <c r="AF3330" s="252"/>
      <c r="AG3330" s="255"/>
      <c r="AH3330" s="253"/>
      <c r="AI3330" s="230"/>
      <c r="AJ3330" s="230"/>
      <c r="AK3330" s="230"/>
      <c r="AL3330" s="230"/>
      <c r="AM3330" s="230"/>
      <c r="AN3330" s="230"/>
      <c r="AO3330" s="230"/>
      <c r="AP3330" s="230"/>
      <c r="AQ3330" s="230"/>
      <c r="AR3330" s="249"/>
      <c r="AS3330" s="230"/>
      <c r="AT3330" s="230"/>
      <c r="AU3330" s="230"/>
      <c r="AV3330" s="230"/>
      <c r="AW3330" s="230"/>
      <c r="AX3330" s="230"/>
      <c r="AY3330" s="230"/>
      <c r="AZ3330" s="230"/>
      <c r="BA3330" s="230"/>
      <c r="BB3330" s="230"/>
      <c r="BC3330" s="230"/>
      <c r="BD3330" s="230"/>
      <c r="BE3330" s="230"/>
      <c r="BF3330" s="230"/>
      <c r="BG3330" s="230"/>
      <c r="BH3330" s="230"/>
      <c r="BI3330" s="230"/>
      <c r="BJ3330" s="230"/>
      <c r="BK3330" s="230"/>
      <c r="BL3330" s="230"/>
      <c r="BM3330" s="230"/>
      <c r="BN3330" s="230"/>
      <c r="BO3330" s="230"/>
      <c r="BP3330" s="230"/>
      <c r="BQ3330" s="230"/>
      <c r="BR3330" s="230"/>
      <c r="BS3330" s="230"/>
      <c r="BT3330" s="230"/>
      <c r="BU3330" s="230"/>
      <c r="BV3330" s="230"/>
      <c r="BW3330" s="230"/>
      <c r="BX3330" s="230"/>
      <c r="BY3330" s="230"/>
      <c r="BZ3330" s="230"/>
      <c r="CA3330" s="230"/>
      <c r="CB3330" s="230"/>
      <c r="CC3330" s="230"/>
      <c r="CD3330" s="230"/>
      <c r="CE3330" s="230"/>
      <c r="CF3330" s="230"/>
      <c r="CG3330" s="230"/>
      <c r="CH3330" s="230"/>
      <c r="CI3330" s="230"/>
      <c r="CJ3330" s="230"/>
    </row>
    <row r="3331" spans="1:88" ht="14.25" customHeight="1">
      <c r="A3331" s="123"/>
      <c r="B3331" s="122"/>
      <c r="C3331" s="123"/>
      <c r="E3331" s="224"/>
      <c r="F3331" s="224"/>
      <c r="G3331" s="224"/>
      <c r="H3331" s="224"/>
      <c r="I3331" s="232"/>
      <c r="J3331" s="224"/>
      <c r="K3331" s="224"/>
      <c r="L3331" s="224"/>
      <c r="M3331" s="233"/>
      <c r="N3331" s="224"/>
      <c r="P3331" s="233"/>
      <c r="Q3331" s="154"/>
      <c r="R3331" s="154"/>
      <c r="S3331" s="154"/>
      <c r="T3331" s="154"/>
      <c r="U3331" s="236"/>
      <c r="V3331" s="225"/>
      <c r="W3331" s="246"/>
      <c r="X3331" s="247"/>
      <c r="Y3331" s="248"/>
      <c r="Z3331" s="249"/>
      <c r="AA3331" s="249"/>
      <c r="AB3331" s="256"/>
      <c r="AC3331" s="256"/>
      <c r="AD3331" s="230"/>
      <c r="AE3331" s="251"/>
      <c r="AF3331" s="252"/>
      <c r="AG3331" s="255"/>
      <c r="AH3331" s="253"/>
      <c r="AI3331" s="230"/>
      <c r="AJ3331" s="230"/>
      <c r="AK3331" s="230"/>
      <c r="AL3331" s="230"/>
      <c r="AM3331" s="230"/>
      <c r="AN3331" s="230"/>
      <c r="AO3331" s="230"/>
      <c r="AP3331" s="230"/>
      <c r="AQ3331" s="230"/>
      <c r="AR3331" s="249"/>
      <c r="AS3331" s="230"/>
      <c r="AT3331" s="230"/>
      <c r="AU3331" s="230"/>
      <c r="AV3331" s="230"/>
      <c r="AW3331" s="230"/>
      <c r="AX3331" s="230"/>
      <c r="AY3331" s="230"/>
      <c r="AZ3331" s="230"/>
      <c r="BA3331" s="230"/>
      <c r="BB3331" s="230"/>
      <c r="BC3331" s="230"/>
      <c r="BD3331" s="230"/>
      <c r="BE3331" s="230"/>
      <c r="BF3331" s="230"/>
      <c r="BG3331" s="230"/>
      <c r="BH3331" s="230"/>
      <c r="BI3331" s="230"/>
      <c r="BJ3331" s="230"/>
      <c r="BK3331" s="230"/>
      <c r="BL3331" s="230"/>
      <c r="BM3331" s="230"/>
      <c r="BN3331" s="230"/>
      <c r="BO3331" s="230"/>
      <c r="BP3331" s="230"/>
      <c r="BQ3331" s="230"/>
      <c r="BR3331" s="230"/>
      <c r="BS3331" s="230"/>
      <c r="BT3331" s="230"/>
      <c r="BU3331" s="230"/>
      <c r="BV3331" s="230"/>
      <c r="BW3331" s="230"/>
      <c r="BX3331" s="230"/>
      <c r="BY3331" s="230"/>
      <c r="BZ3331" s="230"/>
      <c r="CA3331" s="230"/>
      <c r="CB3331" s="230"/>
      <c r="CC3331" s="230"/>
      <c r="CD3331" s="230"/>
      <c r="CE3331" s="230"/>
      <c r="CF3331" s="230"/>
      <c r="CG3331" s="230"/>
      <c r="CH3331" s="230"/>
      <c r="CI3331" s="230"/>
      <c r="CJ3331" s="230"/>
    </row>
    <row r="3332" spans="1:88" ht="14.25" customHeight="1">
      <c r="A3332" s="123"/>
      <c r="B3332" s="122"/>
      <c r="C3332" s="123"/>
      <c r="E3332" s="224"/>
      <c r="F3332" s="224"/>
      <c r="G3332" s="224"/>
      <c r="H3332" s="224"/>
      <c r="I3332" s="232"/>
      <c r="J3332" s="224"/>
      <c r="K3332" s="224"/>
      <c r="L3332" s="224"/>
      <c r="M3332" s="233"/>
      <c r="N3332" s="224"/>
      <c r="P3332" s="233"/>
      <c r="Q3332" s="154"/>
      <c r="R3332" s="154"/>
      <c r="S3332" s="154"/>
      <c r="T3332" s="154"/>
      <c r="U3332" s="236"/>
      <c r="V3332" s="225"/>
      <c r="W3332" s="246"/>
      <c r="X3332" s="247"/>
      <c r="Y3332" s="248"/>
      <c r="Z3332" s="249"/>
      <c r="AA3332" s="249"/>
      <c r="AB3332" s="256"/>
      <c r="AC3332" s="256"/>
      <c r="AD3332" s="230"/>
      <c r="AE3332" s="251"/>
      <c r="AF3332" s="252"/>
      <c r="AG3332" s="255"/>
      <c r="AH3332" s="253"/>
      <c r="AI3332" s="230"/>
      <c r="AJ3332" s="230"/>
      <c r="AK3332" s="230"/>
      <c r="AL3332" s="230"/>
      <c r="AM3332" s="230"/>
      <c r="AN3332" s="230"/>
      <c r="AO3332" s="230"/>
      <c r="AP3332" s="230"/>
      <c r="AQ3332" s="230"/>
      <c r="AR3332" s="249"/>
      <c r="AS3332" s="230"/>
      <c r="AT3332" s="230"/>
      <c r="AU3332" s="230"/>
      <c r="AV3332" s="230"/>
      <c r="AW3332" s="230"/>
      <c r="AX3332" s="230"/>
      <c r="AY3332" s="230"/>
      <c r="AZ3332" s="230"/>
      <c r="BA3332" s="230"/>
      <c r="BB3332" s="230"/>
      <c r="BC3332" s="230"/>
      <c r="BD3332" s="230"/>
      <c r="BE3332" s="230"/>
      <c r="BF3332" s="230"/>
      <c r="BG3332" s="230"/>
      <c r="BH3332" s="230"/>
      <c r="BI3332" s="230"/>
      <c r="BJ3332" s="230"/>
      <c r="BK3332" s="230"/>
      <c r="BL3332" s="230"/>
      <c r="BM3332" s="230"/>
      <c r="BN3332" s="230"/>
      <c r="BO3332" s="230"/>
      <c r="BP3332" s="230"/>
      <c r="BQ3332" s="230"/>
      <c r="BR3332" s="230"/>
      <c r="BS3332" s="230"/>
      <c r="BT3332" s="230"/>
      <c r="BU3332" s="230"/>
      <c r="BV3332" s="230"/>
      <c r="BW3332" s="230"/>
      <c r="BX3332" s="230"/>
      <c r="BY3332" s="230"/>
      <c r="BZ3332" s="230"/>
      <c r="CA3332" s="230"/>
      <c r="CB3332" s="230"/>
      <c r="CC3332" s="230"/>
      <c r="CD3332" s="230"/>
      <c r="CE3332" s="230"/>
      <c r="CF3332" s="230"/>
      <c r="CG3332" s="230"/>
      <c r="CH3332" s="230"/>
      <c r="CI3332" s="230"/>
      <c r="CJ3332" s="230"/>
    </row>
    <row r="3333" spans="1:88" ht="14.25" customHeight="1">
      <c r="A3333" s="123"/>
      <c r="B3333" s="122"/>
      <c r="C3333" s="123"/>
      <c r="E3333" s="224"/>
      <c r="F3333" s="224"/>
      <c r="G3333" s="224"/>
      <c r="H3333" s="224"/>
      <c r="I3333" s="232"/>
      <c r="J3333" s="224"/>
      <c r="K3333" s="224"/>
      <c r="L3333" s="224"/>
      <c r="M3333" s="233"/>
      <c r="N3333" s="224"/>
      <c r="P3333" s="233"/>
      <c r="Q3333" s="154"/>
      <c r="R3333" s="154"/>
      <c r="S3333" s="154"/>
      <c r="T3333" s="154"/>
      <c r="U3333" s="236"/>
      <c r="V3333" s="225"/>
      <c r="W3333" s="246"/>
      <c r="X3333" s="247"/>
      <c r="Y3333" s="248"/>
      <c r="Z3333" s="249"/>
      <c r="AA3333" s="249"/>
      <c r="AB3333" s="256"/>
      <c r="AC3333" s="256"/>
      <c r="AD3333" s="230"/>
      <c r="AE3333" s="251"/>
      <c r="AF3333" s="252"/>
      <c r="AG3333" s="255"/>
      <c r="AH3333" s="253"/>
      <c r="AI3333" s="230"/>
      <c r="AJ3333" s="230"/>
      <c r="AK3333" s="230"/>
      <c r="AL3333" s="230"/>
      <c r="AM3333" s="230"/>
      <c r="AN3333" s="230"/>
      <c r="AO3333" s="230"/>
      <c r="AP3333" s="230"/>
      <c r="AQ3333" s="230"/>
      <c r="AR3333" s="249"/>
      <c r="AS3333" s="230"/>
      <c r="AT3333" s="230"/>
      <c r="AU3333" s="230"/>
      <c r="AV3333" s="230"/>
      <c r="AW3333" s="230"/>
      <c r="AX3333" s="230"/>
      <c r="AY3333" s="230"/>
      <c r="AZ3333" s="230"/>
      <c r="BA3333" s="230"/>
      <c r="BB3333" s="230"/>
      <c r="BC3333" s="230"/>
      <c r="BD3333" s="230"/>
      <c r="BE3333" s="230"/>
      <c r="BF3333" s="230"/>
      <c r="BG3333" s="230"/>
      <c r="BH3333" s="230"/>
      <c r="BI3333" s="230"/>
      <c r="BJ3333" s="230"/>
      <c r="BK3333" s="230"/>
      <c r="BL3333" s="230"/>
      <c r="BM3333" s="230"/>
      <c r="BN3333" s="230"/>
      <c r="BO3333" s="230"/>
      <c r="BP3333" s="230"/>
      <c r="BQ3333" s="230"/>
      <c r="BR3333" s="230"/>
      <c r="BS3333" s="230"/>
      <c r="BT3333" s="230"/>
      <c r="BU3333" s="230"/>
      <c r="BV3333" s="230"/>
      <c r="BW3333" s="230"/>
      <c r="BX3333" s="230"/>
      <c r="BY3333" s="230"/>
      <c r="BZ3333" s="230"/>
      <c r="CA3333" s="230"/>
      <c r="CB3333" s="230"/>
      <c r="CC3333" s="230"/>
      <c r="CD3333" s="230"/>
      <c r="CE3333" s="230"/>
      <c r="CF3333" s="230"/>
      <c r="CG3333" s="230"/>
      <c r="CH3333" s="230"/>
      <c r="CI3333" s="230"/>
      <c r="CJ3333" s="230"/>
    </row>
    <row r="3334" spans="1:88" ht="14.25" customHeight="1">
      <c r="A3334" s="123"/>
      <c r="B3334" s="122"/>
      <c r="C3334" s="123"/>
      <c r="E3334" s="224"/>
      <c r="F3334" s="224"/>
      <c r="G3334" s="224"/>
      <c r="H3334" s="224"/>
      <c r="I3334" s="232"/>
      <c r="J3334" s="224"/>
      <c r="K3334" s="224"/>
      <c r="L3334" s="224"/>
      <c r="M3334" s="233"/>
      <c r="N3334" s="224"/>
      <c r="P3334" s="233"/>
      <c r="Q3334" s="154"/>
      <c r="R3334" s="154"/>
      <c r="S3334" s="154"/>
      <c r="T3334" s="154"/>
      <c r="U3334" s="236"/>
      <c r="V3334" s="225"/>
      <c r="W3334" s="246"/>
      <c r="X3334" s="247"/>
      <c r="Y3334" s="248"/>
      <c r="Z3334" s="249"/>
      <c r="AA3334" s="249"/>
      <c r="AB3334" s="256"/>
      <c r="AC3334" s="256"/>
      <c r="AD3334" s="230"/>
      <c r="AE3334" s="251"/>
      <c r="AF3334" s="252"/>
      <c r="AG3334" s="255"/>
      <c r="AH3334" s="253"/>
      <c r="AI3334" s="230"/>
      <c r="AJ3334" s="230"/>
      <c r="AK3334" s="230"/>
      <c r="AL3334" s="230"/>
      <c r="AM3334" s="230"/>
      <c r="AN3334" s="230"/>
      <c r="AO3334" s="230"/>
      <c r="AP3334" s="230"/>
      <c r="AQ3334" s="230"/>
      <c r="AR3334" s="249"/>
      <c r="AS3334" s="230"/>
      <c r="AT3334" s="230"/>
      <c r="AU3334" s="230"/>
      <c r="AV3334" s="230"/>
      <c r="AW3334" s="230"/>
      <c r="AX3334" s="230"/>
      <c r="AY3334" s="230"/>
      <c r="AZ3334" s="230"/>
      <c r="BA3334" s="230"/>
      <c r="BB3334" s="230"/>
      <c r="BC3334" s="230"/>
      <c r="BD3334" s="230"/>
      <c r="BE3334" s="230"/>
      <c r="BF3334" s="230"/>
      <c r="BG3334" s="230"/>
      <c r="BH3334" s="230"/>
      <c r="BI3334" s="230"/>
      <c r="BJ3334" s="230"/>
      <c r="BK3334" s="230"/>
      <c r="BL3334" s="230"/>
      <c r="BM3334" s="230"/>
      <c r="BN3334" s="230"/>
      <c r="BO3334" s="230"/>
      <c r="BP3334" s="230"/>
      <c r="BQ3334" s="230"/>
      <c r="BR3334" s="230"/>
      <c r="BS3334" s="230"/>
      <c r="BT3334" s="230"/>
      <c r="BU3334" s="230"/>
      <c r="BV3334" s="230"/>
      <c r="BW3334" s="230"/>
      <c r="BX3334" s="230"/>
      <c r="BY3334" s="230"/>
      <c r="BZ3334" s="230"/>
      <c r="CA3334" s="230"/>
      <c r="CB3334" s="230"/>
      <c r="CC3334" s="230"/>
      <c r="CD3334" s="230"/>
      <c r="CE3334" s="230"/>
      <c r="CF3334" s="230"/>
      <c r="CG3334" s="230"/>
      <c r="CH3334" s="230"/>
      <c r="CI3334" s="230"/>
      <c r="CJ3334" s="230"/>
    </row>
    <row r="3335" spans="1:88" ht="14.25" customHeight="1">
      <c r="A3335" s="123"/>
      <c r="B3335" s="122"/>
      <c r="C3335" s="123"/>
      <c r="E3335" s="224"/>
      <c r="F3335" s="224"/>
      <c r="G3335" s="224"/>
      <c r="H3335" s="224"/>
      <c r="I3335" s="232"/>
      <c r="J3335" s="224"/>
      <c r="K3335" s="224"/>
      <c r="L3335" s="224"/>
      <c r="M3335" s="233"/>
      <c r="N3335" s="224"/>
      <c r="P3335" s="233"/>
      <c r="Q3335" s="154"/>
      <c r="R3335" s="154"/>
      <c r="S3335" s="154"/>
      <c r="T3335" s="154"/>
      <c r="U3335" s="236"/>
      <c r="V3335" s="225"/>
      <c r="W3335" s="246"/>
      <c r="X3335" s="247"/>
      <c r="Y3335" s="248"/>
      <c r="Z3335" s="249"/>
      <c r="AA3335" s="249"/>
      <c r="AB3335" s="256"/>
      <c r="AC3335" s="256"/>
      <c r="AD3335" s="230"/>
      <c r="AE3335" s="251"/>
      <c r="AF3335" s="252"/>
      <c r="AG3335" s="255"/>
      <c r="AH3335" s="253"/>
      <c r="AI3335" s="230"/>
      <c r="AJ3335" s="230"/>
      <c r="AK3335" s="230"/>
      <c r="AL3335" s="230"/>
      <c r="AM3335" s="230"/>
      <c r="AN3335" s="230"/>
      <c r="AO3335" s="230"/>
      <c r="AP3335" s="230"/>
      <c r="AQ3335" s="230"/>
      <c r="AR3335" s="249"/>
      <c r="AS3335" s="230"/>
      <c r="AT3335" s="230"/>
      <c r="AU3335" s="230"/>
      <c r="AV3335" s="230"/>
      <c r="AW3335" s="230"/>
      <c r="AX3335" s="230"/>
      <c r="AY3335" s="230"/>
      <c r="AZ3335" s="230"/>
      <c r="BA3335" s="230"/>
      <c r="BB3335" s="230"/>
      <c r="BC3335" s="230"/>
      <c r="BD3335" s="230"/>
      <c r="BE3335" s="230"/>
      <c r="BF3335" s="230"/>
      <c r="BG3335" s="230"/>
      <c r="BH3335" s="230"/>
      <c r="BI3335" s="230"/>
      <c r="BJ3335" s="230"/>
      <c r="BK3335" s="230"/>
      <c r="BL3335" s="230"/>
      <c r="BM3335" s="230"/>
      <c r="BN3335" s="230"/>
      <c r="BO3335" s="230"/>
      <c r="BP3335" s="230"/>
      <c r="BQ3335" s="230"/>
      <c r="BR3335" s="230"/>
      <c r="BS3335" s="230"/>
      <c r="BT3335" s="230"/>
      <c r="BU3335" s="230"/>
      <c r="BV3335" s="230"/>
      <c r="BW3335" s="230"/>
      <c r="BX3335" s="230"/>
      <c r="BY3335" s="230"/>
      <c r="BZ3335" s="230"/>
      <c r="CA3335" s="230"/>
      <c r="CB3335" s="230"/>
      <c r="CC3335" s="230"/>
      <c r="CD3335" s="230"/>
      <c r="CE3335" s="230"/>
      <c r="CF3335" s="230"/>
      <c r="CG3335" s="230"/>
      <c r="CH3335" s="230"/>
      <c r="CI3335" s="230"/>
      <c r="CJ3335" s="230"/>
    </row>
    <row r="3336" spans="1:88" ht="14.25" customHeight="1">
      <c r="A3336" s="123"/>
      <c r="B3336" s="122"/>
      <c r="C3336" s="123"/>
      <c r="E3336" s="224"/>
      <c r="F3336" s="224"/>
      <c r="G3336" s="224"/>
      <c r="H3336" s="224"/>
      <c r="I3336" s="232"/>
      <c r="J3336" s="224"/>
      <c r="K3336" s="224"/>
      <c r="L3336" s="224"/>
      <c r="M3336" s="233"/>
      <c r="N3336" s="224"/>
      <c r="P3336" s="233"/>
      <c r="Q3336" s="154"/>
      <c r="R3336" s="154"/>
      <c r="S3336" s="154"/>
      <c r="T3336" s="154"/>
      <c r="U3336" s="236"/>
      <c r="V3336" s="225"/>
      <c r="W3336" s="246"/>
      <c r="X3336" s="247"/>
      <c r="Y3336" s="248"/>
      <c r="Z3336" s="249"/>
      <c r="AA3336" s="249"/>
      <c r="AB3336" s="256"/>
      <c r="AC3336" s="256"/>
      <c r="AD3336" s="230"/>
      <c r="AE3336" s="251"/>
      <c r="AF3336" s="252"/>
      <c r="AG3336" s="255"/>
      <c r="AH3336" s="253"/>
      <c r="AI3336" s="230"/>
      <c r="AJ3336" s="230"/>
      <c r="AK3336" s="230"/>
      <c r="AL3336" s="230"/>
      <c r="AM3336" s="230"/>
      <c r="AN3336" s="230"/>
      <c r="AO3336" s="230"/>
      <c r="AP3336" s="230"/>
      <c r="AQ3336" s="230"/>
      <c r="AR3336" s="249"/>
      <c r="AS3336" s="230"/>
      <c r="AT3336" s="230"/>
      <c r="AU3336" s="230"/>
      <c r="AV3336" s="230"/>
      <c r="AW3336" s="230"/>
      <c r="AX3336" s="230"/>
      <c r="AY3336" s="230"/>
      <c r="AZ3336" s="230"/>
      <c r="BA3336" s="230"/>
      <c r="BB3336" s="230"/>
      <c r="BC3336" s="230"/>
      <c r="BD3336" s="230"/>
      <c r="BE3336" s="230"/>
      <c r="BF3336" s="230"/>
      <c r="BG3336" s="230"/>
      <c r="BH3336" s="230"/>
      <c r="BI3336" s="230"/>
      <c r="BJ3336" s="230"/>
      <c r="BK3336" s="230"/>
      <c r="BL3336" s="230"/>
      <c r="BM3336" s="230"/>
      <c r="BN3336" s="230"/>
      <c r="BO3336" s="230"/>
      <c r="BP3336" s="230"/>
      <c r="BQ3336" s="230"/>
      <c r="BR3336" s="230"/>
      <c r="BS3336" s="230"/>
      <c r="BT3336" s="230"/>
      <c r="BU3336" s="230"/>
      <c r="BV3336" s="230"/>
      <c r="BW3336" s="230"/>
      <c r="BX3336" s="230"/>
      <c r="BY3336" s="230"/>
      <c r="BZ3336" s="230"/>
      <c r="CA3336" s="230"/>
      <c r="CB3336" s="230"/>
      <c r="CC3336" s="230"/>
      <c r="CD3336" s="230"/>
      <c r="CE3336" s="230"/>
      <c r="CF3336" s="230"/>
      <c r="CG3336" s="230"/>
      <c r="CH3336" s="230"/>
      <c r="CI3336" s="230"/>
      <c r="CJ3336" s="230"/>
    </row>
    <row r="3337" spans="1:88" ht="14.25" customHeight="1">
      <c r="A3337" s="123"/>
      <c r="B3337" s="122"/>
      <c r="C3337" s="123"/>
      <c r="E3337" s="224"/>
      <c r="F3337" s="224"/>
      <c r="G3337" s="224"/>
      <c r="H3337" s="224"/>
      <c r="I3337" s="232"/>
      <c r="J3337" s="224"/>
      <c r="K3337" s="224"/>
      <c r="L3337" s="224"/>
      <c r="M3337" s="233"/>
      <c r="N3337" s="224"/>
      <c r="P3337" s="233"/>
      <c r="Q3337" s="154"/>
      <c r="R3337" s="154"/>
      <c r="S3337" s="154"/>
      <c r="T3337" s="154"/>
      <c r="U3337" s="236"/>
      <c r="V3337" s="225"/>
      <c r="W3337" s="246"/>
      <c r="X3337" s="247"/>
      <c r="Y3337" s="248"/>
      <c r="Z3337" s="249"/>
      <c r="AA3337" s="249"/>
      <c r="AB3337" s="256"/>
      <c r="AC3337" s="256"/>
      <c r="AD3337" s="230"/>
      <c r="AE3337" s="251"/>
      <c r="AF3337" s="252"/>
      <c r="AG3337" s="255"/>
      <c r="AH3337" s="253"/>
      <c r="AI3337" s="230"/>
      <c r="AJ3337" s="230"/>
      <c r="AK3337" s="230"/>
      <c r="AL3337" s="230"/>
      <c r="AM3337" s="230"/>
      <c r="AN3337" s="230"/>
      <c r="AO3337" s="230"/>
      <c r="AP3337" s="230"/>
      <c r="AQ3337" s="230"/>
      <c r="AR3337" s="249"/>
      <c r="AS3337" s="230"/>
      <c r="AT3337" s="230"/>
      <c r="AU3337" s="230"/>
      <c r="AV3337" s="230"/>
      <c r="AW3337" s="230"/>
      <c r="AX3337" s="230"/>
      <c r="AY3337" s="230"/>
      <c r="AZ3337" s="230"/>
      <c r="BA3337" s="230"/>
      <c r="BB3337" s="230"/>
      <c r="BC3337" s="230"/>
      <c r="BD3337" s="230"/>
      <c r="BE3337" s="230"/>
      <c r="BF3337" s="230"/>
      <c r="BG3337" s="230"/>
      <c r="BH3337" s="230"/>
      <c r="BI3337" s="230"/>
      <c r="BJ3337" s="230"/>
      <c r="BK3337" s="230"/>
      <c r="BL3337" s="230"/>
      <c r="BM3337" s="230"/>
      <c r="BN3337" s="230"/>
      <c r="BO3337" s="230"/>
      <c r="BP3337" s="230"/>
      <c r="BQ3337" s="230"/>
      <c r="BR3337" s="230"/>
      <c r="BS3337" s="230"/>
      <c r="BT3337" s="230"/>
      <c r="BU3337" s="230"/>
      <c r="BV3337" s="230"/>
      <c r="BW3337" s="230"/>
      <c r="BX3337" s="230"/>
      <c r="BY3337" s="230"/>
      <c r="BZ3337" s="230"/>
      <c r="CA3337" s="230"/>
      <c r="CB3337" s="230"/>
      <c r="CC3337" s="230"/>
      <c r="CD3337" s="230"/>
      <c r="CE3337" s="230"/>
      <c r="CF3337" s="230"/>
      <c r="CG3337" s="230"/>
      <c r="CH3337" s="230"/>
      <c r="CI3337" s="230"/>
      <c r="CJ3337" s="230"/>
    </row>
    <row r="3338" spans="1:88" ht="14.25" customHeight="1">
      <c r="A3338" s="123"/>
      <c r="B3338" s="122"/>
      <c r="C3338" s="123"/>
      <c r="E3338" s="224"/>
      <c r="F3338" s="224"/>
      <c r="G3338" s="224"/>
      <c r="H3338" s="224"/>
      <c r="I3338" s="232"/>
      <c r="J3338" s="224"/>
      <c r="K3338" s="224"/>
      <c r="L3338" s="224"/>
      <c r="M3338" s="233"/>
      <c r="N3338" s="224"/>
      <c r="P3338" s="233"/>
      <c r="Q3338" s="154"/>
      <c r="R3338" s="154"/>
      <c r="S3338" s="154"/>
      <c r="T3338" s="154"/>
      <c r="U3338" s="236"/>
      <c r="V3338" s="225"/>
      <c r="W3338" s="246"/>
      <c r="X3338" s="247"/>
      <c r="Y3338" s="248"/>
      <c r="Z3338" s="249"/>
      <c r="AA3338" s="249"/>
      <c r="AB3338" s="256"/>
      <c r="AC3338" s="256"/>
      <c r="AD3338" s="230"/>
      <c r="AE3338" s="251"/>
      <c r="AF3338" s="252"/>
      <c r="AG3338" s="255"/>
      <c r="AH3338" s="253"/>
      <c r="AI3338" s="230"/>
      <c r="AJ3338" s="230"/>
      <c r="AK3338" s="230"/>
      <c r="AL3338" s="230"/>
      <c r="AM3338" s="230"/>
      <c r="AN3338" s="230"/>
      <c r="AO3338" s="230"/>
      <c r="AP3338" s="230"/>
      <c r="AQ3338" s="230"/>
      <c r="AR3338" s="249"/>
      <c r="AS3338" s="230"/>
      <c r="AT3338" s="230"/>
      <c r="AU3338" s="230"/>
      <c r="AV3338" s="230"/>
      <c r="AW3338" s="230"/>
      <c r="AX3338" s="230"/>
      <c r="AY3338" s="230"/>
      <c r="AZ3338" s="230"/>
      <c r="BA3338" s="230"/>
      <c r="BB3338" s="230"/>
      <c r="BC3338" s="230"/>
      <c r="BD3338" s="230"/>
      <c r="BE3338" s="230"/>
      <c r="BF3338" s="230"/>
      <c r="BG3338" s="230"/>
      <c r="BH3338" s="230"/>
      <c r="BI3338" s="230"/>
      <c r="BJ3338" s="230"/>
      <c r="BK3338" s="230"/>
      <c r="BL3338" s="230"/>
      <c r="BM3338" s="230"/>
      <c r="BN3338" s="230"/>
      <c r="BO3338" s="230"/>
      <c r="BP3338" s="230"/>
      <c r="BQ3338" s="230"/>
      <c r="BR3338" s="230"/>
      <c r="BS3338" s="230"/>
      <c r="BT3338" s="230"/>
      <c r="BU3338" s="230"/>
      <c r="BV3338" s="230"/>
      <c r="BW3338" s="230"/>
      <c r="BX3338" s="230"/>
      <c r="BY3338" s="230"/>
      <c r="BZ3338" s="230"/>
      <c r="CA3338" s="230"/>
      <c r="CB3338" s="230"/>
      <c r="CC3338" s="230"/>
      <c r="CD3338" s="230"/>
      <c r="CE3338" s="230"/>
      <c r="CF3338" s="230"/>
      <c r="CG3338" s="230"/>
      <c r="CH3338" s="230"/>
      <c r="CI3338" s="230"/>
      <c r="CJ3338" s="230"/>
    </row>
    <row r="3339" spans="1:88" ht="14.25" customHeight="1">
      <c r="A3339" s="123"/>
      <c r="B3339" s="122"/>
      <c r="C3339" s="123"/>
      <c r="E3339" s="224"/>
      <c r="F3339" s="224"/>
      <c r="G3339" s="224"/>
      <c r="H3339" s="224"/>
      <c r="I3339" s="232"/>
      <c r="J3339" s="224"/>
      <c r="K3339" s="224"/>
      <c r="L3339" s="224"/>
      <c r="M3339" s="233"/>
      <c r="N3339" s="224"/>
      <c r="P3339" s="233"/>
      <c r="Q3339" s="154"/>
      <c r="R3339" s="154"/>
      <c r="S3339" s="154"/>
      <c r="T3339" s="154"/>
      <c r="U3339" s="236"/>
      <c r="V3339" s="225"/>
      <c r="W3339" s="246"/>
      <c r="X3339" s="247"/>
      <c r="Y3339" s="248"/>
      <c r="Z3339" s="249"/>
      <c r="AA3339" s="249"/>
      <c r="AB3339" s="256"/>
      <c r="AC3339" s="256"/>
      <c r="AD3339" s="230"/>
      <c r="AE3339" s="251"/>
      <c r="AF3339" s="252"/>
      <c r="AG3339" s="255"/>
      <c r="AH3339" s="253"/>
      <c r="AI3339" s="230"/>
      <c r="AJ3339" s="230"/>
      <c r="AK3339" s="230"/>
      <c r="AL3339" s="230"/>
      <c r="AM3339" s="230"/>
      <c r="AN3339" s="230"/>
      <c r="AO3339" s="230"/>
      <c r="AP3339" s="230"/>
      <c r="AQ3339" s="230"/>
      <c r="AR3339" s="249"/>
      <c r="AS3339" s="230"/>
      <c r="AT3339" s="230"/>
      <c r="AU3339" s="230"/>
      <c r="AV3339" s="230"/>
      <c r="AW3339" s="230"/>
      <c r="AX3339" s="230"/>
      <c r="AY3339" s="230"/>
      <c r="AZ3339" s="230"/>
      <c r="BA3339" s="230"/>
      <c r="BB3339" s="230"/>
      <c r="BC3339" s="230"/>
      <c r="BD3339" s="230"/>
      <c r="BE3339" s="230"/>
      <c r="BF3339" s="230"/>
      <c r="BG3339" s="230"/>
      <c r="BH3339" s="230"/>
      <c r="BI3339" s="230"/>
      <c r="BJ3339" s="230"/>
      <c r="BK3339" s="230"/>
      <c r="BL3339" s="230"/>
      <c r="BM3339" s="230"/>
      <c r="BN3339" s="230"/>
      <c r="BO3339" s="230"/>
      <c r="BP3339" s="230"/>
      <c r="BQ3339" s="230"/>
      <c r="BR3339" s="230"/>
      <c r="BS3339" s="230"/>
      <c r="BT3339" s="230"/>
      <c r="BU3339" s="230"/>
      <c r="BV3339" s="230"/>
      <c r="BW3339" s="230"/>
      <c r="BX3339" s="230"/>
      <c r="BY3339" s="230"/>
      <c r="BZ3339" s="230"/>
      <c r="CA3339" s="230"/>
      <c r="CB3339" s="230"/>
      <c r="CC3339" s="230"/>
      <c r="CD3339" s="230"/>
      <c r="CE3339" s="230"/>
      <c r="CF3339" s="230"/>
      <c r="CG3339" s="230"/>
      <c r="CH3339" s="230"/>
      <c r="CI3339" s="230"/>
      <c r="CJ3339" s="230"/>
    </row>
    <row r="3340" spans="1:88" ht="14.25" customHeight="1">
      <c r="A3340" s="123"/>
      <c r="B3340" s="122"/>
      <c r="C3340" s="123"/>
      <c r="E3340" s="224"/>
      <c r="F3340" s="224"/>
      <c r="G3340" s="224"/>
      <c r="H3340" s="224"/>
      <c r="I3340" s="232"/>
      <c r="J3340" s="224"/>
      <c r="K3340" s="224"/>
      <c r="L3340" s="224"/>
      <c r="M3340" s="233"/>
      <c r="N3340" s="224"/>
      <c r="P3340" s="233"/>
      <c r="Q3340" s="154"/>
      <c r="R3340" s="154"/>
      <c r="S3340" s="154"/>
      <c r="T3340" s="154"/>
      <c r="U3340" s="236"/>
      <c r="V3340" s="225"/>
      <c r="W3340" s="246"/>
      <c r="X3340" s="247"/>
      <c r="Y3340" s="248"/>
      <c r="Z3340" s="249"/>
      <c r="AA3340" s="249"/>
      <c r="AB3340" s="256"/>
      <c r="AC3340" s="256"/>
      <c r="AD3340" s="230"/>
      <c r="AE3340" s="251"/>
      <c r="AF3340" s="252"/>
      <c r="AG3340" s="255"/>
      <c r="AH3340" s="253"/>
      <c r="AI3340" s="230"/>
      <c r="AJ3340" s="230"/>
      <c r="AK3340" s="230"/>
      <c r="AL3340" s="230"/>
      <c r="AM3340" s="230"/>
      <c r="AN3340" s="230"/>
      <c r="AO3340" s="230"/>
      <c r="AP3340" s="230"/>
      <c r="AQ3340" s="230"/>
      <c r="AR3340" s="249"/>
      <c r="AS3340" s="230"/>
      <c r="AT3340" s="230"/>
      <c r="AU3340" s="230"/>
      <c r="AV3340" s="230"/>
      <c r="AW3340" s="230"/>
      <c r="AX3340" s="230"/>
      <c r="AY3340" s="230"/>
      <c r="AZ3340" s="230"/>
      <c r="BA3340" s="230"/>
      <c r="BB3340" s="230"/>
      <c r="BC3340" s="230"/>
      <c r="BD3340" s="230"/>
      <c r="BE3340" s="230"/>
      <c r="BF3340" s="230"/>
      <c r="BG3340" s="230"/>
      <c r="BH3340" s="230"/>
      <c r="BI3340" s="230"/>
      <c r="BJ3340" s="230"/>
      <c r="BK3340" s="230"/>
      <c r="BL3340" s="230"/>
      <c r="BM3340" s="230"/>
      <c r="BN3340" s="230"/>
      <c r="BO3340" s="230"/>
      <c r="BP3340" s="230"/>
      <c r="BQ3340" s="230"/>
      <c r="BR3340" s="230"/>
      <c r="BS3340" s="230"/>
      <c r="BT3340" s="230"/>
      <c r="BU3340" s="230"/>
      <c r="BV3340" s="230"/>
      <c r="BW3340" s="230"/>
      <c r="BX3340" s="230"/>
      <c r="BY3340" s="230"/>
      <c r="BZ3340" s="230"/>
      <c r="CA3340" s="230"/>
      <c r="CB3340" s="230"/>
      <c r="CC3340" s="230"/>
      <c r="CD3340" s="230"/>
      <c r="CE3340" s="230"/>
      <c r="CF3340" s="230"/>
      <c r="CG3340" s="230"/>
      <c r="CH3340" s="230"/>
      <c r="CI3340" s="230"/>
      <c r="CJ3340" s="230"/>
    </row>
    <row r="3341" spans="1:88" ht="14.25" customHeight="1">
      <c r="A3341" s="123"/>
      <c r="B3341" s="122"/>
      <c r="C3341" s="123"/>
      <c r="E3341" s="224"/>
      <c r="F3341" s="224"/>
      <c r="G3341" s="224"/>
      <c r="H3341" s="224"/>
      <c r="I3341" s="232"/>
      <c r="J3341" s="224"/>
      <c r="K3341" s="224"/>
      <c r="L3341" s="224"/>
      <c r="M3341" s="233"/>
      <c r="N3341" s="224"/>
      <c r="P3341" s="233"/>
      <c r="Q3341" s="154"/>
      <c r="R3341" s="154"/>
      <c r="S3341" s="154"/>
      <c r="T3341" s="154"/>
      <c r="U3341" s="236"/>
      <c r="V3341" s="225"/>
      <c r="W3341" s="246"/>
      <c r="X3341" s="247"/>
      <c r="Y3341" s="248"/>
      <c r="Z3341" s="249"/>
      <c r="AA3341" s="249"/>
      <c r="AB3341" s="256"/>
      <c r="AC3341" s="256"/>
      <c r="AD3341" s="230"/>
      <c r="AE3341" s="251"/>
      <c r="AF3341" s="252"/>
      <c r="AG3341" s="255"/>
      <c r="AH3341" s="253"/>
      <c r="AI3341" s="230"/>
      <c r="AJ3341" s="230"/>
      <c r="AK3341" s="230"/>
      <c r="AL3341" s="230"/>
      <c r="AM3341" s="230"/>
      <c r="AN3341" s="230"/>
      <c r="AO3341" s="230"/>
      <c r="AP3341" s="230"/>
      <c r="AQ3341" s="230"/>
      <c r="AR3341" s="249"/>
      <c r="AS3341" s="230"/>
      <c r="AT3341" s="230"/>
      <c r="AU3341" s="230"/>
      <c r="AV3341" s="230"/>
      <c r="AW3341" s="230"/>
      <c r="AX3341" s="230"/>
      <c r="AY3341" s="230"/>
      <c r="AZ3341" s="230"/>
      <c r="BA3341" s="230"/>
      <c r="BB3341" s="230"/>
      <c r="BC3341" s="230"/>
      <c r="BD3341" s="230"/>
      <c r="BE3341" s="230"/>
      <c r="BF3341" s="230"/>
      <c r="BG3341" s="230"/>
      <c r="BH3341" s="230"/>
      <c r="BI3341" s="230"/>
      <c r="BJ3341" s="230"/>
      <c r="BK3341" s="230"/>
      <c r="BL3341" s="230"/>
      <c r="BM3341" s="230"/>
      <c r="BN3341" s="230"/>
      <c r="BO3341" s="230"/>
      <c r="BP3341" s="230"/>
      <c r="BQ3341" s="230"/>
      <c r="BR3341" s="230"/>
      <c r="BS3341" s="230"/>
      <c r="BT3341" s="230"/>
      <c r="BU3341" s="230"/>
      <c r="BV3341" s="230"/>
      <c r="BW3341" s="230"/>
      <c r="BX3341" s="230"/>
      <c r="BY3341" s="230"/>
      <c r="BZ3341" s="230"/>
      <c r="CA3341" s="230"/>
      <c r="CB3341" s="230"/>
      <c r="CC3341" s="230"/>
      <c r="CD3341" s="230"/>
      <c r="CE3341" s="230"/>
      <c r="CF3341" s="230"/>
      <c r="CG3341" s="230"/>
      <c r="CH3341" s="230"/>
      <c r="CI3341" s="230"/>
      <c r="CJ3341" s="230"/>
    </row>
    <row r="3342" spans="1:88" ht="14.25" customHeight="1">
      <c r="A3342" s="123"/>
      <c r="B3342" s="122"/>
      <c r="C3342" s="123"/>
      <c r="E3342" s="224"/>
      <c r="F3342" s="224"/>
      <c r="G3342" s="224"/>
      <c r="H3342" s="224"/>
      <c r="I3342" s="232"/>
      <c r="J3342" s="224"/>
      <c r="K3342" s="224"/>
      <c r="L3342" s="224"/>
      <c r="M3342" s="233"/>
      <c r="N3342" s="224"/>
      <c r="P3342" s="233"/>
      <c r="Q3342" s="154"/>
      <c r="R3342" s="154"/>
      <c r="S3342" s="154"/>
      <c r="T3342" s="154"/>
      <c r="U3342" s="236"/>
      <c r="V3342" s="225"/>
      <c r="W3342" s="246"/>
      <c r="X3342" s="247"/>
      <c r="Y3342" s="248"/>
      <c r="Z3342" s="249"/>
      <c r="AA3342" s="249"/>
      <c r="AB3342" s="256"/>
      <c r="AC3342" s="256"/>
      <c r="AD3342" s="230"/>
      <c r="AE3342" s="251"/>
      <c r="AF3342" s="252"/>
      <c r="AG3342" s="255"/>
      <c r="AH3342" s="253"/>
      <c r="AI3342" s="230"/>
      <c r="AJ3342" s="230"/>
      <c r="AK3342" s="230"/>
      <c r="AL3342" s="230"/>
      <c r="AM3342" s="230"/>
      <c r="AN3342" s="230"/>
      <c r="AO3342" s="230"/>
      <c r="AP3342" s="230"/>
      <c r="AQ3342" s="230"/>
      <c r="AR3342" s="249"/>
      <c r="AS3342" s="230"/>
      <c r="AT3342" s="230"/>
      <c r="AU3342" s="230"/>
      <c r="AV3342" s="230"/>
      <c r="AW3342" s="230"/>
      <c r="AX3342" s="230"/>
      <c r="AY3342" s="230"/>
      <c r="AZ3342" s="230"/>
      <c r="BA3342" s="230"/>
      <c r="BB3342" s="230"/>
      <c r="BC3342" s="230"/>
      <c r="BD3342" s="230"/>
      <c r="BE3342" s="230"/>
      <c r="BF3342" s="230"/>
      <c r="BG3342" s="230"/>
      <c r="BH3342" s="230"/>
      <c r="BI3342" s="230"/>
      <c r="BJ3342" s="230"/>
      <c r="BK3342" s="230"/>
      <c r="BL3342" s="230"/>
      <c r="BM3342" s="230"/>
      <c r="BN3342" s="230"/>
      <c r="BO3342" s="230"/>
      <c r="BP3342" s="230"/>
      <c r="BQ3342" s="230"/>
      <c r="BR3342" s="230"/>
      <c r="BS3342" s="230"/>
      <c r="BT3342" s="230"/>
      <c r="BU3342" s="230"/>
      <c r="BV3342" s="230"/>
      <c r="BW3342" s="230"/>
      <c r="BX3342" s="230"/>
      <c r="BY3342" s="230"/>
      <c r="BZ3342" s="230"/>
      <c r="CA3342" s="230"/>
      <c r="CB3342" s="230"/>
      <c r="CC3342" s="230"/>
      <c r="CD3342" s="230"/>
      <c r="CE3342" s="230"/>
      <c r="CF3342" s="230"/>
      <c r="CG3342" s="230"/>
      <c r="CH3342" s="230"/>
      <c r="CI3342" s="230"/>
      <c r="CJ3342" s="230"/>
    </row>
    <row r="3343" spans="1:88" ht="14.25" customHeight="1">
      <c r="A3343" s="123"/>
      <c r="B3343" s="122"/>
      <c r="C3343" s="123"/>
      <c r="E3343" s="224"/>
      <c r="F3343" s="224"/>
      <c r="G3343" s="224"/>
      <c r="H3343" s="224"/>
      <c r="I3343" s="232"/>
      <c r="J3343" s="224"/>
      <c r="K3343" s="224"/>
      <c r="L3343" s="224"/>
      <c r="M3343" s="233"/>
      <c r="N3343" s="224"/>
      <c r="P3343" s="233"/>
      <c r="Q3343" s="154"/>
      <c r="R3343" s="154"/>
      <c r="S3343" s="154"/>
      <c r="T3343" s="154"/>
      <c r="U3343" s="236"/>
      <c r="V3343" s="225"/>
      <c r="W3343" s="246"/>
      <c r="X3343" s="247"/>
      <c r="Y3343" s="248"/>
      <c r="Z3343" s="249"/>
      <c r="AA3343" s="249"/>
      <c r="AB3343" s="256"/>
      <c r="AC3343" s="256"/>
      <c r="AD3343" s="230"/>
      <c r="AE3343" s="251"/>
      <c r="AF3343" s="252"/>
      <c r="AG3343" s="255"/>
      <c r="AH3343" s="253"/>
      <c r="AI3343" s="230"/>
      <c r="AJ3343" s="230"/>
      <c r="AK3343" s="230"/>
      <c r="AL3343" s="230"/>
      <c r="AM3343" s="230"/>
      <c r="AN3343" s="230"/>
      <c r="AO3343" s="230"/>
      <c r="AP3343" s="230"/>
      <c r="AQ3343" s="230"/>
      <c r="AR3343" s="249"/>
      <c r="AS3343" s="230"/>
      <c r="AT3343" s="230"/>
      <c r="AU3343" s="230"/>
      <c r="AV3343" s="230"/>
      <c r="AW3343" s="230"/>
      <c r="AX3343" s="230"/>
      <c r="AY3343" s="230"/>
      <c r="AZ3343" s="230"/>
      <c r="BA3343" s="230"/>
      <c r="BB3343" s="230"/>
      <c r="BC3343" s="230"/>
      <c r="BD3343" s="230"/>
      <c r="BE3343" s="230"/>
      <c r="BF3343" s="230"/>
      <c r="BG3343" s="230"/>
      <c r="BH3343" s="230"/>
      <c r="BI3343" s="230"/>
      <c r="BJ3343" s="230"/>
      <c r="BK3343" s="230"/>
      <c r="BL3343" s="230"/>
      <c r="BM3343" s="230"/>
      <c r="BN3343" s="230"/>
      <c r="BO3343" s="230"/>
      <c r="BP3343" s="230"/>
      <c r="BQ3343" s="230"/>
      <c r="BR3343" s="230"/>
      <c r="BS3343" s="230"/>
      <c r="BT3343" s="230"/>
      <c r="BU3343" s="230"/>
      <c r="BV3343" s="230"/>
      <c r="BW3343" s="230"/>
      <c r="BX3343" s="230"/>
      <c r="BY3343" s="230"/>
      <c r="BZ3343" s="230"/>
      <c r="CA3343" s="230"/>
      <c r="CB3343" s="230"/>
      <c r="CC3343" s="230"/>
      <c r="CD3343" s="230"/>
      <c r="CE3343" s="230"/>
      <c r="CF3343" s="230"/>
      <c r="CG3343" s="230"/>
      <c r="CH3343" s="230"/>
      <c r="CI3343" s="230"/>
      <c r="CJ3343" s="230"/>
    </row>
    <row r="3344" spans="1:88" ht="14.25" customHeight="1">
      <c r="A3344" s="123"/>
      <c r="B3344" s="122"/>
      <c r="C3344" s="123"/>
      <c r="E3344" s="224"/>
      <c r="F3344" s="224"/>
      <c r="G3344" s="224"/>
      <c r="H3344" s="224"/>
      <c r="I3344" s="232"/>
      <c r="J3344" s="224"/>
      <c r="K3344" s="224"/>
      <c r="L3344" s="224"/>
      <c r="M3344" s="233"/>
      <c r="N3344" s="224"/>
      <c r="P3344" s="233"/>
      <c r="Q3344" s="154"/>
      <c r="R3344" s="154"/>
      <c r="S3344" s="154"/>
      <c r="T3344" s="154"/>
      <c r="U3344" s="236"/>
      <c r="V3344" s="225"/>
      <c r="W3344" s="246"/>
      <c r="X3344" s="247"/>
      <c r="Y3344" s="248"/>
      <c r="Z3344" s="249"/>
      <c r="AA3344" s="249"/>
      <c r="AB3344" s="256"/>
      <c r="AC3344" s="256"/>
      <c r="AD3344" s="230"/>
      <c r="AE3344" s="251"/>
      <c r="AF3344" s="252"/>
      <c r="AG3344" s="255"/>
      <c r="AH3344" s="253"/>
      <c r="AI3344" s="230"/>
      <c r="AJ3344" s="230"/>
      <c r="AK3344" s="230"/>
      <c r="AL3344" s="230"/>
      <c r="AM3344" s="230"/>
      <c r="AN3344" s="230"/>
      <c r="AO3344" s="230"/>
      <c r="AP3344" s="230"/>
      <c r="AQ3344" s="230"/>
      <c r="AR3344" s="249"/>
      <c r="AS3344" s="230"/>
      <c r="AT3344" s="230"/>
      <c r="AU3344" s="230"/>
      <c r="AV3344" s="230"/>
      <c r="AW3344" s="230"/>
      <c r="AX3344" s="230"/>
      <c r="AY3344" s="230"/>
      <c r="AZ3344" s="230"/>
      <c r="BA3344" s="230"/>
      <c r="BB3344" s="230"/>
      <c r="BC3344" s="230"/>
      <c r="BD3344" s="230"/>
      <c r="BE3344" s="230"/>
      <c r="BF3344" s="230"/>
      <c r="BG3344" s="230"/>
      <c r="BH3344" s="230"/>
      <c r="BI3344" s="230"/>
      <c r="BJ3344" s="230"/>
      <c r="BK3344" s="230"/>
      <c r="BL3344" s="230"/>
      <c r="BM3344" s="230"/>
      <c r="BN3344" s="230"/>
      <c r="BO3344" s="230"/>
      <c r="BP3344" s="230"/>
      <c r="BQ3344" s="230"/>
      <c r="BR3344" s="230"/>
      <c r="BS3344" s="230"/>
      <c r="BT3344" s="230"/>
      <c r="BU3344" s="230"/>
      <c r="BV3344" s="230"/>
      <c r="BW3344" s="230"/>
      <c r="BX3344" s="230"/>
      <c r="BY3344" s="230"/>
      <c r="BZ3344" s="230"/>
      <c r="CA3344" s="230"/>
      <c r="CB3344" s="230"/>
      <c r="CC3344" s="230"/>
      <c r="CD3344" s="230"/>
      <c r="CE3344" s="230"/>
      <c r="CF3344" s="230"/>
      <c r="CG3344" s="230"/>
      <c r="CH3344" s="230"/>
      <c r="CI3344" s="230"/>
      <c r="CJ3344" s="230"/>
    </row>
    <row r="3345" spans="1:88" ht="14.25" customHeight="1">
      <c r="A3345" s="123"/>
      <c r="B3345" s="122"/>
      <c r="C3345" s="123"/>
      <c r="E3345" s="224"/>
      <c r="F3345" s="224"/>
      <c r="G3345" s="224"/>
      <c r="H3345" s="224"/>
      <c r="I3345" s="232"/>
      <c r="J3345" s="224"/>
      <c r="K3345" s="224"/>
      <c r="L3345" s="224"/>
      <c r="M3345" s="233"/>
      <c r="N3345" s="224"/>
      <c r="P3345" s="233"/>
      <c r="Q3345" s="154"/>
      <c r="R3345" s="154"/>
      <c r="S3345" s="154"/>
      <c r="T3345" s="154"/>
      <c r="U3345" s="236"/>
      <c r="V3345" s="225"/>
      <c r="W3345" s="246"/>
      <c r="X3345" s="247"/>
      <c r="Y3345" s="248"/>
      <c r="Z3345" s="249"/>
      <c r="AA3345" s="249"/>
      <c r="AB3345" s="256"/>
      <c r="AC3345" s="256"/>
      <c r="AD3345" s="230"/>
      <c r="AE3345" s="251"/>
      <c r="AF3345" s="252"/>
      <c r="AG3345" s="255"/>
      <c r="AH3345" s="253"/>
      <c r="AI3345" s="230"/>
      <c r="AJ3345" s="230"/>
      <c r="AK3345" s="230"/>
      <c r="AL3345" s="230"/>
      <c r="AM3345" s="230"/>
      <c r="AN3345" s="230"/>
      <c r="AO3345" s="230"/>
      <c r="AP3345" s="230"/>
      <c r="AQ3345" s="230"/>
      <c r="AR3345" s="249"/>
      <c r="AS3345" s="230"/>
      <c r="AT3345" s="230"/>
      <c r="AU3345" s="230"/>
      <c r="AV3345" s="230"/>
      <c r="AW3345" s="230"/>
      <c r="AX3345" s="230"/>
      <c r="AY3345" s="230"/>
      <c r="AZ3345" s="230"/>
      <c r="BA3345" s="230"/>
      <c r="BB3345" s="230"/>
      <c r="BC3345" s="230"/>
      <c r="BD3345" s="230"/>
      <c r="BE3345" s="230"/>
      <c r="BF3345" s="230"/>
      <c r="BG3345" s="230"/>
      <c r="BH3345" s="230"/>
      <c r="BI3345" s="230"/>
      <c r="BJ3345" s="230"/>
      <c r="BK3345" s="230"/>
      <c r="BL3345" s="230"/>
      <c r="BM3345" s="230"/>
      <c r="BN3345" s="230"/>
      <c r="BO3345" s="230"/>
      <c r="BP3345" s="230"/>
      <c r="BQ3345" s="230"/>
      <c r="BR3345" s="230"/>
      <c r="BS3345" s="230"/>
      <c r="BT3345" s="230"/>
      <c r="BU3345" s="230"/>
      <c r="BV3345" s="230"/>
      <c r="BW3345" s="230"/>
      <c r="BX3345" s="230"/>
      <c r="BY3345" s="230"/>
      <c r="BZ3345" s="230"/>
      <c r="CA3345" s="230"/>
      <c r="CB3345" s="230"/>
      <c r="CC3345" s="230"/>
      <c r="CD3345" s="230"/>
      <c r="CE3345" s="230"/>
      <c r="CF3345" s="230"/>
      <c r="CG3345" s="230"/>
      <c r="CH3345" s="230"/>
      <c r="CI3345" s="230"/>
      <c r="CJ3345" s="230"/>
    </row>
    <row r="3346" spans="1:88" ht="14.25" customHeight="1">
      <c r="A3346" s="123"/>
      <c r="B3346" s="122"/>
      <c r="C3346" s="123"/>
      <c r="E3346" s="224"/>
      <c r="F3346" s="224"/>
      <c r="G3346" s="224"/>
      <c r="H3346" s="224"/>
      <c r="I3346" s="232"/>
      <c r="J3346" s="224"/>
      <c r="K3346" s="224"/>
      <c r="L3346" s="224"/>
      <c r="M3346" s="233"/>
      <c r="N3346" s="224"/>
      <c r="P3346" s="233"/>
      <c r="Q3346" s="154"/>
      <c r="R3346" s="154"/>
      <c r="S3346" s="154"/>
      <c r="T3346" s="154"/>
      <c r="U3346" s="236"/>
      <c r="V3346" s="225"/>
      <c r="W3346" s="246"/>
      <c r="X3346" s="247"/>
      <c r="Y3346" s="248"/>
      <c r="Z3346" s="249"/>
      <c r="AA3346" s="249"/>
      <c r="AB3346" s="256"/>
      <c r="AC3346" s="256"/>
      <c r="AD3346" s="230"/>
      <c r="AE3346" s="251"/>
      <c r="AF3346" s="252"/>
      <c r="AG3346" s="255"/>
      <c r="AH3346" s="253"/>
      <c r="AI3346" s="230"/>
      <c r="AJ3346" s="230"/>
      <c r="AK3346" s="230"/>
      <c r="AL3346" s="230"/>
      <c r="AM3346" s="230"/>
      <c r="AN3346" s="230"/>
      <c r="AO3346" s="230"/>
      <c r="AP3346" s="230"/>
      <c r="AQ3346" s="230"/>
      <c r="AR3346" s="249"/>
      <c r="AS3346" s="230"/>
      <c r="AT3346" s="230"/>
      <c r="AU3346" s="230"/>
      <c r="AV3346" s="230"/>
      <c r="AW3346" s="230"/>
      <c r="AX3346" s="230"/>
      <c r="AY3346" s="230"/>
      <c r="AZ3346" s="230"/>
      <c r="BA3346" s="230"/>
      <c r="BB3346" s="230"/>
      <c r="BC3346" s="230"/>
      <c r="BD3346" s="230"/>
      <c r="BE3346" s="230"/>
      <c r="BF3346" s="230"/>
      <c r="BG3346" s="230"/>
      <c r="BH3346" s="230"/>
      <c r="BI3346" s="230"/>
      <c r="BJ3346" s="230"/>
      <c r="BK3346" s="230"/>
      <c r="BL3346" s="230"/>
      <c r="BM3346" s="230"/>
      <c r="BN3346" s="230"/>
      <c r="BO3346" s="230"/>
      <c r="BP3346" s="230"/>
      <c r="BQ3346" s="230"/>
      <c r="BR3346" s="230"/>
      <c r="BS3346" s="230"/>
      <c r="BT3346" s="230"/>
      <c r="BU3346" s="230"/>
      <c r="BV3346" s="230"/>
      <c r="BW3346" s="230"/>
      <c r="BX3346" s="230"/>
      <c r="BY3346" s="230"/>
      <c r="BZ3346" s="230"/>
      <c r="CA3346" s="230"/>
      <c r="CB3346" s="230"/>
      <c r="CC3346" s="230"/>
      <c r="CD3346" s="230"/>
      <c r="CE3346" s="230"/>
      <c r="CF3346" s="230"/>
      <c r="CG3346" s="230"/>
      <c r="CH3346" s="230"/>
      <c r="CI3346" s="230"/>
      <c r="CJ3346" s="230"/>
    </row>
    <row r="3347" spans="1:88" ht="14.25" customHeight="1">
      <c r="A3347" s="123"/>
      <c r="B3347" s="122"/>
      <c r="C3347" s="123"/>
      <c r="E3347" s="224"/>
      <c r="F3347" s="224"/>
      <c r="G3347" s="224"/>
      <c r="H3347" s="224"/>
      <c r="I3347" s="232"/>
      <c r="J3347" s="224"/>
      <c r="K3347" s="224"/>
      <c r="L3347" s="224"/>
      <c r="M3347" s="233"/>
      <c r="N3347" s="224"/>
      <c r="P3347" s="233"/>
      <c r="Q3347" s="154"/>
      <c r="R3347" s="154"/>
      <c r="S3347" s="154"/>
      <c r="T3347" s="154"/>
      <c r="U3347" s="236"/>
      <c r="V3347" s="225"/>
      <c r="W3347" s="246"/>
      <c r="X3347" s="247"/>
      <c r="Y3347" s="248"/>
      <c r="Z3347" s="249"/>
      <c r="AA3347" s="249"/>
      <c r="AB3347" s="256"/>
      <c r="AC3347" s="256"/>
      <c r="AD3347" s="230"/>
      <c r="AE3347" s="251"/>
      <c r="AF3347" s="252"/>
      <c r="AG3347" s="255"/>
      <c r="AH3347" s="253"/>
      <c r="AI3347" s="230"/>
      <c r="AJ3347" s="230"/>
      <c r="AK3347" s="230"/>
      <c r="AL3347" s="230"/>
      <c r="AM3347" s="230"/>
      <c r="AN3347" s="230"/>
      <c r="AO3347" s="230"/>
      <c r="AP3347" s="230"/>
      <c r="AQ3347" s="230"/>
      <c r="AR3347" s="249"/>
      <c r="AS3347" s="230"/>
      <c r="AT3347" s="230"/>
      <c r="AU3347" s="230"/>
      <c r="AV3347" s="230"/>
      <c r="AW3347" s="230"/>
      <c r="AX3347" s="230"/>
      <c r="AY3347" s="230"/>
      <c r="AZ3347" s="230"/>
      <c r="BA3347" s="230"/>
      <c r="BB3347" s="230"/>
      <c r="BC3347" s="230"/>
      <c r="BD3347" s="230"/>
      <c r="BE3347" s="230"/>
      <c r="BF3347" s="230"/>
      <c r="BG3347" s="230"/>
      <c r="BH3347" s="230"/>
      <c r="BI3347" s="230"/>
      <c r="BJ3347" s="230"/>
      <c r="BK3347" s="230"/>
      <c r="BL3347" s="230"/>
      <c r="BM3347" s="230"/>
      <c r="BN3347" s="230"/>
      <c r="BO3347" s="230"/>
      <c r="BP3347" s="230"/>
      <c r="BQ3347" s="230"/>
      <c r="BR3347" s="230"/>
      <c r="BS3347" s="230"/>
      <c r="BT3347" s="230"/>
      <c r="BU3347" s="230"/>
      <c r="BV3347" s="230"/>
      <c r="BW3347" s="230"/>
      <c r="BX3347" s="230"/>
      <c r="BY3347" s="230"/>
      <c r="BZ3347" s="230"/>
      <c r="CA3347" s="230"/>
      <c r="CB3347" s="230"/>
      <c r="CC3347" s="230"/>
      <c r="CD3347" s="230"/>
      <c r="CE3347" s="230"/>
      <c r="CF3347" s="230"/>
      <c r="CG3347" s="230"/>
      <c r="CH3347" s="230"/>
      <c r="CI3347" s="230"/>
      <c r="CJ3347" s="230"/>
    </row>
    <row r="3348" spans="1:88" ht="14.25" customHeight="1">
      <c r="A3348" s="123"/>
      <c r="B3348" s="122"/>
      <c r="C3348" s="123"/>
      <c r="E3348" s="224"/>
      <c r="F3348" s="224"/>
      <c r="G3348" s="224"/>
      <c r="H3348" s="224"/>
      <c r="I3348" s="232"/>
      <c r="J3348" s="224"/>
      <c r="K3348" s="224"/>
      <c r="L3348" s="224"/>
      <c r="M3348" s="233"/>
      <c r="N3348" s="224"/>
      <c r="P3348" s="233"/>
      <c r="Q3348" s="154"/>
      <c r="R3348" s="154"/>
      <c r="S3348" s="154"/>
      <c r="T3348" s="154"/>
      <c r="U3348" s="236"/>
      <c r="V3348" s="225"/>
      <c r="W3348" s="246"/>
      <c r="X3348" s="247"/>
      <c r="Y3348" s="248"/>
      <c r="Z3348" s="249"/>
      <c r="AA3348" s="249"/>
      <c r="AB3348" s="256"/>
      <c r="AC3348" s="256"/>
      <c r="AD3348" s="230"/>
      <c r="AE3348" s="251"/>
      <c r="AF3348" s="252"/>
      <c r="AG3348" s="255"/>
      <c r="AH3348" s="253"/>
      <c r="AI3348" s="230"/>
      <c r="AJ3348" s="230"/>
      <c r="AK3348" s="230"/>
      <c r="AL3348" s="230"/>
      <c r="AM3348" s="230"/>
      <c r="AN3348" s="230"/>
      <c r="AO3348" s="230"/>
      <c r="AP3348" s="230"/>
      <c r="AQ3348" s="230"/>
      <c r="AR3348" s="249"/>
      <c r="AS3348" s="230"/>
      <c r="AT3348" s="230"/>
      <c r="AU3348" s="230"/>
      <c r="AV3348" s="230"/>
      <c r="AW3348" s="230"/>
      <c r="AX3348" s="230"/>
      <c r="AY3348" s="230"/>
      <c r="AZ3348" s="230"/>
      <c r="BA3348" s="230"/>
      <c r="BB3348" s="230"/>
      <c r="BC3348" s="230"/>
      <c r="BD3348" s="230"/>
      <c r="BE3348" s="230"/>
      <c r="BF3348" s="230"/>
      <c r="BG3348" s="230"/>
      <c r="BH3348" s="230"/>
      <c r="BI3348" s="230"/>
      <c r="BJ3348" s="230"/>
      <c r="BK3348" s="230"/>
      <c r="BL3348" s="230"/>
      <c r="BM3348" s="230"/>
      <c r="BN3348" s="230"/>
      <c r="BO3348" s="230"/>
      <c r="BP3348" s="230"/>
      <c r="BQ3348" s="230"/>
      <c r="BR3348" s="230"/>
      <c r="BS3348" s="230"/>
      <c r="BT3348" s="230"/>
      <c r="BU3348" s="230"/>
      <c r="BV3348" s="230"/>
      <c r="BW3348" s="230"/>
      <c r="BX3348" s="230"/>
      <c r="BY3348" s="230"/>
      <c r="BZ3348" s="230"/>
      <c r="CA3348" s="230"/>
      <c r="CB3348" s="230"/>
      <c r="CC3348" s="230"/>
      <c r="CD3348" s="230"/>
      <c r="CE3348" s="230"/>
      <c r="CF3348" s="230"/>
      <c r="CG3348" s="230"/>
      <c r="CH3348" s="230"/>
      <c r="CI3348" s="230"/>
      <c r="CJ3348" s="230"/>
    </row>
    <row r="3349" spans="1:88" ht="14.25" customHeight="1">
      <c r="A3349" s="123"/>
      <c r="B3349" s="122"/>
      <c r="C3349" s="123"/>
      <c r="E3349" s="224"/>
      <c r="F3349" s="224"/>
      <c r="G3349" s="224"/>
      <c r="H3349" s="224"/>
      <c r="I3349" s="232"/>
      <c r="J3349" s="224"/>
      <c r="K3349" s="224"/>
      <c r="L3349" s="224"/>
      <c r="M3349" s="233"/>
      <c r="N3349" s="224"/>
      <c r="P3349" s="233"/>
      <c r="Q3349" s="154"/>
      <c r="R3349" s="154"/>
      <c r="S3349" s="154"/>
      <c r="T3349" s="154"/>
      <c r="U3349" s="236"/>
      <c r="V3349" s="225"/>
      <c r="W3349" s="246"/>
      <c r="X3349" s="247"/>
      <c r="Y3349" s="248"/>
      <c r="Z3349" s="249"/>
      <c r="AA3349" s="249"/>
      <c r="AB3349" s="256"/>
      <c r="AC3349" s="256"/>
      <c r="AD3349" s="230"/>
      <c r="AE3349" s="251"/>
      <c r="AF3349" s="252"/>
      <c r="AG3349" s="255"/>
      <c r="AH3349" s="253"/>
      <c r="AI3349" s="230"/>
      <c r="AJ3349" s="230"/>
      <c r="AK3349" s="230"/>
      <c r="AL3349" s="230"/>
      <c r="AM3349" s="230"/>
      <c r="AN3349" s="230"/>
      <c r="AO3349" s="230"/>
      <c r="AP3349" s="230"/>
      <c r="AQ3349" s="230"/>
      <c r="AR3349" s="249"/>
      <c r="AS3349" s="230"/>
      <c r="AT3349" s="230"/>
      <c r="AU3349" s="230"/>
      <c r="AV3349" s="230"/>
      <c r="AW3349" s="230"/>
      <c r="AX3349" s="230"/>
      <c r="AY3349" s="230"/>
      <c r="AZ3349" s="230"/>
      <c r="BA3349" s="230"/>
      <c r="BB3349" s="230"/>
      <c r="BC3349" s="230"/>
      <c r="BD3349" s="230"/>
      <c r="BE3349" s="230"/>
      <c r="BF3349" s="230"/>
      <c r="BG3349" s="230"/>
      <c r="BH3349" s="230"/>
      <c r="BI3349" s="230"/>
      <c r="BJ3349" s="230"/>
      <c r="BK3349" s="230"/>
      <c r="BL3349" s="230"/>
      <c r="BM3349" s="230"/>
      <c r="BN3349" s="230"/>
      <c r="BO3349" s="230"/>
      <c r="BP3349" s="230"/>
      <c r="BQ3349" s="230"/>
      <c r="BR3349" s="230"/>
      <c r="BS3349" s="230"/>
      <c r="BT3349" s="230"/>
      <c r="BU3349" s="230"/>
      <c r="BV3349" s="230"/>
      <c r="BW3349" s="230"/>
      <c r="BX3349" s="230"/>
      <c r="BY3349" s="230"/>
      <c r="BZ3349" s="230"/>
      <c r="CA3349" s="230"/>
      <c r="CB3349" s="230"/>
      <c r="CC3349" s="230"/>
      <c r="CD3349" s="230"/>
      <c r="CE3349" s="230"/>
      <c r="CF3349" s="230"/>
      <c r="CG3349" s="230"/>
      <c r="CH3349" s="230"/>
      <c r="CI3349" s="230"/>
      <c r="CJ3349" s="230"/>
    </row>
    <row r="3350" spans="1:88" ht="14.25" customHeight="1">
      <c r="A3350" s="123"/>
      <c r="B3350" s="122"/>
      <c r="C3350" s="123"/>
      <c r="E3350" s="224"/>
      <c r="F3350" s="224"/>
      <c r="G3350" s="224"/>
      <c r="H3350" s="224"/>
      <c r="I3350" s="232"/>
      <c r="J3350" s="224"/>
      <c r="K3350" s="224"/>
      <c r="L3350" s="224"/>
      <c r="M3350" s="233"/>
      <c r="N3350" s="224"/>
      <c r="P3350" s="233"/>
      <c r="Q3350" s="154"/>
      <c r="R3350" s="154"/>
      <c r="S3350" s="154"/>
      <c r="T3350" s="154"/>
      <c r="U3350" s="236"/>
      <c r="V3350" s="225"/>
      <c r="W3350" s="246"/>
      <c r="X3350" s="247"/>
      <c r="Y3350" s="248"/>
      <c r="Z3350" s="249"/>
      <c r="AA3350" s="249"/>
      <c r="AB3350" s="256"/>
      <c r="AC3350" s="256"/>
      <c r="AD3350" s="230"/>
      <c r="AE3350" s="251"/>
      <c r="AF3350" s="252"/>
      <c r="AG3350" s="255"/>
      <c r="AH3350" s="253"/>
      <c r="AI3350" s="230"/>
      <c r="AJ3350" s="230"/>
      <c r="AK3350" s="230"/>
      <c r="AL3350" s="230"/>
      <c r="AM3350" s="230"/>
      <c r="AN3350" s="230"/>
      <c r="AO3350" s="230"/>
      <c r="AP3350" s="230"/>
      <c r="AQ3350" s="230"/>
      <c r="AR3350" s="249"/>
      <c r="AS3350" s="230"/>
      <c r="AT3350" s="230"/>
      <c r="AU3350" s="230"/>
      <c r="AV3350" s="230"/>
      <c r="AW3350" s="230"/>
      <c r="AX3350" s="230"/>
      <c r="AY3350" s="230"/>
      <c r="AZ3350" s="230"/>
      <c r="BA3350" s="230"/>
      <c r="BB3350" s="230"/>
      <c r="BC3350" s="230"/>
      <c r="BD3350" s="230"/>
      <c r="BE3350" s="230"/>
      <c r="BF3350" s="230"/>
      <c r="BG3350" s="230"/>
      <c r="BH3350" s="230"/>
      <c r="BI3350" s="230"/>
      <c r="BJ3350" s="230"/>
      <c r="BK3350" s="230"/>
      <c r="BL3350" s="230"/>
      <c r="BM3350" s="230"/>
      <c r="BN3350" s="230"/>
      <c r="BO3350" s="230"/>
      <c r="BP3350" s="230"/>
      <c r="BQ3350" s="230"/>
      <c r="BR3350" s="230"/>
      <c r="BS3350" s="230"/>
      <c r="BT3350" s="230"/>
      <c r="BU3350" s="230"/>
      <c r="BV3350" s="230"/>
      <c r="BW3350" s="230"/>
      <c r="BX3350" s="230"/>
      <c r="BY3350" s="230"/>
      <c r="BZ3350" s="230"/>
      <c r="CA3350" s="230"/>
      <c r="CB3350" s="230"/>
      <c r="CC3350" s="230"/>
      <c r="CD3350" s="230"/>
      <c r="CE3350" s="230"/>
      <c r="CF3350" s="230"/>
      <c r="CG3350" s="230"/>
      <c r="CH3350" s="230"/>
      <c r="CI3350" s="230"/>
      <c r="CJ3350" s="230"/>
    </row>
    <row r="3351" spans="1:88" ht="14.25" customHeight="1">
      <c r="A3351" s="123"/>
      <c r="B3351" s="122"/>
      <c r="C3351" s="123"/>
      <c r="E3351" s="224"/>
      <c r="F3351" s="224"/>
      <c r="G3351" s="224"/>
      <c r="H3351" s="224"/>
      <c r="I3351" s="232"/>
      <c r="J3351" s="224"/>
      <c r="K3351" s="224"/>
      <c r="L3351" s="224"/>
      <c r="M3351" s="233"/>
      <c r="N3351" s="224"/>
      <c r="P3351" s="233"/>
      <c r="Q3351" s="154"/>
      <c r="R3351" s="154"/>
      <c r="S3351" s="154"/>
      <c r="T3351" s="154"/>
      <c r="U3351" s="236"/>
      <c r="V3351" s="225"/>
      <c r="W3351" s="246"/>
      <c r="X3351" s="247"/>
      <c r="Y3351" s="248"/>
      <c r="Z3351" s="249"/>
      <c r="AA3351" s="249"/>
      <c r="AB3351" s="256"/>
      <c r="AC3351" s="256"/>
      <c r="AD3351" s="230"/>
      <c r="AE3351" s="251"/>
      <c r="AF3351" s="252"/>
      <c r="AG3351" s="255"/>
      <c r="AH3351" s="253"/>
      <c r="AI3351" s="230"/>
      <c r="AJ3351" s="230"/>
      <c r="AK3351" s="230"/>
      <c r="AL3351" s="230"/>
      <c r="AM3351" s="230"/>
      <c r="AN3351" s="230"/>
      <c r="AO3351" s="230"/>
      <c r="AP3351" s="230"/>
      <c r="AQ3351" s="230"/>
      <c r="AR3351" s="249"/>
      <c r="AS3351" s="230"/>
      <c r="AT3351" s="230"/>
      <c r="AU3351" s="230"/>
      <c r="AV3351" s="230"/>
      <c r="AW3351" s="230"/>
      <c r="AX3351" s="230"/>
      <c r="AY3351" s="230"/>
      <c r="AZ3351" s="230"/>
      <c r="BA3351" s="230"/>
      <c r="BB3351" s="230"/>
      <c r="BC3351" s="230"/>
      <c r="BD3351" s="230"/>
      <c r="BE3351" s="230"/>
      <c r="BF3351" s="230"/>
      <c r="BG3351" s="230"/>
      <c r="BH3351" s="230"/>
      <c r="BI3351" s="230"/>
      <c r="BJ3351" s="230"/>
      <c r="BK3351" s="230"/>
      <c r="BL3351" s="230"/>
      <c r="BM3351" s="230"/>
      <c r="BN3351" s="230"/>
      <c r="BO3351" s="230"/>
      <c r="BP3351" s="230"/>
      <c r="BQ3351" s="230"/>
      <c r="BR3351" s="230"/>
      <c r="BS3351" s="230"/>
      <c r="BT3351" s="230"/>
      <c r="BU3351" s="230"/>
      <c r="BV3351" s="230"/>
      <c r="BW3351" s="230"/>
      <c r="BX3351" s="230"/>
      <c r="BY3351" s="230"/>
      <c r="BZ3351" s="230"/>
      <c r="CA3351" s="230"/>
      <c r="CB3351" s="230"/>
      <c r="CC3351" s="230"/>
      <c r="CD3351" s="230"/>
      <c r="CE3351" s="230"/>
      <c r="CF3351" s="230"/>
      <c r="CG3351" s="230"/>
      <c r="CH3351" s="230"/>
      <c r="CI3351" s="230"/>
      <c r="CJ3351" s="230"/>
    </row>
    <row r="3352" spans="1:88" ht="14.25" customHeight="1">
      <c r="A3352" s="123"/>
      <c r="B3352" s="122"/>
      <c r="C3352" s="123"/>
      <c r="E3352" s="224"/>
      <c r="F3352" s="224"/>
      <c r="G3352" s="224"/>
      <c r="H3352" s="224"/>
      <c r="I3352" s="232"/>
      <c r="J3352" s="224"/>
      <c r="K3352" s="224"/>
      <c r="L3352" s="224"/>
      <c r="M3352" s="233"/>
      <c r="N3352" s="224"/>
      <c r="P3352" s="233"/>
      <c r="Q3352" s="154"/>
      <c r="R3352" s="154"/>
      <c r="S3352" s="154"/>
      <c r="T3352" s="154"/>
      <c r="U3352" s="236"/>
      <c r="V3352" s="225"/>
      <c r="W3352" s="246"/>
      <c r="X3352" s="247"/>
      <c r="Y3352" s="248"/>
      <c r="Z3352" s="249"/>
      <c r="AA3352" s="249"/>
      <c r="AB3352" s="256"/>
      <c r="AC3352" s="256"/>
      <c r="AD3352" s="230"/>
      <c r="AE3352" s="251"/>
      <c r="AF3352" s="252"/>
      <c r="AG3352" s="255"/>
      <c r="AH3352" s="253"/>
      <c r="AI3352" s="230"/>
      <c r="AJ3352" s="230"/>
      <c r="AK3352" s="230"/>
      <c r="AL3352" s="230"/>
      <c r="AM3352" s="230"/>
      <c r="AN3352" s="230"/>
      <c r="AO3352" s="230"/>
      <c r="AP3352" s="230"/>
      <c r="AQ3352" s="230"/>
      <c r="AR3352" s="249"/>
      <c r="AS3352" s="230"/>
      <c r="AT3352" s="230"/>
      <c r="AU3352" s="230"/>
      <c r="AV3352" s="230"/>
      <c r="AW3352" s="230"/>
      <c r="AX3352" s="230"/>
      <c r="AY3352" s="230"/>
      <c r="AZ3352" s="230"/>
      <c r="BA3352" s="230"/>
      <c r="BB3352" s="230"/>
      <c r="BC3352" s="230"/>
      <c r="BD3352" s="230"/>
      <c r="BE3352" s="230"/>
      <c r="BF3352" s="230"/>
      <c r="BG3352" s="230"/>
      <c r="BH3352" s="230"/>
      <c r="BI3352" s="230"/>
      <c r="BJ3352" s="230"/>
      <c r="BK3352" s="230"/>
      <c r="BL3352" s="230"/>
      <c r="BM3352" s="230"/>
      <c r="BN3352" s="230"/>
      <c r="BO3352" s="230"/>
      <c r="BP3352" s="230"/>
      <c r="BQ3352" s="230"/>
      <c r="BR3352" s="230"/>
      <c r="BS3352" s="230"/>
      <c r="BT3352" s="230"/>
      <c r="BU3352" s="230"/>
      <c r="BV3352" s="230"/>
      <c r="BW3352" s="230"/>
      <c r="BX3352" s="230"/>
      <c r="BY3352" s="230"/>
      <c r="BZ3352" s="230"/>
      <c r="CA3352" s="230"/>
      <c r="CB3352" s="230"/>
      <c r="CC3352" s="230"/>
      <c r="CD3352" s="230"/>
      <c r="CE3352" s="230"/>
      <c r="CF3352" s="230"/>
      <c r="CG3352" s="230"/>
      <c r="CH3352" s="230"/>
      <c r="CI3352" s="230"/>
      <c r="CJ3352" s="230"/>
    </row>
    <row r="3353" spans="1:88" ht="14.25" customHeight="1">
      <c r="A3353" s="123"/>
      <c r="B3353" s="122"/>
      <c r="C3353" s="123"/>
      <c r="E3353" s="224"/>
      <c r="F3353" s="224"/>
      <c r="G3353" s="224"/>
      <c r="H3353" s="224"/>
      <c r="I3353" s="232"/>
      <c r="J3353" s="224"/>
      <c r="K3353" s="224"/>
      <c r="L3353" s="224"/>
      <c r="M3353" s="233"/>
      <c r="N3353" s="224"/>
      <c r="P3353" s="233"/>
      <c r="Q3353" s="154"/>
      <c r="R3353" s="154"/>
      <c r="S3353" s="154"/>
      <c r="T3353" s="154"/>
      <c r="U3353" s="236"/>
      <c r="V3353" s="225"/>
      <c r="W3353" s="246"/>
      <c r="X3353" s="247"/>
      <c r="Y3353" s="248"/>
      <c r="Z3353" s="249"/>
      <c r="AA3353" s="249"/>
      <c r="AB3353" s="256"/>
      <c r="AC3353" s="256"/>
      <c r="AD3353" s="230"/>
      <c r="AE3353" s="251"/>
      <c r="AF3353" s="252"/>
      <c r="AG3353" s="255"/>
      <c r="AH3353" s="253"/>
      <c r="AI3353" s="230"/>
      <c r="AJ3353" s="230"/>
      <c r="AK3353" s="230"/>
      <c r="AL3353" s="230"/>
      <c r="AM3353" s="230"/>
      <c r="AN3353" s="230"/>
      <c r="AO3353" s="230"/>
      <c r="AP3353" s="230"/>
      <c r="AQ3353" s="230"/>
      <c r="AR3353" s="249"/>
      <c r="AS3353" s="230"/>
      <c r="AT3353" s="230"/>
      <c r="AU3353" s="230"/>
      <c r="AV3353" s="230"/>
      <c r="AW3353" s="230"/>
      <c r="AX3353" s="230"/>
      <c r="AY3353" s="230"/>
      <c r="AZ3353" s="230"/>
      <c r="BA3353" s="230"/>
      <c r="BB3353" s="230"/>
      <c r="BC3353" s="230"/>
      <c r="BD3353" s="230"/>
      <c r="BE3353" s="230"/>
      <c r="BF3353" s="230"/>
      <c r="BG3353" s="230"/>
      <c r="BH3353" s="230"/>
      <c r="BI3353" s="230"/>
      <c r="BJ3353" s="230"/>
      <c r="BK3353" s="230"/>
      <c r="BL3353" s="230"/>
      <c r="BM3353" s="230"/>
      <c r="BN3353" s="230"/>
      <c r="BO3353" s="230"/>
      <c r="BP3353" s="230"/>
      <c r="BQ3353" s="230"/>
      <c r="BR3353" s="230"/>
      <c r="BS3353" s="230"/>
      <c r="BT3353" s="230"/>
      <c r="BU3353" s="230"/>
      <c r="BV3353" s="230"/>
      <c r="BW3353" s="230"/>
      <c r="BX3353" s="230"/>
      <c r="BY3353" s="230"/>
      <c r="BZ3353" s="230"/>
      <c r="CA3353" s="230"/>
      <c r="CB3353" s="230"/>
      <c r="CC3353" s="230"/>
      <c r="CD3353" s="230"/>
      <c r="CE3353" s="230"/>
      <c r="CF3353" s="230"/>
      <c r="CG3353" s="230"/>
      <c r="CH3353" s="230"/>
      <c r="CI3353" s="230"/>
      <c r="CJ3353" s="230"/>
    </row>
    <row r="3354" spans="1:88" ht="14.25" customHeight="1">
      <c r="A3354" s="123"/>
      <c r="B3354" s="122"/>
      <c r="C3354" s="123"/>
      <c r="E3354" s="224"/>
      <c r="F3354" s="224"/>
      <c r="G3354" s="224"/>
      <c r="H3354" s="224"/>
      <c r="I3354" s="232"/>
      <c r="J3354" s="224"/>
      <c r="K3354" s="224"/>
      <c r="L3354" s="224"/>
      <c r="M3354" s="233"/>
      <c r="N3354" s="224"/>
      <c r="P3354" s="233"/>
      <c r="Q3354" s="154"/>
      <c r="R3354" s="154"/>
      <c r="S3354" s="154"/>
      <c r="T3354" s="154"/>
      <c r="U3354" s="236"/>
      <c r="V3354" s="225"/>
      <c r="W3354" s="246"/>
      <c r="X3354" s="247"/>
      <c r="Y3354" s="248"/>
      <c r="Z3354" s="249"/>
      <c r="AA3354" s="249"/>
      <c r="AB3354" s="256"/>
      <c r="AC3354" s="256"/>
      <c r="AD3354" s="230"/>
      <c r="AE3354" s="251"/>
      <c r="AF3354" s="252"/>
      <c r="AG3354" s="255"/>
      <c r="AH3354" s="253"/>
      <c r="AI3354" s="230"/>
      <c r="AJ3354" s="230"/>
      <c r="AK3354" s="230"/>
      <c r="AL3354" s="230"/>
      <c r="AM3354" s="230"/>
      <c r="AN3354" s="230"/>
      <c r="AO3354" s="230"/>
      <c r="AP3354" s="230"/>
      <c r="AQ3354" s="230"/>
      <c r="AR3354" s="249"/>
      <c r="AS3354" s="230"/>
      <c r="AT3354" s="230"/>
      <c r="AU3354" s="230"/>
      <c r="AV3354" s="230"/>
      <c r="AW3354" s="230"/>
      <c r="AX3354" s="230"/>
      <c r="AY3354" s="230"/>
      <c r="AZ3354" s="230"/>
      <c r="BA3354" s="230"/>
      <c r="BB3354" s="230"/>
      <c r="BC3354" s="230"/>
      <c r="BD3354" s="230"/>
      <c r="BE3354" s="230"/>
      <c r="BF3354" s="230"/>
      <c r="BG3354" s="230"/>
      <c r="BH3354" s="230"/>
      <c r="BI3354" s="230"/>
      <c r="BJ3354" s="230"/>
      <c r="BK3354" s="230"/>
      <c r="BL3354" s="230"/>
      <c r="BM3354" s="230"/>
      <c r="BN3354" s="230"/>
      <c r="BO3354" s="230"/>
      <c r="BP3354" s="230"/>
      <c r="BQ3354" s="230"/>
      <c r="BR3354" s="230"/>
      <c r="BS3354" s="230"/>
      <c r="BT3354" s="230"/>
      <c r="BU3354" s="230"/>
      <c r="BV3354" s="230"/>
      <c r="BW3354" s="230"/>
      <c r="BX3354" s="230"/>
      <c r="BY3354" s="230"/>
      <c r="BZ3354" s="230"/>
      <c r="CA3354" s="230"/>
      <c r="CB3354" s="230"/>
      <c r="CC3354" s="230"/>
      <c r="CD3354" s="230"/>
      <c r="CE3354" s="230"/>
      <c r="CF3354" s="230"/>
      <c r="CG3354" s="230"/>
      <c r="CH3354" s="230"/>
      <c r="CI3354" s="230"/>
      <c r="CJ3354" s="230"/>
    </row>
    <row r="3355" spans="1:88" ht="14.25" customHeight="1">
      <c r="A3355" s="123"/>
      <c r="B3355" s="122"/>
      <c r="C3355" s="123"/>
      <c r="E3355" s="224"/>
      <c r="F3355" s="224"/>
      <c r="G3355" s="224"/>
      <c r="H3355" s="224"/>
      <c r="I3355" s="232"/>
      <c r="J3355" s="224"/>
      <c r="K3355" s="224"/>
      <c r="L3355" s="224"/>
      <c r="M3355" s="233"/>
      <c r="N3355" s="224"/>
      <c r="P3355" s="233"/>
      <c r="Q3355" s="154"/>
      <c r="R3355" s="154"/>
      <c r="S3355" s="154"/>
      <c r="T3355" s="154"/>
      <c r="U3355" s="236"/>
      <c r="V3355" s="225"/>
      <c r="W3355" s="246"/>
      <c r="X3355" s="247"/>
      <c r="Y3355" s="248"/>
      <c r="Z3355" s="249"/>
      <c r="AA3355" s="249"/>
      <c r="AB3355" s="256"/>
      <c r="AC3355" s="256"/>
      <c r="AD3355" s="230"/>
      <c r="AE3355" s="251"/>
      <c r="AF3355" s="252"/>
      <c r="AG3355" s="255"/>
      <c r="AH3355" s="253"/>
      <c r="AI3355" s="230"/>
      <c r="AJ3355" s="230"/>
      <c r="AK3355" s="230"/>
      <c r="AL3355" s="230"/>
      <c r="AM3355" s="230"/>
      <c r="AN3355" s="230"/>
      <c r="AO3355" s="230"/>
      <c r="AP3355" s="230"/>
      <c r="AQ3355" s="230"/>
      <c r="AR3355" s="249"/>
      <c r="AS3355" s="230"/>
      <c r="AT3355" s="230"/>
      <c r="AU3355" s="230"/>
      <c r="AV3355" s="230"/>
      <c r="AW3355" s="230"/>
      <c r="AX3355" s="230"/>
      <c r="AY3355" s="230"/>
      <c r="AZ3355" s="230"/>
      <c r="BA3355" s="230"/>
      <c r="BB3355" s="230"/>
      <c r="BC3355" s="230"/>
      <c r="BD3355" s="230"/>
      <c r="BE3355" s="230"/>
      <c r="BF3355" s="230"/>
      <c r="BG3355" s="230"/>
      <c r="BH3355" s="230"/>
      <c r="BI3355" s="230"/>
      <c r="BJ3355" s="230"/>
      <c r="BK3355" s="230"/>
      <c r="BL3355" s="230"/>
      <c r="BM3355" s="230"/>
      <c r="BN3355" s="230"/>
      <c r="BO3355" s="230"/>
      <c r="BP3355" s="230"/>
      <c r="BQ3355" s="230"/>
      <c r="BR3355" s="230"/>
      <c r="BS3355" s="230"/>
      <c r="BT3355" s="230"/>
      <c r="BU3355" s="230"/>
      <c r="BV3355" s="230"/>
      <c r="BW3355" s="230"/>
      <c r="BX3355" s="230"/>
      <c r="BY3355" s="230"/>
      <c r="BZ3355" s="230"/>
      <c r="CA3355" s="230"/>
      <c r="CB3355" s="230"/>
      <c r="CC3355" s="230"/>
      <c r="CD3355" s="230"/>
      <c r="CE3355" s="230"/>
      <c r="CF3355" s="230"/>
      <c r="CG3355" s="230"/>
      <c r="CH3355" s="230"/>
      <c r="CI3355" s="230"/>
      <c r="CJ3355" s="230"/>
    </row>
    <row r="3356" spans="1:88" ht="14.25" customHeight="1">
      <c r="A3356" s="123"/>
      <c r="B3356" s="122"/>
      <c r="C3356" s="123"/>
      <c r="E3356" s="224"/>
      <c r="F3356" s="224"/>
      <c r="G3356" s="224"/>
      <c r="H3356" s="224"/>
      <c r="I3356" s="232"/>
      <c r="J3356" s="224"/>
      <c r="K3356" s="224"/>
      <c r="L3356" s="224"/>
      <c r="M3356" s="233"/>
      <c r="N3356" s="224"/>
      <c r="P3356" s="233"/>
      <c r="Q3356" s="154"/>
      <c r="R3356" s="154"/>
      <c r="S3356" s="154"/>
      <c r="T3356" s="154"/>
      <c r="U3356" s="236"/>
      <c r="V3356" s="225"/>
      <c r="W3356" s="246"/>
      <c r="X3356" s="247"/>
      <c r="Y3356" s="248"/>
      <c r="Z3356" s="249"/>
      <c r="AA3356" s="249"/>
      <c r="AB3356" s="256"/>
      <c r="AC3356" s="256"/>
      <c r="AD3356" s="230"/>
      <c r="AE3356" s="251"/>
      <c r="AF3356" s="252"/>
      <c r="AG3356" s="255"/>
      <c r="AH3356" s="253"/>
      <c r="AI3356" s="230"/>
      <c r="AJ3356" s="230"/>
      <c r="AK3356" s="230"/>
      <c r="AL3356" s="230"/>
      <c r="AM3356" s="230"/>
      <c r="AN3356" s="230"/>
      <c r="AO3356" s="230"/>
      <c r="AP3356" s="230"/>
      <c r="AQ3356" s="230"/>
      <c r="AR3356" s="249"/>
      <c r="AS3356" s="230"/>
      <c r="AT3356" s="230"/>
      <c r="AU3356" s="230"/>
      <c r="AV3356" s="230"/>
      <c r="AW3356" s="230"/>
      <c r="AX3356" s="230"/>
      <c r="AY3356" s="230"/>
      <c r="AZ3356" s="230"/>
      <c r="BA3356" s="230"/>
      <c r="BB3356" s="230"/>
      <c r="BC3356" s="230"/>
      <c r="BD3356" s="230"/>
      <c r="BE3356" s="230"/>
      <c r="BF3356" s="230"/>
      <c r="BG3356" s="230"/>
      <c r="BH3356" s="230"/>
      <c r="BI3356" s="230"/>
      <c r="BJ3356" s="230"/>
      <c r="BK3356" s="230"/>
      <c r="BL3356" s="230"/>
      <c r="BM3356" s="230"/>
      <c r="BN3356" s="230"/>
      <c r="BO3356" s="230"/>
      <c r="BP3356" s="230"/>
      <c r="BQ3356" s="230"/>
      <c r="BR3356" s="230"/>
      <c r="BS3356" s="230"/>
      <c r="BT3356" s="230"/>
      <c r="BU3356" s="230"/>
      <c r="BV3356" s="230"/>
      <c r="BW3356" s="230"/>
      <c r="BX3356" s="230"/>
      <c r="BY3356" s="230"/>
      <c r="BZ3356" s="230"/>
      <c r="CA3356" s="230"/>
      <c r="CB3356" s="230"/>
      <c r="CC3356" s="230"/>
      <c r="CD3356" s="230"/>
      <c r="CE3356" s="230"/>
      <c r="CF3356" s="230"/>
      <c r="CG3356" s="230"/>
      <c r="CH3356" s="230"/>
      <c r="CI3356" s="230"/>
      <c r="CJ3356" s="230"/>
    </row>
    <row r="3357" spans="1:88" ht="14.25" customHeight="1">
      <c r="A3357" s="123"/>
      <c r="B3357" s="122"/>
      <c r="C3357" s="123"/>
      <c r="E3357" s="224"/>
      <c r="F3357" s="224"/>
      <c r="G3357" s="224"/>
      <c r="H3357" s="224"/>
      <c r="I3357" s="232"/>
      <c r="J3357" s="224"/>
      <c r="K3357" s="224"/>
      <c r="L3357" s="224"/>
      <c r="M3357" s="233"/>
      <c r="N3357" s="224"/>
      <c r="P3357" s="233"/>
      <c r="Q3357" s="154"/>
      <c r="R3357" s="154"/>
      <c r="S3357" s="154"/>
      <c r="T3357" s="154"/>
      <c r="U3357" s="236"/>
      <c r="V3357" s="225"/>
      <c r="W3357" s="246"/>
      <c r="X3357" s="247"/>
      <c r="Y3357" s="248"/>
      <c r="Z3357" s="249"/>
      <c r="AA3357" s="249"/>
      <c r="AB3357" s="256"/>
      <c r="AC3357" s="256"/>
      <c r="AD3357" s="230"/>
      <c r="AE3357" s="251"/>
      <c r="AF3357" s="252"/>
      <c r="AG3357" s="255"/>
      <c r="AH3357" s="253"/>
      <c r="AI3357" s="230"/>
      <c r="AJ3357" s="230"/>
      <c r="AK3357" s="230"/>
      <c r="AL3357" s="230"/>
      <c r="AM3357" s="230"/>
      <c r="AN3357" s="230"/>
      <c r="AO3357" s="230"/>
      <c r="AP3357" s="230"/>
      <c r="AQ3357" s="230"/>
      <c r="AR3357" s="249"/>
      <c r="AS3357" s="230"/>
      <c r="AT3357" s="230"/>
      <c r="AU3357" s="230"/>
      <c r="AV3357" s="230"/>
      <c r="AW3357" s="230"/>
      <c r="AX3357" s="230"/>
      <c r="AY3357" s="230"/>
      <c r="AZ3357" s="230"/>
      <c r="BA3357" s="230"/>
      <c r="BB3357" s="230"/>
      <c r="BC3357" s="230"/>
      <c r="BD3357" s="230"/>
      <c r="BE3357" s="230"/>
      <c r="BF3357" s="230"/>
      <c r="BG3357" s="230"/>
      <c r="BH3357" s="230"/>
      <c r="BI3357" s="230"/>
      <c r="BJ3357" s="230"/>
      <c r="BK3357" s="230"/>
      <c r="BL3357" s="230"/>
      <c r="BM3357" s="230"/>
      <c r="BN3357" s="230"/>
      <c r="BO3357" s="230"/>
      <c r="BP3357" s="230"/>
      <c r="BQ3357" s="230"/>
      <c r="BR3357" s="230"/>
      <c r="BS3357" s="230"/>
      <c r="BT3357" s="230"/>
      <c r="BU3357" s="230"/>
      <c r="BV3357" s="230"/>
      <c r="BW3357" s="230"/>
      <c r="BX3357" s="230"/>
      <c r="BY3357" s="230"/>
      <c r="BZ3357" s="230"/>
      <c r="CA3357" s="230"/>
      <c r="CB3357" s="230"/>
      <c r="CC3357" s="230"/>
      <c r="CD3357" s="230"/>
      <c r="CE3357" s="230"/>
      <c r="CF3357" s="230"/>
      <c r="CG3357" s="230"/>
      <c r="CH3357" s="230"/>
      <c r="CI3357" s="230"/>
      <c r="CJ3357" s="230"/>
    </row>
    <row r="3358" spans="1:88" ht="14.25" customHeight="1">
      <c r="A3358" s="123"/>
      <c r="B3358" s="122"/>
      <c r="C3358" s="123"/>
      <c r="E3358" s="224"/>
      <c r="F3358" s="224"/>
      <c r="G3358" s="224"/>
      <c r="H3358" s="224"/>
      <c r="I3358" s="232"/>
      <c r="J3358" s="224"/>
      <c r="K3358" s="224"/>
      <c r="L3358" s="224"/>
      <c r="M3358" s="233"/>
      <c r="N3358" s="224"/>
      <c r="P3358" s="233"/>
      <c r="Q3358" s="154"/>
      <c r="R3358" s="154"/>
      <c r="S3358" s="154"/>
      <c r="T3358" s="154"/>
      <c r="U3358" s="236"/>
      <c r="V3358" s="225"/>
      <c r="W3358" s="246"/>
      <c r="X3358" s="247"/>
      <c r="Y3358" s="248"/>
      <c r="Z3358" s="249"/>
      <c r="AA3358" s="249"/>
      <c r="AB3358" s="256"/>
      <c r="AC3358" s="256"/>
      <c r="AD3358" s="230"/>
      <c r="AE3358" s="251"/>
      <c r="AF3358" s="252"/>
      <c r="AG3358" s="255"/>
      <c r="AH3358" s="253"/>
      <c r="AI3358" s="230"/>
      <c r="AJ3358" s="230"/>
      <c r="AK3358" s="230"/>
      <c r="AL3358" s="230"/>
      <c r="AM3358" s="230"/>
      <c r="AN3358" s="230"/>
      <c r="AO3358" s="230"/>
      <c r="AP3358" s="230"/>
      <c r="AQ3358" s="230"/>
      <c r="AR3358" s="249"/>
      <c r="AS3358" s="230"/>
      <c r="AT3358" s="230"/>
      <c r="AU3358" s="230"/>
      <c r="AV3358" s="230"/>
      <c r="AW3358" s="230"/>
      <c r="AX3358" s="230"/>
      <c r="AY3358" s="230"/>
      <c r="AZ3358" s="230"/>
      <c r="BA3358" s="230"/>
      <c r="BB3358" s="230"/>
      <c r="BC3358" s="230"/>
      <c r="BD3358" s="230"/>
      <c r="BE3358" s="230"/>
      <c r="BF3358" s="230"/>
      <c r="BG3358" s="230"/>
      <c r="BH3358" s="230"/>
      <c r="BI3358" s="230"/>
      <c r="BJ3358" s="230"/>
      <c r="BK3358" s="230"/>
      <c r="BL3358" s="230"/>
      <c r="BM3358" s="230"/>
      <c r="BN3358" s="230"/>
      <c r="BO3358" s="230"/>
      <c r="BP3358" s="230"/>
      <c r="BQ3358" s="230"/>
      <c r="BR3358" s="230"/>
      <c r="BS3358" s="230"/>
      <c r="BT3358" s="230"/>
      <c r="BU3358" s="230"/>
      <c r="BV3358" s="230"/>
      <c r="BW3358" s="230"/>
      <c r="BX3358" s="230"/>
      <c r="BY3358" s="230"/>
      <c r="BZ3358" s="230"/>
      <c r="CA3358" s="230"/>
      <c r="CB3358" s="230"/>
      <c r="CC3358" s="230"/>
      <c r="CD3358" s="230"/>
      <c r="CE3358" s="230"/>
      <c r="CF3358" s="230"/>
      <c r="CG3358" s="230"/>
      <c r="CH3358" s="230"/>
      <c r="CI3358" s="230"/>
      <c r="CJ3358" s="230"/>
    </row>
    <row r="3359" spans="1:88" ht="14.25" customHeight="1">
      <c r="A3359" s="123"/>
      <c r="B3359" s="122"/>
      <c r="C3359" s="123"/>
      <c r="E3359" s="224"/>
      <c r="F3359" s="224"/>
      <c r="G3359" s="224"/>
      <c r="H3359" s="224"/>
      <c r="I3359" s="232"/>
      <c r="J3359" s="224"/>
      <c r="K3359" s="224"/>
      <c r="L3359" s="224"/>
      <c r="M3359" s="233"/>
      <c r="N3359" s="224"/>
      <c r="P3359" s="233"/>
      <c r="Q3359" s="154"/>
      <c r="R3359" s="154"/>
      <c r="S3359" s="154"/>
      <c r="T3359" s="154"/>
      <c r="U3359" s="236"/>
      <c r="V3359" s="225"/>
      <c r="W3359" s="246"/>
      <c r="X3359" s="247"/>
      <c r="Y3359" s="248"/>
      <c r="Z3359" s="249"/>
      <c r="AA3359" s="249"/>
      <c r="AB3359" s="256"/>
      <c r="AC3359" s="256"/>
      <c r="AD3359" s="230"/>
      <c r="AE3359" s="251"/>
      <c r="AF3359" s="252"/>
      <c r="AG3359" s="255"/>
      <c r="AH3359" s="253"/>
      <c r="AI3359" s="230"/>
      <c r="AJ3359" s="230"/>
      <c r="AK3359" s="230"/>
      <c r="AL3359" s="230"/>
      <c r="AM3359" s="230"/>
      <c r="AN3359" s="230"/>
      <c r="AO3359" s="230"/>
      <c r="AP3359" s="230"/>
      <c r="AQ3359" s="230"/>
      <c r="AR3359" s="249"/>
      <c r="AS3359" s="230"/>
      <c r="AT3359" s="230"/>
      <c r="AU3359" s="230"/>
      <c r="AV3359" s="230"/>
      <c r="AW3359" s="230"/>
      <c r="AX3359" s="230"/>
      <c r="AY3359" s="230"/>
      <c r="AZ3359" s="230"/>
      <c r="BA3359" s="230"/>
      <c r="BB3359" s="230"/>
      <c r="BC3359" s="230"/>
      <c r="BD3359" s="230"/>
      <c r="BE3359" s="230"/>
      <c r="BF3359" s="230"/>
      <c r="BG3359" s="230"/>
      <c r="BH3359" s="230"/>
      <c r="BI3359" s="230"/>
      <c r="BJ3359" s="230"/>
      <c r="BK3359" s="230"/>
      <c r="BL3359" s="230"/>
      <c r="BM3359" s="230"/>
      <c r="BN3359" s="230"/>
      <c r="BO3359" s="230"/>
      <c r="BP3359" s="230"/>
      <c r="BQ3359" s="230"/>
      <c r="BR3359" s="230"/>
      <c r="BS3359" s="230"/>
      <c r="BT3359" s="230"/>
      <c r="BU3359" s="230"/>
      <c r="BV3359" s="230"/>
      <c r="BW3359" s="230"/>
      <c r="BX3359" s="230"/>
      <c r="BY3359" s="230"/>
      <c r="BZ3359" s="230"/>
      <c r="CA3359" s="230"/>
      <c r="CB3359" s="230"/>
      <c r="CC3359" s="230"/>
      <c r="CD3359" s="230"/>
      <c r="CE3359" s="230"/>
      <c r="CF3359" s="230"/>
      <c r="CG3359" s="230"/>
      <c r="CH3359" s="230"/>
      <c r="CI3359" s="230"/>
      <c r="CJ3359" s="230"/>
    </row>
    <row r="3360" spans="1:88" ht="14.25" customHeight="1">
      <c r="A3360" s="123"/>
      <c r="B3360" s="122"/>
      <c r="C3360" s="123"/>
      <c r="E3360" s="224"/>
      <c r="F3360" s="224"/>
      <c r="G3360" s="224"/>
      <c r="H3360" s="224"/>
      <c r="I3360" s="232"/>
      <c r="J3360" s="224"/>
      <c r="K3360" s="224"/>
      <c r="L3360" s="224"/>
      <c r="M3360" s="233"/>
      <c r="N3360" s="224"/>
      <c r="P3360" s="233"/>
      <c r="Q3360" s="154"/>
      <c r="R3360" s="154"/>
      <c r="S3360" s="154"/>
      <c r="T3360" s="154"/>
      <c r="U3360" s="236"/>
      <c r="V3360" s="225"/>
      <c r="W3360" s="246"/>
      <c r="X3360" s="247"/>
      <c r="Y3360" s="248"/>
      <c r="Z3360" s="249"/>
      <c r="AA3360" s="249"/>
      <c r="AB3360" s="256"/>
      <c r="AC3360" s="256"/>
      <c r="AD3360" s="230"/>
      <c r="AE3360" s="251"/>
      <c r="AF3360" s="252"/>
      <c r="AG3360" s="255"/>
      <c r="AH3360" s="253"/>
      <c r="AI3360" s="230"/>
      <c r="AJ3360" s="230"/>
      <c r="AK3360" s="230"/>
      <c r="AL3360" s="230"/>
      <c r="AM3360" s="230"/>
      <c r="AN3360" s="230"/>
      <c r="AO3360" s="230"/>
      <c r="AP3360" s="230"/>
      <c r="AQ3360" s="230"/>
      <c r="AR3360" s="249"/>
      <c r="AS3360" s="230"/>
      <c r="AT3360" s="230"/>
      <c r="AU3360" s="230"/>
      <c r="AV3360" s="230"/>
      <c r="AW3360" s="230"/>
      <c r="AX3360" s="230"/>
      <c r="AY3360" s="230"/>
      <c r="AZ3360" s="230"/>
      <c r="BA3360" s="230"/>
      <c r="BB3360" s="230"/>
      <c r="BC3360" s="230"/>
      <c r="BD3360" s="230"/>
      <c r="BE3360" s="230"/>
      <c r="BF3360" s="230"/>
      <c r="BG3360" s="230"/>
      <c r="BH3360" s="230"/>
      <c r="BI3360" s="230"/>
      <c r="BJ3360" s="230"/>
      <c r="BK3360" s="230"/>
      <c r="BL3360" s="230"/>
      <c r="BM3360" s="230"/>
      <c r="BN3360" s="230"/>
      <c r="BO3360" s="230"/>
      <c r="BP3360" s="230"/>
      <c r="BQ3360" s="230"/>
      <c r="BR3360" s="230"/>
      <c r="BS3360" s="230"/>
      <c r="BT3360" s="230"/>
      <c r="BU3360" s="230"/>
      <c r="BV3360" s="230"/>
      <c r="BW3360" s="230"/>
      <c r="BX3360" s="230"/>
      <c r="BY3360" s="230"/>
      <c r="BZ3360" s="230"/>
      <c r="CA3360" s="230"/>
      <c r="CB3360" s="230"/>
      <c r="CC3360" s="230"/>
      <c r="CD3360" s="230"/>
      <c r="CE3360" s="230"/>
      <c r="CF3360" s="230"/>
      <c r="CG3360" s="230"/>
      <c r="CH3360" s="230"/>
      <c r="CI3360" s="230"/>
      <c r="CJ3360" s="230"/>
    </row>
    <row r="3361" spans="1:88" ht="14.25" customHeight="1">
      <c r="A3361" s="123"/>
      <c r="B3361" s="122"/>
      <c r="C3361" s="123"/>
      <c r="E3361" s="224"/>
      <c r="F3361" s="224"/>
      <c r="G3361" s="224"/>
      <c r="H3361" s="224"/>
      <c r="I3361" s="232"/>
      <c r="J3361" s="224"/>
      <c r="K3361" s="224"/>
      <c r="L3361" s="224"/>
      <c r="M3361" s="233"/>
      <c r="N3361" s="224"/>
      <c r="P3361" s="233"/>
      <c r="Q3361" s="154"/>
      <c r="R3361" s="154"/>
      <c r="S3361" s="154"/>
      <c r="T3361" s="154"/>
      <c r="U3361" s="236"/>
      <c r="V3361" s="225"/>
      <c r="W3361" s="246"/>
      <c r="X3361" s="247"/>
      <c r="Y3361" s="248"/>
      <c r="Z3361" s="249"/>
      <c r="AA3361" s="249"/>
      <c r="AB3361" s="256"/>
      <c r="AC3361" s="256"/>
      <c r="AD3361" s="230"/>
      <c r="AE3361" s="251"/>
      <c r="AF3361" s="252"/>
      <c r="AG3361" s="255"/>
      <c r="AH3361" s="253"/>
      <c r="AI3361" s="230"/>
      <c r="AJ3361" s="230"/>
      <c r="AK3361" s="230"/>
      <c r="AL3361" s="230"/>
      <c r="AM3361" s="230"/>
      <c r="AN3361" s="230"/>
      <c r="AO3361" s="230"/>
      <c r="AP3361" s="230"/>
      <c r="AQ3361" s="230"/>
      <c r="AR3361" s="249"/>
      <c r="AS3361" s="230"/>
      <c r="AT3361" s="230"/>
      <c r="AU3361" s="230"/>
      <c r="AV3361" s="230"/>
      <c r="AW3361" s="230"/>
      <c r="AX3361" s="230"/>
      <c r="AY3361" s="230"/>
      <c r="AZ3361" s="230"/>
      <c r="BA3361" s="230"/>
      <c r="BB3361" s="230"/>
      <c r="BC3361" s="230"/>
      <c r="BD3361" s="230"/>
      <c r="BE3361" s="230"/>
      <c r="BF3361" s="230"/>
      <c r="BG3361" s="230"/>
      <c r="BH3361" s="230"/>
      <c r="BI3361" s="230"/>
      <c r="BJ3361" s="230"/>
      <c r="BK3361" s="230"/>
      <c r="BL3361" s="230"/>
      <c r="BM3361" s="230"/>
      <c r="BN3361" s="230"/>
      <c r="BO3361" s="230"/>
      <c r="BP3361" s="230"/>
      <c r="BQ3361" s="230"/>
      <c r="BR3361" s="230"/>
      <c r="BS3361" s="230"/>
      <c r="BT3361" s="230"/>
      <c r="BU3361" s="230"/>
      <c r="BV3361" s="230"/>
      <c r="BW3361" s="230"/>
      <c r="BX3361" s="230"/>
      <c r="BY3361" s="230"/>
      <c r="BZ3361" s="230"/>
      <c r="CA3361" s="230"/>
      <c r="CB3361" s="230"/>
      <c r="CC3361" s="230"/>
      <c r="CD3361" s="230"/>
      <c r="CE3361" s="230"/>
      <c r="CF3361" s="230"/>
      <c r="CG3361" s="230"/>
      <c r="CH3361" s="230"/>
      <c r="CI3361" s="230"/>
      <c r="CJ3361" s="230"/>
    </row>
    <row r="3362" spans="1:88" ht="14.25" customHeight="1">
      <c r="A3362" s="123"/>
      <c r="B3362" s="122"/>
      <c r="C3362" s="123"/>
      <c r="E3362" s="224"/>
      <c r="F3362" s="224"/>
      <c r="G3362" s="224"/>
      <c r="H3362" s="224"/>
      <c r="I3362" s="232"/>
      <c r="J3362" s="224"/>
      <c r="K3362" s="224"/>
      <c r="L3362" s="224"/>
      <c r="M3362" s="233"/>
      <c r="N3362" s="224"/>
      <c r="P3362" s="233"/>
      <c r="Q3362" s="154"/>
      <c r="R3362" s="154"/>
      <c r="S3362" s="154"/>
      <c r="T3362" s="154"/>
      <c r="U3362" s="236"/>
      <c r="V3362" s="225"/>
      <c r="W3362" s="246"/>
      <c r="X3362" s="247"/>
      <c r="Y3362" s="248"/>
      <c r="Z3362" s="249"/>
      <c r="AA3362" s="249"/>
      <c r="AB3362" s="256"/>
      <c r="AC3362" s="256"/>
      <c r="AD3362" s="230"/>
      <c r="AE3362" s="251"/>
      <c r="AF3362" s="252"/>
      <c r="AG3362" s="255"/>
      <c r="AH3362" s="253"/>
      <c r="AI3362" s="230"/>
      <c r="AJ3362" s="230"/>
      <c r="AK3362" s="230"/>
      <c r="AL3362" s="230"/>
      <c r="AM3362" s="230"/>
      <c r="AN3362" s="230"/>
      <c r="AO3362" s="230"/>
      <c r="AP3362" s="230"/>
      <c r="AQ3362" s="230"/>
      <c r="AR3362" s="249"/>
      <c r="AS3362" s="230"/>
      <c r="AT3362" s="230"/>
      <c r="AU3362" s="230"/>
      <c r="AV3362" s="230"/>
      <c r="AW3362" s="230"/>
      <c r="AX3362" s="230"/>
      <c r="AY3362" s="230"/>
      <c r="AZ3362" s="230"/>
      <c r="BA3362" s="230"/>
      <c r="BB3362" s="230"/>
      <c r="BC3362" s="230"/>
      <c r="BD3362" s="230"/>
      <c r="BE3362" s="230"/>
      <c r="BF3362" s="230"/>
      <c r="BG3362" s="230"/>
      <c r="BH3362" s="230"/>
      <c r="BI3362" s="230"/>
      <c r="BJ3362" s="230"/>
      <c r="BK3362" s="230"/>
      <c r="BL3362" s="230"/>
      <c r="BM3362" s="230"/>
      <c r="BN3362" s="230"/>
      <c r="BO3362" s="230"/>
      <c r="BP3362" s="230"/>
      <c r="BQ3362" s="230"/>
      <c r="BR3362" s="230"/>
      <c r="BS3362" s="230"/>
      <c r="BT3362" s="230"/>
      <c r="BU3362" s="230"/>
      <c r="BV3362" s="230"/>
      <c r="BW3362" s="230"/>
      <c r="BX3362" s="230"/>
      <c r="BY3362" s="230"/>
      <c r="BZ3362" s="230"/>
      <c r="CA3362" s="230"/>
      <c r="CB3362" s="230"/>
      <c r="CC3362" s="230"/>
      <c r="CD3362" s="230"/>
      <c r="CE3362" s="230"/>
      <c r="CF3362" s="230"/>
      <c r="CG3362" s="230"/>
      <c r="CH3362" s="230"/>
      <c r="CI3362" s="230"/>
      <c r="CJ3362" s="230"/>
    </row>
    <row r="3363" spans="1:88" ht="14.25" customHeight="1">
      <c r="A3363" s="123"/>
      <c r="B3363" s="122"/>
      <c r="C3363" s="123"/>
      <c r="E3363" s="224"/>
      <c r="F3363" s="224"/>
      <c r="G3363" s="224"/>
      <c r="H3363" s="224"/>
      <c r="I3363" s="232"/>
      <c r="J3363" s="224"/>
      <c r="K3363" s="224"/>
      <c r="L3363" s="224"/>
      <c r="M3363" s="233"/>
      <c r="N3363" s="224"/>
      <c r="P3363" s="233"/>
      <c r="Q3363" s="154"/>
      <c r="R3363" s="154"/>
      <c r="S3363" s="154"/>
      <c r="T3363" s="154"/>
      <c r="U3363" s="236"/>
      <c r="V3363" s="225"/>
      <c r="W3363" s="246"/>
      <c r="X3363" s="247"/>
      <c r="Y3363" s="248"/>
      <c r="Z3363" s="249"/>
      <c r="AA3363" s="249"/>
      <c r="AB3363" s="256"/>
      <c r="AC3363" s="256"/>
      <c r="AD3363" s="230"/>
      <c r="AE3363" s="251"/>
      <c r="AF3363" s="252"/>
      <c r="AG3363" s="255"/>
      <c r="AH3363" s="253"/>
      <c r="AI3363" s="230"/>
      <c r="AJ3363" s="230"/>
      <c r="AK3363" s="230"/>
      <c r="AL3363" s="230"/>
      <c r="AM3363" s="230"/>
      <c r="AN3363" s="230"/>
      <c r="AO3363" s="230"/>
      <c r="AP3363" s="230"/>
      <c r="AQ3363" s="230"/>
      <c r="AR3363" s="249"/>
      <c r="AS3363" s="230"/>
      <c r="AT3363" s="230"/>
      <c r="AU3363" s="230"/>
      <c r="AV3363" s="230"/>
      <c r="AW3363" s="230"/>
      <c r="AX3363" s="230"/>
      <c r="AY3363" s="230"/>
      <c r="AZ3363" s="230"/>
      <c r="BA3363" s="230"/>
      <c r="BB3363" s="230"/>
      <c r="BC3363" s="230"/>
      <c r="BD3363" s="230"/>
      <c r="BE3363" s="230"/>
      <c r="BF3363" s="230"/>
      <c r="BG3363" s="230"/>
      <c r="BH3363" s="230"/>
      <c r="BI3363" s="230"/>
      <c r="BJ3363" s="230"/>
      <c r="BK3363" s="230"/>
      <c r="BL3363" s="230"/>
      <c r="BM3363" s="230"/>
      <c r="BN3363" s="230"/>
      <c r="BO3363" s="230"/>
      <c r="BP3363" s="230"/>
      <c r="BQ3363" s="230"/>
      <c r="BR3363" s="230"/>
      <c r="BS3363" s="230"/>
      <c r="BT3363" s="230"/>
      <c r="BU3363" s="230"/>
      <c r="BV3363" s="230"/>
      <c r="BW3363" s="230"/>
      <c r="BX3363" s="230"/>
      <c r="BY3363" s="230"/>
      <c r="BZ3363" s="230"/>
      <c r="CA3363" s="230"/>
      <c r="CB3363" s="230"/>
      <c r="CC3363" s="230"/>
      <c r="CD3363" s="230"/>
      <c r="CE3363" s="230"/>
      <c r="CF3363" s="230"/>
      <c r="CG3363" s="230"/>
      <c r="CH3363" s="230"/>
      <c r="CI3363" s="230"/>
      <c r="CJ3363" s="230"/>
    </row>
    <row r="3364" spans="1:88" ht="14.25" customHeight="1">
      <c r="A3364" s="123"/>
      <c r="B3364" s="122"/>
      <c r="C3364" s="123"/>
      <c r="E3364" s="224"/>
      <c r="F3364" s="224"/>
      <c r="G3364" s="224"/>
      <c r="H3364" s="224"/>
      <c r="I3364" s="232"/>
      <c r="J3364" s="224"/>
      <c r="K3364" s="224"/>
      <c r="L3364" s="224"/>
      <c r="M3364" s="233"/>
      <c r="N3364" s="224"/>
      <c r="P3364" s="233"/>
      <c r="Q3364" s="154"/>
      <c r="R3364" s="154"/>
      <c r="S3364" s="154"/>
      <c r="T3364" s="154"/>
      <c r="U3364" s="236"/>
      <c r="V3364" s="225"/>
      <c r="W3364" s="246"/>
      <c r="X3364" s="247"/>
      <c r="Y3364" s="248"/>
      <c r="Z3364" s="249"/>
      <c r="AA3364" s="249"/>
      <c r="AB3364" s="256"/>
      <c r="AC3364" s="256"/>
      <c r="AD3364" s="230"/>
      <c r="AE3364" s="251"/>
      <c r="AF3364" s="252"/>
      <c r="AG3364" s="255"/>
      <c r="AH3364" s="253"/>
      <c r="AI3364" s="230"/>
      <c r="AJ3364" s="230"/>
      <c r="AK3364" s="230"/>
      <c r="AL3364" s="230"/>
      <c r="AM3364" s="230"/>
      <c r="AN3364" s="230"/>
      <c r="AO3364" s="230"/>
      <c r="AP3364" s="230"/>
      <c r="AQ3364" s="230"/>
      <c r="AR3364" s="249"/>
      <c r="AS3364" s="230"/>
      <c r="AT3364" s="230"/>
      <c r="AU3364" s="230"/>
      <c r="AV3364" s="230"/>
      <c r="AW3364" s="230"/>
      <c r="AX3364" s="230"/>
      <c r="AY3364" s="230"/>
      <c r="AZ3364" s="230"/>
      <c r="BA3364" s="230"/>
      <c r="BB3364" s="230"/>
      <c r="BC3364" s="230"/>
      <c r="BD3364" s="230"/>
      <c r="BE3364" s="230"/>
      <c r="BF3364" s="230"/>
      <c r="BG3364" s="230"/>
      <c r="BH3364" s="230"/>
      <c r="BI3364" s="230"/>
      <c r="BJ3364" s="230"/>
      <c r="BK3364" s="230"/>
      <c r="BL3364" s="230"/>
      <c r="BM3364" s="230"/>
      <c r="BN3364" s="230"/>
      <c r="BO3364" s="230"/>
      <c r="BP3364" s="230"/>
      <c r="BQ3364" s="230"/>
      <c r="BR3364" s="230"/>
      <c r="BS3364" s="230"/>
      <c r="BT3364" s="230"/>
      <c r="BU3364" s="230"/>
      <c r="BV3364" s="230"/>
      <c r="BW3364" s="230"/>
      <c r="BX3364" s="230"/>
      <c r="BY3364" s="230"/>
      <c r="BZ3364" s="230"/>
      <c r="CA3364" s="230"/>
      <c r="CB3364" s="230"/>
      <c r="CC3364" s="230"/>
      <c r="CD3364" s="230"/>
      <c r="CE3364" s="230"/>
      <c r="CF3364" s="230"/>
      <c r="CG3364" s="230"/>
      <c r="CH3364" s="230"/>
      <c r="CI3364" s="230"/>
      <c r="CJ3364" s="230"/>
    </row>
    <row r="3365" spans="1:88" ht="14.25" customHeight="1">
      <c r="A3365" s="123"/>
      <c r="B3365" s="122"/>
      <c r="C3365" s="123"/>
      <c r="E3365" s="224"/>
      <c r="F3365" s="224"/>
      <c r="G3365" s="224"/>
      <c r="H3365" s="224"/>
      <c r="I3365" s="232"/>
      <c r="J3365" s="224"/>
      <c r="K3365" s="224"/>
      <c r="L3365" s="224"/>
      <c r="M3365" s="233"/>
      <c r="N3365" s="224"/>
      <c r="P3365" s="233"/>
      <c r="Q3365" s="154"/>
      <c r="R3365" s="154"/>
      <c r="S3365" s="154"/>
      <c r="T3365" s="154"/>
      <c r="U3365" s="236"/>
      <c r="V3365" s="225"/>
      <c r="W3365" s="246"/>
      <c r="X3365" s="247"/>
      <c r="Y3365" s="248"/>
      <c r="Z3365" s="249"/>
      <c r="AA3365" s="249"/>
      <c r="AB3365" s="256"/>
      <c r="AC3365" s="256"/>
      <c r="AD3365" s="230"/>
      <c r="AE3365" s="251"/>
      <c r="AF3365" s="252"/>
      <c r="AG3365" s="255"/>
      <c r="AH3365" s="253"/>
      <c r="AI3365" s="230"/>
      <c r="AJ3365" s="230"/>
      <c r="AK3365" s="230"/>
      <c r="AL3365" s="230"/>
      <c r="AM3365" s="230"/>
      <c r="AN3365" s="230"/>
      <c r="AO3365" s="230"/>
      <c r="AP3365" s="230"/>
      <c r="AQ3365" s="230"/>
      <c r="AR3365" s="249"/>
      <c r="AS3365" s="230"/>
      <c r="AT3365" s="230"/>
      <c r="AU3365" s="230"/>
      <c r="AV3365" s="230"/>
      <c r="AW3365" s="230"/>
      <c r="AX3365" s="230"/>
      <c r="AY3365" s="230"/>
      <c r="AZ3365" s="230"/>
      <c r="BA3365" s="230"/>
      <c r="BB3365" s="230"/>
      <c r="BC3365" s="230"/>
      <c r="BD3365" s="230"/>
      <c r="BE3365" s="230"/>
      <c r="BF3365" s="230"/>
      <c r="BG3365" s="230"/>
      <c r="BH3365" s="230"/>
      <c r="BI3365" s="230"/>
      <c r="BJ3365" s="230"/>
      <c r="BK3365" s="230"/>
      <c r="BL3365" s="230"/>
      <c r="BM3365" s="230"/>
      <c r="BN3365" s="230"/>
      <c r="BO3365" s="230"/>
      <c r="BP3365" s="230"/>
      <c r="BQ3365" s="230"/>
      <c r="BR3365" s="230"/>
      <c r="BS3365" s="230"/>
      <c r="BT3365" s="230"/>
      <c r="BU3365" s="230"/>
      <c r="BV3365" s="230"/>
      <c r="BW3365" s="230"/>
      <c r="BX3365" s="230"/>
      <c r="BY3365" s="230"/>
      <c r="BZ3365" s="230"/>
      <c r="CA3365" s="230"/>
      <c r="CB3365" s="230"/>
      <c r="CC3365" s="230"/>
      <c r="CD3365" s="230"/>
      <c r="CE3365" s="230"/>
      <c r="CF3365" s="230"/>
      <c r="CG3365" s="230"/>
      <c r="CH3365" s="230"/>
      <c r="CI3365" s="230"/>
      <c r="CJ3365" s="230"/>
    </row>
    <row r="3366" spans="1:88" ht="14.25" customHeight="1">
      <c r="A3366" s="123"/>
      <c r="B3366" s="122"/>
      <c r="C3366" s="123"/>
      <c r="E3366" s="224"/>
      <c r="F3366" s="224"/>
      <c r="G3366" s="224"/>
      <c r="H3366" s="224"/>
      <c r="I3366" s="232"/>
      <c r="J3366" s="224"/>
      <c r="K3366" s="224"/>
      <c r="L3366" s="224"/>
      <c r="M3366" s="233"/>
      <c r="N3366" s="224"/>
      <c r="P3366" s="233"/>
      <c r="Q3366" s="154"/>
      <c r="R3366" s="154"/>
      <c r="S3366" s="154"/>
      <c r="T3366" s="154"/>
      <c r="U3366" s="236"/>
      <c r="V3366" s="225"/>
      <c r="W3366" s="246"/>
      <c r="X3366" s="247"/>
      <c r="Y3366" s="248"/>
      <c r="Z3366" s="249"/>
      <c r="AA3366" s="249"/>
      <c r="AB3366" s="256"/>
      <c r="AC3366" s="256"/>
      <c r="AD3366" s="230"/>
      <c r="AE3366" s="251"/>
      <c r="AF3366" s="252"/>
      <c r="AG3366" s="255"/>
      <c r="AH3366" s="253"/>
      <c r="AI3366" s="230"/>
      <c r="AJ3366" s="230"/>
      <c r="AK3366" s="230"/>
      <c r="AL3366" s="230"/>
      <c r="AM3366" s="230"/>
      <c r="AN3366" s="230"/>
      <c r="AO3366" s="230"/>
      <c r="AP3366" s="230"/>
      <c r="AQ3366" s="230"/>
      <c r="AR3366" s="249"/>
      <c r="AS3366" s="230"/>
      <c r="AT3366" s="230"/>
      <c r="AU3366" s="230"/>
      <c r="AV3366" s="230"/>
      <c r="AW3366" s="230"/>
      <c r="AX3366" s="230"/>
      <c r="AY3366" s="230"/>
      <c r="AZ3366" s="230"/>
      <c r="BA3366" s="230"/>
      <c r="BB3366" s="230"/>
      <c r="BC3366" s="230"/>
      <c r="BD3366" s="230"/>
      <c r="BE3366" s="230"/>
      <c r="BF3366" s="230"/>
      <c r="BG3366" s="230"/>
      <c r="BH3366" s="230"/>
      <c r="BI3366" s="230"/>
      <c r="BJ3366" s="230"/>
      <c r="BK3366" s="230"/>
      <c r="BL3366" s="230"/>
      <c r="BM3366" s="230"/>
      <c r="BN3366" s="230"/>
      <c r="BO3366" s="230"/>
      <c r="BP3366" s="230"/>
      <c r="BQ3366" s="230"/>
      <c r="BR3366" s="230"/>
      <c r="BS3366" s="230"/>
      <c r="BT3366" s="230"/>
      <c r="BU3366" s="230"/>
      <c r="BV3366" s="230"/>
      <c r="BW3366" s="230"/>
      <c r="BX3366" s="230"/>
      <c r="BY3366" s="230"/>
      <c r="BZ3366" s="230"/>
      <c r="CA3366" s="230"/>
      <c r="CB3366" s="230"/>
      <c r="CC3366" s="230"/>
      <c r="CD3366" s="230"/>
      <c r="CE3366" s="230"/>
      <c r="CF3366" s="230"/>
      <c r="CG3366" s="230"/>
      <c r="CH3366" s="230"/>
      <c r="CI3366" s="230"/>
      <c r="CJ3366" s="230"/>
    </row>
    <row r="3367" spans="1:88" ht="14.25" customHeight="1">
      <c r="A3367" s="123"/>
      <c r="B3367" s="122"/>
      <c r="C3367" s="123"/>
      <c r="E3367" s="224"/>
      <c r="F3367" s="224"/>
      <c r="G3367" s="224"/>
      <c r="H3367" s="224"/>
      <c r="I3367" s="232"/>
      <c r="J3367" s="224"/>
      <c r="K3367" s="224"/>
      <c r="L3367" s="224"/>
      <c r="M3367" s="233"/>
      <c r="N3367" s="224"/>
      <c r="P3367" s="233"/>
      <c r="Q3367" s="154"/>
      <c r="R3367" s="154"/>
      <c r="S3367" s="154"/>
      <c r="T3367" s="154"/>
      <c r="U3367" s="236"/>
      <c r="V3367" s="225"/>
      <c r="W3367" s="246"/>
      <c r="X3367" s="247"/>
      <c r="Y3367" s="248"/>
      <c r="Z3367" s="249"/>
      <c r="AA3367" s="249"/>
      <c r="AB3367" s="256"/>
      <c r="AC3367" s="256"/>
      <c r="AD3367" s="230"/>
      <c r="AE3367" s="251"/>
      <c r="AF3367" s="252"/>
      <c r="AG3367" s="255"/>
      <c r="AH3367" s="253"/>
      <c r="AI3367" s="230"/>
      <c r="AJ3367" s="230"/>
      <c r="AK3367" s="230"/>
      <c r="AL3367" s="230"/>
      <c r="AM3367" s="230"/>
      <c r="AN3367" s="230"/>
      <c r="AO3367" s="230"/>
      <c r="AP3367" s="230"/>
      <c r="AQ3367" s="230"/>
      <c r="AR3367" s="249"/>
      <c r="AS3367" s="230"/>
      <c r="AT3367" s="230"/>
      <c r="AU3367" s="230"/>
      <c r="AV3367" s="230"/>
      <c r="AW3367" s="230"/>
      <c r="AX3367" s="230"/>
      <c r="AY3367" s="230"/>
      <c r="AZ3367" s="230"/>
      <c r="BA3367" s="230"/>
      <c r="BB3367" s="230"/>
      <c r="BC3367" s="230"/>
      <c r="BD3367" s="230"/>
      <c r="BE3367" s="230"/>
      <c r="BF3367" s="230"/>
      <c r="BG3367" s="230"/>
      <c r="BH3367" s="230"/>
      <c r="BI3367" s="230"/>
      <c r="BJ3367" s="230"/>
      <c r="BK3367" s="230"/>
      <c r="BL3367" s="230"/>
      <c r="BM3367" s="230"/>
      <c r="BN3367" s="230"/>
      <c r="BO3367" s="230"/>
      <c r="BP3367" s="230"/>
      <c r="BQ3367" s="230"/>
      <c r="BR3367" s="230"/>
      <c r="BS3367" s="230"/>
      <c r="BT3367" s="230"/>
      <c r="BU3367" s="230"/>
      <c r="BV3367" s="230"/>
      <c r="BW3367" s="230"/>
      <c r="BX3367" s="230"/>
      <c r="BY3367" s="230"/>
      <c r="BZ3367" s="230"/>
      <c r="CA3367" s="230"/>
      <c r="CB3367" s="230"/>
      <c r="CC3367" s="230"/>
      <c r="CD3367" s="230"/>
      <c r="CE3367" s="230"/>
      <c r="CF3367" s="230"/>
      <c r="CG3367" s="230"/>
      <c r="CH3367" s="230"/>
      <c r="CI3367" s="230"/>
      <c r="CJ3367" s="230"/>
    </row>
    <row r="3368" spans="1:88" ht="14.25" customHeight="1">
      <c r="A3368" s="123"/>
      <c r="B3368" s="122"/>
      <c r="C3368" s="123"/>
      <c r="E3368" s="224"/>
      <c r="F3368" s="224"/>
      <c r="G3368" s="224"/>
      <c r="H3368" s="224"/>
      <c r="I3368" s="232"/>
      <c r="J3368" s="224"/>
      <c r="K3368" s="224"/>
      <c r="L3368" s="224"/>
      <c r="M3368" s="233"/>
      <c r="N3368" s="224"/>
      <c r="P3368" s="233"/>
      <c r="Q3368" s="154"/>
      <c r="R3368" s="154"/>
      <c r="S3368" s="154"/>
      <c r="T3368" s="154"/>
      <c r="U3368" s="236"/>
      <c r="V3368" s="225"/>
      <c r="W3368" s="246"/>
      <c r="X3368" s="247"/>
      <c r="Y3368" s="248"/>
      <c r="Z3368" s="249"/>
      <c r="AA3368" s="249"/>
      <c r="AB3368" s="256"/>
      <c r="AC3368" s="256"/>
      <c r="AD3368" s="230"/>
      <c r="AE3368" s="251"/>
      <c r="AF3368" s="252"/>
      <c r="AG3368" s="255"/>
      <c r="AH3368" s="253"/>
      <c r="AI3368" s="230"/>
      <c r="AJ3368" s="230"/>
      <c r="AK3368" s="230"/>
      <c r="AL3368" s="230"/>
      <c r="AM3368" s="230"/>
      <c r="AN3368" s="230"/>
      <c r="AO3368" s="230"/>
      <c r="AP3368" s="230"/>
      <c r="AQ3368" s="230"/>
      <c r="AR3368" s="249"/>
      <c r="AS3368" s="230"/>
      <c r="AT3368" s="230"/>
      <c r="AU3368" s="230"/>
      <c r="AV3368" s="230"/>
      <c r="AW3368" s="230"/>
      <c r="AX3368" s="230"/>
      <c r="AY3368" s="230"/>
      <c r="AZ3368" s="230"/>
      <c r="BA3368" s="230"/>
      <c r="BB3368" s="230"/>
      <c r="BC3368" s="230"/>
      <c r="BD3368" s="230"/>
      <c r="BE3368" s="230"/>
      <c r="BF3368" s="230"/>
      <c r="BG3368" s="230"/>
      <c r="BH3368" s="230"/>
      <c r="BI3368" s="230"/>
      <c r="BJ3368" s="230"/>
      <c r="BK3368" s="230"/>
      <c r="BL3368" s="230"/>
      <c r="BM3368" s="230"/>
      <c r="BN3368" s="230"/>
      <c r="BO3368" s="230"/>
      <c r="BP3368" s="230"/>
      <c r="BQ3368" s="230"/>
      <c r="BR3368" s="230"/>
      <c r="BS3368" s="230"/>
      <c r="BT3368" s="230"/>
      <c r="BU3368" s="230"/>
      <c r="BV3368" s="230"/>
      <c r="BW3368" s="230"/>
      <c r="BX3368" s="230"/>
      <c r="BY3368" s="230"/>
      <c r="BZ3368" s="230"/>
      <c r="CA3368" s="230"/>
      <c r="CB3368" s="230"/>
      <c r="CC3368" s="230"/>
      <c r="CD3368" s="230"/>
      <c r="CE3368" s="230"/>
      <c r="CF3368" s="230"/>
      <c r="CG3368" s="230"/>
      <c r="CH3368" s="230"/>
      <c r="CI3368" s="230"/>
      <c r="CJ3368" s="230"/>
    </row>
    <row r="3369" spans="1:88" ht="14.25" customHeight="1">
      <c r="A3369" s="123"/>
      <c r="B3369" s="122"/>
      <c r="C3369" s="123"/>
      <c r="E3369" s="224"/>
      <c r="F3369" s="224"/>
      <c r="G3369" s="224"/>
      <c r="H3369" s="224"/>
      <c r="I3369" s="232"/>
      <c r="J3369" s="224"/>
      <c r="K3369" s="224"/>
      <c r="L3369" s="224"/>
      <c r="M3369" s="233"/>
      <c r="N3369" s="224"/>
      <c r="P3369" s="233"/>
      <c r="Q3369" s="154"/>
      <c r="R3369" s="154"/>
      <c r="S3369" s="154"/>
      <c r="T3369" s="154"/>
      <c r="U3369" s="236"/>
      <c r="V3369" s="225"/>
      <c r="W3369" s="246"/>
      <c r="X3369" s="247"/>
      <c r="Y3369" s="248"/>
      <c r="Z3369" s="249"/>
      <c r="AA3369" s="249"/>
      <c r="AB3369" s="256"/>
      <c r="AC3369" s="256"/>
      <c r="AD3369" s="230"/>
      <c r="AE3369" s="251"/>
      <c r="AF3369" s="252"/>
      <c r="AG3369" s="255"/>
      <c r="AH3369" s="253"/>
      <c r="AI3369" s="230"/>
      <c r="AJ3369" s="230"/>
      <c r="AK3369" s="230"/>
      <c r="AL3369" s="230"/>
      <c r="AM3369" s="230"/>
      <c r="AN3369" s="230"/>
      <c r="AO3369" s="230"/>
      <c r="AP3369" s="230"/>
      <c r="AQ3369" s="230"/>
      <c r="AR3369" s="249"/>
      <c r="AS3369" s="230"/>
      <c r="AT3369" s="230"/>
      <c r="AU3369" s="230"/>
      <c r="AV3369" s="230"/>
      <c r="AW3369" s="230"/>
      <c r="AX3369" s="230"/>
      <c r="AY3369" s="230"/>
      <c r="AZ3369" s="230"/>
      <c r="BA3369" s="230"/>
      <c r="BB3369" s="230"/>
      <c r="BC3369" s="230"/>
      <c r="BD3369" s="230"/>
      <c r="BE3369" s="230"/>
      <c r="BF3369" s="230"/>
      <c r="BG3369" s="230"/>
      <c r="BH3369" s="230"/>
      <c r="BI3369" s="230"/>
      <c r="BJ3369" s="230"/>
      <c r="BK3369" s="230"/>
      <c r="BL3369" s="230"/>
      <c r="BM3369" s="230"/>
      <c r="BN3369" s="230"/>
      <c r="BO3369" s="230"/>
      <c r="BP3369" s="230"/>
      <c r="BQ3369" s="230"/>
      <c r="BR3369" s="230"/>
      <c r="BS3369" s="230"/>
      <c r="BT3369" s="230"/>
      <c r="BU3369" s="230"/>
      <c r="BV3369" s="230"/>
      <c r="BW3369" s="230"/>
      <c r="BX3369" s="230"/>
      <c r="BY3369" s="230"/>
      <c r="BZ3369" s="230"/>
      <c r="CA3369" s="230"/>
      <c r="CB3369" s="230"/>
      <c r="CC3369" s="230"/>
      <c r="CD3369" s="230"/>
      <c r="CE3369" s="230"/>
      <c r="CF3369" s="230"/>
      <c r="CG3369" s="230"/>
      <c r="CH3369" s="230"/>
      <c r="CI3369" s="230"/>
      <c r="CJ3369" s="230"/>
    </row>
    <row r="3370" spans="1:88" ht="14.25" customHeight="1">
      <c r="A3370" s="123"/>
      <c r="B3370" s="122"/>
      <c r="C3370" s="123"/>
      <c r="E3370" s="224"/>
      <c r="F3370" s="224"/>
      <c r="G3370" s="224"/>
      <c r="H3370" s="224"/>
      <c r="I3370" s="232"/>
      <c r="J3370" s="224"/>
      <c r="K3370" s="224"/>
      <c r="L3370" s="224"/>
      <c r="M3370" s="233"/>
      <c r="N3370" s="224"/>
      <c r="P3370" s="233"/>
      <c r="Q3370" s="154"/>
      <c r="R3370" s="154"/>
      <c r="S3370" s="154"/>
      <c r="T3370" s="154"/>
      <c r="U3370" s="236"/>
      <c r="V3370" s="225"/>
      <c r="W3370" s="246"/>
      <c r="X3370" s="247"/>
      <c r="Y3370" s="248"/>
      <c r="Z3370" s="249"/>
      <c r="AA3370" s="249"/>
      <c r="AB3370" s="256"/>
      <c r="AC3370" s="256"/>
      <c r="AD3370" s="230"/>
      <c r="AE3370" s="251"/>
      <c r="AF3370" s="252"/>
      <c r="AG3370" s="255"/>
      <c r="AH3370" s="253"/>
      <c r="AI3370" s="230"/>
      <c r="AJ3370" s="230"/>
      <c r="AK3370" s="230"/>
      <c r="AL3370" s="230"/>
      <c r="AM3370" s="230"/>
      <c r="AN3370" s="230"/>
      <c r="AO3370" s="230"/>
      <c r="AP3370" s="230"/>
      <c r="AQ3370" s="230"/>
      <c r="AR3370" s="249"/>
      <c r="AS3370" s="230"/>
      <c r="AT3370" s="230"/>
      <c r="AU3370" s="230"/>
      <c r="AV3370" s="230"/>
      <c r="AW3370" s="230"/>
      <c r="AX3370" s="230"/>
      <c r="AY3370" s="230"/>
      <c r="AZ3370" s="230"/>
      <c r="BA3370" s="230"/>
      <c r="BB3370" s="230"/>
      <c r="BC3370" s="230"/>
      <c r="BD3370" s="230"/>
      <c r="BE3370" s="230"/>
      <c r="BF3370" s="230"/>
      <c r="BG3370" s="230"/>
      <c r="BH3370" s="230"/>
      <c r="BI3370" s="230"/>
      <c r="BJ3370" s="230"/>
      <c r="BK3370" s="230"/>
      <c r="BL3370" s="230"/>
      <c r="BM3370" s="230"/>
      <c r="BN3370" s="230"/>
      <c r="BO3370" s="230"/>
      <c r="BP3370" s="230"/>
      <c r="BQ3370" s="230"/>
      <c r="BR3370" s="230"/>
      <c r="BS3370" s="230"/>
      <c r="BT3370" s="230"/>
      <c r="BU3370" s="230"/>
      <c r="BV3370" s="230"/>
      <c r="BW3370" s="230"/>
      <c r="BX3370" s="230"/>
      <c r="BY3370" s="230"/>
      <c r="BZ3370" s="230"/>
      <c r="CA3370" s="230"/>
      <c r="CB3370" s="230"/>
      <c r="CC3370" s="230"/>
      <c r="CD3370" s="230"/>
      <c r="CE3370" s="230"/>
      <c r="CF3370" s="230"/>
      <c r="CG3370" s="230"/>
      <c r="CH3370" s="230"/>
      <c r="CI3370" s="230"/>
      <c r="CJ3370" s="230"/>
    </row>
    <row r="3371" spans="1:88" ht="14.25" customHeight="1">
      <c r="A3371" s="123"/>
      <c r="B3371" s="122"/>
      <c r="C3371" s="123"/>
      <c r="E3371" s="224"/>
      <c r="F3371" s="224"/>
      <c r="G3371" s="224"/>
      <c r="H3371" s="224"/>
      <c r="I3371" s="232"/>
      <c r="J3371" s="224"/>
      <c r="K3371" s="224"/>
      <c r="L3371" s="224"/>
      <c r="M3371" s="233"/>
      <c r="N3371" s="224"/>
      <c r="P3371" s="233"/>
      <c r="Q3371" s="154"/>
      <c r="R3371" s="154"/>
      <c r="S3371" s="154"/>
      <c r="T3371" s="154"/>
      <c r="U3371" s="236"/>
      <c r="V3371" s="225"/>
      <c r="W3371" s="246"/>
      <c r="X3371" s="247"/>
      <c r="Y3371" s="248"/>
      <c r="Z3371" s="249"/>
      <c r="AA3371" s="249"/>
      <c r="AB3371" s="256"/>
      <c r="AC3371" s="256"/>
      <c r="AD3371" s="230"/>
      <c r="AE3371" s="251"/>
      <c r="AF3371" s="252"/>
      <c r="AG3371" s="255"/>
      <c r="AH3371" s="253"/>
      <c r="AI3371" s="230"/>
      <c r="AJ3371" s="230"/>
      <c r="AK3371" s="230"/>
      <c r="AL3371" s="230"/>
      <c r="AM3371" s="230"/>
      <c r="AN3371" s="230"/>
      <c r="AO3371" s="230"/>
      <c r="AP3371" s="230"/>
      <c r="AQ3371" s="230"/>
      <c r="AR3371" s="249"/>
      <c r="AS3371" s="230"/>
      <c r="AT3371" s="230"/>
      <c r="AU3371" s="230"/>
      <c r="AV3371" s="230"/>
      <c r="AW3371" s="230"/>
      <c r="AX3371" s="230"/>
      <c r="AY3371" s="230"/>
      <c r="AZ3371" s="230"/>
      <c r="BA3371" s="230"/>
      <c r="BB3371" s="230"/>
      <c r="BC3371" s="230"/>
      <c r="BD3371" s="230"/>
      <c r="BE3371" s="230"/>
      <c r="BF3371" s="230"/>
      <c r="BG3371" s="230"/>
      <c r="BH3371" s="230"/>
      <c r="BI3371" s="230"/>
      <c r="BJ3371" s="230"/>
      <c r="BK3371" s="230"/>
      <c r="BL3371" s="230"/>
      <c r="BM3371" s="230"/>
      <c r="BN3371" s="230"/>
      <c r="BO3371" s="230"/>
      <c r="BP3371" s="230"/>
      <c r="BQ3371" s="230"/>
      <c r="BR3371" s="230"/>
      <c r="BS3371" s="230"/>
      <c r="BT3371" s="230"/>
      <c r="BU3371" s="230"/>
      <c r="BV3371" s="230"/>
      <c r="BW3371" s="230"/>
      <c r="BX3371" s="230"/>
      <c r="BY3371" s="230"/>
      <c r="BZ3371" s="230"/>
      <c r="CA3371" s="230"/>
      <c r="CB3371" s="230"/>
      <c r="CC3371" s="230"/>
      <c r="CD3371" s="230"/>
      <c r="CE3371" s="230"/>
      <c r="CF3371" s="230"/>
      <c r="CG3371" s="230"/>
      <c r="CH3371" s="230"/>
      <c r="CI3371" s="230"/>
      <c r="CJ3371" s="230"/>
    </row>
    <row r="3372" spans="1:88" ht="14.25" customHeight="1">
      <c r="A3372" s="123"/>
      <c r="B3372" s="122"/>
      <c r="C3372" s="123"/>
      <c r="E3372" s="224"/>
      <c r="F3372" s="224"/>
      <c r="G3372" s="224"/>
      <c r="H3372" s="224"/>
      <c r="I3372" s="232"/>
      <c r="J3372" s="224"/>
      <c r="K3372" s="224"/>
      <c r="L3372" s="224"/>
      <c r="M3372" s="233"/>
      <c r="N3372" s="224"/>
      <c r="P3372" s="233"/>
      <c r="Q3372" s="154"/>
      <c r="R3372" s="154"/>
      <c r="S3372" s="154"/>
      <c r="T3372" s="154"/>
      <c r="U3372" s="236"/>
      <c r="V3372" s="225"/>
      <c r="W3372" s="246"/>
      <c r="X3372" s="247"/>
      <c r="Y3372" s="248"/>
      <c r="Z3372" s="249"/>
      <c r="AA3372" s="249"/>
      <c r="AB3372" s="256"/>
      <c r="AC3372" s="256"/>
      <c r="AD3372" s="230"/>
      <c r="AE3372" s="251"/>
      <c r="AF3372" s="252"/>
      <c r="AG3372" s="255"/>
      <c r="AH3372" s="253"/>
      <c r="AI3372" s="230"/>
      <c r="AJ3372" s="230"/>
      <c r="AK3372" s="230"/>
      <c r="AL3372" s="230"/>
      <c r="AM3372" s="230"/>
      <c r="AN3372" s="230"/>
      <c r="AO3372" s="230"/>
      <c r="AP3372" s="230"/>
      <c r="AQ3372" s="230"/>
      <c r="AR3372" s="249"/>
      <c r="AS3372" s="230"/>
      <c r="AT3372" s="230"/>
      <c r="AU3372" s="230"/>
      <c r="AV3372" s="230"/>
      <c r="AW3372" s="230"/>
      <c r="AX3372" s="230"/>
      <c r="AY3372" s="230"/>
      <c r="AZ3372" s="230"/>
      <c r="BA3372" s="230"/>
      <c r="BB3372" s="230"/>
      <c r="BC3372" s="230"/>
      <c r="BD3372" s="230"/>
      <c r="BE3372" s="230"/>
      <c r="BF3372" s="230"/>
      <c r="BG3372" s="230"/>
      <c r="BH3372" s="230"/>
      <c r="BI3372" s="230"/>
      <c r="BJ3372" s="230"/>
      <c r="BK3372" s="230"/>
      <c r="BL3372" s="230"/>
      <c r="BM3372" s="230"/>
      <c r="BN3372" s="230"/>
      <c r="BO3372" s="230"/>
      <c r="BP3372" s="230"/>
      <c r="BQ3372" s="230"/>
      <c r="BR3372" s="230"/>
      <c r="BS3372" s="230"/>
      <c r="BT3372" s="230"/>
      <c r="BU3372" s="230"/>
      <c r="BV3372" s="230"/>
      <c r="BW3372" s="230"/>
      <c r="BX3372" s="230"/>
      <c r="BY3372" s="230"/>
      <c r="BZ3372" s="230"/>
      <c r="CA3372" s="230"/>
      <c r="CB3372" s="230"/>
      <c r="CC3372" s="230"/>
      <c r="CD3372" s="230"/>
      <c r="CE3372" s="230"/>
      <c r="CF3372" s="230"/>
      <c r="CG3372" s="230"/>
      <c r="CH3372" s="230"/>
      <c r="CI3372" s="230"/>
      <c r="CJ3372" s="230"/>
    </row>
    <row r="3373" spans="1:88" ht="14.25" customHeight="1">
      <c r="A3373" s="123"/>
      <c r="B3373" s="122"/>
      <c r="C3373" s="123"/>
      <c r="E3373" s="224"/>
      <c r="F3373" s="224"/>
      <c r="G3373" s="224"/>
      <c r="H3373" s="224"/>
      <c r="I3373" s="232"/>
      <c r="J3373" s="224"/>
      <c r="K3373" s="224"/>
      <c r="L3373" s="224"/>
      <c r="M3373" s="233"/>
      <c r="N3373" s="224"/>
      <c r="P3373" s="233"/>
      <c r="Q3373" s="154"/>
      <c r="R3373" s="154"/>
      <c r="S3373" s="154"/>
      <c r="T3373" s="154"/>
      <c r="U3373" s="236"/>
      <c r="V3373" s="225"/>
      <c r="W3373" s="246"/>
      <c r="X3373" s="247"/>
      <c r="Y3373" s="248"/>
      <c r="Z3373" s="249"/>
      <c r="AA3373" s="249"/>
      <c r="AB3373" s="256"/>
      <c r="AC3373" s="256"/>
      <c r="AD3373" s="230"/>
      <c r="AE3373" s="251"/>
      <c r="AF3373" s="252"/>
      <c r="AG3373" s="255"/>
      <c r="AH3373" s="253"/>
      <c r="AI3373" s="230"/>
      <c r="AJ3373" s="230"/>
      <c r="AK3373" s="230"/>
      <c r="AL3373" s="230"/>
      <c r="AM3373" s="230"/>
      <c r="AN3373" s="230"/>
      <c r="AO3373" s="230"/>
      <c r="AP3373" s="230"/>
      <c r="AQ3373" s="230"/>
      <c r="AR3373" s="249"/>
      <c r="AS3373" s="230"/>
      <c r="AT3373" s="230"/>
      <c r="AU3373" s="230"/>
      <c r="AV3373" s="230"/>
      <c r="AW3373" s="230"/>
      <c r="AX3373" s="230"/>
      <c r="AY3373" s="230"/>
      <c r="AZ3373" s="230"/>
      <c r="BA3373" s="230"/>
      <c r="BB3373" s="230"/>
      <c r="BC3373" s="230"/>
      <c r="BD3373" s="230"/>
      <c r="BE3373" s="230"/>
      <c r="BF3373" s="230"/>
      <c r="BG3373" s="230"/>
      <c r="BH3373" s="230"/>
      <c r="BI3373" s="230"/>
      <c r="BJ3373" s="230"/>
      <c r="BK3373" s="230"/>
      <c r="BL3373" s="230"/>
      <c r="BM3373" s="230"/>
      <c r="BN3373" s="230"/>
      <c r="BO3373" s="230"/>
      <c r="BP3373" s="230"/>
      <c r="BQ3373" s="230"/>
      <c r="BR3373" s="230"/>
      <c r="BS3373" s="230"/>
      <c r="BT3373" s="230"/>
      <c r="BU3373" s="230"/>
      <c r="BV3373" s="230"/>
      <c r="BW3373" s="230"/>
      <c r="BX3373" s="230"/>
      <c r="BY3373" s="230"/>
      <c r="BZ3373" s="230"/>
      <c r="CA3373" s="230"/>
      <c r="CB3373" s="230"/>
      <c r="CC3373" s="230"/>
      <c r="CD3373" s="230"/>
      <c r="CE3373" s="230"/>
      <c r="CF3373" s="230"/>
      <c r="CG3373" s="230"/>
      <c r="CH3373" s="230"/>
      <c r="CI3373" s="230"/>
      <c r="CJ3373" s="230"/>
    </row>
    <row r="3374" spans="1:88" ht="14.25" customHeight="1">
      <c r="A3374" s="123"/>
      <c r="B3374" s="122"/>
      <c r="C3374" s="123"/>
      <c r="E3374" s="224"/>
      <c r="F3374" s="224"/>
      <c r="G3374" s="224"/>
      <c r="H3374" s="224"/>
      <c r="I3374" s="232"/>
      <c r="J3374" s="224"/>
      <c r="K3374" s="224"/>
      <c r="L3374" s="224"/>
      <c r="M3374" s="233"/>
      <c r="N3374" s="224"/>
      <c r="P3374" s="233"/>
      <c r="Q3374" s="154"/>
      <c r="R3374" s="154"/>
      <c r="S3374" s="154"/>
      <c r="T3374" s="154"/>
      <c r="U3374" s="236"/>
      <c r="V3374" s="225"/>
      <c r="W3374" s="246"/>
      <c r="X3374" s="247"/>
      <c r="Y3374" s="248"/>
      <c r="Z3374" s="249"/>
      <c r="AA3374" s="249"/>
      <c r="AB3374" s="256"/>
      <c r="AC3374" s="256"/>
      <c r="AD3374" s="230"/>
      <c r="AE3374" s="251"/>
      <c r="AF3374" s="252"/>
      <c r="AG3374" s="255"/>
      <c r="AH3374" s="253"/>
      <c r="AI3374" s="230"/>
      <c r="AJ3374" s="230"/>
      <c r="AK3374" s="230"/>
      <c r="AL3374" s="230"/>
      <c r="AM3374" s="230"/>
      <c r="AN3374" s="230"/>
      <c r="AO3374" s="230"/>
      <c r="AP3374" s="230"/>
      <c r="AQ3374" s="230"/>
      <c r="AR3374" s="249"/>
      <c r="AS3374" s="230"/>
      <c r="AT3374" s="230"/>
      <c r="AU3374" s="230"/>
      <c r="AV3374" s="230"/>
      <c r="AW3374" s="230"/>
      <c r="AX3374" s="230"/>
      <c r="AY3374" s="230"/>
      <c r="AZ3374" s="230"/>
      <c r="BA3374" s="230"/>
      <c r="BB3374" s="230"/>
      <c r="BC3374" s="230"/>
      <c r="BD3374" s="230"/>
      <c r="BE3374" s="230"/>
      <c r="BF3374" s="230"/>
      <c r="BG3374" s="230"/>
      <c r="BH3374" s="230"/>
      <c r="BI3374" s="230"/>
      <c r="BJ3374" s="230"/>
      <c r="BK3374" s="230"/>
      <c r="BL3374" s="230"/>
      <c r="BM3374" s="230"/>
      <c r="BN3374" s="230"/>
      <c r="BO3374" s="230"/>
      <c r="BP3374" s="230"/>
      <c r="BQ3374" s="230"/>
      <c r="BR3374" s="230"/>
      <c r="BS3374" s="230"/>
      <c r="BT3374" s="230"/>
      <c r="BU3374" s="230"/>
      <c r="BV3374" s="230"/>
      <c r="BW3374" s="230"/>
      <c r="BX3374" s="230"/>
      <c r="BY3374" s="230"/>
      <c r="BZ3374" s="230"/>
      <c r="CA3374" s="230"/>
      <c r="CB3374" s="230"/>
      <c r="CC3374" s="230"/>
      <c r="CD3374" s="230"/>
      <c r="CE3374" s="230"/>
      <c r="CF3374" s="230"/>
      <c r="CG3374" s="230"/>
      <c r="CH3374" s="230"/>
      <c r="CI3374" s="230"/>
      <c r="CJ3374" s="230"/>
    </row>
    <row r="3375" spans="1:88" ht="14.25" customHeight="1">
      <c r="A3375" s="123"/>
      <c r="B3375" s="122"/>
      <c r="C3375" s="123"/>
      <c r="E3375" s="224"/>
      <c r="F3375" s="224"/>
      <c r="G3375" s="224"/>
      <c r="H3375" s="224"/>
      <c r="I3375" s="232"/>
      <c r="J3375" s="224"/>
      <c r="K3375" s="224"/>
      <c r="L3375" s="224"/>
      <c r="M3375" s="233"/>
      <c r="N3375" s="224"/>
      <c r="P3375" s="233"/>
      <c r="Q3375" s="154"/>
      <c r="R3375" s="154"/>
      <c r="S3375" s="154"/>
      <c r="T3375" s="154"/>
      <c r="U3375" s="236"/>
      <c r="V3375" s="225"/>
      <c r="W3375" s="246"/>
      <c r="X3375" s="247"/>
      <c r="Y3375" s="248"/>
      <c r="Z3375" s="249"/>
      <c r="AA3375" s="249"/>
      <c r="AB3375" s="256"/>
      <c r="AC3375" s="256"/>
      <c r="AD3375" s="230"/>
      <c r="AE3375" s="251"/>
      <c r="AF3375" s="252"/>
      <c r="AG3375" s="255"/>
      <c r="AH3375" s="253"/>
      <c r="AI3375" s="230"/>
      <c r="AJ3375" s="230"/>
      <c r="AK3375" s="230"/>
      <c r="AL3375" s="230"/>
      <c r="AM3375" s="230"/>
      <c r="AN3375" s="230"/>
      <c r="AO3375" s="230"/>
      <c r="AP3375" s="230"/>
      <c r="AQ3375" s="230"/>
      <c r="AR3375" s="249"/>
      <c r="AS3375" s="230"/>
      <c r="AT3375" s="230"/>
      <c r="AU3375" s="230"/>
      <c r="AV3375" s="230"/>
      <c r="AW3375" s="230"/>
      <c r="AX3375" s="230"/>
      <c r="AY3375" s="230"/>
      <c r="AZ3375" s="230"/>
      <c r="BA3375" s="230"/>
      <c r="BB3375" s="230"/>
      <c r="BC3375" s="230"/>
      <c r="BD3375" s="230"/>
      <c r="BE3375" s="230"/>
      <c r="BF3375" s="230"/>
      <c r="BG3375" s="230"/>
      <c r="BH3375" s="230"/>
      <c r="BI3375" s="230"/>
      <c r="BJ3375" s="230"/>
      <c r="BK3375" s="230"/>
      <c r="BL3375" s="230"/>
      <c r="BM3375" s="230"/>
      <c r="BN3375" s="230"/>
      <c r="BO3375" s="230"/>
      <c r="BP3375" s="230"/>
      <c r="BQ3375" s="230"/>
      <c r="BR3375" s="230"/>
      <c r="BS3375" s="230"/>
      <c r="BT3375" s="230"/>
      <c r="BU3375" s="230"/>
      <c r="BV3375" s="230"/>
      <c r="BW3375" s="230"/>
      <c r="BX3375" s="230"/>
      <c r="BY3375" s="230"/>
      <c r="BZ3375" s="230"/>
      <c r="CA3375" s="230"/>
      <c r="CB3375" s="230"/>
      <c r="CC3375" s="230"/>
      <c r="CD3375" s="230"/>
      <c r="CE3375" s="230"/>
      <c r="CF3375" s="230"/>
      <c r="CG3375" s="230"/>
      <c r="CH3375" s="230"/>
      <c r="CI3375" s="230"/>
      <c r="CJ3375" s="230"/>
    </row>
    <row r="3376" spans="1:88" ht="14.25" customHeight="1">
      <c r="A3376" s="123"/>
      <c r="B3376" s="122"/>
      <c r="C3376" s="123"/>
      <c r="E3376" s="224"/>
      <c r="F3376" s="224"/>
      <c r="G3376" s="224"/>
      <c r="H3376" s="224"/>
      <c r="I3376" s="232"/>
      <c r="J3376" s="224"/>
      <c r="K3376" s="224"/>
      <c r="L3376" s="224"/>
      <c r="M3376" s="233"/>
      <c r="N3376" s="224"/>
      <c r="P3376" s="233"/>
      <c r="Q3376" s="154"/>
      <c r="R3376" s="154"/>
      <c r="S3376" s="154"/>
      <c r="T3376" s="154"/>
      <c r="U3376" s="236"/>
      <c r="V3376" s="225"/>
      <c r="W3376" s="246"/>
      <c r="X3376" s="247"/>
      <c r="Y3376" s="248"/>
      <c r="Z3376" s="249"/>
      <c r="AA3376" s="249"/>
      <c r="AB3376" s="256"/>
      <c r="AC3376" s="256"/>
      <c r="AD3376" s="230"/>
      <c r="AE3376" s="251"/>
      <c r="AF3376" s="252"/>
      <c r="AG3376" s="255"/>
      <c r="AH3376" s="253"/>
      <c r="AI3376" s="230"/>
      <c r="AJ3376" s="230"/>
      <c r="AK3376" s="230"/>
      <c r="AL3376" s="230"/>
      <c r="AM3376" s="230"/>
      <c r="AN3376" s="230"/>
      <c r="AO3376" s="230"/>
      <c r="AP3376" s="230"/>
      <c r="AQ3376" s="230"/>
      <c r="AR3376" s="249"/>
      <c r="AS3376" s="230"/>
      <c r="AT3376" s="230"/>
      <c r="AU3376" s="230"/>
      <c r="AV3376" s="230"/>
      <c r="AW3376" s="230"/>
      <c r="AX3376" s="230"/>
      <c r="AY3376" s="230"/>
      <c r="AZ3376" s="230"/>
      <c r="BA3376" s="230"/>
      <c r="BB3376" s="230"/>
      <c r="BC3376" s="230"/>
      <c r="BD3376" s="230"/>
      <c r="BE3376" s="230"/>
      <c r="BF3376" s="230"/>
      <c r="BG3376" s="230"/>
      <c r="BH3376" s="230"/>
      <c r="BI3376" s="230"/>
      <c r="BJ3376" s="230"/>
      <c r="BK3376" s="230"/>
      <c r="BL3376" s="230"/>
      <c r="BM3376" s="230"/>
      <c r="BN3376" s="230"/>
      <c r="BO3376" s="230"/>
      <c r="BP3376" s="230"/>
      <c r="BQ3376" s="230"/>
      <c r="BR3376" s="230"/>
      <c r="BS3376" s="230"/>
      <c r="BT3376" s="230"/>
      <c r="BU3376" s="230"/>
      <c r="BV3376" s="230"/>
      <c r="BW3376" s="230"/>
      <c r="BX3376" s="230"/>
      <c r="BY3376" s="230"/>
      <c r="BZ3376" s="230"/>
      <c r="CA3376" s="230"/>
      <c r="CB3376" s="230"/>
      <c r="CC3376" s="230"/>
      <c r="CD3376" s="230"/>
      <c r="CE3376" s="230"/>
      <c r="CF3376" s="230"/>
      <c r="CG3376" s="230"/>
      <c r="CH3376" s="230"/>
      <c r="CI3376" s="230"/>
      <c r="CJ3376" s="230"/>
    </row>
    <row r="3377" spans="1:88" ht="14.25" customHeight="1">
      <c r="A3377" s="123"/>
      <c r="B3377" s="122"/>
      <c r="C3377" s="123"/>
      <c r="E3377" s="224"/>
      <c r="F3377" s="224"/>
      <c r="G3377" s="224"/>
      <c r="H3377" s="224"/>
      <c r="I3377" s="232"/>
      <c r="J3377" s="224"/>
      <c r="K3377" s="224"/>
      <c r="L3377" s="224"/>
      <c r="M3377" s="233"/>
      <c r="N3377" s="224"/>
      <c r="P3377" s="233"/>
      <c r="Q3377" s="154"/>
      <c r="R3377" s="154"/>
      <c r="S3377" s="154"/>
      <c r="T3377" s="154"/>
      <c r="U3377" s="236"/>
      <c r="V3377" s="225"/>
      <c r="W3377" s="246"/>
      <c r="X3377" s="247"/>
      <c r="Y3377" s="248"/>
      <c r="Z3377" s="249"/>
      <c r="AA3377" s="249"/>
      <c r="AB3377" s="256"/>
      <c r="AC3377" s="256"/>
      <c r="AD3377" s="230"/>
      <c r="AE3377" s="251"/>
      <c r="AF3377" s="252"/>
      <c r="AG3377" s="255"/>
      <c r="AH3377" s="253"/>
      <c r="AI3377" s="230"/>
      <c r="AJ3377" s="230"/>
      <c r="AK3377" s="230"/>
      <c r="AL3377" s="230"/>
      <c r="AM3377" s="230"/>
      <c r="AN3377" s="230"/>
      <c r="AO3377" s="230"/>
      <c r="AP3377" s="230"/>
      <c r="AQ3377" s="230"/>
      <c r="AR3377" s="249"/>
      <c r="AS3377" s="230"/>
      <c r="AT3377" s="230"/>
      <c r="AU3377" s="230"/>
      <c r="AV3377" s="230"/>
      <c r="AW3377" s="230"/>
      <c r="AX3377" s="230"/>
      <c r="AY3377" s="230"/>
      <c r="AZ3377" s="230"/>
      <c r="BA3377" s="230"/>
      <c r="BB3377" s="230"/>
      <c r="BC3377" s="230"/>
      <c r="BD3377" s="230"/>
      <c r="BE3377" s="230"/>
      <c r="BF3377" s="230"/>
      <c r="BG3377" s="230"/>
      <c r="BH3377" s="230"/>
      <c r="BI3377" s="230"/>
      <c r="BJ3377" s="230"/>
      <c r="BK3377" s="230"/>
      <c r="BL3377" s="230"/>
      <c r="BM3377" s="230"/>
      <c r="BN3377" s="230"/>
      <c r="BO3377" s="230"/>
      <c r="BP3377" s="230"/>
      <c r="BQ3377" s="230"/>
      <c r="BR3377" s="230"/>
      <c r="BS3377" s="230"/>
      <c r="BT3377" s="230"/>
      <c r="BU3377" s="230"/>
      <c r="BV3377" s="230"/>
      <c r="BW3377" s="230"/>
      <c r="BX3377" s="230"/>
      <c r="BY3377" s="230"/>
      <c r="BZ3377" s="230"/>
      <c r="CA3377" s="230"/>
      <c r="CB3377" s="230"/>
      <c r="CC3377" s="230"/>
      <c r="CD3377" s="230"/>
      <c r="CE3377" s="230"/>
      <c r="CF3377" s="230"/>
      <c r="CG3377" s="230"/>
      <c r="CH3377" s="230"/>
      <c r="CI3377" s="230"/>
      <c r="CJ3377" s="230"/>
    </row>
    <row r="3378" spans="1:88" ht="14.25" customHeight="1">
      <c r="A3378" s="123"/>
      <c r="B3378" s="122"/>
      <c r="C3378" s="123"/>
      <c r="E3378" s="224"/>
      <c r="F3378" s="224"/>
      <c r="G3378" s="224"/>
      <c r="H3378" s="224"/>
      <c r="I3378" s="232"/>
      <c r="J3378" s="224"/>
      <c r="K3378" s="224"/>
      <c r="L3378" s="224"/>
      <c r="M3378" s="233"/>
      <c r="N3378" s="224"/>
      <c r="P3378" s="233"/>
      <c r="Q3378" s="154"/>
      <c r="R3378" s="154"/>
      <c r="S3378" s="154"/>
      <c r="T3378" s="154"/>
      <c r="U3378" s="236"/>
      <c r="V3378" s="225"/>
      <c r="W3378" s="246"/>
      <c r="X3378" s="247"/>
      <c r="Y3378" s="248"/>
      <c r="Z3378" s="249"/>
      <c r="AA3378" s="249"/>
      <c r="AB3378" s="256"/>
      <c r="AC3378" s="256"/>
      <c r="AD3378" s="230"/>
      <c r="AE3378" s="251"/>
      <c r="AF3378" s="252"/>
      <c r="AG3378" s="255"/>
      <c r="AH3378" s="253"/>
      <c r="AI3378" s="230"/>
      <c r="AJ3378" s="230"/>
      <c r="AK3378" s="230"/>
      <c r="AL3378" s="230"/>
      <c r="AM3378" s="230"/>
      <c r="AN3378" s="230"/>
      <c r="AO3378" s="230"/>
      <c r="AP3378" s="230"/>
      <c r="AQ3378" s="230"/>
      <c r="AR3378" s="249"/>
      <c r="AS3378" s="230"/>
      <c r="AT3378" s="230"/>
      <c r="AU3378" s="230"/>
      <c r="AV3378" s="230"/>
      <c r="AW3378" s="230"/>
      <c r="AX3378" s="230"/>
      <c r="AY3378" s="230"/>
      <c r="AZ3378" s="230"/>
      <c r="BA3378" s="230"/>
      <c r="BB3378" s="230"/>
      <c r="BC3378" s="230"/>
      <c r="BD3378" s="230"/>
      <c r="BE3378" s="230"/>
      <c r="BF3378" s="230"/>
      <c r="BG3378" s="230"/>
      <c r="BH3378" s="230"/>
      <c r="BI3378" s="230"/>
      <c r="BJ3378" s="230"/>
      <c r="BK3378" s="230"/>
      <c r="BL3378" s="230"/>
      <c r="BM3378" s="230"/>
      <c r="BN3378" s="230"/>
      <c r="BO3378" s="230"/>
      <c r="BP3378" s="230"/>
      <c r="BQ3378" s="230"/>
      <c r="BR3378" s="230"/>
      <c r="BS3378" s="230"/>
      <c r="BT3378" s="230"/>
      <c r="BU3378" s="230"/>
      <c r="BV3378" s="230"/>
      <c r="BW3378" s="230"/>
      <c r="BX3378" s="230"/>
      <c r="BY3378" s="230"/>
      <c r="BZ3378" s="230"/>
      <c r="CA3378" s="230"/>
      <c r="CB3378" s="230"/>
      <c r="CC3378" s="230"/>
      <c r="CD3378" s="230"/>
      <c r="CE3378" s="230"/>
      <c r="CF3378" s="230"/>
      <c r="CG3378" s="230"/>
      <c r="CH3378" s="230"/>
      <c r="CI3378" s="230"/>
      <c r="CJ3378" s="230"/>
    </row>
    <row r="3379" spans="1:88" ht="14.25" customHeight="1">
      <c r="A3379" s="123"/>
      <c r="B3379" s="122"/>
      <c r="C3379" s="123"/>
      <c r="E3379" s="224"/>
      <c r="F3379" s="224"/>
      <c r="G3379" s="224"/>
      <c r="H3379" s="224"/>
      <c r="I3379" s="232"/>
      <c r="J3379" s="224"/>
      <c r="K3379" s="224"/>
      <c r="L3379" s="224"/>
      <c r="M3379" s="233"/>
      <c r="N3379" s="224"/>
      <c r="P3379" s="233"/>
      <c r="Q3379" s="154"/>
      <c r="R3379" s="154"/>
      <c r="S3379" s="154"/>
      <c r="T3379" s="154"/>
      <c r="U3379" s="236"/>
      <c r="V3379" s="225"/>
      <c r="W3379" s="246"/>
      <c r="X3379" s="247"/>
      <c r="Y3379" s="248"/>
      <c r="Z3379" s="249"/>
      <c r="AA3379" s="249"/>
      <c r="AB3379" s="256"/>
      <c r="AC3379" s="256"/>
      <c r="AD3379" s="230"/>
      <c r="AE3379" s="251"/>
      <c r="AF3379" s="252"/>
      <c r="AG3379" s="255"/>
      <c r="AH3379" s="253"/>
      <c r="AI3379" s="230"/>
      <c r="AJ3379" s="230"/>
      <c r="AK3379" s="230"/>
      <c r="AL3379" s="230"/>
      <c r="AM3379" s="230"/>
      <c r="AN3379" s="230"/>
      <c r="AO3379" s="230"/>
      <c r="AP3379" s="230"/>
      <c r="AQ3379" s="230"/>
      <c r="AR3379" s="249"/>
      <c r="AS3379" s="230"/>
      <c r="AT3379" s="230"/>
      <c r="AU3379" s="230"/>
      <c r="AV3379" s="230"/>
      <c r="AW3379" s="230"/>
      <c r="AX3379" s="230"/>
      <c r="AY3379" s="230"/>
      <c r="AZ3379" s="230"/>
      <c r="BA3379" s="230"/>
      <c r="BB3379" s="230"/>
      <c r="BC3379" s="230"/>
      <c r="BD3379" s="230"/>
      <c r="BE3379" s="230"/>
      <c r="BF3379" s="230"/>
      <c r="BG3379" s="230"/>
      <c r="BH3379" s="230"/>
      <c r="BI3379" s="230"/>
      <c r="BJ3379" s="230"/>
      <c r="BK3379" s="230"/>
      <c r="BL3379" s="230"/>
      <c r="BM3379" s="230"/>
      <c r="BN3379" s="230"/>
      <c r="BO3379" s="230"/>
      <c r="BP3379" s="230"/>
      <c r="BQ3379" s="230"/>
      <c r="BR3379" s="230"/>
      <c r="BS3379" s="230"/>
      <c r="BT3379" s="230"/>
      <c r="BU3379" s="230"/>
      <c r="BV3379" s="230"/>
      <c r="BW3379" s="230"/>
      <c r="BX3379" s="230"/>
      <c r="BY3379" s="230"/>
      <c r="BZ3379" s="230"/>
      <c r="CA3379" s="230"/>
      <c r="CB3379" s="230"/>
      <c r="CC3379" s="230"/>
      <c r="CD3379" s="230"/>
      <c r="CE3379" s="230"/>
      <c r="CF3379" s="230"/>
      <c r="CG3379" s="230"/>
      <c r="CH3379" s="230"/>
      <c r="CI3379" s="230"/>
      <c r="CJ3379" s="230"/>
    </row>
    <row r="3380" spans="1:88" ht="14.25" customHeight="1">
      <c r="A3380" s="123"/>
      <c r="B3380" s="122"/>
      <c r="C3380" s="123"/>
      <c r="E3380" s="224"/>
      <c r="F3380" s="224"/>
      <c r="G3380" s="224"/>
      <c r="H3380" s="224"/>
      <c r="I3380" s="232"/>
      <c r="J3380" s="224"/>
      <c r="K3380" s="224"/>
      <c r="L3380" s="224"/>
      <c r="M3380" s="233"/>
      <c r="N3380" s="224"/>
      <c r="P3380" s="233"/>
      <c r="Q3380" s="154"/>
      <c r="R3380" s="154"/>
      <c r="S3380" s="154"/>
      <c r="T3380" s="154"/>
      <c r="U3380" s="236"/>
      <c r="V3380" s="225"/>
      <c r="W3380" s="246"/>
      <c r="X3380" s="247"/>
      <c r="Y3380" s="248"/>
      <c r="Z3380" s="249"/>
      <c r="AA3380" s="249"/>
      <c r="AB3380" s="256"/>
      <c r="AC3380" s="256"/>
      <c r="AD3380" s="230"/>
      <c r="AE3380" s="251"/>
      <c r="AF3380" s="252"/>
      <c r="AG3380" s="255"/>
      <c r="AH3380" s="253"/>
      <c r="AI3380" s="230"/>
      <c r="AJ3380" s="230"/>
      <c r="AK3380" s="230"/>
      <c r="AL3380" s="230"/>
      <c r="AM3380" s="230"/>
      <c r="AN3380" s="230"/>
      <c r="AO3380" s="230"/>
      <c r="AP3380" s="230"/>
      <c r="AQ3380" s="230"/>
      <c r="AR3380" s="249"/>
      <c r="AS3380" s="230"/>
      <c r="AT3380" s="230"/>
      <c r="AU3380" s="230"/>
      <c r="AV3380" s="230"/>
      <c r="AW3380" s="230"/>
      <c r="AX3380" s="230"/>
      <c r="AY3380" s="230"/>
      <c r="AZ3380" s="230"/>
      <c r="BA3380" s="230"/>
      <c r="BB3380" s="230"/>
      <c r="BC3380" s="230"/>
      <c r="BD3380" s="230"/>
      <c r="BE3380" s="230"/>
      <c r="BF3380" s="230"/>
      <c r="BG3380" s="230"/>
      <c r="BH3380" s="230"/>
      <c r="BI3380" s="230"/>
      <c r="BJ3380" s="230"/>
      <c r="BK3380" s="230"/>
      <c r="BL3380" s="230"/>
      <c r="BM3380" s="230"/>
      <c r="BN3380" s="230"/>
      <c r="BO3380" s="230"/>
      <c r="BP3380" s="230"/>
      <c r="BQ3380" s="230"/>
      <c r="BR3380" s="230"/>
      <c r="BS3380" s="230"/>
      <c r="BT3380" s="230"/>
      <c r="BU3380" s="230"/>
      <c r="BV3380" s="230"/>
      <c r="BW3380" s="230"/>
      <c r="BX3380" s="230"/>
      <c r="BY3380" s="230"/>
      <c r="BZ3380" s="230"/>
      <c r="CA3380" s="230"/>
      <c r="CB3380" s="230"/>
      <c r="CC3380" s="230"/>
      <c r="CD3380" s="230"/>
      <c r="CE3380" s="230"/>
      <c r="CF3380" s="230"/>
      <c r="CG3380" s="230"/>
      <c r="CH3380" s="230"/>
      <c r="CI3380" s="230"/>
      <c r="CJ3380" s="230"/>
    </row>
    <row r="3381" spans="1:88" ht="14.25" customHeight="1">
      <c r="A3381" s="123"/>
      <c r="B3381" s="122"/>
      <c r="C3381" s="123"/>
      <c r="E3381" s="224"/>
      <c r="F3381" s="224"/>
      <c r="G3381" s="224"/>
      <c r="H3381" s="224"/>
      <c r="I3381" s="232"/>
      <c r="J3381" s="224"/>
      <c r="K3381" s="224"/>
      <c r="L3381" s="224"/>
      <c r="M3381" s="233"/>
      <c r="N3381" s="224"/>
      <c r="P3381" s="233"/>
      <c r="Q3381" s="154"/>
      <c r="R3381" s="154"/>
      <c r="S3381" s="154"/>
      <c r="T3381" s="154"/>
      <c r="U3381" s="236"/>
      <c r="V3381" s="225"/>
      <c r="W3381" s="246"/>
      <c r="X3381" s="247"/>
      <c r="Y3381" s="248"/>
      <c r="Z3381" s="249"/>
      <c r="AA3381" s="249"/>
      <c r="AB3381" s="256"/>
      <c r="AC3381" s="256"/>
      <c r="AD3381" s="230"/>
      <c r="AE3381" s="251"/>
      <c r="AF3381" s="252"/>
      <c r="AG3381" s="255"/>
      <c r="AH3381" s="253"/>
      <c r="AI3381" s="230"/>
      <c r="AJ3381" s="230"/>
      <c r="AK3381" s="230"/>
      <c r="AL3381" s="230"/>
      <c r="AM3381" s="230"/>
      <c r="AN3381" s="230"/>
      <c r="AO3381" s="230"/>
      <c r="AP3381" s="230"/>
      <c r="AQ3381" s="230"/>
      <c r="AR3381" s="249"/>
      <c r="AS3381" s="230"/>
      <c r="AT3381" s="230"/>
      <c r="AU3381" s="230"/>
      <c r="AV3381" s="230"/>
      <c r="AW3381" s="230"/>
      <c r="AX3381" s="230"/>
      <c r="AY3381" s="230"/>
      <c r="AZ3381" s="230"/>
      <c r="BA3381" s="230"/>
      <c r="BB3381" s="230"/>
      <c r="BC3381" s="230"/>
      <c r="BD3381" s="230"/>
      <c r="BE3381" s="230"/>
      <c r="BF3381" s="230"/>
      <c r="BG3381" s="230"/>
      <c r="BH3381" s="230"/>
      <c r="BI3381" s="230"/>
      <c r="BJ3381" s="230"/>
      <c r="BK3381" s="230"/>
      <c r="BL3381" s="230"/>
      <c r="BM3381" s="230"/>
      <c r="BN3381" s="230"/>
      <c r="BO3381" s="230"/>
      <c r="BP3381" s="230"/>
      <c r="BQ3381" s="230"/>
      <c r="BR3381" s="230"/>
      <c r="BS3381" s="230"/>
      <c r="BT3381" s="230"/>
      <c r="BU3381" s="230"/>
      <c r="BV3381" s="230"/>
      <c r="BW3381" s="230"/>
      <c r="BX3381" s="230"/>
      <c r="BY3381" s="230"/>
      <c r="BZ3381" s="230"/>
      <c r="CA3381" s="230"/>
      <c r="CB3381" s="230"/>
      <c r="CC3381" s="230"/>
      <c r="CD3381" s="230"/>
      <c r="CE3381" s="230"/>
      <c r="CF3381" s="230"/>
      <c r="CG3381" s="230"/>
      <c r="CH3381" s="230"/>
      <c r="CI3381" s="230"/>
      <c r="CJ3381" s="230"/>
    </row>
    <row r="3382" spans="1:88" ht="14.25" customHeight="1">
      <c r="A3382" s="123"/>
      <c r="B3382" s="122"/>
      <c r="C3382" s="123"/>
      <c r="E3382" s="224"/>
      <c r="F3382" s="224"/>
      <c r="G3382" s="224"/>
      <c r="H3382" s="224"/>
      <c r="I3382" s="232"/>
      <c r="J3382" s="224"/>
      <c r="K3382" s="224"/>
      <c r="L3382" s="224"/>
      <c r="M3382" s="233"/>
      <c r="N3382" s="224"/>
      <c r="P3382" s="233"/>
      <c r="Q3382" s="154"/>
      <c r="R3382" s="154"/>
      <c r="S3382" s="154"/>
      <c r="T3382" s="154"/>
      <c r="U3382" s="236"/>
      <c r="V3382" s="225"/>
      <c r="W3382" s="246"/>
      <c r="X3382" s="247"/>
      <c r="Y3382" s="248"/>
      <c r="Z3382" s="249"/>
      <c r="AA3382" s="249"/>
      <c r="AB3382" s="256"/>
      <c r="AC3382" s="256"/>
      <c r="AD3382" s="230"/>
      <c r="AE3382" s="251"/>
      <c r="AF3382" s="252"/>
      <c r="AG3382" s="255"/>
      <c r="AH3382" s="253"/>
      <c r="AI3382" s="230"/>
      <c r="AJ3382" s="230"/>
      <c r="AK3382" s="230"/>
      <c r="AL3382" s="230"/>
      <c r="AM3382" s="230"/>
      <c r="AN3382" s="230"/>
      <c r="AO3382" s="230"/>
      <c r="AP3382" s="230"/>
      <c r="AQ3382" s="230"/>
      <c r="AR3382" s="249"/>
      <c r="AS3382" s="230"/>
      <c r="AT3382" s="230"/>
      <c r="AU3382" s="230"/>
      <c r="AV3382" s="230"/>
      <c r="AW3382" s="230"/>
      <c r="AX3382" s="230"/>
      <c r="AY3382" s="230"/>
      <c r="AZ3382" s="230"/>
      <c r="BA3382" s="230"/>
      <c r="BB3382" s="230"/>
      <c r="BC3382" s="230"/>
      <c r="BD3382" s="230"/>
      <c r="BE3382" s="230"/>
      <c r="BF3382" s="230"/>
      <c r="BG3382" s="230"/>
      <c r="BH3382" s="230"/>
      <c r="BI3382" s="230"/>
      <c r="BJ3382" s="230"/>
      <c r="BK3382" s="230"/>
      <c r="BL3382" s="230"/>
      <c r="BM3382" s="230"/>
      <c r="BN3382" s="230"/>
      <c r="BO3382" s="230"/>
      <c r="BP3382" s="230"/>
      <c r="BQ3382" s="230"/>
      <c r="BR3382" s="230"/>
      <c r="BS3382" s="230"/>
      <c r="BT3382" s="230"/>
      <c r="BU3382" s="230"/>
      <c r="BV3382" s="230"/>
      <c r="BW3382" s="230"/>
      <c r="BX3382" s="230"/>
      <c r="BY3382" s="230"/>
      <c r="BZ3382" s="230"/>
      <c r="CA3382" s="230"/>
      <c r="CB3382" s="230"/>
      <c r="CC3382" s="230"/>
      <c r="CD3382" s="230"/>
      <c r="CE3382" s="230"/>
      <c r="CF3382" s="230"/>
      <c r="CG3382" s="230"/>
      <c r="CH3382" s="230"/>
      <c r="CI3382" s="230"/>
      <c r="CJ3382" s="230"/>
    </row>
    <row r="3383" spans="1:88" ht="14.25" customHeight="1">
      <c r="A3383" s="123"/>
      <c r="B3383" s="122"/>
      <c r="C3383" s="123"/>
      <c r="E3383" s="224"/>
      <c r="F3383" s="224"/>
      <c r="G3383" s="224"/>
      <c r="H3383" s="224"/>
      <c r="I3383" s="232"/>
      <c r="J3383" s="224"/>
      <c r="K3383" s="224"/>
      <c r="L3383" s="224"/>
      <c r="M3383" s="233"/>
      <c r="N3383" s="224"/>
      <c r="P3383" s="233"/>
      <c r="Q3383" s="154"/>
      <c r="R3383" s="154"/>
      <c r="S3383" s="154"/>
      <c r="T3383" s="154"/>
      <c r="U3383" s="236"/>
      <c r="V3383" s="225"/>
      <c r="W3383" s="246"/>
      <c r="X3383" s="247"/>
      <c r="Y3383" s="248"/>
      <c r="Z3383" s="249"/>
      <c r="AA3383" s="249"/>
      <c r="AB3383" s="256"/>
      <c r="AC3383" s="256"/>
      <c r="AD3383" s="230"/>
      <c r="AE3383" s="251"/>
      <c r="AF3383" s="252"/>
      <c r="AG3383" s="255"/>
      <c r="AH3383" s="253"/>
      <c r="AI3383" s="230"/>
      <c r="AJ3383" s="230"/>
      <c r="AK3383" s="230"/>
      <c r="AL3383" s="230"/>
      <c r="AM3383" s="230"/>
      <c r="AN3383" s="230"/>
      <c r="AO3383" s="230"/>
      <c r="AP3383" s="230"/>
      <c r="AQ3383" s="230"/>
      <c r="AR3383" s="249"/>
      <c r="AS3383" s="230"/>
      <c r="AT3383" s="230"/>
      <c r="AU3383" s="230"/>
      <c r="AV3383" s="230"/>
      <c r="AW3383" s="230"/>
      <c r="AX3383" s="230"/>
      <c r="AY3383" s="230"/>
      <c r="AZ3383" s="230"/>
      <c r="BA3383" s="230"/>
      <c r="BB3383" s="230"/>
      <c r="BC3383" s="230"/>
      <c r="BD3383" s="230"/>
      <c r="BE3383" s="230"/>
      <c r="BF3383" s="230"/>
      <c r="BG3383" s="230"/>
      <c r="BH3383" s="230"/>
      <c r="BI3383" s="230"/>
      <c r="BJ3383" s="230"/>
      <c r="BK3383" s="230"/>
      <c r="BL3383" s="230"/>
      <c r="BM3383" s="230"/>
      <c r="BN3383" s="230"/>
      <c r="BO3383" s="230"/>
      <c r="BP3383" s="230"/>
      <c r="BQ3383" s="230"/>
      <c r="BR3383" s="230"/>
      <c r="BS3383" s="230"/>
      <c r="BT3383" s="230"/>
      <c r="BU3383" s="230"/>
      <c r="BV3383" s="230"/>
      <c r="BW3383" s="230"/>
      <c r="BX3383" s="230"/>
      <c r="BY3383" s="230"/>
      <c r="BZ3383" s="230"/>
      <c r="CA3383" s="230"/>
      <c r="CB3383" s="230"/>
      <c r="CC3383" s="230"/>
      <c r="CD3383" s="230"/>
      <c r="CE3383" s="230"/>
      <c r="CF3383" s="230"/>
      <c r="CG3383" s="230"/>
      <c r="CH3383" s="230"/>
      <c r="CI3383" s="230"/>
      <c r="CJ3383" s="230"/>
    </row>
    <row r="3384" spans="1:88" ht="14.25" customHeight="1">
      <c r="A3384" s="123"/>
      <c r="B3384" s="122"/>
      <c r="C3384" s="123"/>
      <c r="E3384" s="224"/>
      <c r="F3384" s="224"/>
      <c r="G3384" s="224"/>
      <c r="H3384" s="224"/>
      <c r="I3384" s="232"/>
      <c r="J3384" s="224"/>
      <c r="K3384" s="224"/>
      <c r="L3384" s="224"/>
      <c r="M3384" s="233"/>
      <c r="N3384" s="224"/>
      <c r="P3384" s="233"/>
      <c r="Q3384" s="154"/>
      <c r="R3384" s="154"/>
      <c r="S3384" s="154"/>
      <c r="T3384" s="154"/>
      <c r="U3384" s="236"/>
      <c r="V3384" s="225"/>
      <c r="W3384" s="246"/>
      <c r="X3384" s="247"/>
      <c r="Y3384" s="248"/>
      <c r="Z3384" s="249"/>
      <c r="AA3384" s="249"/>
      <c r="AB3384" s="256"/>
      <c r="AC3384" s="256"/>
      <c r="AD3384" s="230"/>
      <c r="AE3384" s="251"/>
      <c r="AF3384" s="252"/>
      <c r="AG3384" s="255"/>
      <c r="AH3384" s="253"/>
      <c r="AI3384" s="230"/>
      <c r="AJ3384" s="230"/>
      <c r="AK3384" s="230"/>
      <c r="AL3384" s="230"/>
      <c r="AM3384" s="230"/>
      <c r="AN3384" s="230"/>
      <c r="AO3384" s="230"/>
      <c r="AP3384" s="230"/>
      <c r="AQ3384" s="230"/>
      <c r="AR3384" s="249"/>
      <c r="AS3384" s="230"/>
      <c r="AT3384" s="230"/>
      <c r="AU3384" s="230"/>
      <c r="AV3384" s="230"/>
      <c r="AW3384" s="230"/>
      <c r="AX3384" s="230"/>
      <c r="AY3384" s="230"/>
      <c r="AZ3384" s="230"/>
      <c r="BA3384" s="230"/>
      <c r="BB3384" s="230"/>
      <c r="BC3384" s="230"/>
      <c r="BD3384" s="230"/>
      <c r="BE3384" s="230"/>
      <c r="BF3384" s="230"/>
      <c r="BG3384" s="230"/>
      <c r="BH3384" s="230"/>
      <c r="BI3384" s="230"/>
      <c r="BJ3384" s="230"/>
      <c r="BK3384" s="230"/>
      <c r="BL3384" s="230"/>
      <c r="BM3384" s="230"/>
      <c r="BN3384" s="230"/>
      <c r="BO3384" s="230"/>
      <c r="BP3384" s="230"/>
      <c r="BQ3384" s="230"/>
      <c r="BR3384" s="230"/>
      <c r="BS3384" s="230"/>
      <c r="BT3384" s="230"/>
      <c r="BU3384" s="230"/>
      <c r="BV3384" s="230"/>
      <c r="BW3384" s="230"/>
      <c r="BX3384" s="230"/>
      <c r="BY3384" s="230"/>
      <c r="BZ3384" s="230"/>
      <c r="CA3384" s="230"/>
      <c r="CB3384" s="230"/>
      <c r="CC3384" s="230"/>
      <c r="CD3384" s="230"/>
      <c r="CE3384" s="230"/>
      <c r="CF3384" s="230"/>
      <c r="CG3384" s="230"/>
      <c r="CH3384" s="230"/>
      <c r="CI3384" s="230"/>
      <c r="CJ3384" s="230"/>
    </row>
    <row r="3385" spans="1:88" ht="14.25" customHeight="1">
      <c r="A3385" s="123"/>
      <c r="B3385" s="122"/>
      <c r="C3385" s="123"/>
      <c r="E3385" s="224"/>
      <c r="F3385" s="224"/>
      <c r="G3385" s="224"/>
      <c r="H3385" s="224"/>
      <c r="I3385" s="232"/>
      <c r="J3385" s="224"/>
      <c r="K3385" s="224"/>
      <c r="L3385" s="224"/>
      <c r="M3385" s="233"/>
      <c r="N3385" s="224"/>
      <c r="P3385" s="233"/>
      <c r="Q3385" s="154"/>
      <c r="R3385" s="154"/>
      <c r="S3385" s="154"/>
      <c r="T3385" s="154"/>
      <c r="U3385" s="236"/>
      <c r="V3385" s="225"/>
      <c r="W3385" s="246"/>
      <c r="X3385" s="247"/>
      <c r="Y3385" s="248"/>
      <c r="Z3385" s="249"/>
      <c r="AA3385" s="249"/>
      <c r="AB3385" s="256"/>
      <c r="AC3385" s="256"/>
      <c r="AD3385" s="230"/>
      <c r="AE3385" s="251"/>
      <c r="AF3385" s="252"/>
      <c r="AG3385" s="255"/>
      <c r="AH3385" s="253"/>
      <c r="AI3385" s="230"/>
      <c r="AJ3385" s="230"/>
      <c r="AK3385" s="230"/>
      <c r="AL3385" s="230"/>
      <c r="AM3385" s="230"/>
      <c r="AN3385" s="230"/>
      <c r="AO3385" s="230"/>
      <c r="AP3385" s="230"/>
      <c r="AQ3385" s="230"/>
      <c r="AR3385" s="249"/>
      <c r="AS3385" s="230"/>
      <c r="AT3385" s="230"/>
      <c r="AU3385" s="230"/>
      <c r="AV3385" s="230"/>
      <c r="AW3385" s="230"/>
      <c r="AX3385" s="230"/>
      <c r="AY3385" s="230"/>
      <c r="AZ3385" s="230"/>
      <c r="BA3385" s="230"/>
      <c r="BB3385" s="230"/>
      <c r="BC3385" s="230"/>
      <c r="BD3385" s="230"/>
      <c r="BE3385" s="230"/>
      <c r="BF3385" s="230"/>
      <c r="BG3385" s="230"/>
      <c r="BH3385" s="230"/>
      <c r="BI3385" s="230"/>
      <c r="BJ3385" s="230"/>
      <c r="BK3385" s="230"/>
      <c r="BL3385" s="230"/>
      <c r="BM3385" s="230"/>
      <c r="BN3385" s="230"/>
      <c r="BO3385" s="230"/>
      <c r="BP3385" s="230"/>
      <c r="BQ3385" s="230"/>
      <c r="BR3385" s="230"/>
      <c r="BS3385" s="230"/>
      <c r="BT3385" s="230"/>
      <c r="BU3385" s="230"/>
      <c r="BV3385" s="230"/>
      <c r="BW3385" s="230"/>
      <c r="BX3385" s="230"/>
      <c r="BY3385" s="230"/>
      <c r="BZ3385" s="230"/>
      <c r="CA3385" s="230"/>
      <c r="CB3385" s="230"/>
      <c r="CC3385" s="230"/>
      <c r="CD3385" s="230"/>
      <c r="CE3385" s="230"/>
      <c r="CF3385" s="230"/>
      <c r="CG3385" s="230"/>
      <c r="CH3385" s="230"/>
      <c r="CI3385" s="230"/>
      <c r="CJ3385" s="230"/>
    </row>
    <row r="3386" spans="1:88" ht="14.25" customHeight="1">
      <c r="A3386" s="123"/>
      <c r="B3386" s="122"/>
      <c r="C3386" s="123"/>
      <c r="E3386" s="224"/>
      <c r="F3386" s="224"/>
      <c r="G3386" s="224"/>
      <c r="H3386" s="224"/>
      <c r="I3386" s="232"/>
      <c r="J3386" s="224"/>
      <c r="K3386" s="224"/>
      <c r="L3386" s="224"/>
      <c r="M3386" s="233"/>
      <c r="N3386" s="224"/>
      <c r="P3386" s="233"/>
      <c r="Q3386" s="154"/>
      <c r="R3386" s="154"/>
      <c r="S3386" s="154"/>
      <c r="T3386" s="154"/>
      <c r="U3386" s="236"/>
      <c r="V3386" s="225"/>
      <c r="W3386" s="246"/>
      <c r="X3386" s="247"/>
      <c r="Y3386" s="248"/>
      <c r="Z3386" s="249"/>
      <c r="AA3386" s="249"/>
      <c r="AB3386" s="256"/>
      <c r="AC3386" s="256"/>
      <c r="AD3386" s="230"/>
      <c r="AE3386" s="251"/>
      <c r="AF3386" s="252"/>
      <c r="AG3386" s="255"/>
      <c r="AH3386" s="253"/>
      <c r="AI3386" s="230"/>
      <c r="AJ3386" s="230"/>
      <c r="AK3386" s="230"/>
      <c r="AL3386" s="230"/>
      <c r="AM3386" s="230"/>
      <c r="AN3386" s="230"/>
      <c r="AO3386" s="230"/>
      <c r="AP3386" s="230"/>
      <c r="AQ3386" s="230"/>
      <c r="AR3386" s="249"/>
      <c r="AS3386" s="230"/>
      <c r="AT3386" s="230"/>
      <c r="AU3386" s="230"/>
      <c r="AV3386" s="230"/>
      <c r="AW3386" s="230"/>
      <c r="AX3386" s="230"/>
      <c r="AY3386" s="230"/>
      <c r="AZ3386" s="230"/>
      <c r="BA3386" s="230"/>
      <c r="BB3386" s="230"/>
      <c r="BC3386" s="230"/>
      <c r="BD3386" s="230"/>
      <c r="BE3386" s="230"/>
      <c r="BF3386" s="230"/>
      <c r="BG3386" s="230"/>
      <c r="BH3386" s="230"/>
      <c r="BI3386" s="230"/>
      <c r="BJ3386" s="230"/>
      <c r="BK3386" s="230"/>
      <c r="BL3386" s="230"/>
      <c r="BM3386" s="230"/>
      <c r="BN3386" s="230"/>
      <c r="BO3386" s="230"/>
      <c r="BP3386" s="230"/>
      <c r="BQ3386" s="230"/>
      <c r="BR3386" s="230"/>
      <c r="BS3386" s="230"/>
      <c r="BT3386" s="230"/>
      <c r="BU3386" s="230"/>
      <c r="BV3386" s="230"/>
      <c r="BW3386" s="230"/>
      <c r="BX3386" s="230"/>
      <c r="BY3386" s="230"/>
      <c r="BZ3386" s="230"/>
      <c r="CA3386" s="230"/>
      <c r="CB3386" s="230"/>
      <c r="CC3386" s="230"/>
      <c r="CD3386" s="230"/>
      <c r="CE3386" s="230"/>
      <c r="CF3386" s="230"/>
      <c r="CG3386" s="230"/>
      <c r="CH3386" s="230"/>
      <c r="CI3386" s="230"/>
      <c r="CJ3386" s="230"/>
    </row>
    <row r="3387" spans="1:88" ht="14.25" customHeight="1">
      <c r="A3387" s="123"/>
      <c r="B3387" s="122"/>
      <c r="C3387" s="123"/>
      <c r="E3387" s="224"/>
      <c r="F3387" s="224"/>
      <c r="G3387" s="224"/>
      <c r="H3387" s="224"/>
      <c r="I3387" s="232"/>
      <c r="J3387" s="224"/>
      <c r="K3387" s="224"/>
      <c r="L3387" s="224"/>
      <c r="M3387" s="233"/>
      <c r="N3387" s="224"/>
      <c r="P3387" s="233"/>
      <c r="Q3387" s="154"/>
      <c r="R3387" s="154"/>
      <c r="S3387" s="154"/>
      <c r="T3387" s="154"/>
      <c r="U3387" s="236"/>
      <c r="V3387" s="225"/>
      <c r="W3387" s="246"/>
      <c r="X3387" s="247"/>
      <c r="Y3387" s="248"/>
      <c r="Z3387" s="249"/>
      <c r="AA3387" s="249"/>
      <c r="AB3387" s="256"/>
      <c r="AC3387" s="256"/>
      <c r="AD3387" s="230"/>
      <c r="AE3387" s="251"/>
      <c r="AF3387" s="252"/>
      <c r="AG3387" s="255"/>
      <c r="AH3387" s="253"/>
      <c r="AI3387" s="230"/>
      <c r="AJ3387" s="230"/>
      <c r="AK3387" s="230"/>
      <c r="AL3387" s="230"/>
      <c r="AM3387" s="230"/>
      <c r="AN3387" s="230"/>
      <c r="AO3387" s="230"/>
      <c r="AP3387" s="230"/>
      <c r="AQ3387" s="230"/>
      <c r="AR3387" s="249"/>
      <c r="AS3387" s="230"/>
      <c r="AT3387" s="230"/>
      <c r="AU3387" s="230"/>
      <c r="AV3387" s="230"/>
      <c r="AW3387" s="230"/>
      <c r="AX3387" s="230"/>
      <c r="AY3387" s="230"/>
      <c r="AZ3387" s="230"/>
      <c r="BA3387" s="230"/>
      <c r="BB3387" s="230"/>
      <c r="BC3387" s="230"/>
      <c r="BD3387" s="230"/>
      <c r="BE3387" s="230"/>
      <c r="BF3387" s="230"/>
      <c r="BG3387" s="230"/>
      <c r="BH3387" s="230"/>
      <c r="BI3387" s="230"/>
      <c r="BJ3387" s="230"/>
      <c r="BK3387" s="230"/>
      <c r="BL3387" s="230"/>
      <c r="BM3387" s="230"/>
      <c r="BN3387" s="230"/>
      <c r="BO3387" s="230"/>
      <c r="BP3387" s="230"/>
      <c r="BQ3387" s="230"/>
      <c r="BR3387" s="230"/>
      <c r="BS3387" s="230"/>
      <c r="BT3387" s="230"/>
      <c r="BU3387" s="230"/>
      <c r="BV3387" s="230"/>
      <c r="BW3387" s="230"/>
      <c r="BX3387" s="230"/>
      <c r="BY3387" s="230"/>
      <c r="BZ3387" s="230"/>
      <c r="CA3387" s="230"/>
      <c r="CB3387" s="230"/>
      <c r="CC3387" s="230"/>
      <c r="CD3387" s="230"/>
      <c r="CE3387" s="230"/>
      <c r="CF3387" s="230"/>
      <c r="CG3387" s="230"/>
      <c r="CH3387" s="230"/>
      <c r="CI3387" s="230"/>
      <c r="CJ3387" s="230"/>
    </row>
    <row r="3388" spans="1:88" ht="14.25" customHeight="1">
      <c r="A3388" s="123"/>
      <c r="B3388" s="122"/>
      <c r="C3388" s="123"/>
      <c r="E3388" s="224"/>
      <c r="F3388" s="224"/>
      <c r="G3388" s="224"/>
      <c r="H3388" s="224"/>
      <c r="I3388" s="232"/>
      <c r="J3388" s="224"/>
      <c r="K3388" s="224"/>
      <c r="L3388" s="224"/>
      <c r="M3388" s="233"/>
      <c r="N3388" s="224"/>
      <c r="P3388" s="233"/>
      <c r="Q3388" s="154"/>
      <c r="R3388" s="154"/>
      <c r="S3388" s="154"/>
      <c r="T3388" s="154"/>
      <c r="U3388" s="236"/>
      <c r="V3388" s="225"/>
      <c r="W3388" s="246"/>
      <c r="X3388" s="247"/>
      <c r="Y3388" s="248"/>
      <c r="Z3388" s="249"/>
      <c r="AA3388" s="249"/>
      <c r="AB3388" s="256"/>
      <c r="AC3388" s="256"/>
      <c r="AD3388" s="230"/>
      <c r="AE3388" s="251"/>
      <c r="AF3388" s="252"/>
      <c r="AG3388" s="255"/>
      <c r="AH3388" s="253"/>
      <c r="AI3388" s="230"/>
      <c r="AJ3388" s="230"/>
      <c r="AK3388" s="230"/>
      <c r="AL3388" s="230"/>
      <c r="AM3388" s="230"/>
      <c r="AN3388" s="230"/>
      <c r="AO3388" s="230"/>
      <c r="AP3388" s="230"/>
      <c r="AQ3388" s="230"/>
      <c r="AR3388" s="249"/>
      <c r="AS3388" s="230"/>
      <c r="AT3388" s="230"/>
      <c r="AU3388" s="230"/>
      <c r="AV3388" s="230"/>
      <c r="AW3388" s="230"/>
      <c r="AX3388" s="230"/>
      <c r="AY3388" s="230"/>
      <c r="AZ3388" s="230"/>
      <c r="BA3388" s="230"/>
      <c r="BB3388" s="230"/>
      <c r="BC3388" s="230"/>
      <c r="BD3388" s="230"/>
      <c r="BE3388" s="230"/>
      <c r="BF3388" s="230"/>
      <c r="BG3388" s="230"/>
      <c r="BH3388" s="230"/>
      <c r="BI3388" s="230"/>
      <c r="BJ3388" s="230"/>
      <c r="BK3388" s="230"/>
      <c r="BL3388" s="230"/>
      <c r="BM3388" s="230"/>
      <c r="BN3388" s="230"/>
      <c r="BO3388" s="230"/>
      <c r="BP3388" s="230"/>
      <c r="BQ3388" s="230"/>
      <c r="BR3388" s="230"/>
      <c r="BS3388" s="230"/>
      <c r="BT3388" s="230"/>
      <c r="BU3388" s="230"/>
      <c r="BV3388" s="230"/>
      <c r="BW3388" s="230"/>
      <c r="BX3388" s="230"/>
      <c r="BY3388" s="230"/>
      <c r="BZ3388" s="230"/>
      <c r="CA3388" s="230"/>
      <c r="CB3388" s="230"/>
      <c r="CC3388" s="230"/>
      <c r="CD3388" s="230"/>
      <c r="CE3388" s="230"/>
      <c r="CF3388" s="230"/>
      <c r="CG3388" s="230"/>
      <c r="CH3388" s="230"/>
      <c r="CI3388" s="230"/>
      <c r="CJ3388" s="230"/>
    </row>
    <row r="3389" spans="1:88" ht="14.25" customHeight="1">
      <c r="A3389" s="123"/>
      <c r="B3389" s="122"/>
      <c r="C3389" s="123"/>
      <c r="E3389" s="224"/>
      <c r="F3389" s="224"/>
      <c r="G3389" s="224"/>
      <c r="H3389" s="224"/>
      <c r="I3389" s="232"/>
      <c r="J3389" s="224"/>
      <c r="K3389" s="224"/>
      <c r="L3389" s="224"/>
      <c r="M3389" s="233"/>
      <c r="N3389" s="224"/>
      <c r="P3389" s="233"/>
      <c r="Q3389" s="154"/>
      <c r="R3389" s="154"/>
      <c r="S3389" s="154"/>
      <c r="T3389" s="154"/>
      <c r="U3389" s="236"/>
      <c r="V3389" s="225"/>
      <c r="W3389" s="246"/>
      <c r="X3389" s="247"/>
      <c r="Y3389" s="248"/>
      <c r="Z3389" s="249"/>
      <c r="AA3389" s="249"/>
      <c r="AB3389" s="256"/>
      <c r="AC3389" s="256"/>
      <c r="AD3389" s="230"/>
      <c r="AE3389" s="251"/>
      <c r="AF3389" s="252"/>
      <c r="AG3389" s="255"/>
      <c r="AH3389" s="253"/>
      <c r="AI3389" s="230"/>
      <c r="AJ3389" s="230"/>
      <c r="AK3389" s="230"/>
      <c r="AL3389" s="230"/>
      <c r="AM3389" s="230"/>
      <c r="AN3389" s="230"/>
      <c r="AO3389" s="230"/>
      <c r="AP3389" s="230"/>
      <c r="AQ3389" s="230"/>
      <c r="AR3389" s="249"/>
      <c r="AS3389" s="230"/>
      <c r="AT3389" s="230"/>
      <c r="AU3389" s="230"/>
      <c r="AV3389" s="230"/>
      <c r="AW3389" s="230"/>
      <c r="AX3389" s="230"/>
      <c r="AY3389" s="230"/>
      <c r="AZ3389" s="230"/>
      <c r="BA3389" s="230"/>
      <c r="BB3389" s="230"/>
      <c r="BC3389" s="230"/>
      <c r="BD3389" s="230"/>
      <c r="BE3389" s="230"/>
      <c r="BF3389" s="230"/>
      <c r="BG3389" s="230"/>
      <c r="BH3389" s="230"/>
      <c r="BI3389" s="230"/>
      <c r="BJ3389" s="230"/>
      <c r="BK3389" s="230"/>
      <c r="BL3389" s="230"/>
      <c r="BM3389" s="230"/>
      <c r="BN3389" s="230"/>
      <c r="BO3389" s="230"/>
      <c r="BP3389" s="230"/>
      <c r="BQ3389" s="230"/>
      <c r="BR3389" s="230"/>
      <c r="BS3389" s="230"/>
      <c r="BT3389" s="230"/>
      <c r="BU3389" s="230"/>
      <c r="BV3389" s="230"/>
      <c r="BW3389" s="230"/>
      <c r="BX3389" s="230"/>
      <c r="BY3389" s="230"/>
      <c r="BZ3389" s="230"/>
      <c r="CA3389" s="230"/>
      <c r="CB3389" s="230"/>
      <c r="CC3389" s="230"/>
      <c r="CD3389" s="230"/>
      <c r="CE3389" s="230"/>
      <c r="CF3389" s="230"/>
      <c r="CG3389" s="230"/>
      <c r="CH3389" s="230"/>
      <c r="CI3389" s="230"/>
      <c r="CJ3389" s="230"/>
    </row>
    <row r="3390" spans="1:88" ht="14.25" customHeight="1">
      <c r="A3390" s="123"/>
      <c r="B3390" s="122"/>
      <c r="C3390" s="123"/>
      <c r="E3390" s="224"/>
      <c r="F3390" s="224"/>
      <c r="G3390" s="224"/>
      <c r="H3390" s="224"/>
      <c r="I3390" s="232"/>
      <c r="J3390" s="224"/>
      <c r="K3390" s="224"/>
      <c r="L3390" s="224"/>
      <c r="M3390" s="233"/>
      <c r="N3390" s="224"/>
      <c r="P3390" s="233"/>
      <c r="Q3390" s="154"/>
      <c r="R3390" s="154"/>
      <c r="S3390" s="154"/>
      <c r="T3390" s="154"/>
      <c r="U3390" s="236"/>
      <c r="V3390" s="225"/>
      <c r="W3390" s="246"/>
      <c r="X3390" s="247"/>
      <c r="Y3390" s="248"/>
      <c r="Z3390" s="249"/>
      <c r="AA3390" s="249"/>
      <c r="AB3390" s="256"/>
      <c r="AC3390" s="256"/>
      <c r="AD3390" s="230"/>
      <c r="AE3390" s="251"/>
      <c r="AF3390" s="252"/>
      <c r="AG3390" s="255"/>
      <c r="AH3390" s="253"/>
      <c r="AI3390" s="230"/>
      <c r="AJ3390" s="230"/>
      <c r="AK3390" s="230"/>
      <c r="AL3390" s="230"/>
      <c r="AM3390" s="230"/>
      <c r="AN3390" s="230"/>
      <c r="AO3390" s="230"/>
      <c r="AP3390" s="230"/>
      <c r="AQ3390" s="230"/>
      <c r="AR3390" s="249"/>
      <c r="AS3390" s="230"/>
      <c r="AT3390" s="230"/>
      <c r="AU3390" s="230"/>
      <c r="AV3390" s="230"/>
      <c r="AW3390" s="230"/>
      <c r="AX3390" s="230"/>
      <c r="AY3390" s="230"/>
      <c r="AZ3390" s="230"/>
      <c r="BA3390" s="230"/>
      <c r="BB3390" s="230"/>
      <c r="BC3390" s="230"/>
      <c r="BD3390" s="230"/>
      <c r="BE3390" s="230"/>
      <c r="BF3390" s="230"/>
      <c r="BG3390" s="230"/>
      <c r="BH3390" s="230"/>
      <c r="BI3390" s="230"/>
      <c r="BJ3390" s="230"/>
      <c r="BK3390" s="230"/>
      <c r="BL3390" s="230"/>
      <c r="BM3390" s="230"/>
      <c r="BN3390" s="230"/>
      <c r="BO3390" s="230"/>
      <c r="BP3390" s="230"/>
      <c r="BQ3390" s="230"/>
      <c r="BR3390" s="230"/>
      <c r="BS3390" s="230"/>
      <c r="BT3390" s="230"/>
      <c r="BU3390" s="230"/>
      <c r="BV3390" s="230"/>
      <c r="BW3390" s="230"/>
      <c r="BX3390" s="230"/>
      <c r="BY3390" s="230"/>
      <c r="BZ3390" s="230"/>
      <c r="CA3390" s="230"/>
      <c r="CB3390" s="230"/>
      <c r="CC3390" s="230"/>
      <c r="CD3390" s="230"/>
      <c r="CE3390" s="230"/>
      <c r="CF3390" s="230"/>
      <c r="CG3390" s="230"/>
      <c r="CH3390" s="230"/>
      <c r="CI3390" s="230"/>
      <c r="CJ3390" s="230"/>
    </row>
    <row r="3391" spans="1:88" ht="14.25" customHeight="1">
      <c r="A3391" s="123"/>
      <c r="B3391" s="122"/>
      <c r="C3391" s="123"/>
      <c r="E3391" s="224"/>
      <c r="F3391" s="224"/>
      <c r="G3391" s="224"/>
      <c r="H3391" s="224"/>
      <c r="I3391" s="232"/>
      <c r="J3391" s="224"/>
      <c r="K3391" s="224"/>
      <c r="L3391" s="224"/>
      <c r="M3391" s="233"/>
      <c r="N3391" s="224"/>
      <c r="P3391" s="233"/>
      <c r="Q3391" s="154"/>
      <c r="R3391" s="154"/>
      <c r="S3391" s="154"/>
      <c r="T3391" s="154"/>
      <c r="U3391" s="236"/>
      <c r="V3391" s="225"/>
      <c r="W3391" s="246"/>
      <c r="X3391" s="247"/>
      <c r="Y3391" s="248"/>
      <c r="Z3391" s="249"/>
      <c r="AA3391" s="249"/>
      <c r="AB3391" s="256"/>
      <c r="AC3391" s="256"/>
      <c r="AD3391" s="230"/>
      <c r="AE3391" s="251"/>
      <c r="AF3391" s="252"/>
      <c r="AG3391" s="255"/>
      <c r="AH3391" s="253"/>
      <c r="AI3391" s="230"/>
      <c r="AJ3391" s="230"/>
      <c r="AK3391" s="230"/>
      <c r="AL3391" s="230"/>
      <c r="AM3391" s="230"/>
      <c r="AN3391" s="230"/>
      <c r="AO3391" s="230"/>
      <c r="AP3391" s="230"/>
      <c r="AQ3391" s="230"/>
      <c r="AR3391" s="249"/>
      <c r="AS3391" s="230"/>
      <c r="AT3391" s="230"/>
      <c r="AU3391" s="230"/>
      <c r="AV3391" s="230"/>
      <c r="AW3391" s="230"/>
      <c r="AX3391" s="230"/>
      <c r="AY3391" s="230"/>
      <c r="AZ3391" s="230"/>
      <c r="BA3391" s="230"/>
      <c r="BB3391" s="230"/>
      <c r="BC3391" s="230"/>
      <c r="BD3391" s="230"/>
      <c r="BE3391" s="230"/>
      <c r="BF3391" s="230"/>
      <c r="BG3391" s="230"/>
      <c r="BH3391" s="230"/>
      <c r="BI3391" s="230"/>
      <c r="BJ3391" s="230"/>
      <c r="BK3391" s="230"/>
      <c r="BL3391" s="230"/>
      <c r="BM3391" s="230"/>
      <c r="BN3391" s="230"/>
      <c r="BO3391" s="230"/>
      <c r="BP3391" s="230"/>
      <c r="BQ3391" s="230"/>
      <c r="BR3391" s="230"/>
      <c r="BS3391" s="230"/>
      <c r="BT3391" s="230"/>
      <c r="BU3391" s="230"/>
      <c r="BV3391" s="230"/>
      <c r="BW3391" s="230"/>
      <c r="BX3391" s="230"/>
      <c r="BY3391" s="230"/>
      <c r="BZ3391" s="230"/>
      <c r="CA3391" s="230"/>
      <c r="CB3391" s="230"/>
      <c r="CC3391" s="230"/>
      <c r="CD3391" s="230"/>
      <c r="CE3391" s="230"/>
      <c r="CF3391" s="230"/>
      <c r="CG3391" s="230"/>
      <c r="CH3391" s="230"/>
      <c r="CI3391" s="230"/>
      <c r="CJ3391" s="230"/>
    </row>
    <row r="3392" spans="1:88" ht="14.25" customHeight="1">
      <c r="A3392" s="123"/>
      <c r="B3392" s="122"/>
      <c r="C3392" s="123"/>
      <c r="E3392" s="224"/>
      <c r="F3392" s="224"/>
      <c r="G3392" s="224"/>
      <c r="H3392" s="224"/>
      <c r="I3392" s="232"/>
      <c r="J3392" s="224"/>
      <c r="K3392" s="224"/>
      <c r="L3392" s="224"/>
      <c r="M3392" s="233"/>
      <c r="N3392" s="224"/>
      <c r="P3392" s="233"/>
      <c r="Q3392" s="154"/>
      <c r="R3392" s="154"/>
      <c r="S3392" s="154"/>
      <c r="T3392" s="154"/>
      <c r="U3392" s="236"/>
      <c r="V3392" s="225"/>
      <c r="W3392" s="246"/>
      <c r="X3392" s="247"/>
      <c r="Y3392" s="248"/>
      <c r="Z3392" s="249"/>
      <c r="AA3392" s="249"/>
      <c r="AB3392" s="256"/>
      <c r="AC3392" s="256"/>
      <c r="AD3392" s="230"/>
      <c r="AE3392" s="251"/>
      <c r="AF3392" s="252"/>
      <c r="AG3392" s="255"/>
      <c r="AH3392" s="253"/>
      <c r="AI3392" s="230"/>
      <c r="AJ3392" s="230"/>
      <c r="AK3392" s="230"/>
      <c r="AL3392" s="230"/>
      <c r="AM3392" s="230"/>
      <c r="AN3392" s="230"/>
      <c r="AO3392" s="230"/>
      <c r="AP3392" s="230"/>
      <c r="AQ3392" s="230"/>
      <c r="AR3392" s="249"/>
      <c r="AS3392" s="230"/>
      <c r="AT3392" s="230"/>
      <c r="AU3392" s="230"/>
      <c r="AV3392" s="230"/>
      <c r="AW3392" s="230"/>
      <c r="AX3392" s="230"/>
      <c r="AY3392" s="230"/>
      <c r="AZ3392" s="230"/>
      <c r="BA3392" s="230"/>
      <c r="BB3392" s="230"/>
      <c r="BC3392" s="230"/>
      <c r="BD3392" s="230"/>
      <c r="BE3392" s="230"/>
      <c r="BF3392" s="230"/>
      <c r="BG3392" s="230"/>
      <c r="BH3392" s="230"/>
      <c r="BI3392" s="230"/>
      <c r="BJ3392" s="230"/>
      <c r="BK3392" s="230"/>
      <c r="BL3392" s="230"/>
      <c r="BM3392" s="230"/>
      <c r="BN3392" s="230"/>
      <c r="BO3392" s="230"/>
      <c r="BP3392" s="230"/>
      <c r="BQ3392" s="230"/>
      <c r="BR3392" s="230"/>
      <c r="BS3392" s="230"/>
      <c r="BT3392" s="230"/>
      <c r="BU3392" s="230"/>
      <c r="BV3392" s="230"/>
      <c r="BW3392" s="230"/>
      <c r="BX3392" s="230"/>
      <c r="BY3392" s="230"/>
      <c r="BZ3392" s="230"/>
      <c r="CA3392" s="230"/>
      <c r="CB3392" s="230"/>
      <c r="CC3392" s="230"/>
      <c r="CD3392" s="230"/>
      <c r="CE3392" s="230"/>
      <c r="CF3392" s="230"/>
      <c r="CG3392" s="230"/>
      <c r="CH3392" s="230"/>
      <c r="CI3392" s="230"/>
      <c r="CJ3392" s="230"/>
    </row>
    <row r="3393" spans="1:88" ht="14.25" customHeight="1">
      <c r="A3393" s="123"/>
      <c r="B3393" s="122"/>
      <c r="C3393" s="123"/>
      <c r="E3393" s="224"/>
      <c r="F3393" s="224"/>
      <c r="G3393" s="224"/>
      <c r="H3393" s="224"/>
      <c r="I3393" s="232"/>
      <c r="J3393" s="224"/>
      <c r="K3393" s="224"/>
      <c r="L3393" s="224"/>
      <c r="M3393" s="233"/>
      <c r="N3393" s="224"/>
      <c r="P3393" s="233"/>
      <c r="Q3393" s="154"/>
      <c r="R3393" s="154"/>
      <c r="S3393" s="154"/>
      <c r="T3393" s="154"/>
      <c r="U3393" s="236"/>
      <c r="V3393" s="225"/>
      <c r="W3393" s="246"/>
      <c r="X3393" s="247"/>
      <c r="Y3393" s="248"/>
      <c r="Z3393" s="249"/>
      <c r="AA3393" s="249"/>
      <c r="AB3393" s="256"/>
      <c r="AC3393" s="256"/>
      <c r="AD3393" s="230"/>
      <c r="AE3393" s="251"/>
      <c r="AF3393" s="252"/>
      <c r="AG3393" s="255"/>
      <c r="AH3393" s="253"/>
      <c r="AI3393" s="230"/>
      <c r="AJ3393" s="230"/>
      <c r="AK3393" s="230"/>
      <c r="AL3393" s="230"/>
      <c r="AM3393" s="230"/>
      <c r="AN3393" s="230"/>
      <c r="AO3393" s="230"/>
      <c r="AP3393" s="230"/>
      <c r="AQ3393" s="230"/>
      <c r="AR3393" s="249"/>
      <c r="AS3393" s="230"/>
      <c r="AT3393" s="230"/>
      <c r="AU3393" s="230"/>
      <c r="AV3393" s="230"/>
      <c r="AW3393" s="230"/>
      <c r="AX3393" s="230"/>
      <c r="AY3393" s="230"/>
      <c r="AZ3393" s="230"/>
      <c r="BA3393" s="230"/>
      <c r="BB3393" s="230"/>
      <c r="BC3393" s="230"/>
      <c r="BD3393" s="230"/>
      <c r="BE3393" s="230"/>
      <c r="BF3393" s="230"/>
      <c r="BG3393" s="230"/>
      <c r="BH3393" s="230"/>
      <c r="BI3393" s="230"/>
      <c r="BJ3393" s="230"/>
      <c r="BK3393" s="230"/>
      <c r="BL3393" s="230"/>
      <c r="BM3393" s="230"/>
      <c r="BN3393" s="230"/>
      <c r="BO3393" s="230"/>
      <c r="BP3393" s="230"/>
      <c r="BQ3393" s="230"/>
      <c r="BR3393" s="230"/>
      <c r="BS3393" s="230"/>
      <c r="BT3393" s="230"/>
      <c r="BU3393" s="230"/>
      <c r="BV3393" s="230"/>
      <c r="BW3393" s="230"/>
      <c r="BX3393" s="230"/>
      <c r="BY3393" s="230"/>
      <c r="BZ3393" s="230"/>
      <c r="CA3393" s="230"/>
      <c r="CB3393" s="230"/>
      <c r="CC3393" s="230"/>
      <c r="CD3393" s="230"/>
      <c r="CE3393" s="230"/>
      <c r="CF3393" s="230"/>
      <c r="CG3393" s="230"/>
      <c r="CH3393" s="230"/>
      <c r="CI3393" s="230"/>
      <c r="CJ3393" s="230"/>
    </row>
    <row r="3394" spans="1:88" ht="14.25" customHeight="1">
      <c r="A3394" s="123"/>
      <c r="B3394" s="122"/>
      <c r="C3394" s="123"/>
      <c r="E3394" s="224"/>
      <c r="F3394" s="224"/>
      <c r="G3394" s="224"/>
      <c r="H3394" s="224"/>
      <c r="I3394" s="232"/>
      <c r="J3394" s="224"/>
      <c r="K3394" s="224"/>
      <c r="L3394" s="224"/>
      <c r="M3394" s="233"/>
      <c r="N3394" s="224"/>
      <c r="P3394" s="233"/>
      <c r="Q3394" s="154"/>
      <c r="R3394" s="154"/>
      <c r="S3394" s="154"/>
      <c r="T3394" s="154"/>
      <c r="U3394" s="236"/>
      <c r="V3394" s="225"/>
      <c r="W3394" s="246"/>
      <c r="X3394" s="247"/>
      <c r="Y3394" s="248"/>
      <c r="Z3394" s="249"/>
      <c r="AA3394" s="249"/>
      <c r="AB3394" s="256"/>
      <c r="AC3394" s="256"/>
      <c r="AD3394" s="230"/>
      <c r="AE3394" s="251"/>
      <c r="AF3394" s="252"/>
      <c r="AG3394" s="255"/>
      <c r="AH3394" s="253"/>
      <c r="AI3394" s="230"/>
      <c r="AJ3394" s="230"/>
      <c r="AK3394" s="230"/>
      <c r="AL3394" s="230"/>
      <c r="AM3394" s="230"/>
      <c r="AN3394" s="230"/>
      <c r="AO3394" s="230"/>
      <c r="AP3394" s="230"/>
      <c r="AQ3394" s="230"/>
      <c r="AR3394" s="249"/>
      <c r="AS3394" s="230"/>
      <c r="AT3394" s="230"/>
      <c r="AU3394" s="230"/>
      <c r="AV3394" s="230"/>
      <c r="AW3394" s="230"/>
      <c r="AX3394" s="230"/>
      <c r="AY3394" s="230"/>
      <c r="AZ3394" s="230"/>
      <c r="BA3394" s="230"/>
      <c r="BB3394" s="230"/>
      <c r="BC3394" s="230"/>
      <c r="BD3394" s="230"/>
      <c r="BE3394" s="230"/>
      <c r="BF3394" s="230"/>
      <c r="BG3394" s="230"/>
      <c r="BH3394" s="230"/>
      <c r="BI3394" s="230"/>
      <c r="BJ3394" s="230"/>
      <c r="BK3394" s="230"/>
      <c r="BL3394" s="230"/>
      <c r="BM3394" s="230"/>
      <c r="BN3394" s="230"/>
      <c r="BO3394" s="230"/>
      <c r="BP3394" s="230"/>
      <c r="BQ3394" s="230"/>
      <c r="BR3394" s="230"/>
      <c r="BS3394" s="230"/>
      <c r="BT3394" s="230"/>
      <c r="BU3394" s="230"/>
      <c r="BV3394" s="230"/>
      <c r="BW3394" s="230"/>
      <c r="BX3394" s="230"/>
      <c r="BY3394" s="230"/>
      <c r="BZ3394" s="230"/>
      <c r="CA3394" s="230"/>
      <c r="CB3394" s="230"/>
      <c r="CC3394" s="230"/>
      <c r="CD3394" s="230"/>
      <c r="CE3394" s="230"/>
      <c r="CF3394" s="230"/>
      <c r="CG3394" s="230"/>
      <c r="CH3394" s="230"/>
      <c r="CI3394" s="230"/>
      <c r="CJ3394" s="230"/>
    </row>
    <row r="3395" spans="1:88" ht="14.25" customHeight="1">
      <c r="A3395" s="123"/>
      <c r="B3395" s="122"/>
      <c r="C3395" s="123"/>
      <c r="E3395" s="224"/>
      <c r="F3395" s="224"/>
      <c r="G3395" s="224"/>
      <c r="H3395" s="224"/>
      <c r="I3395" s="232"/>
      <c r="J3395" s="224"/>
      <c r="K3395" s="224"/>
      <c r="L3395" s="224"/>
      <c r="M3395" s="233"/>
      <c r="N3395" s="224"/>
      <c r="P3395" s="233"/>
      <c r="Q3395" s="154"/>
      <c r="R3395" s="154"/>
      <c r="S3395" s="154"/>
      <c r="T3395" s="154"/>
      <c r="U3395" s="236"/>
      <c r="V3395" s="225"/>
      <c r="W3395" s="246"/>
      <c r="X3395" s="247"/>
      <c r="Y3395" s="248"/>
      <c r="Z3395" s="249"/>
      <c r="AA3395" s="249"/>
      <c r="AB3395" s="256"/>
      <c r="AC3395" s="256"/>
      <c r="AD3395" s="230"/>
      <c r="AE3395" s="251"/>
      <c r="AF3395" s="252"/>
      <c r="AG3395" s="255"/>
      <c r="AH3395" s="253"/>
      <c r="AI3395" s="230"/>
      <c r="AJ3395" s="230"/>
      <c r="AK3395" s="230"/>
      <c r="AL3395" s="230"/>
      <c r="AM3395" s="230"/>
      <c r="AN3395" s="230"/>
      <c r="AO3395" s="230"/>
      <c r="AP3395" s="230"/>
      <c r="AQ3395" s="230"/>
      <c r="AR3395" s="249"/>
      <c r="AS3395" s="230"/>
      <c r="AT3395" s="230"/>
      <c r="AU3395" s="230"/>
      <c r="AV3395" s="230"/>
      <c r="AW3395" s="230"/>
      <c r="AX3395" s="230"/>
      <c r="AY3395" s="230"/>
      <c r="AZ3395" s="230"/>
      <c r="BA3395" s="230"/>
      <c r="BB3395" s="230"/>
      <c r="BC3395" s="230"/>
      <c r="BD3395" s="230"/>
      <c r="BE3395" s="230"/>
      <c r="BF3395" s="230"/>
      <c r="BG3395" s="230"/>
      <c r="BH3395" s="230"/>
      <c r="BI3395" s="230"/>
      <c r="BJ3395" s="230"/>
      <c r="BK3395" s="230"/>
      <c r="BL3395" s="230"/>
      <c r="BM3395" s="230"/>
      <c r="BN3395" s="230"/>
      <c r="BO3395" s="230"/>
      <c r="BP3395" s="230"/>
      <c r="BQ3395" s="230"/>
      <c r="BR3395" s="230"/>
      <c r="BS3395" s="230"/>
      <c r="BT3395" s="230"/>
      <c r="BU3395" s="230"/>
      <c r="BV3395" s="230"/>
      <c r="BW3395" s="230"/>
      <c r="BX3395" s="230"/>
      <c r="BY3395" s="230"/>
      <c r="BZ3395" s="230"/>
      <c r="CA3395" s="230"/>
      <c r="CB3395" s="230"/>
      <c r="CC3395" s="230"/>
      <c r="CD3395" s="230"/>
      <c r="CE3395" s="230"/>
      <c r="CF3395" s="230"/>
      <c r="CG3395" s="230"/>
      <c r="CH3395" s="230"/>
      <c r="CI3395" s="230"/>
      <c r="CJ3395" s="230"/>
    </row>
    <row r="3396" spans="1:88" ht="14.25" customHeight="1">
      <c r="A3396" s="123"/>
      <c r="B3396" s="122"/>
      <c r="C3396" s="123"/>
      <c r="E3396" s="224"/>
      <c r="F3396" s="224"/>
      <c r="G3396" s="224"/>
      <c r="H3396" s="224"/>
      <c r="I3396" s="232"/>
      <c r="J3396" s="224"/>
      <c r="K3396" s="224"/>
      <c r="L3396" s="224"/>
      <c r="M3396" s="233"/>
      <c r="N3396" s="224"/>
      <c r="P3396" s="233"/>
      <c r="Q3396" s="154"/>
      <c r="R3396" s="154"/>
      <c r="S3396" s="154"/>
      <c r="T3396" s="154"/>
      <c r="U3396" s="236"/>
      <c r="V3396" s="225"/>
      <c r="W3396" s="246"/>
      <c r="X3396" s="247"/>
      <c r="Y3396" s="248"/>
      <c r="Z3396" s="249"/>
      <c r="AA3396" s="249"/>
      <c r="AB3396" s="256"/>
      <c r="AC3396" s="256"/>
      <c r="AD3396" s="230"/>
      <c r="AE3396" s="251"/>
      <c r="AF3396" s="252"/>
      <c r="AG3396" s="255"/>
      <c r="AH3396" s="253"/>
      <c r="AI3396" s="230"/>
      <c r="AJ3396" s="230"/>
      <c r="AK3396" s="230"/>
      <c r="AL3396" s="230"/>
      <c r="AM3396" s="230"/>
      <c r="AN3396" s="230"/>
      <c r="AO3396" s="230"/>
      <c r="AP3396" s="230"/>
      <c r="AQ3396" s="230"/>
      <c r="AR3396" s="249"/>
      <c r="AS3396" s="230"/>
      <c r="AT3396" s="230"/>
      <c r="AU3396" s="230"/>
      <c r="AV3396" s="230"/>
      <c r="AW3396" s="230"/>
      <c r="AX3396" s="230"/>
      <c r="AY3396" s="230"/>
      <c r="AZ3396" s="230"/>
      <c r="BA3396" s="230"/>
      <c r="BB3396" s="230"/>
      <c r="BC3396" s="230"/>
      <c r="BD3396" s="230"/>
      <c r="BE3396" s="230"/>
      <c r="BF3396" s="230"/>
      <c r="BG3396" s="230"/>
      <c r="BH3396" s="230"/>
      <c r="BI3396" s="230"/>
      <c r="BJ3396" s="230"/>
      <c r="BK3396" s="230"/>
      <c r="BL3396" s="230"/>
      <c r="BM3396" s="230"/>
      <c r="BN3396" s="230"/>
      <c r="BO3396" s="230"/>
      <c r="BP3396" s="230"/>
      <c r="BQ3396" s="230"/>
      <c r="BR3396" s="230"/>
      <c r="BS3396" s="230"/>
      <c r="BT3396" s="230"/>
      <c r="BU3396" s="230"/>
      <c r="BV3396" s="230"/>
      <c r="BW3396" s="230"/>
      <c r="BX3396" s="230"/>
      <c r="BY3396" s="230"/>
      <c r="BZ3396" s="230"/>
      <c r="CA3396" s="230"/>
      <c r="CB3396" s="230"/>
      <c r="CC3396" s="230"/>
      <c r="CD3396" s="230"/>
      <c r="CE3396" s="230"/>
      <c r="CF3396" s="230"/>
      <c r="CG3396" s="230"/>
      <c r="CH3396" s="230"/>
      <c r="CI3396" s="230"/>
      <c r="CJ3396" s="230"/>
    </row>
    <row r="3397" spans="1:88" ht="14.25" customHeight="1">
      <c r="A3397" s="123"/>
      <c r="B3397" s="122"/>
      <c r="C3397" s="123"/>
      <c r="E3397" s="224"/>
      <c r="F3397" s="224"/>
      <c r="G3397" s="224"/>
      <c r="H3397" s="224"/>
      <c r="I3397" s="232"/>
      <c r="J3397" s="224"/>
      <c r="K3397" s="224"/>
      <c r="L3397" s="224"/>
      <c r="M3397" s="233"/>
      <c r="N3397" s="224"/>
      <c r="P3397" s="233"/>
      <c r="Q3397" s="154"/>
      <c r="R3397" s="154"/>
      <c r="S3397" s="154"/>
      <c r="T3397" s="154"/>
      <c r="U3397" s="236"/>
      <c r="V3397" s="225"/>
      <c r="W3397" s="246"/>
      <c r="X3397" s="247"/>
      <c r="Y3397" s="248"/>
      <c r="Z3397" s="249"/>
      <c r="AA3397" s="249"/>
      <c r="AB3397" s="256"/>
      <c r="AC3397" s="256"/>
      <c r="AD3397" s="230"/>
      <c r="AE3397" s="251"/>
      <c r="AF3397" s="252"/>
      <c r="AG3397" s="255"/>
      <c r="AH3397" s="253"/>
      <c r="AI3397" s="230"/>
      <c r="AJ3397" s="230"/>
      <c r="AK3397" s="230"/>
      <c r="AL3397" s="230"/>
      <c r="AM3397" s="230"/>
      <c r="AN3397" s="230"/>
      <c r="AO3397" s="230"/>
      <c r="AP3397" s="230"/>
      <c r="AQ3397" s="230"/>
      <c r="AR3397" s="249"/>
      <c r="AS3397" s="230"/>
      <c r="AT3397" s="230"/>
      <c r="AU3397" s="230"/>
      <c r="AV3397" s="230"/>
      <c r="AW3397" s="230"/>
      <c r="AX3397" s="230"/>
      <c r="AY3397" s="230"/>
      <c r="AZ3397" s="230"/>
      <c r="BA3397" s="230"/>
      <c r="BB3397" s="230"/>
      <c r="BC3397" s="230"/>
      <c r="BD3397" s="230"/>
      <c r="BE3397" s="230"/>
      <c r="BF3397" s="230"/>
      <c r="BG3397" s="230"/>
      <c r="BH3397" s="230"/>
      <c r="BI3397" s="230"/>
      <c r="BJ3397" s="230"/>
      <c r="BK3397" s="230"/>
      <c r="BL3397" s="230"/>
      <c r="BM3397" s="230"/>
      <c r="BN3397" s="230"/>
      <c r="BO3397" s="230"/>
      <c r="BP3397" s="230"/>
      <c r="BQ3397" s="230"/>
      <c r="BR3397" s="230"/>
      <c r="BS3397" s="230"/>
      <c r="BT3397" s="230"/>
      <c r="BU3397" s="230"/>
      <c r="BV3397" s="230"/>
      <c r="BW3397" s="230"/>
      <c r="BX3397" s="230"/>
      <c r="BY3397" s="230"/>
      <c r="BZ3397" s="230"/>
      <c r="CA3397" s="230"/>
      <c r="CB3397" s="230"/>
      <c r="CC3397" s="230"/>
      <c r="CD3397" s="230"/>
      <c r="CE3397" s="230"/>
      <c r="CF3397" s="230"/>
      <c r="CG3397" s="230"/>
      <c r="CH3397" s="230"/>
      <c r="CI3397" s="230"/>
      <c r="CJ3397" s="230"/>
    </row>
    <row r="3398" spans="1:88" ht="14.25" customHeight="1">
      <c r="A3398" s="123"/>
      <c r="B3398" s="122"/>
      <c r="C3398" s="123"/>
      <c r="E3398" s="224"/>
      <c r="F3398" s="224"/>
      <c r="G3398" s="224"/>
      <c r="H3398" s="224"/>
      <c r="I3398" s="232"/>
      <c r="J3398" s="224"/>
      <c r="K3398" s="224"/>
      <c r="L3398" s="224"/>
      <c r="M3398" s="233"/>
      <c r="N3398" s="224"/>
      <c r="P3398" s="233"/>
      <c r="Q3398" s="154"/>
      <c r="R3398" s="154"/>
      <c r="S3398" s="154"/>
      <c r="T3398" s="154"/>
      <c r="U3398" s="236"/>
      <c r="V3398" s="225"/>
      <c r="W3398" s="246"/>
      <c r="X3398" s="247"/>
      <c r="Y3398" s="248"/>
      <c r="Z3398" s="249"/>
      <c r="AA3398" s="249"/>
      <c r="AB3398" s="256"/>
      <c r="AC3398" s="256"/>
      <c r="AD3398" s="230"/>
      <c r="AE3398" s="251"/>
      <c r="AF3398" s="252"/>
      <c r="AG3398" s="255"/>
      <c r="AH3398" s="253"/>
      <c r="AI3398" s="230"/>
      <c r="AJ3398" s="230"/>
      <c r="AK3398" s="230"/>
      <c r="AL3398" s="230"/>
      <c r="AM3398" s="230"/>
      <c r="AN3398" s="230"/>
      <c r="AO3398" s="230"/>
      <c r="AP3398" s="230"/>
      <c r="AQ3398" s="230"/>
      <c r="AR3398" s="249"/>
      <c r="AS3398" s="230"/>
      <c r="AT3398" s="230"/>
      <c r="AU3398" s="230"/>
      <c r="AV3398" s="230"/>
      <c r="AW3398" s="230"/>
      <c r="AX3398" s="230"/>
      <c r="AY3398" s="230"/>
      <c r="AZ3398" s="230"/>
      <c r="BA3398" s="230"/>
      <c r="BB3398" s="230"/>
      <c r="BC3398" s="230"/>
      <c r="BD3398" s="230"/>
      <c r="BE3398" s="230"/>
      <c r="BF3398" s="230"/>
      <c r="BG3398" s="230"/>
      <c r="BH3398" s="230"/>
      <c r="BI3398" s="230"/>
      <c r="BJ3398" s="230"/>
      <c r="BK3398" s="230"/>
      <c r="BL3398" s="230"/>
      <c r="BM3398" s="230"/>
      <c r="BN3398" s="230"/>
      <c r="BO3398" s="230"/>
      <c r="BP3398" s="230"/>
      <c r="BQ3398" s="230"/>
      <c r="BR3398" s="230"/>
      <c r="BS3398" s="230"/>
      <c r="BT3398" s="230"/>
      <c r="BU3398" s="230"/>
      <c r="BV3398" s="230"/>
      <c r="BW3398" s="230"/>
      <c r="BX3398" s="230"/>
      <c r="BY3398" s="230"/>
      <c r="BZ3398" s="230"/>
      <c r="CA3398" s="230"/>
      <c r="CB3398" s="230"/>
      <c r="CC3398" s="230"/>
      <c r="CD3398" s="230"/>
      <c r="CE3398" s="230"/>
      <c r="CF3398" s="230"/>
      <c r="CG3398" s="230"/>
      <c r="CH3398" s="230"/>
      <c r="CI3398" s="230"/>
      <c r="CJ3398" s="230"/>
    </row>
    <row r="3399" spans="1:88" ht="14.25" customHeight="1">
      <c r="A3399" s="123"/>
      <c r="B3399" s="122"/>
      <c r="C3399" s="123"/>
      <c r="E3399" s="224"/>
      <c r="F3399" s="224"/>
      <c r="G3399" s="224"/>
      <c r="H3399" s="224"/>
      <c r="I3399" s="232"/>
      <c r="J3399" s="224"/>
      <c r="K3399" s="224"/>
      <c r="L3399" s="224"/>
      <c r="M3399" s="233"/>
      <c r="N3399" s="224"/>
      <c r="P3399" s="233"/>
      <c r="Q3399" s="154"/>
      <c r="R3399" s="154"/>
      <c r="S3399" s="154"/>
      <c r="T3399" s="154"/>
      <c r="U3399" s="236"/>
      <c r="V3399" s="225"/>
      <c r="W3399" s="246"/>
      <c r="X3399" s="247"/>
      <c r="Y3399" s="248"/>
      <c r="Z3399" s="249"/>
      <c r="AA3399" s="249"/>
      <c r="AB3399" s="256"/>
      <c r="AC3399" s="256"/>
      <c r="AD3399" s="230"/>
      <c r="AE3399" s="251"/>
      <c r="AF3399" s="252"/>
      <c r="AG3399" s="255"/>
      <c r="AH3399" s="253"/>
      <c r="AI3399" s="230"/>
      <c r="AJ3399" s="230"/>
      <c r="AK3399" s="230"/>
      <c r="AL3399" s="230"/>
      <c r="AM3399" s="230"/>
      <c r="AN3399" s="230"/>
      <c r="AO3399" s="230"/>
      <c r="AP3399" s="230"/>
      <c r="AQ3399" s="230"/>
      <c r="AR3399" s="249"/>
      <c r="AS3399" s="230"/>
      <c r="AT3399" s="230"/>
      <c r="AU3399" s="230"/>
      <c r="AV3399" s="230"/>
      <c r="AW3399" s="230"/>
      <c r="AX3399" s="230"/>
      <c r="AY3399" s="230"/>
      <c r="AZ3399" s="230"/>
      <c r="BA3399" s="230"/>
      <c r="BB3399" s="230"/>
      <c r="BC3399" s="230"/>
      <c r="BD3399" s="230"/>
      <c r="BE3399" s="230"/>
      <c r="BF3399" s="230"/>
      <c r="BG3399" s="230"/>
      <c r="BH3399" s="230"/>
      <c r="BI3399" s="230"/>
      <c r="BJ3399" s="230"/>
      <c r="BK3399" s="230"/>
      <c r="BL3399" s="230"/>
      <c r="BM3399" s="230"/>
      <c r="BN3399" s="230"/>
      <c r="BO3399" s="230"/>
      <c r="BP3399" s="230"/>
      <c r="BQ3399" s="230"/>
      <c r="BR3399" s="230"/>
      <c r="BS3399" s="230"/>
      <c r="BT3399" s="230"/>
      <c r="BU3399" s="230"/>
      <c r="BV3399" s="230"/>
      <c r="BW3399" s="230"/>
      <c r="BX3399" s="230"/>
      <c r="BY3399" s="230"/>
      <c r="BZ3399" s="230"/>
      <c r="CA3399" s="230"/>
      <c r="CB3399" s="230"/>
      <c r="CC3399" s="230"/>
      <c r="CD3399" s="230"/>
      <c r="CE3399" s="230"/>
      <c r="CF3399" s="230"/>
      <c r="CG3399" s="230"/>
      <c r="CH3399" s="230"/>
      <c r="CI3399" s="230"/>
      <c r="CJ3399" s="230"/>
    </row>
    <row r="3400" spans="1:88" ht="14.25" customHeight="1">
      <c r="A3400" s="123"/>
      <c r="B3400" s="122"/>
      <c r="C3400" s="123"/>
      <c r="E3400" s="224"/>
      <c r="F3400" s="224"/>
      <c r="G3400" s="224"/>
      <c r="H3400" s="224"/>
      <c r="I3400" s="232"/>
      <c r="J3400" s="224"/>
      <c r="K3400" s="224"/>
      <c r="L3400" s="224"/>
      <c r="M3400" s="233"/>
      <c r="N3400" s="224"/>
      <c r="P3400" s="233"/>
      <c r="Q3400" s="154"/>
      <c r="R3400" s="154"/>
      <c r="S3400" s="154"/>
      <c r="T3400" s="154"/>
      <c r="U3400" s="236"/>
      <c r="V3400" s="225"/>
      <c r="W3400" s="246"/>
      <c r="X3400" s="247"/>
      <c r="Y3400" s="248"/>
      <c r="Z3400" s="249"/>
      <c r="AA3400" s="249"/>
      <c r="AB3400" s="256"/>
      <c r="AC3400" s="256"/>
      <c r="AD3400" s="230"/>
      <c r="AE3400" s="251"/>
      <c r="AF3400" s="252"/>
      <c r="AG3400" s="255"/>
      <c r="AH3400" s="253"/>
      <c r="AI3400" s="230"/>
      <c r="AJ3400" s="230"/>
      <c r="AK3400" s="230"/>
      <c r="AL3400" s="230"/>
      <c r="AM3400" s="230"/>
      <c r="AN3400" s="230"/>
      <c r="AO3400" s="230"/>
      <c r="AP3400" s="230"/>
      <c r="AQ3400" s="230"/>
      <c r="AR3400" s="249"/>
      <c r="AS3400" s="230"/>
      <c r="AT3400" s="230"/>
      <c r="AU3400" s="230"/>
      <c r="AV3400" s="230"/>
      <c r="AW3400" s="230"/>
      <c r="AX3400" s="230"/>
      <c r="AY3400" s="230"/>
      <c r="AZ3400" s="230"/>
      <c r="BA3400" s="230"/>
      <c r="BB3400" s="230"/>
      <c r="BC3400" s="230"/>
      <c r="BD3400" s="230"/>
      <c r="BE3400" s="230"/>
      <c r="BF3400" s="230"/>
      <c r="BG3400" s="230"/>
      <c r="BH3400" s="230"/>
      <c r="BI3400" s="230"/>
      <c r="BJ3400" s="230"/>
      <c r="BK3400" s="230"/>
      <c r="BL3400" s="230"/>
      <c r="BM3400" s="230"/>
      <c r="BN3400" s="230"/>
      <c r="BO3400" s="230"/>
      <c r="BP3400" s="230"/>
      <c r="BQ3400" s="230"/>
      <c r="BR3400" s="230"/>
      <c r="BS3400" s="230"/>
      <c r="BT3400" s="230"/>
      <c r="BU3400" s="230"/>
      <c r="BV3400" s="230"/>
      <c r="BW3400" s="230"/>
      <c r="BX3400" s="230"/>
      <c r="BY3400" s="230"/>
      <c r="BZ3400" s="230"/>
      <c r="CA3400" s="230"/>
      <c r="CB3400" s="230"/>
      <c r="CC3400" s="230"/>
      <c r="CD3400" s="230"/>
      <c r="CE3400" s="230"/>
      <c r="CF3400" s="230"/>
      <c r="CG3400" s="230"/>
      <c r="CH3400" s="230"/>
      <c r="CI3400" s="230"/>
      <c r="CJ3400" s="230"/>
    </row>
    <row r="3401" spans="1:88" ht="14.25" customHeight="1">
      <c r="A3401" s="123"/>
      <c r="B3401" s="122"/>
      <c r="C3401" s="123"/>
      <c r="E3401" s="224"/>
      <c r="F3401" s="224"/>
      <c r="G3401" s="224"/>
      <c r="H3401" s="224"/>
      <c r="I3401" s="232"/>
      <c r="J3401" s="224"/>
      <c r="K3401" s="224"/>
      <c r="L3401" s="224"/>
      <c r="M3401" s="233"/>
      <c r="N3401" s="224"/>
      <c r="P3401" s="233"/>
      <c r="Q3401" s="154"/>
      <c r="R3401" s="154"/>
      <c r="S3401" s="154"/>
      <c r="T3401" s="154"/>
      <c r="U3401" s="236"/>
      <c r="V3401" s="225"/>
      <c r="W3401" s="246"/>
      <c r="X3401" s="247"/>
      <c r="Y3401" s="248"/>
      <c r="Z3401" s="249"/>
      <c r="AA3401" s="249"/>
      <c r="AB3401" s="256"/>
      <c r="AC3401" s="256"/>
      <c r="AD3401" s="230"/>
      <c r="AE3401" s="251"/>
      <c r="AF3401" s="252"/>
      <c r="AG3401" s="255"/>
      <c r="AH3401" s="253"/>
      <c r="AI3401" s="230"/>
      <c r="AJ3401" s="230"/>
      <c r="AK3401" s="230"/>
      <c r="AL3401" s="230"/>
      <c r="AM3401" s="230"/>
      <c r="AN3401" s="230"/>
      <c r="AO3401" s="230"/>
      <c r="AP3401" s="230"/>
      <c r="AQ3401" s="230"/>
      <c r="AR3401" s="249"/>
      <c r="AS3401" s="230"/>
      <c r="AT3401" s="230"/>
      <c r="AU3401" s="230"/>
      <c r="AV3401" s="230"/>
      <c r="AW3401" s="230"/>
      <c r="AX3401" s="230"/>
      <c r="AY3401" s="230"/>
      <c r="AZ3401" s="230"/>
      <c r="BA3401" s="230"/>
      <c r="BB3401" s="230"/>
      <c r="BC3401" s="230"/>
      <c r="BD3401" s="230"/>
      <c r="BE3401" s="230"/>
      <c r="BF3401" s="230"/>
      <c r="BG3401" s="230"/>
      <c r="BH3401" s="230"/>
      <c r="BI3401" s="230"/>
      <c r="BJ3401" s="230"/>
      <c r="BK3401" s="230"/>
      <c r="BL3401" s="230"/>
      <c r="BM3401" s="230"/>
      <c r="BN3401" s="230"/>
      <c r="BO3401" s="230"/>
      <c r="BP3401" s="230"/>
      <c r="BQ3401" s="230"/>
      <c r="BR3401" s="230"/>
      <c r="BS3401" s="230"/>
      <c r="BT3401" s="230"/>
      <c r="BU3401" s="230"/>
      <c r="BV3401" s="230"/>
      <c r="BW3401" s="230"/>
      <c r="BX3401" s="230"/>
      <c r="BY3401" s="230"/>
      <c r="BZ3401" s="230"/>
      <c r="CA3401" s="230"/>
      <c r="CB3401" s="230"/>
      <c r="CC3401" s="230"/>
      <c r="CD3401" s="230"/>
      <c r="CE3401" s="230"/>
      <c r="CF3401" s="230"/>
      <c r="CG3401" s="230"/>
      <c r="CH3401" s="230"/>
      <c r="CI3401" s="230"/>
      <c r="CJ3401" s="230"/>
    </row>
    <row r="3402" spans="1:88" ht="14.25" customHeight="1">
      <c r="A3402" s="123"/>
      <c r="B3402" s="122"/>
      <c r="C3402" s="123"/>
      <c r="E3402" s="224"/>
      <c r="F3402" s="224"/>
      <c r="G3402" s="224"/>
      <c r="H3402" s="224"/>
      <c r="I3402" s="232"/>
      <c r="J3402" s="224"/>
      <c r="K3402" s="224"/>
      <c r="L3402" s="224"/>
      <c r="M3402" s="233"/>
      <c r="N3402" s="224"/>
      <c r="P3402" s="233"/>
      <c r="Q3402" s="154"/>
      <c r="R3402" s="154"/>
      <c r="S3402" s="154"/>
      <c r="T3402" s="154"/>
      <c r="U3402" s="236"/>
      <c r="V3402" s="225"/>
      <c r="W3402" s="246"/>
      <c r="X3402" s="247"/>
      <c r="Y3402" s="248"/>
      <c r="Z3402" s="249"/>
      <c r="AA3402" s="249"/>
      <c r="AB3402" s="256"/>
      <c r="AC3402" s="256"/>
      <c r="AD3402" s="230"/>
      <c r="AE3402" s="251"/>
      <c r="AF3402" s="252"/>
      <c r="AG3402" s="255"/>
      <c r="AH3402" s="253"/>
      <c r="AI3402" s="230"/>
      <c r="AJ3402" s="230"/>
      <c r="AK3402" s="230"/>
      <c r="AL3402" s="230"/>
      <c r="AM3402" s="230"/>
      <c r="AN3402" s="230"/>
      <c r="AO3402" s="230"/>
      <c r="AP3402" s="230"/>
      <c r="AQ3402" s="230"/>
      <c r="AR3402" s="249"/>
      <c r="AS3402" s="230"/>
      <c r="AT3402" s="230"/>
      <c r="AU3402" s="230"/>
      <c r="AV3402" s="230"/>
      <c r="AW3402" s="230"/>
      <c r="AX3402" s="230"/>
      <c r="AY3402" s="230"/>
      <c r="AZ3402" s="230"/>
      <c r="BA3402" s="230"/>
      <c r="BB3402" s="230"/>
      <c r="BC3402" s="230"/>
      <c r="BD3402" s="230"/>
      <c r="BE3402" s="230"/>
      <c r="BF3402" s="230"/>
      <c r="BG3402" s="230"/>
      <c r="BH3402" s="230"/>
      <c r="BI3402" s="230"/>
      <c r="BJ3402" s="230"/>
      <c r="BK3402" s="230"/>
      <c r="BL3402" s="230"/>
      <c r="BM3402" s="230"/>
      <c r="BN3402" s="230"/>
      <c r="BO3402" s="230"/>
      <c r="BP3402" s="230"/>
      <c r="BQ3402" s="230"/>
      <c r="BR3402" s="230"/>
      <c r="BS3402" s="230"/>
      <c r="BT3402" s="230"/>
      <c r="BU3402" s="230"/>
      <c r="BV3402" s="230"/>
      <c r="BW3402" s="230"/>
      <c r="BX3402" s="230"/>
      <c r="BY3402" s="230"/>
      <c r="BZ3402" s="230"/>
      <c r="CA3402" s="230"/>
      <c r="CB3402" s="230"/>
      <c r="CC3402" s="230"/>
      <c r="CD3402" s="230"/>
      <c r="CE3402" s="230"/>
      <c r="CF3402" s="230"/>
      <c r="CG3402" s="230"/>
      <c r="CH3402" s="230"/>
      <c r="CI3402" s="230"/>
      <c r="CJ3402" s="230"/>
    </row>
    <row r="3403" spans="1:88" ht="14.25" customHeight="1">
      <c r="A3403" s="123"/>
      <c r="B3403" s="122"/>
      <c r="C3403" s="123"/>
      <c r="E3403" s="224"/>
      <c r="F3403" s="224"/>
      <c r="G3403" s="224"/>
      <c r="H3403" s="224"/>
      <c r="I3403" s="232"/>
      <c r="J3403" s="224"/>
      <c r="K3403" s="224"/>
      <c r="L3403" s="224"/>
      <c r="M3403" s="233"/>
      <c r="N3403" s="224"/>
      <c r="P3403" s="233"/>
      <c r="Q3403" s="154"/>
      <c r="R3403" s="154"/>
      <c r="S3403" s="154"/>
      <c r="T3403" s="154"/>
      <c r="U3403" s="236"/>
      <c r="V3403" s="225"/>
      <c r="W3403" s="246"/>
      <c r="X3403" s="247"/>
      <c r="Y3403" s="248"/>
      <c r="Z3403" s="249"/>
      <c r="AA3403" s="249"/>
      <c r="AB3403" s="256"/>
      <c r="AC3403" s="256"/>
      <c r="AD3403" s="230"/>
      <c r="AE3403" s="251"/>
      <c r="AF3403" s="252"/>
      <c r="AG3403" s="255"/>
      <c r="AH3403" s="253"/>
      <c r="AI3403" s="230"/>
      <c r="AJ3403" s="230"/>
      <c r="AK3403" s="230"/>
      <c r="AL3403" s="230"/>
      <c r="AM3403" s="230"/>
      <c r="AN3403" s="230"/>
      <c r="AO3403" s="230"/>
      <c r="AP3403" s="230"/>
      <c r="AQ3403" s="230"/>
      <c r="AR3403" s="249"/>
      <c r="AS3403" s="230"/>
      <c r="AT3403" s="230"/>
      <c r="AU3403" s="230"/>
      <c r="AV3403" s="230"/>
      <c r="AW3403" s="230"/>
      <c r="AX3403" s="230"/>
      <c r="AY3403" s="230"/>
      <c r="AZ3403" s="230"/>
      <c r="BA3403" s="230"/>
      <c r="BB3403" s="230"/>
      <c r="BC3403" s="230"/>
      <c r="BD3403" s="230"/>
      <c r="BE3403" s="230"/>
      <c r="BF3403" s="230"/>
      <c r="BG3403" s="230"/>
      <c r="BH3403" s="230"/>
      <c r="BI3403" s="230"/>
      <c r="BJ3403" s="230"/>
      <c r="BK3403" s="230"/>
      <c r="BL3403" s="230"/>
      <c r="BM3403" s="230"/>
      <c r="BN3403" s="230"/>
      <c r="BO3403" s="230"/>
      <c r="BP3403" s="230"/>
      <c r="BQ3403" s="230"/>
      <c r="BR3403" s="230"/>
      <c r="BS3403" s="230"/>
      <c r="BT3403" s="230"/>
      <c r="BU3403" s="230"/>
      <c r="BV3403" s="230"/>
      <c r="BW3403" s="230"/>
      <c r="BX3403" s="230"/>
      <c r="BY3403" s="230"/>
      <c r="BZ3403" s="230"/>
      <c r="CA3403" s="230"/>
      <c r="CB3403" s="230"/>
      <c r="CC3403" s="230"/>
      <c r="CD3403" s="230"/>
      <c r="CE3403" s="230"/>
      <c r="CF3403" s="230"/>
      <c r="CG3403" s="230"/>
      <c r="CH3403" s="230"/>
      <c r="CI3403" s="230"/>
      <c r="CJ3403" s="230"/>
    </row>
    <row r="3404" spans="1:88" ht="14.25" customHeight="1">
      <c r="A3404" s="123"/>
      <c r="B3404" s="122"/>
      <c r="C3404" s="123"/>
      <c r="E3404" s="224"/>
      <c r="F3404" s="224"/>
      <c r="G3404" s="224"/>
      <c r="H3404" s="224"/>
      <c r="I3404" s="232"/>
      <c r="J3404" s="224"/>
      <c r="K3404" s="224"/>
      <c r="L3404" s="224"/>
      <c r="M3404" s="233"/>
      <c r="N3404" s="224"/>
      <c r="P3404" s="233"/>
      <c r="Q3404" s="154"/>
      <c r="R3404" s="154"/>
      <c r="S3404" s="154"/>
      <c r="T3404" s="154"/>
      <c r="U3404" s="236"/>
      <c r="V3404" s="225"/>
      <c r="W3404" s="246"/>
      <c r="X3404" s="247"/>
      <c r="Y3404" s="248"/>
      <c r="Z3404" s="249"/>
      <c r="AA3404" s="249"/>
      <c r="AB3404" s="256"/>
      <c r="AC3404" s="256"/>
      <c r="AD3404" s="230"/>
      <c r="AE3404" s="251"/>
      <c r="AF3404" s="252"/>
      <c r="AG3404" s="255"/>
      <c r="AH3404" s="253"/>
      <c r="AI3404" s="230"/>
      <c r="AJ3404" s="230"/>
      <c r="AK3404" s="230"/>
      <c r="AL3404" s="230"/>
      <c r="AM3404" s="230"/>
      <c r="AN3404" s="230"/>
      <c r="AO3404" s="230"/>
      <c r="AP3404" s="230"/>
      <c r="AQ3404" s="230"/>
      <c r="AR3404" s="249"/>
      <c r="AS3404" s="230"/>
      <c r="AT3404" s="230"/>
      <c r="AU3404" s="230"/>
      <c r="AV3404" s="230"/>
      <c r="AW3404" s="230"/>
      <c r="AX3404" s="230"/>
      <c r="AY3404" s="230"/>
      <c r="AZ3404" s="230"/>
      <c r="BA3404" s="230"/>
      <c r="BB3404" s="230"/>
      <c r="BC3404" s="230"/>
      <c r="BD3404" s="230"/>
      <c r="BE3404" s="230"/>
      <c r="BF3404" s="230"/>
      <c r="BG3404" s="230"/>
      <c r="BH3404" s="230"/>
      <c r="BI3404" s="230"/>
      <c r="BJ3404" s="230"/>
      <c r="BK3404" s="230"/>
      <c r="BL3404" s="230"/>
      <c r="BM3404" s="230"/>
      <c r="BN3404" s="230"/>
      <c r="BO3404" s="230"/>
      <c r="BP3404" s="230"/>
      <c r="BQ3404" s="230"/>
      <c r="BR3404" s="230"/>
      <c r="BS3404" s="230"/>
      <c r="BT3404" s="230"/>
      <c r="BU3404" s="230"/>
      <c r="BV3404" s="230"/>
      <c r="BW3404" s="230"/>
      <c r="BX3404" s="230"/>
      <c r="BY3404" s="230"/>
      <c r="BZ3404" s="230"/>
      <c r="CA3404" s="230"/>
      <c r="CB3404" s="230"/>
      <c r="CC3404" s="230"/>
      <c r="CD3404" s="230"/>
      <c r="CE3404" s="230"/>
      <c r="CF3404" s="230"/>
      <c r="CG3404" s="230"/>
      <c r="CH3404" s="230"/>
      <c r="CI3404" s="230"/>
      <c r="CJ3404" s="230"/>
    </row>
    <row r="3405" spans="1:88" ht="14.25" customHeight="1">
      <c r="A3405" s="123"/>
      <c r="B3405" s="122"/>
      <c r="C3405" s="123"/>
      <c r="E3405" s="224"/>
      <c r="F3405" s="224"/>
      <c r="G3405" s="224"/>
      <c r="H3405" s="224"/>
      <c r="I3405" s="232"/>
      <c r="J3405" s="224"/>
      <c r="K3405" s="224"/>
      <c r="L3405" s="224"/>
      <c r="M3405" s="233"/>
      <c r="N3405" s="224"/>
      <c r="P3405" s="233"/>
      <c r="Q3405" s="154"/>
      <c r="R3405" s="154"/>
      <c r="S3405" s="154"/>
      <c r="T3405" s="154"/>
      <c r="U3405" s="236"/>
      <c r="V3405" s="225"/>
      <c r="W3405" s="246"/>
      <c r="X3405" s="247"/>
      <c r="Y3405" s="248"/>
      <c r="Z3405" s="249"/>
      <c r="AA3405" s="249"/>
      <c r="AB3405" s="256"/>
      <c r="AC3405" s="256"/>
      <c r="AD3405" s="230"/>
      <c r="AE3405" s="251"/>
      <c r="AF3405" s="252"/>
      <c r="AG3405" s="255"/>
      <c r="AH3405" s="253"/>
      <c r="AI3405" s="230"/>
      <c r="AJ3405" s="230"/>
      <c r="AK3405" s="230"/>
      <c r="AL3405" s="230"/>
      <c r="AM3405" s="230"/>
      <c r="AN3405" s="230"/>
      <c r="AO3405" s="230"/>
      <c r="AP3405" s="230"/>
      <c r="AQ3405" s="230"/>
      <c r="AR3405" s="249"/>
      <c r="AS3405" s="230"/>
      <c r="AT3405" s="230"/>
      <c r="AU3405" s="230"/>
      <c r="AV3405" s="230"/>
      <c r="AW3405" s="230"/>
      <c r="AX3405" s="230"/>
      <c r="AY3405" s="230"/>
      <c r="AZ3405" s="230"/>
      <c r="BA3405" s="230"/>
      <c r="BB3405" s="230"/>
      <c r="BC3405" s="230"/>
      <c r="BD3405" s="230"/>
      <c r="BE3405" s="230"/>
      <c r="BF3405" s="230"/>
      <c r="BG3405" s="230"/>
      <c r="BH3405" s="230"/>
      <c r="BI3405" s="230"/>
      <c r="BJ3405" s="230"/>
      <c r="BK3405" s="230"/>
      <c r="BL3405" s="230"/>
      <c r="BM3405" s="230"/>
      <c r="BN3405" s="230"/>
      <c r="BO3405" s="230"/>
      <c r="BP3405" s="230"/>
      <c r="BQ3405" s="230"/>
      <c r="BR3405" s="230"/>
      <c r="BS3405" s="230"/>
      <c r="BT3405" s="230"/>
      <c r="BU3405" s="230"/>
      <c r="BV3405" s="230"/>
      <c r="BW3405" s="230"/>
      <c r="BX3405" s="230"/>
      <c r="BY3405" s="230"/>
      <c r="BZ3405" s="230"/>
      <c r="CA3405" s="230"/>
      <c r="CB3405" s="230"/>
      <c r="CC3405" s="230"/>
      <c r="CD3405" s="230"/>
      <c r="CE3405" s="230"/>
      <c r="CF3405" s="230"/>
      <c r="CG3405" s="230"/>
      <c r="CH3405" s="230"/>
      <c r="CI3405" s="230"/>
      <c r="CJ3405" s="230"/>
    </row>
    <row r="3406" spans="1:88" ht="14.25" customHeight="1">
      <c r="A3406" s="123"/>
      <c r="B3406" s="122"/>
      <c r="C3406" s="123"/>
      <c r="E3406" s="224"/>
      <c r="F3406" s="224"/>
      <c r="G3406" s="224"/>
      <c r="H3406" s="224"/>
      <c r="I3406" s="232"/>
      <c r="J3406" s="224"/>
      <c r="K3406" s="224"/>
      <c r="L3406" s="224"/>
      <c r="M3406" s="233"/>
      <c r="N3406" s="224"/>
      <c r="P3406" s="233"/>
      <c r="Q3406" s="154"/>
      <c r="R3406" s="154"/>
      <c r="S3406" s="154"/>
      <c r="T3406" s="154"/>
      <c r="U3406" s="236"/>
      <c r="V3406" s="225"/>
      <c r="W3406" s="246"/>
      <c r="X3406" s="247"/>
      <c r="Y3406" s="248"/>
      <c r="Z3406" s="249"/>
      <c r="AA3406" s="249"/>
      <c r="AB3406" s="256"/>
      <c r="AC3406" s="256"/>
      <c r="AD3406" s="230"/>
      <c r="AE3406" s="251"/>
      <c r="AF3406" s="252"/>
      <c r="AG3406" s="255"/>
      <c r="AH3406" s="253"/>
      <c r="AI3406" s="230"/>
      <c r="AJ3406" s="230"/>
      <c r="AK3406" s="230"/>
      <c r="AL3406" s="230"/>
      <c r="AM3406" s="230"/>
      <c r="AN3406" s="230"/>
      <c r="AO3406" s="230"/>
      <c r="AP3406" s="230"/>
      <c r="AQ3406" s="230"/>
      <c r="AR3406" s="249"/>
      <c r="AS3406" s="230"/>
      <c r="AT3406" s="230"/>
      <c r="AU3406" s="230"/>
      <c r="AV3406" s="230"/>
      <c r="AW3406" s="230"/>
      <c r="AX3406" s="230"/>
      <c r="AY3406" s="230"/>
      <c r="AZ3406" s="230"/>
      <c r="BA3406" s="230"/>
      <c r="BB3406" s="230"/>
      <c r="BC3406" s="230"/>
      <c r="BD3406" s="230"/>
      <c r="BE3406" s="230"/>
      <c r="BF3406" s="230"/>
      <c r="BG3406" s="230"/>
      <c r="BH3406" s="230"/>
      <c r="BI3406" s="230"/>
      <c r="BJ3406" s="230"/>
      <c r="BK3406" s="230"/>
      <c r="BL3406" s="230"/>
      <c r="BM3406" s="230"/>
      <c r="BN3406" s="230"/>
      <c r="BO3406" s="230"/>
      <c r="BP3406" s="230"/>
      <c r="BQ3406" s="230"/>
      <c r="BR3406" s="230"/>
      <c r="BS3406" s="230"/>
      <c r="BT3406" s="230"/>
      <c r="BU3406" s="230"/>
      <c r="BV3406" s="230"/>
      <c r="BW3406" s="230"/>
      <c r="BX3406" s="230"/>
      <c r="BY3406" s="230"/>
      <c r="BZ3406" s="230"/>
      <c r="CA3406" s="230"/>
      <c r="CB3406" s="230"/>
      <c r="CC3406" s="230"/>
      <c r="CD3406" s="230"/>
      <c r="CE3406" s="230"/>
      <c r="CF3406" s="230"/>
      <c r="CG3406" s="230"/>
      <c r="CH3406" s="230"/>
      <c r="CI3406" s="230"/>
      <c r="CJ3406" s="230"/>
    </row>
    <row r="3407" spans="1:88" ht="14.25" customHeight="1">
      <c r="A3407" s="123"/>
      <c r="B3407" s="122"/>
      <c r="C3407" s="123"/>
      <c r="E3407" s="224"/>
      <c r="F3407" s="224"/>
      <c r="G3407" s="224"/>
      <c r="H3407" s="224"/>
      <c r="I3407" s="232"/>
      <c r="J3407" s="224"/>
      <c r="K3407" s="224"/>
      <c r="L3407" s="224"/>
      <c r="M3407" s="233"/>
      <c r="N3407" s="224"/>
      <c r="P3407" s="233"/>
      <c r="Q3407" s="154"/>
      <c r="R3407" s="154"/>
      <c r="S3407" s="154"/>
      <c r="T3407" s="154"/>
      <c r="U3407" s="236"/>
      <c r="V3407" s="225"/>
      <c r="W3407" s="246"/>
      <c r="X3407" s="247"/>
      <c r="Y3407" s="248"/>
      <c r="Z3407" s="249"/>
      <c r="AA3407" s="249"/>
      <c r="AB3407" s="256"/>
      <c r="AC3407" s="256"/>
      <c r="AD3407" s="230"/>
      <c r="AE3407" s="251"/>
      <c r="AF3407" s="252"/>
      <c r="AG3407" s="255"/>
      <c r="AH3407" s="253"/>
      <c r="AI3407" s="230"/>
      <c r="AJ3407" s="230"/>
      <c r="AK3407" s="230"/>
      <c r="AL3407" s="230"/>
      <c r="AM3407" s="230"/>
      <c r="AN3407" s="230"/>
      <c r="AO3407" s="230"/>
      <c r="AP3407" s="230"/>
      <c r="AQ3407" s="230"/>
      <c r="AR3407" s="249"/>
      <c r="AS3407" s="230"/>
      <c r="AT3407" s="230"/>
      <c r="AU3407" s="230"/>
      <c r="AV3407" s="230"/>
      <c r="AW3407" s="230"/>
      <c r="AX3407" s="230"/>
      <c r="AY3407" s="230"/>
      <c r="AZ3407" s="230"/>
      <c r="BA3407" s="230"/>
      <c r="BB3407" s="230"/>
      <c r="BC3407" s="230"/>
      <c r="BD3407" s="230"/>
      <c r="BE3407" s="230"/>
      <c r="BF3407" s="230"/>
      <c r="BG3407" s="230"/>
      <c r="BH3407" s="230"/>
      <c r="BI3407" s="230"/>
      <c r="BJ3407" s="230"/>
      <c r="BK3407" s="230"/>
      <c r="BL3407" s="230"/>
      <c r="BM3407" s="230"/>
      <c r="BN3407" s="230"/>
      <c r="BO3407" s="230"/>
      <c r="BP3407" s="230"/>
      <c r="BQ3407" s="230"/>
      <c r="BR3407" s="230"/>
      <c r="BS3407" s="230"/>
      <c r="BT3407" s="230"/>
      <c r="BU3407" s="230"/>
      <c r="BV3407" s="230"/>
      <c r="BW3407" s="230"/>
      <c r="BX3407" s="230"/>
      <c r="BY3407" s="230"/>
      <c r="BZ3407" s="230"/>
      <c r="CA3407" s="230"/>
      <c r="CB3407" s="230"/>
      <c r="CC3407" s="230"/>
      <c r="CD3407" s="230"/>
      <c r="CE3407" s="230"/>
      <c r="CF3407" s="230"/>
      <c r="CG3407" s="230"/>
      <c r="CH3407" s="230"/>
      <c r="CI3407" s="230"/>
      <c r="CJ3407" s="230"/>
    </row>
    <row r="3408" spans="1:88" ht="14.25" customHeight="1">
      <c r="A3408" s="123"/>
      <c r="B3408" s="122"/>
      <c r="C3408" s="123"/>
      <c r="E3408" s="224"/>
      <c r="F3408" s="224"/>
      <c r="G3408" s="224"/>
      <c r="H3408" s="224"/>
      <c r="I3408" s="232"/>
      <c r="J3408" s="224"/>
      <c r="K3408" s="224"/>
      <c r="L3408" s="224"/>
      <c r="M3408" s="233"/>
      <c r="N3408" s="224"/>
      <c r="P3408" s="233"/>
      <c r="Q3408" s="154"/>
      <c r="R3408" s="154"/>
      <c r="S3408" s="154"/>
      <c r="T3408" s="154"/>
      <c r="U3408" s="236"/>
      <c r="V3408" s="225"/>
      <c r="W3408" s="246"/>
      <c r="X3408" s="247"/>
      <c r="Y3408" s="248"/>
      <c r="Z3408" s="249"/>
      <c r="AA3408" s="249"/>
      <c r="AB3408" s="256"/>
      <c r="AC3408" s="256"/>
      <c r="AD3408" s="230"/>
      <c r="AE3408" s="251"/>
      <c r="AF3408" s="252"/>
      <c r="AG3408" s="255"/>
      <c r="AH3408" s="253"/>
      <c r="AI3408" s="230"/>
      <c r="AJ3408" s="230"/>
      <c r="AK3408" s="230"/>
      <c r="AL3408" s="230"/>
      <c r="AM3408" s="230"/>
      <c r="AN3408" s="230"/>
      <c r="AO3408" s="230"/>
      <c r="AP3408" s="230"/>
      <c r="AQ3408" s="230"/>
      <c r="AR3408" s="249"/>
      <c r="AS3408" s="230"/>
      <c r="AT3408" s="230"/>
      <c r="AU3408" s="230"/>
      <c r="AV3408" s="230"/>
      <c r="AW3408" s="230"/>
      <c r="AX3408" s="230"/>
      <c r="AY3408" s="230"/>
      <c r="AZ3408" s="230"/>
      <c r="BA3408" s="230"/>
      <c r="BB3408" s="230"/>
      <c r="BC3408" s="230"/>
      <c r="BD3408" s="230"/>
      <c r="BE3408" s="230"/>
      <c r="BF3408" s="230"/>
      <c r="BG3408" s="230"/>
      <c r="BH3408" s="230"/>
      <c r="BI3408" s="230"/>
      <c r="BJ3408" s="230"/>
      <c r="BK3408" s="230"/>
      <c r="BL3408" s="230"/>
      <c r="BM3408" s="230"/>
      <c r="BN3408" s="230"/>
      <c r="BO3408" s="230"/>
      <c r="BP3408" s="230"/>
      <c r="BQ3408" s="230"/>
      <c r="BR3408" s="230"/>
      <c r="BS3408" s="230"/>
      <c r="BT3408" s="230"/>
      <c r="BU3408" s="230"/>
      <c r="BV3408" s="230"/>
      <c r="BW3408" s="230"/>
      <c r="BX3408" s="230"/>
      <c r="BY3408" s="230"/>
      <c r="BZ3408" s="230"/>
      <c r="CA3408" s="230"/>
      <c r="CB3408" s="230"/>
      <c r="CC3408" s="230"/>
      <c r="CD3408" s="230"/>
      <c r="CE3408" s="230"/>
      <c r="CF3408" s="230"/>
      <c r="CG3408" s="230"/>
      <c r="CH3408" s="230"/>
      <c r="CI3408" s="230"/>
      <c r="CJ3408" s="230"/>
    </row>
    <row r="3409" spans="1:88" ht="14.25" customHeight="1">
      <c r="A3409" s="123"/>
      <c r="B3409" s="122"/>
      <c r="C3409" s="123"/>
      <c r="E3409" s="224"/>
      <c r="F3409" s="224"/>
      <c r="G3409" s="224"/>
      <c r="H3409" s="224"/>
      <c r="I3409" s="232"/>
      <c r="J3409" s="224"/>
      <c r="K3409" s="224"/>
      <c r="L3409" s="224"/>
      <c r="M3409" s="233"/>
      <c r="N3409" s="224"/>
      <c r="P3409" s="233"/>
      <c r="Q3409" s="154"/>
      <c r="R3409" s="154"/>
      <c r="S3409" s="154"/>
      <c r="T3409" s="154"/>
      <c r="U3409" s="236"/>
      <c r="V3409" s="225"/>
      <c r="W3409" s="246"/>
      <c r="X3409" s="247"/>
      <c r="Y3409" s="248"/>
      <c r="Z3409" s="249"/>
      <c r="AA3409" s="249"/>
      <c r="AB3409" s="256"/>
      <c r="AC3409" s="256"/>
      <c r="AD3409" s="230"/>
      <c r="AE3409" s="251"/>
      <c r="AF3409" s="252"/>
      <c r="AG3409" s="255"/>
      <c r="AH3409" s="253"/>
      <c r="AI3409" s="230"/>
      <c r="AJ3409" s="230"/>
      <c r="AK3409" s="230"/>
      <c r="AL3409" s="230"/>
      <c r="AM3409" s="230"/>
      <c r="AN3409" s="230"/>
      <c r="AO3409" s="230"/>
      <c r="AP3409" s="230"/>
      <c r="AQ3409" s="230"/>
      <c r="AR3409" s="249"/>
      <c r="AS3409" s="230"/>
      <c r="AT3409" s="230"/>
      <c r="AU3409" s="230"/>
      <c r="AV3409" s="230"/>
      <c r="AW3409" s="230"/>
      <c r="AX3409" s="230"/>
      <c r="AY3409" s="230"/>
      <c r="AZ3409" s="230"/>
      <c r="BA3409" s="230"/>
      <c r="BB3409" s="230"/>
      <c r="BC3409" s="230"/>
      <c r="BD3409" s="230"/>
      <c r="BE3409" s="230"/>
      <c r="BF3409" s="230"/>
      <c r="BG3409" s="230"/>
      <c r="BH3409" s="230"/>
      <c r="BI3409" s="230"/>
      <c r="BJ3409" s="230"/>
      <c r="BK3409" s="230"/>
      <c r="BL3409" s="230"/>
      <c r="BM3409" s="230"/>
      <c r="BN3409" s="230"/>
      <c r="BO3409" s="230"/>
      <c r="BP3409" s="230"/>
      <c r="BQ3409" s="230"/>
      <c r="BR3409" s="230"/>
      <c r="BS3409" s="230"/>
      <c r="BT3409" s="230"/>
      <c r="BU3409" s="230"/>
      <c r="BV3409" s="230"/>
      <c r="BW3409" s="230"/>
      <c r="BX3409" s="230"/>
      <c r="BY3409" s="230"/>
      <c r="BZ3409" s="230"/>
      <c r="CA3409" s="230"/>
      <c r="CB3409" s="230"/>
      <c r="CC3409" s="230"/>
      <c r="CD3409" s="230"/>
      <c r="CE3409" s="230"/>
      <c r="CF3409" s="230"/>
      <c r="CG3409" s="230"/>
      <c r="CH3409" s="230"/>
      <c r="CI3409" s="230"/>
      <c r="CJ3409" s="230"/>
    </row>
    <row r="3410" spans="1:88" ht="14.25" customHeight="1">
      <c r="A3410" s="123"/>
      <c r="B3410" s="122"/>
      <c r="C3410" s="123"/>
      <c r="E3410" s="224"/>
      <c r="F3410" s="224"/>
      <c r="G3410" s="224"/>
      <c r="H3410" s="224"/>
      <c r="I3410" s="232"/>
      <c r="J3410" s="224"/>
      <c r="K3410" s="224"/>
      <c r="L3410" s="224"/>
      <c r="M3410" s="233"/>
      <c r="N3410" s="224"/>
      <c r="P3410" s="233"/>
      <c r="Q3410" s="154"/>
      <c r="R3410" s="154"/>
      <c r="S3410" s="154"/>
      <c r="T3410" s="154"/>
      <c r="U3410" s="236"/>
      <c r="V3410" s="225"/>
      <c r="W3410" s="246"/>
      <c r="X3410" s="247"/>
      <c r="Y3410" s="248"/>
      <c r="Z3410" s="249"/>
      <c r="AA3410" s="249"/>
      <c r="AB3410" s="256"/>
      <c r="AC3410" s="256"/>
      <c r="AD3410" s="230"/>
      <c r="AE3410" s="251"/>
      <c r="AF3410" s="252"/>
      <c r="AG3410" s="255"/>
      <c r="AH3410" s="253"/>
      <c r="AI3410" s="230"/>
      <c r="AJ3410" s="230"/>
      <c r="AK3410" s="230"/>
      <c r="AL3410" s="230"/>
      <c r="AM3410" s="230"/>
      <c r="AN3410" s="230"/>
      <c r="AO3410" s="230"/>
      <c r="AP3410" s="230"/>
      <c r="AQ3410" s="230"/>
      <c r="AR3410" s="249"/>
      <c r="AS3410" s="230"/>
      <c r="AT3410" s="230"/>
      <c r="AU3410" s="230"/>
      <c r="AV3410" s="230"/>
      <c r="AW3410" s="230"/>
      <c r="AX3410" s="230"/>
      <c r="AY3410" s="230"/>
      <c r="AZ3410" s="230"/>
      <c r="BA3410" s="230"/>
      <c r="BB3410" s="230"/>
      <c r="BC3410" s="230"/>
      <c r="BD3410" s="230"/>
      <c r="BE3410" s="230"/>
      <c r="BF3410" s="230"/>
      <c r="BG3410" s="230"/>
      <c r="BH3410" s="230"/>
      <c r="BI3410" s="230"/>
      <c r="BJ3410" s="230"/>
      <c r="BK3410" s="230"/>
      <c r="BL3410" s="230"/>
      <c r="BM3410" s="230"/>
      <c r="BN3410" s="230"/>
      <c r="BO3410" s="230"/>
      <c r="BP3410" s="230"/>
      <c r="BQ3410" s="230"/>
      <c r="BR3410" s="230"/>
      <c r="BS3410" s="230"/>
      <c r="BT3410" s="230"/>
      <c r="BU3410" s="230"/>
      <c r="BV3410" s="230"/>
      <c r="BW3410" s="230"/>
      <c r="BX3410" s="230"/>
      <c r="BY3410" s="230"/>
      <c r="BZ3410" s="230"/>
      <c r="CA3410" s="230"/>
      <c r="CB3410" s="230"/>
      <c r="CC3410" s="230"/>
      <c r="CD3410" s="230"/>
      <c r="CE3410" s="230"/>
      <c r="CF3410" s="230"/>
      <c r="CG3410" s="230"/>
      <c r="CH3410" s="230"/>
      <c r="CI3410" s="230"/>
      <c r="CJ3410" s="230"/>
    </row>
    <row r="3411" spans="1:88" ht="14.25" customHeight="1">
      <c r="A3411" s="123"/>
      <c r="B3411" s="122"/>
      <c r="C3411" s="123"/>
      <c r="E3411" s="224"/>
      <c r="F3411" s="224"/>
      <c r="G3411" s="224"/>
      <c r="H3411" s="224"/>
      <c r="I3411" s="232"/>
      <c r="J3411" s="224"/>
      <c r="K3411" s="224"/>
      <c r="L3411" s="224"/>
      <c r="M3411" s="233"/>
      <c r="N3411" s="224"/>
      <c r="P3411" s="233"/>
      <c r="Q3411" s="154"/>
      <c r="R3411" s="154"/>
      <c r="S3411" s="154"/>
      <c r="T3411" s="154"/>
      <c r="U3411" s="236"/>
      <c r="V3411" s="225"/>
      <c r="W3411" s="246"/>
      <c r="X3411" s="247"/>
      <c r="Y3411" s="248"/>
      <c r="Z3411" s="249"/>
      <c r="AA3411" s="249"/>
      <c r="AB3411" s="256"/>
      <c r="AC3411" s="256"/>
      <c r="AD3411" s="230"/>
      <c r="AE3411" s="251"/>
      <c r="AF3411" s="252"/>
      <c r="AG3411" s="255"/>
      <c r="AH3411" s="253"/>
      <c r="AI3411" s="230"/>
      <c r="AJ3411" s="230"/>
      <c r="AK3411" s="230"/>
      <c r="AL3411" s="230"/>
      <c r="AM3411" s="230"/>
      <c r="AN3411" s="230"/>
      <c r="AO3411" s="230"/>
      <c r="AP3411" s="230"/>
      <c r="AQ3411" s="230"/>
      <c r="AR3411" s="249"/>
      <c r="AS3411" s="230"/>
      <c r="AT3411" s="230"/>
      <c r="AU3411" s="230"/>
      <c r="AV3411" s="230"/>
      <c r="AW3411" s="230"/>
      <c r="AX3411" s="230"/>
      <c r="AY3411" s="230"/>
      <c r="AZ3411" s="230"/>
      <c r="BA3411" s="230"/>
      <c r="BB3411" s="230"/>
      <c r="BC3411" s="230"/>
      <c r="BD3411" s="230"/>
      <c r="BE3411" s="230"/>
      <c r="BF3411" s="230"/>
      <c r="BG3411" s="230"/>
      <c r="BH3411" s="230"/>
      <c r="BI3411" s="230"/>
      <c r="BJ3411" s="230"/>
      <c r="BK3411" s="230"/>
      <c r="BL3411" s="230"/>
      <c r="BM3411" s="230"/>
      <c r="BN3411" s="230"/>
      <c r="BO3411" s="230"/>
      <c r="BP3411" s="230"/>
      <c r="BQ3411" s="230"/>
      <c r="BR3411" s="230"/>
      <c r="BS3411" s="230"/>
      <c r="BT3411" s="230"/>
      <c r="BU3411" s="230"/>
      <c r="BV3411" s="230"/>
      <c r="BW3411" s="230"/>
      <c r="BX3411" s="230"/>
      <c r="BY3411" s="230"/>
      <c r="BZ3411" s="230"/>
      <c r="CA3411" s="230"/>
      <c r="CB3411" s="230"/>
      <c r="CC3411" s="230"/>
      <c r="CD3411" s="230"/>
      <c r="CE3411" s="230"/>
      <c r="CF3411" s="230"/>
      <c r="CG3411" s="230"/>
      <c r="CH3411" s="230"/>
      <c r="CI3411" s="230"/>
      <c r="CJ3411" s="230"/>
    </row>
    <row r="3412" spans="1:88" ht="14.25" customHeight="1">
      <c r="A3412" s="123"/>
      <c r="B3412" s="122"/>
      <c r="C3412" s="123"/>
      <c r="E3412" s="224"/>
      <c r="F3412" s="224"/>
      <c r="G3412" s="224"/>
      <c r="H3412" s="224"/>
      <c r="I3412" s="232"/>
      <c r="J3412" s="224"/>
      <c r="K3412" s="224"/>
      <c r="L3412" s="224"/>
      <c r="M3412" s="233"/>
      <c r="N3412" s="224"/>
      <c r="P3412" s="233"/>
      <c r="Q3412" s="154"/>
      <c r="R3412" s="154"/>
      <c r="S3412" s="154"/>
      <c r="T3412" s="154"/>
      <c r="U3412" s="236"/>
      <c r="V3412" s="225"/>
      <c r="W3412" s="246"/>
      <c r="X3412" s="247"/>
      <c r="Y3412" s="248"/>
      <c r="Z3412" s="249"/>
      <c r="AA3412" s="249"/>
      <c r="AB3412" s="256"/>
      <c r="AC3412" s="256"/>
      <c r="AD3412" s="230"/>
      <c r="AE3412" s="251"/>
      <c r="AF3412" s="252"/>
      <c r="AG3412" s="255"/>
      <c r="AH3412" s="253"/>
      <c r="AI3412" s="230"/>
      <c r="AJ3412" s="230"/>
      <c r="AK3412" s="230"/>
      <c r="AL3412" s="230"/>
      <c r="AM3412" s="230"/>
      <c r="AN3412" s="230"/>
      <c r="AO3412" s="230"/>
      <c r="AP3412" s="230"/>
      <c r="AQ3412" s="230"/>
      <c r="AR3412" s="249"/>
      <c r="AS3412" s="230"/>
      <c r="AT3412" s="230"/>
      <c r="AU3412" s="230"/>
      <c r="AV3412" s="230"/>
      <c r="AW3412" s="230"/>
      <c r="AX3412" s="230"/>
      <c r="AY3412" s="230"/>
      <c r="AZ3412" s="230"/>
      <c r="BA3412" s="230"/>
      <c r="BB3412" s="230"/>
      <c r="BC3412" s="230"/>
      <c r="BD3412" s="230"/>
      <c r="BE3412" s="230"/>
      <c r="BF3412" s="230"/>
      <c r="BG3412" s="230"/>
      <c r="BH3412" s="230"/>
      <c r="BI3412" s="230"/>
      <c r="BJ3412" s="230"/>
      <c r="BK3412" s="230"/>
      <c r="BL3412" s="230"/>
      <c r="BM3412" s="230"/>
      <c r="BN3412" s="230"/>
      <c r="BO3412" s="230"/>
      <c r="BP3412" s="230"/>
      <c r="BQ3412" s="230"/>
      <c r="BR3412" s="230"/>
      <c r="BS3412" s="230"/>
      <c r="BT3412" s="230"/>
      <c r="BU3412" s="230"/>
      <c r="BV3412" s="230"/>
      <c r="BW3412" s="230"/>
      <c r="BX3412" s="230"/>
      <c r="BY3412" s="230"/>
      <c r="BZ3412" s="230"/>
      <c r="CA3412" s="230"/>
      <c r="CB3412" s="230"/>
      <c r="CC3412" s="230"/>
      <c r="CD3412" s="230"/>
      <c r="CE3412" s="230"/>
      <c r="CF3412" s="230"/>
      <c r="CG3412" s="230"/>
      <c r="CH3412" s="230"/>
      <c r="CI3412" s="230"/>
      <c r="CJ3412" s="230"/>
    </row>
    <row r="3413" spans="1:88" ht="14.25" customHeight="1">
      <c r="A3413" s="123"/>
      <c r="B3413" s="122"/>
      <c r="C3413" s="123"/>
      <c r="E3413" s="224"/>
      <c r="F3413" s="224"/>
      <c r="G3413" s="224"/>
      <c r="H3413" s="224"/>
      <c r="I3413" s="232"/>
      <c r="J3413" s="224"/>
      <c r="K3413" s="224"/>
      <c r="L3413" s="224"/>
      <c r="M3413" s="233"/>
      <c r="N3413" s="224"/>
      <c r="P3413" s="233"/>
      <c r="Q3413" s="154"/>
      <c r="R3413" s="154"/>
      <c r="S3413" s="154"/>
      <c r="T3413" s="154"/>
      <c r="U3413" s="236"/>
      <c r="V3413" s="225"/>
      <c r="W3413" s="246"/>
      <c r="X3413" s="247"/>
      <c r="Y3413" s="248"/>
      <c r="Z3413" s="249"/>
      <c r="AA3413" s="249"/>
      <c r="AB3413" s="256"/>
      <c r="AC3413" s="256"/>
      <c r="AD3413" s="230"/>
      <c r="AE3413" s="251"/>
      <c r="AF3413" s="252"/>
      <c r="AG3413" s="255"/>
      <c r="AH3413" s="253"/>
      <c r="AI3413" s="230"/>
      <c r="AJ3413" s="230"/>
      <c r="AK3413" s="230"/>
      <c r="AL3413" s="230"/>
      <c r="AM3413" s="230"/>
      <c r="AN3413" s="230"/>
      <c r="AO3413" s="230"/>
      <c r="AP3413" s="230"/>
      <c r="AQ3413" s="230"/>
      <c r="AR3413" s="249"/>
      <c r="AS3413" s="230"/>
      <c r="AT3413" s="230"/>
      <c r="AU3413" s="230"/>
      <c r="AV3413" s="230"/>
      <c r="AW3413" s="230"/>
      <c r="AX3413" s="230"/>
      <c r="AY3413" s="230"/>
      <c r="AZ3413" s="230"/>
      <c r="BA3413" s="230"/>
      <c r="BB3413" s="230"/>
      <c r="BC3413" s="230"/>
      <c r="BD3413" s="230"/>
      <c r="BE3413" s="230"/>
      <c r="BF3413" s="230"/>
      <c r="BG3413" s="230"/>
      <c r="BH3413" s="230"/>
      <c r="BI3413" s="230"/>
      <c r="BJ3413" s="230"/>
      <c r="BK3413" s="230"/>
      <c r="BL3413" s="230"/>
      <c r="BM3413" s="230"/>
      <c r="BN3413" s="230"/>
      <c r="BO3413" s="230"/>
      <c r="BP3413" s="230"/>
      <c r="BQ3413" s="230"/>
      <c r="BR3413" s="230"/>
      <c r="BS3413" s="230"/>
      <c r="BT3413" s="230"/>
      <c r="BU3413" s="230"/>
      <c r="BV3413" s="230"/>
      <c r="BW3413" s="230"/>
      <c r="BX3413" s="230"/>
      <c r="BY3413" s="230"/>
      <c r="BZ3413" s="230"/>
      <c r="CA3413" s="230"/>
      <c r="CB3413" s="230"/>
      <c r="CC3413" s="230"/>
      <c r="CD3413" s="230"/>
      <c r="CE3413" s="230"/>
      <c r="CF3413" s="230"/>
      <c r="CG3413" s="230"/>
      <c r="CH3413" s="230"/>
      <c r="CI3413" s="230"/>
      <c r="CJ3413" s="230"/>
    </row>
    <row r="3414" spans="1:88" ht="14.25" customHeight="1">
      <c r="A3414" s="123"/>
      <c r="B3414" s="122"/>
      <c r="C3414" s="123"/>
      <c r="E3414" s="224"/>
      <c r="F3414" s="224"/>
      <c r="G3414" s="224"/>
      <c r="H3414" s="224"/>
      <c r="I3414" s="232"/>
      <c r="J3414" s="224"/>
      <c r="K3414" s="224"/>
      <c r="L3414" s="224"/>
      <c r="M3414" s="233"/>
      <c r="N3414" s="224"/>
      <c r="P3414" s="233"/>
      <c r="Q3414" s="154"/>
      <c r="R3414" s="154"/>
      <c r="S3414" s="154"/>
      <c r="T3414" s="154"/>
      <c r="U3414" s="236"/>
      <c r="V3414" s="225"/>
      <c r="W3414" s="246"/>
      <c r="X3414" s="247"/>
      <c r="Y3414" s="248"/>
      <c r="Z3414" s="249"/>
      <c r="AA3414" s="249"/>
      <c r="AB3414" s="256"/>
      <c r="AC3414" s="256"/>
      <c r="AD3414" s="230"/>
      <c r="AE3414" s="251"/>
      <c r="AF3414" s="252"/>
      <c r="AG3414" s="255"/>
      <c r="AH3414" s="253"/>
      <c r="AI3414" s="230"/>
      <c r="AJ3414" s="230"/>
      <c r="AK3414" s="230"/>
      <c r="AL3414" s="230"/>
      <c r="AM3414" s="230"/>
      <c r="AN3414" s="230"/>
      <c r="AO3414" s="230"/>
      <c r="AP3414" s="230"/>
      <c r="AQ3414" s="230"/>
      <c r="AR3414" s="249"/>
      <c r="AS3414" s="230"/>
      <c r="AT3414" s="230"/>
      <c r="AU3414" s="230"/>
      <c r="AV3414" s="230"/>
      <c r="AW3414" s="230"/>
      <c r="AX3414" s="230"/>
      <c r="AY3414" s="230"/>
      <c r="AZ3414" s="230"/>
      <c r="BA3414" s="230"/>
      <c r="BB3414" s="230"/>
      <c r="BC3414" s="230"/>
      <c r="BD3414" s="230"/>
      <c r="BE3414" s="230"/>
      <c r="BF3414" s="230"/>
      <c r="BG3414" s="230"/>
      <c r="BH3414" s="230"/>
      <c r="BI3414" s="230"/>
      <c r="BJ3414" s="230"/>
      <c r="BK3414" s="230"/>
      <c r="BL3414" s="230"/>
      <c r="BM3414" s="230"/>
      <c r="BN3414" s="230"/>
      <c r="BO3414" s="230"/>
      <c r="BP3414" s="230"/>
      <c r="BQ3414" s="230"/>
      <c r="BR3414" s="230"/>
      <c r="BS3414" s="230"/>
      <c r="BT3414" s="230"/>
      <c r="BU3414" s="230"/>
      <c r="BV3414" s="230"/>
      <c r="BW3414" s="230"/>
      <c r="BX3414" s="230"/>
      <c r="BY3414" s="230"/>
      <c r="BZ3414" s="230"/>
      <c r="CA3414" s="230"/>
      <c r="CB3414" s="230"/>
      <c r="CC3414" s="230"/>
      <c r="CD3414" s="230"/>
      <c r="CE3414" s="230"/>
      <c r="CF3414" s="230"/>
      <c r="CG3414" s="230"/>
      <c r="CH3414" s="230"/>
      <c r="CI3414" s="230"/>
      <c r="CJ3414" s="230"/>
    </row>
    <row r="3415" spans="1:88" ht="14.25" customHeight="1">
      <c r="A3415" s="123"/>
      <c r="B3415" s="122"/>
      <c r="C3415" s="123"/>
      <c r="E3415" s="224"/>
      <c r="F3415" s="224"/>
      <c r="G3415" s="224"/>
      <c r="H3415" s="224"/>
      <c r="I3415" s="232"/>
      <c r="J3415" s="224"/>
      <c r="K3415" s="224"/>
      <c r="L3415" s="224"/>
      <c r="M3415" s="233"/>
      <c r="N3415" s="224"/>
      <c r="P3415" s="233"/>
      <c r="Q3415" s="154"/>
      <c r="R3415" s="154"/>
      <c r="S3415" s="154"/>
      <c r="T3415" s="154"/>
      <c r="U3415" s="236"/>
      <c r="V3415" s="225"/>
      <c r="W3415" s="246"/>
      <c r="X3415" s="247"/>
      <c r="Y3415" s="248"/>
      <c r="Z3415" s="249"/>
      <c r="AA3415" s="249"/>
      <c r="AB3415" s="256"/>
      <c r="AC3415" s="256"/>
      <c r="AD3415" s="230"/>
      <c r="AE3415" s="251"/>
      <c r="AF3415" s="252"/>
      <c r="AG3415" s="255"/>
      <c r="AH3415" s="253"/>
      <c r="AI3415" s="230"/>
      <c r="AJ3415" s="230"/>
      <c r="AK3415" s="230"/>
      <c r="AL3415" s="230"/>
      <c r="AM3415" s="230"/>
      <c r="AN3415" s="230"/>
      <c r="AO3415" s="230"/>
      <c r="AP3415" s="230"/>
      <c r="AQ3415" s="230"/>
      <c r="AR3415" s="249"/>
      <c r="AS3415" s="230"/>
      <c r="AT3415" s="230"/>
      <c r="AU3415" s="230"/>
      <c r="AV3415" s="230"/>
      <c r="AW3415" s="230"/>
      <c r="AX3415" s="230"/>
      <c r="AY3415" s="230"/>
      <c r="AZ3415" s="230"/>
      <c r="BA3415" s="230"/>
      <c r="BB3415" s="230"/>
      <c r="BC3415" s="230"/>
      <c r="BD3415" s="230"/>
      <c r="BE3415" s="230"/>
      <c r="BF3415" s="230"/>
      <c r="BG3415" s="230"/>
      <c r="BH3415" s="230"/>
      <c r="BI3415" s="230"/>
      <c r="BJ3415" s="230"/>
      <c r="BK3415" s="230"/>
      <c r="BL3415" s="230"/>
      <c r="BM3415" s="230"/>
      <c r="BN3415" s="230"/>
      <c r="BO3415" s="230"/>
      <c r="BP3415" s="230"/>
      <c r="BQ3415" s="230"/>
      <c r="BR3415" s="230"/>
      <c r="BS3415" s="230"/>
      <c r="BT3415" s="230"/>
      <c r="BU3415" s="230"/>
      <c r="BV3415" s="230"/>
      <c r="BW3415" s="230"/>
      <c r="BX3415" s="230"/>
      <c r="BY3415" s="230"/>
      <c r="BZ3415" s="230"/>
      <c r="CA3415" s="230"/>
      <c r="CB3415" s="230"/>
      <c r="CC3415" s="230"/>
      <c r="CD3415" s="230"/>
      <c r="CE3415" s="230"/>
      <c r="CF3415" s="230"/>
      <c r="CG3415" s="230"/>
      <c r="CH3415" s="230"/>
      <c r="CI3415" s="230"/>
      <c r="CJ3415" s="230"/>
    </row>
    <row r="3416" spans="1:88" ht="14.25" customHeight="1">
      <c r="A3416" s="123"/>
      <c r="B3416" s="122"/>
      <c r="C3416" s="123"/>
      <c r="E3416" s="224"/>
      <c r="F3416" s="224"/>
      <c r="G3416" s="224"/>
      <c r="H3416" s="224"/>
      <c r="I3416" s="232"/>
      <c r="J3416" s="224"/>
      <c r="K3416" s="224"/>
      <c r="L3416" s="224"/>
      <c r="M3416" s="233"/>
      <c r="N3416" s="224"/>
      <c r="P3416" s="233"/>
      <c r="Q3416" s="154"/>
      <c r="R3416" s="154"/>
      <c r="S3416" s="154"/>
      <c r="T3416" s="154"/>
      <c r="U3416" s="236"/>
      <c r="V3416" s="225"/>
      <c r="W3416" s="246"/>
      <c r="X3416" s="247"/>
      <c r="Y3416" s="248"/>
      <c r="Z3416" s="249"/>
      <c r="AA3416" s="249"/>
      <c r="AB3416" s="256"/>
      <c r="AC3416" s="256"/>
      <c r="AD3416" s="230"/>
      <c r="AE3416" s="251"/>
      <c r="AF3416" s="252"/>
      <c r="AG3416" s="255"/>
      <c r="AH3416" s="253"/>
      <c r="AI3416" s="230"/>
      <c r="AJ3416" s="230"/>
      <c r="AK3416" s="230"/>
      <c r="AL3416" s="230"/>
      <c r="AM3416" s="230"/>
      <c r="AN3416" s="230"/>
      <c r="AO3416" s="230"/>
      <c r="AP3416" s="230"/>
      <c r="AQ3416" s="230"/>
      <c r="AR3416" s="249"/>
      <c r="AS3416" s="230"/>
      <c r="AT3416" s="230"/>
      <c r="AU3416" s="230"/>
      <c r="AV3416" s="230"/>
      <c r="AW3416" s="230"/>
      <c r="AX3416" s="230"/>
      <c r="AY3416" s="230"/>
      <c r="AZ3416" s="230"/>
      <c r="BA3416" s="230"/>
      <c r="BB3416" s="230"/>
      <c r="BC3416" s="230"/>
      <c r="BD3416" s="230"/>
      <c r="BE3416" s="230"/>
      <c r="BF3416" s="230"/>
      <c r="BG3416" s="230"/>
      <c r="BH3416" s="230"/>
      <c r="BI3416" s="230"/>
      <c r="BJ3416" s="230"/>
      <c r="BK3416" s="230"/>
      <c r="BL3416" s="230"/>
      <c r="BM3416" s="230"/>
      <c r="BN3416" s="230"/>
      <c r="BO3416" s="230"/>
      <c r="BP3416" s="230"/>
      <c r="BQ3416" s="230"/>
      <c r="BR3416" s="230"/>
      <c r="BS3416" s="230"/>
      <c r="BT3416" s="230"/>
      <c r="BU3416" s="230"/>
      <c r="BV3416" s="230"/>
      <c r="BW3416" s="230"/>
      <c r="BX3416" s="230"/>
      <c r="BY3416" s="230"/>
      <c r="BZ3416" s="230"/>
      <c r="CA3416" s="230"/>
      <c r="CB3416" s="230"/>
      <c r="CC3416" s="230"/>
      <c r="CD3416" s="230"/>
      <c r="CE3416" s="230"/>
      <c r="CF3416" s="230"/>
      <c r="CG3416" s="230"/>
      <c r="CH3416" s="230"/>
      <c r="CI3416" s="230"/>
      <c r="CJ3416" s="230"/>
    </row>
    <row r="3417" spans="1:88" ht="14.25" customHeight="1">
      <c r="A3417" s="123"/>
      <c r="B3417" s="122"/>
      <c r="C3417" s="123"/>
      <c r="E3417" s="224"/>
      <c r="F3417" s="224"/>
      <c r="G3417" s="224"/>
      <c r="H3417" s="224"/>
      <c r="I3417" s="232"/>
      <c r="J3417" s="224"/>
      <c r="K3417" s="224"/>
      <c r="L3417" s="224"/>
      <c r="M3417" s="233"/>
      <c r="N3417" s="224"/>
      <c r="P3417" s="233"/>
      <c r="Q3417" s="154"/>
      <c r="R3417" s="154"/>
      <c r="S3417" s="154"/>
      <c r="T3417" s="154"/>
      <c r="U3417" s="236"/>
      <c r="V3417" s="225"/>
      <c r="W3417" s="246"/>
      <c r="X3417" s="247"/>
      <c r="Y3417" s="248"/>
      <c r="Z3417" s="249"/>
      <c r="AA3417" s="249"/>
      <c r="AB3417" s="256"/>
      <c r="AC3417" s="256"/>
      <c r="AD3417" s="230"/>
      <c r="AE3417" s="251"/>
      <c r="AF3417" s="252"/>
      <c r="AG3417" s="255"/>
      <c r="AH3417" s="253"/>
      <c r="AI3417" s="230"/>
      <c r="AJ3417" s="230"/>
      <c r="AK3417" s="230"/>
      <c r="AL3417" s="230"/>
      <c r="AM3417" s="230"/>
      <c r="AN3417" s="230"/>
      <c r="AO3417" s="230"/>
      <c r="AP3417" s="230"/>
      <c r="AQ3417" s="230"/>
      <c r="AR3417" s="249"/>
      <c r="AS3417" s="230"/>
      <c r="AT3417" s="230"/>
      <c r="AU3417" s="230"/>
      <c r="AV3417" s="230"/>
      <c r="AW3417" s="230"/>
      <c r="AX3417" s="230"/>
      <c r="AY3417" s="230"/>
      <c r="AZ3417" s="230"/>
      <c r="BA3417" s="230"/>
      <c r="BB3417" s="230"/>
      <c r="BC3417" s="230"/>
      <c r="BD3417" s="230"/>
      <c r="BE3417" s="230"/>
      <c r="BF3417" s="230"/>
      <c r="BG3417" s="230"/>
      <c r="BH3417" s="230"/>
      <c r="BI3417" s="230"/>
      <c r="BJ3417" s="230"/>
      <c r="BK3417" s="230"/>
      <c r="BL3417" s="230"/>
      <c r="BM3417" s="230"/>
      <c r="BN3417" s="230"/>
      <c r="BO3417" s="230"/>
      <c r="BP3417" s="230"/>
      <c r="BQ3417" s="230"/>
      <c r="BR3417" s="230"/>
      <c r="BS3417" s="230"/>
      <c r="BT3417" s="230"/>
      <c r="BU3417" s="230"/>
      <c r="BV3417" s="230"/>
      <c r="BW3417" s="230"/>
      <c r="BX3417" s="230"/>
      <c r="BY3417" s="230"/>
      <c r="BZ3417" s="230"/>
      <c r="CA3417" s="230"/>
      <c r="CB3417" s="230"/>
      <c r="CC3417" s="230"/>
      <c r="CD3417" s="230"/>
      <c r="CE3417" s="230"/>
      <c r="CF3417" s="230"/>
      <c r="CG3417" s="230"/>
      <c r="CH3417" s="230"/>
      <c r="CI3417" s="230"/>
      <c r="CJ3417" s="230"/>
    </row>
    <row r="3418" spans="1:88" ht="14.25" customHeight="1">
      <c r="A3418" s="123"/>
      <c r="B3418" s="122"/>
      <c r="C3418" s="123"/>
      <c r="E3418" s="224"/>
      <c r="F3418" s="224"/>
      <c r="G3418" s="224"/>
      <c r="H3418" s="224"/>
      <c r="I3418" s="232"/>
      <c r="J3418" s="224"/>
      <c r="K3418" s="224"/>
      <c r="L3418" s="224"/>
      <c r="M3418" s="233"/>
      <c r="N3418" s="224"/>
      <c r="P3418" s="233"/>
      <c r="Q3418" s="154"/>
      <c r="R3418" s="154"/>
      <c r="S3418" s="154"/>
      <c r="T3418" s="154"/>
      <c r="U3418" s="236"/>
      <c r="V3418" s="225"/>
      <c r="W3418" s="246"/>
      <c r="X3418" s="247"/>
      <c r="Y3418" s="248"/>
      <c r="Z3418" s="249"/>
      <c r="AA3418" s="249"/>
      <c r="AB3418" s="256"/>
      <c r="AC3418" s="256"/>
      <c r="AD3418" s="230"/>
      <c r="AE3418" s="251"/>
      <c r="AF3418" s="252"/>
      <c r="AG3418" s="255"/>
      <c r="AH3418" s="253"/>
      <c r="AI3418" s="230"/>
      <c r="AJ3418" s="230"/>
      <c r="AK3418" s="230"/>
      <c r="AL3418" s="230"/>
      <c r="AM3418" s="230"/>
      <c r="AN3418" s="230"/>
      <c r="AO3418" s="230"/>
      <c r="AP3418" s="230"/>
      <c r="AQ3418" s="230"/>
      <c r="AR3418" s="249"/>
      <c r="AS3418" s="230"/>
      <c r="AT3418" s="230"/>
      <c r="AU3418" s="230"/>
      <c r="AV3418" s="230"/>
      <c r="AW3418" s="230"/>
      <c r="AX3418" s="230"/>
      <c r="AY3418" s="230"/>
      <c r="AZ3418" s="230"/>
      <c r="BA3418" s="230"/>
      <c r="BB3418" s="230"/>
      <c r="BC3418" s="230"/>
      <c r="BD3418" s="230"/>
      <c r="BE3418" s="230"/>
      <c r="BF3418" s="230"/>
      <c r="BG3418" s="230"/>
      <c r="BH3418" s="230"/>
      <c r="BI3418" s="230"/>
      <c r="BJ3418" s="230"/>
      <c r="BK3418" s="230"/>
      <c r="BL3418" s="230"/>
      <c r="BM3418" s="230"/>
      <c r="BN3418" s="230"/>
      <c r="BO3418" s="230"/>
      <c r="BP3418" s="230"/>
      <c r="BQ3418" s="230"/>
      <c r="BR3418" s="230"/>
      <c r="BS3418" s="230"/>
      <c r="BT3418" s="230"/>
      <c r="BU3418" s="230"/>
      <c r="BV3418" s="230"/>
      <c r="BW3418" s="230"/>
      <c r="BX3418" s="230"/>
      <c r="BY3418" s="230"/>
      <c r="BZ3418" s="230"/>
      <c r="CA3418" s="230"/>
      <c r="CB3418" s="230"/>
      <c r="CC3418" s="230"/>
      <c r="CD3418" s="230"/>
      <c r="CE3418" s="230"/>
      <c r="CF3418" s="230"/>
      <c r="CG3418" s="230"/>
      <c r="CH3418" s="230"/>
      <c r="CI3418" s="230"/>
      <c r="CJ3418" s="230"/>
    </row>
    <row r="3419" spans="1:88" ht="14.25" customHeight="1">
      <c r="A3419" s="123"/>
      <c r="B3419" s="122"/>
      <c r="C3419" s="123"/>
      <c r="E3419" s="224"/>
      <c r="F3419" s="224"/>
      <c r="G3419" s="224"/>
      <c r="H3419" s="224"/>
      <c r="I3419" s="232"/>
      <c r="J3419" s="224"/>
      <c r="K3419" s="224"/>
      <c r="L3419" s="224"/>
      <c r="M3419" s="233"/>
      <c r="N3419" s="224"/>
      <c r="P3419" s="233"/>
      <c r="Q3419" s="154"/>
      <c r="R3419" s="154"/>
      <c r="S3419" s="154"/>
      <c r="T3419" s="154"/>
      <c r="U3419" s="236"/>
      <c r="V3419" s="225"/>
      <c r="W3419" s="246"/>
      <c r="X3419" s="247"/>
      <c r="Y3419" s="248"/>
      <c r="Z3419" s="249"/>
      <c r="AA3419" s="249"/>
      <c r="AB3419" s="256"/>
      <c r="AC3419" s="256"/>
      <c r="AD3419" s="230"/>
      <c r="AE3419" s="251"/>
      <c r="AF3419" s="252"/>
      <c r="AG3419" s="255"/>
      <c r="AH3419" s="253"/>
      <c r="AI3419" s="230"/>
      <c r="AJ3419" s="230"/>
      <c r="AK3419" s="230"/>
      <c r="AL3419" s="230"/>
      <c r="AM3419" s="230"/>
      <c r="AN3419" s="230"/>
      <c r="AO3419" s="230"/>
      <c r="AP3419" s="230"/>
      <c r="AQ3419" s="230"/>
      <c r="AR3419" s="249"/>
      <c r="AS3419" s="230"/>
      <c r="AT3419" s="230"/>
      <c r="AU3419" s="230"/>
      <c r="AV3419" s="230"/>
      <c r="AW3419" s="230"/>
      <c r="AX3419" s="230"/>
      <c r="AY3419" s="230"/>
      <c r="AZ3419" s="230"/>
      <c r="BA3419" s="230"/>
      <c r="BB3419" s="230"/>
      <c r="BC3419" s="230"/>
      <c r="BD3419" s="230"/>
      <c r="BE3419" s="230"/>
      <c r="BF3419" s="230"/>
      <c r="BG3419" s="230"/>
      <c r="BH3419" s="230"/>
      <c r="BI3419" s="230"/>
      <c r="BJ3419" s="230"/>
      <c r="BK3419" s="230"/>
      <c r="BL3419" s="230"/>
      <c r="BM3419" s="230"/>
      <c r="BN3419" s="230"/>
      <c r="BO3419" s="230"/>
      <c r="BP3419" s="230"/>
      <c r="BQ3419" s="230"/>
      <c r="BR3419" s="230"/>
      <c r="BS3419" s="230"/>
      <c r="BT3419" s="230"/>
      <c r="BU3419" s="230"/>
      <c r="BV3419" s="230"/>
      <c r="BW3419" s="230"/>
      <c r="BX3419" s="230"/>
      <c r="BY3419" s="230"/>
      <c r="BZ3419" s="230"/>
      <c r="CA3419" s="230"/>
      <c r="CB3419" s="230"/>
      <c r="CC3419" s="230"/>
      <c r="CD3419" s="230"/>
      <c r="CE3419" s="230"/>
      <c r="CF3419" s="230"/>
      <c r="CG3419" s="230"/>
      <c r="CH3419" s="230"/>
      <c r="CI3419" s="230"/>
      <c r="CJ3419" s="230"/>
    </row>
    <row r="3420" spans="1:88" ht="14.25" customHeight="1">
      <c r="A3420" s="123"/>
      <c r="B3420" s="122"/>
      <c r="C3420" s="123"/>
      <c r="E3420" s="224"/>
      <c r="F3420" s="224"/>
      <c r="G3420" s="224"/>
      <c r="H3420" s="224"/>
      <c r="I3420" s="232"/>
      <c r="J3420" s="224"/>
      <c r="K3420" s="224"/>
      <c r="L3420" s="224"/>
      <c r="M3420" s="233"/>
      <c r="N3420" s="224"/>
      <c r="P3420" s="233"/>
      <c r="Q3420" s="154"/>
      <c r="R3420" s="154"/>
      <c r="S3420" s="154"/>
      <c r="T3420" s="154"/>
      <c r="U3420" s="236"/>
      <c r="V3420" s="225"/>
      <c r="W3420" s="246"/>
      <c r="X3420" s="247"/>
      <c r="Y3420" s="248"/>
      <c r="Z3420" s="249"/>
      <c r="AA3420" s="249"/>
      <c r="AB3420" s="256"/>
      <c r="AC3420" s="256"/>
      <c r="AD3420" s="230"/>
      <c r="AE3420" s="251"/>
      <c r="AF3420" s="252"/>
      <c r="AG3420" s="255"/>
      <c r="AH3420" s="253"/>
      <c r="AI3420" s="230"/>
      <c r="AJ3420" s="230"/>
      <c r="AK3420" s="230"/>
      <c r="AL3420" s="230"/>
      <c r="AM3420" s="230"/>
      <c r="AN3420" s="230"/>
      <c r="AO3420" s="230"/>
      <c r="AP3420" s="230"/>
      <c r="AQ3420" s="230"/>
      <c r="AR3420" s="249"/>
      <c r="AS3420" s="230"/>
      <c r="AT3420" s="230"/>
      <c r="AU3420" s="230"/>
      <c r="AV3420" s="230"/>
      <c r="AW3420" s="230"/>
      <c r="AX3420" s="230"/>
      <c r="AY3420" s="230"/>
      <c r="AZ3420" s="230"/>
      <c r="BA3420" s="230"/>
      <c r="BB3420" s="230"/>
      <c r="BC3420" s="230"/>
      <c r="BD3420" s="230"/>
      <c r="BE3420" s="230"/>
      <c r="BF3420" s="230"/>
      <c r="BG3420" s="230"/>
      <c r="BH3420" s="230"/>
      <c r="BI3420" s="230"/>
      <c r="BJ3420" s="230"/>
      <c r="BK3420" s="230"/>
      <c r="BL3420" s="230"/>
      <c r="BM3420" s="230"/>
      <c r="BN3420" s="230"/>
      <c r="BO3420" s="230"/>
      <c r="BP3420" s="230"/>
      <c r="BQ3420" s="230"/>
      <c r="BR3420" s="230"/>
      <c r="BS3420" s="230"/>
      <c r="BT3420" s="230"/>
      <c r="BU3420" s="230"/>
      <c r="BV3420" s="230"/>
      <c r="BW3420" s="230"/>
      <c r="BX3420" s="230"/>
      <c r="BY3420" s="230"/>
      <c r="BZ3420" s="230"/>
      <c r="CA3420" s="230"/>
      <c r="CB3420" s="230"/>
      <c r="CC3420" s="230"/>
      <c r="CD3420" s="230"/>
      <c r="CE3420" s="230"/>
      <c r="CF3420" s="230"/>
      <c r="CG3420" s="230"/>
      <c r="CH3420" s="230"/>
      <c r="CI3420" s="230"/>
      <c r="CJ3420" s="230"/>
    </row>
    <row r="3421" spans="1:88" ht="14.25" customHeight="1">
      <c r="A3421" s="123"/>
      <c r="B3421" s="122"/>
      <c r="C3421" s="123"/>
      <c r="E3421" s="224"/>
      <c r="F3421" s="224"/>
      <c r="G3421" s="224"/>
      <c r="H3421" s="224"/>
      <c r="I3421" s="232"/>
      <c r="J3421" s="224"/>
      <c r="K3421" s="224"/>
      <c r="L3421" s="224"/>
      <c r="M3421" s="233"/>
      <c r="N3421" s="224"/>
      <c r="P3421" s="233"/>
      <c r="Q3421" s="154"/>
      <c r="R3421" s="154"/>
      <c r="S3421" s="154"/>
      <c r="T3421" s="154"/>
      <c r="U3421" s="236"/>
      <c r="V3421" s="225"/>
      <c r="W3421" s="246"/>
      <c r="X3421" s="247"/>
      <c r="Y3421" s="248"/>
      <c r="Z3421" s="249"/>
      <c r="AA3421" s="249"/>
      <c r="AB3421" s="256"/>
      <c r="AC3421" s="256"/>
      <c r="AD3421" s="230"/>
      <c r="AE3421" s="251"/>
      <c r="AF3421" s="252"/>
      <c r="AG3421" s="255"/>
      <c r="AH3421" s="253"/>
      <c r="AI3421" s="230"/>
      <c r="AJ3421" s="230"/>
      <c r="AK3421" s="230"/>
      <c r="AL3421" s="230"/>
      <c r="AM3421" s="230"/>
      <c r="AN3421" s="230"/>
      <c r="AO3421" s="230"/>
      <c r="AP3421" s="230"/>
      <c r="AQ3421" s="230"/>
      <c r="AR3421" s="249"/>
      <c r="AS3421" s="230"/>
      <c r="AT3421" s="230"/>
      <c r="AU3421" s="230"/>
      <c r="AV3421" s="230"/>
      <c r="AW3421" s="230"/>
      <c r="AX3421" s="230"/>
      <c r="AY3421" s="230"/>
      <c r="AZ3421" s="230"/>
      <c r="BA3421" s="230"/>
      <c r="BB3421" s="230"/>
      <c r="BC3421" s="230"/>
      <c r="BD3421" s="230"/>
      <c r="BE3421" s="230"/>
      <c r="BF3421" s="230"/>
      <c r="BG3421" s="230"/>
      <c r="BH3421" s="230"/>
      <c r="BI3421" s="230"/>
      <c r="BJ3421" s="230"/>
      <c r="BK3421" s="230"/>
      <c r="BL3421" s="230"/>
      <c r="BM3421" s="230"/>
      <c r="BN3421" s="230"/>
      <c r="BO3421" s="230"/>
      <c r="BP3421" s="230"/>
      <c r="BQ3421" s="230"/>
      <c r="BR3421" s="230"/>
      <c r="BS3421" s="230"/>
      <c r="BT3421" s="230"/>
      <c r="BU3421" s="230"/>
      <c r="BV3421" s="230"/>
      <c r="BW3421" s="230"/>
      <c r="BX3421" s="230"/>
      <c r="BY3421" s="230"/>
      <c r="BZ3421" s="230"/>
      <c r="CA3421" s="230"/>
      <c r="CB3421" s="230"/>
      <c r="CC3421" s="230"/>
      <c r="CD3421" s="230"/>
      <c r="CE3421" s="230"/>
      <c r="CF3421" s="230"/>
      <c r="CG3421" s="230"/>
      <c r="CH3421" s="230"/>
      <c r="CI3421" s="230"/>
      <c r="CJ3421" s="230"/>
    </row>
    <row r="3422" spans="1:88" ht="14.25" customHeight="1">
      <c r="A3422" s="123"/>
      <c r="B3422" s="122"/>
      <c r="C3422" s="123"/>
      <c r="E3422" s="224"/>
      <c r="F3422" s="224"/>
      <c r="G3422" s="224"/>
      <c r="H3422" s="224"/>
      <c r="I3422" s="232"/>
      <c r="J3422" s="224"/>
      <c r="K3422" s="224"/>
      <c r="L3422" s="224"/>
      <c r="M3422" s="233"/>
      <c r="N3422" s="224"/>
      <c r="P3422" s="233"/>
      <c r="Q3422" s="154"/>
      <c r="R3422" s="154"/>
      <c r="S3422" s="154"/>
      <c r="T3422" s="154"/>
      <c r="U3422" s="236"/>
      <c r="V3422" s="225"/>
      <c r="W3422" s="246"/>
      <c r="X3422" s="247"/>
      <c r="Y3422" s="248"/>
      <c r="Z3422" s="249"/>
      <c r="AA3422" s="249"/>
      <c r="AB3422" s="256"/>
      <c r="AC3422" s="256"/>
      <c r="AD3422" s="230"/>
      <c r="AE3422" s="251"/>
      <c r="AF3422" s="252"/>
      <c r="AG3422" s="255"/>
      <c r="AH3422" s="253"/>
      <c r="AI3422" s="230"/>
      <c r="AJ3422" s="230"/>
      <c r="AK3422" s="230"/>
      <c r="AL3422" s="230"/>
      <c r="AM3422" s="230"/>
      <c r="AN3422" s="230"/>
      <c r="AO3422" s="230"/>
      <c r="AP3422" s="230"/>
      <c r="AQ3422" s="230"/>
      <c r="AR3422" s="249"/>
      <c r="AS3422" s="230"/>
      <c r="AT3422" s="230"/>
      <c r="AU3422" s="230"/>
      <c r="AV3422" s="230"/>
      <c r="AW3422" s="230"/>
      <c r="AX3422" s="230"/>
      <c r="AY3422" s="230"/>
      <c r="AZ3422" s="230"/>
      <c r="BA3422" s="230"/>
      <c r="BB3422" s="230"/>
      <c r="BC3422" s="230"/>
      <c r="BD3422" s="230"/>
      <c r="BE3422" s="230"/>
      <c r="BF3422" s="230"/>
      <c r="BG3422" s="230"/>
      <c r="BH3422" s="230"/>
      <c r="BI3422" s="230"/>
      <c r="BJ3422" s="230"/>
      <c r="BK3422" s="230"/>
      <c r="BL3422" s="230"/>
      <c r="BM3422" s="230"/>
      <c r="BN3422" s="230"/>
      <c r="BO3422" s="230"/>
      <c r="BP3422" s="230"/>
      <c r="BQ3422" s="230"/>
      <c r="BR3422" s="230"/>
      <c r="BS3422" s="230"/>
      <c r="BT3422" s="230"/>
      <c r="BU3422" s="230"/>
      <c r="BV3422" s="230"/>
      <c r="BW3422" s="230"/>
      <c r="BX3422" s="230"/>
      <c r="BY3422" s="230"/>
      <c r="BZ3422" s="230"/>
      <c r="CA3422" s="230"/>
      <c r="CB3422" s="230"/>
      <c r="CC3422" s="230"/>
      <c r="CD3422" s="230"/>
      <c r="CE3422" s="230"/>
      <c r="CF3422" s="230"/>
      <c r="CG3422" s="230"/>
      <c r="CH3422" s="230"/>
      <c r="CI3422" s="230"/>
      <c r="CJ3422" s="230"/>
    </row>
    <row r="3423" spans="1:88" ht="14.25" customHeight="1">
      <c r="A3423" s="123"/>
      <c r="B3423" s="122"/>
      <c r="C3423" s="123"/>
      <c r="E3423" s="224"/>
      <c r="F3423" s="224"/>
      <c r="G3423" s="224"/>
      <c r="H3423" s="224"/>
      <c r="I3423" s="232"/>
      <c r="J3423" s="224"/>
      <c r="K3423" s="224"/>
      <c r="L3423" s="224"/>
      <c r="M3423" s="233"/>
      <c r="N3423" s="224"/>
      <c r="P3423" s="233"/>
      <c r="Q3423" s="154"/>
      <c r="R3423" s="154"/>
      <c r="S3423" s="154"/>
      <c r="T3423" s="154"/>
      <c r="U3423" s="236"/>
      <c r="V3423" s="225"/>
      <c r="W3423" s="246"/>
      <c r="X3423" s="247"/>
      <c r="Y3423" s="248"/>
      <c r="Z3423" s="249"/>
      <c r="AA3423" s="249"/>
      <c r="AB3423" s="256"/>
      <c r="AC3423" s="256"/>
      <c r="AD3423" s="230"/>
      <c r="AE3423" s="251"/>
      <c r="AF3423" s="252"/>
      <c r="AG3423" s="255"/>
      <c r="AH3423" s="253"/>
      <c r="AI3423" s="230"/>
      <c r="AJ3423" s="230"/>
      <c r="AK3423" s="230"/>
      <c r="AL3423" s="230"/>
      <c r="AM3423" s="230"/>
      <c r="AN3423" s="230"/>
      <c r="AO3423" s="230"/>
      <c r="AP3423" s="230"/>
      <c r="AQ3423" s="230"/>
      <c r="AR3423" s="249"/>
      <c r="AS3423" s="230"/>
      <c r="AT3423" s="230"/>
      <c r="AU3423" s="230"/>
      <c r="AV3423" s="230"/>
      <c r="AW3423" s="230"/>
      <c r="AX3423" s="230"/>
      <c r="AY3423" s="230"/>
      <c r="AZ3423" s="230"/>
      <c r="BA3423" s="230"/>
      <c r="BB3423" s="230"/>
      <c r="BC3423" s="230"/>
      <c r="BD3423" s="230"/>
      <c r="BE3423" s="230"/>
      <c r="BF3423" s="230"/>
      <c r="BG3423" s="230"/>
      <c r="BH3423" s="230"/>
      <c r="BI3423" s="230"/>
      <c r="BJ3423" s="230"/>
      <c r="BK3423" s="230"/>
      <c r="BL3423" s="230"/>
      <c r="BM3423" s="230"/>
      <c r="BN3423" s="230"/>
      <c r="BO3423" s="230"/>
      <c r="BP3423" s="230"/>
      <c r="BQ3423" s="230"/>
      <c r="BR3423" s="230"/>
      <c r="BS3423" s="230"/>
      <c r="BT3423" s="230"/>
      <c r="BU3423" s="230"/>
      <c r="BV3423" s="230"/>
      <c r="BW3423" s="230"/>
      <c r="BX3423" s="230"/>
      <c r="BY3423" s="230"/>
      <c r="BZ3423" s="230"/>
      <c r="CA3423" s="230"/>
      <c r="CB3423" s="230"/>
      <c r="CC3423" s="230"/>
      <c r="CD3423" s="230"/>
      <c r="CE3423" s="230"/>
      <c r="CF3423" s="230"/>
      <c r="CG3423" s="230"/>
      <c r="CH3423" s="230"/>
      <c r="CI3423" s="230"/>
      <c r="CJ3423" s="230"/>
    </row>
    <row r="3424" spans="1:88" ht="14.25" customHeight="1">
      <c r="A3424" s="123"/>
      <c r="B3424" s="122"/>
      <c r="C3424" s="123"/>
      <c r="E3424" s="224"/>
      <c r="F3424" s="224"/>
      <c r="G3424" s="224"/>
      <c r="H3424" s="224"/>
      <c r="I3424" s="232"/>
      <c r="J3424" s="224"/>
      <c r="K3424" s="224"/>
      <c r="L3424" s="224"/>
      <c r="M3424" s="233"/>
      <c r="N3424" s="224"/>
      <c r="P3424" s="233"/>
      <c r="Q3424" s="154"/>
      <c r="R3424" s="154"/>
      <c r="S3424" s="154"/>
      <c r="T3424" s="154"/>
      <c r="U3424" s="236"/>
      <c r="V3424" s="225"/>
      <c r="W3424" s="246"/>
      <c r="X3424" s="247"/>
      <c r="Y3424" s="248"/>
      <c r="Z3424" s="249"/>
      <c r="AA3424" s="249"/>
      <c r="AB3424" s="256"/>
      <c r="AC3424" s="256"/>
      <c r="AD3424" s="230"/>
      <c r="AE3424" s="251"/>
      <c r="AF3424" s="252"/>
      <c r="AG3424" s="255"/>
      <c r="AH3424" s="253"/>
      <c r="AI3424" s="230"/>
      <c r="AJ3424" s="230"/>
      <c r="AK3424" s="230"/>
      <c r="AL3424" s="230"/>
      <c r="AM3424" s="230"/>
      <c r="AN3424" s="230"/>
      <c r="AO3424" s="230"/>
      <c r="AP3424" s="230"/>
      <c r="AQ3424" s="230"/>
      <c r="AR3424" s="249"/>
      <c r="AS3424" s="230"/>
      <c r="AT3424" s="230"/>
      <c r="AU3424" s="230"/>
      <c r="AV3424" s="230"/>
      <c r="AW3424" s="230"/>
      <c r="AX3424" s="230"/>
      <c r="AY3424" s="230"/>
      <c r="AZ3424" s="230"/>
      <c r="BA3424" s="230"/>
      <c r="BB3424" s="230"/>
      <c r="BC3424" s="230"/>
      <c r="BD3424" s="230"/>
      <c r="BE3424" s="230"/>
      <c r="BF3424" s="230"/>
      <c r="BG3424" s="230"/>
      <c r="BH3424" s="230"/>
      <c r="BI3424" s="230"/>
      <c r="BJ3424" s="230"/>
      <c r="BK3424" s="230"/>
      <c r="BL3424" s="230"/>
      <c r="BM3424" s="230"/>
      <c r="BN3424" s="230"/>
      <c r="BO3424" s="230"/>
      <c r="BP3424" s="230"/>
      <c r="BQ3424" s="230"/>
      <c r="BR3424" s="230"/>
      <c r="BS3424" s="230"/>
      <c r="BT3424" s="230"/>
      <c r="BU3424" s="230"/>
      <c r="BV3424" s="230"/>
      <c r="BW3424" s="230"/>
      <c r="BX3424" s="230"/>
      <c r="BY3424" s="230"/>
      <c r="BZ3424" s="230"/>
      <c r="CA3424" s="230"/>
      <c r="CB3424" s="230"/>
      <c r="CC3424" s="230"/>
      <c r="CD3424" s="230"/>
      <c r="CE3424" s="230"/>
      <c r="CF3424" s="230"/>
      <c r="CG3424" s="230"/>
      <c r="CH3424" s="230"/>
      <c r="CI3424" s="230"/>
      <c r="CJ3424" s="230"/>
    </row>
    <row r="3425" spans="1:88" ht="14.25" customHeight="1">
      <c r="A3425" s="123"/>
      <c r="B3425" s="122"/>
      <c r="C3425" s="123"/>
      <c r="E3425" s="224"/>
      <c r="F3425" s="224"/>
      <c r="G3425" s="224"/>
      <c r="H3425" s="224"/>
      <c r="I3425" s="232"/>
      <c r="J3425" s="224"/>
      <c r="K3425" s="224"/>
      <c r="L3425" s="224"/>
      <c r="M3425" s="233"/>
      <c r="N3425" s="224"/>
      <c r="P3425" s="233"/>
      <c r="Q3425" s="154"/>
      <c r="R3425" s="154"/>
      <c r="S3425" s="154"/>
      <c r="T3425" s="154"/>
      <c r="U3425" s="236"/>
      <c r="V3425" s="225"/>
      <c r="W3425" s="246"/>
      <c r="X3425" s="247"/>
      <c r="Y3425" s="248"/>
      <c r="Z3425" s="249"/>
      <c r="AA3425" s="249"/>
      <c r="AB3425" s="256"/>
      <c r="AC3425" s="256"/>
      <c r="AD3425" s="230"/>
      <c r="AE3425" s="251"/>
      <c r="AF3425" s="252"/>
      <c r="AG3425" s="255"/>
      <c r="AH3425" s="253"/>
      <c r="AI3425" s="230"/>
      <c r="AJ3425" s="230"/>
      <c r="AK3425" s="230"/>
      <c r="AL3425" s="230"/>
      <c r="AM3425" s="230"/>
      <c r="AN3425" s="230"/>
      <c r="AO3425" s="230"/>
      <c r="AP3425" s="230"/>
      <c r="AQ3425" s="230"/>
      <c r="AR3425" s="249"/>
      <c r="AS3425" s="230"/>
      <c r="AT3425" s="230"/>
      <c r="AU3425" s="230"/>
      <c r="AV3425" s="230"/>
      <c r="AW3425" s="230"/>
      <c r="AX3425" s="230"/>
      <c r="AY3425" s="230"/>
      <c r="AZ3425" s="230"/>
      <c r="BA3425" s="230"/>
      <c r="BB3425" s="230"/>
      <c r="BC3425" s="230"/>
      <c r="BD3425" s="230"/>
      <c r="BE3425" s="230"/>
      <c r="BF3425" s="230"/>
      <c r="BG3425" s="230"/>
      <c r="BH3425" s="230"/>
      <c r="BI3425" s="230"/>
      <c r="BJ3425" s="230"/>
      <c r="BK3425" s="230"/>
      <c r="BL3425" s="230"/>
      <c r="BM3425" s="230"/>
      <c r="BN3425" s="230"/>
      <c r="BO3425" s="230"/>
      <c r="BP3425" s="230"/>
      <c r="BQ3425" s="230"/>
      <c r="BR3425" s="230"/>
      <c r="BS3425" s="230"/>
      <c r="BT3425" s="230"/>
      <c r="BU3425" s="230"/>
      <c r="BV3425" s="230"/>
      <c r="BW3425" s="230"/>
      <c r="BX3425" s="230"/>
      <c r="BY3425" s="230"/>
      <c r="BZ3425" s="230"/>
      <c r="CA3425" s="230"/>
      <c r="CB3425" s="230"/>
      <c r="CC3425" s="230"/>
      <c r="CD3425" s="230"/>
      <c r="CE3425" s="230"/>
      <c r="CF3425" s="230"/>
      <c r="CG3425" s="230"/>
      <c r="CH3425" s="230"/>
      <c r="CI3425" s="230"/>
      <c r="CJ3425" s="230"/>
    </row>
    <row r="3426" spans="1:88" ht="14.25" customHeight="1">
      <c r="A3426" s="123"/>
      <c r="B3426" s="122"/>
      <c r="C3426" s="123"/>
      <c r="E3426" s="224"/>
      <c r="F3426" s="224"/>
      <c r="G3426" s="224"/>
      <c r="H3426" s="224"/>
      <c r="I3426" s="232"/>
      <c r="J3426" s="224"/>
      <c r="K3426" s="224"/>
      <c r="L3426" s="224"/>
      <c r="M3426" s="233"/>
      <c r="N3426" s="224"/>
      <c r="P3426" s="233"/>
      <c r="Q3426" s="154"/>
      <c r="R3426" s="154"/>
      <c r="S3426" s="154"/>
      <c r="T3426" s="154"/>
      <c r="U3426" s="236"/>
      <c r="V3426" s="225"/>
      <c r="W3426" s="246"/>
      <c r="X3426" s="247"/>
      <c r="Y3426" s="248"/>
      <c r="Z3426" s="249"/>
      <c r="AA3426" s="249"/>
      <c r="AB3426" s="256"/>
      <c r="AC3426" s="256"/>
      <c r="AD3426" s="230"/>
      <c r="AE3426" s="251"/>
      <c r="AF3426" s="252"/>
      <c r="AG3426" s="255"/>
      <c r="AH3426" s="253"/>
      <c r="AI3426" s="230"/>
      <c r="AJ3426" s="230"/>
      <c r="AK3426" s="230"/>
      <c r="AL3426" s="230"/>
      <c r="AM3426" s="230"/>
      <c r="AN3426" s="230"/>
      <c r="AO3426" s="230"/>
      <c r="AP3426" s="230"/>
      <c r="AQ3426" s="230"/>
      <c r="AR3426" s="249"/>
      <c r="AS3426" s="230"/>
      <c r="AT3426" s="230"/>
      <c r="AU3426" s="230"/>
      <c r="AV3426" s="230"/>
      <c r="AW3426" s="230"/>
      <c r="AX3426" s="230"/>
      <c r="AY3426" s="230"/>
      <c r="AZ3426" s="230"/>
      <c r="BA3426" s="230"/>
      <c r="BB3426" s="230"/>
      <c r="BC3426" s="230"/>
      <c r="BD3426" s="230"/>
      <c r="BE3426" s="230"/>
      <c r="BF3426" s="230"/>
      <c r="BG3426" s="230"/>
      <c r="BH3426" s="230"/>
      <c r="BI3426" s="230"/>
      <c r="BJ3426" s="230"/>
      <c r="BK3426" s="230"/>
      <c r="BL3426" s="230"/>
      <c r="BM3426" s="230"/>
      <c r="BN3426" s="230"/>
      <c r="BO3426" s="230"/>
      <c r="BP3426" s="230"/>
      <c r="BQ3426" s="230"/>
      <c r="BR3426" s="230"/>
      <c r="BS3426" s="230"/>
      <c r="BT3426" s="230"/>
      <c r="BU3426" s="230"/>
      <c r="BV3426" s="230"/>
      <c r="BW3426" s="230"/>
      <c r="BX3426" s="230"/>
      <c r="BY3426" s="230"/>
      <c r="BZ3426" s="230"/>
      <c r="CA3426" s="230"/>
      <c r="CB3426" s="230"/>
      <c r="CC3426" s="230"/>
      <c r="CD3426" s="230"/>
      <c r="CE3426" s="230"/>
      <c r="CF3426" s="230"/>
      <c r="CG3426" s="230"/>
      <c r="CH3426" s="230"/>
      <c r="CI3426" s="230"/>
      <c r="CJ3426" s="230"/>
    </row>
    <row r="3427" spans="1:88" ht="14.25" customHeight="1">
      <c r="A3427" s="123"/>
      <c r="B3427" s="122"/>
      <c r="C3427" s="123"/>
      <c r="E3427" s="224"/>
      <c r="F3427" s="224"/>
      <c r="G3427" s="224"/>
      <c r="H3427" s="224"/>
      <c r="I3427" s="232"/>
      <c r="J3427" s="224"/>
      <c r="K3427" s="224"/>
      <c r="L3427" s="224"/>
      <c r="M3427" s="233"/>
      <c r="N3427" s="224"/>
      <c r="P3427" s="233"/>
      <c r="Q3427" s="154"/>
      <c r="R3427" s="154"/>
      <c r="S3427" s="154"/>
      <c r="T3427" s="154"/>
      <c r="U3427" s="236"/>
      <c r="V3427" s="225"/>
      <c r="W3427" s="246"/>
      <c r="X3427" s="247"/>
      <c r="Y3427" s="248"/>
      <c r="Z3427" s="249"/>
      <c r="AA3427" s="249"/>
      <c r="AB3427" s="256"/>
      <c r="AC3427" s="256"/>
      <c r="AD3427" s="230"/>
      <c r="AE3427" s="251"/>
      <c r="AF3427" s="252"/>
      <c r="AG3427" s="255"/>
      <c r="AH3427" s="253"/>
      <c r="AI3427" s="230"/>
      <c r="AJ3427" s="230"/>
      <c r="AK3427" s="230"/>
      <c r="AL3427" s="230"/>
      <c r="AM3427" s="230"/>
      <c r="AN3427" s="230"/>
      <c r="AO3427" s="230"/>
      <c r="AP3427" s="230"/>
      <c r="AQ3427" s="230"/>
      <c r="AR3427" s="249"/>
      <c r="AS3427" s="230"/>
      <c r="AT3427" s="230"/>
      <c r="AU3427" s="230"/>
      <c r="AV3427" s="230"/>
      <c r="AW3427" s="230"/>
      <c r="AX3427" s="230"/>
      <c r="AY3427" s="230"/>
      <c r="AZ3427" s="230"/>
      <c r="BA3427" s="230"/>
      <c r="BB3427" s="230"/>
      <c r="BC3427" s="230"/>
      <c r="BD3427" s="230"/>
      <c r="BE3427" s="230"/>
      <c r="BF3427" s="230"/>
      <c r="BG3427" s="230"/>
      <c r="BH3427" s="230"/>
      <c r="BI3427" s="230"/>
      <c r="BJ3427" s="230"/>
      <c r="BK3427" s="230"/>
      <c r="BL3427" s="230"/>
      <c r="BM3427" s="230"/>
      <c r="BN3427" s="230"/>
      <c r="BO3427" s="230"/>
      <c r="BP3427" s="230"/>
      <c r="BQ3427" s="230"/>
      <c r="BR3427" s="230"/>
      <c r="BS3427" s="230"/>
      <c r="BT3427" s="230"/>
      <c r="BU3427" s="230"/>
      <c r="BV3427" s="230"/>
      <c r="BW3427" s="230"/>
      <c r="BX3427" s="230"/>
      <c r="BY3427" s="230"/>
      <c r="BZ3427" s="230"/>
      <c r="CA3427" s="230"/>
      <c r="CB3427" s="230"/>
      <c r="CC3427" s="230"/>
      <c r="CD3427" s="230"/>
      <c r="CE3427" s="230"/>
      <c r="CF3427" s="230"/>
      <c r="CG3427" s="230"/>
      <c r="CH3427" s="230"/>
      <c r="CI3427" s="230"/>
      <c r="CJ3427" s="230"/>
    </row>
    <row r="3428" spans="1:88" ht="14.25" customHeight="1">
      <c r="A3428" s="123"/>
      <c r="B3428" s="122"/>
      <c r="C3428" s="123"/>
      <c r="E3428" s="224"/>
      <c r="F3428" s="224"/>
      <c r="G3428" s="224"/>
      <c r="H3428" s="224"/>
      <c r="I3428" s="232"/>
      <c r="J3428" s="224"/>
      <c r="K3428" s="224"/>
      <c r="L3428" s="224"/>
      <c r="M3428" s="233"/>
      <c r="N3428" s="224"/>
      <c r="P3428" s="233"/>
      <c r="Q3428" s="154"/>
      <c r="R3428" s="154"/>
      <c r="S3428" s="154"/>
      <c r="T3428" s="154"/>
      <c r="U3428" s="236"/>
      <c r="V3428" s="225"/>
      <c r="W3428" s="246"/>
      <c r="X3428" s="247"/>
      <c r="Y3428" s="248"/>
      <c r="Z3428" s="249"/>
      <c r="AA3428" s="249"/>
      <c r="AB3428" s="256"/>
      <c r="AC3428" s="256"/>
      <c r="AD3428" s="230"/>
      <c r="AE3428" s="251"/>
      <c r="AF3428" s="252"/>
      <c r="AG3428" s="255"/>
      <c r="AH3428" s="253"/>
      <c r="AI3428" s="230"/>
      <c r="AJ3428" s="230"/>
      <c r="AK3428" s="230"/>
      <c r="AL3428" s="230"/>
      <c r="AM3428" s="230"/>
      <c r="AN3428" s="230"/>
      <c r="AO3428" s="230"/>
      <c r="AP3428" s="230"/>
      <c r="AQ3428" s="230"/>
      <c r="AR3428" s="249"/>
      <c r="AS3428" s="230"/>
      <c r="AT3428" s="230"/>
      <c r="AU3428" s="230"/>
      <c r="AV3428" s="230"/>
      <c r="AW3428" s="230"/>
      <c r="AX3428" s="230"/>
      <c r="AY3428" s="230"/>
      <c r="AZ3428" s="230"/>
      <c r="BA3428" s="230"/>
      <c r="BB3428" s="230"/>
      <c r="BC3428" s="230"/>
      <c r="BD3428" s="230"/>
      <c r="BE3428" s="230"/>
      <c r="BF3428" s="230"/>
      <c r="BG3428" s="230"/>
      <c r="BH3428" s="230"/>
      <c r="BI3428" s="230"/>
      <c r="BJ3428" s="230"/>
      <c r="BK3428" s="230"/>
      <c r="BL3428" s="230"/>
      <c r="BM3428" s="230"/>
      <c r="BN3428" s="230"/>
      <c r="BO3428" s="230"/>
      <c r="BP3428" s="230"/>
      <c r="BQ3428" s="230"/>
      <c r="BR3428" s="230"/>
      <c r="BS3428" s="230"/>
      <c r="BT3428" s="230"/>
      <c r="BU3428" s="230"/>
      <c r="BV3428" s="230"/>
      <c r="BW3428" s="230"/>
      <c r="BX3428" s="230"/>
      <c r="BY3428" s="230"/>
      <c r="BZ3428" s="230"/>
      <c r="CA3428" s="230"/>
      <c r="CB3428" s="230"/>
      <c r="CC3428" s="230"/>
      <c r="CD3428" s="230"/>
      <c r="CE3428" s="230"/>
      <c r="CF3428" s="230"/>
      <c r="CG3428" s="230"/>
      <c r="CH3428" s="230"/>
      <c r="CI3428" s="230"/>
      <c r="CJ3428" s="230"/>
    </row>
    <row r="3429" spans="1:88" ht="14.25" customHeight="1">
      <c r="A3429" s="123"/>
      <c r="B3429" s="122"/>
      <c r="C3429" s="123"/>
      <c r="E3429" s="224"/>
      <c r="F3429" s="224"/>
      <c r="G3429" s="224"/>
      <c r="H3429" s="224"/>
      <c r="I3429" s="232"/>
      <c r="J3429" s="224"/>
      <c r="K3429" s="224"/>
      <c r="L3429" s="224"/>
      <c r="M3429" s="233"/>
      <c r="N3429" s="224"/>
      <c r="P3429" s="233"/>
      <c r="Q3429" s="154"/>
      <c r="R3429" s="154"/>
      <c r="S3429" s="154"/>
      <c r="T3429" s="154"/>
      <c r="U3429" s="236"/>
      <c r="V3429" s="225"/>
      <c r="W3429" s="246"/>
      <c r="X3429" s="247"/>
      <c r="Y3429" s="248"/>
      <c r="Z3429" s="249"/>
      <c r="AA3429" s="249"/>
      <c r="AB3429" s="256"/>
      <c r="AC3429" s="256"/>
      <c r="AD3429" s="230"/>
      <c r="AE3429" s="251"/>
      <c r="AF3429" s="252"/>
      <c r="AG3429" s="255"/>
      <c r="AH3429" s="253"/>
      <c r="AI3429" s="230"/>
      <c r="AJ3429" s="230"/>
      <c r="AK3429" s="230"/>
      <c r="AL3429" s="230"/>
      <c r="AM3429" s="230"/>
      <c r="AN3429" s="230"/>
      <c r="AO3429" s="230"/>
      <c r="AP3429" s="230"/>
      <c r="AQ3429" s="230"/>
      <c r="AR3429" s="249"/>
      <c r="AS3429" s="230"/>
      <c r="AT3429" s="230"/>
      <c r="AU3429" s="230"/>
      <c r="AV3429" s="230"/>
      <c r="AW3429" s="230"/>
      <c r="AX3429" s="230"/>
      <c r="AY3429" s="230"/>
      <c r="AZ3429" s="230"/>
      <c r="BA3429" s="230"/>
      <c r="BB3429" s="230"/>
      <c r="BC3429" s="230"/>
      <c r="BD3429" s="230"/>
      <c r="BE3429" s="230"/>
      <c r="BF3429" s="230"/>
      <c r="BG3429" s="230"/>
      <c r="BH3429" s="230"/>
      <c r="BI3429" s="230"/>
      <c r="BJ3429" s="230"/>
      <c r="BK3429" s="230"/>
      <c r="BL3429" s="230"/>
      <c r="BM3429" s="230"/>
      <c r="BN3429" s="230"/>
      <c r="BO3429" s="230"/>
      <c r="BP3429" s="230"/>
      <c r="BQ3429" s="230"/>
      <c r="BR3429" s="230"/>
      <c r="BS3429" s="230"/>
      <c r="BT3429" s="230"/>
      <c r="BU3429" s="230"/>
      <c r="BV3429" s="230"/>
      <c r="BW3429" s="230"/>
      <c r="BX3429" s="230"/>
      <c r="BY3429" s="230"/>
      <c r="BZ3429" s="230"/>
      <c r="CA3429" s="230"/>
      <c r="CB3429" s="230"/>
      <c r="CC3429" s="230"/>
      <c r="CD3429" s="230"/>
      <c r="CE3429" s="230"/>
      <c r="CF3429" s="230"/>
      <c r="CG3429" s="230"/>
      <c r="CH3429" s="230"/>
      <c r="CI3429" s="230"/>
      <c r="CJ3429" s="230"/>
    </row>
    <row r="3430" spans="1:88" ht="14.25" customHeight="1">
      <c r="A3430" s="123"/>
      <c r="B3430" s="122"/>
      <c r="C3430" s="123"/>
      <c r="E3430" s="224"/>
      <c r="F3430" s="224"/>
      <c r="G3430" s="224"/>
      <c r="H3430" s="224"/>
      <c r="I3430" s="232"/>
      <c r="J3430" s="224"/>
      <c r="K3430" s="224"/>
      <c r="L3430" s="224"/>
      <c r="M3430" s="233"/>
      <c r="N3430" s="224"/>
      <c r="P3430" s="233"/>
      <c r="Q3430" s="154"/>
      <c r="R3430" s="154"/>
      <c r="S3430" s="154"/>
      <c r="T3430" s="154"/>
      <c r="U3430" s="236"/>
      <c r="V3430" s="225"/>
      <c r="W3430" s="246"/>
      <c r="X3430" s="247"/>
      <c r="Y3430" s="248"/>
      <c r="Z3430" s="249"/>
      <c r="AA3430" s="249"/>
      <c r="AB3430" s="256"/>
      <c r="AC3430" s="256"/>
      <c r="AD3430" s="230"/>
      <c r="AE3430" s="251"/>
      <c r="AF3430" s="252"/>
      <c r="AG3430" s="255"/>
      <c r="AH3430" s="253"/>
      <c r="AI3430" s="230"/>
      <c r="AJ3430" s="230"/>
      <c r="AK3430" s="230"/>
      <c r="AL3430" s="230"/>
      <c r="AM3430" s="230"/>
      <c r="AN3430" s="230"/>
      <c r="AO3430" s="230"/>
      <c r="AP3430" s="230"/>
      <c r="AQ3430" s="230"/>
      <c r="AR3430" s="249"/>
      <c r="AS3430" s="230"/>
      <c r="AT3430" s="230"/>
      <c r="AU3430" s="230"/>
      <c r="AV3430" s="230"/>
      <c r="AW3430" s="230"/>
      <c r="AX3430" s="230"/>
      <c r="AY3430" s="230"/>
      <c r="AZ3430" s="230"/>
      <c r="BA3430" s="230"/>
      <c r="BB3430" s="230"/>
      <c r="BC3430" s="230"/>
      <c r="BD3430" s="230"/>
      <c r="BE3430" s="230"/>
      <c r="BF3430" s="230"/>
      <c r="BG3430" s="230"/>
      <c r="BH3430" s="230"/>
      <c r="BI3430" s="230"/>
      <c r="BJ3430" s="230"/>
      <c r="BK3430" s="230"/>
      <c r="BL3430" s="230"/>
      <c r="BM3430" s="230"/>
      <c r="BN3430" s="230"/>
      <c r="BO3430" s="230"/>
      <c r="BP3430" s="230"/>
      <c r="BQ3430" s="230"/>
      <c r="BR3430" s="230"/>
      <c r="BS3430" s="230"/>
      <c r="BT3430" s="230"/>
      <c r="BU3430" s="230"/>
      <c r="BV3430" s="230"/>
      <c r="BW3430" s="230"/>
      <c r="BX3430" s="230"/>
      <c r="BY3430" s="230"/>
      <c r="BZ3430" s="230"/>
      <c r="CA3430" s="230"/>
      <c r="CB3430" s="230"/>
      <c r="CC3430" s="230"/>
      <c r="CD3430" s="230"/>
      <c r="CE3430" s="230"/>
      <c r="CF3430" s="230"/>
      <c r="CG3430" s="230"/>
      <c r="CH3430" s="230"/>
      <c r="CI3430" s="230"/>
      <c r="CJ3430" s="230"/>
    </row>
    <row r="3431" spans="1:88" ht="14.25" customHeight="1">
      <c r="A3431" s="123"/>
      <c r="B3431" s="122"/>
      <c r="C3431" s="123"/>
      <c r="E3431" s="224"/>
      <c r="F3431" s="224"/>
      <c r="G3431" s="224"/>
      <c r="H3431" s="224"/>
      <c r="I3431" s="232"/>
      <c r="J3431" s="224"/>
      <c r="K3431" s="224"/>
      <c r="L3431" s="224"/>
      <c r="M3431" s="233"/>
      <c r="N3431" s="224"/>
      <c r="P3431" s="233"/>
      <c r="Q3431" s="154"/>
      <c r="R3431" s="154"/>
      <c r="S3431" s="154"/>
      <c r="T3431" s="154"/>
      <c r="U3431" s="236"/>
      <c r="V3431" s="225"/>
      <c r="W3431" s="246"/>
      <c r="X3431" s="247"/>
      <c r="Y3431" s="248"/>
      <c r="Z3431" s="249"/>
      <c r="AA3431" s="249"/>
      <c r="AB3431" s="256"/>
      <c r="AC3431" s="256"/>
      <c r="AD3431" s="230"/>
      <c r="AE3431" s="251"/>
      <c r="AF3431" s="252"/>
      <c r="AG3431" s="255"/>
      <c r="AH3431" s="253"/>
      <c r="AI3431" s="230"/>
      <c r="AJ3431" s="230"/>
      <c r="AK3431" s="230"/>
      <c r="AL3431" s="230"/>
      <c r="AM3431" s="230"/>
      <c r="AN3431" s="230"/>
      <c r="AO3431" s="230"/>
      <c r="AP3431" s="230"/>
      <c r="AQ3431" s="230"/>
      <c r="AR3431" s="249"/>
      <c r="AS3431" s="230"/>
      <c r="AT3431" s="230"/>
      <c r="AU3431" s="230"/>
      <c r="AV3431" s="230"/>
      <c r="AW3431" s="230"/>
      <c r="AX3431" s="230"/>
      <c r="AY3431" s="230"/>
      <c r="AZ3431" s="230"/>
      <c r="BA3431" s="230"/>
      <c r="BB3431" s="230"/>
      <c r="BC3431" s="230"/>
      <c r="BD3431" s="230"/>
      <c r="BE3431" s="230"/>
      <c r="BF3431" s="230"/>
      <c r="BG3431" s="230"/>
      <c r="BH3431" s="230"/>
      <c r="BI3431" s="230"/>
      <c r="BJ3431" s="230"/>
      <c r="BK3431" s="230"/>
      <c r="BL3431" s="230"/>
      <c r="BM3431" s="230"/>
      <c r="BN3431" s="230"/>
      <c r="BO3431" s="230"/>
      <c r="BP3431" s="230"/>
      <c r="BQ3431" s="230"/>
      <c r="BR3431" s="230"/>
      <c r="BS3431" s="230"/>
      <c r="BT3431" s="230"/>
      <c r="BU3431" s="230"/>
      <c r="BV3431" s="230"/>
      <c r="BW3431" s="230"/>
      <c r="BX3431" s="230"/>
      <c r="BY3431" s="230"/>
      <c r="BZ3431" s="230"/>
      <c r="CA3431" s="230"/>
      <c r="CB3431" s="230"/>
      <c r="CC3431" s="230"/>
      <c r="CD3431" s="230"/>
      <c r="CE3431" s="230"/>
      <c r="CF3431" s="230"/>
      <c r="CG3431" s="230"/>
      <c r="CH3431" s="230"/>
      <c r="CI3431" s="230"/>
      <c r="CJ3431" s="230"/>
    </row>
    <row r="3432" spans="1:88" ht="14.25" customHeight="1">
      <c r="A3432" s="123"/>
      <c r="B3432" s="122"/>
      <c r="C3432" s="123"/>
      <c r="E3432" s="224"/>
      <c r="F3432" s="224"/>
      <c r="G3432" s="224"/>
      <c r="H3432" s="224"/>
      <c r="I3432" s="232"/>
      <c r="J3432" s="224"/>
      <c r="K3432" s="224"/>
      <c r="L3432" s="224"/>
      <c r="M3432" s="233"/>
      <c r="N3432" s="224"/>
      <c r="P3432" s="233"/>
      <c r="Q3432" s="154"/>
      <c r="R3432" s="154"/>
      <c r="S3432" s="154"/>
      <c r="T3432" s="154"/>
      <c r="U3432" s="236"/>
      <c r="V3432" s="225"/>
      <c r="W3432" s="246"/>
      <c r="X3432" s="247"/>
      <c r="Y3432" s="248"/>
      <c r="Z3432" s="249"/>
      <c r="AA3432" s="249"/>
      <c r="AB3432" s="256"/>
      <c r="AC3432" s="256"/>
      <c r="AD3432" s="230"/>
      <c r="AE3432" s="251"/>
      <c r="AF3432" s="252"/>
      <c r="AG3432" s="255"/>
      <c r="AH3432" s="253"/>
      <c r="AI3432" s="230"/>
      <c r="AJ3432" s="230"/>
      <c r="AK3432" s="230"/>
      <c r="AL3432" s="230"/>
      <c r="AM3432" s="230"/>
      <c r="AN3432" s="230"/>
      <c r="AO3432" s="230"/>
      <c r="AP3432" s="230"/>
      <c r="AQ3432" s="230"/>
      <c r="AR3432" s="249"/>
      <c r="AS3432" s="230"/>
      <c r="AT3432" s="230"/>
      <c r="AU3432" s="230"/>
      <c r="AV3432" s="230"/>
      <c r="AW3432" s="230"/>
      <c r="AX3432" s="230"/>
      <c r="AY3432" s="230"/>
      <c r="AZ3432" s="230"/>
      <c r="BA3432" s="230"/>
      <c r="BB3432" s="230"/>
      <c r="BC3432" s="230"/>
      <c r="BD3432" s="230"/>
      <c r="BE3432" s="230"/>
      <c r="BF3432" s="230"/>
      <c r="BG3432" s="230"/>
      <c r="BH3432" s="230"/>
      <c r="BI3432" s="230"/>
      <c r="BJ3432" s="230"/>
      <c r="BK3432" s="230"/>
      <c r="BL3432" s="230"/>
      <c r="BM3432" s="230"/>
      <c r="BN3432" s="230"/>
      <c r="BO3432" s="230"/>
      <c r="BP3432" s="230"/>
      <c r="BQ3432" s="230"/>
      <c r="BR3432" s="230"/>
      <c r="BS3432" s="230"/>
      <c r="BT3432" s="230"/>
      <c r="BU3432" s="230"/>
      <c r="BV3432" s="230"/>
      <c r="BW3432" s="230"/>
      <c r="BX3432" s="230"/>
      <c r="BY3432" s="230"/>
      <c r="BZ3432" s="230"/>
      <c r="CA3432" s="230"/>
      <c r="CB3432" s="230"/>
      <c r="CC3432" s="230"/>
      <c r="CD3432" s="230"/>
      <c r="CE3432" s="230"/>
      <c r="CF3432" s="230"/>
      <c r="CG3432" s="230"/>
      <c r="CH3432" s="230"/>
      <c r="CI3432" s="230"/>
      <c r="CJ3432" s="230"/>
    </row>
    <row r="3433" spans="1:88" ht="14.25" customHeight="1">
      <c r="A3433" s="123"/>
      <c r="B3433" s="122"/>
      <c r="C3433" s="123"/>
      <c r="E3433" s="224"/>
      <c r="F3433" s="224"/>
      <c r="G3433" s="224"/>
      <c r="H3433" s="224"/>
      <c r="I3433" s="232"/>
      <c r="J3433" s="224"/>
      <c r="K3433" s="224"/>
      <c r="L3433" s="224"/>
      <c r="M3433" s="233"/>
      <c r="N3433" s="224"/>
      <c r="P3433" s="233"/>
      <c r="Q3433" s="154"/>
      <c r="R3433" s="154"/>
      <c r="S3433" s="154"/>
      <c r="T3433" s="154"/>
      <c r="U3433" s="236"/>
      <c r="V3433" s="225"/>
      <c r="W3433" s="246"/>
      <c r="X3433" s="247"/>
      <c r="Y3433" s="248"/>
      <c r="Z3433" s="249"/>
      <c r="AA3433" s="249"/>
      <c r="AB3433" s="256"/>
      <c r="AC3433" s="256"/>
      <c r="AD3433" s="230"/>
      <c r="AE3433" s="251"/>
      <c r="AF3433" s="252"/>
      <c r="AG3433" s="255"/>
      <c r="AH3433" s="253"/>
      <c r="AI3433" s="230"/>
      <c r="AJ3433" s="230"/>
      <c r="AK3433" s="230"/>
      <c r="AL3433" s="230"/>
      <c r="AM3433" s="230"/>
      <c r="AN3433" s="230"/>
      <c r="AO3433" s="230"/>
      <c r="AP3433" s="230"/>
      <c r="AQ3433" s="230"/>
      <c r="AR3433" s="249"/>
      <c r="AS3433" s="230"/>
      <c r="AT3433" s="230"/>
      <c r="AU3433" s="230"/>
      <c r="AV3433" s="230"/>
      <c r="AW3433" s="230"/>
      <c r="AX3433" s="230"/>
      <c r="AY3433" s="230"/>
      <c r="AZ3433" s="230"/>
      <c r="BA3433" s="230"/>
      <c r="BB3433" s="230"/>
      <c r="BC3433" s="230"/>
      <c r="BD3433" s="230"/>
      <c r="BE3433" s="230"/>
      <c r="BF3433" s="230"/>
      <c r="BG3433" s="230"/>
      <c r="BH3433" s="230"/>
      <c r="BI3433" s="230"/>
      <c r="BJ3433" s="230"/>
      <c r="BK3433" s="230"/>
      <c r="BL3433" s="230"/>
      <c r="BM3433" s="230"/>
      <c r="BN3433" s="230"/>
      <c r="BO3433" s="230"/>
      <c r="BP3433" s="230"/>
      <c r="BQ3433" s="230"/>
      <c r="BR3433" s="230"/>
      <c r="BS3433" s="230"/>
      <c r="BT3433" s="230"/>
      <c r="BU3433" s="230"/>
      <c r="BV3433" s="230"/>
      <c r="BW3433" s="230"/>
      <c r="BX3433" s="230"/>
      <c r="BY3433" s="230"/>
      <c r="BZ3433" s="230"/>
      <c r="CA3433" s="230"/>
      <c r="CB3433" s="230"/>
      <c r="CC3433" s="230"/>
      <c r="CD3433" s="230"/>
      <c r="CE3433" s="230"/>
      <c r="CF3433" s="230"/>
      <c r="CG3433" s="230"/>
      <c r="CH3433" s="230"/>
      <c r="CI3433" s="230"/>
      <c r="CJ3433" s="230"/>
    </row>
    <row r="3434" spans="1:88" ht="14.25" customHeight="1">
      <c r="A3434" s="123"/>
      <c r="B3434" s="122"/>
      <c r="C3434" s="123"/>
      <c r="E3434" s="224"/>
      <c r="F3434" s="224"/>
      <c r="G3434" s="224"/>
      <c r="H3434" s="224"/>
      <c r="I3434" s="232"/>
      <c r="J3434" s="224"/>
      <c r="K3434" s="224"/>
      <c r="L3434" s="224"/>
      <c r="M3434" s="233"/>
      <c r="N3434" s="224"/>
      <c r="P3434" s="233"/>
      <c r="Q3434" s="154"/>
      <c r="R3434" s="154"/>
      <c r="S3434" s="154"/>
      <c r="T3434" s="154"/>
      <c r="U3434" s="236"/>
      <c r="V3434" s="225"/>
      <c r="W3434" s="246"/>
      <c r="X3434" s="247"/>
      <c r="Y3434" s="248"/>
      <c r="Z3434" s="249"/>
      <c r="AA3434" s="249"/>
      <c r="AB3434" s="256"/>
      <c r="AC3434" s="256"/>
      <c r="AD3434" s="230"/>
      <c r="AE3434" s="251"/>
      <c r="AF3434" s="252"/>
      <c r="AG3434" s="255"/>
      <c r="AH3434" s="253"/>
      <c r="AI3434" s="230"/>
      <c r="AJ3434" s="230"/>
      <c r="AK3434" s="230"/>
      <c r="AL3434" s="230"/>
      <c r="AM3434" s="230"/>
      <c r="AN3434" s="230"/>
      <c r="AO3434" s="230"/>
      <c r="AP3434" s="230"/>
      <c r="AQ3434" s="230"/>
      <c r="AR3434" s="249"/>
      <c r="AS3434" s="230"/>
      <c r="AT3434" s="230"/>
      <c r="AU3434" s="230"/>
      <c r="AV3434" s="230"/>
      <c r="AW3434" s="230"/>
      <c r="AX3434" s="230"/>
      <c r="AY3434" s="230"/>
      <c r="AZ3434" s="230"/>
      <c r="BA3434" s="230"/>
      <c r="BB3434" s="230"/>
      <c r="BC3434" s="230"/>
      <c r="BD3434" s="230"/>
      <c r="BE3434" s="230"/>
      <c r="BF3434" s="230"/>
      <c r="BG3434" s="230"/>
      <c r="BH3434" s="230"/>
      <c r="BI3434" s="230"/>
      <c r="BJ3434" s="230"/>
      <c r="BK3434" s="230"/>
      <c r="BL3434" s="230"/>
      <c r="BM3434" s="230"/>
      <c r="BN3434" s="230"/>
      <c r="BO3434" s="230"/>
      <c r="BP3434" s="230"/>
      <c r="BQ3434" s="230"/>
      <c r="BR3434" s="230"/>
      <c r="BS3434" s="230"/>
      <c r="BT3434" s="230"/>
      <c r="BU3434" s="230"/>
      <c r="BV3434" s="230"/>
      <c r="BW3434" s="230"/>
      <c r="BX3434" s="230"/>
      <c r="BY3434" s="230"/>
      <c r="BZ3434" s="230"/>
      <c r="CA3434" s="230"/>
      <c r="CB3434" s="230"/>
      <c r="CC3434" s="230"/>
      <c r="CD3434" s="230"/>
      <c r="CE3434" s="230"/>
      <c r="CF3434" s="230"/>
      <c r="CG3434" s="230"/>
      <c r="CH3434" s="230"/>
      <c r="CI3434" s="230"/>
      <c r="CJ3434" s="230"/>
    </row>
    <row r="3435" spans="1:88" ht="14.25" customHeight="1">
      <c r="A3435" s="123"/>
      <c r="B3435" s="122"/>
      <c r="C3435" s="123"/>
      <c r="E3435" s="224"/>
      <c r="F3435" s="224"/>
      <c r="G3435" s="224"/>
      <c r="H3435" s="224"/>
      <c r="I3435" s="232"/>
      <c r="J3435" s="224"/>
      <c r="K3435" s="224"/>
      <c r="L3435" s="224"/>
      <c r="M3435" s="233"/>
      <c r="N3435" s="224"/>
      <c r="P3435" s="233"/>
      <c r="Q3435" s="154"/>
      <c r="R3435" s="154"/>
      <c r="S3435" s="154"/>
      <c r="T3435" s="154"/>
      <c r="U3435" s="236"/>
      <c r="V3435" s="225"/>
      <c r="W3435" s="246"/>
      <c r="X3435" s="247"/>
      <c r="Y3435" s="248"/>
      <c r="Z3435" s="249"/>
      <c r="AA3435" s="249"/>
      <c r="AB3435" s="256"/>
      <c r="AC3435" s="256"/>
      <c r="AD3435" s="230"/>
      <c r="AE3435" s="251"/>
      <c r="AF3435" s="252"/>
      <c r="AG3435" s="255"/>
      <c r="AH3435" s="253"/>
      <c r="AI3435" s="230"/>
      <c r="AJ3435" s="230"/>
      <c r="AK3435" s="230"/>
      <c r="AL3435" s="230"/>
      <c r="AM3435" s="230"/>
      <c r="AN3435" s="230"/>
      <c r="AO3435" s="230"/>
      <c r="AP3435" s="230"/>
      <c r="AQ3435" s="230"/>
      <c r="AR3435" s="249"/>
      <c r="AS3435" s="230"/>
      <c r="AT3435" s="230"/>
      <c r="AU3435" s="230"/>
      <c r="AV3435" s="230"/>
      <c r="AW3435" s="230"/>
      <c r="AX3435" s="230"/>
      <c r="AY3435" s="230"/>
      <c r="AZ3435" s="230"/>
      <c r="BA3435" s="230"/>
      <c r="BB3435" s="230"/>
      <c r="BC3435" s="230"/>
      <c r="BD3435" s="230"/>
      <c r="BE3435" s="230"/>
      <c r="BF3435" s="230"/>
      <c r="BG3435" s="230"/>
      <c r="BH3435" s="230"/>
      <c r="BI3435" s="230"/>
      <c r="BJ3435" s="230"/>
      <c r="BK3435" s="230"/>
      <c r="BL3435" s="230"/>
      <c r="BM3435" s="230"/>
      <c r="BN3435" s="230"/>
      <c r="BO3435" s="230"/>
      <c r="BP3435" s="230"/>
      <c r="BQ3435" s="230"/>
      <c r="BR3435" s="230"/>
      <c r="BS3435" s="230"/>
      <c r="BT3435" s="230"/>
      <c r="BU3435" s="230"/>
      <c r="BV3435" s="230"/>
      <c r="BW3435" s="230"/>
      <c r="BX3435" s="230"/>
      <c r="BY3435" s="230"/>
      <c r="BZ3435" s="230"/>
      <c r="CA3435" s="230"/>
      <c r="CB3435" s="230"/>
      <c r="CC3435" s="230"/>
      <c r="CD3435" s="230"/>
      <c r="CE3435" s="230"/>
      <c r="CF3435" s="230"/>
      <c r="CG3435" s="230"/>
      <c r="CH3435" s="230"/>
      <c r="CI3435" s="230"/>
      <c r="CJ3435" s="230"/>
    </row>
    <row r="3436" spans="1:88" ht="14.25" customHeight="1">
      <c r="A3436" s="123"/>
      <c r="B3436" s="122"/>
      <c r="C3436" s="123"/>
      <c r="E3436" s="224"/>
      <c r="F3436" s="224"/>
      <c r="G3436" s="224"/>
      <c r="H3436" s="224"/>
      <c r="I3436" s="232"/>
      <c r="J3436" s="224"/>
      <c r="K3436" s="224"/>
      <c r="L3436" s="224"/>
      <c r="M3436" s="233"/>
      <c r="N3436" s="224"/>
      <c r="P3436" s="233"/>
      <c r="Q3436" s="154"/>
      <c r="R3436" s="154"/>
      <c r="S3436" s="154"/>
      <c r="T3436" s="154"/>
      <c r="U3436" s="236"/>
      <c r="V3436" s="225"/>
      <c r="W3436" s="246"/>
      <c r="X3436" s="247"/>
      <c r="Y3436" s="248"/>
      <c r="Z3436" s="249"/>
      <c r="AA3436" s="249"/>
      <c r="AB3436" s="256"/>
      <c r="AC3436" s="256"/>
      <c r="AD3436" s="230"/>
      <c r="AE3436" s="251"/>
      <c r="AF3436" s="252"/>
      <c r="AG3436" s="255"/>
      <c r="AH3436" s="253"/>
      <c r="AI3436" s="230"/>
      <c r="AJ3436" s="230"/>
      <c r="AK3436" s="230"/>
      <c r="AL3436" s="230"/>
      <c r="AM3436" s="230"/>
      <c r="AN3436" s="230"/>
      <c r="AO3436" s="230"/>
      <c r="AP3436" s="230"/>
      <c r="AQ3436" s="230"/>
      <c r="AR3436" s="249"/>
      <c r="AS3436" s="230"/>
      <c r="AT3436" s="230"/>
      <c r="AU3436" s="230"/>
      <c r="AV3436" s="230"/>
      <c r="AW3436" s="230"/>
      <c r="AX3436" s="230"/>
      <c r="AY3436" s="230"/>
      <c r="AZ3436" s="230"/>
      <c r="BA3436" s="230"/>
      <c r="BB3436" s="230"/>
      <c r="BC3436" s="230"/>
      <c r="BD3436" s="230"/>
      <c r="BE3436" s="230"/>
      <c r="BF3436" s="230"/>
      <c r="BG3436" s="230"/>
      <c r="BH3436" s="230"/>
      <c r="BI3436" s="230"/>
      <c r="BJ3436" s="230"/>
      <c r="BK3436" s="230"/>
      <c r="BL3436" s="230"/>
      <c r="BM3436" s="230"/>
      <c r="BN3436" s="230"/>
      <c r="BO3436" s="230"/>
      <c r="BP3436" s="230"/>
      <c r="BQ3436" s="230"/>
      <c r="BR3436" s="230"/>
      <c r="BS3436" s="230"/>
      <c r="BT3436" s="230"/>
      <c r="BU3436" s="230"/>
      <c r="BV3436" s="230"/>
      <c r="BW3436" s="230"/>
      <c r="BX3436" s="230"/>
      <c r="BY3436" s="230"/>
      <c r="BZ3436" s="230"/>
      <c r="CA3436" s="230"/>
      <c r="CB3436" s="230"/>
      <c r="CC3436" s="230"/>
      <c r="CD3436" s="230"/>
      <c r="CE3436" s="230"/>
      <c r="CF3436" s="230"/>
      <c r="CG3436" s="230"/>
      <c r="CH3436" s="230"/>
      <c r="CI3436" s="230"/>
      <c r="CJ3436" s="230"/>
    </row>
    <row r="3437" spans="1:88" ht="14.25" customHeight="1">
      <c r="A3437" s="123"/>
      <c r="B3437" s="122"/>
      <c r="C3437" s="123"/>
      <c r="E3437" s="224"/>
      <c r="F3437" s="224"/>
      <c r="G3437" s="224"/>
      <c r="H3437" s="224"/>
      <c r="I3437" s="232"/>
      <c r="J3437" s="224"/>
      <c r="K3437" s="224"/>
      <c r="L3437" s="224"/>
      <c r="M3437" s="233"/>
      <c r="N3437" s="224"/>
      <c r="P3437" s="233"/>
      <c r="Q3437" s="154"/>
      <c r="R3437" s="154"/>
      <c r="S3437" s="154"/>
      <c r="T3437" s="154"/>
      <c r="U3437" s="236"/>
      <c r="V3437" s="225"/>
      <c r="W3437" s="246"/>
      <c r="X3437" s="247"/>
      <c r="Y3437" s="248"/>
      <c r="Z3437" s="249"/>
      <c r="AA3437" s="249"/>
      <c r="AB3437" s="256"/>
      <c r="AC3437" s="256"/>
      <c r="AD3437" s="230"/>
      <c r="AE3437" s="251"/>
      <c r="AF3437" s="252"/>
      <c r="AG3437" s="255"/>
      <c r="AH3437" s="253"/>
      <c r="AI3437" s="230"/>
      <c r="AJ3437" s="230"/>
      <c r="AK3437" s="230"/>
      <c r="AL3437" s="230"/>
      <c r="AM3437" s="230"/>
      <c r="AN3437" s="230"/>
      <c r="AO3437" s="230"/>
      <c r="AP3437" s="230"/>
      <c r="AQ3437" s="230"/>
      <c r="AR3437" s="249"/>
      <c r="AS3437" s="230"/>
      <c r="AT3437" s="230"/>
      <c r="AU3437" s="230"/>
      <c r="AV3437" s="230"/>
      <c r="AW3437" s="230"/>
      <c r="AX3437" s="230"/>
      <c r="AY3437" s="230"/>
      <c r="AZ3437" s="230"/>
      <c r="BA3437" s="230"/>
      <c r="BB3437" s="230"/>
      <c r="BC3437" s="230"/>
      <c r="BD3437" s="230"/>
      <c r="BE3437" s="230"/>
      <c r="BF3437" s="230"/>
      <c r="BG3437" s="230"/>
      <c r="BH3437" s="230"/>
      <c r="BI3437" s="230"/>
      <c r="BJ3437" s="230"/>
      <c r="BK3437" s="230"/>
      <c r="BL3437" s="230"/>
      <c r="BM3437" s="230"/>
      <c r="BN3437" s="230"/>
      <c r="BO3437" s="230"/>
      <c r="BP3437" s="230"/>
      <c r="BQ3437" s="230"/>
      <c r="BR3437" s="230"/>
      <c r="BS3437" s="230"/>
      <c r="BT3437" s="230"/>
      <c r="BU3437" s="230"/>
      <c r="BV3437" s="230"/>
      <c r="BW3437" s="230"/>
      <c r="BX3437" s="230"/>
      <c r="BY3437" s="230"/>
      <c r="BZ3437" s="230"/>
      <c r="CA3437" s="230"/>
      <c r="CB3437" s="230"/>
      <c r="CC3437" s="230"/>
      <c r="CD3437" s="230"/>
      <c r="CE3437" s="230"/>
      <c r="CF3437" s="230"/>
      <c r="CG3437" s="230"/>
      <c r="CH3437" s="230"/>
      <c r="CI3437" s="230"/>
      <c r="CJ3437" s="230"/>
    </row>
    <row r="3438" spans="1:88" ht="14.25" customHeight="1">
      <c r="A3438" s="123"/>
      <c r="B3438" s="122"/>
      <c r="C3438" s="123"/>
      <c r="E3438" s="224"/>
      <c r="F3438" s="224"/>
      <c r="G3438" s="224"/>
      <c r="H3438" s="224"/>
      <c r="I3438" s="232"/>
      <c r="J3438" s="224"/>
      <c r="K3438" s="224"/>
      <c r="L3438" s="224"/>
      <c r="M3438" s="233"/>
      <c r="N3438" s="224"/>
      <c r="P3438" s="233"/>
      <c r="Q3438" s="154"/>
      <c r="R3438" s="154"/>
      <c r="S3438" s="154"/>
      <c r="T3438" s="154"/>
      <c r="U3438" s="236"/>
      <c r="V3438" s="225"/>
      <c r="W3438" s="246"/>
      <c r="X3438" s="247"/>
      <c r="Y3438" s="248"/>
      <c r="Z3438" s="249"/>
      <c r="AA3438" s="249"/>
      <c r="AB3438" s="256"/>
      <c r="AC3438" s="256"/>
      <c r="AD3438" s="230"/>
      <c r="AE3438" s="251"/>
      <c r="AF3438" s="252"/>
      <c r="AG3438" s="255"/>
      <c r="AH3438" s="253"/>
      <c r="AI3438" s="230"/>
      <c r="AJ3438" s="230"/>
      <c r="AK3438" s="230"/>
      <c r="AL3438" s="230"/>
      <c r="AM3438" s="230"/>
      <c r="AN3438" s="230"/>
      <c r="AO3438" s="230"/>
      <c r="AP3438" s="230"/>
      <c r="AQ3438" s="230"/>
      <c r="AR3438" s="249"/>
      <c r="AS3438" s="230"/>
      <c r="AT3438" s="230"/>
      <c r="AU3438" s="230"/>
      <c r="AV3438" s="230"/>
      <c r="AW3438" s="230"/>
      <c r="AX3438" s="230"/>
      <c r="AY3438" s="230"/>
      <c r="AZ3438" s="230"/>
      <c r="BA3438" s="230"/>
      <c r="BB3438" s="230"/>
      <c r="BC3438" s="230"/>
      <c r="BD3438" s="230"/>
      <c r="BE3438" s="230"/>
      <c r="BF3438" s="230"/>
      <c r="BG3438" s="230"/>
      <c r="BH3438" s="230"/>
      <c r="BI3438" s="230"/>
      <c r="BJ3438" s="230"/>
      <c r="BK3438" s="230"/>
      <c r="BL3438" s="230"/>
      <c r="BM3438" s="230"/>
      <c r="BN3438" s="230"/>
      <c r="BO3438" s="230"/>
      <c r="BP3438" s="230"/>
      <c r="BQ3438" s="230"/>
      <c r="BR3438" s="230"/>
      <c r="BS3438" s="230"/>
      <c r="BT3438" s="230"/>
      <c r="BU3438" s="230"/>
      <c r="BV3438" s="230"/>
      <c r="BW3438" s="230"/>
      <c r="BX3438" s="230"/>
      <c r="BY3438" s="230"/>
      <c r="BZ3438" s="230"/>
      <c r="CA3438" s="230"/>
      <c r="CB3438" s="230"/>
      <c r="CC3438" s="230"/>
      <c r="CD3438" s="230"/>
      <c r="CE3438" s="230"/>
      <c r="CF3438" s="230"/>
      <c r="CG3438" s="230"/>
      <c r="CH3438" s="230"/>
      <c r="CI3438" s="230"/>
      <c r="CJ3438" s="230"/>
    </row>
    <row r="3439" spans="1:88" ht="14.25" customHeight="1">
      <c r="A3439" s="123"/>
      <c r="B3439" s="122"/>
      <c r="C3439" s="123"/>
      <c r="E3439" s="224"/>
      <c r="F3439" s="224"/>
      <c r="G3439" s="224"/>
      <c r="H3439" s="224"/>
      <c r="I3439" s="232"/>
      <c r="J3439" s="224"/>
      <c r="K3439" s="224"/>
      <c r="L3439" s="224"/>
      <c r="M3439" s="233"/>
      <c r="N3439" s="224"/>
      <c r="P3439" s="233"/>
      <c r="Q3439" s="154"/>
      <c r="R3439" s="154"/>
      <c r="S3439" s="154"/>
      <c r="T3439" s="154"/>
      <c r="U3439" s="236"/>
      <c r="V3439" s="225"/>
      <c r="W3439" s="246"/>
      <c r="X3439" s="247"/>
      <c r="Y3439" s="248"/>
      <c r="Z3439" s="249"/>
      <c r="AA3439" s="249"/>
      <c r="AB3439" s="256"/>
      <c r="AC3439" s="256"/>
      <c r="AD3439" s="230"/>
      <c r="AE3439" s="251"/>
      <c r="AF3439" s="252"/>
      <c r="AG3439" s="255"/>
      <c r="AH3439" s="253"/>
      <c r="AI3439" s="230"/>
      <c r="AJ3439" s="230"/>
      <c r="AK3439" s="230"/>
      <c r="AL3439" s="230"/>
      <c r="AM3439" s="230"/>
      <c r="AN3439" s="230"/>
      <c r="AO3439" s="230"/>
      <c r="AP3439" s="230"/>
      <c r="AQ3439" s="230"/>
      <c r="AR3439" s="249"/>
      <c r="AS3439" s="230"/>
      <c r="AT3439" s="230"/>
      <c r="AU3439" s="230"/>
      <c r="AV3439" s="230"/>
      <c r="AW3439" s="230"/>
      <c r="AX3439" s="230"/>
      <c r="AY3439" s="230"/>
      <c r="AZ3439" s="230"/>
      <c r="BA3439" s="230"/>
      <c r="BB3439" s="230"/>
      <c r="BC3439" s="230"/>
      <c r="BD3439" s="230"/>
      <c r="BE3439" s="230"/>
      <c r="BF3439" s="230"/>
      <c r="BG3439" s="230"/>
      <c r="BH3439" s="230"/>
      <c r="BI3439" s="230"/>
      <c r="BJ3439" s="230"/>
      <c r="BK3439" s="230"/>
      <c r="BL3439" s="230"/>
      <c r="BM3439" s="230"/>
      <c r="BN3439" s="230"/>
      <c r="BO3439" s="230"/>
      <c r="BP3439" s="230"/>
      <c r="BQ3439" s="230"/>
      <c r="BR3439" s="230"/>
      <c r="BS3439" s="230"/>
      <c r="BT3439" s="230"/>
      <c r="BU3439" s="230"/>
      <c r="BV3439" s="230"/>
      <c r="BW3439" s="230"/>
      <c r="BX3439" s="230"/>
      <c r="BY3439" s="230"/>
      <c r="BZ3439" s="230"/>
      <c r="CA3439" s="230"/>
      <c r="CB3439" s="230"/>
      <c r="CC3439" s="230"/>
      <c r="CD3439" s="230"/>
      <c r="CE3439" s="230"/>
      <c r="CF3439" s="230"/>
      <c r="CG3439" s="230"/>
      <c r="CH3439" s="230"/>
      <c r="CI3439" s="230"/>
      <c r="CJ3439" s="230"/>
    </row>
    <row r="3440" spans="1:88" ht="14.25" customHeight="1">
      <c r="A3440" s="123"/>
      <c r="B3440" s="122"/>
      <c r="C3440" s="123"/>
      <c r="E3440" s="224"/>
      <c r="F3440" s="224"/>
      <c r="G3440" s="224"/>
      <c r="H3440" s="224"/>
      <c r="I3440" s="232"/>
      <c r="J3440" s="224"/>
      <c r="K3440" s="224"/>
      <c r="L3440" s="224"/>
      <c r="M3440" s="233"/>
      <c r="N3440" s="224"/>
      <c r="P3440" s="233"/>
      <c r="Q3440" s="154"/>
      <c r="R3440" s="154"/>
      <c r="S3440" s="154"/>
      <c r="T3440" s="154"/>
      <c r="U3440" s="236"/>
      <c r="V3440" s="225"/>
      <c r="W3440" s="246"/>
      <c r="X3440" s="247"/>
      <c r="Y3440" s="248"/>
      <c r="Z3440" s="249"/>
      <c r="AA3440" s="249"/>
      <c r="AB3440" s="256"/>
      <c r="AC3440" s="256"/>
      <c r="AD3440" s="230"/>
      <c r="AE3440" s="251"/>
      <c r="AF3440" s="252"/>
      <c r="AG3440" s="255"/>
      <c r="AH3440" s="253"/>
      <c r="AI3440" s="230"/>
      <c r="AJ3440" s="230"/>
      <c r="AK3440" s="230"/>
      <c r="AL3440" s="230"/>
      <c r="AM3440" s="230"/>
      <c r="AN3440" s="230"/>
      <c r="AO3440" s="230"/>
      <c r="AP3440" s="230"/>
      <c r="AQ3440" s="230"/>
      <c r="AR3440" s="249"/>
      <c r="AS3440" s="230"/>
      <c r="AT3440" s="230"/>
      <c r="AU3440" s="230"/>
      <c r="AV3440" s="230"/>
      <c r="AW3440" s="230"/>
      <c r="AX3440" s="230"/>
      <c r="AY3440" s="230"/>
      <c r="AZ3440" s="230"/>
      <c r="BA3440" s="230"/>
      <c r="BB3440" s="230"/>
      <c r="BC3440" s="230"/>
      <c r="BD3440" s="230"/>
      <c r="BE3440" s="230"/>
      <c r="BF3440" s="230"/>
      <c r="BG3440" s="230"/>
      <c r="BH3440" s="230"/>
      <c r="BI3440" s="230"/>
      <c r="BJ3440" s="230"/>
      <c r="BK3440" s="230"/>
      <c r="BL3440" s="230"/>
      <c r="BM3440" s="230"/>
      <c r="BN3440" s="230"/>
      <c r="BO3440" s="230"/>
      <c r="BP3440" s="230"/>
      <c r="BQ3440" s="230"/>
      <c r="BR3440" s="230"/>
      <c r="BS3440" s="230"/>
      <c r="BT3440" s="230"/>
      <c r="BU3440" s="230"/>
      <c r="BV3440" s="230"/>
      <c r="BW3440" s="230"/>
      <c r="BX3440" s="230"/>
      <c r="BY3440" s="230"/>
      <c r="BZ3440" s="230"/>
      <c r="CA3440" s="230"/>
      <c r="CB3440" s="230"/>
      <c r="CC3440" s="230"/>
      <c r="CD3440" s="230"/>
      <c r="CE3440" s="230"/>
      <c r="CF3440" s="230"/>
      <c r="CG3440" s="230"/>
      <c r="CH3440" s="230"/>
      <c r="CI3440" s="230"/>
      <c r="CJ3440" s="230"/>
    </row>
    <row r="3441" spans="1:88" ht="14.25" customHeight="1">
      <c r="A3441" s="123"/>
      <c r="B3441" s="122"/>
      <c r="C3441" s="123"/>
      <c r="E3441" s="224"/>
      <c r="F3441" s="224"/>
      <c r="G3441" s="224"/>
      <c r="H3441" s="224"/>
      <c r="I3441" s="232"/>
      <c r="J3441" s="224"/>
      <c r="K3441" s="224"/>
      <c r="L3441" s="224"/>
      <c r="M3441" s="233"/>
      <c r="N3441" s="224"/>
      <c r="P3441" s="233"/>
      <c r="Q3441" s="154"/>
      <c r="R3441" s="154"/>
      <c r="S3441" s="154"/>
      <c r="T3441" s="154"/>
      <c r="U3441" s="236"/>
      <c r="V3441" s="225"/>
      <c r="W3441" s="246"/>
      <c r="X3441" s="247"/>
      <c r="Y3441" s="248"/>
      <c r="Z3441" s="249"/>
      <c r="AA3441" s="249"/>
      <c r="AB3441" s="256"/>
      <c r="AC3441" s="256"/>
      <c r="AD3441" s="230"/>
      <c r="AE3441" s="251"/>
      <c r="AF3441" s="252"/>
      <c r="AG3441" s="255"/>
      <c r="AH3441" s="253"/>
      <c r="AI3441" s="230"/>
      <c r="AJ3441" s="230"/>
      <c r="AK3441" s="230"/>
      <c r="AL3441" s="230"/>
      <c r="AM3441" s="230"/>
      <c r="AN3441" s="230"/>
      <c r="AO3441" s="230"/>
      <c r="AP3441" s="230"/>
      <c r="AQ3441" s="230"/>
      <c r="AR3441" s="249"/>
      <c r="AS3441" s="230"/>
      <c r="AT3441" s="230"/>
      <c r="AU3441" s="230"/>
      <c r="AV3441" s="230"/>
      <c r="AW3441" s="230"/>
      <c r="AX3441" s="230"/>
      <c r="AY3441" s="230"/>
      <c r="AZ3441" s="230"/>
      <c r="BA3441" s="230"/>
      <c r="BB3441" s="230"/>
      <c r="BC3441" s="230"/>
      <c r="BD3441" s="230"/>
      <c r="BE3441" s="230"/>
      <c r="BF3441" s="230"/>
      <c r="BG3441" s="230"/>
      <c r="BH3441" s="230"/>
      <c r="BI3441" s="230"/>
      <c r="BJ3441" s="230"/>
      <c r="BK3441" s="230"/>
      <c r="BL3441" s="230"/>
      <c r="BM3441" s="230"/>
      <c r="BN3441" s="230"/>
      <c r="BO3441" s="230"/>
      <c r="BP3441" s="230"/>
      <c r="BQ3441" s="230"/>
      <c r="BR3441" s="230"/>
      <c r="BS3441" s="230"/>
      <c r="BT3441" s="230"/>
      <c r="BU3441" s="230"/>
      <c r="BV3441" s="230"/>
      <c r="BW3441" s="230"/>
      <c r="BX3441" s="230"/>
      <c r="BY3441" s="230"/>
      <c r="BZ3441" s="230"/>
      <c r="CA3441" s="230"/>
      <c r="CB3441" s="230"/>
      <c r="CC3441" s="230"/>
      <c r="CD3441" s="230"/>
      <c r="CE3441" s="230"/>
      <c r="CF3441" s="230"/>
      <c r="CG3441" s="230"/>
      <c r="CH3441" s="230"/>
      <c r="CI3441" s="230"/>
      <c r="CJ3441" s="230"/>
    </row>
    <row r="3442" spans="1:88" ht="14.25" customHeight="1">
      <c r="A3442" s="123"/>
      <c r="B3442" s="122"/>
      <c r="C3442" s="123"/>
      <c r="E3442" s="224"/>
      <c r="F3442" s="224"/>
      <c r="G3442" s="224"/>
      <c r="H3442" s="224"/>
      <c r="I3442" s="232"/>
      <c r="J3442" s="224"/>
      <c r="K3442" s="224"/>
      <c r="L3442" s="224"/>
      <c r="M3442" s="233"/>
      <c r="N3442" s="224"/>
      <c r="P3442" s="233"/>
      <c r="Q3442" s="154"/>
      <c r="R3442" s="154"/>
      <c r="S3442" s="154"/>
      <c r="T3442" s="154"/>
      <c r="U3442" s="236"/>
      <c r="V3442" s="225"/>
      <c r="W3442" s="246"/>
      <c r="X3442" s="247"/>
      <c r="Y3442" s="248"/>
      <c r="Z3442" s="249"/>
      <c r="AA3442" s="249"/>
      <c r="AB3442" s="256"/>
      <c r="AC3442" s="256"/>
      <c r="AD3442" s="230"/>
      <c r="AE3442" s="251"/>
      <c r="AF3442" s="252"/>
      <c r="AG3442" s="255"/>
      <c r="AH3442" s="253"/>
      <c r="AI3442" s="230"/>
      <c r="AJ3442" s="230"/>
      <c r="AK3442" s="230"/>
      <c r="AL3442" s="230"/>
      <c r="AM3442" s="230"/>
      <c r="AN3442" s="230"/>
      <c r="AO3442" s="230"/>
      <c r="AP3442" s="230"/>
      <c r="AQ3442" s="230"/>
      <c r="AR3442" s="249"/>
      <c r="AS3442" s="230"/>
      <c r="AT3442" s="230"/>
      <c r="AU3442" s="230"/>
      <c r="AV3442" s="230"/>
      <c r="AW3442" s="230"/>
      <c r="AX3442" s="230"/>
      <c r="AY3442" s="230"/>
      <c r="AZ3442" s="230"/>
      <c r="BA3442" s="230"/>
      <c r="BB3442" s="230"/>
      <c r="BC3442" s="230"/>
      <c r="BD3442" s="230"/>
      <c r="BE3442" s="230"/>
      <c r="BF3442" s="230"/>
      <c r="BG3442" s="230"/>
      <c r="BH3442" s="230"/>
      <c r="BI3442" s="230"/>
      <c r="BJ3442" s="230"/>
      <c r="BK3442" s="230"/>
      <c r="BL3442" s="230"/>
      <c r="BM3442" s="230"/>
      <c r="BN3442" s="230"/>
      <c r="BO3442" s="230"/>
      <c r="BP3442" s="230"/>
      <c r="BQ3442" s="230"/>
      <c r="BR3442" s="230"/>
      <c r="BS3442" s="230"/>
      <c r="BT3442" s="230"/>
      <c r="BU3442" s="230"/>
      <c r="BV3442" s="230"/>
      <c r="BW3442" s="230"/>
      <c r="BX3442" s="230"/>
      <c r="BY3442" s="230"/>
      <c r="BZ3442" s="230"/>
      <c r="CA3442" s="230"/>
      <c r="CB3442" s="230"/>
      <c r="CC3442" s="230"/>
      <c r="CD3442" s="230"/>
      <c r="CE3442" s="230"/>
      <c r="CF3442" s="230"/>
      <c r="CG3442" s="230"/>
      <c r="CH3442" s="230"/>
      <c r="CI3442" s="230"/>
      <c r="CJ3442" s="230"/>
    </row>
    <row r="3443" spans="1:88" ht="14.25" customHeight="1">
      <c r="A3443" s="123"/>
      <c r="B3443" s="122"/>
      <c r="C3443" s="123"/>
      <c r="E3443" s="224"/>
      <c r="F3443" s="224"/>
      <c r="G3443" s="224"/>
      <c r="H3443" s="224"/>
      <c r="I3443" s="232"/>
      <c r="J3443" s="224"/>
      <c r="K3443" s="224"/>
      <c r="L3443" s="224"/>
      <c r="M3443" s="233"/>
      <c r="N3443" s="224"/>
      <c r="P3443" s="233"/>
      <c r="Q3443" s="154"/>
      <c r="R3443" s="154"/>
      <c r="S3443" s="154"/>
      <c r="T3443" s="154"/>
      <c r="U3443" s="236"/>
      <c r="V3443" s="225"/>
      <c r="W3443" s="246"/>
      <c r="X3443" s="247"/>
      <c r="Y3443" s="248"/>
      <c r="Z3443" s="249"/>
      <c r="AA3443" s="249"/>
      <c r="AB3443" s="256"/>
      <c r="AC3443" s="256"/>
      <c r="AD3443" s="230"/>
      <c r="AE3443" s="251"/>
      <c r="AF3443" s="252"/>
      <c r="AG3443" s="255"/>
      <c r="AH3443" s="253"/>
      <c r="AI3443" s="230"/>
      <c r="AJ3443" s="230"/>
      <c r="AK3443" s="230"/>
      <c r="AL3443" s="230"/>
      <c r="AM3443" s="230"/>
      <c r="AN3443" s="230"/>
      <c r="AO3443" s="230"/>
      <c r="AP3443" s="230"/>
      <c r="AQ3443" s="230"/>
      <c r="AR3443" s="249"/>
      <c r="AS3443" s="230"/>
      <c r="AT3443" s="230"/>
      <c r="AU3443" s="230"/>
      <c r="AV3443" s="230"/>
      <c r="AW3443" s="230"/>
      <c r="AX3443" s="230"/>
      <c r="AY3443" s="230"/>
      <c r="AZ3443" s="230"/>
      <c r="BA3443" s="230"/>
      <c r="BB3443" s="230"/>
      <c r="BC3443" s="230"/>
      <c r="BD3443" s="230"/>
      <c r="BE3443" s="230"/>
      <c r="BF3443" s="230"/>
      <c r="BG3443" s="230"/>
      <c r="BH3443" s="230"/>
      <c r="BI3443" s="230"/>
      <c r="BJ3443" s="230"/>
      <c r="BK3443" s="230"/>
      <c r="BL3443" s="230"/>
      <c r="BM3443" s="230"/>
      <c r="BN3443" s="230"/>
      <c r="BO3443" s="230"/>
      <c r="BP3443" s="230"/>
      <c r="BQ3443" s="230"/>
      <c r="BR3443" s="230"/>
      <c r="BS3443" s="230"/>
      <c r="BT3443" s="230"/>
      <c r="BU3443" s="230"/>
      <c r="BV3443" s="230"/>
      <c r="BW3443" s="230"/>
      <c r="BX3443" s="230"/>
      <c r="BY3443" s="230"/>
      <c r="BZ3443" s="230"/>
      <c r="CA3443" s="230"/>
      <c r="CB3443" s="230"/>
      <c r="CC3443" s="230"/>
      <c r="CD3443" s="230"/>
      <c r="CE3443" s="230"/>
      <c r="CF3443" s="230"/>
      <c r="CG3443" s="230"/>
      <c r="CH3443" s="230"/>
      <c r="CI3443" s="230"/>
      <c r="CJ3443" s="230"/>
    </row>
    <row r="3444" spans="1:88" ht="14.25" customHeight="1">
      <c r="A3444" s="123"/>
      <c r="B3444" s="122"/>
      <c r="C3444" s="123"/>
      <c r="E3444" s="224"/>
      <c r="F3444" s="224"/>
      <c r="G3444" s="224"/>
      <c r="H3444" s="224"/>
      <c r="I3444" s="232"/>
      <c r="J3444" s="224"/>
      <c r="K3444" s="224"/>
      <c r="L3444" s="224"/>
      <c r="M3444" s="233"/>
      <c r="N3444" s="224"/>
      <c r="P3444" s="233"/>
      <c r="Q3444" s="154"/>
      <c r="R3444" s="154"/>
      <c r="S3444" s="154"/>
      <c r="T3444" s="154"/>
      <c r="U3444" s="236"/>
      <c r="V3444" s="225"/>
      <c r="W3444" s="246"/>
      <c r="X3444" s="247"/>
      <c r="Y3444" s="248"/>
      <c r="Z3444" s="249"/>
      <c r="AA3444" s="249"/>
      <c r="AB3444" s="256"/>
      <c r="AC3444" s="256"/>
      <c r="AD3444" s="230"/>
      <c r="AE3444" s="251"/>
      <c r="AF3444" s="252"/>
      <c r="AG3444" s="255"/>
      <c r="AH3444" s="253"/>
      <c r="AI3444" s="230"/>
      <c r="AJ3444" s="230"/>
      <c r="AK3444" s="230"/>
      <c r="AL3444" s="230"/>
      <c r="AM3444" s="230"/>
      <c r="AN3444" s="230"/>
      <c r="AO3444" s="230"/>
      <c r="AP3444" s="230"/>
      <c r="AQ3444" s="230"/>
      <c r="AR3444" s="249"/>
      <c r="AS3444" s="230"/>
      <c r="AT3444" s="230"/>
      <c r="AU3444" s="230"/>
      <c r="AV3444" s="230"/>
      <c r="AW3444" s="230"/>
      <c r="AX3444" s="230"/>
      <c r="AY3444" s="230"/>
      <c r="AZ3444" s="230"/>
      <c r="BA3444" s="230"/>
      <c r="BB3444" s="230"/>
      <c r="BC3444" s="230"/>
      <c r="BD3444" s="230"/>
      <c r="BE3444" s="230"/>
      <c r="BF3444" s="230"/>
      <c r="BG3444" s="230"/>
      <c r="BH3444" s="230"/>
      <c r="BI3444" s="230"/>
      <c r="BJ3444" s="230"/>
      <c r="BK3444" s="230"/>
      <c r="BL3444" s="230"/>
      <c r="BM3444" s="230"/>
      <c r="BN3444" s="230"/>
      <c r="BO3444" s="230"/>
      <c r="BP3444" s="230"/>
      <c r="BQ3444" s="230"/>
      <c r="BR3444" s="230"/>
      <c r="BS3444" s="230"/>
      <c r="BT3444" s="230"/>
      <c r="BU3444" s="230"/>
      <c r="BV3444" s="230"/>
      <c r="BW3444" s="230"/>
      <c r="BX3444" s="230"/>
      <c r="BY3444" s="230"/>
      <c r="BZ3444" s="230"/>
      <c r="CA3444" s="230"/>
      <c r="CB3444" s="230"/>
      <c r="CC3444" s="230"/>
      <c r="CD3444" s="230"/>
      <c r="CE3444" s="230"/>
      <c r="CF3444" s="230"/>
      <c r="CG3444" s="230"/>
      <c r="CH3444" s="230"/>
      <c r="CI3444" s="230"/>
      <c r="CJ3444" s="230"/>
    </row>
    <row r="3445" spans="1:88" ht="14.25" customHeight="1">
      <c r="A3445" s="123"/>
      <c r="B3445" s="122"/>
      <c r="C3445" s="123"/>
      <c r="E3445" s="224"/>
      <c r="F3445" s="224"/>
      <c r="G3445" s="224"/>
      <c r="H3445" s="224"/>
      <c r="I3445" s="232"/>
      <c r="J3445" s="224"/>
      <c r="K3445" s="224"/>
      <c r="L3445" s="224"/>
      <c r="M3445" s="233"/>
      <c r="N3445" s="224"/>
      <c r="P3445" s="233"/>
      <c r="Q3445" s="154"/>
      <c r="R3445" s="154"/>
      <c r="S3445" s="154"/>
      <c r="T3445" s="154"/>
      <c r="U3445" s="236"/>
      <c r="V3445" s="225"/>
      <c r="W3445" s="246"/>
      <c r="X3445" s="247"/>
      <c r="Y3445" s="248"/>
      <c r="Z3445" s="249"/>
      <c r="AA3445" s="249"/>
      <c r="AB3445" s="256"/>
      <c r="AC3445" s="256"/>
      <c r="AD3445" s="230"/>
      <c r="AE3445" s="251"/>
      <c r="AF3445" s="252"/>
      <c r="AG3445" s="255"/>
      <c r="AH3445" s="253"/>
      <c r="AI3445" s="230"/>
      <c r="AJ3445" s="230"/>
      <c r="AK3445" s="230"/>
      <c r="AL3445" s="230"/>
      <c r="AM3445" s="230"/>
      <c r="AN3445" s="230"/>
      <c r="AO3445" s="230"/>
      <c r="AP3445" s="230"/>
      <c r="AQ3445" s="230"/>
      <c r="AR3445" s="249"/>
      <c r="AS3445" s="230"/>
      <c r="AT3445" s="230"/>
      <c r="AU3445" s="230"/>
      <c r="AV3445" s="230"/>
      <c r="AW3445" s="230"/>
      <c r="AX3445" s="230"/>
      <c r="AY3445" s="230"/>
      <c r="AZ3445" s="230"/>
      <c r="BA3445" s="230"/>
      <c r="BB3445" s="230"/>
      <c r="BC3445" s="230"/>
      <c r="BD3445" s="230"/>
      <c r="BE3445" s="230"/>
      <c r="BF3445" s="230"/>
      <c r="BG3445" s="230"/>
      <c r="BH3445" s="230"/>
      <c r="BI3445" s="230"/>
      <c r="BJ3445" s="230"/>
      <c r="BK3445" s="230"/>
      <c r="BL3445" s="230"/>
      <c r="BM3445" s="230"/>
      <c r="BN3445" s="230"/>
      <c r="BO3445" s="230"/>
      <c r="BP3445" s="230"/>
      <c r="BQ3445" s="230"/>
      <c r="BR3445" s="230"/>
      <c r="BS3445" s="230"/>
      <c r="BT3445" s="230"/>
      <c r="BU3445" s="230"/>
      <c r="BV3445" s="230"/>
      <c r="BW3445" s="230"/>
      <c r="BX3445" s="230"/>
      <c r="BY3445" s="230"/>
      <c r="BZ3445" s="230"/>
      <c r="CA3445" s="230"/>
      <c r="CB3445" s="230"/>
      <c r="CC3445" s="230"/>
      <c r="CD3445" s="230"/>
      <c r="CE3445" s="230"/>
      <c r="CF3445" s="230"/>
      <c r="CG3445" s="230"/>
      <c r="CH3445" s="230"/>
      <c r="CI3445" s="230"/>
      <c r="CJ3445" s="230"/>
    </row>
    <row r="3446" spans="1:88" ht="14.25" customHeight="1">
      <c r="A3446" s="123"/>
      <c r="B3446" s="122"/>
      <c r="C3446" s="123"/>
      <c r="E3446" s="224"/>
      <c r="F3446" s="224"/>
      <c r="G3446" s="224"/>
      <c r="H3446" s="224"/>
      <c r="I3446" s="232"/>
      <c r="J3446" s="224"/>
      <c r="K3446" s="224"/>
      <c r="L3446" s="224"/>
      <c r="M3446" s="233"/>
      <c r="N3446" s="224"/>
      <c r="P3446" s="233"/>
      <c r="Q3446" s="154"/>
      <c r="R3446" s="154"/>
      <c r="S3446" s="154"/>
      <c r="T3446" s="154"/>
      <c r="U3446" s="236"/>
      <c r="V3446" s="225"/>
      <c r="W3446" s="246"/>
      <c r="X3446" s="247"/>
      <c r="Y3446" s="248"/>
      <c r="Z3446" s="249"/>
      <c r="AA3446" s="249"/>
      <c r="AB3446" s="256"/>
      <c r="AC3446" s="256"/>
      <c r="AD3446" s="230"/>
      <c r="AE3446" s="251"/>
      <c r="AF3446" s="252"/>
      <c r="AG3446" s="255"/>
      <c r="AH3446" s="253"/>
      <c r="AI3446" s="230"/>
      <c r="AJ3446" s="230"/>
      <c r="AK3446" s="230"/>
      <c r="AL3446" s="230"/>
      <c r="AM3446" s="230"/>
      <c r="AN3446" s="230"/>
      <c r="AO3446" s="230"/>
      <c r="AP3446" s="230"/>
      <c r="AQ3446" s="230"/>
      <c r="AR3446" s="249"/>
      <c r="AS3446" s="230"/>
      <c r="AT3446" s="230"/>
      <c r="AU3446" s="230"/>
      <c r="AV3446" s="230"/>
      <c r="AW3446" s="230"/>
      <c r="AX3446" s="230"/>
      <c r="AY3446" s="230"/>
      <c r="AZ3446" s="230"/>
      <c r="BA3446" s="230"/>
      <c r="BB3446" s="230"/>
      <c r="BC3446" s="230"/>
      <c r="BD3446" s="230"/>
      <c r="BE3446" s="230"/>
      <c r="BF3446" s="230"/>
      <c r="BG3446" s="230"/>
      <c r="BH3446" s="230"/>
      <c r="BI3446" s="230"/>
      <c r="BJ3446" s="230"/>
      <c r="BK3446" s="230"/>
      <c r="BL3446" s="230"/>
      <c r="BM3446" s="230"/>
      <c r="BN3446" s="230"/>
      <c r="BO3446" s="230"/>
      <c r="BP3446" s="230"/>
      <c r="BQ3446" s="230"/>
      <c r="BR3446" s="230"/>
      <c r="BS3446" s="230"/>
      <c r="BT3446" s="230"/>
      <c r="BU3446" s="230"/>
      <c r="BV3446" s="230"/>
      <c r="BW3446" s="230"/>
      <c r="BX3446" s="230"/>
      <c r="BY3446" s="230"/>
      <c r="BZ3446" s="230"/>
      <c r="CA3446" s="230"/>
      <c r="CB3446" s="230"/>
      <c r="CC3446" s="230"/>
      <c r="CD3446" s="230"/>
      <c r="CE3446" s="230"/>
      <c r="CF3446" s="230"/>
      <c r="CG3446" s="230"/>
      <c r="CH3446" s="230"/>
      <c r="CI3446" s="230"/>
      <c r="CJ3446" s="230"/>
    </row>
    <row r="3447" spans="1:88" ht="14.25" customHeight="1">
      <c r="A3447" s="123"/>
      <c r="B3447" s="122"/>
      <c r="C3447" s="123"/>
      <c r="E3447" s="224"/>
      <c r="F3447" s="224"/>
      <c r="G3447" s="224"/>
      <c r="H3447" s="224"/>
      <c r="I3447" s="232"/>
      <c r="J3447" s="224"/>
      <c r="K3447" s="224"/>
      <c r="L3447" s="224"/>
      <c r="M3447" s="233"/>
      <c r="N3447" s="224"/>
      <c r="P3447" s="233"/>
      <c r="Q3447" s="154"/>
      <c r="R3447" s="154"/>
      <c r="S3447" s="154"/>
      <c r="T3447" s="154"/>
      <c r="U3447" s="236"/>
      <c r="V3447" s="225"/>
      <c r="W3447" s="246"/>
      <c r="X3447" s="247"/>
      <c r="Y3447" s="248"/>
      <c r="Z3447" s="249"/>
      <c r="AA3447" s="249"/>
      <c r="AB3447" s="256"/>
      <c r="AC3447" s="256"/>
      <c r="AD3447" s="230"/>
      <c r="AE3447" s="251"/>
      <c r="AF3447" s="252"/>
      <c r="AG3447" s="255"/>
      <c r="AH3447" s="253"/>
      <c r="AI3447" s="230"/>
      <c r="AJ3447" s="230"/>
      <c r="AK3447" s="230"/>
      <c r="AL3447" s="230"/>
      <c r="AM3447" s="230"/>
      <c r="AN3447" s="230"/>
      <c r="AO3447" s="230"/>
      <c r="AP3447" s="230"/>
      <c r="AQ3447" s="230"/>
      <c r="AR3447" s="249"/>
      <c r="AS3447" s="230"/>
      <c r="AT3447" s="230"/>
      <c r="AU3447" s="230"/>
      <c r="AV3447" s="230"/>
      <c r="AW3447" s="230"/>
      <c r="AX3447" s="230"/>
      <c r="AY3447" s="230"/>
      <c r="AZ3447" s="230"/>
      <c r="BA3447" s="230"/>
      <c r="BB3447" s="230"/>
      <c r="BC3447" s="230"/>
      <c r="BD3447" s="230"/>
      <c r="BE3447" s="230"/>
      <c r="BF3447" s="230"/>
      <c r="BG3447" s="230"/>
      <c r="BH3447" s="230"/>
      <c r="BI3447" s="230"/>
      <c r="BJ3447" s="230"/>
      <c r="BK3447" s="230"/>
      <c r="BL3447" s="230"/>
      <c r="BM3447" s="230"/>
      <c r="BN3447" s="230"/>
      <c r="BO3447" s="230"/>
      <c r="BP3447" s="230"/>
      <c r="BQ3447" s="230"/>
      <c r="BR3447" s="230"/>
      <c r="BS3447" s="230"/>
      <c r="BT3447" s="230"/>
      <c r="BU3447" s="230"/>
      <c r="BV3447" s="230"/>
      <c r="BW3447" s="230"/>
      <c r="BX3447" s="230"/>
      <c r="BY3447" s="230"/>
      <c r="BZ3447" s="230"/>
      <c r="CA3447" s="230"/>
      <c r="CB3447" s="230"/>
      <c r="CC3447" s="230"/>
      <c r="CD3447" s="230"/>
      <c r="CE3447" s="230"/>
      <c r="CF3447" s="230"/>
      <c r="CG3447" s="230"/>
      <c r="CH3447" s="230"/>
      <c r="CI3447" s="230"/>
      <c r="CJ3447" s="230"/>
    </row>
    <row r="3448" spans="1:88" ht="14.25" customHeight="1">
      <c r="A3448" s="123"/>
      <c r="B3448" s="122"/>
      <c r="C3448" s="123"/>
      <c r="E3448" s="224"/>
      <c r="F3448" s="224"/>
      <c r="G3448" s="224"/>
      <c r="H3448" s="224"/>
      <c r="I3448" s="232"/>
      <c r="J3448" s="224"/>
      <c r="K3448" s="224"/>
      <c r="L3448" s="224"/>
      <c r="M3448" s="233"/>
      <c r="N3448" s="224"/>
      <c r="P3448" s="233"/>
      <c r="Q3448" s="154"/>
      <c r="R3448" s="154"/>
      <c r="S3448" s="154"/>
      <c r="T3448" s="154"/>
      <c r="U3448" s="236"/>
      <c r="V3448" s="225"/>
      <c r="W3448" s="246"/>
      <c r="X3448" s="247"/>
      <c r="Y3448" s="248"/>
      <c r="Z3448" s="249"/>
      <c r="AA3448" s="249"/>
      <c r="AB3448" s="256"/>
      <c r="AC3448" s="256"/>
      <c r="AD3448" s="230"/>
      <c r="AE3448" s="251"/>
      <c r="AF3448" s="252"/>
      <c r="AG3448" s="255"/>
      <c r="AH3448" s="253"/>
      <c r="AI3448" s="230"/>
      <c r="AJ3448" s="230"/>
      <c r="AK3448" s="230"/>
      <c r="AL3448" s="230"/>
      <c r="AM3448" s="230"/>
      <c r="AN3448" s="230"/>
      <c r="AO3448" s="230"/>
      <c r="AP3448" s="230"/>
      <c r="AQ3448" s="230"/>
      <c r="AR3448" s="249"/>
      <c r="AS3448" s="230"/>
      <c r="AT3448" s="230"/>
      <c r="AU3448" s="230"/>
      <c r="AV3448" s="230"/>
      <c r="AW3448" s="230"/>
      <c r="AX3448" s="230"/>
      <c r="AY3448" s="230"/>
      <c r="AZ3448" s="230"/>
      <c r="BA3448" s="230"/>
      <c r="BB3448" s="230"/>
      <c r="BC3448" s="230"/>
      <c r="BD3448" s="230"/>
      <c r="BE3448" s="230"/>
      <c r="BF3448" s="230"/>
      <c r="BG3448" s="230"/>
      <c r="BH3448" s="230"/>
      <c r="BI3448" s="230"/>
      <c r="BJ3448" s="230"/>
      <c r="BK3448" s="230"/>
      <c r="BL3448" s="230"/>
      <c r="BM3448" s="230"/>
      <c r="BN3448" s="230"/>
      <c r="BO3448" s="230"/>
      <c r="BP3448" s="230"/>
      <c r="BQ3448" s="230"/>
      <c r="BR3448" s="230"/>
      <c r="BS3448" s="230"/>
      <c r="BT3448" s="230"/>
      <c r="BU3448" s="230"/>
      <c r="BV3448" s="230"/>
      <c r="BW3448" s="230"/>
      <c r="BX3448" s="230"/>
      <c r="BY3448" s="230"/>
      <c r="BZ3448" s="230"/>
      <c r="CA3448" s="230"/>
      <c r="CB3448" s="230"/>
      <c r="CC3448" s="230"/>
      <c r="CD3448" s="230"/>
      <c r="CE3448" s="230"/>
      <c r="CF3448" s="230"/>
      <c r="CG3448" s="230"/>
      <c r="CH3448" s="230"/>
      <c r="CI3448" s="230"/>
      <c r="CJ3448" s="230"/>
    </row>
    <row r="3449" spans="1:88" ht="14.25" customHeight="1">
      <c r="A3449" s="123"/>
      <c r="B3449" s="122"/>
      <c r="C3449" s="123"/>
      <c r="E3449" s="224"/>
      <c r="F3449" s="224"/>
      <c r="G3449" s="224"/>
      <c r="H3449" s="224"/>
      <c r="I3449" s="232"/>
      <c r="J3449" s="224"/>
      <c r="K3449" s="224"/>
      <c r="L3449" s="224"/>
      <c r="M3449" s="233"/>
      <c r="N3449" s="224"/>
      <c r="P3449" s="233"/>
      <c r="Q3449" s="154"/>
      <c r="R3449" s="154"/>
      <c r="S3449" s="154"/>
      <c r="T3449" s="154"/>
      <c r="U3449" s="236"/>
      <c r="V3449" s="225"/>
      <c r="W3449" s="246"/>
      <c r="X3449" s="247"/>
      <c r="Y3449" s="248"/>
      <c r="Z3449" s="249"/>
      <c r="AA3449" s="249"/>
      <c r="AB3449" s="256"/>
      <c r="AC3449" s="256"/>
      <c r="AD3449" s="230"/>
      <c r="AE3449" s="251"/>
      <c r="AF3449" s="252"/>
      <c r="AG3449" s="255"/>
      <c r="AH3449" s="253"/>
      <c r="AI3449" s="230"/>
      <c r="AJ3449" s="230"/>
      <c r="AK3449" s="230"/>
      <c r="AL3449" s="230"/>
      <c r="AM3449" s="230"/>
      <c r="AN3449" s="230"/>
      <c r="AO3449" s="230"/>
      <c r="AP3449" s="230"/>
      <c r="AQ3449" s="230"/>
      <c r="AR3449" s="249"/>
      <c r="AS3449" s="230"/>
      <c r="AT3449" s="230"/>
      <c r="AU3449" s="230"/>
      <c r="AV3449" s="230"/>
      <c r="AW3449" s="230"/>
      <c r="AX3449" s="230"/>
      <c r="AY3449" s="230"/>
      <c r="AZ3449" s="230"/>
      <c r="BA3449" s="230"/>
      <c r="BB3449" s="230"/>
      <c r="BC3449" s="230"/>
      <c r="BD3449" s="230"/>
      <c r="BE3449" s="230"/>
      <c r="BF3449" s="230"/>
      <c r="BG3449" s="230"/>
      <c r="BH3449" s="230"/>
      <c r="BI3449" s="230"/>
      <c r="BJ3449" s="230"/>
      <c r="BK3449" s="230"/>
      <c r="BL3449" s="230"/>
      <c r="BM3449" s="230"/>
      <c r="BN3449" s="230"/>
      <c r="BO3449" s="230"/>
      <c r="BP3449" s="230"/>
      <c r="BQ3449" s="230"/>
      <c r="BR3449" s="230"/>
      <c r="BS3449" s="230"/>
      <c r="BT3449" s="230"/>
      <c r="BU3449" s="230"/>
      <c r="BV3449" s="230"/>
      <c r="BW3449" s="230"/>
      <c r="BX3449" s="230"/>
      <c r="BY3449" s="230"/>
      <c r="BZ3449" s="230"/>
      <c r="CA3449" s="230"/>
      <c r="CB3449" s="230"/>
      <c r="CC3449" s="230"/>
      <c r="CD3449" s="230"/>
      <c r="CE3449" s="230"/>
      <c r="CF3449" s="230"/>
      <c r="CG3449" s="230"/>
      <c r="CH3449" s="230"/>
      <c r="CI3449" s="230"/>
      <c r="CJ3449" s="230"/>
    </row>
    <row r="3450" spans="1:88" ht="14.25" customHeight="1">
      <c r="A3450" s="123"/>
      <c r="B3450" s="122"/>
      <c r="C3450" s="123"/>
      <c r="E3450" s="224"/>
      <c r="F3450" s="224"/>
      <c r="G3450" s="224"/>
      <c r="H3450" s="224"/>
      <c r="I3450" s="232"/>
      <c r="J3450" s="224"/>
      <c r="K3450" s="224"/>
      <c r="L3450" s="224"/>
      <c r="M3450" s="233"/>
      <c r="N3450" s="224"/>
      <c r="P3450" s="233"/>
      <c r="Q3450" s="154"/>
      <c r="R3450" s="154"/>
      <c r="S3450" s="154"/>
      <c r="T3450" s="154"/>
      <c r="U3450" s="236"/>
      <c r="V3450" s="225"/>
      <c r="W3450" s="246"/>
      <c r="X3450" s="247"/>
      <c r="Y3450" s="248"/>
      <c r="Z3450" s="249"/>
      <c r="AA3450" s="249"/>
      <c r="AB3450" s="256"/>
      <c r="AC3450" s="256"/>
      <c r="AD3450" s="230"/>
      <c r="AE3450" s="251"/>
      <c r="AF3450" s="252"/>
      <c r="AG3450" s="255"/>
      <c r="AH3450" s="253"/>
      <c r="AI3450" s="230"/>
      <c r="AJ3450" s="230"/>
      <c r="AK3450" s="230"/>
      <c r="AL3450" s="230"/>
      <c r="AM3450" s="230"/>
      <c r="AN3450" s="230"/>
      <c r="AO3450" s="230"/>
      <c r="AP3450" s="230"/>
      <c r="AQ3450" s="230"/>
      <c r="AR3450" s="249"/>
      <c r="AS3450" s="230"/>
      <c r="AT3450" s="230"/>
      <c r="AU3450" s="230"/>
      <c r="AV3450" s="230"/>
      <c r="AW3450" s="230"/>
      <c r="AX3450" s="230"/>
      <c r="AY3450" s="230"/>
      <c r="AZ3450" s="230"/>
      <c r="BA3450" s="230"/>
      <c r="BB3450" s="230"/>
      <c r="BC3450" s="230"/>
      <c r="BD3450" s="230"/>
      <c r="BE3450" s="230"/>
      <c r="BF3450" s="230"/>
      <c r="BG3450" s="230"/>
      <c r="BH3450" s="230"/>
      <c r="BI3450" s="230"/>
      <c r="BJ3450" s="230"/>
      <c r="BK3450" s="230"/>
      <c r="BL3450" s="230"/>
      <c r="BM3450" s="230"/>
      <c r="BN3450" s="230"/>
      <c r="BO3450" s="230"/>
      <c r="BP3450" s="230"/>
      <c r="BQ3450" s="230"/>
      <c r="BR3450" s="230"/>
      <c r="BS3450" s="230"/>
      <c r="BT3450" s="230"/>
      <c r="BU3450" s="230"/>
      <c r="BV3450" s="230"/>
      <c r="BW3450" s="230"/>
      <c r="BX3450" s="230"/>
      <c r="BY3450" s="230"/>
      <c r="BZ3450" s="230"/>
      <c r="CA3450" s="230"/>
      <c r="CB3450" s="230"/>
      <c r="CC3450" s="230"/>
      <c r="CD3450" s="230"/>
      <c r="CE3450" s="230"/>
      <c r="CF3450" s="230"/>
      <c r="CG3450" s="230"/>
      <c r="CH3450" s="230"/>
      <c r="CI3450" s="230"/>
      <c r="CJ3450" s="230"/>
    </row>
    <row r="3451" spans="1:88" ht="14.25" customHeight="1">
      <c r="A3451" s="123"/>
      <c r="B3451" s="122"/>
      <c r="C3451" s="123"/>
      <c r="E3451" s="224"/>
      <c r="F3451" s="224"/>
      <c r="G3451" s="224"/>
      <c r="H3451" s="224"/>
      <c r="I3451" s="232"/>
      <c r="J3451" s="224"/>
      <c r="K3451" s="224"/>
      <c r="L3451" s="224"/>
      <c r="M3451" s="233"/>
      <c r="N3451" s="224"/>
      <c r="P3451" s="233"/>
      <c r="Q3451" s="154"/>
      <c r="R3451" s="154"/>
      <c r="S3451" s="154"/>
      <c r="T3451" s="154"/>
      <c r="U3451" s="236"/>
      <c r="V3451" s="225"/>
      <c r="W3451" s="246"/>
      <c r="X3451" s="247"/>
      <c r="Y3451" s="248"/>
      <c r="Z3451" s="249"/>
      <c r="AA3451" s="249"/>
      <c r="AB3451" s="256"/>
      <c r="AC3451" s="256"/>
      <c r="AD3451" s="230"/>
      <c r="AE3451" s="251"/>
      <c r="AF3451" s="252"/>
      <c r="AG3451" s="255"/>
      <c r="AH3451" s="253"/>
      <c r="AI3451" s="230"/>
      <c r="AJ3451" s="230"/>
      <c r="AK3451" s="230"/>
      <c r="AL3451" s="230"/>
      <c r="AM3451" s="230"/>
      <c r="AN3451" s="230"/>
      <c r="AO3451" s="230"/>
      <c r="AP3451" s="230"/>
      <c r="AQ3451" s="230"/>
      <c r="AR3451" s="249"/>
      <c r="AS3451" s="230"/>
      <c r="AT3451" s="230"/>
      <c r="AU3451" s="230"/>
      <c r="AV3451" s="230"/>
      <c r="AW3451" s="230"/>
      <c r="AX3451" s="230"/>
      <c r="AY3451" s="230"/>
      <c r="AZ3451" s="230"/>
      <c r="BA3451" s="230"/>
      <c r="BB3451" s="230"/>
      <c r="BC3451" s="230"/>
      <c r="BD3451" s="230"/>
      <c r="BE3451" s="230"/>
      <c r="BF3451" s="230"/>
      <c r="BG3451" s="230"/>
      <c r="BH3451" s="230"/>
      <c r="BI3451" s="230"/>
      <c r="BJ3451" s="230"/>
      <c r="BK3451" s="230"/>
      <c r="BL3451" s="230"/>
      <c r="BM3451" s="230"/>
      <c r="BN3451" s="230"/>
      <c r="BO3451" s="230"/>
      <c r="BP3451" s="230"/>
      <c r="BQ3451" s="230"/>
      <c r="BR3451" s="230"/>
      <c r="BS3451" s="230"/>
      <c r="BT3451" s="230"/>
      <c r="BU3451" s="230"/>
      <c r="BV3451" s="230"/>
      <c r="BW3451" s="230"/>
      <c r="BX3451" s="230"/>
      <c r="BY3451" s="230"/>
      <c r="BZ3451" s="230"/>
      <c r="CA3451" s="230"/>
      <c r="CB3451" s="230"/>
      <c r="CC3451" s="230"/>
      <c r="CD3451" s="230"/>
      <c r="CE3451" s="230"/>
      <c r="CF3451" s="230"/>
      <c r="CG3451" s="230"/>
      <c r="CH3451" s="230"/>
      <c r="CI3451" s="230"/>
      <c r="CJ3451" s="230"/>
    </row>
    <row r="3452" spans="1:88" ht="14.25" customHeight="1">
      <c r="A3452" s="123"/>
      <c r="B3452" s="122"/>
      <c r="C3452" s="123"/>
      <c r="E3452" s="224"/>
      <c r="F3452" s="224"/>
      <c r="G3452" s="224"/>
      <c r="H3452" s="224"/>
      <c r="I3452" s="232"/>
      <c r="J3452" s="224"/>
      <c r="K3452" s="224"/>
      <c r="L3452" s="224"/>
      <c r="M3452" s="233"/>
      <c r="N3452" s="224"/>
      <c r="P3452" s="233"/>
      <c r="Q3452" s="154"/>
      <c r="R3452" s="154"/>
      <c r="S3452" s="154"/>
      <c r="T3452" s="154"/>
      <c r="U3452" s="236"/>
      <c r="V3452" s="225"/>
      <c r="W3452" s="246"/>
      <c r="X3452" s="247"/>
      <c r="Y3452" s="248"/>
      <c r="Z3452" s="249"/>
      <c r="AA3452" s="249"/>
      <c r="AB3452" s="256"/>
      <c r="AC3452" s="256"/>
      <c r="AD3452" s="230"/>
      <c r="AE3452" s="251"/>
      <c r="AF3452" s="252"/>
      <c r="AG3452" s="255"/>
      <c r="AH3452" s="253"/>
      <c r="AI3452" s="230"/>
      <c r="AJ3452" s="230"/>
      <c r="AK3452" s="230"/>
      <c r="AL3452" s="230"/>
      <c r="AM3452" s="230"/>
      <c r="AN3452" s="230"/>
      <c r="AO3452" s="230"/>
      <c r="AP3452" s="230"/>
      <c r="AQ3452" s="230"/>
      <c r="AR3452" s="249"/>
      <c r="AS3452" s="230"/>
      <c r="AT3452" s="230"/>
      <c r="AU3452" s="230"/>
      <c r="AV3452" s="230"/>
      <c r="AW3452" s="230"/>
      <c r="AX3452" s="230"/>
      <c r="AY3452" s="230"/>
      <c r="AZ3452" s="230"/>
      <c r="BA3452" s="230"/>
      <c r="BB3452" s="230"/>
      <c r="BC3452" s="230"/>
      <c r="BD3452" s="230"/>
      <c r="BE3452" s="230"/>
      <c r="BF3452" s="230"/>
      <c r="BG3452" s="230"/>
      <c r="BH3452" s="230"/>
      <c r="BI3452" s="230"/>
      <c r="BJ3452" s="230"/>
      <c r="BK3452" s="230"/>
      <c r="BL3452" s="230"/>
      <c r="BM3452" s="230"/>
      <c r="BN3452" s="230"/>
      <c r="BO3452" s="230"/>
      <c r="BP3452" s="230"/>
      <c r="BQ3452" s="230"/>
      <c r="BR3452" s="230"/>
      <c r="BS3452" s="230"/>
      <c r="BT3452" s="230"/>
      <c r="BU3452" s="230"/>
      <c r="BV3452" s="230"/>
      <c r="BW3452" s="230"/>
      <c r="BX3452" s="230"/>
      <c r="BY3452" s="230"/>
      <c r="BZ3452" s="230"/>
      <c r="CA3452" s="230"/>
      <c r="CB3452" s="230"/>
      <c r="CC3452" s="230"/>
      <c r="CD3452" s="230"/>
      <c r="CE3452" s="230"/>
      <c r="CF3452" s="230"/>
      <c r="CG3452" s="230"/>
      <c r="CH3452" s="230"/>
      <c r="CI3452" s="230"/>
      <c r="CJ3452" s="230"/>
    </row>
    <row r="3453" spans="1:88" ht="14.25" customHeight="1">
      <c r="A3453" s="123"/>
      <c r="B3453" s="122"/>
      <c r="C3453" s="123"/>
      <c r="E3453" s="224"/>
      <c r="F3453" s="224"/>
      <c r="G3453" s="224"/>
      <c r="H3453" s="224"/>
      <c r="I3453" s="232"/>
      <c r="J3453" s="224"/>
      <c r="K3453" s="224"/>
      <c r="L3453" s="224"/>
      <c r="M3453" s="233"/>
      <c r="N3453" s="224"/>
      <c r="P3453" s="233"/>
      <c r="Q3453" s="154"/>
      <c r="R3453" s="154"/>
      <c r="S3453" s="154"/>
      <c r="T3453" s="154"/>
      <c r="U3453" s="236"/>
      <c r="V3453" s="225"/>
      <c r="W3453" s="246"/>
      <c r="X3453" s="247"/>
      <c r="Y3453" s="248"/>
      <c r="Z3453" s="249"/>
      <c r="AA3453" s="249"/>
      <c r="AB3453" s="256"/>
      <c r="AC3453" s="256"/>
      <c r="AD3453" s="230"/>
      <c r="AE3453" s="251"/>
      <c r="AF3453" s="252"/>
      <c r="AG3453" s="255"/>
      <c r="AH3453" s="253"/>
      <c r="AI3453" s="230"/>
      <c r="AJ3453" s="230"/>
      <c r="AK3453" s="230"/>
      <c r="AL3453" s="230"/>
      <c r="AM3453" s="230"/>
      <c r="AN3453" s="230"/>
      <c r="AO3453" s="230"/>
      <c r="AP3453" s="230"/>
      <c r="AQ3453" s="230"/>
      <c r="AR3453" s="249"/>
      <c r="AS3453" s="230"/>
      <c r="AT3453" s="230"/>
      <c r="AU3453" s="230"/>
      <c r="AV3453" s="230"/>
      <c r="AW3453" s="230"/>
      <c r="AX3453" s="230"/>
      <c r="AY3453" s="230"/>
      <c r="AZ3453" s="230"/>
      <c r="BA3453" s="230"/>
      <c r="BB3453" s="230"/>
      <c r="BC3453" s="230"/>
      <c r="BD3453" s="230"/>
      <c r="BE3453" s="230"/>
      <c r="BF3453" s="230"/>
      <c r="BG3453" s="230"/>
      <c r="BH3453" s="230"/>
      <c r="BI3453" s="230"/>
      <c r="BJ3453" s="230"/>
      <c r="BK3453" s="230"/>
      <c r="BL3453" s="230"/>
      <c r="BM3453" s="230"/>
      <c r="BN3453" s="230"/>
      <c r="BO3453" s="230"/>
      <c r="BP3453" s="230"/>
      <c r="BQ3453" s="230"/>
      <c r="BR3453" s="230"/>
      <c r="BS3453" s="230"/>
      <c r="BT3453" s="230"/>
      <c r="BU3453" s="230"/>
      <c r="BV3453" s="230"/>
      <c r="BW3453" s="230"/>
      <c r="BX3453" s="230"/>
      <c r="BY3453" s="230"/>
      <c r="BZ3453" s="230"/>
      <c r="CA3453" s="230"/>
      <c r="CB3453" s="230"/>
      <c r="CC3453" s="230"/>
      <c r="CD3453" s="230"/>
      <c r="CE3453" s="230"/>
      <c r="CF3453" s="230"/>
      <c r="CG3453" s="230"/>
      <c r="CH3453" s="230"/>
      <c r="CI3453" s="230"/>
      <c r="CJ3453" s="230"/>
    </row>
    <row r="3454" spans="1:88" ht="14.25" customHeight="1">
      <c r="A3454" s="123"/>
      <c r="B3454" s="122"/>
      <c r="C3454" s="123"/>
      <c r="E3454" s="224"/>
      <c r="F3454" s="224"/>
      <c r="G3454" s="224"/>
      <c r="H3454" s="224"/>
      <c r="I3454" s="232"/>
      <c r="J3454" s="224"/>
      <c r="K3454" s="224"/>
      <c r="L3454" s="224"/>
      <c r="M3454" s="233"/>
      <c r="N3454" s="224"/>
      <c r="P3454" s="233"/>
      <c r="Q3454" s="154"/>
      <c r="R3454" s="154"/>
      <c r="S3454" s="154"/>
      <c r="T3454" s="154"/>
      <c r="U3454" s="236"/>
      <c r="V3454" s="225"/>
      <c r="W3454" s="246"/>
      <c r="X3454" s="247"/>
      <c r="Y3454" s="248"/>
      <c r="Z3454" s="249"/>
      <c r="AA3454" s="249"/>
      <c r="AB3454" s="256"/>
      <c r="AC3454" s="256"/>
      <c r="AD3454" s="230"/>
      <c r="AE3454" s="251"/>
      <c r="AF3454" s="252"/>
      <c r="AG3454" s="255"/>
      <c r="AH3454" s="253"/>
      <c r="AI3454" s="230"/>
      <c r="AJ3454" s="230"/>
      <c r="AK3454" s="230"/>
      <c r="AL3454" s="230"/>
      <c r="AM3454" s="230"/>
      <c r="AN3454" s="230"/>
      <c r="AO3454" s="230"/>
      <c r="AP3454" s="230"/>
      <c r="AQ3454" s="230"/>
      <c r="AR3454" s="249"/>
      <c r="AS3454" s="230"/>
      <c r="AT3454" s="230"/>
      <c r="AU3454" s="230"/>
      <c r="AV3454" s="230"/>
      <c r="AW3454" s="230"/>
      <c r="AX3454" s="230"/>
      <c r="AY3454" s="230"/>
      <c r="AZ3454" s="230"/>
      <c r="BA3454" s="230"/>
      <c r="BB3454" s="230"/>
      <c r="BC3454" s="230"/>
      <c r="BD3454" s="230"/>
      <c r="BE3454" s="230"/>
      <c r="BF3454" s="230"/>
      <c r="BG3454" s="230"/>
      <c r="BH3454" s="230"/>
      <c r="BI3454" s="230"/>
      <c r="BJ3454" s="230"/>
      <c r="BK3454" s="230"/>
      <c r="BL3454" s="230"/>
      <c r="BM3454" s="230"/>
      <c r="BN3454" s="230"/>
      <c r="BO3454" s="230"/>
      <c r="BP3454" s="230"/>
      <c r="BQ3454" s="230"/>
      <c r="BR3454" s="230"/>
      <c r="BS3454" s="230"/>
      <c r="BT3454" s="230"/>
      <c r="BU3454" s="230"/>
      <c r="BV3454" s="230"/>
      <c r="BW3454" s="230"/>
      <c r="BX3454" s="230"/>
      <c r="BY3454" s="230"/>
      <c r="BZ3454" s="230"/>
      <c r="CA3454" s="230"/>
      <c r="CB3454" s="230"/>
      <c r="CC3454" s="230"/>
      <c r="CD3454" s="230"/>
      <c r="CE3454" s="230"/>
      <c r="CF3454" s="230"/>
      <c r="CG3454" s="230"/>
      <c r="CH3454" s="230"/>
      <c r="CI3454" s="230"/>
      <c r="CJ3454" s="230"/>
    </row>
    <row r="3455" spans="1:88" ht="14.25" customHeight="1">
      <c r="A3455" s="123"/>
      <c r="B3455" s="122"/>
      <c r="C3455" s="123"/>
      <c r="E3455" s="224"/>
      <c r="F3455" s="224"/>
      <c r="G3455" s="224"/>
      <c r="H3455" s="224"/>
      <c r="I3455" s="232"/>
      <c r="J3455" s="224"/>
      <c r="K3455" s="224"/>
      <c r="L3455" s="224"/>
      <c r="M3455" s="233"/>
      <c r="N3455" s="224"/>
      <c r="P3455" s="233"/>
      <c r="Q3455" s="154"/>
      <c r="R3455" s="154"/>
      <c r="S3455" s="154"/>
      <c r="T3455" s="154"/>
      <c r="U3455" s="236"/>
      <c r="V3455" s="225"/>
      <c r="W3455" s="246"/>
      <c r="X3455" s="247"/>
      <c r="Y3455" s="248"/>
      <c r="Z3455" s="249"/>
      <c r="AA3455" s="249"/>
      <c r="AB3455" s="256"/>
      <c r="AC3455" s="256"/>
      <c r="AD3455" s="230"/>
      <c r="AE3455" s="251"/>
      <c r="AF3455" s="252"/>
      <c r="AG3455" s="255"/>
      <c r="AH3455" s="253"/>
      <c r="AI3455" s="230"/>
      <c r="AJ3455" s="230"/>
      <c r="AK3455" s="230"/>
      <c r="AL3455" s="230"/>
      <c r="AM3455" s="230"/>
      <c r="AN3455" s="230"/>
      <c r="AO3455" s="230"/>
      <c r="AP3455" s="230"/>
      <c r="AQ3455" s="230"/>
      <c r="AR3455" s="249"/>
      <c r="AS3455" s="230"/>
      <c r="AT3455" s="230"/>
      <c r="AU3455" s="230"/>
      <c r="AV3455" s="230"/>
      <c r="AW3455" s="230"/>
      <c r="AX3455" s="230"/>
      <c r="AY3455" s="230"/>
      <c r="AZ3455" s="230"/>
      <c r="BA3455" s="230"/>
      <c r="BB3455" s="230"/>
      <c r="BC3455" s="230"/>
      <c r="BD3455" s="230"/>
      <c r="BE3455" s="230"/>
      <c r="BF3455" s="230"/>
      <c r="BG3455" s="230"/>
      <c r="BH3455" s="230"/>
      <c r="BI3455" s="230"/>
      <c r="BJ3455" s="230"/>
      <c r="BK3455" s="230"/>
      <c r="BL3455" s="230"/>
      <c r="BM3455" s="230"/>
      <c r="BN3455" s="230"/>
      <c r="BO3455" s="230"/>
      <c r="BP3455" s="230"/>
      <c r="BQ3455" s="230"/>
      <c r="BR3455" s="230"/>
      <c r="BS3455" s="230"/>
      <c r="BT3455" s="230"/>
      <c r="BU3455" s="230"/>
      <c r="BV3455" s="230"/>
      <c r="BW3455" s="230"/>
      <c r="BX3455" s="230"/>
      <c r="BY3455" s="230"/>
      <c r="BZ3455" s="230"/>
      <c r="CA3455" s="230"/>
      <c r="CB3455" s="230"/>
      <c r="CC3455" s="230"/>
      <c r="CD3455" s="230"/>
      <c r="CE3455" s="230"/>
      <c r="CF3455" s="230"/>
      <c r="CG3455" s="230"/>
      <c r="CH3455" s="230"/>
      <c r="CI3455" s="230"/>
      <c r="CJ3455" s="230"/>
    </row>
    <row r="3456" spans="1:88" ht="14.25" customHeight="1">
      <c r="A3456" s="123"/>
      <c r="B3456" s="122"/>
      <c r="C3456" s="123"/>
      <c r="E3456" s="224"/>
      <c r="F3456" s="224"/>
      <c r="G3456" s="224"/>
      <c r="H3456" s="224"/>
      <c r="I3456" s="232"/>
      <c r="J3456" s="224"/>
      <c r="K3456" s="224"/>
      <c r="L3456" s="224"/>
      <c r="M3456" s="233"/>
      <c r="N3456" s="224"/>
      <c r="P3456" s="233"/>
      <c r="Q3456" s="154"/>
      <c r="R3456" s="154"/>
      <c r="S3456" s="154"/>
      <c r="T3456" s="154"/>
      <c r="U3456" s="236"/>
      <c r="V3456" s="225"/>
      <c r="W3456" s="246"/>
      <c r="X3456" s="247"/>
      <c r="Y3456" s="248"/>
      <c r="Z3456" s="249"/>
      <c r="AA3456" s="249"/>
      <c r="AB3456" s="256"/>
      <c r="AC3456" s="256"/>
      <c r="AD3456" s="230"/>
      <c r="AE3456" s="251"/>
      <c r="AF3456" s="252"/>
      <c r="AG3456" s="255"/>
      <c r="AH3456" s="253"/>
      <c r="AI3456" s="230"/>
      <c r="AJ3456" s="230"/>
      <c r="AK3456" s="230"/>
      <c r="AL3456" s="230"/>
      <c r="AM3456" s="230"/>
      <c r="AN3456" s="230"/>
      <c r="AO3456" s="230"/>
      <c r="AP3456" s="230"/>
      <c r="AQ3456" s="230"/>
      <c r="AR3456" s="249"/>
      <c r="AS3456" s="230"/>
      <c r="AT3456" s="230"/>
      <c r="AU3456" s="230"/>
      <c r="AV3456" s="230"/>
      <c r="AW3456" s="230"/>
      <c r="AX3456" s="230"/>
      <c r="AY3456" s="230"/>
      <c r="AZ3456" s="230"/>
      <c r="BA3456" s="230"/>
      <c r="BB3456" s="230"/>
      <c r="BC3456" s="230"/>
      <c r="BD3456" s="230"/>
      <c r="BE3456" s="230"/>
      <c r="BF3456" s="230"/>
      <c r="BG3456" s="230"/>
      <c r="BH3456" s="230"/>
      <c r="BI3456" s="230"/>
      <c r="BJ3456" s="230"/>
      <c r="BK3456" s="230"/>
      <c r="BL3456" s="230"/>
      <c r="BM3456" s="230"/>
      <c r="BN3456" s="230"/>
      <c r="BO3456" s="230"/>
      <c r="BP3456" s="230"/>
      <c r="BQ3456" s="230"/>
      <c r="BR3456" s="230"/>
      <c r="BS3456" s="230"/>
      <c r="BT3456" s="230"/>
      <c r="BU3456" s="230"/>
      <c r="BV3456" s="230"/>
      <c r="BW3456" s="230"/>
      <c r="BX3456" s="230"/>
      <c r="BY3456" s="230"/>
      <c r="BZ3456" s="230"/>
      <c r="CA3456" s="230"/>
      <c r="CB3456" s="230"/>
      <c r="CC3456" s="230"/>
      <c r="CD3456" s="230"/>
      <c r="CE3456" s="230"/>
      <c r="CF3456" s="230"/>
      <c r="CG3456" s="230"/>
      <c r="CH3456" s="230"/>
      <c r="CI3456" s="230"/>
      <c r="CJ3456" s="230"/>
    </row>
    <row r="3457" spans="1:88" ht="14.25" customHeight="1">
      <c r="A3457" s="123"/>
      <c r="B3457" s="122"/>
      <c r="C3457" s="123"/>
      <c r="E3457" s="224"/>
      <c r="F3457" s="224"/>
      <c r="G3457" s="224"/>
      <c r="H3457" s="224"/>
      <c r="I3457" s="232"/>
      <c r="J3457" s="224"/>
      <c r="K3457" s="224"/>
      <c r="L3457" s="224"/>
      <c r="M3457" s="233"/>
      <c r="N3457" s="224"/>
      <c r="P3457" s="233"/>
      <c r="Q3457" s="154"/>
      <c r="R3457" s="154"/>
      <c r="S3457" s="154"/>
      <c r="T3457" s="154"/>
      <c r="U3457" s="236"/>
      <c r="V3457" s="225"/>
      <c r="W3457" s="246"/>
      <c r="X3457" s="247"/>
      <c r="Y3457" s="248"/>
      <c r="Z3457" s="249"/>
      <c r="AA3457" s="249"/>
      <c r="AB3457" s="256"/>
      <c r="AC3457" s="256"/>
      <c r="AD3457" s="230"/>
      <c r="AE3457" s="251"/>
      <c r="AF3457" s="252"/>
      <c r="AG3457" s="255"/>
      <c r="AH3457" s="253"/>
      <c r="AI3457" s="230"/>
      <c r="AJ3457" s="230"/>
      <c r="AK3457" s="230"/>
      <c r="AL3457" s="230"/>
      <c r="AM3457" s="230"/>
      <c r="AN3457" s="230"/>
      <c r="AO3457" s="230"/>
      <c r="AP3457" s="230"/>
      <c r="AQ3457" s="230"/>
      <c r="AR3457" s="249"/>
      <c r="AS3457" s="230"/>
      <c r="AT3457" s="230"/>
      <c r="AU3457" s="230"/>
      <c r="AV3457" s="230"/>
      <c r="AW3457" s="230"/>
      <c r="AX3457" s="230"/>
      <c r="AY3457" s="230"/>
      <c r="AZ3457" s="230"/>
      <c r="BA3457" s="230"/>
      <c r="BB3457" s="230"/>
      <c r="BC3457" s="230"/>
      <c r="BD3457" s="230"/>
      <c r="BE3457" s="230"/>
      <c r="BF3457" s="230"/>
      <c r="BG3457" s="230"/>
      <c r="BH3457" s="230"/>
      <c r="BI3457" s="230"/>
      <c r="BJ3457" s="230"/>
      <c r="BK3457" s="230"/>
      <c r="BL3457" s="230"/>
      <c r="BM3457" s="230"/>
      <c r="BN3457" s="230"/>
      <c r="BO3457" s="230"/>
      <c r="BP3457" s="230"/>
      <c r="BQ3457" s="230"/>
      <c r="BR3457" s="230"/>
      <c r="BS3457" s="230"/>
      <c r="BT3457" s="230"/>
      <c r="BU3457" s="230"/>
      <c r="BV3457" s="230"/>
      <c r="BW3457" s="230"/>
      <c r="BX3457" s="230"/>
      <c r="BY3457" s="230"/>
      <c r="BZ3457" s="230"/>
      <c r="CA3457" s="230"/>
      <c r="CB3457" s="230"/>
      <c r="CC3457" s="230"/>
      <c r="CD3457" s="230"/>
      <c r="CE3457" s="230"/>
      <c r="CF3457" s="230"/>
      <c r="CG3457" s="230"/>
      <c r="CH3457" s="230"/>
      <c r="CI3457" s="230"/>
      <c r="CJ3457" s="230"/>
    </row>
    <row r="3458" spans="1:88" ht="14.25" customHeight="1">
      <c r="A3458" s="123"/>
      <c r="B3458" s="122"/>
      <c r="C3458" s="123"/>
      <c r="E3458" s="224"/>
      <c r="F3458" s="224"/>
      <c r="G3458" s="224"/>
      <c r="H3458" s="224"/>
      <c r="I3458" s="232"/>
      <c r="J3458" s="224"/>
      <c r="K3458" s="224"/>
      <c r="L3458" s="224"/>
      <c r="M3458" s="233"/>
      <c r="N3458" s="224"/>
      <c r="P3458" s="233"/>
      <c r="Q3458" s="154"/>
      <c r="R3458" s="154"/>
      <c r="S3458" s="154"/>
      <c r="T3458" s="154"/>
      <c r="U3458" s="236"/>
      <c r="V3458" s="225"/>
      <c r="W3458" s="246"/>
      <c r="X3458" s="247"/>
      <c r="Y3458" s="248"/>
      <c r="Z3458" s="249"/>
      <c r="AA3458" s="249"/>
      <c r="AB3458" s="256"/>
      <c r="AC3458" s="256"/>
      <c r="AD3458" s="230"/>
      <c r="AE3458" s="251"/>
      <c r="AF3458" s="252"/>
      <c r="AG3458" s="255"/>
      <c r="AH3458" s="253"/>
      <c r="AI3458" s="230"/>
      <c r="AJ3458" s="230"/>
      <c r="AK3458" s="230"/>
      <c r="AL3458" s="230"/>
      <c r="AM3458" s="230"/>
      <c r="AN3458" s="230"/>
      <c r="AO3458" s="230"/>
      <c r="AP3458" s="230"/>
      <c r="AQ3458" s="230"/>
      <c r="AR3458" s="249"/>
      <c r="AS3458" s="230"/>
      <c r="AT3458" s="230"/>
      <c r="AU3458" s="230"/>
      <c r="AV3458" s="230"/>
      <c r="AW3458" s="230"/>
      <c r="AX3458" s="230"/>
      <c r="AY3458" s="230"/>
      <c r="AZ3458" s="230"/>
      <c r="BA3458" s="230"/>
      <c r="BB3458" s="230"/>
      <c r="BC3458" s="230"/>
      <c r="BD3458" s="230"/>
      <c r="BE3458" s="230"/>
      <c r="BF3458" s="230"/>
      <c r="BG3458" s="230"/>
      <c r="BH3458" s="230"/>
      <c r="BI3458" s="230"/>
      <c r="BJ3458" s="230"/>
      <c r="BK3458" s="230"/>
      <c r="BL3458" s="230"/>
      <c r="BM3458" s="230"/>
      <c r="BN3458" s="230"/>
      <c r="BO3458" s="230"/>
      <c r="BP3458" s="230"/>
      <c r="BQ3458" s="230"/>
      <c r="BR3458" s="230"/>
      <c r="BS3458" s="230"/>
      <c r="BT3458" s="230"/>
      <c r="BU3458" s="230"/>
      <c r="BV3458" s="230"/>
      <c r="BW3458" s="230"/>
      <c r="BX3458" s="230"/>
      <c r="BY3458" s="230"/>
      <c r="BZ3458" s="230"/>
      <c r="CA3458" s="230"/>
      <c r="CB3458" s="230"/>
      <c r="CC3458" s="230"/>
      <c r="CD3458" s="230"/>
      <c r="CE3458" s="230"/>
      <c r="CF3458" s="230"/>
      <c r="CG3458" s="230"/>
      <c r="CH3458" s="230"/>
      <c r="CI3458" s="230"/>
      <c r="CJ3458" s="230"/>
    </row>
    <row r="3459" spans="1:88" ht="14.25" customHeight="1">
      <c r="A3459" s="123"/>
      <c r="B3459" s="122"/>
      <c r="C3459" s="123"/>
      <c r="E3459" s="224"/>
      <c r="F3459" s="224"/>
      <c r="G3459" s="224"/>
      <c r="H3459" s="224"/>
      <c r="I3459" s="232"/>
      <c r="J3459" s="224"/>
      <c r="K3459" s="224"/>
      <c r="L3459" s="224"/>
      <c r="M3459" s="233"/>
      <c r="N3459" s="224"/>
      <c r="P3459" s="233"/>
      <c r="Q3459" s="154"/>
      <c r="R3459" s="154"/>
      <c r="S3459" s="154"/>
      <c r="T3459" s="154"/>
      <c r="U3459" s="236"/>
      <c r="V3459" s="225"/>
      <c r="W3459" s="246"/>
      <c r="X3459" s="247"/>
      <c r="Y3459" s="248"/>
      <c r="Z3459" s="249"/>
      <c r="AA3459" s="249"/>
      <c r="AB3459" s="256"/>
      <c r="AC3459" s="256"/>
      <c r="AD3459" s="230"/>
      <c r="AE3459" s="251"/>
      <c r="AF3459" s="252"/>
      <c r="AG3459" s="255"/>
      <c r="AH3459" s="253"/>
      <c r="AI3459" s="230"/>
      <c r="AJ3459" s="230"/>
      <c r="AK3459" s="230"/>
      <c r="AL3459" s="230"/>
      <c r="AM3459" s="230"/>
      <c r="AN3459" s="230"/>
      <c r="AO3459" s="230"/>
      <c r="AP3459" s="230"/>
      <c r="AQ3459" s="230"/>
      <c r="AR3459" s="249"/>
      <c r="AS3459" s="230"/>
      <c r="AT3459" s="230"/>
      <c r="AU3459" s="230"/>
      <c r="AV3459" s="230"/>
      <c r="AW3459" s="230"/>
      <c r="AX3459" s="230"/>
      <c r="AY3459" s="230"/>
      <c r="AZ3459" s="230"/>
      <c r="BA3459" s="230"/>
      <c r="BB3459" s="230"/>
      <c r="BC3459" s="230"/>
      <c r="BD3459" s="230"/>
      <c r="BE3459" s="230"/>
      <c r="BF3459" s="230"/>
      <c r="BG3459" s="230"/>
      <c r="BH3459" s="230"/>
      <c r="BI3459" s="230"/>
      <c r="BJ3459" s="230"/>
      <c r="BK3459" s="230"/>
      <c r="BL3459" s="230"/>
      <c r="BM3459" s="230"/>
      <c r="BN3459" s="230"/>
      <c r="BO3459" s="230"/>
      <c r="BP3459" s="230"/>
      <c r="BQ3459" s="230"/>
      <c r="BR3459" s="230"/>
      <c r="BS3459" s="230"/>
      <c r="BT3459" s="230"/>
      <c r="BU3459" s="230"/>
      <c r="BV3459" s="230"/>
      <c r="BW3459" s="230"/>
      <c r="BX3459" s="230"/>
      <c r="BY3459" s="230"/>
      <c r="BZ3459" s="230"/>
      <c r="CA3459" s="230"/>
      <c r="CB3459" s="230"/>
      <c r="CC3459" s="230"/>
      <c r="CD3459" s="230"/>
      <c r="CE3459" s="230"/>
      <c r="CF3459" s="230"/>
      <c r="CG3459" s="230"/>
      <c r="CH3459" s="230"/>
      <c r="CI3459" s="230"/>
      <c r="CJ3459" s="230"/>
    </row>
    <row r="3460" spans="1:88" ht="14.25" customHeight="1">
      <c r="A3460" s="123"/>
      <c r="B3460" s="122"/>
      <c r="C3460" s="123"/>
      <c r="E3460" s="224"/>
      <c r="F3460" s="224"/>
      <c r="G3460" s="224"/>
      <c r="H3460" s="224"/>
      <c r="I3460" s="232"/>
      <c r="J3460" s="224"/>
      <c r="K3460" s="224"/>
      <c r="L3460" s="224"/>
      <c r="M3460" s="233"/>
      <c r="N3460" s="224"/>
      <c r="P3460" s="233"/>
      <c r="Q3460" s="154"/>
      <c r="R3460" s="154"/>
      <c r="S3460" s="154"/>
      <c r="T3460" s="154"/>
      <c r="U3460" s="236"/>
      <c r="V3460" s="225"/>
      <c r="W3460" s="246"/>
      <c r="X3460" s="247"/>
      <c r="Y3460" s="248"/>
      <c r="Z3460" s="249"/>
      <c r="AA3460" s="249"/>
      <c r="AB3460" s="256"/>
      <c r="AC3460" s="256"/>
      <c r="AD3460" s="230"/>
      <c r="AE3460" s="251"/>
      <c r="AF3460" s="252"/>
      <c r="AG3460" s="255"/>
      <c r="AH3460" s="253"/>
      <c r="AI3460" s="230"/>
      <c r="AJ3460" s="230"/>
      <c r="AK3460" s="230"/>
      <c r="AL3460" s="230"/>
      <c r="AM3460" s="230"/>
      <c r="AN3460" s="230"/>
      <c r="AO3460" s="230"/>
      <c r="AP3460" s="230"/>
      <c r="AQ3460" s="230"/>
      <c r="AR3460" s="249"/>
      <c r="AS3460" s="230"/>
      <c r="AT3460" s="230"/>
      <c r="AU3460" s="230"/>
      <c r="AV3460" s="230"/>
      <c r="AW3460" s="230"/>
      <c r="AX3460" s="230"/>
      <c r="AY3460" s="230"/>
      <c r="AZ3460" s="230"/>
      <c r="BA3460" s="230"/>
      <c r="BB3460" s="230"/>
      <c r="BC3460" s="230"/>
      <c r="BD3460" s="230"/>
      <c r="BE3460" s="230"/>
      <c r="BF3460" s="230"/>
      <c r="BG3460" s="230"/>
      <c r="BH3460" s="230"/>
      <c r="BI3460" s="230"/>
      <c r="BJ3460" s="230"/>
      <c r="BK3460" s="230"/>
      <c r="BL3460" s="230"/>
      <c r="BM3460" s="230"/>
      <c r="BN3460" s="230"/>
      <c r="BO3460" s="230"/>
      <c r="BP3460" s="230"/>
      <c r="BQ3460" s="230"/>
      <c r="BR3460" s="230"/>
      <c r="BS3460" s="230"/>
      <c r="BT3460" s="230"/>
      <c r="BU3460" s="230"/>
      <c r="BV3460" s="230"/>
      <c r="BW3460" s="230"/>
      <c r="BX3460" s="230"/>
      <c r="BY3460" s="230"/>
      <c r="BZ3460" s="230"/>
      <c r="CA3460" s="230"/>
      <c r="CB3460" s="230"/>
      <c r="CC3460" s="230"/>
      <c r="CD3460" s="230"/>
      <c r="CE3460" s="230"/>
      <c r="CF3460" s="230"/>
      <c r="CG3460" s="230"/>
      <c r="CH3460" s="230"/>
      <c r="CI3460" s="230"/>
      <c r="CJ3460" s="230"/>
    </row>
    <row r="3461" spans="1:88" ht="14.25" customHeight="1">
      <c r="A3461" s="123"/>
      <c r="B3461" s="122"/>
      <c r="C3461" s="123"/>
      <c r="E3461" s="224"/>
      <c r="F3461" s="224"/>
      <c r="G3461" s="224"/>
      <c r="H3461" s="224"/>
      <c r="I3461" s="232"/>
      <c r="J3461" s="224"/>
      <c r="K3461" s="224"/>
      <c r="L3461" s="224"/>
      <c r="M3461" s="233"/>
      <c r="N3461" s="224"/>
      <c r="P3461" s="233"/>
      <c r="Q3461" s="154"/>
      <c r="R3461" s="154"/>
      <c r="S3461" s="154"/>
      <c r="T3461" s="154"/>
      <c r="U3461" s="236"/>
      <c r="V3461" s="225"/>
      <c r="W3461" s="246"/>
      <c r="X3461" s="247"/>
      <c r="Y3461" s="248"/>
      <c r="Z3461" s="249"/>
      <c r="AA3461" s="249"/>
      <c r="AB3461" s="256"/>
      <c r="AC3461" s="256"/>
      <c r="AD3461" s="230"/>
      <c r="AE3461" s="251"/>
      <c r="AF3461" s="252"/>
      <c r="AG3461" s="255"/>
      <c r="AH3461" s="253"/>
      <c r="AI3461" s="230"/>
      <c r="AJ3461" s="230"/>
      <c r="AK3461" s="230"/>
      <c r="AL3461" s="230"/>
      <c r="AM3461" s="230"/>
      <c r="AN3461" s="230"/>
      <c r="AO3461" s="230"/>
      <c r="AP3461" s="230"/>
      <c r="AQ3461" s="230"/>
      <c r="AR3461" s="249"/>
      <c r="AS3461" s="230"/>
      <c r="AT3461" s="230"/>
      <c r="AU3461" s="230"/>
      <c r="AV3461" s="230"/>
      <c r="AW3461" s="230"/>
      <c r="AX3461" s="230"/>
      <c r="AY3461" s="230"/>
      <c r="AZ3461" s="230"/>
      <c r="BA3461" s="230"/>
      <c r="BB3461" s="230"/>
      <c r="BC3461" s="230"/>
      <c r="BD3461" s="230"/>
      <c r="BE3461" s="230"/>
      <c r="BF3461" s="230"/>
      <c r="BG3461" s="230"/>
      <c r="BH3461" s="230"/>
      <c r="BI3461" s="230"/>
      <c r="BJ3461" s="230"/>
      <c r="BK3461" s="230"/>
      <c r="BL3461" s="230"/>
      <c r="BM3461" s="230"/>
      <c r="BN3461" s="230"/>
      <c r="BO3461" s="230"/>
      <c r="BP3461" s="230"/>
      <c r="BQ3461" s="230"/>
      <c r="BR3461" s="230"/>
      <c r="BS3461" s="230"/>
      <c r="BT3461" s="230"/>
      <c r="BU3461" s="230"/>
      <c r="BV3461" s="230"/>
      <c r="BW3461" s="230"/>
      <c r="BX3461" s="230"/>
      <c r="BY3461" s="230"/>
      <c r="BZ3461" s="230"/>
      <c r="CA3461" s="230"/>
      <c r="CB3461" s="230"/>
      <c r="CC3461" s="230"/>
      <c r="CD3461" s="230"/>
      <c r="CE3461" s="230"/>
      <c r="CF3461" s="230"/>
      <c r="CG3461" s="230"/>
      <c r="CH3461" s="230"/>
      <c r="CI3461" s="230"/>
      <c r="CJ3461" s="230"/>
    </row>
    <row r="3462" spans="1:88" ht="14.25" customHeight="1">
      <c r="A3462" s="123"/>
      <c r="B3462" s="122"/>
      <c r="C3462" s="123"/>
      <c r="E3462" s="224"/>
      <c r="F3462" s="224"/>
      <c r="G3462" s="224"/>
      <c r="H3462" s="224"/>
      <c r="I3462" s="232"/>
      <c r="J3462" s="224"/>
      <c r="K3462" s="224"/>
      <c r="L3462" s="224"/>
      <c r="M3462" s="233"/>
      <c r="N3462" s="224"/>
      <c r="P3462" s="233"/>
      <c r="Q3462" s="154"/>
      <c r="R3462" s="154"/>
      <c r="S3462" s="154"/>
      <c r="T3462" s="154"/>
      <c r="U3462" s="236"/>
      <c r="V3462" s="225"/>
      <c r="W3462" s="246"/>
      <c r="X3462" s="247"/>
      <c r="Y3462" s="248"/>
      <c r="Z3462" s="249"/>
      <c r="AA3462" s="249"/>
      <c r="AB3462" s="256"/>
      <c r="AC3462" s="256"/>
      <c r="AD3462" s="230"/>
      <c r="AE3462" s="251"/>
      <c r="AF3462" s="252"/>
      <c r="AG3462" s="255"/>
      <c r="AH3462" s="253"/>
      <c r="AI3462" s="230"/>
      <c r="AJ3462" s="230"/>
      <c r="AK3462" s="230"/>
      <c r="AL3462" s="230"/>
      <c r="AM3462" s="230"/>
      <c r="AN3462" s="230"/>
      <c r="AO3462" s="230"/>
      <c r="AP3462" s="230"/>
      <c r="AQ3462" s="230"/>
      <c r="AR3462" s="249"/>
      <c r="AS3462" s="230"/>
      <c r="AT3462" s="230"/>
      <c r="AU3462" s="230"/>
      <c r="AV3462" s="230"/>
      <c r="AW3462" s="230"/>
      <c r="AX3462" s="230"/>
      <c r="AY3462" s="230"/>
      <c r="AZ3462" s="230"/>
      <c r="BA3462" s="230"/>
      <c r="BB3462" s="230"/>
      <c r="BC3462" s="230"/>
      <c r="BD3462" s="230"/>
      <c r="BE3462" s="230"/>
      <c r="BF3462" s="230"/>
      <c r="BG3462" s="230"/>
      <c r="BH3462" s="230"/>
      <c r="BI3462" s="230"/>
      <c r="BJ3462" s="230"/>
      <c r="BK3462" s="230"/>
      <c r="BL3462" s="230"/>
      <c r="BM3462" s="230"/>
      <c r="BN3462" s="230"/>
      <c r="BO3462" s="230"/>
      <c r="BP3462" s="230"/>
      <c r="BQ3462" s="230"/>
      <c r="BR3462" s="230"/>
      <c r="BS3462" s="230"/>
      <c r="BT3462" s="230"/>
      <c r="BU3462" s="230"/>
      <c r="BV3462" s="230"/>
      <c r="BW3462" s="230"/>
      <c r="BX3462" s="230"/>
      <c r="BY3462" s="230"/>
      <c r="BZ3462" s="230"/>
      <c r="CA3462" s="230"/>
      <c r="CB3462" s="230"/>
      <c r="CC3462" s="230"/>
      <c r="CD3462" s="230"/>
      <c r="CE3462" s="230"/>
      <c r="CF3462" s="230"/>
      <c r="CG3462" s="230"/>
      <c r="CH3462" s="230"/>
      <c r="CI3462" s="230"/>
      <c r="CJ3462" s="230"/>
    </row>
    <row r="3463" spans="1:88" ht="14.25" customHeight="1">
      <c r="A3463" s="123"/>
      <c r="B3463" s="122"/>
      <c r="C3463" s="123"/>
      <c r="E3463" s="224"/>
      <c r="F3463" s="224"/>
      <c r="G3463" s="224"/>
      <c r="H3463" s="224"/>
      <c r="I3463" s="232"/>
      <c r="J3463" s="224"/>
      <c r="K3463" s="224"/>
      <c r="L3463" s="224"/>
      <c r="M3463" s="233"/>
      <c r="N3463" s="224"/>
      <c r="P3463" s="233"/>
      <c r="Q3463" s="154"/>
      <c r="R3463" s="154"/>
      <c r="S3463" s="154"/>
      <c r="T3463" s="154"/>
      <c r="U3463" s="236"/>
      <c r="V3463" s="225"/>
      <c r="W3463" s="246"/>
      <c r="X3463" s="247"/>
      <c r="Y3463" s="248"/>
      <c r="Z3463" s="249"/>
      <c r="AA3463" s="249"/>
      <c r="AB3463" s="256"/>
      <c r="AC3463" s="256"/>
      <c r="AD3463" s="230"/>
      <c r="AE3463" s="251"/>
      <c r="AF3463" s="252"/>
      <c r="AG3463" s="255"/>
      <c r="AH3463" s="253"/>
      <c r="AI3463" s="230"/>
      <c r="AJ3463" s="230"/>
      <c r="AK3463" s="230"/>
      <c r="AL3463" s="230"/>
      <c r="AM3463" s="230"/>
      <c r="AN3463" s="230"/>
      <c r="AO3463" s="230"/>
      <c r="AP3463" s="230"/>
      <c r="AQ3463" s="230"/>
      <c r="AR3463" s="249"/>
      <c r="AS3463" s="230"/>
      <c r="AT3463" s="230"/>
      <c r="AU3463" s="230"/>
      <c r="AV3463" s="230"/>
      <c r="AW3463" s="230"/>
      <c r="AX3463" s="230"/>
      <c r="AY3463" s="230"/>
      <c r="AZ3463" s="230"/>
      <c r="BA3463" s="230"/>
      <c r="BB3463" s="230"/>
      <c r="BC3463" s="230"/>
      <c r="BD3463" s="230"/>
      <c r="BE3463" s="230"/>
      <c r="BF3463" s="230"/>
      <c r="BG3463" s="230"/>
      <c r="BH3463" s="230"/>
      <c r="BI3463" s="230"/>
      <c r="BJ3463" s="230"/>
      <c r="BK3463" s="230"/>
      <c r="BL3463" s="230"/>
      <c r="BM3463" s="230"/>
      <c r="BN3463" s="230"/>
      <c r="BO3463" s="230"/>
      <c r="BP3463" s="230"/>
      <c r="BQ3463" s="230"/>
      <c r="BR3463" s="230"/>
      <c r="BS3463" s="230"/>
      <c r="BT3463" s="230"/>
      <c r="BU3463" s="230"/>
      <c r="BV3463" s="230"/>
      <c r="BW3463" s="230"/>
      <c r="BX3463" s="230"/>
      <c r="BY3463" s="230"/>
      <c r="BZ3463" s="230"/>
      <c r="CA3463" s="230"/>
      <c r="CB3463" s="230"/>
      <c r="CC3463" s="230"/>
      <c r="CD3463" s="230"/>
      <c r="CE3463" s="230"/>
      <c r="CF3463" s="230"/>
      <c r="CG3463" s="230"/>
      <c r="CH3463" s="230"/>
      <c r="CI3463" s="230"/>
      <c r="CJ3463" s="230"/>
    </row>
    <row r="3464" spans="1:88" ht="14.25" customHeight="1">
      <c r="A3464" s="123"/>
      <c r="B3464" s="122"/>
      <c r="C3464" s="123"/>
      <c r="E3464" s="224"/>
      <c r="F3464" s="224"/>
      <c r="G3464" s="224"/>
      <c r="H3464" s="224"/>
      <c r="I3464" s="232"/>
      <c r="J3464" s="224"/>
      <c r="K3464" s="224"/>
      <c r="L3464" s="224"/>
      <c r="M3464" s="233"/>
      <c r="N3464" s="224"/>
      <c r="P3464" s="233"/>
      <c r="Q3464" s="154"/>
      <c r="R3464" s="154"/>
      <c r="S3464" s="154"/>
      <c r="T3464" s="154"/>
      <c r="U3464" s="236"/>
      <c r="V3464" s="225"/>
      <c r="W3464" s="246"/>
      <c r="X3464" s="247"/>
      <c r="Y3464" s="248"/>
      <c r="Z3464" s="249"/>
      <c r="AA3464" s="249"/>
      <c r="AB3464" s="256"/>
      <c r="AC3464" s="256"/>
      <c r="AD3464" s="230"/>
      <c r="AE3464" s="251"/>
      <c r="AF3464" s="252"/>
      <c r="AG3464" s="255"/>
      <c r="AH3464" s="253"/>
      <c r="AI3464" s="230"/>
      <c r="AJ3464" s="230"/>
      <c r="AK3464" s="230"/>
      <c r="AL3464" s="230"/>
      <c r="AM3464" s="230"/>
      <c r="AN3464" s="230"/>
      <c r="AO3464" s="230"/>
      <c r="AP3464" s="230"/>
      <c r="AQ3464" s="230"/>
      <c r="AR3464" s="249"/>
      <c r="AS3464" s="230"/>
      <c r="AT3464" s="230"/>
      <c r="AU3464" s="230"/>
      <c r="AV3464" s="230"/>
      <c r="AW3464" s="230"/>
      <c r="AX3464" s="230"/>
      <c r="AY3464" s="230"/>
      <c r="AZ3464" s="230"/>
      <c r="BA3464" s="230"/>
      <c r="BB3464" s="230"/>
      <c r="BC3464" s="230"/>
      <c r="BD3464" s="230"/>
      <c r="BE3464" s="230"/>
      <c r="BF3464" s="230"/>
      <c r="BG3464" s="230"/>
      <c r="BH3464" s="230"/>
      <c r="BI3464" s="230"/>
      <c r="BJ3464" s="230"/>
      <c r="BK3464" s="230"/>
      <c r="BL3464" s="230"/>
      <c r="BM3464" s="230"/>
      <c r="BN3464" s="230"/>
      <c r="BO3464" s="230"/>
      <c r="BP3464" s="230"/>
      <c r="BQ3464" s="230"/>
      <c r="BR3464" s="230"/>
      <c r="BS3464" s="230"/>
      <c r="BT3464" s="230"/>
      <c r="BU3464" s="230"/>
      <c r="BV3464" s="230"/>
      <c r="BW3464" s="230"/>
      <c r="BX3464" s="230"/>
      <c r="BY3464" s="230"/>
      <c r="BZ3464" s="230"/>
      <c r="CA3464" s="230"/>
      <c r="CB3464" s="230"/>
      <c r="CC3464" s="230"/>
      <c r="CD3464" s="230"/>
      <c r="CE3464" s="230"/>
      <c r="CF3464" s="230"/>
      <c r="CG3464" s="230"/>
      <c r="CH3464" s="230"/>
      <c r="CI3464" s="230"/>
      <c r="CJ3464" s="230"/>
    </row>
    <row r="3465" spans="1:88" ht="14.25" customHeight="1">
      <c r="A3465" s="123"/>
      <c r="B3465" s="122"/>
      <c r="C3465" s="123"/>
      <c r="E3465" s="224"/>
      <c r="F3465" s="224"/>
      <c r="G3465" s="224"/>
      <c r="H3465" s="224"/>
      <c r="I3465" s="232"/>
      <c r="J3465" s="224"/>
      <c r="K3465" s="224"/>
      <c r="L3465" s="224"/>
      <c r="M3465" s="233"/>
      <c r="N3465" s="224"/>
      <c r="P3465" s="233"/>
      <c r="Q3465" s="154"/>
      <c r="R3465" s="154"/>
      <c r="S3465" s="154"/>
      <c r="T3465" s="154"/>
      <c r="U3465" s="236"/>
      <c r="V3465" s="225"/>
      <c r="W3465" s="246"/>
      <c r="X3465" s="247"/>
      <c r="Y3465" s="248"/>
      <c r="Z3465" s="249"/>
      <c r="AA3465" s="249"/>
      <c r="AB3465" s="256"/>
      <c r="AC3465" s="256"/>
      <c r="AD3465" s="230"/>
      <c r="AE3465" s="251"/>
      <c r="AF3465" s="252"/>
      <c r="AG3465" s="255"/>
      <c r="AH3465" s="253"/>
      <c r="AI3465" s="230"/>
      <c r="AJ3465" s="230"/>
      <c r="AK3465" s="230"/>
      <c r="AL3465" s="230"/>
      <c r="AM3465" s="230"/>
      <c r="AN3465" s="230"/>
      <c r="AO3465" s="230"/>
      <c r="AP3465" s="230"/>
      <c r="AQ3465" s="230"/>
      <c r="AR3465" s="249"/>
      <c r="AS3465" s="230"/>
      <c r="AT3465" s="230"/>
      <c r="AU3465" s="230"/>
      <c r="AV3465" s="230"/>
      <c r="AW3465" s="230"/>
      <c r="AX3465" s="230"/>
      <c r="AY3465" s="230"/>
      <c r="AZ3465" s="230"/>
      <c r="BA3465" s="230"/>
      <c r="BB3465" s="230"/>
      <c r="BC3465" s="230"/>
      <c r="BD3465" s="230"/>
      <c r="BE3465" s="230"/>
      <c r="BF3465" s="230"/>
      <c r="BG3465" s="230"/>
      <c r="BH3465" s="230"/>
      <c r="BI3465" s="230"/>
      <c r="BJ3465" s="230"/>
      <c r="BK3465" s="230"/>
      <c r="BL3465" s="230"/>
      <c r="BM3465" s="230"/>
      <c r="BN3465" s="230"/>
      <c r="BO3465" s="230"/>
      <c r="BP3465" s="230"/>
      <c r="BQ3465" s="230"/>
      <c r="BR3465" s="230"/>
      <c r="BS3465" s="230"/>
      <c r="BT3465" s="230"/>
      <c r="BU3465" s="230"/>
      <c r="BV3465" s="230"/>
      <c r="BW3465" s="230"/>
      <c r="BX3465" s="230"/>
      <c r="BY3465" s="230"/>
      <c r="BZ3465" s="230"/>
      <c r="CA3465" s="230"/>
      <c r="CB3465" s="230"/>
      <c r="CC3465" s="230"/>
      <c r="CD3465" s="230"/>
      <c r="CE3465" s="230"/>
      <c r="CF3465" s="230"/>
      <c r="CG3465" s="230"/>
      <c r="CH3465" s="230"/>
      <c r="CI3465" s="230"/>
      <c r="CJ3465" s="230"/>
    </row>
    <row r="3466" spans="1:88" ht="14.25" customHeight="1">
      <c r="A3466" s="123"/>
      <c r="B3466" s="122"/>
      <c r="C3466" s="123"/>
      <c r="E3466" s="224"/>
      <c r="F3466" s="224"/>
      <c r="G3466" s="224"/>
      <c r="H3466" s="224"/>
      <c r="I3466" s="232"/>
      <c r="J3466" s="224"/>
      <c r="K3466" s="224"/>
      <c r="L3466" s="224"/>
      <c r="M3466" s="233"/>
      <c r="N3466" s="224"/>
      <c r="P3466" s="233"/>
      <c r="Q3466" s="154"/>
      <c r="R3466" s="154"/>
      <c r="S3466" s="154"/>
      <c r="T3466" s="154"/>
      <c r="U3466" s="236"/>
      <c r="V3466" s="225"/>
      <c r="W3466" s="246"/>
      <c r="X3466" s="247"/>
      <c r="Y3466" s="248"/>
      <c r="Z3466" s="249"/>
      <c r="AA3466" s="249"/>
      <c r="AB3466" s="256"/>
      <c r="AC3466" s="256"/>
      <c r="AD3466" s="230"/>
      <c r="AE3466" s="251"/>
      <c r="AF3466" s="252"/>
      <c r="AG3466" s="255"/>
      <c r="AH3466" s="253"/>
      <c r="AI3466" s="230"/>
      <c r="AJ3466" s="230"/>
      <c r="AK3466" s="230"/>
      <c r="AL3466" s="230"/>
      <c r="AM3466" s="230"/>
      <c r="AN3466" s="230"/>
      <c r="AO3466" s="230"/>
      <c r="AP3466" s="230"/>
      <c r="AQ3466" s="230"/>
      <c r="AR3466" s="249"/>
      <c r="AS3466" s="230"/>
      <c r="AT3466" s="230"/>
      <c r="AU3466" s="230"/>
      <c r="AV3466" s="230"/>
      <c r="AW3466" s="230"/>
      <c r="AX3466" s="230"/>
      <c r="AY3466" s="230"/>
      <c r="AZ3466" s="230"/>
      <c r="BA3466" s="230"/>
      <c r="BB3466" s="230"/>
      <c r="BC3466" s="230"/>
      <c r="BD3466" s="230"/>
      <c r="BE3466" s="230"/>
      <c r="BF3466" s="230"/>
      <c r="BG3466" s="230"/>
      <c r="BH3466" s="230"/>
      <c r="BI3466" s="230"/>
      <c r="BJ3466" s="230"/>
      <c r="BK3466" s="230"/>
      <c r="BL3466" s="230"/>
      <c r="BM3466" s="230"/>
      <c r="BN3466" s="230"/>
      <c r="BO3466" s="230"/>
      <c r="BP3466" s="230"/>
      <c r="BQ3466" s="230"/>
      <c r="BR3466" s="230"/>
      <c r="BS3466" s="230"/>
      <c r="BT3466" s="230"/>
      <c r="BU3466" s="230"/>
      <c r="BV3466" s="230"/>
      <c r="BW3466" s="230"/>
      <c r="BX3466" s="230"/>
      <c r="BY3466" s="230"/>
      <c r="BZ3466" s="230"/>
      <c r="CA3466" s="230"/>
      <c r="CB3466" s="230"/>
      <c r="CC3466" s="230"/>
      <c r="CD3466" s="230"/>
      <c r="CE3466" s="230"/>
      <c r="CF3466" s="230"/>
      <c r="CG3466" s="230"/>
      <c r="CH3466" s="230"/>
      <c r="CI3466" s="230"/>
      <c r="CJ3466" s="230"/>
    </row>
    <row r="3467" spans="1:88" ht="14.25" customHeight="1">
      <c r="A3467" s="123"/>
      <c r="B3467" s="122"/>
      <c r="C3467" s="123"/>
      <c r="E3467" s="224"/>
      <c r="F3467" s="224"/>
      <c r="G3467" s="224"/>
      <c r="H3467" s="224"/>
      <c r="I3467" s="232"/>
      <c r="J3467" s="224"/>
      <c r="K3467" s="224"/>
      <c r="L3467" s="224"/>
      <c r="M3467" s="233"/>
      <c r="N3467" s="224"/>
      <c r="P3467" s="233"/>
      <c r="Q3467" s="154"/>
      <c r="R3467" s="154"/>
      <c r="S3467" s="154"/>
      <c r="T3467" s="154"/>
      <c r="U3467" s="236"/>
      <c r="V3467" s="225"/>
      <c r="W3467" s="246"/>
      <c r="X3467" s="247"/>
      <c r="Y3467" s="248"/>
      <c r="Z3467" s="249"/>
      <c r="AA3467" s="249"/>
      <c r="AB3467" s="256"/>
      <c r="AC3467" s="256"/>
      <c r="AD3467" s="230"/>
      <c r="AE3467" s="251"/>
      <c r="AF3467" s="252"/>
      <c r="AG3467" s="255"/>
      <c r="AH3467" s="253"/>
      <c r="AI3467" s="230"/>
      <c r="AJ3467" s="230"/>
      <c r="AK3467" s="230"/>
      <c r="AL3467" s="230"/>
      <c r="AM3467" s="230"/>
      <c r="AN3467" s="230"/>
      <c r="AO3467" s="230"/>
      <c r="AP3467" s="230"/>
      <c r="AQ3467" s="230"/>
      <c r="AR3467" s="249"/>
      <c r="AS3467" s="230"/>
      <c r="AT3467" s="230"/>
      <c r="AU3467" s="230"/>
      <c r="AV3467" s="230"/>
      <c r="AW3467" s="230"/>
      <c r="AX3467" s="230"/>
      <c r="AY3467" s="230"/>
      <c r="AZ3467" s="230"/>
      <c r="BA3467" s="230"/>
      <c r="BB3467" s="230"/>
      <c r="BC3467" s="230"/>
      <c r="BD3467" s="230"/>
      <c r="BE3467" s="230"/>
      <c r="BF3467" s="230"/>
      <c r="BG3467" s="230"/>
      <c r="BH3467" s="230"/>
      <c r="BI3467" s="230"/>
      <c r="BJ3467" s="230"/>
      <c r="BK3467" s="230"/>
      <c r="BL3467" s="230"/>
      <c r="BM3467" s="230"/>
      <c r="BN3467" s="230"/>
      <c r="BO3467" s="230"/>
      <c r="BP3467" s="230"/>
      <c r="BQ3467" s="230"/>
      <c r="BR3467" s="230"/>
      <c r="BS3467" s="230"/>
      <c r="BT3467" s="230"/>
      <c r="BU3467" s="230"/>
      <c r="BV3467" s="230"/>
      <c r="BW3467" s="230"/>
      <c r="BX3467" s="230"/>
      <c r="BY3467" s="230"/>
      <c r="BZ3467" s="230"/>
      <c r="CA3467" s="230"/>
      <c r="CB3467" s="230"/>
      <c r="CC3467" s="230"/>
      <c r="CD3467" s="230"/>
      <c r="CE3467" s="230"/>
      <c r="CF3467" s="230"/>
      <c r="CG3467" s="230"/>
      <c r="CH3467" s="230"/>
      <c r="CI3467" s="230"/>
      <c r="CJ3467" s="230"/>
    </row>
    <row r="3468" spans="1:88" ht="14.25" customHeight="1">
      <c r="A3468" s="123"/>
      <c r="B3468" s="122"/>
      <c r="C3468" s="123"/>
      <c r="E3468" s="224"/>
      <c r="F3468" s="224"/>
      <c r="G3468" s="224"/>
      <c r="H3468" s="224"/>
      <c r="I3468" s="232"/>
      <c r="J3468" s="224"/>
      <c r="K3468" s="224"/>
      <c r="L3468" s="224"/>
      <c r="M3468" s="233"/>
      <c r="N3468" s="224"/>
      <c r="P3468" s="233"/>
      <c r="Q3468" s="154"/>
      <c r="R3468" s="154"/>
      <c r="S3468" s="154"/>
      <c r="T3468" s="154"/>
      <c r="U3468" s="236"/>
      <c r="V3468" s="225"/>
      <c r="W3468" s="246"/>
      <c r="X3468" s="247"/>
      <c r="Y3468" s="248"/>
      <c r="Z3468" s="249"/>
      <c r="AA3468" s="249"/>
      <c r="AB3468" s="256"/>
      <c r="AC3468" s="256"/>
      <c r="AD3468" s="230"/>
      <c r="AE3468" s="251"/>
      <c r="AF3468" s="252"/>
      <c r="AG3468" s="255"/>
      <c r="AH3468" s="253"/>
      <c r="AI3468" s="230"/>
      <c r="AJ3468" s="230"/>
      <c r="AK3468" s="230"/>
      <c r="AL3468" s="230"/>
      <c r="AM3468" s="230"/>
      <c r="AN3468" s="230"/>
      <c r="AO3468" s="230"/>
      <c r="AP3468" s="230"/>
      <c r="AQ3468" s="230"/>
      <c r="AR3468" s="249"/>
      <c r="AS3468" s="230"/>
      <c r="AT3468" s="230"/>
      <c r="AU3468" s="230"/>
      <c r="AV3468" s="230"/>
      <c r="AW3468" s="230"/>
      <c r="AX3468" s="230"/>
      <c r="AY3468" s="230"/>
      <c r="AZ3468" s="230"/>
      <c r="BA3468" s="230"/>
      <c r="BB3468" s="230"/>
      <c r="BC3468" s="230"/>
      <c r="BD3468" s="230"/>
      <c r="BE3468" s="230"/>
      <c r="BF3468" s="230"/>
      <c r="BG3468" s="230"/>
      <c r="BH3468" s="230"/>
      <c r="BI3468" s="230"/>
      <c r="BJ3468" s="230"/>
      <c r="BK3468" s="230"/>
      <c r="BL3468" s="230"/>
      <c r="BM3468" s="230"/>
      <c r="BN3468" s="230"/>
      <c r="BO3468" s="230"/>
      <c r="BP3468" s="230"/>
      <c r="BQ3468" s="230"/>
      <c r="BR3468" s="230"/>
      <c r="BS3468" s="230"/>
      <c r="BT3468" s="230"/>
      <c r="BU3468" s="230"/>
      <c r="BV3468" s="230"/>
      <c r="BW3468" s="230"/>
      <c r="BX3468" s="230"/>
      <c r="BY3468" s="230"/>
      <c r="BZ3468" s="230"/>
      <c r="CA3468" s="230"/>
      <c r="CB3468" s="230"/>
      <c r="CC3468" s="230"/>
      <c r="CD3468" s="230"/>
      <c r="CE3468" s="230"/>
      <c r="CF3468" s="230"/>
      <c r="CG3468" s="230"/>
      <c r="CH3468" s="230"/>
      <c r="CI3468" s="230"/>
      <c r="CJ3468" s="230"/>
    </row>
    <row r="3469" spans="1:88" ht="14.25" customHeight="1">
      <c r="A3469" s="123"/>
      <c r="B3469" s="122"/>
      <c r="C3469" s="123"/>
      <c r="E3469" s="224"/>
      <c r="F3469" s="224"/>
      <c r="G3469" s="224"/>
      <c r="H3469" s="224"/>
      <c r="I3469" s="232"/>
      <c r="J3469" s="224"/>
      <c r="K3469" s="224"/>
      <c r="L3469" s="224"/>
      <c r="M3469" s="233"/>
      <c r="N3469" s="224"/>
      <c r="P3469" s="233"/>
      <c r="Q3469" s="154"/>
      <c r="R3469" s="154"/>
      <c r="S3469" s="154"/>
      <c r="T3469" s="154"/>
      <c r="U3469" s="236"/>
      <c r="V3469" s="225"/>
      <c r="W3469" s="246"/>
      <c r="X3469" s="247"/>
      <c r="Y3469" s="248"/>
      <c r="Z3469" s="249"/>
      <c r="AA3469" s="249"/>
      <c r="AB3469" s="256"/>
      <c r="AC3469" s="256"/>
      <c r="AD3469" s="230"/>
      <c r="AE3469" s="251"/>
      <c r="AF3469" s="252"/>
      <c r="AG3469" s="255"/>
      <c r="AH3469" s="253"/>
      <c r="AI3469" s="230"/>
      <c r="AJ3469" s="230"/>
      <c r="AK3469" s="230"/>
      <c r="AL3469" s="230"/>
      <c r="AM3469" s="230"/>
      <c r="AN3469" s="230"/>
      <c r="AO3469" s="230"/>
      <c r="AP3469" s="230"/>
      <c r="AQ3469" s="230"/>
      <c r="AR3469" s="249"/>
      <c r="AS3469" s="230"/>
      <c r="AT3469" s="230"/>
      <c r="AU3469" s="230"/>
      <c r="AV3469" s="230"/>
      <c r="AW3469" s="230"/>
      <c r="AX3469" s="230"/>
      <c r="AY3469" s="230"/>
      <c r="AZ3469" s="230"/>
      <c r="BA3469" s="230"/>
      <c r="BB3469" s="230"/>
      <c r="BC3469" s="230"/>
      <c r="BD3469" s="230"/>
      <c r="BE3469" s="230"/>
      <c r="BF3469" s="230"/>
      <c r="BG3469" s="230"/>
      <c r="BH3469" s="230"/>
      <c r="BI3469" s="230"/>
      <c r="BJ3469" s="230"/>
      <c r="BK3469" s="230"/>
      <c r="BL3469" s="230"/>
      <c r="BM3469" s="230"/>
      <c r="BN3469" s="230"/>
      <c r="BO3469" s="230"/>
      <c r="BP3469" s="230"/>
      <c r="BQ3469" s="230"/>
      <c r="BR3469" s="230"/>
      <c r="BS3469" s="230"/>
      <c r="BT3469" s="230"/>
      <c r="BU3469" s="230"/>
      <c r="BV3469" s="230"/>
      <c r="BW3469" s="230"/>
      <c r="BX3469" s="230"/>
      <c r="BY3469" s="230"/>
      <c r="BZ3469" s="230"/>
      <c r="CA3469" s="230"/>
      <c r="CB3469" s="230"/>
      <c r="CC3469" s="230"/>
      <c r="CD3469" s="230"/>
      <c r="CE3469" s="230"/>
      <c r="CF3469" s="230"/>
      <c r="CG3469" s="230"/>
      <c r="CH3469" s="230"/>
      <c r="CI3469" s="230"/>
      <c r="CJ3469" s="230"/>
    </row>
    <row r="3470" spans="1:88" ht="14.25" customHeight="1">
      <c r="A3470" s="123"/>
      <c r="B3470" s="122"/>
      <c r="C3470" s="123"/>
      <c r="E3470" s="224"/>
      <c r="F3470" s="224"/>
      <c r="G3470" s="224"/>
      <c r="H3470" s="224"/>
      <c r="I3470" s="232"/>
      <c r="J3470" s="224"/>
      <c r="K3470" s="224"/>
      <c r="L3470" s="224"/>
      <c r="M3470" s="233"/>
      <c r="N3470" s="224"/>
      <c r="P3470" s="233"/>
      <c r="Q3470" s="154"/>
      <c r="R3470" s="154"/>
      <c r="S3470" s="154"/>
      <c r="T3470" s="154"/>
      <c r="U3470" s="236"/>
      <c r="V3470" s="225"/>
      <c r="W3470" s="246"/>
      <c r="X3470" s="247"/>
      <c r="Y3470" s="248"/>
      <c r="Z3470" s="249"/>
      <c r="AA3470" s="249"/>
      <c r="AB3470" s="256"/>
      <c r="AC3470" s="256"/>
      <c r="AD3470" s="230"/>
      <c r="AE3470" s="251"/>
      <c r="AF3470" s="252"/>
      <c r="AG3470" s="255"/>
      <c r="AH3470" s="253"/>
      <c r="AI3470" s="230"/>
      <c r="AJ3470" s="230"/>
      <c r="AK3470" s="230"/>
      <c r="AL3470" s="230"/>
      <c r="AM3470" s="230"/>
      <c r="AN3470" s="230"/>
      <c r="AO3470" s="230"/>
      <c r="AP3470" s="230"/>
      <c r="AQ3470" s="230"/>
      <c r="AR3470" s="249"/>
      <c r="AS3470" s="230"/>
      <c r="AT3470" s="230"/>
      <c r="AU3470" s="230"/>
      <c r="AV3470" s="230"/>
      <c r="AW3470" s="230"/>
      <c r="AX3470" s="230"/>
      <c r="AY3470" s="230"/>
      <c r="AZ3470" s="230"/>
      <c r="BA3470" s="230"/>
      <c r="BB3470" s="230"/>
      <c r="BC3470" s="230"/>
      <c r="BD3470" s="230"/>
      <c r="BE3470" s="230"/>
      <c r="BF3470" s="230"/>
      <c r="BG3470" s="230"/>
      <c r="BH3470" s="230"/>
      <c r="BI3470" s="230"/>
      <c r="BJ3470" s="230"/>
      <c r="BK3470" s="230"/>
      <c r="BL3470" s="230"/>
      <c r="BM3470" s="230"/>
      <c r="BN3470" s="230"/>
      <c r="BO3470" s="230"/>
      <c r="BP3470" s="230"/>
      <c r="BQ3470" s="230"/>
      <c r="BR3470" s="230"/>
      <c r="BS3470" s="230"/>
      <c r="BT3470" s="230"/>
      <c r="BU3470" s="230"/>
      <c r="BV3470" s="230"/>
      <c r="BW3470" s="230"/>
      <c r="BX3470" s="230"/>
      <c r="BY3470" s="230"/>
      <c r="BZ3470" s="230"/>
      <c r="CA3470" s="230"/>
      <c r="CB3470" s="230"/>
      <c r="CC3470" s="230"/>
      <c r="CD3470" s="230"/>
      <c r="CE3470" s="230"/>
      <c r="CF3470" s="230"/>
      <c r="CG3470" s="230"/>
      <c r="CH3470" s="230"/>
      <c r="CI3470" s="230"/>
      <c r="CJ3470" s="230"/>
    </row>
    <row r="3471" spans="1:88" ht="14.25" customHeight="1">
      <c r="A3471" s="123"/>
      <c r="B3471" s="122"/>
      <c r="C3471" s="123"/>
      <c r="E3471" s="224"/>
      <c r="F3471" s="224"/>
      <c r="G3471" s="224"/>
      <c r="H3471" s="224"/>
      <c r="I3471" s="232"/>
      <c r="J3471" s="224"/>
      <c r="K3471" s="224"/>
      <c r="L3471" s="224"/>
      <c r="M3471" s="233"/>
      <c r="N3471" s="224"/>
      <c r="P3471" s="233"/>
      <c r="Q3471" s="154"/>
      <c r="R3471" s="154"/>
      <c r="S3471" s="154"/>
      <c r="T3471" s="154"/>
      <c r="U3471" s="236"/>
      <c r="V3471" s="225"/>
      <c r="W3471" s="246"/>
      <c r="X3471" s="247"/>
      <c r="Y3471" s="248"/>
      <c r="Z3471" s="249"/>
      <c r="AA3471" s="249"/>
      <c r="AB3471" s="256"/>
      <c r="AC3471" s="256"/>
      <c r="AD3471" s="230"/>
      <c r="AE3471" s="251"/>
      <c r="AF3471" s="252"/>
      <c r="AG3471" s="255"/>
      <c r="AH3471" s="253"/>
      <c r="AI3471" s="230"/>
      <c r="AJ3471" s="230"/>
      <c r="AK3471" s="230"/>
      <c r="AL3471" s="230"/>
      <c r="AM3471" s="230"/>
      <c r="AN3471" s="230"/>
      <c r="AO3471" s="230"/>
      <c r="AP3471" s="230"/>
      <c r="AQ3471" s="230"/>
      <c r="AR3471" s="249"/>
      <c r="AS3471" s="230"/>
      <c r="AT3471" s="230"/>
      <c r="AU3471" s="230"/>
      <c r="AV3471" s="230"/>
      <c r="AW3471" s="230"/>
      <c r="AX3471" s="230"/>
      <c r="AY3471" s="230"/>
      <c r="AZ3471" s="230"/>
      <c r="BA3471" s="230"/>
      <c r="BB3471" s="230"/>
      <c r="BC3471" s="230"/>
      <c r="BD3471" s="230"/>
      <c r="BE3471" s="230"/>
      <c r="BF3471" s="230"/>
      <c r="BG3471" s="230"/>
      <c r="BH3471" s="230"/>
      <c r="BI3471" s="230"/>
      <c r="BJ3471" s="230"/>
      <c r="BK3471" s="230"/>
      <c r="BL3471" s="230"/>
      <c r="BM3471" s="230"/>
      <c r="BN3471" s="230"/>
      <c r="BO3471" s="230"/>
      <c r="BP3471" s="230"/>
      <c r="BQ3471" s="230"/>
      <c r="BR3471" s="230"/>
      <c r="BS3471" s="230"/>
      <c r="BT3471" s="230"/>
      <c r="BU3471" s="230"/>
      <c r="BV3471" s="230"/>
      <c r="BW3471" s="230"/>
      <c r="BX3471" s="230"/>
      <c r="BY3471" s="230"/>
      <c r="BZ3471" s="230"/>
      <c r="CA3471" s="230"/>
      <c r="CB3471" s="230"/>
      <c r="CC3471" s="230"/>
      <c r="CD3471" s="230"/>
      <c r="CE3471" s="230"/>
      <c r="CF3471" s="230"/>
      <c r="CG3471" s="230"/>
      <c r="CH3471" s="230"/>
      <c r="CI3471" s="230"/>
      <c r="CJ3471" s="230"/>
    </row>
    <row r="3472" spans="1:88" ht="14.25" customHeight="1">
      <c r="A3472" s="123"/>
      <c r="B3472" s="122"/>
      <c r="C3472" s="123"/>
      <c r="E3472" s="224"/>
      <c r="F3472" s="224"/>
      <c r="G3472" s="224"/>
      <c r="H3472" s="224"/>
      <c r="I3472" s="232"/>
      <c r="J3472" s="224"/>
      <c r="K3472" s="224"/>
      <c r="L3472" s="224"/>
      <c r="M3472" s="233"/>
      <c r="N3472" s="224"/>
      <c r="P3472" s="233"/>
      <c r="Q3472" s="154"/>
      <c r="R3472" s="154"/>
      <c r="S3472" s="154"/>
      <c r="T3472" s="154"/>
      <c r="U3472" s="236"/>
      <c r="V3472" s="225"/>
      <c r="W3472" s="246"/>
      <c r="X3472" s="247"/>
      <c r="Y3472" s="248"/>
      <c r="Z3472" s="249"/>
      <c r="AA3472" s="249"/>
      <c r="AB3472" s="256"/>
      <c r="AC3472" s="256"/>
      <c r="AD3472" s="230"/>
      <c r="AE3472" s="251"/>
      <c r="AF3472" s="252"/>
      <c r="AG3472" s="255"/>
      <c r="AH3472" s="253"/>
      <c r="AI3472" s="230"/>
      <c r="AJ3472" s="230"/>
      <c r="AK3472" s="230"/>
      <c r="AL3472" s="230"/>
      <c r="AM3472" s="230"/>
      <c r="AN3472" s="230"/>
      <c r="AO3472" s="230"/>
      <c r="AP3472" s="230"/>
      <c r="AQ3472" s="230"/>
      <c r="AR3472" s="249"/>
      <c r="AS3472" s="230"/>
      <c r="AT3472" s="230"/>
      <c r="AU3472" s="230"/>
      <c r="AV3472" s="230"/>
      <c r="AW3472" s="230"/>
      <c r="AX3472" s="230"/>
      <c r="AY3472" s="230"/>
      <c r="AZ3472" s="230"/>
      <c r="BA3472" s="230"/>
      <c r="BB3472" s="230"/>
      <c r="BC3472" s="230"/>
      <c r="BD3472" s="230"/>
      <c r="BE3472" s="230"/>
      <c r="BF3472" s="230"/>
      <c r="BG3472" s="230"/>
      <c r="BH3472" s="230"/>
      <c r="BI3472" s="230"/>
      <c r="BJ3472" s="230"/>
      <c r="BK3472" s="230"/>
      <c r="BL3472" s="230"/>
      <c r="BM3472" s="230"/>
      <c r="BN3472" s="230"/>
      <c r="BO3472" s="230"/>
      <c r="BP3472" s="230"/>
      <c r="BQ3472" s="230"/>
      <c r="BR3472" s="230"/>
      <c r="BS3472" s="230"/>
      <c r="BT3472" s="230"/>
      <c r="BU3472" s="230"/>
      <c r="BV3472" s="230"/>
      <c r="BW3472" s="230"/>
      <c r="BX3472" s="230"/>
      <c r="BY3472" s="230"/>
      <c r="BZ3472" s="230"/>
      <c r="CA3472" s="230"/>
      <c r="CB3472" s="230"/>
      <c r="CC3472" s="230"/>
      <c r="CD3472" s="230"/>
      <c r="CE3472" s="230"/>
      <c r="CF3472" s="230"/>
      <c r="CG3472" s="230"/>
      <c r="CH3472" s="230"/>
      <c r="CI3472" s="230"/>
      <c r="CJ3472" s="230"/>
    </row>
    <row r="3473" spans="1:88" ht="14.25" customHeight="1">
      <c r="A3473" s="123"/>
      <c r="B3473" s="122"/>
      <c r="C3473" s="123"/>
      <c r="E3473" s="224"/>
      <c r="F3473" s="224"/>
      <c r="G3473" s="224"/>
      <c r="H3473" s="224"/>
      <c r="I3473" s="232"/>
      <c r="J3473" s="224"/>
      <c r="K3473" s="224"/>
      <c r="L3473" s="224"/>
      <c r="M3473" s="233"/>
      <c r="N3473" s="224"/>
      <c r="P3473" s="233"/>
      <c r="Q3473" s="154"/>
      <c r="R3473" s="154"/>
      <c r="S3473" s="154"/>
      <c r="T3473" s="154"/>
      <c r="U3473" s="236"/>
      <c r="V3473" s="225"/>
      <c r="W3473" s="246"/>
      <c r="X3473" s="247"/>
      <c r="Y3473" s="248"/>
      <c r="Z3473" s="249"/>
      <c r="AA3473" s="249"/>
      <c r="AB3473" s="256"/>
      <c r="AC3473" s="256"/>
      <c r="AD3473" s="230"/>
      <c r="AE3473" s="251"/>
      <c r="AF3473" s="252"/>
      <c r="AG3473" s="255"/>
      <c r="AH3473" s="253"/>
      <c r="AI3473" s="230"/>
      <c r="AJ3473" s="230"/>
      <c r="AK3473" s="230"/>
      <c r="AL3473" s="230"/>
      <c r="AM3473" s="230"/>
      <c r="AN3473" s="230"/>
      <c r="AO3473" s="230"/>
      <c r="AP3473" s="230"/>
      <c r="AQ3473" s="230"/>
      <c r="AR3473" s="249"/>
      <c r="AS3473" s="230"/>
      <c r="AT3473" s="230"/>
      <c r="AU3473" s="230"/>
      <c r="AV3473" s="230"/>
      <c r="AW3473" s="230"/>
      <c r="AX3473" s="230"/>
      <c r="AY3473" s="230"/>
      <c r="AZ3473" s="230"/>
      <c r="BA3473" s="230"/>
      <c r="BB3473" s="230"/>
      <c r="BC3473" s="230"/>
      <c r="BD3473" s="230"/>
      <c r="BE3473" s="230"/>
      <c r="BF3473" s="230"/>
      <c r="BG3473" s="230"/>
      <c r="BH3473" s="230"/>
      <c r="BI3473" s="230"/>
      <c r="BJ3473" s="230"/>
      <c r="BK3473" s="230"/>
      <c r="BL3473" s="230"/>
      <c r="BM3473" s="230"/>
      <c r="BN3473" s="230"/>
      <c r="BO3473" s="230"/>
      <c r="BP3473" s="230"/>
      <c r="BQ3473" s="230"/>
      <c r="BR3473" s="230"/>
      <c r="BS3473" s="230"/>
      <c r="BT3473" s="230"/>
      <c r="BU3473" s="230"/>
      <c r="BV3473" s="230"/>
      <c r="BW3473" s="230"/>
      <c r="BX3473" s="230"/>
      <c r="BY3473" s="230"/>
      <c r="BZ3473" s="230"/>
      <c r="CA3473" s="230"/>
      <c r="CB3473" s="230"/>
      <c r="CC3473" s="230"/>
      <c r="CD3473" s="230"/>
      <c r="CE3473" s="230"/>
      <c r="CF3473" s="230"/>
      <c r="CG3473" s="230"/>
      <c r="CH3473" s="230"/>
      <c r="CI3473" s="230"/>
      <c r="CJ3473" s="230"/>
    </row>
    <row r="3474" spans="1:88" ht="14.25" customHeight="1">
      <c r="A3474" s="123"/>
      <c r="B3474" s="122"/>
      <c r="C3474" s="123"/>
      <c r="E3474" s="224"/>
      <c r="F3474" s="224"/>
      <c r="G3474" s="224"/>
      <c r="H3474" s="224"/>
      <c r="I3474" s="232"/>
      <c r="J3474" s="224"/>
      <c r="K3474" s="224"/>
      <c r="L3474" s="224"/>
      <c r="M3474" s="233"/>
      <c r="N3474" s="224"/>
      <c r="P3474" s="233"/>
      <c r="Q3474" s="154"/>
      <c r="R3474" s="154"/>
      <c r="S3474" s="154"/>
      <c r="T3474" s="154"/>
      <c r="U3474" s="236"/>
      <c r="V3474" s="225"/>
      <c r="W3474" s="246"/>
      <c r="X3474" s="247"/>
      <c r="Y3474" s="248"/>
      <c r="Z3474" s="249"/>
      <c r="AA3474" s="249"/>
      <c r="AB3474" s="256"/>
      <c r="AC3474" s="256"/>
      <c r="AD3474" s="230"/>
      <c r="AE3474" s="251"/>
      <c r="AF3474" s="252"/>
      <c r="AG3474" s="255"/>
      <c r="AH3474" s="253"/>
      <c r="AI3474" s="230"/>
      <c r="AJ3474" s="230"/>
      <c r="AK3474" s="230"/>
      <c r="AL3474" s="230"/>
      <c r="AM3474" s="230"/>
      <c r="AN3474" s="230"/>
      <c r="AO3474" s="230"/>
      <c r="AP3474" s="230"/>
      <c r="AQ3474" s="230"/>
      <c r="AR3474" s="249"/>
      <c r="AS3474" s="230"/>
      <c r="AT3474" s="230"/>
      <c r="AU3474" s="230"/>
      <c r="AV3474" s="230"/>
      <c r="AW3474" s="230"/>
      <c r="AX3474" s="230"/>
      <c r="AY3474" s="230"/>
      <c r="AZ3474" s="230"/>
      <c r="BA3474" s="230"/>
      <c r="BB3474" s="230"/>
      <c r="BC3474" s="230"/>
      <c r="BD3474" s="230"/>
      <c r="BE3474" s="230"/>
      <c r="BF3474" s="230"/>
      <c r="BG3474" s="230"/>
      <c r="BH3474" s="230"/>
      <c r="BI3474" s="230"/>
      <c r="BJ3474" s="230"/>
      <c r="BK3474" s="230"/>
      <c r="BL3474" s="230"/>
      <c r="BM3474" s="230"/>
      <c r="BN3474" s="230"/>
      <c r="BO3474" s="230"/>
      <c r="BP3474" s="230"/>
      <c r="BQ3474" s="230"/>
      <c r="BR3474" s="230"/>
      <c r="BS3474" s="230"/>
      <c r="BT3474" s="230"/>
      <c r="BU3474" s="230"/>
      <c r="BV3474" s="230"/>
      <c r="BW3474" s="230"/>
      <c r="BX3474" s="230"/>
      <c r="BY3474" s="230"/>
      <c r="BZ3474" s="230"/>
      <c r="CA3474" s="230"/>
      <c r="CB3474" s="230"/>
      <c r="CC3474" s="230"/>
      <c r="CD3474" s="230"/>
      <c r="CE3474" s="230"/>
      <c r="CF3474" s="230"/>
      <c r="CG3474" s="230"/>
      <c r="CH3474" s="230"/>
      <c r="CI3474" s="230"/>
      <c r="CJ3474" s="230"/>
    </row>
    <row r="3475" spans="1:88" ht="14.25" customHeight="1">
      <c r="A3475" s="123"/>
      <c r="B3475" s="122"/>
      <c r="C3475" s="123"/>
      <c r="E3475" s="224"/>
      <c r="F3475" s="224"/>
      <c r="G3475" s="224"/>
      <c r="H3475" s="224"/>
      <c r="I3475" s="232"/>
      <c r="J3475" s="224"/>
      <c r="K3475" s="224"/>
      <c r="L3475" s="224"/>
      <c r="M3475" s="233"/>
      <c r="N3475" s="224"/>
      <c r="P3475" s="233"/>
      <c r="Q3475" s="154"/>
      <c r="R3475" s="154"/>
      <c r="S3475" s="154"/>
      <c r="T3475" s="154"/>
      <c r="U3475" s="236"/>
      <c r="V3475" s="225"/>
      <c r="W3475" s="246"/>
      <c r="X3475" s="247"/>
      <c r="Y3475" s="248"/>
      <c r="Z3475" s="249"/>
      <c r="AA3475" s="249"/>
      <c r="AB3475" s="256"/>
      <c r="AC3475" s="256"/>
      <c r="AD3475" s="230"/>
      <c r="AE3475" s="251"/>
      <c r="AF3475" s="252"/>
      <c r="AG3475" s="255"/>
      <c r="AH3475" s="253"/>
      <c r="AI3475" s="230"/>
      <c r="AJ3475" s="230"/>
      <c r="AK3475" s="230"/>
      <c r="AL3475" s="230"/>
      <c r="AM3475" s="230"/>
      <c r="AN3475" s="230"/>
      <c r="AO3475" s="230"/>
      <c r="AP3475" s="230"/>
      <c r="AQ3475" s="230"/>
      <c r="AR3475" s="249"/>
      <c r="AS3475" s="230"/>
      <c r="AT3475" s="230"/>
      <c r="AU3475" s="230"/>
      <c r="AV3475" s="230"/>
      <c r="AW3475" s="230"/>
      <c r="AX3475" s="230"/>
      <c r="AY3475" s="230"/>
      <c r="AZ3475" s="230"/>
      <c r="BA3475" s="230"/>
      <c r="BB3475" s="230"/>
      <c r="BC3475" s="230"/>
      <c r="BD3475" s="230"/>
      <c r="BE3475" s="230"/>
      <c r="BF3475" s="230"/>
      <c r="BG3475" s="230"/>
      <c r="BH3475" s="230"/>
      <c r="BI3475" s="230"/>
      <c r="BJ3475" s="230"/>
      <c r="BK3475" s="230"/>
      <c r="BL3475" s="230"/>
      <c r="BM3475" s="230"/>
      <c r="BN3475" s="230"/>
      <c r="BO3475" s="230"/>
      <c r="BP3475" s="230"/>
      <c r="BQ3475" s="230"/>
      <c r="BR3475" s="230"/>
      <c r="BS3475" s="230"/>
      <c r="BT3475" s="230"/>
      <c r="BU3475" s="230"/>
      <c r="BV3475" s="230"/>
      <c r="BW3475" s="230"/>
      <c r="BX3475" s="230"/>
      <c r="BY3475" s="230"/>
      <c r="BZ3475" s="230"/>
      <c r="CA3475" s="230"/>
      <c r="CB3475" s="230"/>
      <c r="CC3475" s="230"/>
      <c r="CD3475" s="230"/>
      <c r="CE3475" s="230"/>
      <c r="CF3475" s="230"/>
      <c r="CG3475" s="230"/>
      <c r="CH3475" s="230"/>
      <c r="CI3475" s="230"/>
      <c r="CJ3475" s="230"/>
    </row>
    <row r="3476" spans="1:88" ht="14.25" customHeight="1">
      <c r="A3476" s="123"/>
      <c r="B3476" s="122"/>
      <c r="C3476" s="123"/>
      <c r="E3476" s="224"/>
      <c r="F3476" s="224"/>
      <c r="G3476" s="224"/>
      <c r="H3476" s="224"/>
      <c r="I3476" s="232"/>
      <c r="J3476" s="224"/>
      <c r="K3476" s="224"/>
      <c r="L3476" s="224"/>
      <c r="M3476" s="233"/>
      <c r="N3476" s="224"/>
      <c r="P3476" s="233"/>
      <c r="Q3476" s="154"/>
      <c r="R3476" s="154"/>
      <c r="S3476" s="154"/>
      <c r="T3476" s="154"/>
      <c r="U3476" s="236"/>
      <c r="V3476" s="225"/>
      <c r="W3476" s="246"/>
      <c r="X3476" s="247"/>
      <c r="Y3476" s="248"/>
      <c r="Z3476" s="249"/>
      <c r="AA3476" s="249"/>
      <c r="AB3476" s="256"/>
      <c r="AC3476" s="256"/>
      <c r="AD3476" s="230"/>
      <c r="AE3476" s="251"/>
      <c r="AF3476" s="252"/>
      <c r="AG3476" s="255"/>
      <c r="AH3476" s="253"/>
      <c r="AI3476" s="230"/>
      <c r="AJ3476" s="230"/>
      <c r="AK3476" s="230"/>
      <c r="AL3476" s="230"/>
      <c r="AM3476" s="230"/>
      <c r="AN3476" s="230"/>
      <c r="AO3476" s="230"/>
      <c r="AP3476" s="230"/>
      <c r="AQ3476" s="230"/>
      <c r="AR3476" s="249"/>
      <c r="AS3476" s="230"/>
      <c r="AT3476" s="230"/>
      <c r="AU3476" s="230"/>
      <c r="AV3476" s="230"/>
      <c r="AW3476" s="230"/>
      <c r="AX3476" s="230"/>
      <c r="AY3476" s="230"/>
      <c r="AZ3476" s="230"/>
      <c r="BA3476" s="230"/>
      <c r="BB3476" s="230"/>
      <c r="BC3476" s="230"/>
      <c r="BD3476" s="230"/>
      <c r="BE3476" s="230"/>
      <c r="BF3476" s="230"/>
      <c r="BG3476" s="230"/>
      <c r="BH3476" s="230"/>
      <c r="BI3476" s="230"/>
      <c r="BJ3476" s="230"/>
      <c r="BK3476" s="230"/>
      <c r="BL3476" s="230"/>
      <c r="BM3476" s="230"/>
      <c r="BN3476" s="230"/>
      <c r="BO3476" s="230"/>
      <c r="BP3476" s="230"/>
      <c r="BQ3476" s="230"/>
      <c r="BR3476" s="230"/>
      <c r="BS3476" s="230"/>
      <c r="BT3476" s="230"/>
      <c r="BU3476" s="230"/>
      <c r="BV3476" s="230"/>
      <c r="BW3476" s="230"/>
      <c r="BX3476" s="230"/>
      <c r="BY3476" s="230"/>
      <c r="BZ3476" s="230"/>
      <c r="CA3476" s="230"/>
      <c r="CB3476" s="230"/>
      <c r="CC3476" s="230"/>
      <c r="CD3476" s="230"/>
      <c r="CE3476" s="230"/>
      <c r="CF3476" s="230"/>
      <c r="CG3476" s="230"/>
      <c r="CH3476" s="230"/>
      <c r="CI3476" s="230"/>
      <c r="CJ3476" s="230"/>
    </row>
    <row r="3477" spans="1:88" ht="14.25" customHeight="1">
      <c r="A3477" s="123"/>
      <c r="B3477" s="122"/>
      <c r="C3477" s="123"/>
      <c r="E3477" s="224"/>
      <c r="F3477" s="224"/>
      <c r="G3477" s="224"/>
      <c r="H3477" s="224"/>
      <c r="I3477" s="232"/>
      <c r="J3477" s="224"/>
      <c r="K3477" s="224"/>
      <c r="L3477" s="224"/>
      <c r="M3477" s="233"/>
      <c r="N3477" s="224"/>
      <c r="P3477" s="233"/>
      <c r="Q3477" s="154"/>
      <c r="R3477" s="154"/>
      <c r="S3477" s="154"/>
      <c r="T3477" s="154"/>
      <c r="U3477" s="236"/>
      <c r="V3477" s="225"/>
      <c r="W3477" s="246"/>
      <c r="X3477" s="247"/>
      <c r="Y3477" s="248"/>
      <c r="Z3477" s="249"/>
      <c r="AA3477" s="249"/>
      <c r="AB3477" s="256"/>
      <c r="AC3477" s="256"/>
      <c r="AD3477" s="230"/>
      <c r="AE3477" s="251"/>
      <c r="AF3477" s="252"/>
      <c r="AG3477" s="255"/>
      <c r="AH3477" s="253"/>
      <c r="AI3477" s="230"/>
      <c r="AJ3477" s="230"/>
      <c r="AK3477" s="230"/>
      <c r="AL3477" s="230"/>
      <c r="AM3477" s="230"/>
      <c r="AN3477" s="230"/>
      <c r="AO3477" s="230"/>
      <c r="AP3477" s="230"/>
      <c r="AQ3477" s="230"/>
      <c r="AR3477" s="249"/>
      <c r="AS3477" s="230"/>
      <c r="AT3477" s="230"/>
      <c r="AU3477" s="230"/>
      <c r="AV3477" s="230"/>
      <c r="AW3477" s="230"/>
      <c r="AX3477" s="230"/>
      <c r="AY3477" s="230"/>
      <c r="AZ3477" s="230"/>
      <c r="BA3477" s="230"/>
      <c r="BB3477" s="230"/>
      <c r="BC3477" s="230"/>
      <c r="BD3477" s="230"/>
      <c r="BE3477" s="230"/>
      <c r="BF3477" s="230"/>
      <c r="BG3477" s="230"/>
      <c r="BH3477" s="230"/>
      <c r="BI3477" s="230"/>
      <c r="BJ3477" s="230"/>
      <c r="BK3477" s="230"/>
      <c r="BL3477" s="230"/>
      <c r="BM3477" s="230"/>
      <c r="BN3477" s="230"/>
      <c r="BO3477" s="230"/>
      <c r="BP3477" s="230"/>
      <c r="BQ3477" s="230"/>
      <c r="BR3477" s="230"/>
      <c r="BS3477" s="230"/>
      <c r="BT3477" s="230"/>
      <c r="BU3477" s="230"/>
      <c r="BV3477" s="230"/>
      <c r="BW3477" s="230"/>
      <c r="BX3477" s="230"/>
      <c r="BY3477" s="230"/>
      <c r="BZ3477" s="230"/>
      <c r="CA3477" s="230"/>
      <c r="CB3477" s="230"/>
      <c r="CC3477" s="230"/>
      <c r="CD3477" s="230"/>
      <c r="CE3477" s="230"/>
      <c r="CF3477" s="230"/>
      <c r="CG3477" s="230"/>
      <c r="CH3477" s="230"/>
      <c r="CI3477" s="230"/>
      <c r="CJ3477" s="230"/>
    </row>
    <row r="3478" spans="1:88" ht="14.25" customHeight="1">
      <c r="A3478" s="123"/>
      <c r="B3478" s="122"/>
      <c r="C3478" s="123"/>
      <c r="E3478" s="224"/>
      <c r="F3478" s="224"/>
      <c r="G3478" s="224"/>
      <c r="H3478" s="224"/>
      <c r="I3478" s="232"/>
      <c r="J3478" s="224"/>
      <c r="K3478" s="224"/>
      <c r="L3478" s="224"/>
      <c r="M3478" s="233"/>
      <c r="N3478" s="224"/>
      <c r="P3478" s="233"/>
      <c r="Q3478" s="154"/>
      <c r="R3478" s="154"/>
      <c r="S3478" s="154"/>
      <c r="T3478" s="154"/>
      <c r="U3478" s="236"/>
      <c r="V3478" s="225"/>
      <c r="W3478" s="246"/>
      <c r="X3478" s="247"/>
      <c r="Y3478" s="248"/>
      <c r="Z3478" s="249"/>
      <c r="AA3478" s="249"/>
      <c r="AB3478" s="256"/>
      <c r="AC3478" s="256"/>
      <c r="AD3478" s="230"/>
      <c r="AE3478" s="251"/>
      <c r="AF3478" s="252"/>
      <c r="AG3478" s="255"/>
      <c r="AH3478" s="253"/>
      <c r="AI3478" s="230"/>
      <c r="AJ3478" s="230"/>
      <c r="AK3478" s="230"/>
      <c r="AL3478" s="230"/>
      <c r="AM3478" s="230"/>
      <c r="AN3478" s="230"/>
      <c r="AO3478" s="230"/>
      <c r="AP3478" s="230"/>
      <c r="AQ3478" s="230"/>
      <c r="AR3478" s="249"/>
      <c r="AS3478" s="230"/>
      <c r="AT3478" s="230"/>
      <c r="AU3478" s="230"/>
      <c r="AV3478" s="230"/>
      <c r="AW3478" s="230"/>
      <c r="AX3478" s="230"/>
      <c r="AY3478" s="230"/>
      <c r="AZ3478" s="230"/>
      <c r="BA3478" s="230"/>
      <c r="BB3478" s="230"/>
      <c r="BC3478" s="230"/>
      <c r="BD3478" s="230"/>
      <c r="BE3478" s="230"/>
      <c r="BF3478" s="230"/>
      <c r="BG3478" s="230"/>
      <c r="BH3478" s="230"/>
      <c r="BI3478" s="230"/>
      <c r="BJ3478" s="230"/>
      <c r="BK3478" s="230"/>
      <c r="BL3478" s="230"/>
      <c r="BM3478" s="230"/>
      <c r="BN3478" s="230"/>
      <c r="BO3478" s="230"/>
      <c r="BP3478" s="230"/>
      <c r="BQ3478" s="230"/>
      <c r="BR3478" s="230"/>
      <c r="BS3478" s="230"/>
      <c r="BT3478" s="230"/>
      <c r="BU3478" s="230"/>
      <c r="BV3478" s="230"/>
      <c r="BW3478" s="230"/>
      <c r="BX3478" s="230"/>
      <c r="BY3478" s="230"/>
      <c r="BZ3478" s="230"/>
      <c r="CA3478" s="230"/>
      <c r="CB3478" s="230"/>
      <c r="CC3478" s="230"/>
      <c r="CD3478" s="230"/>
      <c r="CE3478" s="230"/>
      <c r="CF3478" s="230"/>
      <c r="CG3478" s="230"/>
      <c r="CH3478" s="230"/>
      <c r="CI3478" s="230"/>
      <c r="CJ3478" s="230"/>
    </row>
    <row r="3479" spans="1:88" ht="14.25" customHeight="1">
      <c r="A3479" s="123"/>
      <c r="B3479" s="122"/>
      <c r="C3479" s="123"/>
      <c r="E3479" s="224"/>
      <c r="F3479" s="224"/>
      <c r="G3479" s="224"/>
      <c r="H3479" s="224"/>
      <c r="I3479" s="232"/>
      <c r="J3479" s="224"/>
      <c r="K3479" s="224"/>
      <c r="L3479" s="224"/>
      <c r="M3479" s="233"/>
      <c r="N3479" s="224"/>
      <c r="P3479" s="233"/>
      <c r="Q3479" s="154"/>
      <c r="R3479" s="154"/>
      <c r="S3479" s="154"/>
      <c r="T3479" s="154"/>
      <c r="U3479" s="236"/>
      <c r="V3479" s="225"/>
      <c r="W3479" s="246"/>
      <c r="X3479" s="247"/>
      <c r="Y3479" s="248"/>
      <c r="Z3479" s="249"/>
      <c r="AA3479" s="249"/>
      <c r="AB3479" s="256"/>
      <c r="AC3479" s="256"/>
      <c r="AD3479" s="230"/>
      <c r="AE3479" s="251"/>
      <c r="AF3479" s="252"/>
      <c r="AG3479" s="255"/>
      <c r="AH3479" s="253"/>
      <c r="AI3479" s="230"/>
      <c r="AJ3479" s="230"/>
      <c r="AK3479" s="230"/>
      <c r="AL3479" s="230"/>
      <c r="AM3479" s="230"/>
      <c r="AN3479" s="230"/>
      <c r="AO3479" s="230"/>
      <c r="AP3479" s="230"/>
      <c r="AQ3479" s="230"/>
      <c r="AR3479" s="249"/>
      <c r="AS3479" s="230"/>
      <c r="AT3479" s="230"/>
      <c r="AU3479" s="230"/>
      <c r="AV3479" s="230"/>
      <c r="AW3479" s="230"/>
      <c r="AX3479" s="230"/>
      <c r="AY3479" s="230"/>
      <c r="AZ3479" s="230"/>
      <c r="BA3479" s="230"/>
      <c r="BB3479" s="230"/>
      <c r="BC3479" s="230"/>
      <c r="BD3479" s="230"/>
      <c r="BE3479" s="230"/>
      <c r="BF3479" s="230"/>
      <c r="BG3479" s="230"/>
      <c r="BH3479" s="230"/>
      <c r="BI3479" s="230"/>
      <c r="BJ3479" s="230"/>
      <c r="BK3479" s="230"/>
      <c r="BL3479" s="230"/>
      <c r="BM3479" s="230"/>
      <c r="BN3479" s="230"/>
      <c r="BO3479" s="230"/>
      <c r="BP3479" s="230"/>
      <c r="BQ3479" s="230"/>
      <c r="BR3479" s="230"/>
      <c r="BS3479" s="230"/>
      <c r="BT3479" s="230"/>
      <c r="BU3479" s="230"/>
      <c r="BV3479" s="230"/>
      <c r="BW3479" s="230"/>
      <c r="BX3479" s="230"/>
      <c r="BY3479" s="230"/>
      <c r="BZ3479" s="230"/>
      <c r="CA3479" s="230"/>
      <c r="CB3479" s="230"/>
      <c r="CC3479" s="230"/>
      <c r="CD3479" s="230"/>
      <c r="CE3479" s="230"/>
      <c r="CF3479" s="230"/>
      <c r="CG3479" s="230"/>
      <c r="CH3479" s="230"/>
      <c r="CI3479" s="230"/>
      <c r="CJ3479" s="230"/>
    </row>
    <row r="3480" spans="1:88" ht="14.25" customHeight="1">
      <c r="A3480" s="123"/>
      <c r="B3480" s="122"/>
      <c r="C3480" s="123"/>
      <c r="E3480" s="224"/>
      <c r="F3480" s="224"/>
      <c r="G3480" s="224"/>
      <c r="H3480" s="224"/>
      <c r="I3480" s="232"/>
      <c r="J3480" s="224"/>
      <c r="K3480" s="224"/>
      <c r="L3480" s="224"/>
      <c r="M3480" s="233"/>
      <c r="N3480" s="224"/>
      <c r="P3480" s="233"/>
      <c r="Q3480" s="154"/>
      <c r="R3480" s="154"/>
      <c r="S3480" s="154"/>
      <c r="T3480" s="154"/>
      <c r="U3480" s="236"/>
      <c r="V3480" s="225"/>
      <c r="W3480" s="246"/>
      <c r="X3480" s="247"/>
      <c r="Y3480" s="248"/>
      <c r="Z3480" s="249"/>
      <c r="AA3480" s="249"/>
      <c r="AB3480" s="256"/>
      <c r="AC3480" s="256"/>
      <c r="AD3480" s="230"/>
      <c r="AE3480" s="251"/>
      <c r="AF3480" s="252"/>
      <c r="AG3480" s="255"/>
      <c r="AH3480" s="253"/>
      <c r="AI3480" s="230"/>
      <c r="AJ3480" s="230"/>
      <c r="AK3480" s="230"/>
      <c r="AL3480" s="230"/>
      <c r="AM3480" s="230"/>
      <c r="AN3480" s="230"/>
      <c r="AO3480" s="230"/>
      <c r="AP3480" s="230"/>
      <c r="AQ3480" s="230"/>
      <c r="AR3480" s="249"/>
      <c r="AS3480" s="230"/>
      <c r="AT3480" s="230"/>
      <c r="AU3480" s="230"/>
      <c r="AV3480" s="230"/>
      <c r="AW3480" s="230"/>
      <c r="AX3480" s="230"/>
      <c r="AY3480" s="230"/>
      <c r="AZ3480" s="230"/>
      <c r="BA3480" s="230"/>
      <c r="BB3480" s="230"/>
      <c r="BC3480" s="230"/>
      <c r="BD3480" s="230"/>
      <c r="BE3480" s="230"/>
      <c r="BF3480" s="230"/>
      <c r="BG3480" s="230"/>
      <c r="BH3480" s="230"/>
      <c r="BI3480" s="230"/>
      <c r="BJ3480" s="230"/>
      <c r="BK3480" s="230"/>
      <c r="BL3480" s="230"/>
      <c r="BM3480" s="230"/>
      <c r="BN3480" s="230"/>
      <c r="BO3480" s="230"/>
      <c r="BP3480" s="230"/>
      <c r="BQ3480" s="230"/>
      <c r="BR3480" s="230"/>
      <c r="BS3480" s="230"/>
      <c r="BT3480" s="230"/>
      <c r="BU3480" s="230"/>
      <c r="BV3480" s="230"/>
      <c r="BW3480" s="230"/>
      <c r="BX3480" s="230"/>
      <c r="BY3480" s="230"/>
      <c r="BZ3480" s="230"/>
      <c r="CA3480" s="230"/>
      <c r="CB3480" s="230"/>
      <c r="CC3480" s="230"/>
      <c r="CD3480" s="230"/>
      <c r="CE3480" s="230"/>
      <c r="CF3480" s="230"/>
      <c r="CG3480" s="230"/>
      <c r="CH3480" s="230"/>
      <c r="CI3480" s="230"/>
      <c r="CJ3480" s="230"/>
    </row>
    <row r="3481" spans="1:88" ht="14.25" customHeight="1">
      <c r="A3481" s="123"/>
      <c r="B3481" s="122"/>
      <c r="C3481" s="123"/>
      <c r="E3481" s="224"/>
      <c r="F3481" s="224"/>
      <c r="G3481" s="224"/>
      <c r="H3481" s="224"/>
      <c r="I3481" s="232"/>
      <c r="J3481" s="224"/>
      <c r="K3481" s="224"/>
      <c r="L3481" s="224"/>
      <c r="M3481" s="233"/>
      <c r="N3481" s="224"/>
      <c r="P3481" s="233"/>
      <c r="Q3481" s="154"/>
      <c r="R3481" s="154"/>
      <c r="S3481" s="154"/>
      <c r="T3481" s="154"/>
      <c r="U3481" s="236"/>
      <c r="V3481" s="225"/>
      <c r="W3481" s="246"/>
      <c r="X3481" s="247"/>
      <c r="Y3481" s="248"/>
      <c r="Z3481" s="249"/>
      <c r="AA3481" s="249"/>
      <c r="AB3481" s="256"/>
      <c r="AC3481" s="256"/>
      <c r="AD3481" s="230"/>
      <c r="AE3481" s="251"/>
      <c r="AF3481" s="252"/>
      <c r="AG3481" s="255"/>
      <c r="AH3481" s="253"/>
      <c r="AI3481" s="230"/>
      <c r="AJ3481" s="230"/>
      <c r="AK3481" s="230"/>
      <c r="AL3481" s="230"/>
      <c r="AM3481" s="230"/>
      <c r="AN3481" s="230"/>
      <c r="AO3481" s="230"/>
      <c r="AP3481" s="230"/>
      <c r="AQ3481" s="230"/>
      <c r="AR3481" s="249"/>
      <c r="AS3481" s="230"/>
      <c r="AT3481" s="230"/>
      <c r="AU3481" s="230"/>
      <c r="AV3481" s="230"/>
      <c r="AW3481" s="230"/>
      <c r="AX3481" s="230"/>
      <c r="AY3481" s="230"/>
      <c r="AZ3481" s="230"/>
      <c r="BA3481" s="230"/>
      <c r="BB3481" s="230"/>
      <c r="BC3481" s="230"/>
      <c r="BD3481" s="230"/>
      <c r="BE3481" s="230"/>
      <c r="BF3481" s="230"/>
      <c r="BG3481" s="230"/>
      <c r="BH3481" s="230"/>
      <c r="BI3481" s="230"/>
      <c r="BJ3481" s="230"/>
      <c r="BK3481" s="230"/>
      <c r="BL3481" s="230"/>
      <c r="BM3481" s="230"/>
      <c r="BN3481" s="230"/>
      <c r="BO3481" s="230"/>
      <c r="BP3481" s="230"/>
      <c r="BQ3481" s="230"/>
      <c r="BR3481" s="230"/>
      <c r="BS3481" s="230"/>
      <c r="BT3481" s="230"/>
      <c r="BU3481" s="230"/>
      <c r="BV3481" s="230"/>
      <c r="BW3481" s="230"/>
      <c r="BX3481" s="230"/>
      <c r="BY3481" s="230"/>
      <c r="BZ3481" s="230"/>
      <c r="CA3481" s="230"/>
      <c r="CB3481" s="230"/>
      <c r="CC3481" s="230"/>
      <c r="CD3481" s="230"/>
      <c r="CE3481" s="230"/>
      <c r="CF3481" s="230"/>
      <c r="CG3481" s="230"/>
      <c r="CH3481" s="230"/>
      <c r="CI3481" s="230"/>
      <c r="CJ3481" s="230"/>
    </row>
    <row r="3482" spans="1:88" ht="14.25" customHeight="1">
      <c r="A3482" s="123"/>
      <c r="B3482" s="122"/>
      <c r="C3482" s="123"/>
      <c r="E3482" s="224"/>
      <c r="F3482" s="224"/>
      <c r="G3482" s="224"/>
      <c r="H3482" s="224"/>
      <c r="I3482" s="232"/>
      <c r="J3482" s="224"/>
      <c r="K3482" s="224"/>
      <c r="L3482" s="224"/>
      <c r="M3482" s="233"/>
      <c r="N3482" s="224"/>
      <c r="P3482" s="233"/>
      <c r="Q3482" s="154"/>
      <c r="R3482" s="154"/>
      <c r="S3482" s="154"/>
      <c r="T3482" s="154"/>
      <c r="U3482" s="236"/>
      <c r="V3482" s="225"/>
      <c r="W3482" s="246"/>
      <c r="X3482" s="247"/>
      <c r="Y3482" s="248"/>
      <c r="Z3482" s="249"/>
      <c r="AA3482" s="249"/>
      <c r="AB3482" s="256"/>
      <c r="AC3482" s="256"/>
      <c r="AD3482" s="230"/>
      <c r="AE3482" s="251"/>
      <c r="AF3482" s="252"/>
      <c r="AG3482" s="255"/>
      <c r="AH3482" s="253"/>
      <c r="AI3482" s="230"/>
      <c r="AJ3482" s="230"/>
      <c r="AK3482" s="230"/>
      <c r="AL3482" s="230"/>
      <c r="AM3482" s="230"/>
      <c r="AN3482" s="230"/>
      <c r="AO3482" s="230"/>
      <c r="AP3482" s="230"/>
      <c r="AQ3482" s="230"/>
      <c r="AR3482" s="249"/>
      <c r="AS3482" s="230"/>
      <c r="AT3482" s="230"/>
      <c r="AU3482" s="230"/>
      <c r="AV3482" s="230"/>
      <c r="AW3482" s="230"/>
      <c r="AX3482" s="230"/>
      <c r="AY3482" s="230"/>
      <c r="AZ3482" s="230"/>
      <c r="BA3482" s="230"/>
      <c r="BB3482" s="230"/>
      <c r="BC3482" s="230"/>
      <c r="BD3482" s="230"/>
      <c r="BE3482" s="230"/>
      <c r="BF3482" s="230"/>
      <c r="BG3482" s="230"/>
      <c r="BH3482" s="230"/>
      <c r="BI3482" s="230"/>
      <c r="BJ3482" s="230"/>
      <c r="BK3482" s="230"/>
      <c r="BL3482" s="230"/>
      <c r="BM3482" s="230"/>
      <c r="BN3482" s="230"/>
      <c r="BO3482" s="230"/>
      <c r="BP3482" s="230"/>
      <c r="BQ3482" s="230"/>
      <c r="BR3482" s="230"/>
      <c r="BS3482" s="230"/>
      <c r="BT3482" s="230"/>
      <c r="BU3482" s="230"/>
      <c r="BV3482" s="230"/>
      <c r="BW3482" s="230"/>
      <c r="BX3482" s="230"/>
      <c r="BY3482" s="230"/>
      <c r="BZ3482" s="230"/>
      <c r="CA3482" s="230"/>
      <c r="CB3482" s="230"/>
      <c r="CC3482" s="230"/>
      <c r="CD3482" s="230"/>
      <c r="CE3482" s="230"/>
      <c r="CF3482" s="230"/>
      <c r="CG3482" s="230"/>
      <c r="CH3482" s="230"/>
      <c r="CI3482" s="230"/>
      <c r="CJ3482" s="230"/>
    </row>
    <row r="3483" spans="1:88" ht="14.25" customHeight="1">
      <c r="A3483" s="123"/>
      <c r="B3483" s="122"/>
      <c r="C3483" s="123"/>
      <c r="E3483" s="224"/>
      <c r="F3483" s="224"/>
      <c r="G3483" s="224"/>
      <c r="H3483" s="224"/>
      <c r="I3483" s="232"/>
      <c r="J3483" s="224"/>
      <c r="K3483" s="224"/>
      <c r="L3483" s="224"/>
      <c r="M3483" s="233"/>
      <c r="N3483" s="224"/>
      <c r="P3483" s="233"/>
      <c r="Q3483" s="154"/>
      <c r="R3483" s="154"/>
      <c r="S3483" s="154"/>
      <c r="T3483" s="154"/>
      <c r="U3483" s="236"/>
      <c r="V3483" s="225"/>
      <c r="W3483" s="246"/>
      <c r="X3483" s="247"/>
      <c r="Y3483" s="248"/>
      <c r="Z3483" s="249"/>
      <c r="AA3483" s="249"/>
      <c r="AB3483" s="256"/>
      <c r="AC3483" s="256"/>
      <c r="AD3483" s="230"/>
      <c r="AE3483" s="251"/>
      <c r="AF3483" s="252"/>
      <c r="AG3483" s="255"/>
      <c r="AH3483" s="253"/>
      <c r="AI3483" s="230"/>
      <c r="AJ3483" s="230"/>
      <c r="AK3483" s="230"/>
      <c r="AL3483" s="230"/>
      <c r="AM3483" s="230"/>
      <c r="AN3483" s="230"/>
      <c r="AO3483" s="230"/>
      <c r="AP3483" s="230"/>
      <c r="AQ3483" s="230"/>
      <c r="AR3483" s="249"/>
      <c r="AS3483" s="230"/>
      <c r="AT3483" s="230"/>
      <c r="AU3483" s="230"/>
      <c r="AV3483" s="230"/>
      <c r="AW3483" s="230"/>
      <c r="AX3483" s="230"/>
      <c r="AY3483" s="230"/>
      <c r="AZ3483" s="230"/>
      <c r="BA3483" s="230"/>
      <c r="BB3483" s="230"/>
      <c r="BC3483" s="230"/>
      <c r="BD3483" s="230"/>
      <c r="BE3483" s="230"/>
      <c r="BF3483" s="230"/>
      <c r="BG3483" s="230"/>
      <c r="BH3483" s="230"/>
      <c r="BI3483" s="230"/>
      <c r="BJ3483" s="230"/>
      <c r="BK3483" s="230"/>
      <c r="BL3483" s="230"/>
      <c r="BM3483" s="230"/>
      <c r="BN3483" s="230"/>
      <c r="BO3483" s="230"/>
      <c r="BP3483" s="230"/>
      <c r="BQ3483" s="230"/>
      <c r="BR3483" s="230"/>
      <c r="BS3483" s="230"/>
      <c r="BT3483" s="230"/>
      <c r="BU3483" s="230"/>
      <c r="BV3483" s="230"/>
      <c r="BW3483" s="230"/>
      <c r="BX3483" s="230"/>
      <c r="BY3483" s="230"/>
      <c r="BZ3483" s="230"/>
      <c r="CA3483" s="230"/>
      <c r="CB3483" s="230"/>
      <c r="CC3483" s="230"/>
      <c r="CD3483" s="230"/>
      <c r="CE3483" s="230"/>
      <c r="CF3483" s="230"/>
      <c r="CG3483" s="230"/>
      <c r="CH3483" s="230"/>
      <c r="CI3483" s="230"/>
      <c r="CJ3483" s="230"/>
    </row>
    <row r="3484" spans="1:88" ht="14.25" customHeight="1">
      <c r="A3484" s="123"/>
      <c r="B3484" s="122"/>
      <c r="C3484" s="123"/>
      <c r="E3484" s="224"/>
      <c r="F3484" s="224"/>
      <c r="G3484" s="224"/>
      <c r="H3484" s="224"/>
      <c r="I3484" s="232"/>
      <c r="J3484" s="224"/>
      <c r="K3484" s="224"/>
      <c r="L3484" s="224"/>
      <c r="M3484" s="233"/>
      <c r="N3484" s="224"/>
      <c r="P3484" s="233"/>
      <c r="Q3484" s="154"/>
      <c r="R3484" s="154"/>
      <c r="S3484" s="154"/>
      <c r="T3484" s="154"/>
      <c r="U3484" s="236"/>
      <c r="V3484" s="225"/>
      <c r="W3484" s="246"/>
      <c r="X3484" s="247"/>
      <c r="Y3484" s="248"/>
      <c r="Z3484" s="249"/>
      <c r="AA3484" s="249"/>
      <c r="AB3484" s="256"/>
      <c r="AC3484" s="256"/>
      <c r="AD3484" s="230"/>
      <c r="AE3484" s="251"/>
      <c r="AF3484" s="252"/>
      <c r="AG3484" s="255"/>
      <c r="AH3484" s="253"/>
      <c r="AI3484" s="230"/>
      <c r="AJ3484" s="230"/>
      <c r="AK3484" s="230"/>
      <c r="AL3484" s="230"/>
      <c r="AM3484" s="230"/>
      <c r="AN3484" s="230"/>
      <c r="AO3484" s="230"/>
      <c r="AP3484" s="230"/>
      <c r="AQ3484" s="230"/>
      <c r="AR3484" s="249"/>
      <c r="AS3484" s="230"/>
      <c r="AT3484" s="230"/>
      <c r="AU3484" s="230"/>
      <c r="AV3484" s="230"/>
      <c r="AW3484" s="230"/>
      <c r="AX3484" s="230"/>
      <c r="AY3484" s="230"/>
      <c r="AZ3484" s="230"/>
      <c r="BA3484" s="230"/>
      <c r="BB3484" s="230"/>
      <c r="BC3484" s="230"/>
      <c r="BD3484" s="230"/>
      <c r="BE3484" s="230"/>
      <c r="BF3484" s="230"/>
      <c r="BG3484" s="230"/>
      <c r="BH3484" s="230"/>
      <c r="BI3484" s="230"/>
      <c r="BJ3484" s="230"/>
      <c r="BK3484" s="230"/>
      <c r="BL3484" s="230"/>
      <c r="BM3484" s="230"/>
      <c r="BN3484" s="230"/>
      <c r="BO3484" s="230"/>
      <c r="BP3484" s="230"/>
      <c r="BQ3484" s="230"/>
      <c r="BR3484" s="230"/>
      <c r="BS3484" s="230"/>
      <c r="BT3484" s="230"/>
      <c r="BU3484" s="230"/>
      <c r="BV3484" s="230"/>
      <c r="BW3484" s="230"/>
      <c r="BX3484" s="230"/>
      <c r="BY3484" s="230"/>
      <c r="BZ3484" s="230"/>
      <c r="CA3484" s="230"/>
      <c r="CB3484" s="230"/>
      <c r="CC3484" s="230"/>
      <c r="CD3484" s="230"/>
      <c r="CE3484" s="230"/>
      <c r="CF3484" s="230"/>
      <c r="CG3484" s="230"/>
      <c r="CH3484" s="230"/>
      <c r="CI3484" s="230"/>
      <c r="CJ3484" s="230"/>
    </row>
    <row r="3485" spans="1:88" ht="14.25" customHeight="1">
      <c r="A3485" s="123"/>
      <c r="B3485" s="122"/>
      <c r="C3485" s="123"/>
      <c r="E3485" s="224"/>
      <c r="F3485" s="224"/>
      <c r="G3485" s="224"/>
      <c r="H3485" s="224"/>
      <c r="I3485" s="232"/>
      <c r="J3485" s="224"/>
      <c r="K3485" s="224"/>
      <c r="L3485" s="224"/>
      <c r="M3485" s="233"/>
      <c r="N3485" s="224"/>
      <c r="P3485" s="233"/>
      <c r="Q3485" s="154"/>
      <c r="R3485" s="154"/>
      <c r="S3485" s="154"/>
      <c r="T3485" s="154"/>
      <c r="U3485" s="236"/>
      <c r="V3485" s="225"/>
      <c r="W3485" s="246"/>
      <c r="X3485" s="247"/>
      <c r="Y3485" s="248"/>
      <c r="Z3485" s="249"/>
      <c r="AA3485" s="249"/>
      <c r="AB3485" s="256"/>
      <c r="AC3485" s="256"/>
      <c r="AD3485" s="230"/>
      <c r="AE3485" s="251"/>
      <c r="AF3485" s="252"/>
      <c r="AG3485" s="255"/>
      <c r="AH3485" s="253"/>
      <c r="AI3485" s="230"/>
      <c r="AJ3485" s="230"/>
      <c r="AK3485" s="230"/>
      <c r="AL3485" s="230"/>
      <c r="AM3485" s="230"/>
      <c r="AN3485" s="230"/>
      <c r="AO3485" s="230"/>
      <c r="AP3485" s="230"/>
      <c r="AQ3485" s="230"/>
      <c r="AR3485" s="249"/>
      <c r="AS3485" s="230"/>
      <c r="AT3485" s="230"/>
      <c r="AU3485" s="230"/>
      <c r="AV3485" s="230"/>
      <c r="AW3485" s="230"/>
      <c r="AX3485" s="230"/>
      <c r="AY3485" s="230"/>
      <c r="AZ3485" s="230"/>
      <c r="BA3485" s="230"/>
      <c r="BB3485" s="230"/>
      <c r="BC3485" s="230"/>
      <c r="BD3485" s="230"/>
      <c r="BE3485" s="230"/>
      <c r="BF3485" s="230"/>
      <c r="BG3485" s="230"/>
      <c r="BH3485" s="230"/>
      <c r="BI3485" s="230"/>
      <c r="BJ3485" s="230"/>
      <c r="BK3485" s="230"/>
      <c r="BL3485" s="230"/>
      <c r="BM3485" s="230"/>
      <c r="BN3485" s="230"/>
      <c r="BO3485" s="230"/>
      <c r="BP3485" s="230"/>
      <c r="BQ3485" s="230"/>
      <c r="BR3485" s="230"/>
      <c r="BS3485" s="230"/>
      <c r="BT3485" s="230"/>
      <c r="BU3485" s="230"/>
      <c r="BV3485" s="230"/>
      <c r="BW3485" s="230"/>
      <c r="BX3485" s="230"/>
      <c r="BY3485" s="230"/>
      <c r="BZ3485" s="230"/>
      <c r="CA3485" s="230"/>
      <c r="CB3485" s="230"/>
      <c r="CC3485" s="230"/>
      <c r="CD3485" s="230"/>
      <c r="CE3485" s="230"/>
      <c r="CF3485" s="230"/>
      <c r="CG3485" s="230"/>
      <c r="CH3485" s="230"/>
      <c r="CI3485" s="230"/>
      <c r="CJ3485" s="230"/>
    </row>
    <row r="3486" spans="1:88" ht="14.25" customHeight="1">
      <c r="A3486" s="123"/>
      <c r="B3486" s="122"/>
      <c r="C3486" s="123"/>
      <c r="E3486" s="224"/>
      <c r="F3486" s="224"/>
      <c r="G3486" s="224"/>
      <c r="H3486" s="224"/>
      <c r="I3486" s="232"/>
      <c r="J3486" s="224"/>
      <c r="K3486" s="224"/>
      <c r="L3486" s="224"/>
      <c r="M3486" s="233"/>
      <c r="N3486" s="224"/>
      <c r="P3486" s="233"/>
      <c r="Q3486" s="154"/>
      <c r="R3486" s="154"/>
      <c r="S3486" s="154"/>
      <c r="T3486" s="154"/>
      <c r="U3486" s="236"/>
      <c r="V3486" s="225"/>
      <c r="W3486" s="246"/>
      <c r="X3486" s="247"/>
      <c r="Y3486" s="248"/>
      <c r="Z3486" s="249"/>
      <c r="AA3486" s="249"/>
      <c r="AB3486" s="256"/>
      <c r="AC3486" s="256"/>
      <c r="AD3486" s="230"/>
      <c r="AE3486" s="251"/>
      <c r="AF3486" s="252"/>
      <c r="AG3486" s="255"/>
      <c r="AH3486" s="253"/>
      <c r="AI3486" s="230"/>
      <c r="AJ3486" s="230"/>
      <c r="AK3486" s="230"/>
      <c r="AL3486" s="230"/>
      <c r="AM3486" s="230"/>
      <c r="AN3486" s="230"/>
      <c r="AO3486" s="230"/>
      <c r="AP3486" s="230"/>
      <c r="AQ3486" s="230"/>
      <c r="AR3486" s="249"/>
      <c r="AS3486" s="230"/>
      <c r="AT3486" s="230"/>
      <c r="AU3486" s="230"/>
      <c r="AV3486" s="230"/>
      <c r="AW3486" s="230"/>
      <c r="AX3486" s="230"/>
      <c r="AY3486" s="230"/>
      <c r="AZ3486" s="230"/>
      <c r="BA3486" s="230"/>
      <c r="BB3486" s="230"/>
      <c r="BC3486" s="230"/>
      <c r="BD3486" s="230"/>
      <c r="BE3486" s="230"/>
      <c r="BF3486" s="230"/>
      <c r="BG3486" s="230"/>
      <c r="BH3486" s="230"/>
      <c r="BI3486" s="230"/>
      <c r="BJ3486" s="230"/>
      <c r="BK3486" s="230"/>
      <c r="BL3486" s="230"/>
      <c r="BM3486" s="230"/>
      <c r="BN3486" s="230"/>
      <c r="BO3486" s="230"/>
      <c r="BP3486" s="230"/>
      <c r="BQ3486" s="230"/>
      <c r="BR3486" s="230"/>
      <c r="BS3486" s="230"/>
      <c r="BT3486" s="230"/>
      <c r="BU3486" s="230"/>
      <c r="BV3486" s="230"/>
      <c r="BW3486" s="230"/>
      <c r="BX3486" s="230"/>
      <c r="BY3486" s="230"/>
      <c r="BZ3486" s="230"/>
      <c r="CA3486" s="230"/>
      <c r="CB3486" s="230"/>
      <c r="CC3486" s="230"/>
      <c r="CD3486" s="230"/>
      <c r="CE3486" s="230"/>
      <c r="CF3486" s="230"/>
      <c r="CG3486" s="230"/>
      <c r="CH3486" s="230"/>
      <c r="CI3486" s="230"/>
      <c r="CJ3486" s="230"/>
    </row>
    <row r="3487" spans="1:88" ht="14.25" customHeight="1">
      <c r="A3487" s="123"/>
      <c r="B3487" s="122"/>
      <c r="C3487" s="123"/>
      <c r="E3487" s="224"/>
      <c r="F3487" s="224"/>
      <c r="G3487" s="224"/>
      <c r="H3487" s="224"/>
      <c r="I3487" s="232"/>
      <c r="J3487" s="224"/>
      <c r="K3487" s="224"/>
      <c r="L3487" s="224"/>
      <c r="M3487" s="233"/>
      <c r="N3487" s="224"/>
      <c r="P3487" s="233"/>
      <c r="Q3487" s="154"/>
      <c r="R3487" s="154"/>
      <c r="S3487" s="154"/>
      <c r="T3487" s="154"/>
      <c r="U3487" s="236"/>
      <c r="V3487" s="225"/>
      <c r="W3487" s="246"/>
      <c r="X3487" s="247"/>
      <c r="Y3487" s="248"/>
      <c r="Z3487" s="249"/>
      <c r="AA3487" s="249"/>
      <c r="AB3487" s="256"/>
      <c r="AC3487" s="256"/>
      <c r="AD3487" s="230"/>
      <c r="AE3487" s="251"/>
      <c r="AF3487" s="252"/>
      <c r="AG3487" s="255"/>
      <c r="AH3487" s="253"/>
      <c r="AI3487" s="230"/>
      <c r="AJ3487" s="230"/>
      <c r="AK3487" s="230"/>
      <c r="AL3487" s="230"/>
      <c r="AM3487" s="230"/>
      <c r="AN3487" s="230"/>
      <c r="AO3487" s="230"/>
      <c r="AP3487" s="230"/>
      <c r="AQ3487" s="230"/>
      <c r="AR3487" s="249"/>
      <c r="AS3487" s="230"/>
      <c r="AT3487" s="230"/>
      <c r="AU3487" s="230"/>
      <c r="AV3487" s="230"/>
      <c r="AW3487" s="230"/>
      <c r="AX3487" s="230"/>
      <c r="AY3487" s="230"/>
      <c r="AZ3487" s="230"/>
      <c r="BA3487" s="230"/>
      <c r="BB3487" s="230"/>
      <c r="BC3487" s="230"/>
      <c r="BD3487" s="230"/>
      <c r="BE3487" s="230"/>
      <c r="BF3487" s="230"/>
      <c r="BG3487" s="230"/>
      <c r="BH3487" s="230"/>
      <c r="BI3487" s="230"/>
      <c r="BJ3487" s="230"/>
      <c r="BK3487" s="230"/>
      <c r="BL3487" s="230"/>
      <c r="BM3487" s="230"/>
      <c r="BN3487" s="230"/>
      <c r="BO3487" s="230"/>
      <c r="BP3487" s="230"/>
      <c r="BQ3487" s="230"/>
      <c r="BR3487" s="230"/>
      <c r="BS3487" s="230"/>
      <c r="BT3487" s="230"/>
      <c r="BU3487" s="230"/>
      <c r="BV3487" s="230"/>
      <c r="BW3487" s="230"/>
      <c r="BX3487" s="230"/>
      <c r="BY3487" s="230"/>
      <c r="BZ3487" s="230"/>
      <c r="CA3487" s="230"/>
      <c r="CB3487" s="230"/>
      <c r="CC3487" s="230"/>
      <c r="CD3487" s="230"/>
      <c r="CE3487" s="230"/>
      <c r="CF3487" s="230"/>
      <c r="CG3487" s="230"/>
      <c r="CH3487" s="230"/>
      <c r="CI3487" s="230"/>
      <c r="CJ3487" s="230"/>
    </row>
    <row r="3488" spans="1:88" ht="14.25" customHeight="1">
      <c r="A3488" s="123"/>
      <c r="B3488" s="122"/>
      <c r="C3488" s="123"/>
      <c r="E3488" s="224"/>
      <c r="F3488" s="224"/>
      <c r="G3488" s="224"/>
      <c r="H3488" s="224"/>
      <c r="I3488" s="232"/>
      <c r="J3488" s="224"/>
      <c r="K3488" s="224"/>
      <c r="L3488" s="224"/>
      <c r="M3488" s="233"/>
      <c r="N3488" s="224"/>
      <c r="P3488" s="233"/>
      <c r="Q3488" s="154"/>
      <c r="R3488" s="154"/>
      <c r="S3488" s="154"/>
      <c r="T3488" s="154"/>
      <c r="U3488" s="236"/>
      <c r="V3488" s="225"/>
      <c r="W3488" s="246"/>
      <c r="X3488" s="247"/>
      <c r="Y3488" s="248"/>
      <c r="Z3488" s="249"/>
      <c r="AA3488" s="249"/>
      <c r="AB3488" s="256"/>
      <c r="AC3488" s="256"/>
      <c r="AD3488" s="230"/>
      <c r="AE3488" s="251"/>
      <c r="AF3488" s="252"/>
      <c r="AG3488" s="255"/>
      <c r="AH3488" s="253"/>
      <c r="AI3488" s="230"/>
      <c r="AJ3488" s="230"/>
      <c r="AK3488" s="230"/>
      <c r="AL3488" s="230"/>
      <c r="AM3488" s="230"/>
      <c r="AN3488" s="230"/>
      <c r="AO3488" s="230"/>
      <c r="AP3488" s="230"/>
      <c r="AQ3488" s="230"/>
      <c r="AR3488" s="249"/>
      <c r="AS3488" s="230"/>
      <c r="AT3488" s="230"/>
      <c r="AU3488" s="230"/>
      <c r="AV3488" s="230"/>
      <c r="AW3488" s="230"/>
      <c r="AX3488" s="230"/>
      <c r="AY3488" s="230"/>
      <c r="AZ3488" s="230"/>
      <c r="BA3488" s="230"/>
      <c r="BB3488" s="230"/>
      <c r="BC3488" s="230"/>
      <c r="BD3488" s="230"/>
      <c r="BE3488" s="230"/>
      <c r="BF3488" s="230"/>
      <c r="BG3488" s="230"/>
      <c r="BH3488" s="230"/>
      <c r="BI3488" s="230"/>
      <c r="BJ3488" s="230"/>
      <c r="BK3488" s="230"/>
      <c r="BL3488" s="230"/>
      <c r="BM3488" s="230"/>
      <c r="BN3488" s="230"/>
      <c r="BO3488" s="230"/>
      <c r="BP3488" s="230"/>
      <c r="BQ3488" s="230"/>
      <c r="BR3488" s="230"/>
      <c r="BS3488" s="230"/>
      <c r="BT3488" s="230"/>
      <c r="BU3488" s="230"/>
      <c r="BV3488" s="230"/>
      <c r="BW3488" s="230"/>
      <c r="BX3488" s="230"/>
      <c r="BY3488" s="230"/>
      <c r="BZ3488" s="230"/>
      <c r="CA3488" s="230"/>
      <c r="CB3488" s="230"/>
      <c r="CC3488" s="230"/>
      <c r="CD3488" s="230"/>
      <c r="CE3488" s="230"/>
      <c r="CF3488" s="230"/>
      <c r="CG3488" s="230"/>
      <c r="CH3488" s="230"/>
      <c r="CI3488" s="230"/>
      <c r="CJ3488" s="230"/>
    </row>
    <row r="3489" spans="1:88" ht="14.25" customHeight="1">
      <c r="A3489" s="123"/>
      <c r="B3489" s="122"/>
      <c r="C3489" s="123"/>
      <c r="E3489" s="224"/>
      <c r="F3489" s="224"/>
      <c r="G3489" s="224"/>
      <c r="H3489" s="224"/>
      <c r="I3489" s="232"/>
      <c r="J3489" s="224"/>
      <c r="K3489" s="224"/>
      <c r="L3489" s="224"/>
      <c r="M3489" s="233"/>
      <c r="N3489" s="224"/>
      <c r="P3489" s="233"/>
      <c r="Q3489" s="154"/>
      <c r="R3489" s="154"/>
      <c r="S3489" s="154"/>
      <c r="T3489" s="154"/>
      <c r="U3489" s="236"/>
      <c r="V3489" s="225"/>
      <c r="W3489" s="246"/>
      <c r="X3489" s="247"/>
      <c r="Y3489" s="248"/>
      <c r="Z3489" s="249"/>
      <c r="AA3489" s="249"/>
      <c r="AB3489" s="256"/>
      <c r="AC3489" s="256"/>
      <c r="AD3489" s="230"/>
      <c r="AE3489" s="251"/>
      <c r="AF3489" s="252"/>
      <c r="AG3489" s="255"/>
      <c r="AH3489" s="253"/>
      <c r="AI3489" s="230"/>
      <c r="AJ3489" s="230"/>
      <c r="AK3489" s="230"/>
      <c r="AL3489" s="230"/>
      <c r="AM3489" s="230"/>
      <c r="AN3489" s="230"/>
      <c r="AO3489" s="230"/>
      <c r="AP3489" s="230"/>
      <c r="AQ3489" s="230"/>
      <c r="AR3489" s="249"/>
      <c r="AS3489" s="230"/>
      <c r="AT3489" s="230"/>
      <c r="AU3489" s="230"/>
      <c r="AV3489" s="230"/>
      <c r="AW3489" s="230"/>
      <c r="AX3489" s="230"/>
      <c r="AY3489" s="230"/>
      <c r="AZ3489" s="230"/>
      <c r="BA3489" s="230"/>
      <c r="BB3489" s="230"/>
      <c r="BC3489" s="230"/>
      <c r="BD3489" s="230"/>
      <c r="BE3489" s="230"/>
      <c r="BF3489" s="230"/>
      <c r="BG3489" s="230"/>
      <c r="BH3489" s="230"/>
      <c r="BI3489" s="230"/>
      <c r="BJ3489" s="230"/>
      <c r="BK3489" s="230"/>
      <c r="BL3489" s="230"/>
      <c r="BM3489" s="230"/>
      <c r="BN3489" s="230"/>
      <c r="BO3489" s="230"/>
      <c r="BP3489" s="230"/>
      <c r="BQ3489" s="230"/>
      <c r="BR3489" s="230"/>
      <c r="BS3489" s="230"/>
      <c r="BT3489" s="230"/>
      <c r="BU3489" s="230"/>
      <c r="BV3489" s="230"/>
      <c r="BW3489" s="230"/>
      <c r="BX3489" s="230"/>
      <c r="BY3489" s="230"/>
      <c r="BZ3489" s="230"/>
      <c r="CA3489" s="230"/>
      <c r="CB3489" s="230"/>
      <c r="CC3489" s="230"/>
      <c r="CD3489" s="230"/>
      <c r="CE3489" s="230"/>
      <c r="CF3489" s="230"/>
      <c r="CG3489" s="230"/>
      <c r="CH3489" s="230"/>
      <c r="CI3489" s="230"/>
      <c r="CJ3489" s="230"/>
    </row>
    <row r="3490" spans="1:88" ht="14.25" customHeight="1">
      <c r="A3490" s="123"/>
      <c r="B3490" s="122"/>
      <c r="C3490" s="123"/>
      <c r="E3490" s="224"/>
      <c r="F3490" s="224"/>
      <c r="G3490" s="224"/>
      <c r="H3490" s="224"/>
      <c r="I3490" s="232"/>
      <c r="J3490" s="224"/>
      <c r="K3490" s="224"/>
      <c r="L3490" s="224"/>
      <c r="M3490" s="233"/>
      <c r="N3490" s="224"/>
      <c r="P3490" s="233"/>
      <c r="Q3490" s="154"/>
      <c r="R3490" s="154"/>
      <c r="S3490" s="154"/>
      <c r="T3490" s="154"/>
      <c r="U3490" s="236"/>
      <c r="V3490" s="225"/>
      <c r="W3490" s="246"/>
      <c r="X3490" s="247"/>
      <c r="Y3490" s="248"/>
      <c r="Z3490" s="249"/>
      <c r="AA3490" s="249"/>
      <c r="AB3490" s="256"/>
      <c r="AC3490" s="256"/>
      <c r="AD3490" s="230"/>
      <c r="AE3490" s="251"/>
      <c r="AF3490" s="252"/>
      <c r="AG3490" s="255"/>
      <c r="AH3490" s="253"/>
      <c r="AI3490" s="230"/>
      <c r="AJ3490" s="230"/>
      <c r="AK3490" s="230"/>
      <c r="AL3490" s="230"/>
      <c r="AM3490" s="230"/>
      <c r="AN3490" s="230"/>
      <c r="AO3490" s="230"/>
      <c r="AP3490" s="230"/>
      <c r="AQ3490" s="230"/>
      <c r="AR3490" s="249"/>
      <c r="AS3490" s="230"/>
      <c r="AT3490" s="230"/>
      <c r="AU3490" s="230"/>
      <c r="AV3490" s="230"/>
      <c r="AW3490" s="230"/>
      <c r="AX3490" s="230"/>
      <c r="AY3490" s="230"/>
      <c r="AZ3490" s="230"/>
      <c r="BA3490" s="230"/>
      <c r="BB3490" s="230"/>
      <c r="BC3490" s="230"/>
      <c r="BD3490" s="230"/>
      <c r="BE3490" s="230"/>
      <c r="BF3490" s="230"/>
      <c r="BG3490" s="230"/>
      <c r="BH3490" s="230"/>
      <c r="BI3490" s="230"/>
      <c r="BJ3490" s="230"/>
      <c r="BK3490" s="230"/>
      <c r="BL3490" s="230"/>
      <c r="BM3490" s="230"/>
      <c r="BN3490" s="230"/>
      <c r="BO3490" s="230"/>
      <c r="BP3490" s="230"/>
      <c r="BQ3490" s="230"/>
      <c r="BR3490" s="230"/>
      <c r="BS3490" s="230"/>
      <c r="BT3490" s="230"/>
      <c r="BU3490" s="230"/>
      <c r="BV3490" s="230"/>
      <c r="BW3490" s="230"/>
      <c r="BX3490" s="230"/>
      <c r="BY3490" s="230"/>
      <c r="BZ3490" s="230"/>
      <c r="CA3490" s="230"/>
      <c r="CB3490" s="230"/>
      <c r="CC3490" s="230"/>
      <c r="CD3490" s="230"/>
      <c r="CE3490" s="230"/>
      <c r="CF3490" s="230"/>
      <c r="CG3490" s="230"/>
      <c r="CH3490" s="230"/>
      <c r="CI3490" s="230"/>
      <c r="CJ3490" s="230"/>
    </row>
    <row r="3491" spans="1:88" ht="14.25" customHeight="1">
      <c r="A3491" s="123"/>
      <c r="B3491" s="122"/>
      <c r="C3491" s="123"/>
      <c r="E3491" s="224"/>
      <c r="F3491" s="224"/>
      <c r="G3491" s="224"/>
      <c r="H3491" s="224"/>
      <c r="I3491" s="232"/>
      <c r="J3491" s="224"/>
      <c r="K3491" s="224"/>
      <c r="L3491" s="224"/>
      <c r="M3491" s="233"/>
      <c r="N3491" s="224"/>
      <c r="P3491" s="233"/>
      <c r="Q3491" s="154"/>
      <c r="R3491" s="154"/>
      <c r="S3491" s="154"/>
      <c r="T3491" s="154"/>
      <c r="U3491" s="236"/>
      <c r="V3491" s="225"/>
      <c r="W3491" s="246"/>
      <c r="X3491" s="247"/>
      <c r="Y3491" s="248"/>
      <c r="Z3491" s="249"/>
      <c r="AA3491" s="249"/>
      <c r="AB3491" s="256"/>
      <c r="AC3491" s="256"/>
      <c r="AD3491" s="230"/>
      <c r="AE3491" s="251"/>
      <c r="AF3491" s="252"/>
      <c r="AG3491" s="255"/>
      <c r="AH3491" s="253"/>
      <c r="AI3491" s="230"/>
      <c r="AJ3491" s="230"/>
      <c r="AK3491" s="230"/>
      <c r="AL3491" s="230"/>
      <c r="AM3491" s="230"/>
      <c r="AN3491" s="230"/>
      <c r="AO3491" s="230"/>
      <c r="AP3491" s="230"/>
      <c r="AQ3491" s="230"/>
      <c r="AR3491" s="249"/>
      <c r="AS3491" s="230"/>
      <c r="AT3491" s="230"/>
      <c r="AU3491" s="230"/>
      <c r="AV3491" s="230"/>
      <c r="AW3491" s="230"/>
      <c r="AX3491" s="230"/>
      <c r="AY3491" s="230"/>
      <c r="AZ3491" s="230"/>
      <c r="BA3491" s="230"/>
      <c r="BB3491" s="230"/>
      <c r="BC3491" s="230"/>
      <c r="BD3491" s="230"/>
      <c r="BE3491" s="230"/>
      <c r="BF3491" s="230"/>
      <c r="BG3491" s="230"/>
      <c r="BH3491" s="230"/>
      <c r="BI3491" s="230"/>
      <c r="BJ3491" s="230"/>
      <c r="BK3491" s="230"/>
      <c r="BL3491" s="230"/>
      <c r="BM3491" s="230"/>
      <c r="BN3491" s="230"/>
      <c r="BO3491" s="230"/>
      <c r="BP3491" s="230"/>
      <c r="BQ3491" s="230"/>
      <c r="BR3491" s="230"/>
      <c r="BS3491" s="230"/>
      <c r="BT3491" s="230"/>
      <c r="BU3491" s="230"/>
      <c r="BV3491" s="230"/>
      <c r="BW3491" s="230"/>
      <c r="BX3491" s="230"/>
      <c r="BY3491" s="230"/>
      <c r="BZ3491" s="230"/>
      <c r="CA3491" s="230"/>
      <c r="CB3491" s="230"/>
      <c r="CC3491" s="230"/>
      <c r="CD3491" s="230"/>
      <c r="CE3491" s="230"/>
      <c r="CF3491" s="230"/>
      <c r="CG3491" s="230"/>
      <c r="CH3491" s="230"/>
      <c r="CI3491" s="230"/>
      <c r="CJ3491" s="230"/>
    </row>
    <row r="3492" spans="1:88" ht="14.25" customHeight="1">
      <c r="A3492" s="123"/>
      <c r="B3492" s="122"/>
      <c r="C3492" s="123"/>
      <c r="E3492" s="224"/>
      <c r="F3492" s="224"/>
      <c r="G3492" s="224"/>
      <c r="H3492" s="224"/>
      <c r="I3492" s="232"/>
      <c r="J3492" s="224"/>
      <c r="K3492" s="224"/>
      <c r="L3492" s="224"/>
      <c r="M3492" s="233"/>
      <c r="N3492" s="224"/>
      <c r="P3492" s="233"/>
      <c r="Q3492" s="154"/>
      <c r="R3492" s="154"/>
      <c r="S3492" s="154"/>
      <c r="T3492" s="154"/>
      <c r="U3492" s="236"/>
      <c r="V3492" s="225"/>
      <c r="W3492" s="246"/>
      <c r="X3492" s="247"/>
      <c r="Y3492" s="248"/>
      <c r="Z3492" s="249"/>
      <c r="AA3492" s="249"/>
      <c r="AB3492" s="256"/>
      <c r="AC3492" s="256"/>
      <c r="AD3492" s="230"/>
      <c r="AE3492" s="251"/>
      <c r="AF3492" s="252"/>
      <c r="AG3492" s="255"/>
      <c r="AH3492" s="253"/>
      <c r="AI3492" s="230"/>
      <c r="AJ3492" s="230"/>
      <c r="AK3492" s="230"/>
      <c r="AL3492" s="230"/>
      <c r="AM3492" s="230"/>
      <c r="AN3492" s="230"/>
      <c r="AO3492" s="230"/>
      <c r="AP3492" s="230"/>
      <c r="AQ3492" s="230"/>
      <c r="AR3492" s="249"/>
      <c r="AS3492" s="230"/>
      <c r="AT3492" s="230"/>
      <c r="AU3492" s="230"/>
      <c r="AV3492" s="230"/>
      <c r="AW3492" s="230"/>
      <c r="AX3492" s="230"/>
      <c r="AY3492" s="230"/>
      <c r="AZ3492" s="230"/>
      <c r="BA3492" s="230"/>
      <c r="BB3492" s="230"/>
      <c r="BC3492" s="230"/>
      <c r="BD3492" s="230"/>
      <c r="BE3492" s="230"/>
      <c r="BF3492" s="230"/>
      <c r="BG3492" s="230"/>
      <c r="BH3492" s="230"/>
      <c r="BI3492" s="230"/>
      <c r="BJ3492" s="230"/>
      <c r="BK3492" s="230"/>
      <c r="BL3492" s="230"/>
      <c r="BM3492" s="230"/>
      <c r="BN3492" s="230"/>
      <c r="BO3492" s="230"/>
      <c r="BP3492" s="230"/>
      <c r="BQ3492" s="230"/>
      <c r="BR3492" s="230"/>
      <c r="BS3492" s="230"/>
      <c r="BT3492" s="230"/>
      <c r="BU3492" s="230"/>
      <c r="BV3492" s="230"/>
      <c r="BW3492" s="230"/>
      <c r="BX3492" s="230"/>
      <c r="BY3492" s="230"/>
      <c r="BZ3492" s="230"/>
      <c r="CA3492" s="230"/>
      <c r="CB3492" s="230"/>
      <c r="CC3492" s="230"/>
      <c r="CD3492" s="230"/>
      <c r="CE3492" s="230"/>
      <c r="CF3492" s="230"/>
      <c r="CG3492" s="230"/>
      <c r="CH3492" s="230"/>
      <c r="CI3492" s="230"/>
      <c r="CJ3492" s="230"/>
    </row>
    <row r="3493" spans="1:88" ht="14.25" customHeight="1">
      <c r="A3493" s="123"/>
      <c r="B3493" s="122"/>
      <c r="C3493" s="123"/>
      <c r="E3493" s="224"/>
      <c r="F3493" s="224"/>
      <c r="G3493" s="224"/>
      <c r="H3493" s="224"/>
      <c r="I3493" s="232"/>
      <c r="J3493" s="224"/>
      <c r="K3493" s="224"/>
      <c r="L3493" s="224"/>
      <c r="M3493" s="233"/>
      <c r="N3493" s="224"/>
      <c r="P3493" s="233"/>
      <c r="Q3493" s="154"/>
      <c r="R3493" s="154"/>
      <c r="S3493" s="154"/>
      <c r="T3493" s="154"/>
      <c r="U3493" s="236"/>
      <c r="V3493" s="225"/>
      <c r="W3493" s="246"/>
      <c r="X3493" s="247"/>
      <c r="Y3493" s="248"/>
      <c r="Z3493" s="249"/>
      <c r="AA3493" s="249"/>
      <c r="AB3493" s="256"/>
      <c r="AC3493" s="256"/>
      <c r="AD3493" s="230"/>
      <c r="AE3493" s="251"/>
      <c r="AF3493" s="252"/>
      <c r="AG3493" s="255"/>
      <c r="AH3493" s="253"/>
      <c r="AI3493" s="230"/>
      <c r="AJ3493" s="230"/>
      <c r="AK3493" s="230"/>
      <c r="AL3493" s="230"/>
      <c r="AM3493" s="230"/>
      <c r="AN3493" s="230"/>
      <c r="AO3493" s="230"/>
      <c r="AP3493" s="230"/>
      <c r="AQ3493" s="230"/>
      <c r="AR3493" s="249"/>
      <c r="AS3493" s="230"/>
      <c r="AT3493" s="230"/>
      <c r="AU3493" s="230"/>
      <c r="AV3493" s="230"/>
      <c r="AW3493" s="230"/>
      <c r="AX3493" s="230"/>
      <c r="AY3493" s="230"/>
      <c r="AZ3493" s="230"/>
      <c r="BA3493" s="230"/>
      <c r="BB3493" s="230"/>
      <c r="BC3493" s="230"/>
      <c r="BD3493" s="230"/>
      <c r="BE3493" s="230"/>
      <c r="BF3493" s="230"/>
      <c r="BG3493" s="230"/>
      <c r="BH3493" s="230"/>
      <c r="BI3493" s="230"/>
      <c r="BJ3493" s="230"/>
      <c r="BK3493" s="230"/>
      <c r="BL3493" s="230"/>
      <c r="BM3493" s="230"/>
      <c r="BN3493" s="230"/>
      <c r="BO3493" s="230"/>
      <c r="BP3493" s="230"/>
      <c r="BQ3493" s="230"/>
      <c r="BR3493" s="230"/>
      <c r="BS3493" s="230"/>
      <c r="BT3493" s="230"/>
      <c r="BU3493" s="230"/>
      <c r="BV3493" s="230"/>
      <c r="BW3493" s="230"/>
      <c r="BX3493" s="230"/>
      <c r="BY3493" s="230"/>
      <c r="BZ3493" s="230"/>
      <c r="CA3493" s="230"/>
      <c r="CB3493" s="230"/>
      <c r="CC3493" s="230"/>
      <c r="CD3493" s="230"/>
      <c r="CE3493" s="230"/>
      <c r="CF3493" s="230"/>
      <c r="CG3493" s="230"/>
      <c r="CH3493" s="230"/>
      <c r="CI3493" s="230"/>
      <c r="CJ3493" s="230"/>
    </row>
    <row r="3494" spans="1:88" ht="14.25" customHeight="1">
      <c r="A3494" s="123"/>
      <c r="B3494" s="122"/>
      <c r="C3494" s="123"/>
      <c r="E3494" s="224"/>
      <c r="F3494" s="224"/>
      <c r="G3494" s="224"/>
      <c r="H3494" s="224"/>
      <c r="I3494" s="232"/>
      <c r="J3494" s="224"/>
      <c r="K3494" s="224"/>
      <c r="L3494" s="224"/>
      <c r="M3494" s="233"/>
      <c r="N3494" s="224"/>
      <c r="P3494" s="233"/>
      <c r="Q3494" s="154"/>
      <c r="R3494" s="154"/>
      <c r="S3494" s="154"/>
      <c r="T3494" s="154"/>
      <c r="U3494" s="236"/>
      <c r="V3494" s="225"/>
      <c r="W3494" s="246"/>
      <c r="X3494" s="247"/>
      <c r="Y3494" s="248"/>
      <c r="Z3494" s="249"/>
      <c r="AA3494" s="249"/>
      <c r="AB3494" s="256"/>
      <c r="AC3494" s="256"/>
      <c r="AD3494" s="230"/>
      <c r="AE3494" s="251"/>
      <c r="AF3494" s="252"/>
      <c r="AG3494" s="255"/>
      <c r="AH3494" s="253"/>
      <c r="AI3494" s="230"/>
      <c r="AJ3494" s="230"/>
      <c r="AK3494" s="230"/>
      <c r="AL3494" s="230"/>
      <c r="AM3494" s="230"/>
      <c r="AN3494" s="230"/>
      <c r="AO3494" s="230"/>
      <c r="AP3494" s="230"/>
      <c r="AQ3494" s="230"/>
      <c r="AR3494" s="249"/>
      <c r="AS3494" s="230"/>
      <c r="AT3494" s="230"/>
      <c r="AU3494" s="230"/>
      <c r="AV3494" s="230"/>
      <c r="AW3494" s="230"/>
      <c r="AX3494" s="230"/>
      <c r="AY3494" s="230"/>
      <c r="AZ3494" s="230"/>
      <c r="BA3494" s="230"/>
      <c r="BB3494" s="230"/>
      <c r="BC3494" s="230"/>
      <c r="BD3494" s="230"/>
      <c r="BE3494" s="230"/>
      <c r="BF3494" s="230"/>
      <c r="BG3494" s="230"/>
      <c r="BH3494" s="230"/>
      <c r="BI3494" s="230"/>
      <c r="BJ3494" s="230"/>
      <c r="BK3494" s="230"/>
      <c r="BL3494" s="230"/>
      <c r="BM3494" s="230"/>
      <c r="BN3494" s="230"/>
      <c r="BO3494" s="230"/>
      <c r="BP3494" s="230"/>
      <c r="BQ3494" s="230"/>
      <c r="BR3494" s="230"/>
      <c r="BS3494" s="230"/>
      <c r="BT3494" s="230"/>
      <c r="BU3494" s="230"/>
      <c r="BV3494" s="230"/>
      <c r="BW3494" s="230"/>
      <c r="BX3494" s="230"/>
      <c r="BY3494" s="230"/>
      <c r="BZ3494" s="230"/>
      <c r="CA3494" s="230"/>
      <c r="CB3494" s="230"/>
      <c r="CC3494" s="230"/>
      <c r="CD3494" s="230"/>
      <c r="CE3494" s="230"/>
      <c r="CF3494" s="230"/>
      <c r="CG3494" s="230"/>
      <c r="CH3494" s="230"/>
      <c r="CI3494" s="230"/>
      <c r="CJ3494" s="230"/>
    </row>
    <row r="3495" spans="1:88" ht="14.25" customHeight="1">
      <c r="A3495" s="123"/>
      <c r="B3495" s="122"/>
      <c r="C3495" s="123"/>
      <c r="E3495" s="224"/>
      <c r="F3495" s="224"/>
      <c r="G3495" s="224"/>
      <c r="H3495" s="224"/>
      <c r="I3495" s="232"/>
      <c r="J3495" s="224"/>
      <c r="K3495" s="224"/>
      <c r="L3495" s="224"/>
      <c r="M3495" s="233"/>
      <c r="N3495" s="224"/>
      <c r="P3495" s="233"/>
      <c r="Q3495" s="154"/>
      <c r="R3495" s="154"/>
      <c r="S3495" s="154"/>
      <c r="T3495" s="154"/>
      <c r="U3495" s="236"/>
      <c r="V3495" s="225"/>
      <c r="W3495" s="246"/>
      <c r="X3495" s="247"/>
      <c r="Y3495" s="248"/>
      <c r="Z3495" s="249"/>
      <c r="AA3495" s="249"/>
      <c r="AB3495" s="256"/>
      <c r="AC3495" s="256"/>
      <c r="AD3495" s="230"/>
      <c r="AE3495" s="251"/>
      <c r="AF3495" s="252"/>
      <c r="AG3495" s="255"/>
      <c r="AH3495" s="253"/>
      <c r="AI3495" s="230"/>
      <c r="AJ3495" s="230"/>
      <c r="AK3495" s="230"/>
      <c r="AL3495" s="230"/>
      <c r="AM3495" s="230"/>
      <c r="AN3495" s="230"/>
      <c r="AO3495" s="230"/>
      <c r="AP3495" s="230"/>
      <c r="AQ3495" s="230"/>
      <c r="AR3495" s="249"/>
      <c r="AS3495" s="230"/>
      <c r="AT3495" s="230"/>
      <c r="AU3495" s="230"/>
      <c r="AV3495" s="230"/>
      <c r="AW3495" s="230"/>
      <c r="AX3495" s="230"/>
      <c r="AY3495" s="230"/>
      <c r="AZ3495" s="230"/>
      <c r="BA3495" s="230"/>
      <c r="BB3495" s="230"/>
      <c r="BC3495" s="230"/>
      <c r="BD3495" s="230"/>
      <c r="BE3495" s="230"/>
      <c r="BF3495" s="230"/>
      <c r="BG3495" s="230"/>
      <c r="BH3495" s="230"/>
      <c r="BI3495" s="230"/>
      <c r="BJ3495" s="230"/>
      <c r="BK3495" s="230"/>
      <c r="BL3495" s="230"/>
      <c r="BM3495" s="230"/>
      <c r="BN3495" s="230"/>
      <c r="BO3495" s="230"/>
      <c r="BP3495" s="230"/>
      <c r="BQ3495" s="230"/>
      <c r="BR3495" s="230"/>
      <c r="BS3495" s="230"/>
      <c r="BT3495" s="230"/>
      <c r="BU3495" s="230"/>
      <c r="BV3495" s="230"/>
      <c r="BW3495" s="230"/>
      <c r="BX3495" s="230"/>
      <c r="BY3495" s="230"/>
      <c r="BZ3495" s="230"/>
      <c r="CA3495" s="230"/>
      <c r="CB3495" s="230"/>
      <c r="CC3495" s="230"/>
      <c r="CD3495" s="230"/>
      <c r="CE3495" s="230"/>
      <c r="CF3495" s="230"/>
      <c r="CG3495" s="230"/>
      <c r="CH3495" s="230"/>
      <c r="CI3495" s="230"/>
      <c r="CJ3495" s="230"/>
    </row>
    <row r="3496" spans="1:88" ht="14.25" customHeight="1">
      <c r="A3496" s="123"/>
      <c r="B3496" s="122"/>
      <c r="C3496" s="123"/>
      <c r="E3496" s="224"/>
      <c r="F3496" s="224"/>
      <c r="G3496" s="224"/>
      <c r="H3496" s="224"/>
      <c r="I3496" s="232"/>
      <c r="J3496" s="224"/>
      <c r="K3496" s="224"/>
      <c r="L3496" s="224"/>
      <c r="M3496" s="233"/>
      <c r="N3496" s="224"/>
      <c r="P3496" s="233"/>
      <c r="Q3496" s="154"/>
      <c r="R3496" s="154"/>
      <c r="S3496" s="154"/>
      <c r="T3496" s="154"/>
      <c r="U3496" s="236"/>
      <c r="V3496" s="225"/>
      <c r="W3496" s="246"/>
      <c r="X3496" s="247"/>
      <c r="Y3496" s="248"/>
      <c r="Z3496" s="249"/>
      <c r="AA3496" s="249"/>
      <c r="AB3496" s="256"/>
      <c r="AC3496" s="256"/>
      <c r="AD3496" s="230"/>
      <c r="AE3496" s="251"/>
      <c r="AF3496" s="252"/>
      <c r="AG3496" s="255"/>
      <c r="AH3496" s="253"/>
      <c r="AI3496" s="230"/>
      <c r="AJ3496" s="230"/>
      <c r="AK3496" s="230"/>
      <c r="AL3496" s="230"/>
      <c r="AM3496" s="230"/>
      <c r="AN3496" s="230"/>
      <c r="AO3496" s="230"/>
      <c r="AP3496" s="230"/>
      <c r="AQ3496" s="230"/>
      <c r="AR3496" s="249"/>
      <c r="AS3496" s="230"/>
      <c r="AT3496" s="230"/>
      <c r="AU3496" s="230"/>
      <c r="AV3496" s="230"/>
      <c r="AW3496" s="230"/>
      <c r="AX3496" s="230"/>
      <c r="AY3496" s="230"/>
      <c r="AZ3496" s="230"/>
      <c r="BA3496" s="230"/>
      <c r="BB3496" s="230"/>
      <c r="BC3496" s="230"/>
      <c r="BD3496" s="230"/>
      <c r="BE3496" s="230"/>
      <c r="BF3496" s="230"/>
      <c r="BG3496" s="230"/>
      <c r="BH3496" s="230"/>
      <c r="BI3496" s="230"/>
      <c r="BJ3496" s="230"/>
      <c r="BK3496" s="230"/>
      <c r="BL3496" s="230"/>
      <c r="BM3496" s="230"/>
      <c r="BN3496" s="230"/>
      <c r="BO3496" s="230"/>
      <c r="BP3496" s="230"/>
      <c r="BQ3496" s="230"/>
      <c r="BR3496" s="230"/>
      <c r="BS3496" s="230"/>
      <c r="BT3496" s="230"/>
      <c r="BU3496" s="230"/>
      <c r="BV3496" s="230"/>
      <c r="BW3496" s="230"/>
      <c r="BX3496" s="230"/>
      <c r="BY3496" s="230"/>
      <c r="BZ3496" s="230"/>
      <c r="CA3496" s="230"/>
      <c r="CB3496" s="230"/>
      <c r="CC3496" s="230"/>
      <c r="CD3496" s="230"/>
      <c r="CE3496" s="230"/>
      <c r="CF3496" s="230"/>
      <c r="CG3496" s="230"/>
      <c r="CH3496" s="230"/>
      <c r="CI3496" s="230"/>
      <c r="CJ3496" s="230"/>
    </row>
    <row r="3497" spans="1:88" ht="14.25" customHeight="1">
      <c r="A3497" s="123"/>
      <c r="B3497" s="122"/>
      <c r="C3497" s="123"/>
      <c r="E3497" s="224"/>
      <c r="F3497" s="224"/>
      <c r="G3497" s="224"/>
      <c r="H3497" s="224"/>
      <c r="I3497" s="232"/>
      <c r="J3497" s="224"/>
      <c r="K3497" s="224"/>
      <c r="L3497" s="224"/>
      <c r="M3497" s="233"/>
      <c r="N3497" s="224"/>
      <c r="P3497" s="233"/>
      <c r="Q3497" s="154"/>
      <c r="R3497" s="154"/>
      <c r="S3497" s="154"/>
      <c r="T3497" s="154"/>
      <c r="U3497" s="236"/>
      <c r="V3497" s="225"/>
      <c r="W3497" s="246"/>
      <c r="X3497" s="247"/>
      <c r="Y3497" s="248"/>
      <c r="Z3497" s="249"/>
      <c r="AA3497" s="249"/>
      <c r="AB3497" s="256"/>
      <c r="AC3497" s="256"/>
      <c r="AD3497" s="230"/>
      <c r="AE3497" s="251"/>
      <c r="AF3497" s="252"/>
      <c r="AG3497" s="255"/>
      <c r="AH3497" s="253"/>
      <c r="AI3497" s="230"/>
      <c r="AJ3497" s="230"/>
      <c r="AK3497" s="230"/>
      <c r="AL3497" s="230"/>
      <c r="AM3497" s="230"/>
      <c r="AN3497" s="230"/>
      <c r="AO3497" s="230"/>
      <c r="AP3497" s="230"/>
      <c r="AQ3497" s="230"/>
      <c r="AR3497" s="249"/>
      <c r="AS3497" s="230"/>
      <c r="AT3497" s="230"/>
      <c r="AU3497" s="230"/>
      <c r="AV3497" s="230"/>
      <c r="AW3497" s="230"/>
      <c r="AX3497" s="230"/>
      <c r="AY3497" s="230"/>
      <c r="AZ3497" s="230"/>
      <c r="BA3497" s="230"/>
      <c r="BB3497" s="230"/>
      <c r="BC3497" s="230"/>
      <c r="BD3497" s="230"/>
      <c r="BE3497" s="230"/>
      <c r="BF3497" s="230"/>
      <c r="BG3497" s="230"/>
      <c r="BH3497" s="230"/>
      <c r="BI3497" s="230"/>
      <c r="BJ3497" s="230"/>
      <c r="BK3497" s="230"/>
      <c r="BL3497" s="230"/>
      <c r="BM3497" s="230"/>
      <c r="BN3497" s="230"/>
      <c r="BO3497" s="230"/>
      <c r="BP3497" s="230"/>
      <c r="BQ3497" s="230"/>
      <c r="BR3497" s="230"/>
      <c r="BS3497" s="230"/>
      <c r="BT3497" s="230"/>
      <c r="BU3497" s="230"/>
      <c r="BV3497" s="230"/>
      <c r="BW3497" s="230"/>
      <c r="BX3497" s="230"/>
      <c r="BY3497" s="230"/>
      <c r="BZ3497" s="230"/>
      <c r="CA3497" s="230"/>
      <c r="CB3497" s="230"/>
      <c r="CC3497" s="230"/>
      <c r="CD3497" s="230"/>
      <c r="CE3497" s="230"/>
      <c r="CF3497" s="230"/>
      <c r="CG3497" s="230"/>
      <c r="CH3497" s="230"/>
      <c r="CI3497" s="230"/>
      <c r="CJ3497" s="230"/>
    </row>
    <row r="3498" spans="1:88" ht="14.25" customHeight="1">
      <c r="A3498" s="123"/>
      <c r="B3498" s="122"/>
      <c r="C3498" s="123"/>
      <c r="E3498" s="224"/>
      <c r="F3498" s="224"/>
      <c r="G3498" s="224"/>
      <c r="H3498" s="224"/>
      <c r="I3498" s="232"/>
      <c r="J3498" s="224"/>
      <c r="K3498" s="224"/>
      <c r="L3498" s="224"/>
      <c r="M3498" s="233"/>
      <c r="N3498" s="224"/>
      <c r="P3498" s="233"/>
      <c r="Q3498" s="154"/>
      <c r="R3498" s="154"/>
      <c r="S3498" s="154"/>
      <c r="T3498" s="154"/>
      <c r="U3498" s="236"/>
      <c r="V3498" s="225"/>
      <c r="W3498" s="246"/>
      <c r="X3498" s="247"/>
      <c r="Y3498" s="248"/>
      <c r="Z3498" s="249"/>
      <c r="AA3498" s="249"/>
      <c r="AB3498" s="256"/>
      <c r="AC3498" s="256"/>
      <c r="AD3498" s="230"/>
      <c r="AE3498" s="251"/>
      <c r="AF3498" s="252"/>
      <c r="AG3498" s="255"/>
      <c r="AH3498" s="253"/>
      <c r="AI3498" s="230"/>
      <c r="AJ3498" s="230"/>
      <c r="AK3498" s="230"/>
      <c r="AL3498" s="230"/>
      <c r="AM3498" s="230"/>
      <c r="AN3498" s="230"/>
      <c r="AO3498" s="230"/>
      <c r="AP3498" s="230"/>
      <c r="AQ3498" s="230"/>
      <c r="AR3498" s="249"/>
      <c r="AS3498" s="230"/>
      <c r="AT3498" s="230"/>
      <c r="AU3498" s="230"/>
      <c r="AV3498" s="230"/>
      <c r="AW3498" s="230"/>
      <c r="AX3498" s="230"/>
      <c r="AY3498" s="230"/>
      <c r="AZ3498" s="230"/>
      <c r="BA3498" s="230"/>
      <c r="BB3498" s="230"/>
      <c r="BC3498" s="230"/>
      <c r="BD3498" s="230"/>
      <c r="BE3498" s="230"/>
      <c r="BF3498" s="230"/>
      <c r="BG3498" s="230"/>
      <c r="BH3498" s="230"/>
      <c r="BI3498" s="230"/>
      <c r="BJ3498" s="230"/>
      <c r="BK3498" s="230"/>
      <c r="BL3498" s="230"/>
      <c r="BM3498" s="230"/>
      <c r="BN3498" s="230"/>
      <c r="BO3498" s="230"/>
      <c r="BP3498" s="230"/>
      <c r="BQ3498" s="230"/>
      <c r="BR3498" s="230"/>
      <c r="BS3498" s="230"/>
      <c r="BT3498" s="230"/>
      <c r="BU3498" s="230"/>
      <c r="BV3498" s="230"/>
      <c r="BW3498" s="230"/>
      <c r="BX3498" s="230"/>
      <c r="BY3498" s="230"/>
      <c r="BZ3498" s="230"/>
      <c r="CA3498" s="230"/>
      <c r="CB3498" s="230"/>
      <c r="CC3498" s="230"/>
      <c r="CD3498" s="230"/>
      <c r="CE3498" s="230"/>
      <c r="CF3498" s="230"/>
      <c r="CG3498" s="230"/>
      <c r="CH3498" s="230"/>
      <c r="CI3498" s="230"/>
      <c r="CJ3498" s="230"/>
    </row>
    <row r="3499" spans="1:88" ht="14.25" customHeight="1">
      <c r="A3499" s="123"/>
      <c r="B3499" s="122"/>
      <c r="C3499" s="123"/>
      <c r="E3499" s="224"/>
      <c r="F3499" s="224"/>
      <c r="G3499" s="224"/>
      <c r="H3499" s="224"/>
      <c r="I3499" s="232"/>
      <c r="J3499" s="224"/>
      <c r="K3499" s="224"/>
      <c r="L3499" s="224"/>
      <c r="M3499" s="233"/>
      <c r="N3499" s="224"/>
      <c r="P3499" s="233"/>
      <c r="Q3499" s="154"/>
      <c r="R3499" s="154"/>
      <c r="S3499" s="154"/>
      <c r="T3499" s="154"/>
      <c r="U3499" s="236"/>
      <c r="V3499" s="225"/>
      <c r="W3499" s="246"/>
      <c r="X3499" s="247"/>
      <c r="Y3499" s="248"/>
      <c r="Z3499" s="249"/>
      <c r="AA3499" s="249"/>
      <c r="AB3499" s="256"/>
      <c r="AC3499" s="256"/>
      <c r="AD3499" s="230"/>
      <c r="AE3499" s="251"/>
      <c r="AF3499" s="252"/>
      <c r="AG3499" s="255"/>
      <c r="AH3499" s="253"/>
      <c r="AI3499" s="230"/>
      <c r="AJ3499" s="230"/>
      <c r="AK3499" s="230"/>
      <c r="AL3499" s="230"/>
      <c r="AM3499" s="230"/>
      <c r="AN3499" s="230"/>
      <c r="AO3499" s="230"/>
      <c r="AP3499" s="230"/>
      <c r="AQ3499" s="230"/>
      <c r="AR3499" s="249"/>
      <c r="AS3499" s="230"/>
      <c r="AT3499" s="230"/>
      <c r="AU3499" s="230"/>
      <c r="AV3499" s="230"/>
      <c r="AW3499" s="230"/>
      <c r="AX3499" s="230"/>
      <c r="AY3499" s="230"/>
      <c r="AZ3499" s="230"/>
      <c r="BA3499" s="230"/>
      <c r="BB3499" s="230"/>
      <c r="BC3499" s="230"/>
      <c r="BD3499" s="230"/>
      <c r="BE3499" s="230"/>
      <c r="BF3499" s="230"/>
      <c r="BG3499" s="230"/>
      <c r="BH3499" s="230"/>
      <c r="BI3499" s="230"/>
      <c r="BJ3499" s="230"/>
      <c r="BK3499" s="230"/>
      <c r="BL3499" s="230"/>
      <c r="BM3499" s="230"/>
      <c r="BN3499" s="230"/>
      <c r="BO3499" s="230"/>
      <c r="BP3499" s="230"/>
      <c r="BQ3499" s="230"/>
      <c r="BR3499" s="230"/>
      <c r="BS3499" s="230"/>
      <c r="BT3499" s="230"/>
      <c r="BU3499" s="230"/>
      <c r="BV3499" s="230"/>
      <c r="BW3499" s="230"/>
      <c r="BX3499" s="230"/>
      <c r="BY3499" s="230"/>
      <c r="BZ3499" s="230"/>
      <c r="CA3499" s="230"/>
      <c r="CB3499" s="230"/>
      <c r="CC3499" s="230"/>
      <c r="CD3499" s="230"/>
      <c r="CE3499" s="230"/>
      <c r="CF3499" s="230"/>
      <c r="CG3499" s="230"/>
      <c r="CH3499" s="230"/>
      <c r="CI3499" s="230"/>
      <c r="CJ3499" s="230"/>
    </row>
    <row r="3500" spans="1:88" ht="14.25" customHeight="1">
      <c r="A3500" s="123"/>
      <c r="B3500" s="122"/>
      <c r="C3500" s="123"/>
      <c r="E3500" s="224"/>
      <c r="F3500" s="224"/>
      <c r="G3500" s="224"/>
      <c r="H3500" s="224"/>
      <c r="I3500" s="232"/>
      <c r="J3500" s="224"/>
      <c r="K3500" s="224"/>
      <c r="L3500" s="224"/>
      <c r="M3500" s="233"/>
      <c r="N3500" s="224"/>
      <c r="P3500" s="233"/>
      <c r="Q3500" s="154"/>
      <c r="R3500" s="154"/>
      <c r="S3500" s="154"/>
      <c r="T3500" s="154"/>
      <c r="U3500" s="236"/>
      <c r="V3500" s="225"/>
      <c r="W3500" s="246"/>
      <c r="X3500" s="247"/>
      <c r="Y3500" s="248"/>
      <c r="Z3500" s="249"/>
      <c r="AA3500" s="249"/>
      <c r="AB3500" s="256"/>
      <c r="AC3500" s="256"/>
      <c r="AD3500" s="230"/>
      <c r="AE3500" s="251"/>
      <c r="AF3500" s="252"/>
      <c r="AG3500" s="255"/>
      <c r="AH3500" s="253"/>
      <c r="AI3500" s="230"/>
      <c r="AJ3500" s="230"/>
      <c r="AK3500" s="230"/>
      <c r="AL3500" s="230"/>
      <c r="AM3500" s="230"/>
      <c r="AN3500" s="230"/>
      <c r="AO3500" s="230"/>
      <c r="AP3500" s="230"/>
      <c r="AQ3500" s="230"/>
      <c r="AR3500" s="249"/>
      <c r="AS3500" s="230"/>
      <c r="AT3500" s="230"/>
      <c r="AU3500" s="230"/>
      <c r="AV3500" s="230"/>
      <c r="AW3500" s="230"/>
      <c r="AX3500" s="230"/>
      <c r="AY3500" s="230"/>
      <c r="AZ3500" s="230"/>
      <c r="BA3500" s="230"/>
      <c r="BB3500" s="230"/>
      <c r="BC3500" s="230"/>
      <c r="BD3500" s="230"/>
      <c r="BE3500" s="230"/>
      <c r="BF3500" s="230"/>
      <c r="BG3500" s="230"/>
      <c r="BH3500" s="230"/>
      <c r="BI3500" s="230"/>
      <c r="BJ3500" s="230"/>
      <c r="BK3500" s="230"/>
      <c r="BL3500" s="230"/>
      <c r="BM3500" s="230"/>
      <c r="BN3500" s="230"/>
      <c r="BO3500" s="230"/>
      <c r="BP3500" s="230"/>
      <c r="BQ3500" s="230"/>
      <c r="BR3500" s="230"/>
      <c r="BS3500" s="230"/>
      <c r="BT3500" s="230"/>
      <c r="BU3500" s="230"/>
      <c r="BV3500" s="230"/>
      <c r="BW3500" s="230"/>
      <c r="BX3500" s="230"/>
      <c r="BY3500" s="230"/>
      <c r="BZ3500" s="230"/>
      <c r="CA3500" s="230"/>
      <c r="CB3500" s="230"/>
      <c r="CC3500" s="230"/>
      <c r="CD3500" s="230"/>
      <c r="CE3500" s="230"/>
      <c r="CF3500" s="230"/>
      <c r="CG3500" s="230"/>
      <c r="CH3500" s="230"/>
      <c r="CI3500" s="230"/>
      <c r="CJ3500" s="230"/>
    </row>
    <row r="3501" spans="1:88" ht="14.25" customHeight="1">
      <c r="A3501" s="123"/>
      <c r="B3501" s="122"/>
      <c r="C3501" s="123"/>
      <c r="E3501" s="224"/>
      <c r="F3501" s="224"/>
      <c r="G3501" s="224"/>
      <c r="H3501" s="224"/>
      <c r="I3501" s="232"/>
      <c r="J3501" s="224"/>
      <c r="K3501" s="224"/>
      <c r="L3501" s="224"/>
      <c r="M3501" s="233"/>
      <c r="N3501" s="224"/>
      <c r="P3501" s="233"/>
      <c r="Q3501" s="154"/>
      <c r="R3501" s="154"/>
      <c r="S3501" s="154"/>
      <c r="T3501" s="154"/>
      <c r="U3501" s="236"/>
      <c r="V3501" s="225"/>
      <c r="W3501" s="246"/>
      <c r="X3501" s="247"/>
      <c r="Y3501" s="248"/>
      <c r="Z3501" s="249"/>
      <c r="AA3501" s="249"/>
      <c r="AB3501" s="256"/>
      <c r="AC3501" s="256"/>
      <c r="AD3501" s="230"/>
      <c r="AE3501" s="251"/>
      <c r="AF3501" s="252"/>
      <c r="AG3501" s="255"/>
      <c r="AH3501" s="253"/>
      <c r="AI3501" s="230"/>
      <c r="AJ3501" s="230"/>
      <c r="AK3501" s="230"/>
      <c r="AL3501" s="230"/>
      <c r="AM3501" s="230"/>
      <c r="AN3501" s="230"/>
      <c r="AO3501" s="230"/>
      <c r="AP3501" s="230"/>
      <c r="AQ3501" s="230"/>
      <c r="AR3501" s="249"/>
      <c r="AS3501" s="230"/>
      <c r="AT3501" s="230"/>
      <c r="AU3501" s="230"/>
      <c r="AV3501" s="230"/>
      <c r="AW3501" s="230"/>
      <c r="AX3501" s="230"/>
      <c r="AY3501" s="230"/>
      <c r="AZ3501" s="230"/>
      <c r="BA3501" s="230"/>
      <c r="BB3501" s="230"/>
      <c r="BC3501" s="230"/>
      <c r="BD3501" s="230"/>
      <c r="BE3501" s="230"/>
      <c r="BF3501" s="230"/>
      <c r="BG3501" s="230"/>
      <c r="BH3501" s="230"/>
      <c r="BI3501" s="230"/>
      <c r="BJ3501" s="230"/>
      <c r="BK3501" s="230"/>
      <c r="BL3501" s="230"/>
      <c r="BM3501" s="230"/>
      <c r="BN3501" s="230"/>
      <c r="BO3501" s="230"/>
      <c r="BP3501" s="230"/>
      <c r="BQ3501" s="230"/>
      <c r="BR3501" s="230"/>
      <c r="BS3501" s="230"/>
      <c r="BT3501" s="230"/>
      <c r="BU3501" s="230"/>
      <c r="BV3501" s="230"/>
      <c r="BW3501" s="230"/>
      <c r="BX3501" s="230"/>
      <c r="BY3501" s="230"/>
      <c r="BZ3501" s="230"/>
      <c r="CA3501" s="230"/>
      <c r="CB3501" s="230"/>
      <c r="CC3501" s="230"/>
      <c r="CD3501" s="230"/>
      <c r="CE3501" s="230"/>
      <c r="CF3501" s="230"/>
      <c r="CG3501" s="230"/>
      <c r="CH3501" s="230"/>
      <c r="CI3501" s="230"/>
      <c r="CJ3501" s="230"/>
    </row>
    <row r="3502" spans="1:88" ht="14.25" customHeight="1">
      <c r="A3502" s="123"/>
      <c r="B3502" s="122"/>
      <c r="C3502" s="123"/>
      <c r="E3502" s="224"/>
      <c r="F3502" s="224"/>
      <c r="G3502" s="224"/>
      <c r="H3502" s="224"/>
      <c r="I3502" s="232"/>
      <c r="J3502" s="224"/>
      <c r="K3502" s="224"/>
      <c r="L3502" s="224"/>
      <c r="M3502" s="233"/>
      <c r="N3502" s="224"/>
      <c r="P3502" s="233"/>
      <c r="Q3502" s="154"/>
      <c r="R3502" s="154"/>
      <c r="S3502" s="154"/>
      <c r="T3502" s="154"/>
      <c r="U3502" s="236"/>
      <c r="V3502" s="225"/>
      <c r="W3502" s="246"/>
      <c r="X3502" s="247"/>
      <c r="Y3502" s="248"/>
      <c r="Z3502" s="249"/>
      <c r="AA3502" s="249"/>
      <c r="AB3502" s="256"/>
      <c r="AC3502" s="256"/>
      <c r="AD3502" s="230"/>
      <c r="AE3502" s="251"/>
      <c r="AF3502" s="252"/>
      <c r="AG3502" s="255"/>
      <c r="AH3502" s="253"/>
      <c r="AI3502" s="230"/>
      <c r="AJ3502" s="230"/>
      <c r="AK3502" s="230"/>
      <c r="AL3502" s="230"/>
      <c r="AM3502" s="230"/>
      <c r="AN3502" s="230"/>
      <c r="AO3502" s="230"/>
      <c r="AP3502" s="230"/>
      <c r="AQ3502" s="230"/>
      <c r="AR3502" s="249"/>
      <c r="AS3502" s="230"/>
      <c r="AT3502" s="230"/>
      <c r="AU3502" s="230"/>
      <c r="AV3502" s="230"/>
      <c r="AW3502" s="230"/>
      <c r="AX3502" s="230"/>
      <c r="AY3502" s="230"/>
      <c r="AZ3502" s="230"/>
      <c r="BA3502" s="230"/>
      <c r="BB3502" s="230"/>
      <c r="BC3502" s="230"/>
      <c r="BD3502" s="230"/>
      <c r="BE3502" s="230"/>
      <c r="BF3502" s="230"/>
      <c r="BG3502" s="230"/>
      <c r="BH3502" s="230"/>
      <c r="BI3502" s="230"/>
      <c r="BJ3502" s="230"/>
      <c r="BK3502" s="230"/>
      <c r="BL3502" s="230"/>
      <c r="BM3502" s="230"/>
      <c r="BN3502" s="230"/>
      <c r="BO3502" s="230"/>
      <c r="BP3502" s="230"/>
      <c r="BQ3502" s="230"/>
      <c r="BR3502" s="230"/>
      <c r="BS3502" s="230"/>
      <c r="BT3502" s="230"/>
      <c r="BU3502" s="230"/>
      <c r="BV3502" s="230"/>
      <c r="BW3502" s="230"/>
      <c r="BX3502" s="230"/>
      <c r="BY3502" s="230"/>
      <c r="BZ3502" s="230"/>
      <c r="CA3502" s="230"/>
      <c r="CB3502" s="230"/>
      <c r="CC3502" s="230"/>
      <c r="CD3502" s="230"/>
      <c r="CE3502" s="230"/>
      <c r="CF3502" s="230"/>
      <c r="CG3502" s="230"/>
      <c r="CH3502" s="230"/>
      <c r="CI3502" s="230"/>
      <c r="CJ3502" s="230"/>
    </row>
    <row r="3503" spans="1:88" ht="14.25" customHeight="1">
      <c r="A3503" s="123"/>
      <c r="B3503" s="122"/>
      <c r="C3503" s="123"/>
      <c r="E3503" s="224"/>
      <c r="F3503" s="224"/>
      <c r="G3503" s="224"/>
      <c r="H3503" s="224"/>
      <c r="I3503" s="232"/>
      <c r="J3503" s="224"/>
      <c r="K3503" s="224"/>
      <c r="L3503" s="224"/>
      <c r="M3503" s="233"/>
      <c r="N3503" s="224"/>
      <c r="P3503" s="233"/>
      <c r="Q3503" s="154"/>
      <c r="R3503" s="154"/>
      <c r="S3503" s="154"/>
      <c r="T3503" s="154"/>
      <c r="U3503" s="236"/>
      <c r="V3503" s="225"/>
      <c r="W3503" s="246"/>
      <c r="X3503" s="247"/>
      <c r="Y3503" s="248"/>
      <c r="Z3503" s="249"/>
      <c r="AA3503" s="249"/>
      <c r="AB3503" s="256"/>
      <c r="AC3503" s="256"/>
      <c r="AD3503" s="230"/>
      <c r="AE3503" s="251"/>
      <c r="AF3503" s="252"/>
      <c r="AG3503" s="255"/>
      <c r="AH3503" s="253"/>
      <c r="AI3503" s="230"/>
      <c r="AJ3503" s="230"/>
      <c r="AK3503" s="230"/>
      <c r="AL3503" s="230"/>
      <c r="AM3503" s="230"/>
      <c r="AN3503" s="230"/>
      <c r="AO3503" s="230"/>
      <c r="AP3503" s="230"/>
      <c r="AQ3503" s="230"/>
      <c r="AR3503" s="249"/>
      <c r="AS3503" s="230"/>
      <c r="AT3503" s="230"/>
      <c r="AU3503" s="230"/>
      <c r="AV3503" s="230"/>
      <c r="AW3503" s="230"/>
      <c r="AX3503" s="230"/>
      <c r="AY3503" s="230"/>
      <c r="AZ3503" s="230"/>
      <c r="BA3503" s="230"/>
      <c r="BB3503" s="230"/>
      <c r="BC3503" s="230"/>
      <c r="BD3503" s="230"/>
      <c r="BE3503" s="230"/>
      <c r="BF3503" s="230"/>
      <c r="BG3503" s="230"/>
      <c r="BH3503" s="230"/>
      <c r="BI3503" s="230"/>
      <c r="BJ3503" s="230"/>
      <c r="BK3503" s="230"/>
      <c r="BL3503" s="230"/>
      <c r="BM3503" s="230"/>
      <c r="BN3503" s="230"/>
      <c r="BO3503" s="230"/>
      <c r="BP3503" s="230"/>
      <c r="BQ3503" s="230"/>
      <c r="BR3503" s="230"/>
      <c r="BS3503" s="230"/>
      <c r="BT3503" s="230"/>
      <c r="BU3503" s="230"/>
      <c r="BV3503" s="230"/>
      <c r="BW3503" s="230"/>
      <c r="BX3503" s="230"/>
      <c r="BY3503" s="230"/>
      <c r="BZ3503" s="230"/>
      <c r="CA3503" s="230"/>
      <c r="CB3503" s="230"/>
      <c r="CC3503" s="230"/>
      <c r="CD3503" s="230"/>
      <c r="CE3503" s="230"/>
      <c r="CF3503" s="230"/>
      <c r="CG3503" s="230"/>
      <c r="CH3503" s="230"/>
      <c r="CI3503" s="230"/>
      <c r="CJ3503" s="230"/>
    </row>
    <row r="3504" spans="1:88" ht="14.25" customHeight="1">
      <c r="A3504" s="123"/>
      <c r="B3504" s="122"/>
      <c r="C3504" s="123"/>
      <c r="E3504" s="224"/>
      <c r="F3504" s="224"/>
      <c r="G3504" s="224"/>
      <c r="H3504" s="224"/>
      <c r="I3504" s="232"/>
      <c r="J3504" s="224"/>
      <c r="K3504" s="224"/>
      <c r="L3504" s="224"/>
      <c r="M3504" s="233"/>
      <c r="N3504" s="224"/>
      <c r="P3504" s="233"/>
      <c r="Q3504" s="154"/>
      <c r="R3504" s="154"/>
      <c r="S3504" s="154"/>
      <c r="T3504" s="154"/>
      <c r="U3504" s="236"/>
      <c r="V3504" s="225"/>
      <c r="W3504" s="246"/>
      <c r="X3504" s="247"/>
      <c r="Y3504" s="248"/>
      <c r="Z3504" s="249"/>
      <c r="AA3504" s="249"/>
      <c r="AB3504" s="256"/>
      <c r="AC3504" s="256"/>
      <c r="AD3504" s="230"/>
      <c r="AE3504" s="251"/>
      <c r="AF3504" s="252"/>
      <c r="AG3504" s="255"/>
      <c r="AH3504" s="253"/>
      <c r="AI3504" s="230"/>
      <c r="AJ3504" s="230"/>
      <c r="AK3504" s="230"/>
      <c r="AL3504" s="230"/>
      <c r="AM3504" s="230"/>
      <c r="AN3504" s="230"/>
      <c r="AO3504" s="230"/>
      <c r="AP3504" s="230"/>
      <c r="AQ3504" s="230"/>
      <c r="AR3504" s="249"/>
      <c r="AS3504" s="230"/>
      <c r="AT3504" s="230"/>
      <c r="AU3504" s="230"/>
      <c r="AV3504" s="230"/>
      <c r="AW3504" s="230"/>
      <c r="AX3504" s="230"/>
      <c r="AY3504" s="230"/>
      <c r="AZ3504" s="230"/>
      <c r="BA3504" s="230"/>
      <c r="BB3504" s="230"/>
      <c r="BC3504" s="230"/>
      <c r="BD3504" s="230"/>
      <c r="BE3504" s="230"/>
      <c r="BF3504" s="230"/>
      <c r="BG3504" s="230"/>
      <c r="BH3504" s="230"/>
      <c r="BI3504" s="230"/>
      <c r="BJ3504" s="230"/>
      <c r="BK3504" s="230"/>
      <c r="BL3504" s="230"/>
      <c r="BM3504" s="230"/>
      <c r="BN3504" s="230"/>
      <c r="BO3504" s="230"/>
      <c r="BP3504" s="230"/>
      <c r="BQ3504" s="230"/>
      <c r="BR3504" s="230"/>
      <c r="BS3504" s="230"/>
      <c r="BT3504" s="230"/>
      <c r="BU3504" s="230"/>
      <c r="BV3504" s="230"/>
      <c r="BW3504" s="230"/>
      <c r="BX3504" s="230"/>
      <c r="BY3504" s="230"/>
      <c r="BZ3504" s="230"/>
      <c r="CA3504" s="230"/>
      <c r="CB3504" s="230"/>
      <c r="CC3504" s="230"/>
      <c r="CD3504" s="230"/>
      <c r="CE3504" s="230"/>
      <c r="CF3504" s="230"/>
      <c r="CG3504" s="230"/>
      <c r="CH3504" s="230"/>
      <c r="CI3504" s="230"/>
      <c r="CJ3504" s="230"/>
    </row>
    <row r="3505" spans="1:88" ht="14.25" customHeight="1">
      <c r="A3505" s="123"/>
      <c r="B3505" s="122"/>
      <c r="C3505" s="123"/>
      <c r="E3505" s="224"/>
      <c r="F3505" s="224"/>
      <c r="G3505" s="224"/>
      <c r="H3505" s="224"/>
      <c r="I3505" s="232"/>
      <c r="J3505" s="224"/>
      <c r="K3505" s="224"/>
      <c r="L3505" s="224"/>
      <c r="M3505" s="233"/>
      <c r="N3505" s="224"/>
      <c r="P3505" s="233"/>
      <c r="Q3505" s="154"/>
      <c r="R3505" s="154"/>
      <c r="S3505" s="154"/>
      <c r="T3505" s="154"/>
      <c r="U3505" s="236"/>
      <c r="V3505" s="225"/>
      <c r="W3505" s="246"/>
      <c r="X3505" s="247"/>
      <c r="Y3505" s="248"/>
      <c r="Z3505" s="249"/>
      <c r="AA3505" s="249"/>
      <c r="AB3505" s="256"/>
      <c r="AC3505" s="256"/>
      <c r="AD3505" s="230"/>
      <c r="AE3505" s="251"/>
      <c r="AF3505" s="252"/>
      <c r="AG3505" s="255"/>
      <c r="AH3505" s="253"/>
      <c r="AI3505" s="230"/>
      <c r="AJ3505" s="230"/>
      <c r="AK3505" s="230"/>
      <c r="AL3505" s="230"/>
      <c r="AM3505" s="230"/>
      <c r="AN3505" s="230"/>
      <c r="AO3505" s="230"/>
      <c r="AP3505" s="230"/>
      <c r="AQ3505" s="230"/>
      <c r="AR3505" s="249"/>
      <c r="AS3505" s="230"/>
      <c r="AT3505" s="230"/>
      <c r="AU3505" s="230"/>
      <c r="AV3505" s="230"/>
      <c r="AW3505" s="230"/>
      <c r="AX3505" s="230"/>
      <c r="AY3505" s="230"/>
      <c r="AZ3505" s="230"/>
      <c r="BA3505" s="230"/>
      <c r="BB3505" s="230"/>
      <c r="BC3505" s="230"/>
      <c r="BD3505" s="230"/>
      <c r="BE3505" s="230"/>
      <c r="BF3505" s="230"/>
      <c r="BG3505" s="230"/>
      <c r="BH3505" s="230"/>
      <c r="BI3505" s="230"/>
      <c r="BJ3505" s="230"/>
      <c r="BK3505" s="230"/>
      <c r="BL3505" s="230"/>
      <c r="BM3505" s="230"/>
      <c r="BN3505" s="230"/>
      <c r="BO3505" s="230"/>
      <c r="BP3505" s="230"/>
      <c r="BQ3505" s="230"/>
      <c r="BR3505" s="230"/>
      <c r="BS3505" s="230"/>
      <c r="BT3505" s="230"/>
      <c r="BU3505" s="230"/>
      <c r="BV3505" s="230"/>
      <c r="BW3505" s="230"/>
      <c r="BX3505" s="230"/>
      <c r="BY3505" s="230"/>
      <c r="BZ3505" s="230"/>
      <c r="CA3505" s="230"/>
      <c r="CB3505" s="230"/>
      <c r="CC3505" s="230"/>
      <c r="CD3505" s="230"/>
      <c r="CE3505" s="230"/>
      <c r="CF3505" s="230"/>
      <c r="CG3505" s="230"/>
      <c r="CH3505" s="230"/>
      <c r="CI3505" s="230"/>
      <c r="CJ3505" s="230"/>
    </row>
    <row r="3506" spans="1:88" ht="14.25" customHeight="1">
      <c r="A3506" s="123"/>
      <c r="B3506" s="122"/>
      <c r="C3506" s="123"/>
      <c r="E3506" s="224"/>
      <c r="F3506" s="224"/>
      <c r="G3506" s="224"/>
      <c r="H3506" s="224"/>
      <c r="I3506" s="232"/>
      <c r="J3506" s="224"/>
      <c r="K3506" s="224"/>
      <c r="L3506" s="224"/>
      <c r="M3506" s="233"/>
      <c r="N3506" s="224"/>
      <c r="P3506" s="233"/>
      <c r="Q3506" s="154"/>
      <c r="R3506" s="154"/>
      <c r="S3506" s="154"/>
      <c r="T3506" s="154"/>
      <c r="U3506" s="236"/>
      <c r="V3506" s="225"/>
      <c r="W3506" s="246"/>
      <c r="X3506" s="247"/>
      <c r="Y3506" s="248"/>
      <c r="Z3506" s="249"/>
      <c r="AA3506" s="249"/>
      <c r="AB3506" s="256"/>
      <c r="AC3506" s="256"/>
      <c r="AD3506" s="230"/>
      <c r="AE3506" s="251"/>
      <c r="AF3506" s="252"/>
      <c r="AG3506" s="255"/>
      <c r="AH3506" s="253"/>
      <c r="AI3506" s="230"/>
      <c r="AJ3506" s="230"/>
      <c r="AK3506" s="230"/>
      <c r="AL3506" s="230"/>
      <c r="AM3506" s="230"/>
      <c r="AN3506" s="230"/>
      <c r="AO3506" s="230"/>
      <c r="AP3506" s="230"/>
      <c r="AQ3506" s="230"/>
      <c r="AR3506" s="249"/>
      <c r="AS3506" s="230"/>
      <c r="AT3506" s="230"/>
      <c r="AU3506" s="230"/>
      <c r="AV3506" s="230"/>
      <c r="AW3506" s="230"/>
      <c r="AX3506" s="230"/>
      <c r="AY3506" s="230"/>
      <c r="AZ3506" s="230"/>
      <c r="BA3506" s="230"/>
      <c r="BB3506" s="230"/>
      <c r="BC3506" s="230"/>
      <c r="BD3506" s="230"/>
      <c r="BE3506" s="230"/>
      <c r="BF3506" s="230"/>
      <c r="BG3506" s="230"/>
      <c r="BH3506" s="230"/>
      <c r="BI3506" s="230"/>
      <c r="BJ3506" s="230"/>
      <c r="BK3506" s="230"/>
      <c r="BL3506" s="230"/>
      <c r="BM3506" s="230"/>
      <c r="BN3506" s="230"/>
      <c r="BO3506" s="230"/>
      <c r="BP3506" s="230"/>
      <c r="BQ3506" s="230"/>
      <c r="BR3506" s="230"/>
      <c r="BS3506" s="230"/>
      <c r="BT3506" s="230"/>
      <c r="BU3506" s="230"/>
      <c r="BV3506" s="230"/>
      <c r="BW3506" s="230"/>
      <c r="BX3506" s="230"/>
      <c r="BY3506" s="230"/>
      <c r="BZ3506" s="230"/>
      <c r="CA3506" s="230"/>
      <c r="CB3506" s="230"/>
      <c r="CC3506" s="230"/>
      <c r="CD3506" s="230"/>
      <c r="CE3506" s="230"/>
      <c r="CF3506" s="230"/>
      <c r="CG3506" s="230"/>
      <c r="CH3506" s="230"/>
      <c r="CI3506" s="230"/>
      <c r="CJ3506" s="230"/>
    </row>
    <row r="3507" spans="1:88" ht="14.25" customHeight="1">
      <c r="A3507" s="123"/>
      <c r="B3507" s="122"/>
      <c r="C3507" s="123"/>
      <c r="E3507" s="224"/>
      <c r="F3507" s="224"/>
      <c r="G3507" s="224"/>
      <c r="H3507" s="224"/>
      <c r="I3507" s="232"/>
      <c r="J3507" s="224"/>
      <c r="K3507" s="224"/>
      <c r="L3507" s="224"/>
      <c r="M3507" s="233"/>
      <c r="N3507" s="224"/>
      <c r="P3507" s="233"/>
      <c r="Q3507" s="154"/>
      <c r="R3507" s="154"/>
      <c r="S3507" s="154"/>
      <c r="T3507" s="154"/>
      <c r="U3507" s="236"/>
      <c r="V3507" s="225"/>
      <c r="W3507" s="246"/>
      <c r="X3507" s="247"/>
      <c r="Y3507" s="248"/>
      <c r="Z3507" s="249"/>
      <c r="AA3507" s="249"/>
      <c r="AB3507" s="256"/>
      <c r="AC3507" s="256"/>
      <c r="AD3507" s="230"/>
      <c r="AE3507" s="251"/>
      <c r="AF3507" s="252"/>
      <c r="AG3507" s="255"/>
      <c r="AH3507" s="253"/>
      <c r="AI3507" s="230"/>
      <c r="AJ3507" s="230"/>
      <c r="AK3507" s="230"/>
      <c r="AL3507" s="230"/>
      <c r="AM3507" s="230"/>
      <c r="AN3507" s="230"/>
      <c r="AO3507" s="230"/>
      <c r="AP3507" s="230"/>
      <c r="AQ3507" s="230"/>
      <c r="AR3507" s="249"/>
      <c r="AS3507" s="230"/>
      <c r="AT3507" s="230"/>
      <c r="AU3507" s="230"/>
      <c r="AV3507" s="230"/>
      <c r="AW3507" s="230"/>
      <c r="AX3507" s="230"/>
      <c r="AY3507" s="230"/>
      <c r="AZ3507" s="230"/>
      <c r="BA3507" s="230"/>
      <c r="BB3507" s="230"/>
      <c r="BC3507" s="230"/>
      <c r="BD3507" s="230"/>
      <c r="BE3507" s="230"/>
      <c r="BF3507" s="230"/>
      <c r="BG3507" s="230"/>
      <c r="BH3507" s="230"/>
      <c r="BI3507" s="230"/>
      <c r="BJ3507" s="230"/>
      <c r="BK3507" s="230"/>
      <c r="BL3507" s="230"/>
      <c r="BM3507" s="230"/>
      <c r="BN3507" s="230"/>
      <c r="BO3507" s="230"/>
      <c r="BP3507" s="230"/>
      <c r="BQ3507" s="230"/>
      <c r="BR3507" s="230"/>
      <c r="BS3507" s="230"/>
      <c r="BT3507" s="230"/>
      <c r="BU3507" s="230"/>
      <c r="BV3507" s="230"/>
      <c r="BW3507" s="230"/>
      <c r="BX3507" s="230"/>
      <c r="BY3507" s="230"/>
      <c r="BZ3507" s="230"/>
      <c r="CA3507" s="230"/>
      <c r="CB3507" s="230"/>
      <c r="CC3507" s="230"/>
      <c r="CD3507" s="230"/>
      <c r="CE3507" s="230"/>
      <c r="CF3507" s="230"/>
      <c r="CG3507" s="230"/>
      <c r="CH3507" s="230"/>
      <c r="CI3507" s="230"/>
      <c r="CJ3507" s="230"/>
    </row>
    <row r="3508" spans="1:88" ht="14.25" customHeight="1">
      <c r="A3508" s="123"/>
      <c r="B3508" s="122"/>
      <c r="C3508" s="123"/>
      <c r="E3508" s="224"/>
      <c r="F3508" s="224"/>
      <c r="G3508" s="224"/>
      <c r="H3508" s="224"/>
      <c r="I3508" s="232"/>
      <c r="J3508" s="224"/>
      <c r="K3508" s="224"/>
      <c r="L3508" s="224"/>
      <c r="M3508" s="233"/>
      <c r="N3508" s="224"/>
      <c r="P3508" s="233"/>
      <c r="Q3508" s="154"/>
      <c r="R3508" s="154"/>
      <c r="S3508" s="154"/>
      <c r="T3508" s="154"/>
      <c r="U3508" s="236"/>
      <c r="V3508" s="225"/>
      <c r="W3508" s="246"/>
      <c r="X3508" s="247"/>
      <c r="Y3508" s="248"/>
      <c r="Z3508" s="249"/>
      <c r="AA3508" s="249"/>
      <c r="AB3508" s="256"/>
      <c r="AC3508" s="256"/>
      <c r="AD3508" s="230"/>
      <c r="AE3508" s="251"/>
      <c r="AF3508" s="252"/>
      <c r="AG3508" s="255"/>
      <c r="AH3508" s="253"/>
      <c r="AI3508" s="230"/>
      <c r="AJ3508" s="230"/>
      <c r="AK3508" s="230"/>
      <c r="AL3508" s="230"/>
      <c r="AM3508" s="230"/>
      <c r="AN3508" s="230"/>
      <c r="AO3508" s="230"/>
      <c r="AP3508" s="230"/>
      <c r="AQ3508" s="230"/>
      <c r="AR3508" s="249"/>
      <c r="AS3508" s="230"/>
      <c r="AT3508" s="230"/>
      <c r="AU3508" s="230"/>
      <c r="AV3508" s="230"/>
      <c r="AW3508" s="230"/>
      <c r="AX3508" s="230"/>
      <c r="AY3508" s="230"/>
      <c r="AZ3508" s="230"/>
      <c r="BA3508" s="230"/>
      <c r="BB3508" s="230"/>
      <c r="BC3508" s="230"/>
      <c r="BD3508" s="230"/>
      <c r="BE3508" s="230"/>
      <c r="BF3508" s="230"/>
      <c r="BG3508" s="230"/>
      <c r="BH3508" s="230"/>
      <c r="BI3508" s="230"/>
      <c r="BJ3508" s="230"/>
      <c r="BK3508" s="230"/>
      <c r="BL3508" s="230"/>
      <c r="BM3508" s="230"/>
      <c r="BN3508" s="230"/>
      <c r="BO3508" s="230"/>
      <c r="BP3508" s="230"/>
      <c r="BQ3508" s="230"/>
      <c r="BR3508" s="230"/>
      <c r="BS3508" s="230"/>
      <c r="BT3508" s="230"/>
      <c r="BU3508" s="230"/>
      <c r="BV3508" s="230"/>
      <c r="BW3508" s="230"/>
      <c r="BX3508" s="230"/>
      <c r="BY3508" s="230"/>
      <c r="BZ3508" s="230"/>
      <c r="CA3508" s="230"/>
      <c r="CB3508" s="230"/>
      <c r="CC3508" s="230"/>
      <c r="CD3508" s="230"/>
      <c r="CE3508" s="230"/>
      <c r="CF3508" s="230"/>
      <c r="CG3508" s="230"/>
      <c r="CH3508" s="230"/>
      <c r="CI3508" s="230"/>
      <c r="CJ3508" s="230"/>
    </row>
    <row r="3509" spans="1:88" ht="14.25" customHeight="1">
      <c r="A3509" s="123"/>
      <c r="B3509" s="122"/>
      <c r="C3509" s="123"/>
      <c r="E3509" s="224"/>
      <c r="F3509" s="224"/>
      <c r="G3509" s="224"/>
      <c r="H3509" s="224"/>
      <c r="I3509" s="232"/>
      <c r="J3509" s="224"/>
      <c r="K3509" s="224"/>
      <c r="L3509" s="224"/>
      <c r="M3509" s="233"/>
      <c r="N3509" s="224"/>
      <c r="P3509" s="233"/>
      <c r="Q3509" s="154"/>
      <c r="R3509" s="154"/>
      <c r="S3509" s="154"/>
      <c r="T3509" s="154"/>
      <c r="U3509" s="236"/>
      <c r="V3509" s="225"/>
      <c r="W3509" s="246"/>
      <c r="X3509" s="247"/>
      <c r="Y3509" s="248"/>
      <c r="Z3509" s="249"/>
      <c r="AA3509" s="249"/>
      <c r="AB3509" s="256"/>
      <c r="AC3509" s="256"/>
      <c r="AD3509" s="230"/>
      <c r="AE3509" s="251"/>
      <c r="AF3509" s="252"/>
      <c r="AG3509" s="255"/>
      <c r="AH3509" s="253"/>
      <c r="AI3509" s="230"/>
      <c r="AJ3509" s="230"/>
      <c r="AK3509" s="230"/>
      <c r="AL3509" s="230"/>
      <c r="AM3509" s="230"/>
      <c r="AN3509" s="230"/>
      <c r="AO3509" s="230"/>
      <c r="AP3509" s="230"/>
      <c r="AQ3509" s="230"/>
      <c r="AR3509" s="249"/>
      <c r="AS3509" s="230"/>
      <c r="AT3509" s="230"/>
      <c r="AU3509" s="230"/>
      <c r="AV3509" s="230"/>
      <c r="AW3509" s="230"/>
      <c r="AX3509" s="230"/>
      <c r="AY3509" s="230"/>
      <c r="AZ3509" s="230"/>
      <c r="BA3509" s="230"/>
      <c r="BB3509" s="230"/>
      <c r="BC3509" s="230"/>
      <c r="BD3509" s="230"/>
      <c r="BE3509" s="230"/>
      <c r="BF3509" s="230"/>
      <c r="BG3509" s="230"/>
      <c r="BH3509" s="230"/>
      <c r="BI3509" s="230"/>
      <c r="BJ3509" s="230"/>
      <c r="BK3509" s="230"/>
      <c r="BL3509" s="230"/>
      <c r="BM3509" s="230"/>
      <c r="BN3509" s="230"/>
      <c r="BO3509" s="230"/>
      <c r="BP3509" s="230"/>
      <c r="BQ3509" s="230"/>
      <c r="BR3509" s="230"/>
      <c r="BS3509" s="230"/>
      <c r="BT3509" s="230"/>
      <c r="BU3509" s="230"/>
      <c r="BV3509" s="230"/>
      <c r="BW3509" s="230"/>
      <c r="BX3509" s="230"/>
      <c r="BY3509" s="230"/>
      <c r="BZ3509" s="230"/>
      <c r="CA3509" s="230"/>
      <c r="CB3509" s="230"/>
      <c r="CC3509" s="230"/>
      <c r="CD3509" s="230"/>
      <c r="CE3509" s="230"/>
      <c r="CF3509" s="230"/>
      <c r="CG3509" s="230"/>
      <c r="CH3509" s="230"/>
      <c r="CI3509" s="230"/>
      <c r="CJ3509" s="230"/>
    </row>
    <row r="3510" spans="1:88" ht="14.25" customHeight="1">
      <c r="A3510" s="123"/>
      <c r="B3510" s="122"/>
      <c r="C3510" s="123"/>
      <c r="E3510" s="224"/>
      <c r="F3510" s="224"/>
      <c r="G3510" s="224"/>
      <c r="H3510" s="224"/>
      <c r="I3510" s="232"/>
      <c r="J3510" s="224"/>
      <c r="K3510" s="224"/>
      <c r="L3510" s="224"/>
      <c r="M3510" s="233"/>
      <c r="N3510" s="224"/>
      <c r="P3510" s="233"/>
      <c r="Q3510" s="154"/>
      <c r="R3510" s="154"/>
      <c r="S3510" s="154"/>
      <c r="T3510" s="154"/>
      <c r="U3510" s="236"/>
      <c r="V3510" s="225"/>
      <c r="W3510" s="246"/>
      <c r="X3510" s="247"/>
      <c r="Y3510" s="248"/>
      <c r="Z3510" s="249"/>
      <c r="AA3510" s="249"/>
      <c r="AB3510" s="256"/>
      <c r="AC3510" s="256"/>
      <c r="AD3510" s="230"/>
      <c r="AE3510" s="251"/>
      <c r="AF3510" s="252"/>
      <c r="AG3510" s="255"/>
      <c r="AH3510" s="253"/>
      <c r="AI3510" s="230"/>
      <c r="AJ3510" s="230"/>
      <c r="AK3510" s="230"/>
      <c r="AL3510" s="230"/>
      <c r="AM3510" s="230"/>
      <c r="AN3510" s="230"/>
      <c r="AO3510" s="230"/>
      <c r="AP3510" s="230"/>
      <c r="AQ3510" s="230"/>
      <c r="AR3510" s="249"/>
      <c r="AS3510" s="230"/>
      <c r="AT3510" s="230"/>
      <c r="AU3510" s="230"/>
      <c r="AV3510" s="230"/>
      <c r="AW3510" s="230"/>
      <c r="AX3510" s="230"/>
      <c r="AY3510" s="230"/>
      <c r="AZ3510" s="230"/>
      <c r="BA3510" s="230"/>
      <c r="BB3510" s="230"/>
      <c r="BC3510" s="230"/>
      <c r="BD3510" s="230"/>
      <c r="BE3510" s="230"/>
      <c r="BF3510" s="230"/>
      <c r="BG3510" s="230"/>
      <c r="BH3510" s="230"/>
      <c r="BI3510" s="230"/>
      <c r="BJ3510" s="230"/>
      <c r="BK3510" s="230"/>
      <c r="BL3510" s="230"/>
      <c r="BM3510" s="230"/>
      <c r="BN3510" s="230"/>
      <c r="BO3510" s="230"/>
      <c r="BP3510" s="230"/>
      <c r="BQ3510" s="230"/>
      <c r="BR3510" s="230"/>
      <c r="BS3510" s="230"/>
      <c r="BT3510" s="230"/>
      <c r="BU3510" s="230"/>
      <c r="BV3510" s="230"/>
      <c r="BW3510" s="230"/>
      <c r="BX3510" s="230"/>
      <c r="BY3510" s="230"/>
      <c r="BZ3510" s="230"/>
      <c r="CA3510" s="230"/>
      <c r="CB3510" s="230"/>
      <c r="CC3510" s="230"/>
      <c r="CD3510" s="230"/>
      <c r="CE3510" s="230"/>
      <c r="CF3510" s="230"/>
      <c r="CG3510" s="230"/>
      <c r="CH3510" s="230"/>
      <c r="CI3510" s="230"/>
      <c r="CJ3510" s="230"/>
    </row>
    <row r="3511" spans="1:88" ht="14.25" customHeight="1">
      <c r="A3511" s="123"/>
      <c r="B3511" s="122"/>
      <c r="C3511" s="123"/>
      <c r="E3511" s="224"/>
      <c r="F3511" s="224"/>
      <c r="G3511" s="224"/>
      <c r="H3511" s="224"/>
      <c r="I3511" s="232"/>
      <c r="J3511" s="224"/>
      <c r="K3511" s="224"/>
      <c r="L3511" s="224"/>
      <c r="M3511" s="233"/>
      <c r="N3511" s="224"/>
      <c r="P3511" s="233"/>
      <c r="Q3511" s="154"/>
      <c r="R3511" s="154"/>
      <c r="S3511" s="154"/>
      <c r="T3511" s="154"/>
      <c r="U3511" s="236"/>
      <c r="V3511" s="225"/>
      <c r="W3511" s="246"/>
      <c r="X3511" s="247"/>
      <c r="Y3511" s="248"/>
      <c r="Z3511" s="249"/>
      <c r="AA3511" s="249"/>
      <c r="AB3511" s="256"/>
      <c r="AC3511" s="256"/>
      <c r="AD3511" s="230"/>
      <c r="AE3511" s="251"/>
      <c r="AF3511" s="252"/>
      <c r="AG3511" s="255"/>
      <c r="AH3511" s="253"/>
      <c r="AI3511" s="230"/>
      <c r="AJ3511" s="230"/>
      <c r="AK3511" s="230"/>
      <c r="AL3511" s="230"/>
      <c r="AM3511" s="230"/>
      <c r="AN3511" s="230"/>
      <c r="AO3511" s="230"/>
      <c r="AP3511" s="230"/>
      <c r="AQ3511" s="230"/>
      <c r="AR3511" s="249"/>
      <c r="AS3511" s="230"/>
      <c r="AT3511" s="230"/>
      <c r="AU3511" s="230"/>
      <c r="AV3511" s="230"/>
      <c r="AW3511" s="230"/>
      <c r="AX3511" s="230"/>
      <c r="AY3511" s="230"/>
      <c r="AZ3511" s="230"/>
      <c r="BA3511" s="230"/>
      <c r="BB3511" s="230"/>
      <c r="BC3511" s="230"/>
      <c r="BD3511" s="230"/>
      <c r="BE3511" s="230"/>
      <c r="BF3511" s="230"/>
      <c r="BG3511" s="230"/>
      <c r="BH3511" s="230"/>
      <c r="BI3511" s="230"/>
      <c r="BJ3511" s="230"/>
      <c r="BK3511" s="230"/>
      <c r="BL3511" s="230"/>
      <c r="BM3511" s="230"/>
      <c r="BN3511" s="230"/>
      <c r="BO3511" s="230"/>
      <c r="BP3511" s="230"/>
      <c r="BQ3511" s="230"/>
      <c r="BR3511" s="230"/>
      <c r="BS3511" s="230"/>
      <c r="BT3511" s="230"/>
      <c r="BU3511" s="230"/>
      <c r="BV3511" s="230"/>
      <c r="BW3511" s="230"/>
      <c r="BX3511" s="230"/>
      <c r="BY3511" s="230"/>
      <c r="BZ3511" s="230"/>
      <c r="CA3511" s="230"/>
      <c r="CB3511" s="230"/>
      <c r="CC3511" s="230"/>
      <c r="CD3511" s="230"/>
      <c r="CE3511" s="230"/>
      <c r="CF3511" s="230"/>
      <c r="CG3511" s="230"/>
      <c r="CH3511" s="230"/>
      <c r="CI3511" s="230"/>
      <c r="CJ3511" s="230"/>
    </row>
    <row r="3512" spans="1:88" ht="14.25" customHeight="1">
      <c r="A3512" s="123"/>
      <c r="B3512" s="122"/>
      <c r="C3512" s="123"/>
      <c r="E3512" s="224"/>
      <c r="F3512" s="224"/>
      <c r="G3512" s="224"/>
      <c r="H3512" s="224"/>
      <c r="I3512" s="232"/>
      <c r="J3512" s="224"/>
      <c r="K3512" s="224"/>
      <c r="L3512" s="224"/>
      <c r="M3512" s="233"/>
      <c r="N3512" s="224"/>
      <c r="P3512" s="233"/>
      <c r="Q3512" s="154"/>
      <c r="R3512" s="154"/>
      <c r="S3512" s="154"/>
      <c r="T3512" s="154"/>
      <c r="U3512" s="236"/>
      <c r="V3512" s="225"/>
      <c r="W3512" s="246"/>
      <c r="X3512" s="247"/>
      <c r="Y3512" s="248"/>
      <c r="Z3512" s="249"/>
      <c r="AA3512" s="249"/>
      <c r="AB3512" s="256"/>
      <c r="AC3512" s="256"/>
      <c r="AD3512" s="230"/>
      <c r="AE3512" s="251"/>
      <c r="AF3512" s="252"/>
      <c r="AG3512" s="255"/>
      <c r="AH3512" s="253"/>
      <c r="AI3512" s="230"/>
      <c r="AJ3512" s="230"/>
      <c r="AK3512" s="230"/>
      <c r="AL3512" s="230"/>
      <c r="AM3512" s="230"/>
      <c r="AN3512" s="230"/>
      <c r="AO3512" s="230"/>
      <c r="AP3512" s="230"/>
      <c r="AQ3512" s="230"/>
      <c r="AR3512" s="249"/>
      <c r="AS3512" s="230"/>
      <c r="AT3512" s="230"/>
      <c r="AU3512" s="230"/>
      <c r="AV3512" s="230"/>
      <c r="AW3512" s="230"/>
      <c r="AX3512" s="230"/>
      <c r="AY3512" s="230"/>
      <c r="AZ3512" s="230"/>
      <c r="BA3512" s="230"/>
      <c r="BB3512" s="230"/>
      <c r="BC3512" s="230"/>
      <c r="BD3512" s="230"/>
      <c r="BE3512" s="230"/>
      <c r="BF3512" s="230"/>
      <c r="BG3512" s="230"/>
      <c r="BH3512" s="230"/>
      <c r="BI3512" s="230"/>
      <c r="BJ3512" s="230"/>
      <c r="BK3512" s="230"/>
      <c r="BL3512" s="230"/>
      <c r="BM3512" s="230"/>
      <c r="BN3512" s="230"/>
      <c r="BO3512" s="230"/>
      <c r="BP3512" s="230"/>
      <c r="BQ3512" s="230"/>
      <c r="BR3512" s="230"/>
      <c r="BS3512" s="230"/>
      <c r="BT3512" s="230"/>
      <c r="BU3512" s="230"/>
      <c r="BV3512" s="230"/>
      <c r="BW3512" s="230"/>
      <c r="BX3512" s="230"/>
      <c r="BY3512" s="230"/>
      <c r="BZ3512" s="230"/>
      <c r="CA3512" s="230"/>
      <c r="CB3512" s="230"/>
      <c r="CC3512" s="230"/>
      <c r="CD3512" s="230"/>
      <c r="CE3512" s="230"/>
      <c r="CF3512" s="230"/>
      <c r="CG3512" s="230"/>
      <c r="CH3512" s="230"/>
      <c r="CI3512" s="230"/>
      <c r="CJ3512" s="230"/>
    </row>
    <row r="3513" spans="1:88" ht="14.25" customHeight="1">
      <c r="A3513" s="123"/>
      <c r="B3513" s="122"/>
      <c r="C3513" s="123"/>
      <c r="E3513" s="224"/>
      <c r="F3513" s="224"/>
      <c r="G3513" s="224"/>
      <c r="H3513" s="224"/>
      <c r="I3513" s="232"/>
      <c r="J3513" s="224"/>
      <c r="K3513" s="224"/>
      <c r="L3513" s="224"/>
      <c r="M3513" s="233"/>
      <c r="N3513" s="224"/>
      <c r="P3513" s="233"/>
      <c r="Q3513" s="154"/>
      <c r="R3513" s="154"/>
      <c r="S3513" s="154"/>
      <c r="T3513" s="154"/>
      <c r="U3513" s="236"/>
      <c r="V3513" s="225"/>
      <c r="W3513" s="246"/>
      <c r="X3513" s="247"/>
      <c r="Y3513" s="248"/>
      <c r="Z3513" s="249"/>
      <c r="AA3513" s="249"/>
      <c r="AB3513" s="256"/>
      <c r="AC3513" s="256"/>
      <c r="AD3513" s="230"/>
      <c r="AE3513" s="251"/>
      <c r="AF3513" s="252"/>
      <c r="AG3513" s="255"/>
      <c r="AH3513" s="253"/>
      <c r="AI3513" s="230"/>
      <c r="AJ3513" s="230"/>
      <c r="AK3513" s="230"/>
      <c r="AL3513" s="230"/>
      <c r="AM3513" s="230"/>
      <c r="AN3513" s="230"/>
      <c r="AO3513" s="230"/>
      <c r="AP3513" s="230"/>
      <c r="AQ3513" s="230"/>
      <c r="AR3513" s="249"/>
      <c r="AS3513" s="230"/>
      <c r="AT3513" s="230"/>
      <c r="AU3513" s="230"/>
      <c r="AV3513" s="230"/>
      <c r="AW3513" s="230"/>
      <c r="AX3513" s="230"/>
      <c r="AY3513" s="230"/>
      <c r="AZ3513" s="230"/>
      <c r="BA3513" s="230"/>
      <c r="BB3513" s="230"/>
      <c r="BC3513" s="230"/>
      <c r="BD3513" s="230"/>
      <c r="BE3513" s="230"/>
      <c r="BF3513" s="230"/>
      <c r="BG3513" s="230"/>
      <c r="BH3513" s="230"/>
      <c r="BI3513" s="230"/>
      <c r="BJ3513" s="230"/>
      <c r="BK3513" s="230"/>
      <c r="BL3513" s="230"/>
      <c r="BM3513" s="230"/>
      <c r="BN3513" s="230"/>
      <c r="BO3513" s="230"/>
      <c r="BP3513" s="230"/>
      <c r="BQ3513" s="230"/>
      <c r="BR3513" s="230"/>
      <c r="BS3513" s="230"/>
      <c r="BT3513" s="230"/>
      <c r="BU3513" s="230"/>
      <c r="BV3513" s="230"/>
      <c r="BW3513" s="230"/>
      <c r="BX3513" s="230"/>
      <c r="BY3513" s="230"/>
      <c r="BZ3513" s="230"/>
      <c r="CA3513" s="230"/>
      <c r="CB3513" s="230"/>
      <c r="CC3513" s="230"/>
      <c r="CD3513" s="230"/>
      <c r="CE3513" s="230"/>
      <c r="CF3513" s="230"/>
      <c r="CG3513" s="230"/>
      <c r="CH3513" s="230"/>
      <c r="CI3513" s="230"/>
      <c r="CJ3513" s="230"/>
    </row>
    <row r="3514" spans="1:88" ht="14.25" customHeight="1">
      <c r="A3514" s="123"/>
      <c r="B3514" s="122"/>
      <c r="C3514" s="123"/>
      <c r="E3514" s="224"/>
      <c r="F3514" s="224"/>
      <c r="G3514" s="224"/>
      <c r="H3514" s="224"/>
      <c r="I3514" s="232"/>
      <c r="J3514" s="224"/>
      <c r="K3514" s="224"/>
      <c r="L3514" s="224"/>
      <c r="M3514" s="233"/>
      <c r="N3514" s="224"/>
      <c r="P3514" s="233"/>
      <c r="Q3514" s="154"/>
      <c r="R3514" s="154"/>
      <c r="S3514" s="154"/>
      <c r="T3514" s="154"/>
      <c r="U3514" s="236"/>
      <c r="V3514" s="225"/>
      <c r="W3514" s="246"/>
      <c r="X3514" s="247"/>
      <c r="Y3514" s="248"/>
      <c r="Z3514" s="249"/>
      <c r="AA3514" s="249"/>
      <c r="AB3514" s="256"/>
      <c r="AC3514" s="256"/>
      <c r="AD3514" s="230"/>
      <c r="AE3514" s="251"/>
      <c r="AF3514" s="252"/>
      <c r="AG3514" s="255"/>
      <c r="AH3514" s="253"/>
      <c r="AI3514" s="230"/>
      <c r="AJ3514" s="230"/>
      <c r="AK3514" s="230"/>
      <c r="AL3514" s="230"/>
      <c r="AM3514" s="230"/>
      <c r="AN3514" s="230"/>
      <c r="AO3514" s="230"/>
      <c r="AP3514" s="230"/>
      <c r="AQ3514" s="230"/>
      <c r="AR3514" s="249"/>
      <c r="AS3514" s="230"/>
      <c r="AT3514" s="230"/>
      <c r="AU3514" s="230"/>
      <c r="AV3514" s="230"/>
      <c r="AW3514" s="230"/>
      <c r="AX3514" s="230"/>
      <c r="AY3514" s="230"/>
      <c r="AZ3514" s="230"/>
      <c r="BA3514" s="230"/>
      <c r="BB3514" s="230"/>
      <c r="BC3514" s="230"/>
      <c r="BD3514" s="230"/>
      <c r="BE3514" s="230"/>
      <c r="BF3514" s="230"/>
      <c r="BG3514" s="230"/>
      <c r="BH3514" s="230"/>
      <c r="BI3514" s="230"/>
      <c r="BJ3514" s="230"/>
      <c r="BK3514" s="230"/>
      <c r="BL3514" s="230"/>
      <c r="BM3514" s="230"/>
      <c r="BN3514" s="230"/>
      <c r="BO3514" s="230"/>
      <c r="BP3514" s="230"/>
      <c r="BQ3514" s="230"/>
      <c r="BR3514" s="230"/>
      <c r="BS3514" s="230"/>
      <c r="BT3514" s="230"/>
      <c r="BU3514" s="230"/>
      <c r="BV3514" s="230"/>
      <c r="BW3514" s="230"/>
      <c r="BX3514" s="230"/>
      <c r="BY3514" s="230"/>
      <c r="BZ3514" s="230"/>
      <c r="CA3514" s="230"/>
      <c r="CB3514" s="230"/>
      <c r="CC3514" s="230"/>
      <c r="CD3514" s="230"/>
      <c r="CE3514" s="230"/>
      <c r="CF3514" s="230"/>
      <c r="CG3514" s="230"/>
      <c r="CH3514" s="230"/>
      <c r="CI3514" s="230"/>
      <c r="CJ3514" s="230"/>
    </row>
    <row r="3515" spans="1:88" ht="14.25" customHeight="1">
      <c r="A3515" s="123"/>
      <c r="B3515" s="122"/>
      <c r="C3515" s="123"/>
      <c r="E3515" s="224"/>
      <c r="F3515" s="224"/>
      <c r="G3515" s="224"/>
      <c r="H3515" s="224"/>
      <c r="I3515" s="232"/>
      <c r="J3515" s="224"/>
      <c r="K3515" s="224"/>
      <c r="L3515" s="224"/>
      <c r="M3515" s="233"/>
      <c r="N3515" s="224"/>
      <c r="P3515" s="233"/>
      <c r="Q3515" s="154"/>
      <c r="R3515" s="154"/>
      <c r="S3515" s="154"/>
      <c r="T3515" s="154"/>
      <c r="U3515" s="236"/>
      <c r="V3515" s="225"/>
      <c r="W3515" s="246"/>
      <c r="X3515" s="247"/>
      <c r="Y3515" s="248"/>
      <c r="Z3515" s="249"/>
      <c r="AA3515" s="249"/>
      <c r="AB3515" s="256"/>
      <c r="AC3515" s="256"/>
      <c r="AD3515" s="230"/>
      <c r="AE3515" s="251"/>
      <c r="AF3515" s="252"/>
      <c r="AG3515" s="255"/>
      <c r="AH3515" s="253"/>
      <c r="AI3515" s="230"/>
      <c r="AJ3515" s="230"/>
      <c r="AK3515" s="230"/>
      <c r="AL3515" s="230"/>
      <c r="AM3515" s="230"/>
      <c r="AN3515" s="230"/>
      <c r="AO3515" s="230"/>
      <c r="AP3515" s="230"/>
      <c r="AQ3515" s="230"/>
      <c r="AR3515" s="249"/>
      <c r="AS3515" s="230"/>
      <c r="AT3515" s="230"/>
      <c r="AU3515" s="230"/>
      <c r="AV3515" s="230"/>
      <c r="AW3515" s="230"/>
      <c r="AX3515" s="230"/>
      <c r="AY3515" s="230"/>
      <c r="AZ3515" s="230"/>
      <c r="BA3515" s="230"/>
      <c r="BB3515" s="230"/>
      <c r="BC3515" s="230"/>
      <c r="BD3515" s="230"/>
      <c r="BE3515" s="230"/>
      <c r="BF3515" s="230"/>
      <c r="BG3515" s="230"/>
      <c r="BH3515" s="230"/>
      <c r="BI3515" s="230"/>
      <c r="BJ3515" s="230"/>
      <c r="BK3515" s="230"/>
      <c r="BL3515" s="230"/>
      <c r="BM3515" s="230"/>
      <c r="BN3515" s="230"/>
      <c r="BO3515" s="230"/>
      <c r="BP3515" s="230"/>
      <c r="BQ3515" s="230"/>
      <c r="BR3515" s="230"/>
      <c r="BS3515" s="230"/>
      <c r="BT3515" s="230"/>
      <c r="BU3515" s="230"/>
      <c r="BV3515" s="230"/>
      <c r="BW3515" s="230"/>
      <c r="BX3515" s="230"/>
      <c r="BY3515" s="230"/>
      <c r="BZ3515" s="230"/>
      <c r="CA3515" s="230"/>
      <c r="CB3515" s="230"/>
      <c r="CC3515" s="230"/>
      <c r="CD3515" s="230"/>
      <c r="CE3515" s="230"/>
      <c r="CF3515" s="230"/>
      <c r="CG3515" s="230"/>
      <c r="CH3515" s="230"/>
      <c r="CI3515" s="230"/>
      <c r="CJ3515" s="230"/>
    </row>
    <row r="3516" spans="1:88" ht="14.25" customHeight="1">
      <c r="A3516" s="123"/>
      <c r="B3516" s="122"/>
      <c r="C3516" s="123"/>
      <c r="E3516" s="224"/>
      <c r="F3516" s="224"/>
      <c r="G3516" s="224"/>
      <c r="H3516" s="224"/>
      <c r="I3516" s="232"/>
      <c r="J3516" s="224"/>
      <c r="K3516" s="224"/>
      <c r="L3516" s="224"/>
      <c r="M3516" s="233"/>
      <c r="N3516" s="224"/>
      <c r="P3516" s="233"/>
      <c r="Q3516" s="154"/>
      <c r="R3516" s="154"/>
      <c r="S3516" s="154"/>
      <c r="T3516" s="154"/>
      <c r="U3516" s="236"/>
      <c r="V3516" s="225"/>
      <c r="W3516" s="246"/>
      <c r="X3516" s="247"/>
      <c r="Y3516" s="248"/>
      <c r="Z3516" s="249"/>
      <c r="AA3516" s="249"/>
      <c r="AB3516" s="256"/>
      <c r="AC3516" s="256"/>
      <c r="AD3516" s="230"/>
      <c r="AE3516" s="251"/>
      <c r="AF3516" s="252"/>
      <c r="AG3516" s="255"/>
      <c r="AH3516" s="253"/>
      <c r="AI3516" s="230"/>
      <c r="AJ3516" s="230"/>
      <c r="AK3516" s="230"/>
      <c r="AL3516" s="230"/>
      <c r="AM3516" s="230"/>
      <c r="AN3516" s="230"/>
      <c r="AO3516" s="230"/>
      <c r="AP3516" s="230"/>
      <c r="AQ3516" s="230"/>
      <c r="AR3516" s="249"/>
      <c r="AS3516" s="230"/>
      <c r="AT3516" s="230"/>
      <c r="AU3516" s="230"/>
      <c r="AV3516" s="230"/>
      <c r="AW3516" s="230"/>
      <c r="AX3516" s="230"/>
      <c r="AY3516" s="230"/>
      <c r="AZ3516" s="230"/>
      <c r="BA3516" s="230"/>
      <c r="BB3516" s="230"/>
      <c r="BC3516" s="230"/>
      <c r="BD3516" s="230"/>
      <c r="BE3516" s="230"/>
      <c r="BF3516" s="230"/>
      <c r="BG3516" s="230"/>
      <c r="BH3516" s="230"/>
      <c r="BI3516" s="230"/>
      <c r="BJ3516" s="230"/>
      <c r="BK3516" s="230"/>
      <c r="BL3516" s="230"/>
      <c r="BM3516" s="230"/>
      <c r="BN3516" s="230"/>
      <c r="BO3516" s="230"/>
      <c r="BP3516" s="230"/>
      <c r="BQ3516" s="230"/>
      <c r="BR3516" s="230"/>
      <c r="BS3516" s="230"/>
      <c r="BT3516" s="230"/>
      <c r="BU3516" s="230"/>
      <c r="BV3516" s="230"/>
      <c r="BW3516" s="230"/>
      <c r="BX3516" s="230"/>
      <c r="BY3516" s="230"/>
      <c r="BZ3516" s="230"/>
      <c r="CA3516" s="230"/>
      <c r="CB3516" s="230"/>
      <c r="CC3516" s="230"/>
      <c r="CD3516" s="230"/>
      <c r="CE3516" s="230"/>
      <c r="CF3516" s="230"/>
      <c r="CG3516" s="230"/>
      <c r="CH3516" s="230"/>
      <c r="CI3516" s="230"/>
      <c r="CJ3516" s="230"/>
    </row>
    <row r="3517" spans="1:88" ht="14.25" customHeight="1">
      <c r="A3517" s="123"/>
      <c r="B3517" s="122"/>
      <c r="C3517" s="123"/>
      <c r="E3517" s="224"/>
      <c r="F3517" s="224"/>
      <c r="G3517" s="224"/>
      <c r="H3517" s="224"/>
      <c r="I3517" s="232"/>
      <c r="J3517" s="224"/>
      <c r="K3517" s="224"/>
      <c r="L3517" s="224"/>
      <c r="M3517" s="233"/>
      <c r="N3517" s="224"/>
      <c r="P3517" s="233"/>
      <c r="Q3517" s="154"/>
      <c r="R3517" s="154"/>
      <c r="S3517" s="154"/>
      <c r="T3517" s="154"/>
      <c r="U3517" s="236"/>
      <c r="V3517" s="225"/>
      <c r="W3517" s="246"/>
      <c r="X3517" s="247"/>
      <c r="Y3517" s="248"/>
      <c r="Z3517" s="249"/>
      <c r="AA3517" s="249"/>
      <c r="AB3517" s="256"/>
      <c r="AC3517" s="256"/>
      <c r="AD3517" s="230"/>
      <c r="AE3517" s="251"/>
      <c r="AF3517" s="252"/>
      <c r="AG3517" s="255"/>
      <c r="AH3517" s="253"/>
      <c r="AI3517" s="230"/>
      <c r="AJ3517" s="230"/>
      <c r="AK3517" s="230"/>
      <c r="AL3517" s="230"/>
      <c r="AM3517" s="230"/>
      <c r="AN3517" s="230"/>
      <c r="AO3517" s="230"/>
      <c r="AP3517" s="230"/>
      <c r="AQ3517" s="230"/>
      <c r="AR3517" s="249"/>
      <c r="AS3517" s="230"/>
      <c r="AT3517" s="230"/>
      <c r="AU3517" s="230"/>
      <c r="AV3517" s="230"/>
      <c r="AW3517" s="230"/>
      <c r="AX3517" s="230"/>
      <c r="AY3517" s="230"/>
      <c r="AZ3517" s="230"/>
      <c r="BA3517" s="230"/>
      <c r="BB3517" s="230"/>
      <c r="BC3517" s="230"/>
      <c r="BD3517" s="230"/>
      <c r="BE3517" s="230"/>
      <c r="BF3517" s="230"/>
      <c r="BG3517" s="230"/>
      <c r="BH3517" s="230"/>
      <c r="BI3517" s="230"/>
      <c r="BJ3517" s="230"/>
      <c r="BK3517" s="230"/>
      <c r="BL3517" s="230"/>
      <c r="BM3517" s="230"/>
      <c r="BN3517" s="230"/>
      <c r="BO3517" s="230"/>
      <c r="BP3517" s="230"/>
      <c r="BQ3517" s="230"/>
      <c r="BR3517" s="230"/>
      <c r="BS3517" s="230"/>
      <c r="BT3517" s="230"/>
      <c r="BU3517" s="230"/>
      <c r="BV3517" s="230"/>
      <c r="BW3517" s="230"/>
      <c r="BX3517" s="230"/>
      <c r="BY3517" s="230"/>
      <c r="BZ3517" s="230"/>
      <c r="CA3517" s="230"/>
      <c r="CB3517" s="230"/>
      <c r="CC3517" s="230"/>
      <c r="CD3517" s="230"/>
      <c r="CE3517" s="230"/>
      <c r="CF3517" s="230"/>
      <c r="CG3517" s="230"/>
      <c r="CH3517" s="230"/>
      <c r="CI3517" s="230"/>
      <c r="CJ3517" s="230"/>
    </row>
    <row r="3518" spans="1:88" ht="14.25" customHeight="1">
      <c r="A3518" s="123"/>
      <c r="B3518" s="122"/>
      <c r="C3518" s="123"/>
      <c r="E3518" s="224"/>
      <c r="F3518" s="224"/>
      <c r="G3518" s="224"/>
      <c r="H3518" s="224"/>
      <c r="I3518" s="232"/>
      <c r="J3518" s="224"/>
      <c r="K3518" s="224"/>
      <c r="L3518" s="224"/>
      <c r="M3518" s="233"/>
      <c r="N3518" s="224"/>
      <c r="P3518" s="233"/>
      <c r="Q3518" s="154"/>
      <c r="R3518" s="154"/>
      <c r="S3518" s="154"/>
      <c r="T3518" s="154"/>
      <c r="U3518" s="236"/>
      <c r="V3518" s="225"/>
      <c r="W3518" s="246"/>
      <c r="X3518" s="247"/>
      <c r="Y3518" s="248"/>
      <c r="Z3518" s="249"/>
      <c r="AA3518" s="249"/>
      <c r="AB3518" s="256"/>
      <c r="AC3518" s="256"/>
      <c r="AD3518" s="230"/>
      <c r="AE3518" s="251"/>
      <c r="AF3518" s="252"/>
      <c r="AG3518" s="255"/>
      <c r="AH3518" s="253"/>
      <c r="AI3518" s="230"/>
      <c r="AJ3518" s="230"/>
      <c r="AK3518" s="230"/>
      <c r="AL3518" s="230"/>
      <c r="AM3518" s="230"/>
      <c r="AN3518" s="230"/>
      <c r="AO3518" s="230"/>
      <c r="AP3518" s="230"/>
      <c r="AQ3518" s="230"/>
      <c r="AR3518" s="249"/>
      <c r="AS3518" s="230"/>
      <c r="AT3518" s="230"/>
      <c r="AU3518" s="230"/>
      <c r="AV3518" s="230"/>
      <c r="AW3518" s="230"/>
      <c r="AX3518" s="230"/>
      <c r="AY3518" s="230"/>
      <c r="AZ3518" s="230"/>
      <c r="BA3518" s="230"/>
      <c r="BB3518" s="230"/>
      <c r="BC3518" s="230"/>
      <c r="BD3518" s="230"/>
      <c r="BE3518" s="230"/>
      <c r="BF3518" s="230"/>
      <c r="BG3518" s="230"/>
      <c r="BH3518" s="230"/>
      <c r="BI3518" s="230"/>
      <c r="BJ3518" s="230"/>
      <c r="BK3518" s="230"/>
      <c r="BL3518" s="230"/>
      <c r="BM3518" s="230"/>
      <c r="BN3518" s="230"/>
      <c r="BO3518" s="230"/>
      <c r="BP3518" s="230"/>
      <c r="BQ3518" s="230"/>
      <c r="BR3518" s="230"/>
      <c r="BS3518" s="230"/>
      <c r="BT3518" s="230"/>
      <c r="BU3518" s="230"/>
      <c r="BV3518" s="230"/>
      <c r="BW3518" s="230"/>
      <c r="BX3518" s="230"/>
      <c r="BY3518" s="230"/>
      <c r="BZ3518" s="230"/>
      <c r="CA3518" s="230"/>
      <c r="CB3518" s="230"/>
      <c r="CC3518" s="230"/>
      <c r="CD3518" s="230"/>
      <c r="CE3518" s="230"/>
      <c r="CF3518" s="230"/>
      <c r="CG3518" s="230"/>
      <c r="CH3518" s="230"/>
      <c r="CI3518" s="230"/>
      <c r="CJ3518" s="230"/>
    </row>
    <row r="3519" spans="1:88" ht="14.25" customHeight="1">
      <c r="A3519" s="123"/>
      <c r="B3519" s="122"/>
      <c r="C3519" s="123"/>
      <c r="E3519" s="224"/>
      <c r="F3519" s="224"/>
      <c r="G3519" s="224"/>
      <c r="H3519" s="224"/>
      <c r="I3519" s="232"/>
      <c r="J3519" s="224"/>
      <c r="K3519" s="224"/>
      <c r="L3519" s="224"/>
      <c r="M3519" s="233"/>
      <c r="N3519" s="224"/>
      <c r="P3519" s="233"/>
      <c r="Q3519" s="154"/>
      <c r="R3519" s="154"/>
      <c r="S3519" s="154"/>
      <c r="T3519" s="154"/>
      <c r="U3519" s="236"/>
      <c r="V3519" s="225"/>
      <c r="W3519" s="246"/>
      <c r="X3519" s="247"/>
      <c r="Y3519" s="248"/>
      <c r="Z3519" s="249"/>
      <c r="AA3519" s="249"/>
      <c r="AB3519" s="256"/>
      <c r="AC3519" s="256"/>
      <c r="AD3519" s="230"/>
      <c r="AE3519" s="251"/>
      <c r="AF3519" s="252"/>
      <c r="AG3519" s="255"/>
      <c r="AH3519" s="253"/>
      <c r="AI3519" s="230"/>
      <c r="AJ3519" s="230"/>
      <c r="AK3519" s="230"/>
      <c r="AL3519" s="230"/>
      <c r="AM3519" s="230"/>
      <c r="AN3519" s="230"/>
      <c r="AO3519" s="230"/>
      <c r="AP3519" s="230"/>
      <c r="AQ3519" s="230"/>
      <c r="AR3519" s="249"/>
      <c r="AS3519" s="230"/>
      <c r="AT3519" s="230"/>
      <c r="AU3519" s="230"/>
      <c r="AV3519" s="230"/>
      <c r="AW3519" s="230"/>
      <c r="AX3519" s="230"/>
      <c r="AY3519" s="230"/>
      <c r="AZ3519" s="230"/>
      <c r="BA3519" s="230"/>
      <c r="BB3519" s="230"/>
      <c r="BC3519" s="230"/>
      <c r="BD3519" s="230"/>
      <c r="BE3519" s="230"/>
      <c r="BF3519" s="230"/>
      <c r="BG3519" s="230"/>
      <c r="BH3519" s="230"/>
      <c r="BI3519" s="230"/>
      <c r="BJ3519" s="230"/>
      <c r="BK3519" s="230"/>
      <c r="BL3519" s="230"/>
      <c r="BM3519" s="230"/>
      <c r="BN3519" s="230"/>
      <c r="BO3519" s="230"/>
      <c r="BP3519" s="230"/>
      <c r="BQ3519" s="230"/>
      <c r="BR3519" s="230"/>
      <c r="BS3519" s="230"/>
      <c r="BT3519" s="230"/>
      <c r="BU3519" s="230"/>
      <c r="BV3519" s="230"/>
      <c r="BW3519" s="230"/>
      <c r="BX3519" s="230"/>
      <c r="BY3519" s="230"/>
      <c r="BZ3519" s="230"/>
      <c r="CA3519" s="230"/>
      <c r="CB3519" s="230"/>
      <c r="CC3519" s="230"/>
      <c r="CD3519" s="230"/>
      <c r="CE3519" s="230"/>
      <c r="CF3519" s="230"/>
      <c r="CG3519" s="230"/>
      <c r="CH3519" s="230"/>
      <c r="CI3519" s="230"/>
      <c r="CJ3519" s="230"/>
    </row>
    <row r="3520" spans="1:88" ht="14.25" customHeight="1">
      <c r="A3520" s="123"/>
      <c r="B3520" s="122"/>
      <c r="C3520" s="123"/>
      <c r="E3520" s="224"/>
      <c r="F3520" s="224"/>
      <c r="G3520" s="224"/>
      <c r="H3520" s="224"/>
      <c r="I3520" s="232"/>
      <c r="J3520" s="224"/>
      <c r="K3520" s="224"/>
      <c r="L3520" s="224"/>
      <c r="M3520" s="233"/>
      <c r="N3520" s="224"/>
      <c r="P3520" s="233"/>
      <c r="Q3520" s="154"/>
      <c r="R3520" s="154"/>
      <c r="S3520" s="154"/>
      <c r="T3520" s="154"/>
      <c r="U3520" s="236"/>
      <c r="V3520" s="225"/>
      <c r="W3520" s="246"/>
      <c r="X3520" s="247"/>
      <c r="Y3520" s="248"/>
      <c r="Z3520" s="249"/>
      <c r="AA3520" s="249"/>
      <c r="AB3520" s="256"/>
      <c r="AC3520" s="256"/>
      <c r="AD3520" s="230"/>
      <c r="AE3520" s="251"/>
      <c r="AF3520" s="252"/>
      <c r="AG3520" s="255"/>
      <c r="AH3520" s="253"/>
      <c r="AI3520" s="230"/>
      <c r="AJ3520" s="230"/>
      <c r="AK3520" s="230"/>
      <c r="AL3520" s="230"/>
      <c r="AM3520" s="230"/>
      <c r="AN3520" s="230"/>
      <c r="AO3520" s="230"/>
      <c r="AP3520" s="230"/>
      <c r="AQ3520" s="230"/>
      <c r="AR3520" s="249"/>
      <c r="AS3520" s="230"/>
      <c r="AT3520" s="230"/>
      <c r="AU3520" s="230"/>
      <c r="AV3520" s="230"/>
      <c r="AW3520" s="230"/>
      <c r="AX3520" s="230"/>
      <c r="AY3520" s="230"/>
      <c r="AZ3520" s="230"/>
      <c r="BA3520" s="230"/>
      <c r="BB3520" s="230"/>
      <c r="BC3520" s="230"/>
      <c r="BD3520" s="230"/>
      <c r="BE3520" s="230"/>
      <c r="BF3520" s="230"/>
      <c r="BG3520" s="230"/>
      <c r="BH3520" s="230"/>
      <c r="BI3520" s="230"/>
      <c r="BJ3520" s="230"/>
      <c r="BK3520" s="230"/>
      <c r="BL3520" s="230"/>
      <c r="BM3520" s="230"/>
      <c r="BN3520" s="230"/>
      <c r="BO3520" s="230"/>
      <c r="BP3520" s="230"/>
      <c r="BQ3520" s="230"/>
      <c r="BR3520" s="230"/>
      <c r="BS3520" s="230"/>
      <c r="BT3520" s="230"/>
      <c r="BU3520" s="230"/>
      <c r="BV3520" s="230"/>
      <c r="BW3520" s="230"/>
      <c r="BX3520" s="230"/>
      <c r="BY3520" s="230"/>
      <c r="BZ3520" s="230"/>
      <c r="CA3520" s="230"/>
      <c r="CB3520" s="230"/>
      <c r="CC3520" s="230"/>
      <c r="CD3520" s="230"/>
      <c r="CE3520" s="230"/>
      <c r="CF3520" s="230"/>
      <c r="CG3520" s="230"/>
      <c r="CH3520" s="230"/>
      <c r="CI3520" s="230"/>
      <c r="CJ3520" s="230"/>
    </row>
    <row r="3521" spans="1:88" ht="14.25" customHeight="1">
      <c r="A3521" s="123"/>
      <c r="B3521" s="122"/>
      <c r="C3521" s="123"/>
      <c r="E3521" s="224"/>
      <c r="F3521" s="224"/>
      <c r="G3521" s="224"/>
      <c r="H3521" s="224"/>
      <c r="I3521" s="232"/>
      <c r="J3521" s="224"/>
      <c r="K3521" s="224"/>
      <c r="L3521" s="224"/>
      <c r="M3521" s="233"/>
      <c r="N3521" s="224"/>
      <c r="P3521" s="233"/>
      <c r="Q3521" s="154"/>
      <c r="R3521" s="154"/>
      <c r="S3521" s="154"/>
      <c r="T3521" s="154"/>
      <c r="U3521" s="236"/>
      <c r="V3521" s="225"/>
      <c r="W3521" s="246"/>
      <c r="X3521" s="247"/>
      <c r="Y3521" s="248"/>
      <c r="Z3521" s="249"/>
      <c r="AA3521" s="249"/>
      <c r="AB3521" s="256"/>
      <c r="AC3521" s="256"/>
      <c r="AD3521" s="230"/>
      <c r="AE3521" s="251"/>
      <c r="AF3521" s="252"/>
      <c r="AG3521" s="255"/>
      <c r="AH3521" s="253"/>
      <c r="AI3521" s="230"/>
      <c r="AJ3521" s="230"/>
      <c r="AK3521" s="230"/>
      <c r="AL3521" s="230"/>
      <c r="AM3521" s="230"/>
      <c r="AN3521" s="230"/>
      <c r="AO3521" s="230"/>
      <c r="AP3521" s="230"/>
      <c r="AQ3521" s="230"/>
      <c r="AR3521" s="249"/>
      <c r="AS3521" s="230"/>
      <c r="AT3521" s="230"/>
      <c r="AU3521" s="230"/>
      <c r="AV3521" s="230"/>
      <c r="AW3521" s="230"/>
      <c r="AX3521" s="230"/>
      <c r="AY3521" s="230"/>
      <c r="AZ3521" s="230"/>
      <c r="BA3521" s="230"/>
      <c r="BB3521" s="230"/>
      <c r="BC3521" s="230"/>
      <c r="BD3521" s="230"/>
      <c r="BE3521" s="230"/>
      <c r="BF3521" s="230"/>
      <c r="BG3521" s="230"/>
      <c r="BH3521" s="230"/>
      <c r="BI3521" s="230"/>
      <c r="BJ3521" s="230"/>
      <c r="BK3521" s="230"/>
      <c r="BL3521" s="230"/>
      <c r="BM3521" s="230"/>
      <c r="BN3521" s="230"/>
      <c r="BO3521" s="230"/>
      <c r="BP3521" s="230"/>
      <c r="BQ3521" s="230"/>
      <c r="BR3521" s="230"/>
      <c r="BS3521" s="230"/>
      <c r="BT3521" s="230"/>
      <c r="BU3521" s="230"/>
      <c r="BV3521" s="230"/>
      <c r="BW3521" s="230"/>
      <c r="BX3521" s="230"/>
      <c r="BY3521" s="230"/>
      <c r="BZ3521" s="230"/>
      <c r="CA3521" s="230"/>
      <c r="CB3521" s="230"/>
      <c r="CC3521" s="230"/>
      <c r="CD3521" s="230"/>
      <c r="CE3521" s="230"/>
      <c r="CF3521" s="230"/>
      <c r="CG3521" s="230"/>
      <c r="CH3521" s="230"/>
      <c r="CI3521" s="230"/>
      <c r="CJ3521" s="230"/>
    </row>
    <row r="3522" spans="1:88" ht="14.25" customHeight="1">
      <c r="A3522" s="123"/>
      <c r="B3522" s="122"/>
      <c r="C3522" s="123"/>
      <c r="E3522" s="224"/>
      <c r="F3522" s="224"/>
      <c r="G3522" s="224"/>
      <c r="H3522" s="224"/>
      <c r="I3522" s="232"/>
      <c r="J3522" s="224"/>
      <c r="K3522" s="224"/>
      <c r="L3522" s="224"/>
      <c r="M3522" s="233"/>
      <c r="N3522" s="224"/>
      <c r="P3522" s="233"/>
      <c r="Q3522" s="154"/>
      <c r="R3522" s="154"/>
      <c r="S3522" s="154"/>
      <c r="T3522" s="154"/>
      <c r="U3522" s="236"/>
      <c r="V3522" s="225"/>
      <c r="W3522" s="246"/>
      <c r="X3522" s="247"/>
      <c r="Y3522" s="248"/>
      <c r="Z3522" s="249"/>
      <c r="AA3522" s="249"/>
      <c r="AB3522" s="256"/>
      <c r="AC3522" s="256"/>
      <c r="AD3522" s="230"/>
      <c r="AE3522" s="251"/>
      <c r="AF3522" s="252"/>
      <c r="AG3522" s="255"/>
      <c r="AH3522" s="253"/>
      <c r="AI3522" s="230"/>
      <c r="AJ3522" s="230"/>
      <c r="AK3522" s="230"/>
      <c r="AL3522" s="230"/>
      <c r="AM3522" s="230"/>
      <c r="AN3522" s="230"/>
      <c r="AO3522" s="230"/>
      <c r="AP3522" s="230"/>
      <c r="AQ3522" s="230"/>
      <c r="AR3522" s="249"/>
      <c r="AS3522" s="230"/>
      <c r="AT3522" s="230"/>
      <c r="AU3522" s="230"/>
      <c r="AV3522" s="230"/>
      <c r="AW3522" s="230"/>
      <c r="AX3522" s="230"/>
      <c r="AY3522" s="230"/>
      <c r="AZ3522" s="230"/>
      <c r="BA3522" s="230"/>
      <c r="BB3522" s="230"/>
      <c r="BC3522" s="230"/>
      <c r="BD3522" s="230"/>
      <c r="BE3522" s="230"/>
      <c r="BF3522" s="230"/>
      <c r="BG3522" s="230"/>
      <c r="BH3522" s="230"/>
      <c r="BI3522" s="230"/>
      <c r="BJ3522" s="230"/>
      <c r="BK3522" s="230"/>
      <c r="BL3522" s="230"/>
      <c r="BM3522" s="230"/>
      <c r="BN3522" s="230"/>
      <c r="BO3522" s="230"/>
      <c r="BP3522" s="230"/>
      <c r="BQ3522" s="230"/>
      <c r="BR3522" s="230"/>
      <c r="BS3522" s="230"/>
      <c r="BT3522" s="230"/>
      <c r="BU3522" s="230"/>
      <c r="BV3522" s="230"/>
      <c r="BW3522" s="230"/>
      <c r="BX3522" s="230"/>
      <c r="BY3522" s="230"/>
      <c r="BZ3522" s="230"/>
      <c r="CA3522" s="230"/>
      <c r="CB3522" s="230"/>
      <c r="CC3522" s="230"/>
      <c r="CD3522" s="230"/>
      <c r="CE3522" s="230"/>
      <c r="CF3522" s="230"/>
      <c r="CG3522" s="230"/>
      <c r="CH3522" s="230"/>
      <c r="CI3522" s="230"/>
      <c r="CJ3522" s="230"/>
    </row>
    <row r="3523" spans="1:88" ht="14.25" customHeight="1">
      <c r="A3523" s="123"/>
      <c r="B3523" s="122"/>
      <c r="C3523" s="123"/>
      <c r="E3523" s="224"/>
      <c r="F3523" s="224"/>
      <c r="G3523" s="224"/>
      <c r="H3523" s="224"/>
      <c r="I3523" s="232"/>
      <c r="J3523" s="224"/>
      <c r="K3523" s="224"/>
      <c r="L3523" s="224"/>
      <c r="M3523" s="233"/>
      <c r="N3523" s="224"/>
      <c r="P3523" s="233"/>
      <c r="Q3523" s="154"/>
      <c r="R3523" s="154"/>
      <c r="S3523" s="154"/>
      <c r="T3523" s="154"/>
      <c r="U3523" s="236"/>
      <c r="V3523" s="225"/>
      <c r="W3523" s="246"/>
      <c r="X3523" s="247"/>
      <c r="Y3523" s="248"/>
      <c r="Z3523" s="249"/>
      <c r="AA3523" s="249"/>
      <c r="AB3523" s="256"/>
      <c r="AC3523" s="256"/>
      <c r="AD3523" s="230"/>
      <c r="AE3523" s="251"/>
      <c r="AF3523" s="252"/>
      <c r="AG3523" s="255"/>
      <c r="AH3523" s="253"/>
      <c r="AI3523" s="230"/>
      <c r="AJ3523" s="230"/>
      <c r="AK3523" s="230"/>
      <c r="AL3523" s="230"/>
      <c r="AM3523" s="230"/>
      <c r="AN3523" s="230"/>
      <c r="AO3523" s="230"/>
      <c r="AP3523" s="230"/>
      <c r="AQ3523" s="230"/>
      <c r="AR3523" s="249"/>
      <c r="AS3523" s="230"/>
      <c r="AT3523" s="230"/>
      <c r="AU3523" s="230"/>
      <c r="AV3523" s="230"/>
      <c r="AW3523" s="230"/>
      <c r="AX3523" s="230"/>
      <c r="AY3523" s="230"/>
      <c r="AZ3523" s="230"/>
      <c r="BA3523" s="230"/>
      <c r="BB3523" s="230"/>
      <c r="BC3523" s="230"/>
      <c r="BD3523" s="230"/>
      <c r="BE3523" s="230"/>
      <c r="BF3523" s="230"/>
      <c r="BG3523" s="230"/>
      <c r="BH3523" s="230"/>
      <c r="BI3523" s="230"/>
      <c r="BJ3523" s="230"/>
      <c r="BK3523" s="230"/>
      <c r="BL3523" s="230"/>
      <c r="BM3523" s="230"/>
      <c r="BN3523" s="230"/>
      <c r="BO3523" s="230"/>
      <c r="BP3523" s="230"/>
      <c r="BQ3523" s="230"/>
      <c r="BR3523" s="230"/>
      <c r="BS3523" s="230"/>
      <c r="BT3523" s="230"/>
      <c r="BU3523" s="230"/>
      <c r="BV3523" s="230"/>
      <c r="BW3523" s="230"/>
      <c r="BX3523" s="230"/>
      <c r="BY3523" s="230"/>
      <c r="BZ3523" s="230"/>
      <c r="CA3523" s="230"/>
      <c r="CB3523" s="230"/>
      <c r="CC3523" s="230"/>
      <c r="CD3523" s="230"/>
      <c r="CE3523" s="230"/>
      <c r="CF3523" s="230"/>
      <c r="CG3523" s="230"/>
      <c r="CH3523" s="230"/>
      <c r="CI3523" s="230"/>
      <c r="CJ3523" s="230"/>
    </row>
    <row r="3524" spans="1:88" ht="14.25" customHeight="1">
      <c r="A3524" s="123"/>
      <c r="B3524" s="122"/>
      <c r="C3524" s="123"/>
      <c r="E3524" s="224"/>
      <c r="F3524" s="224"/>
      <c r="G3524" s="224"/>
      <c r="H3524" s="224"/>
      <c r="I3524" s="232"/>
      <c r="J3524" s="224"/>
      <c r="K3524" s="224"/>
      <c r="L3524" s="224"/>
      <c r="M3524" s="233"/>
      <c r="N3524" s="224"/>
      <c r="P3524" s="233"/>
      <c r="Q3524" s="154"/>
      <c r="R3524" s="154"/>
      <c r="S3524" s="154"/>
      <c r="T3524" s="154"/>
      <c r="U3524" s="236"/>
      <c r="V3524" s="225"/>
      <c r="W3524" s="246"/>
      <c r="X3524" s="247"/>
      <c r="Y3524" s="248"/>
      <c r="Z3524" s="249"/>
      <c r="AA3524" s="249"/>
      <c r="AB3524" s="256"/>
      <c r="AC3524" s="256"/>
      <c r="AD3524" s="230"/>
      <c r="AE3524" s="251"/>
      <c r="AF3524" s="252"/>
      <c r="AG3524" s="255"/>
      <c r="AH3524" s="253"/>
      <c r="AI3524" s="230"/>
      <c r="AJ3524" s="230"/>
      <c r="AK3524" s="230"/>
      <c r="AL3524" s="230"/>
      <c r="AM3524" s="230"/>
      <c r="AN3524" s="230"/>
      <c r="AO3524" s="230"/>
      <c r="AP3524" s="230"/>
      <c r="AQ3524" s="230"/>
      <c r="AR3524" s="249"/>
      <c r="AS3524" s="230"/>
      <c r="AT3524" s="230"/>
      <c r="AU3524" s="230"/>
      <c r="AV3524" s="230"/>
      <c r="AW3524" s="230"/>
      <c r="AX3524" s="230"/>
      <c r="AY3524" s="230"/>
      <c r="AZ3524" s="230"/>
      <c r="BA3524" s="230"/>
      <c r="BB3524" s="230"/>
      <c r="BC3524" s="230"/>
      <c r="BD3524" s="230"/>
      <c r="BE3524" s="230"/>
      <c r="BF3524" s="230"/>
      <c r="BG3524" s="230"/>
      <c r="BH3524" s="230"/>
      <c r="BI3524" s="230"/>
      <c r="BJ3524" s="230"/>
      <c r="BK3524" s="230"/>
      <c r="BL3524" s="230"/>
      <c r="BM3524" s="230"/>
      <c r="BN3524" s="230"/>
      <c r="BO3524" s="230"/>
      <c r="BP3524" s="230"/>
      <c r="BQ3524" s="230"/>
      <c r="BR3524" s="230"/>
      <c r="BS3524" s="230"/>
      <c r="BT3524" s="230"/>
      <c r="BU3524" s="230"/>
      <c r="BV3524" s="230"/>
      <c r="BW3524" s="230"/>
      <c r="BX3524" s="230"/>
      <c r="BY3524" s="230"/>
      <c r="BZ3524" s="230"/>
      <c r="CA3524" s="230"/>
      <c r="CB3524" s="230"/>
      <c r="CC3524" s="230"/>
      <c r="CD3524" s="230"/>
      <c r="CE3524" s="230"/>
      <c r="CF3524" s="230"/>
      <c r="CG3524" s="230"/>
      <c r="CH3524" s="230"/>
      <c r="CI3524" s="230"/>
      <c r="CJ3524" s="230"/>
    </row>
    <row r="3525" spans="1:88" ht="14.25" customHeight="1">
      <c r="A3525" s="123"/>
      <c r="B3525" s="122"/>
      <c r="C3525" s="123"/>
      <c r="E3525" s="224"/>
      <c r="F3525" s="224"/>
      <c r="G3525" s="224"/>
      <c r="H3525" s="224"/>
      <c r="I3525" s="232"/>
      <c r="J3525" s="224"/>
      <c r="K3525" s="224"/>
      <c r="L3525" s="224"/>
      <c r="M3525" s="233"/>
      <c r="N3525" s="224"/>
      <c r="P3525" s="233"/>
      <c r="Q3525" s="154"/>
      <c r="R3525" s="154"/>
      <c r="S3525" s="154"/>
      <c r="T3525" s="154"/>
      <c r="U3525" s="236"/>
      <c r="V3525" s="225"/>
      <c r="W3525" s="246"/>
      <c r="X3525" s="247"/>
      <c r="Y3525" s="248"/>
      <c r="Z3525" s="249"/>
      <c r="AA3525" s="249"/>
      <c r="AB3525" s="256"/>
      <c r="AC3525" s="256"/>
      <c r="AD3525" s="230"/>
      <c r="AE3525" s="251"/>
      <c r="AF3525" s="252"/>
      <c r="AG3525" s="255"/>
      <c r="AH3525" s="253"/>
      <c r="AI3525" s="230"/>
      <c r="AJ3525" s="230"/>
      <c r="AK3525" s="230"/>
      <c r="AL3525" s="230"/>
      <c r="AM3525" s="230"/>
      <c r="AN3525" s="230"/>
      <c r="AO3525" s="230"/>
      <c r="AP3525" s="230"/>
      <c r="AQ3525" s="230"/>
      <c r="AR3525" s="249"/>
      <c r="AS3525" s="230"/>
      <c r="AT3525" s="230"/>
      <c r="AU3525" s="230"/>
      <c r="AV3525" s="230"/>
      <c r="AW3525" s="230"/>
      <c r="AX3525" s="230"/>
      <c r="AY3525" s="230"/>
      <c r="AZ3525" s="230"/>
      <c r="BA3525" s="230"/>
      <c r="BB3525" s="230"/>
      <c r="BC3525" s="230"/>
      <c r="BD3525" s="230"/>
      <c r="BE3525" s="230"/>
      <c r="BF3525" s="230"/>
      <c r="BG3525" s="230"/>
      <c r="BH3525" s="230"/>
      <c r="BI3525" s="230"/>
      <c r="BJ3525" s="230"/>
      <c r="BK3525" s="230"/>
      <c r="BL3525" s="230"/>
      <c r="BM3525" s="230"/>
      <c r="BN3525" s="230"/>
      <c r="BO3525" s="230"/>
      <c r="BP3525" s="230"/>
      <c r="BQ3525" s="230"/>
      <c r="BR3525" s="230"/>
      <c r="BS3525" s="230"/>
      <c r="BT3525" s="230"/>
      <c r="BU3525" s="230"/>
      <c r="BV3525" s="230"/>
      <c r="BW3525" s="230"/>
      <c r="BX3525" s="230"/>
      <c r="BY3525" s="230"/>
      <c r="BZ3525" s="230"/>
      <c r="CA3525" s="230"/>
      <c r="CB3525" s="230"/>
      <c r="CC3525" s="230"/>
      <c r="CD3525" s="230"/>
      <c r="CE3525" s="230"/>
      <c r="CF3525" s="230"/>
      <c r="CG3525" s="230"/>
      <c r="CH3525" s="230"/>
      <c r="CI3525" s="230"/>
      <c r="CJ3525" s="230"/>
    </row>
    <row r="3526" spans="1:88" ht="14.25" customHeight="1">
      <c r="A3526" s="123"/>
      <c r="B3526" s="122"/>
      <c r="C3526" s="123"/>
      <c r="E3526" s="224"/>
      <c r="F3526" s="224"/>
      <c r="G3526" s="224"/>
      <c r="H3526" s="224"/>
      <c r="I3526" s="232"/>
      <c r="J3526" s="224"/>
      <c r="K3526" s="224"/>
      <c r="L3526" s="224"/>
      <c r="M3526" s="233"/>
      <c r="N3526" s="224"/>
      <c r="P3526" s="233"/>
      <c r="Q3526" s="154"/>
      <c r="R3526" s="154"/>
      <c r="S3526" s="154"/>
      <c r="T3526" s="154"/>
      <c r="U3526" s="236"/>
      <c r="V3526" s="225"/>
      <c r="W3526" s="246"/>
      <c r="X3526" s="247"/>
      <c r="Y3526" s="248"/>
      <c r="Z3526" s="249"/>
      <c r="AA3526" s="249"/>
      <c r="AB3526" s="256"/>
      <c r="AC3526" s="256"/>
      <c r="AD3526" s="230"/>
      <c r="AE3526" s="251"/>
      <c r="AF3526" s="252"/>
      <c r="AG3526" s="255"/>
      <c r="AH3526" s="253"/>
      <c r="AI3526" s="230"/>
      <c r="AJ3526" s="230"/>
      <c r="AK3526" s="230"/>
      <c r="AL3526" s="230"/>
      <c r="AM3526" s="230"/>
      <c r="AN3526" s="230"/>
      <c r="AO3526" s="230"/>
      <c r="AP3526" s="230"/>
      <c r="AQ3526" s="230"/>
      <c r="AR3526" s="249"/>
      <c r="AS3526" s="230"/>
      <c r="AT3526" s="230"/>
      <c r="AU3526" s="230"/>
      <c r="AV3526" s="230"/>
      <c r="AW3526" s="230"/>
      <c r="AX3526" s="230"/>
      <c r="AY3526" s="230"/>
      <c r="AZ3526" s="230"/>
      <c r="BA3526" s="230"/>
      <c r="BB3526" s="230"/>
      <c r="BC3526" s="230"/>
      <c r="BD3526" s="230"/>
      <c r="BE3526" s="230"/>
      <c r="BF3526" s="230"/>
      <c r="BG3526" s="230"/>
      <c r="BH3526" s="230"/>
      <c r="BI3526" s="230"/>
      <c r="BJ3526" s="230"/>
      <c r="BK3526" s="230"/>
      <c r="BL3526" s="230"/>
      <c r="BM3526" s="230"/>
      <c r="BN3526" s="230"/>
      <c r="BO3526" s="230"/>
      <c r="BP3526" s="230"/>
      <c r="BQ3526" s="230"/>
      <c r="BR3526" s="230"/>
      <c r="BS3526" s="230"/>
      <c r="BT3526" s="230"/>
      <c r="BU3526" s="230"/>
      <c r="BV3526" s="230"/>
      <c r="BW3526" s="230"/>
      <c r="BX3526" s="230"/>
      <c r="BY3526" s="230"/>
      <c r="BZ3526" s="230"/>
      <c r="CA3526" s="230"/>
      <c r="CB3526" s="230"/>
      <c r="CC3526" s="230"/>
      <c r="CD3526" s="230"/>
      <c r="CE3526" s="230"/>
      <c r="CF3526" s="230"/>
      <c r="CG3526" s="230"/>
      <c r="CH3526" s="230"/>
      <c r="CI3526" s="230"/>
      <c r="CJ3526" s="230"/>
    </row>
    <row r="3527" spans="1:88" ht="14.25" customHeight="1">
      <c r="A3527" s="123"/>
      <c r="B3527" s="122"/>
      <c r="C3527" s="123"/>
      <c r="E3527" s="224"/>
      <c r="F3527" s="224"/>
      <c r="G3527" s="224"/>
      <c r="H3527" s="224"/>
      <c r="I3527" s="232"/>
      <c r="J3527" s="224"/>
      <c r="K3527" s="224"/>
      <c r="L3527" s="224"/>
      <c r="M3527" s="233"/>
      <c r="N3527" s="224"/>
      <c r="P3527" s="233"/>
      <c r="Q3527" s="154"/>
      <c r="R3527" s="154"/>
      <c r="S3527" s="154"/>
      <c r="T3527" s="154"/>
      <c r="U3527" s="236"/>
      <c r="V3527" s="225"/>
      <c r="W3527" s="246"/>
      <c r="X3527" s="247"/>
      <c r="Y3527" s="248"/>
      <c r="Z3527" s="249"/>
      <c r="AA3527" s="249"/>
      <c r="AB3527" s="256"/>
      <c r="AC3527" s="256"/>
      <c r="AD3527" s="230"/>
      <c r="AE3527" s="251"/>
      <c r="AF3527" s="252"/>
      <c r="AG3527" s="255"/>
      <c r="AH3527" s="253"/>
      <c r="AI3527" s="230"/>
      <c r="AJ3527" s="230"/>
      <c r="AK3527" s="230"/>
      <c r="AL3527" s="230"/>
      <c r="AM3527" s="230"/>
      <c r="AN3527" s="230"/>
      <c r="AO3527" s="230"/>
      <c r="AP3527" s="230"/>
      <c r="AQ3527" s="230"/>
      <c r="AR3527" s="249"/>
      <c r="AS3527" s="230"/>
      <c r="AT3527" s="230"/>
      <c r="AU3527" s="230"/>
      <c r="AV3527" s="230"/>
      <c r="AW3527" s="230"/>
      <c r="AX3527" s="230"/>
      <c r="AY3527" s="230"/>
      <c r="AZ3527" s="230"/>
      <c r="BA3527" s="230"/>
      <c r="BB3527" s="230"/>
      <c r="BC3527" s="230"/>
      <c r="BD3527" s="230"/>
      <c r="BE3527" s="230"/>
      <c r="BF3527" s="230"/>
      <c r="BG3527" s="230"/>
      <c r="BH3527" s="230"/>
      <c r="BI3527" s="230"/>
      <c r="BJ3527" s="230"/>
      <c r="BK3527" s="230"/>
      <c r="BL3527" s="230"/>
      <c r="BM3527" s="230"/>
      <c r="BN3527" s="230"/>
      <c r="BO3527" s="230"/>
      <c r="BP3527" s="230"/>
      <c r="BQ3527" s="230"/>
      <c r="BR3527" s="230"/>
      <c r="BS3527" s="230"/>
      <c r="BT3527" s="230"/>
      <c r="BU3527" s="230"/>
      <c r="BV3527" s="230"/>
      <c r="BW3527" s="230"/>
      <c r="BX3527" s="230"/>
      <c r="BY3527" s="230"/>
      <c r="BZ3527" s="230"/>
      <c r="CA3527" s="230"/>
      <c r="CB3527" s="230"/>
      <c r="CC3527" s="230"/>
      <c r="CD3527" s="230"/>
      <c r="CE3527" s="230"/>
      <c r="CF3527" s="230"/>
      <c r="CG3527" s="230"/>
      <c r="CH3527" s="230"/>
      <c r="CI3527" s="230"/>
      <c r="CJ3527" s="230"/>
    </row>
    <row r="3528" spans="1:88" ht="14.25" customHeight="1">
      <c r="A3528" s="123"/>
      <c r="B3528" s="122"/>
      <c r="C3528" s="123"/>
      <c r="E3528" s="224"/>
      <c r="F3528" s="224"/>
      <c r="G3528" s="224"/>
      <c r="H3528" s="224"/>
      <c r="I3528" s="232"/>
      <c r="J3528" s="224"/>
      <c r="K3528" s="224"/>
      <c r="L3528" s="224"/>
      <c r="M3528" s="233"/>
      <c r="N3528" s="224"/>
      <c r="P3528" s="233"/>
      <c r="Q3528" s="154"/>
      <c r="R3528" s="154"/>
      <c r="S3528" s="154"/>
      <c r="T3528" s="154"/>
      <c r="U3528" s="236"/>
      <c r="V3528" s="225"/>
      <c r="W3528" s="246"/>
      <c r="X3528" s="247"/>
      <c r="Y3528" s="248"/>
      <c r="Z3528" s="249"/>
      <c r="AA3528" s="249"/>
      <c r="AB3528" s="256"/>
      <c r="AC3528" s="256"/>
      <c r="AD3528" s="230"/>
      <c r="AE3528" s="251"/>
      <c r="AF3528" s="252"/>
      <c r="AG3528" s="255"/>
      <c r="AH3528" s="253"/>
      <c r="AI3528" s="230"/>
      <c r="AJ3528" s="230"/>
      <c r="AK3528" s="230"/>
      <c r="AL3528" s="230"/>
      <c r="AM3528" s="230"/>
      <c r="AN3528" s="230"/>
      <c r="AO3528" s="230"/>
      <c r="AP3528" s="230"/>
      <c r="AQ3528" s="230"/>
      <c r="AR3528" s="249"/>
      <c r="AS3528" s="230"/>
      <c r="AT3528" s="230"/>
      <c r="AU3528" s="230"/>
      <c r="AV3528" s="230"/>
      <c r="AW3528" s="230"/>
      <c r="AX3528" s="230"/>
      <c r="AY3528" s="230"/>
      <c r="AZ3528" s="230"/>
      <c r="BA3528" s="230"/>
      <c r="BB3528" s="230"/>
      <c r="BC3528" s="230"/>
      <c r="BD3528" s="230"/>
      <c r="BE3528" s="230"/>
      <c r="BF3528" s="230"/>
      <c r="BG3528" s="230"/>
      <c r="BH3528" s="230"/>
      <c r="BI3528" s="230"/>
      <c r="BJ3528" s="230"/>
      <c r="BK3528" s="230"/>
      <c r="BL3528" s="230"/>
      <c r="BM3528" s="230"/>
      <c r="BN3528" s="230"/>
      <c r="BO3528" s="230"/>
      <c r="BP3528" s="230"/>
      <c r="BQ3528" s="230"/>
      <c r="BR3528" s="230"/>
      <c r="BS3528" s="230"/>
      <c r="BT3528" s="230"/>
      <c r="BU3528" s="230"/>
      <c r="BV3528" s="230"/>
      <c r="BW3528" s="230"/>
      <c r="BX3528" s="230"/>
      <c r="BY3528" s="230"/>
      <c r="BZ3528" s="230"/>
      <c r="CA3528" s="230"/>
      <c r="CB3528" s="230"/>
      <c r="CC3528" s="230"/>
      <c r="CD3528" s="230"/>
      <c r="CE3528" s="230"/>
      <c r="CF3528" s="230"/>
      <c r="CG3528" s="230"/>
      <c r="CH3528" s="230"/>
      <c r="CI3528" s="230"/>
      <c r="CJ3528" s="230"/>
    </row>
    <row r="3529" spans="1:88" ht="14.25" customHeight="1">
      <c r="A3529" s="123"/>
      <c r="B3529" s="122"/>
      <c r="C3529" s="123"/>
      <c r="E3529" s="224"/>
      <c r="F3529" s="224"/>
      <c r="G3529" s="224"/>
      <c r="H3529" s="224"/>
      <c r="I3529" s="232"/>
      <c r="J3529" s="224"/>
      <c r="K3529" s="224"/>
      <c r="L3529" s="224"/>
      <c r="M3529" s="233"/>
      <c r="N3529" s="224"/>
      <c r="P3529" s="233"/>
      <c r="Q3529" s="154"/>
      <c r="R3529" s="154"/>
      <c r="S3529" s="154"/>
      <c r="T3529" s="154"/>
      <c r="U3529" s="236"/>
      <c r="V3529" s="225"/>
      <c r="W3529" s="246"/>
      <c r="X3529" s="247"/>
      <c r="Y3529" s="248"/>
      <c r="Z3529" s="249"/>
      <c r="AA3529" s="249"/>
      <c r="AB3529" s="256"/>
      <c r="AC3529" s="256"/>
      <c r="AD3529" s="230"/>
      <c r="AE3529" s="251"/>
      <c r="AF3529" s="252"/>
      <c r="AG3529" s="255"/>
      <c r="AH3529" s="253"/>
      <c r="AI3529" s="230"/>
      <c r="AJ3529" s="230"/>
      <c r="AK3529" s="230"/>
      <c r="AL3529" s="230"/>
      <c r="AM3529" s="230"/>
      <c r="AN3529" s="230"/>
      <c r="AO3529" s="230"/>
      <c r="AP3529" s="230"/>
      <c r="AQ3529" s="230"/>
      <c r="AR3529" s="249"/>
      <c r="AS3529" s="230"/>
      <c r="AT3529" s="230"/>
      <c r="AU3529" s="230"/>
      <c r="AV3529" s="230"/>
      <c r="AW3529" s="230"/>
      <c r="AX3529" s="230"/>
      <c r="AY3529" s="230"/>
      <c r="AZ3529" s="230"/>
      <c r="BA3529" s="230"/>
      <c r="BB3529" s="230"/>
      <c r="BC3529" s="230"/>
      <c r="BD3529" s="230"/>
      <c r="BE3529" s="230"/>
      <c r="BF3529" s="230"/>
      <c r="BG3529" s="230"/>
      <c r="BH3529" s="230"/>
      <c r="BI3529" s="230"/>
      <c r="BJ3529" s="230"/>
      <c r="BK3529" s="230"/>
      <c r="BL3529" s="230"/>
      <c r="BM3529" s="230"/>
      <c r="BN3529" s="230"/>
      <c r="BO3529" s="230"/>
      <c r="BP3529" s="230"/>
      <c r="BQ3529" s="230"/>
      <c r="BR3529" s="230"/>
      <c r="BS3529" s="230"/>
      <c r="BT3529" s="230"/>
      <c r="BU3529" s="230"/>
      <c r="BV3529" s="230"/>
      <c r="BW3529" s="230"/>
      <c r="BX3529" s="230"/>
      <c r="BY3529" s="230"/>
      <c r="BZ3529" s="230"/>
      <c r="CA3529" s="230"/>
      <c r="CB3529" s="230"/>
      <c r="CC3529" s="230"/>
      <c r="CD3529" s="230"/>
      <c r="CE3529" s="230"/>
      <c r="CF3529" s="230"/>
      <c r="CG3529" s="230"/>
      <c r="CH3529" s="230"/>
      <c r="CI3529" s="230"/>
      <c r="CJ3529" s="230"/>
    </row>
    <row r="3530" spans="1:88" ht="14.25" customHeight="1">
      <c r="A3530" s="123"/>
      <c r="B3530" s="122"/>
      <c r="C3530" s="123"/>
      <c r="E3530" s="224"/>
      <c r="F3530" s="224"/>
      <c r="G3530" s="224"/>
      <c r="H3530" s="224"/>
      <c r="I3530" s="232"/>
      <c r="J3530" s="224"/>
      <c r="K3530" s="224"/>
      <c r="L3530" s="224"/>
      <c r="M3530" s="233"/>
      <c r="N3530" s="224"/>
      <c r="P3530" s="233"/>
      <c r="Q3530" s="154"/>
      <c r="R3530" s="154"/>
      <c r="S3530" s="154"/>
      <c r="T3530" s="154"/>
      <c r="U3530" s="236"/>
      <c r="V3530" s="225"/>
      <c r="W3530" s="246"/>
      <c r="X3530" s="247"/>
      <c r="Y3530" s="248"/>
      <c r="Z3530" s="249"/>
      <c r="AA3530" s="249"/>
      <c r="AB3530" s="256"/>
      <c r="AC3530" s="256"/>
      <c r="AD3530" s="230"/>
      <c r="AE3530" s="251"/>
      <c r="AF3530" s="252"/>
      <c r="AG3530" s="255"/>
      <c r="AH3530" s="253"/>
      <c r="AI3530" s="230"/>
      <c r="AJ3530" s="230"/>
      <c r="AK3530" s="230"/>
      <c r="AL3530" s="230"/>
      <c r="AM3530" s="230"/>
      <c r="AN3530" s="230"/>
      <c r="AO3530" s="230"/>
      <c r="AP3530" s="230"/>
      <c r="AQ3530" s="230"/>
      <c r="AR3530" s="249"/>
      <c r="AS3530" s="230"/>
      <c r="AT3530" s="230"/>
      <c r="AU3530" s="230"/>
      <c r="AV3530" s="230"/>
      <c r="AW3530" s="230"/>
      <c r="AX3530" s="230"/>
      <c r="AY3530" s="230"/>
      <c r="AZ3530" s="230"/>
      <c r="BA3530" s="230"/>
      <c r="BB3530" s="230"/>
      <c r="BC3530" s="230"/>
      <c r="BD3530" s="230"/>
      <c r="BE3530" s="230"/>
      <c r="BF3530" s="230"/>
      <c r="BG3530" s="230"/>
      <c r="BH3530" s="230"/>
      <c r="BI3530" s="230"/>
      <c r="BJ3530" s="230"/>
      <c r="BK3530" s="230"/>
      <c r="BL3530" s="230"/>
      <c r="BM3530" s="230"/>
      <c r="BN3530" s="230"/>
      <c r="BO3530" s="230"/>
      <c r="BP3530" s="230"/>
      <c r="BQ3530" s="230"/>
      <c r="BR3530" s="230"/>
      <c r="BS3530" s="230"/>
      <c r="BT3530" s="230"/>
      <c r="BU3530" s="230"/>
      <c r="BV3530" s="230"/>
      <c r="BW3530" s="230"/>
      <c r="BX3530" s="230"/>
      <c r="BY3530" s="230"/>
      <c r="BZ3530" s="230"/>
      <c r="CA3530" s="230"/>
      <c r="CB3530" s="230"/>
      <c r="CC3530" s="230"/>
      <c r="CD3530" s="230"/>
      <c r="CE3530" s="230"/>
      <c r="CF3530" s="230"/>
      <c r="CG3530" s="230"/>
      <c r="CH3530" s="230"/>
      <c r="CI3530" s="230"/>
      <c r="CJ3530" s="230"/>
    </row>
    <row r="3531" spans="1:88" ht="14.25" customHeight="1">
      <c r="A3531" s="123"/>
      <c r="B3531" s="122"/>
      <c r="C3531" s="123"/>
      <c r="E3531" s="224"/>
      <c r="F3531" s="224"/>
      <c r="G3531" s="224"/>
      <c r="H3531" s="224"/>
      <c r="I3531" s="232"/>
      <c r="J3531" s="224"/>
      <c r="K3531" s="224"/>
      <c r="L3531" s="224"/>
      <c r="M3531" s="233"/>
      <c r="N3531" s="224"/>
      <c r="P3531" s="233"/>
      <c r="Q3531" s="154"/>
      <c r="R3531" s="154"/>
      <c r="S3531" s="154"/>
      <c r="T3531" s="154"/>
      <c r="U3531" s="236"/>
      <c r="V3531" s="225"/>
      <c r="W3531" s="246"/>
      <c r="X3531" s="247"/>
      <c r="Y3531" s="248"/>
      <c r="Z3531" s="249"/>
      <c r="AA3531" s="249"/>
      <c r="AB3531" s="256"/>
      <c r="AC3531" s="256"/>
      <c r="AD3531" s="230"/>
      <c r="AE3531" s="251"/>
      <c r="AF3531" s="252"/>
      <c r="AG3531" s="255"/>
      <c r="AH3531" s="253"/>
      <c r="AI3531" s="230"/>
      <c r="AJ3531" s="230"/>
      <c r="AK3531" s="230"/>
      <c r="AL3531" s="230"/>
      <c r="AM3531" s="230"/>
      <c r="AN3531" s="230"/>
      <c r="AO3531" s="230"/>
      <c r="AP3531" s="230"/>
      <c r="AQ3531" s="230"/>
      <c r="AR3531" s="249"/>
      <c r="AS3531" s="230"/>
      <c r="AT3531" s="230"/>
      <c r="AU3531" s="230"/>
      <c r="AV3531" s="230"/>
      <c r="AW3531" s="230"/>
      <c r="AX3531" s="230"/>
      <c r="AY3531" s="230"/>
      <c r="AZ3531" s="230"/>
      <c r="BA3531" s="230"/>
      <c r="BB3531" s="230"/>
      <c r="BC3531" s="230"/>
      <c r="BD3531" s="230"/>
      <c r="BE3531" s="230"/>
      <c r="BF3531" s="230"/>
      <c r="BG3531" s="230"/>
      <c r="BH3531" s="230"/>
      <c r="BI3531" s="230"/>
      <c r="BJ3531" s="230"/>
      <c r="BK3531" s="230"/>
      <c r="BL3531" s="230"/>
      <c r="BM3531" s="230"/>
      <c r="BN3531" s="230"/>
      <c r="BO3531" s="230"/>
      <c r="BP3531" s="230"/>
      <c r="BQ3531" s="230"/>
      <c r="BR3531" s="230"/>
      <c r="BS3531" s="230"/>
      <c r="BT3531" s="230"/>
      <c r="BU3531" s="230"/>
      <c r="BV3531" s="230"/>
      <c r="BW3531" s="230"/>
      <c r="BX3531" s="230"/>
      <c r="BY3531" s="230"/>
      <c r="BZ3531" s="230"/>
      <c r="CA3531" s="230"/>
      <c r="CB3531" s="230"/>
      <c r="CC3531" s="230"/>
      <c r="CD3531" s="230"/>
      <c r="CE3531" s="230"/>
      <c r="CF3531" s="230"/>
      <c r="CG3531" s="230"/>
      <c r="CH3531" s="230"/>
      <c r="CI3531" s="230"/>
      <c r="CJ3531" s="230"/>
    </row>
    <row r="3532" spans="1:88" ht="14.25" customHeight="1">
      <c r="A3532" s="123"/>
      <c r="B3532" s="122"/>
      <c r="C3532" s="123"/>
      <c r="E3532" s="224"/>
      <c r="F3532" s="224"/>
      <c r="G3532" s="224"/>
      <c r="H3532" s="224"/>
      <c r="I3532" s="232"/>
      <c r="J3532" s="224"/>
      <c r="K3532" s="224"/>
      <c r="L3532" s="224"/>
      <c r="M3532" s="233"/>
      <c r="N3532" s="224"/>
      <c r="P3532" s="233"/>
      <c r="Q3532" s="154"/>
      <c r="R3532" s="154"/>
      <c r="S3532" s="154"/>
      <c r="T3532" s="154"/>
      <c r="U3532" s="236"/>
      <c r="V3532" s="225"/>
      <c r="W3532" s="246"/>
      <c r="X3532" s="247"/>
      <c r="Y3532" s="248"/>
      <c r="Z3532" s="249"/>
      <c r="AA3532" s="249"/>
      <c r="AB3532" s="256"/>
      <c r="AC3532" s="256"/>
      <c r="AD3532" s="230"/>
      <c r="AE3532" s="251"/>
      <c r="AF3532" s="252"/>
      <c r="AG3532" s="255"/>
      <c r="AH3532" s="253"/>
      <c r="AI3532" s="230"/>
      <c r="AJ3532" s="230"/>
      <c r="AK3532" s="230"/>
      <c r="AL3532" s="230"/>
      <c r="AM3532" s="230"/>
      <c r="AN3532" s="230"/>
      <c r="AO3532" s="230"/>
      <c r="AP3532" s="230"/>
      <c r="AQ3532" s="230"/>
      <c r="AR3532" s="249"/>
      <c r="AS3532" s="230"/>
      <c r="AT3532" s="230"/>
      <c r="AU3532" s="230"/>
      <c r="AV3532" s="230"/>
      <c r="AW3532" s="230"/>
      <c r="AX3532" s="230"/>
      <c r="AY3532" s="230"/>
      <c r="AZ3532" s="230"/>
      <c r="BA3532" s="230"/>
      <c r="BB3532" s="230"/>
      <c r="BC3532" s="230"/>
      <c r="BD3532" s="230"/>
      <c r="BE3532" s="230"/>
      <c r="BF3532" s="230"/>
      <c r="BG3532" s="230"/>
      <c r="BH3532" s="230"/>
      <c r="BI3532" s="230"/>
      <c r="BJ3532" s="230"/>
      <c r="BK3532" s="230"/>
      <c r="BL3532" s="230"/>
      <c r="BM3532" s="230"/>
      <c r="BN3532" s="230"/>
      <c r="BO3532" s="230"/>
      <c r="BP3532" s="230"/>
      <c r="BQ3532" s="230"/>
      <c r="BR3532" s="230"/>
      <c r="BS3532" s="230"/>
      <c r="BT3532" s="230"/>
      <c r="BU3532" s="230"/>
      <c r="BV3532" s="230"/>
      <c r="BW3532" s="230"/>
      <c r="BX3532" s="230"/>
      <c r="BY3532" s="230"/>
      <c r="BZ3532" s="230"/>
      <c r="CA3532" s="230"/>
      <c r="CB3532" s="230"/>
      <c r="CC3532" s="230"/>
      <c r="CD3532" s="230"/>
      <c r="CE3532" s="230"/>
      <c r="CF3532" s="230"/>
      <c r="CG3532" s="230"/>
      <c r="CH3532" s="230"/>
      <c r="CI3532" s="230"/>
      <c r="CJ3532" s="230"/>
    </row>
    <row r="3533" spans="1:88" ht="14.25" customHeight="1">
      <c r="A3533" s="123"/>
      <c r="B3533" s="122"/>
      <c r="C3533" s="123"/>
      <c r="E3533" s="224"/>
      <c r="F3533" s="224"/>
      <c r="G3533" s="224"/>
      <c r="H3533" s="224"/>
      <c r="I3533" s="232"/>
      <c r="J3533" s="224"/>
      <c r="K3533" s="224"/>
      <c r="L3533" s="224"/>
      <c r="M3533" s="233"/>
      <c r="N3533" s="224"/>
      <c r="P3533" s="233"/>
      <c r="Q3533" s="154"/>
      <c r="R3533" s="154"/>
      <c r="S3533" s="154"/>
      <c r="T3533" s="154"/>
      <c r="U3533" s="236"/>
      <c r="V3533" s="225"/>
      <c r="W3533" s="246"/>
      <c r="X3533" s="247"/>
      <c r="Y3533" s="248"/>
      <c r="Z3533" s="249"/>
      <c r="AA3533" s="249"/>
      <c r="AB3533" s="256"/>
      <c r="AC3533" s="256"/>
      <c r="AD3533" s="230"/>
      <c r="AE3533" s="251"/>
      <c r="AF3533" s="252"/>
      <c r="AG3533" s="255"/>
      <c r="AH3533" s="253"/>
      <c r="AI3533" s="230"/>
      <c r="AJ3533" s="230"/>
      <c r="AK3533" s="230"/>
      <c r="AL3533" s="230"/>
      <c r="AM3533" s="230"/>
      <c r="AN3533" s="230"/>
      <c r="AO3533" s="230"/>
      <c r="AP3533" s="230"/>
      <c r="AQ3533" s="230"/>
      <c r="AR3533" s="249"/>
      <c r="AS3533" s="230"/>
      <c r="AT3533" s="230"/>
      <c r="AU3533" s="230"/>
      <c r="AV3533" s="230"/>
      <c r="AW3533" s="230"/>
      <c r="AX3533" s="230"/>
      <c r="AY3533" s="230"/>
      <c r="AZ3533" s="230"/>
      <c r="BA3533" s="230"/>
      <c r="BB3533" s="230"/>
      <c r="BC3533" s="230"/>
      <c r="BD3533" s="230"/>
      <c r="BE3533" s="230"/>
      <c r="BF3533" s="230"/>
      <c r="BG3533" s="230"/>
      <c r="BH3533" s="230"/>
      <c r="BI3533" s="230"/>
      <c r="BJ3533" s="230"/>
      <c r="BK3533" s="230"/>
      <c r="BL3533" s="230"/>
      <c r="BM3533" s="230"/>
      <c r="BN3533" s="230"/>
      <c r="BO3533" s="230"/>
      <c r="BP3533" s="230"/>
      <c r="BQ3533" s="230"/>
      <c r="BR3533" s="230"/>
      <c r="BS3533" s="230"/>
      <c r="BT3533" s="230"/>
      <c r="BU3533" s="230"/>
      <c r="BV3533" s="230"/>
      <c r="BW3533" s="230"/>
      <c r="BX3533" s="230"/>
      <c r="BY3533" s="230"/>
      <c r="BZ3533" s="230"/>
      <c r="CA3533" s="230"/>
      <c r="CB3533" s="230"/>
      <c r="CC3533" s="230"/>
      <c r="CD3533" s="230"/>
      <c r="CE3533" s="230"/>
      <c r="CF3533" s="230"/>
      <c r="CG3533" s="230"/>
      <c r="CH3533" s="230"/>
      <c r="CI3533" s="230"/>
      <c r="CJ3533" s="230"/>
    </row>
    <row r="3534" spans="1:88" ht="14.25" customHeight="1">
      <c r="A3534" s="123"/>
      <c r="B3534" s="122"/>
      <c r="C3534" s="123"/>
      <c r="E3534" s="224"/>
      <c r="F3534" s="224"/>
      <c r="G3534" s="224"/>
      <c r="H3534" s="224"/>
      <c r="I3534" s="232"/>
      <c r="J3534" s="224"/>
      <c r="K3534" s="224"/>
      <c r="L3534" s="224"/>
      <c r="M3534" s="233"/>
      <c r="N3534" s="224"/>
      <c r="P3534" s="233"/>
      <c r="Q3534" s="154"/>
      <c r="R3534" s="154"/>
      <c r="S3534" s="154"/>
      <c r="T3534" s="154"/>
      <c r="U3534" s="236"/>
      <c r="V3534" s="225"/>
      <c r="W3534" s="246"/>
      <c r="X3534" s="247"/>
      <c r="Y3534" s="248"/>
      <c r="Z3534" s="249"/>
      <c r="AA3534" s="249"/>
      <c r="AB3534" s="256"/>
      <c r="AC3534" s="256"/>
      <c r="AD3534" s="230"/>
      <c r="AE3534" s="251"/>
      <c r="AF3534" s="252"/>
      <c r="AG3534" s="255"/>
      <c r="AH3534" s="253"/>
      <c r="AI3534" s="230"/>
      <c r="AJ3534" s="230"/>
      <c r="AK3534" s="230"/>
      <c r="AL3534" s="230"/>
      <c r="AM3534" s="230"/>
      <c r="AN3534" s="230"/>
      <c r="AO3534" s="230"/>
      <c r="AP3534" s="230"/>
      <c r="AQ3534" s="230"/>
      <c r="AR3534" s="249"/>
      <c r="AS3534" s="230"/>
      <c r="AT3534" s="230"/>
      <c r="AU3534" s="230"/>
      <c r="AV3534" s="230"/>
      <c r="AW3534" s="230"/>
      <c r="AX3534" s="230"/>
      <c r="AY3534" s="230"/>
      <c r="AZ3534" s="230"/>
      <c r="BA3534" s="230"/>
      <c r="BB3534" s="230"/>
      <c r="BC3534" s="230"/>
      <c r="BD3534" s="230"/>
      <c r="BE3534" s="230"/>
      <c r="BF3534" s="230"/>
      <c r="BG3534" s="230"/>
      <c r="BH3534" s="230"/>
      <c r="BI3534" s="230"/>
      <c r="BJ3534" s="230"/>
      <c r="BK3534" s="230"/>
      <c r="BL3534" s="230"/>
      <c r="BM3534" s="230"/>
      <c r="BN3534" s="230"/>
      <c r="BO3534" s="230"/>
      <c r="BP3534" s="230"/>
      <c r="BQ3534" s="230"/>
      <c r="BR3534" s="230"/>
      <c r="BS3534" s="230"/>
      <c r="BT3534" s="230"/>
      <c r="BU3534" s="230"/>
      <c r="BV3534" s="230"/>
      <c r="BW3534" s="230"/>
      <c r="BX3534" s="230"/>
      <c r="BY3534" s="230"/>
      <c r="BZ3534" s="230"/>
      <c r="CA3534" s="230"/>
      <c r="CB3534" s="230"/>
      <c r="CC3534" s="230"/>
      <c r="CD3534" s="230"/>
      <c r="CE3534" s="230"/>
      <c r="CF3534" s="230"/>
      <c r="CG3534" s="230"/>
      <c r="CH3534" s="230"/>
      <c r="CI3534" s="230"/>
      <c r="CJ3534" s="230"/>
    </row>
    <row r="3535" spans="1:88" ht="14.25" customHeight="1">
      <c r="A3535" s="123"/>
      <c r="B3535" s="122"/>
      <c r="C3535" s="123"/>
      <c r="E3535" s="224"/>
      <c r="F3535" s="224"/>
      <c r="G3535" s="224"/>
      <c r="H3535" s="224"/>
      <c r="I3535" s="232"/>
      <c r="J3535" s="224"/>
      <c r="K3535" s="224"/>
      <c r="L3535" s="224"/>
      <c r="M3535" s="233"/>
      <c r="N3535" s="224"/>
      <c r="P3535" s="233"/>
      <c r="Q3535" s="154"/>
      <c r="R3535" s="154"/>
      <c r="S3535" s="154"/>
      <c r="T3535" s="154"/>
      <c r="U3535" s="236"/>
      <c r="V3535" s="225"/>
      <c r="W3535" s="246"/>
      <c r="X3535" s="247"/>
      <c r="Y3535" s="248"/>
      <c r="Z3535" s="249"/>
      <c r="AA3535" s="249"/>
      <c r="AB3535" s="256"/>
      <c r="AC3535" s="256"/>
      <c r="AD3535" s="230"/>
      <c r="AE3535" s="251"/>
      <c r="AF3535" s="252"/>
      <c r="AG3535" s="255"/>
      <c r="AH3535" s="253"/>
      <c r="AI3535" s="230"/>
      <c r="AJ3535" s="230"/>
      <c r="AK3535" s="230"/>
      <c r="AL3535" s="230"/>
      <c r="AM3535" s="230"/>
      <c r="AN3535" s="230"/>
      <c r="AO3535" s="230"/>
      <c r="AP3535" s="230"/>
      <c r="AQ3535" s="230"/>
      <c r="AR3535" s="249"/>
      <c r="AS3535" s="230"/>
      <c r="AT3535" s="230"/>
      <c r="AU3535" s="230"/>
      <c r="AV3535" s="230"/>
      <c r="AW3535" s="230"/>
      <c r="AX3535" s="230"/>
      <c r="AY3535" s="230"/>
      <c r="AZ3535" s="230"/>
      <c r="BA3535" s="230"/>
      <c r="BB3535" s="230"/>
      <c r="BC3535" s="230"/>
      <c r="BD3535" s="230"/>
      <c r="BE3535" s="230"/>
      <c r="BF3535" s="230"/>
      <c r="BG3535" s="230"/>
      <c r="BH3535" s="230"/>
      <c r="BI3535" s="230"/>
      <c r="BJ3535" s="230"/>
      <c r="BK3535" s="230"/>
      <c r="BL3535" s="230"/>
      <c r="BM3535" s="230"/>
      <c r="BN3535" s="230"/>
      <c r="BO3535" s="230"/>
      <c r="BP3535" s="230"/>
      <c r="BQ3535" s="230"/>
      <c r="BR3535" s="230"/>
      <c r="BS3535" s="230"/>
      <c r="BT3535" s="230"/>
      <c r="BU3535" s="230"/>
      <c r="BV3535" s="230"/>
      <c r="BW3535" s="230"/>
      <c r="BX3535" s="230"/>
      <c r="BY3535" s="230"/>
      <c r="BZ3535" s="230"/>
      <c r="CA3535" s="230"/>
      <c r="CB3535" s="230"/>
      <c r="CC3535" s="230"/>
      <c r="CD3535" s="230"/>
      <c r="CE3535" s="230"/>
      <c r="CF3535" s="230"/>
      <c r="CG3535" s="230"/>
      <c r="CH3535" s="230"/>
      <c r="CI3535" s="230"/>
      <c r="CJ3535" s="230"/>
    </row>
    <row r="3536" spans="1:88" ht="14.25" customHeight="1">
      <c r="A3536" s="123"/>
      <c r="B3536" s="122"/>
      <c r="C3536" s="123"/>
      <c r="E3536" s="224"/>
      <c r="F3536" s="224"/>
      <c r="G3536" s="224"/>
      <c r="H3536" s="224"/>
      <c r="I3536" s="232"/>
      <c r="J3536" s="224"/>
      <c r="K3536" s="224"/>
      <c r="L3536" s="224"/>
      <c r="M3536" s="233"/>
      <c r="N3536" s="224"/>
      <c r="P3536" s="233"/>
      <c r="Q3536" s="154"/>
      <c r="R3536" s="154"/>
      <c r="S3536" s="154"/>
      <c r="T3536" s="154"/>
      <c r="U3536" s="236"/>
      <c r="V3536" s="225"/>
      <c r="W3536" s="246"/>
      <c r="X3536" s="247"/>
      <c r="Y3536" s="248"/>
      <c r="Z3536" s="249"/>
      <c r="AA3536" s="249"/>
      <c r="AB3536" s="256"/>
      <c r="AC3536" s="256"/>
      <c r="AD3536" s="230"/>
      <c r="AE3536" s="251"/>
      <c r="AF3536" s="252"/>
      <c r="AG3536" s="255"/>
      <c r="AH3536" s="253"/>
      <c r="AI3536" s="230"/>
      <c r="AJ3536" s="230"/>
      <c r="AK3536" s="230"/>
      <c r="AL3536" s="230"/>
      <c r="AM3536" s="230"/>
      <c r="AN3536" s="230"/>
      <c r="AO3536" s="230"/>
      <c r="AP3536" s="230"/>
      <c r="AQ3536" s="230"/>
      <c r="AR3536" s="249"/>
      <c r="AS3536" s="230"/>
      <c r="AT3536" s="230"/>
      <c r="AU3536" s="230"/>
      <c r="AV3536" s="230"/>
      <c r="AW3536" s="230"/>
      <c r="AX3536" s="230"/>
      <c r="AY3536" s="230"/>
      <c r="AZ3536" s="230"/>
      <c r="BA3536" s="230"/>
      <c r="BB3536" s="230"/>
      <c r="BC3536" s="230"/>
      <c r="BD3536" s="230"/>
      <c r="BE3536" s="230"/>
      <c r="BF3536" s="230"/>
      <c r="BG3536" s="230"/>
      <c r="BH3536" s="230"/>
      <c r="BI3536" s="230"/>
      <c r="BJ3536" s="230"/>
      <c r="BK3536" s="230"/>
      <c r="BL3536" s="230"/>
      <c r="BM3536" s="230"/>
      <c r="BN3536" s="230"/>
      <c r="BO3536" s="230"/>
      <c r="BP3536" s="230"/>
      <c r="BQ3536" s="230"/>
      <c r="BR3536" s="230"/>
      <c r="BS3536" s="230"/>
      <c r="BT3536" s="230"/>
      <c r="BU3536" s="230"/>
      <c r="BV3536" s="230"/>
      <c r="BW3536" s="230"/>
      <c r="BX3536" s="230"/>
      <c r="BY3536" s="230"/>
      <c r="BZ3536" s="230"/>
      <c r="CA3536" s="230"/>
      <c r="CB3536" s="230"/>
      <c r="CC3536" s="230"/>
      <c r="CD3536" s="230"/>
      <c r="CE3536" s="230"/>
      <c r="CF3536" s="230"/>
      <c r="CG3536" s="230"/>
      <c r="CH3536" s="230"/>
      <c r="CI3536" s="230"/>
      <c r="CJ3536" s="230"/>
    </row>
    <row r="3537" spans="1:88" ht="14.25" customHeight="1">
      <c r="A3537" s="123"/>
      <c r="B3537" s="122"/>
      <c r="C3537" s="123"/>
      <c r="E3537" s="224"/>
      <c r="F3537" s="224"/>
      <c r="G3537" s="224"/>
      <c r="H3537" s="224"/>
      <c r="I3537" s="232"/>
      <c r="J3537" s="224"/>
      <c r="K3537" s="224"/>
      <c r="L3537" s="224"/>
      <c r="M3537" s="233"/>
      <c r="N3537" s="224"/>
      <c r="P3537" s="233"/>
      <c r="Q3537" s="154"/>
      <c r="R3537" s="154"/>
      <c r="S3537" s="154"/>
      <c r="T3537" s="154"/>
      <c r="U3537" s="236"/>
      <c r="V3537" s="225"/>
      <c r="W3537" s="246"/>
      <c r="X3537" s="247"/>
      <c r="Y3537" s="248"/>
      <c r="Z3537" s="249"/>
      <c r="AA3537" s="249"/>
      <c r="AB3537" s="256"/>
      <c r="AC3537" s="256"/>
      <c r="AD3537" s="230"/>
      <c r="AE3537" s="251"/>
      <c r="AF3537" s="252"/>
      <c r="AG3537" s="255"/>
      <c r="AH3537" s="253"/>
      <c r="AI3537" s="230"/>
      <c r="AJ3537" s="230"/>
      <c r="AK3537" s="230"/>
      <c r="AL3537" s="230"/>
      <c r="AM3537" s="230"/>
      <c r="AN3537" s="230"/>
      <c r="AO3537" s="230"/>
      <c r="AP3537" s="230"/>
      <c r="AQ3537" s="230"/>
      <c r="AR3537" s="249"/>
      <c r="AS3537" s="230"/>
      <c r="AT3537" s="230"/>
      <c r="AU3537" s="230"/>
      <c r="AV3537" s="230"/>
      <c r="AW3537" s="230"/>
      <c r="AX3537" s="230"/>
      <c r="AY3537" s="230"/>
      <c r="AZ3537" s="230"/>
      <c r="BA3537" s="230"/>
      <c r="BB3537" s="230"/>
      <c r="BC3537" s="230"/>
      <c r="BD3537" s="230"/>
      <c r="BE3537" s="230"/>
      <c r="BF3537" s="230"/>
      <c r="BG3537" s="230"/>
      <c r="BH3537" s="230"/>
      <c r="BI3537" s="230"/>
      <c r="BJ3537" s="230"/>
      <c r="BK3537" s="230"/>
      <c r="BL3537" s="230"/>
      <c r="BM3537" s="230"/>
      <c r="BN3537" s="230"/>
      <c r="BO3537" s="230"/>
      <c r="BP3537" s="230"/>
      <c r="BQ3537" s="230"/>
      <c r="BR3537" s="230"/>
      <c r="BS3537" s="230"/>
      <c r="BT3537" s="230"/>
      <c r="BU3537" s="230"/>
      <c r="BV3537" s="230"/>
      <c r="BW3537" s="230"/>
      <c r="BX3537" s="230"/>
      <c r="BY3537" s="230"/>
      <c r="BZ3537" s="230"/>
      <c r="CA3537" s="230"/>
      <c r="CB3537" s="230"/>
      <c r="CC3537" s="230"/>
      <c r="CD3537" s="230"/>
      <c r="CE3537" s="230"/>
      <c r="CF3537" s="230"/>
      <c r="CG3537" s="230"/>
      <c r="CH3537" s="230"/>
      <c r="CI3537" s="230"/>
      <c r="CJ3537" s="230"/>
    </row>
    <row r="3538" spans="1:88" ht="14.25" customHeight="1">
      <c r="A3538" s="123"/>
      <c r="B3538" s="122"/>
      <c r="C3538" s="123"/>
      <c r="E3538" s="224"/>
      <c r="F3538" s="224"/>
      <c r="G3538" s="224"/>
      <c r="H3538" s="224"/>
      <c r="I3538" s="232"/>
      <c r="J3538" s="224"/>
      <c r="K3538" s="224"/>
      <c r="L3538" s="224"/>
      <c r="M3538" s="233"/>
      <c r="N3538" s="224"/>
      <c r="P3538" s="233"/>
      <c r="Q3538" s="154"/>
      <c r="R3538" s="154"/>
      <c r="S3538" s="154"/>
      <c r="T3538" s="154"/>
      <c r="U3538" s="236"/>
      <c r="V3538" s="225"/>
      <c r="W3538" s="246"/>
      <c r="X3538" s="247"/>
      <c r="Y3538" s="248"/>
      <c r="Z3538" s="249"/>
      <c r="AA3538" s="249"/>
      <c r="AB3538" s="256"/>
      <c r="AC3538" s="256"/>
      <c r="AD3538" s="230"/>
      <c r="AE3538" s="251"/>
      <c r="AF3538" s="252"/>
      <c r="AG3538" s="255"/>
      <c r="AH3538" s="253"/>
      <c r="AI3538" s="230"/>
      <c r="AJ3538" s="230"/>
      <c r="AK3538" s="230"/>
      <c r="AL3538" s="230"/>
      <c r="AM3538" s="230"/>
      <c r="AN3538" s="230"/>
      <c r="AO3538" s="230"/>
      <c r="AP3538" s="230"/>
      <c r="AQ3538" s="230"/>
      <c r="AR3538" s="249"/>
      <c r="AS3538" s="230"/>
      <c r="AT3538" s="230"/>
      <c r="AU3538" s="230"/>
      <c r="AV3538" s="230"/>
      <c r="AW3538" s="230"/>
      <c r="AX3538" s="230"/>
      <c r="AY3538" s="230"/>
      <c r="AZ3538" s="230"/>
      <c r="BA3538" s="230"/>
      <c r="BB3538" s="230"/>
      <c r="BC3538" s="230"/>
      <c r="BD3538" s="230"/>
      <c r="BE3538" s="230"/>
      <c r="BF3538" s="230"/>
      <c r="BG3538" s="230"/>
      <c r="BH3538" s="230"/>
      <c r="BI3538" s="230"/>
      <c r="BJ3538" s="230"/>
      <c r="BK3538" s="230"/>
      <c r="BL3538" s="230"/>
      <c r="BM3538" s="230"/>
      <c r="BN3538" s="230"/>
      <c r="BO3538" s="230"/>
      <c r="BP3538" s="230"/>
      <c r="BQ3538" s="230"/>
      <c r="BR3538" s="230"/>
      <c r="BS3538" s="230"/>
      <c r="BT3538" s="230"/>
      <c r="BU3538" s="230"/>
      <c r="BV3538" s="230"/>
      <c r="BW3538" s="230"/>
      <c r="BX3538" s="230"/>
      <c r="BY3538" s="230"/>
      <c r="BZ3538" s="230"/>
      <c r="CA3538" s="230"/>
      <c r="CB3538" s="230"/>
      <c r="CC3538" s="230"/>
      <c r="CD3538" s="230"/>
      <c r="CE3538" s="230"/>
      <c r="CF3538" s="230"/>
      <c r="CG3538" s="230"/>
      <c r="CH3538" s="230"/>
      <c r="CI3538" s="230"/>
      <c r="CJ3538" s="230"/>
    </row>
    <row r="3539" spans="1:88" ht="14.25" customHeight="1">
      <c r="A3539" s="123"/>
      <c r="B3539" s="122"/>
      <c r="C3539" s="123"/>
      <c r="E3539" s="224"/>
      <c r="F3539" s="224"/>
      <c r="G3539" s="224"/>
      <c r="H3539" s="224"/>
      <c r="I3539" s="232"/>
      <c r="J3539" s="224"/>
      <c r="K3539" s="224"/>
      <c r="L3539" s="224"/>
      <c r="M3539" s="233"/>
      <c r="N3539" s="224"/>
      <c r="P3539" s="233"/>
      <c r="Q3539" s="154"/>
      <c r="R3539" s="154"/>
      <c r="S3539" s="154"/>
      <c r="T3539" s="154"/>
      <c r="U3539" s="236"/>
      <c r="V3539" s="225"/>
      <c r="W3539" s="246"/>
      <c r="X3539" s="247"/>
      <c r="Y3539" s="248"/>
      <c r="Z3539" s="249"/>
      <c r="AA3539" s="249"/>
      <c r="AB3539" s="256"/>
      <c r="AC3539" s="256"/>
      <c r="AD3539" s="230"/>
      <c r="AE3539" s="251"/>
      <c r="AF3539" s="252"/>
      <c r="AG3539" s="255"/>
      <c r="AH3539" s="253"/>
      <c r="AI3539" s="230"/>
      <c r="AJ3539" s="230"/>
      <c r="AK3539" s="230"/>
      <c r="AL3539" s="230"/>
      <c r="AM3539" s="230"/>
      <c r="AN3539" s="230"/>
      <c r="AO3539" s="230"/>
      <c r="AP3539" s="230"/>
      <c r="AQ3539" s="230"/>
      <c r="AR3539" s="249"/>
      <c r="AS3539" s="230"/>
      <c r="AT3539" s="230"/>
      <c r="AU3539" s="230"/>
      <c r="AV3539" s="230"/>
      <c r="AW3539" s="230"/>
      <c r="AX3539" s="230"/>
      <c r="AY3539" s="230"/>
      <c r="AZ3539" s="230"/>
      <c r="BA3539" s="230"/>
      <c r="BB3539" s="230"/>
      <c r="BC3539" s="230"/>
      <c r="BD3539" s="230"/>
      <c r="BE3539" s="230"/>
      <c r="BF3539" s="230"/>
      <c r="BG3539" s="230"/>
      <c r="BH3539" s="230"/>
      <c r="BI3539" s="230"/>
      <c r="BJ3539" s="230"/>
      <c r="BK3539" s="230"/>
      <c r="BL3539" s="230"/>
      <c r="BM3539" s="230"/>
      <c r="BN3539" s="230"/>
      <c r="BO3539" s="230"/>
      <c r="BP3539" s="230"/>
      <c r="BQ3539" s="230"/>
      <c r="BR3539" s="230"/>
      <c r="BS3539" s="230"/>
      <c r="BT3539" s="230"/>
      <c r="BU3539" s="230"/>
      <c r="BV3539" s="230"/>
      <c r="BW3539" s="230"/>
      <c r="BX3539" s="230"/>
      <c r="BY3539" s="230"/>
      <c r="BZ3539" s="230"/>
      <c r="CA3539" s="230"/>
      <c r="CB3539" s="230"/>
      <c r="CC3539" s="230"/>
      <c r="CD3539" s="230"/>
      <c r="CE3539" s="230"/>
      <c r="CF3539" s="230"/>
      <c r="CG3539" s="230"/>
      <c r="CH3539" s="230"/>
      <c r="CI3539" s="230"/>
      <c r="CJ3539" s="230"/>
    </row>
    <row r="3540" spans="1:88" ht="14.25" customHeight="1">
      <c r="A3540" s="123"/>
      <c r="B3540" s="122"/>
      <c r="C3540" s="123"/>
      <c r="E3540" s="224"/>
      <c r="F3540" s="224"/>
      <c r="G3540" s="224"/>
      <c r="H3540" s="224"/>
      <c r="I3540" s="232"/>
      <c r="J3540" s="224"/>
      <c r="K3540" s="224"/>
      <c r="L3540" s="224"/>
      <c r="M3540" s="233"/>
      <c r="N3540" s="224"/>
      <c r="P3540" s="233"/>
      <c r="Q3540" s="154"/>
      <c r="R3540" s="154"/>
      <c r="S3540" s="154"/>
      <c r="T3540" s="154"/>
      <c r="U3540" s="236"/>
      <c r="V3540" s="225"/>
      <c r="W3540" s="246"/>
      <c r="X3540" s="247"/>
      <c r="Y3540" s="248"/>
      <c r="Z3540" s="249"/>
      <c r="AA3540" s="249"/>
      <c r="AB3540" s="256"/>
      <c r="AC3540" s="256"/>
      <c r="AD3540" s="230"/>
      <c r="AE3540" s="251"/>
      <c r="AF3540" s="252"/>
      <c r="AG3540" s="255"/>
      <c r="AH3540" s="253"/>
      <c r="AI3540" s="230"/>
      <c r="AJ3540" s="230"/>
      <c r="AK3540" s="230"/>
      <c r="AL3540" s="230"/>
      <c r="AM3540" s="230"/>
      <c r="AN3540" s="230"/>
      <c r="AO3540" s="230"/>
      <c r="AP3540" s="230"/>
      <c r="AQ3540" s="230"/>
      <c r="AR3540" s="249"/>
      <c r="AS3540" s="230"/>
      <c r="AT3540" s="230"/>
      <c r="AU3540" s="230"/>
      <c r="AV3540" s="230"/>
      <c r="AW3540" s="230"/>
      <c r="AX3540" s="230"/>
      <c r="AY3540" s="230"/>
      <c r="AZ3540" s="230"/>
      <c r="BA3540" s="230"/>
      <c r="BB3540" s="230"/>
      <c r="BC3540" s="230"/>
      <c r="BD3540" s="230"/>
      <c r="BE3540" s="230"/>
      <c r="BF3540" s="230"/>
      <c r="BG3540" s="230"/>
      <c r="BH3540" s="230"/>
      <c r="BI3540" s="230"/>
      <c r="BJ3540" s="230"/>
      <c r="BK3540" s="230"/>
      <c r="BL3540" s="230"/>
      <c r="BM3540" s="230"/>
      <c r="BN3540" s="230"/>
      <c r="BO3540" s="230"/>
      <c r="BP3540" s="230"/>
      <c r="BQ3540" s="230"/>
      <c r="BR3540" s="230"/>
      <c r="BS3540" s="230"/>
      <c r="BT3540" s="230"/>
      <c r="BU3540" s="230"/>
      <c r="BV3540" s="230"/>
      <c r="BW3540" s="230"/>
      <c r="BX3540" s="230"/>
      <c r="BY3540" s="230"/>
      <c r="BZ3540" s="230"/>
      <c r="CA3540" s="230"/>
      <c r="CB3540" s="230"/>
      <c r="CC3540" s="230"/>
      <c r="CD3540" s="230"/>
      <c r="CE3540" s="230"/>
      <c r="CF3540" s="230"/>
      <c r="CG3540" s="230"/>
      <c r="CH3540" s="230"/>
      <c r="CI3540" s="230"/>
      <c r="CJ3540" s="230"/>
    </row>
    <row r="3541" spans="1:88" ht="14.25" customHeight="1">
      <c r="A3541" s="123"/>
      <c r="B3541" s="122"/>
      <c r="C3541" s="123"/>
      <c r="E3541" s="224"/>
      <c r="F3541" s="224"/>
      <c r="G3541" s="224"/>
      <c r="H3541" s="224"/>
      <c r="I3541" s="232"/>
      <c r="J3541" s="224"/>
      <c r="K3541" s="224"/>
      <c r="L3541" s="224"/>
      <c r="M3541" s="233"/>
      <c r="N3541" s="224"/>
      <c r="P3541" s="233"/>
      <c r="Q3541" s="154"/>
      <c r="R3541" s="154"/>
      <c r="S3541" s="154"/>
      <c r="T3541" s="154"/>
      <c r="U3541" s="236"/>
      <c r="V3541" s="225"/>
      <c r="W3541" s="246"/>
      <c r="X3541" s="247"/>
      <c r="Y3541" s="248"/>
      <c r="Z3541" s="249"/>
      <c r="AA3541" s="249"/>
      <c r="AB3541" s="256"/>
      <c r="AC3541" s="256"/>
      <c r="AD3541" s="230"/>
      <c r="AE3541" s="251"/>
      <c r="AF3541" s="252"/>
      <c r="AG3541" s="255"/>
      <c r="AH3541" s="253"/>
      <c r="AI3541" s="230"/>
      <c r="AJ3541" s="230"/>
      <c r="AK3541" s="230"/>
      <c r="AL3541" s="230"/>
      <c r="AM3541" s="230"/>
      <c r="AN3541" s="230"/>
      <c r="AO3541" s="230"/>
      <c r="AP3541" s="230"/>
      <c r="AQ3541" s="230"/>
      <c r="AR3541" s="249"/>
      <c r="AS3541" s="230"/>
      <c r="AT3541" s="230"/>
      <c r="AU3541" s="230"/>
      <c r="AV3541" s="230"/>
      <c r="AW3541" s="230"/>
      <c r="AX3541" s="230"/>
      <c r="AY3541" s="230"/>
      <c r="AZ3541" s="230"/>
      <c r="BA3541" s="230"/>
      <c r="BB3541" s="230"/>
      <c r="BC3541" s="230"/>
      <c r="BD3541" s="230"/>
      <c r="BE3541" s="230"/>
      <c r="BF3541" s="230"/>
      <c r="BG3541" s="230"/>
      <c r="BH3541" s="230"/>
      <c r="BI3541" s="230"/>
      <c r="BJ3541" s="230"/>
      <c r="BK3541" s="230"/>
      <c r="BL3541" s="230"/>
      <c r="BM3541" s="230"/>
      <c r="BN3541" s="230"/>
      <c r="BO3541" s="230"/>
      <c r="BP3541" s="230"/>
      <c r="BQ3541" s="230"/>
      <c r="BR3541" s="230"/>
      <c r="BS3541" s="230"/>
      <c r="BT3541" s="230"/>
      <c r="BU3541" s="230"/>
      <c r="BV3541" s="230"/>
      <c r="BW3541" s="230"/>
      <c r="BX3541" s="230"/>
      <c r="BY3541" s="230"/>
      <c r="BZ3541" s="230"/>
      <c r="CA3541" s="230"/>
      <c r="CB3541" s="230"/>
      <c r="CC3541" s="230"/>
      <c r="CD3541" s="230"/>
      <c r="CE3541" s="230"/>
      <c r="CF3541" s="230"/>
      <c r="CG3541" s="230"/>
      <c r="CH3541" s="230"/>
      <c r="CI3541" s="230"/>
      <c r="CJ3541" s="230"/>
    </row>
    <row r="3542" spans="1:88" ht="14.25" customHeight="1">
      <c r="A3542" s="123"/>
      <c r="B3542" s="122"/>
      <c r="C3542" s="123"/>
      <c r="E3542" s="224"/>
      <c r="F3542" s="224"/>
      <c r="G3542" s="224"/>
      <c r="H3542" s="224"/>
      <c r="I3542" s="232"/>
      <c r="J3542" s="224"/>
      <c r="K3542" s="224"/>
      <c r="L3542" s="224"/>
      <c r="M3542" s="233"/>
      <c r="N3542" s="224"/>
      <c r="P3542" s="233"/>
      <c r="Q3542" s="154"/>
      <c r="R3542" s="154"/>
      <c r="S3542" s="154"/>
      <c r="T3542" s="154"/>
      <c r="U3542" s="236"/>
      <c r="V3542" s="225"/>
      <c r="W3542" s="246"/>
      <c r="X3542" s="247"/>
      <c r="Y3542" s="248"/>
      <c r="Z3542" s="249"/>
      <c r="AA3542" s="249"/>
      <c r="AB3542" s="256"/>
      <c r="AC3542" s="256"/>
      <c r="AD3542" s="230"/>
      <c r="AE3542" s="251"/>
      <c r="AF3542" s="252"/>
      <c r="AG3542" s="255"/>
      <c r="AH3542" s="253"/>
      <c r="AI3542" s="230"/>
      <c r="AJ3542" s="230"/>
      <c r="AK3542" s="230"/>
      <c r="AL3542" s="230"/>
      <c r="AM3542" s="230"/>
      <c r="AN3542" s="230"/>
      <c r="AO3542" s="230"/>
      <c r="AP3542" s="230"/>
      <c r="AQ3542" s="230"/>
      <c r="AR3542" s="249"/>
      <c r="AS3542" s="230"/>
      <c r="AT3542" s="230"/>
      <c r="AU3542" s="230"/>
      <c r="AV3542" s="230"/>
      <c r="AW3542" s="230"/>
      <c r="AX3542" s="230"/>
      <c r="AY3542" s="230"/>
      <c r="AZ3542" s="230"/>
      <c r="BA3542" s="230"/>
      <c r="BB3542" s="230"/>
      <c r="BC3542" s="230"/>
      <c r="BD3542" s="230"/>
      <c r="BE3542" s="230"/>
      <c r="BF3542" s="230"/>
      <c r="BG3542" s="230"/>
      <c r="BH3542" s="230"/>
      <c r="BI3542" s="230"/>
      <c r="BJ3542" s="230"/>
      <c r="BK3542" s="230"/>
      <c r="BL3542" s="230"/>
      <c r="BM3542" s="230"/>
      <c r="BN3542" s="230"/>
      <c r="BO3542" s="230"/>
      <c r="BP3542" s="230"/>
      <c r="BQ3542" s="230"/>
      <c r="BR3542" s="230"/>
      <c r="BS3542" s="230"/>
      <c r="BT3542" s="230"/>
      <c r="BU3542" s="230"/>
      <c r="BV3542" s="230"/>
      <c r="BW3542" s="230"/>
      <c r="BX3542" s="230"/>
      <c r="BY3542" s="230"/>
      <c r="BZ3542" s="230"/>
      <c r="CA3542" s="230"/>
      <c r="CB3542" s="230"/>
      <c r="CC3542" s="230"/>
      <c r="CD3542" s="230"/>
      <c r="CE3542" s="230"/>
      <c r="CF3542" s="230"/>
      <c r="CG3542" s="230"/>
      <c r="CH3542" s="230"/>
      <c r="CI3542" s="230"/>
      <c r="CJ3542" s="230"/>
    </row>
    <row r="3543" spans="1:88" ht="14.25" customHeight="1">
      <c r="A3543" s="123"/>
      <c r="B3543" s="122"/>
      <c r="C3543" s="123"/>
      <c r="E3543" s="224"/>
      <c r="F3543" s="224"/>
      <c r="G3543" s="224"/>
      <c r="H3543" s="224"/>
      <c r="I3543" s="232"/>
      <c r="J3543" s="224"/>
      <c r="K3543" s="224"/>
      <c r="L3543" s="224"/>
      <c r="M3543" s="233"/>
      <c r="N3543" s="224"/>
      <c r="P3543" s="233"/>
      <c r="Q3543" s="154"/>
      <c r="R3543" s="154"/>
      <c r="S3543" s="154"/>
      <c r="T3543" s="154"/>
      <c r="U3543" s="236"/>
      <c r="V3543" s="225"/>
      <c r="W3543" s="246"/>
      <c r="X3543" s="247"/>
      <c r="Y3543" s="248"/>
      <c r="Z3543" s="249"/>
      <c r="AA3543" s="249"/>
      <c r="AB3543" s="256"/>
      <c r="AC3543" s="256"/>
      <c r="AD3543" s="230"/>
      <c r="AE3543" s="251"/>
      <c r="AF3543" s="252"/>
      <c r="AG3543" s="255"/>
      <c r="AH3543" s="253"/>
      <c r="AI3543" s="230"/>
      <c r="AJ3543" s="230"/>
      <c r="AK3543" s="230"/>
      <c r="AL3543" s="230"/>
      <c r="AM3543" s="230"/>
      <c r="AN3543" s="230"/>
      <c r="AO3543" s="230"/>
      <c r="AP3543" s="230"/>
      <c r="AQ3543" s="230"/>
      <c r="AR3543" s="249"/>
      <c r="AS3543" s="230"/>
      <c r="AT3543" s="230"/>
      <c r="AU3543" s="230"/>
      <c r="AV3543" s="230"/>
      <c r="AW3543" s="230"/>
      <c r="AX3543" s="230"/>
      <c r="AY3543" s="230"/>
      <c r="AZ3543" s="230"/>
      <c r="BA3543" s="230"/>
      <c r="BB3543" s="230"/>
      <c r="BC3543" s="230"/>
      <c r="BD3543" s="230"/>
      <c r="BE3543" s="230"/>
      <c r="BF3543" s="230"/>
      <c r="BG3543" s="230"/>
      <c r="BH3543" s="230"/>
      <c r="BI3543" s="230"/>
      <c r="BJ3543" s="230"/>
      <c r="BK3543" s="230"/>
      <c r="BL3543" s="230"/>
      <c r="BM3543" s="230"/>
      <c r="BN3543" s="230"/>
      <c r="BO3543" s="230"/>
      <c r="BP3543" s="230"/>
      <c r="BQ3543" s="230"/>
      <c r="BR3543" s="230"/>
      <c r="BS3543" s="230"/>
      <c r="BT3543" s="230"/>
      <c r="BU3543" s="230"/>
      <c r="BV3543" s="230"/>
      <c r="BW3543" s="230"/>
      <c r="BX3543" s="230"/>
      <c r="BY3543" s="230"/>
      <c r="BZ3543" s="230"/>
      <c r="CA3543" s="230"/>
      <c r="CB3543" s="230"/>
      <c r="CC3543" s="230"/>
      <c r="CD3543" s="230"/>
      <c r="CE3543" s="230"/>
      <c r="CF3543" s="230"/>
      <c r="CG3543" s="230"/>
      <c r="CH3543" s="230"/>
      <c r="CI3543" s="230"/>
      <c r="CJ3543" s="230"/>
    </row>
    <row r="3544" spans="1:88" ht="14.25" customHeight="1">
      <c r="A3544" s="123"/>
      <c r="B3544" s="122"/>
      <c r="C3544" s="123"/>
      <c r="E3544" s="224"/>
      <c r="F3544" s="224"/>
      <c r="G3544" s="224"/>
      <c r="H3544" s="224"/>
      <c r="I3544" s="232"/>
      <c r="J3544" s="224"/>
      <c r="K3544" s="224"/>
      <c r="L3544" s="224"/>
      <c r="M3544" s="233"/>
      <c r="N3544" s="224"/>
      <c r="P3544" s="233"/>
      <c r="Q3544" s="154"/>
      <c r="R3544" s="154"/>
      <c r="S3544" s="154"/>
      <c r="T3544" s="154"/>
      <c r="U3544" s="236"/>
      <c r="V3544" s="225"/>
      <c r="W3544" s="246"/>
      <c r="X3544" s="247"/>
      <c r="Y3544" s="248"/>
      <c r="Z3544" s="249"/>
      <c r="AA3544" s="249"/>
      <c r="AB3544" s="256"/>
      <c r="AC3544" s="256"/>
      <c r="AD3544" s="230"/>
      <c r="AE3544" s="251"/>
      <c r="AF3544" s="252"/>
      <c r="AG3544" s="255"/>
      <c r="AH3544" s="253"/>
      <c r="AI3544" s="230"/>
      <c r="AJ3544" s="230"/>
      <c r="AK3544" s="230"/>
      <c r="AL3544" s="230"/>
      <c r="AM3544" s="230"/>
      <c r="AN3544" s="230"/>
      <c r="AO3544" s="230"/>
      <c r="AP3544" s="230"/>
      <c r="AQ3544" s="230"/>
      <c r="AR3544" s="249"/>
      <c r="AS3544" s="230"/>
      <c r="AT3544" s="230"/>
      <c r="AU3544" s="230"/>
      <c r="AV3544" s="230"/>
      <c r="AW3544" s="230"/>
      <c r="AX3544" s="230"/>
      <c r="AY3544" s="230"/>
      <c r="AZ3544" s="230"/>
      <c r="BA3544" s="230"/>
      <c r="BB3544" s="230"/>
      <c r="BC3544" s="230"/>
      <c r="BD3544" s="230"/>
      <c r="BE3544" s="230"/>
      <c r="BF3544" s="230"/>
      <c r="BG3544" s="230"/>
      <c r="BH3544" s="230"/>
      <c r="BI3544" s="230"/>
      <c r="BJ3544" s="230"/>
      <c r="BK3544" s="230"/>
      <c r="BL3544" s="230"/>
      <c r="BM3544" s="230"/>
      <c r="BN3544" s="230"/>
      <c r="BO3544" s="230"/>
      <c r="BP3544" s="230"/>
      <c r="BQ3544" s="230"/>
      <c r="BR3544" s="230"/>
      <c r="BS3544" s="230"/>
      <c r="BT3544" s="230"/>
      <c r="BU3544" s="230"/>
      <c r="BV3544" s="230"/>
      <c r="BW3544" s="230"/>
      <c r="BX3544" s="230"/>
      <c r="BY3544" s="230"/>
      <c r="BZ3544" s="230"/>
      <c r="CA3544" s="230"/>
      <c r="CB3544" s="230"/>
      <c r="CC3544" s="230"/>
      <c r="CD3544" s="230"/>
      <c r="CE3544" s="230"/>
      <c r="CF3544" s="230"/>
      <c r="CG3544" s="230"/>
      <c r="CH3544" s="230"/>
      <c r="CI3544" s="230"/>
      <c r="CJ3544" s="230"/>
    </row>
    <row r="3545" spans="1:88" ht="14.25" customHeight="1">
      <c r="A3545" s="123"/>
      <c r="B3545" s="122"/>
      <c r="C3545" s="123"/>
      <c r="E3545" s="224"/>
      <c r="F3545" s="224"/>
      <c r="G3545" s="224"/>
      <c r="H3545" s="224"/>
      <c r="I3545" s="232"/>
      <c r="J3545" s="224"/>
      <c r="K3545" s="224"/>
      <c r="L3545" s="224"/>
      <c r="M3545" s="233"/>
      <c r="N3545" s="224"/>
      <c r="P3545" s="233"/>
      <c r="Q3545" s="154"/>
      <c r="R3545" s="154"/>
      <c r="S3545" s="154"/>
      <c r="T3545" s="154"/>
      <c r="U3545" s="236"/>
      <c r="V3545" s="225"/>
      <c r="W3545" s="246"/>
      <c r="X3545" s="247"/>
      <c r="Y3545" s="248"/>
      <c r="Z3545" s="249"/>
      <c r="AA3545" s="249"/>
      <c r="AB3545" s="256"/>
      <c r="AC3545" s="256"/>
      <c r="AD3545" s="230"/>
      <c r="AE3545" s="251"/>
      <c r="AF3545" s="252"/>
      <c r="AG3545" s="255"/>
      <c r="AH3545" s="253"/>
      <c r="AI3545" s="230"/>
      <c r="AJ3545" s="230"/>
      <c r="AK3545" s="230"/>
      <c r="AL3545" s="230"/>
      <c r="AM3545" s="230"/>
      <c r="AN3545" s="230"/>
      <c r="AO3545" s="230"/>
      <c r="AP3545" s="230"/>
      <c r="AQ3545" s="230"/>
      <c r="AR3545" s="249"/>
      <c r="AS3545" s="230"/>
      <c r="AT3545" s="230"/>
      <c r="AU3545" s="230"/>
      <c r="AV3545" s="230"/>
      <c r="AW3545" s="230"/>
      <c r="AX3545" s="230"/>
      <c r="AY3545" s="230"/>
      <c r="AZ3545" s="230"/>
      <c r="BA3545" s="230"/>
      <c r="BB3545" s="230"/>
      <c r="BC3545" s="230"/>
      <c r="BD3545" s="230"/>
      <c r="BE3545" s="230"/>
      <c r="BF3545" s="230"/>
      <c r="BG3545" s="230"/>
      <c r="BH3545" s="230"/>
      <c r="BI3545" s="230"/>
      <c r="BJ3545" s="230"/>
      <c r="BK3545" s="230"/>
      <c r="BL3545" s="230"/>
      <c r="BM3545" s="230"/>
      <c r="BN3545" s="230"/>
      <c r="BO3545" s="230"/>
      <c r="BP3545" s="230"/>
      <c r="BQ3545" s="230"/>
      <c r="BR3545" s="230"/>
      <c r="BS3545" s="230"/>
      <c r="BT3545" s="230"/>
      <c r="BU3545" s="230"/>
      <c r="BV3545" s="230"/>
      <c r="BW3545" s="230"/>
      <c r="BX3545" s="230"/>
      <c r="BY3545" s="230"/>
      <c r="BZ3545" s="230"/>
      <c r="CA3545" s="230"/>
      <c r="CB3545" s="230"/>
      <c r="CC3545" s="230"/>
      <c r="CD3545" s="230"/>
      <c r="CE3545" s="230"/>
      <c r="CF3545" s="230"/>
      <c r="CG3545" s="230"/>
      <c r="CH3545" s="230"/>
      <c r="CI3545" s="230"/>
      <c r="CJ3545" s="230"/>
    </row>
    <row r="3546" spans="1:88" ht="14.25" customHeight="1">
      <c r="A3546" s="123"/>
      <c r="B3546" s="122"/>
      <c r="C3546" s="123"/>
      <c r="E3546" s="224"/>
      <c r="F3546" s="224"/>
      <c r="G3546" s="224"/>
      <c r="H3546" s="224"/>
      <c r="I3546" s="232"/>
      <c r="J3546" s="224"/>
      <c r="K3546" s="224"/>
      <c r="L3546" s="224"/>
      <c r="M3546" s="233"/>
      <c r="N3546" s="224"/>
      <c r="P3546" s="233"/>
      <c r="Q3546" s="154"/>
      <c r="R3546" s="154"/>
      <c r="S3546" s="154"/>
      <c r="T3546" s="154"/>
      <c r="U3546" s="236"/>
      <c r="V3546" s="225"/>
      <c r="W3546" s="246"/>
      <c r="X3546" s="247"/>
      <c r="Y3546" s="248"/>
      <c r="Z3546" s="249"/>
      <c r="AA3546" s="249"/>
      <c r="AB3546" s="256"/>
      <c r="AC3546" s="256"/>
      <c r="AD3546" s="230"/>
      <c r="AE3546" s="251"/>
      <c r="AF3546" s="252"/>
      <c r="AG3546" s="255"/>
      <c r="AH3546" s="253"/>
      <c r="AI3546" s="230"/>
      <c r="AJ3546" s="230"/>
      <c r="AK3546" s="230"/>
      <c r="AL3546" s="230"/>
      <c r="AM3546" s="230"/>
      <c r="AN3546" s="230"/>
      <c r="AO3546" s="230"/>
      <c r="AP3546" s="230"/>
      <c r="AQ3546" s="230"/>
      <c r="AR3546" s="249"/>
      <c r="AS3546" s="230"/>
      <c r="AT3546" s="230"/>
      <c r="AU3546" s="230"/>
      <c r="AV3546" s="230"/>
      <c r="AW3546" s="230"/>
      <c r="AX3546" s="230"/>
      <c r="AY3546" s="230"/>
      <c r="AZ3546" s="230"/>
      <c r="BA3546" s="230"/>
      <c r="BB3546" s="230"/>
      <c r="BC3546" s="230"/>
      <c r="BD3546" s="230"/>
      <c r="BE3546" s="230"/>
      <c r="BF3546" s="230"/>
      <c r="BG3546" s="230"/>
      <c r="BH3546" s="230"/>
      <c r="BI3546" s="230"/>
      <c r="BJ3546" s="230"/>
      <c r="BK3546" s="230"/>
      <c r="BL3546" s="230"/>
      <c r="BM3546" s="230"/>
      <c r="BN3546" s="230"/>
      <c r="BO3546" s="230"/>
      <c r="BP3546" s="230"/>
      <c r="BQ3546" s="230"/>
      <c r="BR3546" s="230"/>
      <c r="BS3546" s="230"/>
      <c r="BT3546" s="230"/>
      <c r="BU3546" s="230"/>
      <c r="BV3546" s="230"/>
      <c r="BW3546" s="230"/>
      <c r="BX3546" s="230"/>
      <c r="BY3546" s="230"/>
      <c r="BZ3546" s="230"/>
      <c r="CA3546" s="230"/>
      <c r="CB3546" s="230"/>
      <c r="CC3546" s="230"/>
      <c r="CD3546" s="230"/>
      <c r="CE3546" s="230"/>
      <c r="CF3546" s="230"/>
      <c r="CG3546" s="230"/>
      <c r="CH3546" s="230"/>
      <c r="CI3546" s="230"/>
      <c r="CJ3546" s="230"/>
    </row>
    <row r="3547" spans="1:88" ht="14.25" customHeight="1">
      <c r="A3547" s="123"/>
      <c r="B3547" s="122"/>
      <c r="C3547" s="123"/>
      <c r="E3547" s="224"/>
      <c r="F3547" s="224"/>
      <c r="G3547" s="224"/>
      <c r="H3547" s="224"/>
      <c r="I3547" s="232"/>
      <c r="J3547" s="224"/>
      <c r="K3547" s="224"/>
      <c r="L3547" s="224"/>
      <c r="M3547" s="233"/>
      <c r="N3547" s="224"/>
      <c r="P3547" s="233"/>
      <c r="Q3547" s="154"/>
      <c r="R3547" s="154"/>
      <c r="S3547" s="154"/>
      <c r="T3547" s="154"/>
      <c r="U3547" s="236"/>
      <c r="V3547" s="225"/>
      <c r="W3547" s="246"/>
      <c r="X3547" s="247"/>
      <c r="Y3547" s="248"/>
      <c r="Z3547" s="249"/>
      <c r="AA3547" s="249"/>
      <c r="AB3547" s="256"/>
      <c r="AC3547" s="256"/>
      <c r="AD3547" s="230"/>
      <c r="AE3547" s="251"/>
      <c r="AF3547" s="252"/>
      <c r="AG3547" s="255"/>
      <c r="AH3547" s="253"/>
      <c r="AI3547" s="230"/>
      <c r="AJ3547" s="230"/>
      <c r="AK3547" s="230"/>
      <c r="AL3547" s="230"/>
      <c r="AM3547" s="230"/>
      <c r="AN3547" s="230"/>
      <c r="AO3547" s="230"/>
      <c r="AP3547" s="230"/>
      <c r="AQ3547" s="230"/>
      <c r="AR3547" s="249"/>
      <c r="AS3547" s="230"/>
      <c r="AT3547" s="230"/>
      <c r="AU3547" s="230"/>
      <c r="AV3547" s="230"/>
      <c r="AW3547" s="230"/>
      <c r="AX3547" s="230"/>
      <c r="AY3547" s="230"/>
      <c r="AZ3547" s="230"/>
      <c r="BA3547" s="230"/>
      <c r="BB3547" s="230"/>
      <c r="BC3547" s="230"/>
      <c r="BD3547" s="230"/>
      <c r="BE3547" s="230"/>
      <c r="BF3547" s="230"/>
      <c r="BG3547" s="230"/>
      <c r="BH3547" s="230"/>
      <c r="BI3547" s="230"/>
      <c r="BJ3547" s="230"/>
      <c r="BK3547" s="230"/>
      <c r="BL3547" s="230"/>
      <c r="BM3547" s="230"/>
      <c r="BN3547" s="230"/>
      <c r="BO3547" s="230"/>
      <c r="BP3547" s="230"/>
      <c r="BQ3547" s="230"/>
      <c r="BR3547" s="230"/>
      <c r="BS3547" s="230"/>
      <c r="BT3547" s="230"/>
      <c r="BU3547" s="230"/>
      <c r="BV3547" s="230"/>
      <c r="BW3547" s="230"/>
      <c r="BX3547" s="230"/>
      <c r="BY3547" s="230"/>
      <c r="BZ3547" s="230"/>
      <c r="CA3547" s="230"/>
      <c r="CB3547" s="230"/>
      <c r="CC3547" s="230"/>
      <c r="CD3547" s="230"/>
      <c r="CE3547" s="230"/>
      <c r="CF3547" s="230"/>
      <c r="CG3547" s="230"/>
      <c r="CH3547" s="230"/>
      <c r="CI3547" s="230"/>
      <c r="CJ3547" s="230"/>
    </row>
    <row r="3548" spans="1:88" ht="14.25" customHeight="1">
      <c r="A3548" s="123"/>
      <c r="B3548" s="122"/>
      <c r="C3548" s="123"/>
      <c r="E3548" s="224"/>
      <c r="F3548" s="224"/>
      <c r="G3548" s="224"/>
      <c r="H3548" s="224"/>
      <c r="I3548" s="232"/>
      <c r="J3548" s="224"/>
      <c r="K3548" s="224"/>
      <c r="L3548" s="224"/>
      <c r="M3548" s="233"/>
      <c r="N3548" s="224"/>
      <c r="P3548" s="233"/>
      <c r="Q3548" s="154"/>
      <c r="R3548" s="154"/>
      <c r="S3548" s="154"/>
      <c r="T3548" s="154"/>
      <c r="U3548" s="236"/>
      <c r="V3548" s="225"/>
      <c r="W3548" s="246"/>
      <c r="X3548" s="247"/>
      <c r="Y3548" s="248"/>
      <c r="Z3548" s="249"/>
      <c r="AA3548" s="249"/>
      <c r="AB3548" s="256"/>
      <c r="AC3548" s="256"/>
      <c r="AD3548" s="230"/>
      <c r="AE3548" s="251"/>
      <c r="AF3548" s="252"/>
      <c r="AG3548" s="255"/>
      <c r="AH3548" s="253"/>
      <c r="AI3548" s="230"/>
      <c r="AJ3548" s="230"/>
      <c r="AK3548" s="230"/>
      <c r="AL3548" s="230"/>
      <c r="AM3548" s="230"/>
      <c r="AN3548" s="230"/>
      <c r="AO3548" s="230"/>
      <c r="AP3548" s="230"/>
      <c r="AQ3548" s="230"/>
      <c r="AR3548" s="249"/>
      <c r="AS3548" s="230"/>
      <c r="AT3548" s="230"/>
      <c r="AU3548" s="230"/>
      <c r="AV3548" s="230"/>
      <c r="AW3548" s="230"/>
      <c r="AX3548" s="230"/>
      <c r="AY3548" s="230"/>
      <c r="AZ3548" s="230"/>
      <c r="BA3548" s="230"/>
      <c r="BB3548" s="230"/>
      <c r="BC3548" s="230"/>
      <c r="BD3548" s="230"/>
      <c r="BE3548" s="230"/>
      <c r="BF3548" s="230"/>
      <c r="BG3548" s="230"/>
      <c r="BH3548" s="230"/>
      <c r="BI3548" s="230"/>
      <c r="BJ3548" s="230"/>
      <c r="BK3548" s="230"/>
      <c r="BL3548" s="230"/>
      <c r="BM3548" s="230"/>
      <c r="BN3548" s="230"/>
      <c r="BO3548" s="230"/>
      <c r="BP3548" s="230"/>
      <c r="BQ3548" s="230"/>
      <c r="BR3548" s="230"/>
      <c r="BS3548" s="230"/>
      <c r="BT3548" s="230"/>
      <c r="BU3548" s="230"/>
      <c r="BV3548" s="230"/>
      <c r="BW3548" s="230"/>
      <c r="BX3548" s="230"/>
      <c r="BY3548" s="230"/>
      <c r="BZ3548" s="230"/>
      <c r="CA3548" s="230"/>
      <c r="CB3548" s="230"/>
      <c r="CC3548" s="230"/>
      <c r="CD3548" s="230"/>
      <c r="CE3548" s="230"/>
      <c r="CF3548" s="230"/>
      <c r="CG3548" s="230"/>
      <c r="CH3548" s="230"/>
      <c r="CI3548" s="230"/>
      <c r="CJ3548" s="230"/>
    </row>
    <row r="3549" spans="1:88" ht="14.25" customHeight="1">
      <c r="A3549" s="123"/>
      <c r="B3549" s="122"/>
      <c r="C3549" s="123"/>
      <c r="E3549" s="224"/>
      <c r="F3549" s="224"/>
      <c r="G3549" s="224"/>
      <c r="H3549" s="224"/>
      <c r="I3549" s="232"/>
      <c r="J3549" s="224"/>
      <c r="K3549" s="224"/>
      <c r="L3549" s="224"/>
      <c r="M3549" s="233"/>
      <c r="N3549" s="224"/>
      <c r="P3549" s="233"/>
      <c r="Q3549" s="154"/>
      <c r="R3549" s="154"/>
      <c r="S3549" s="154"/>
      <c r="T3549" s="154"/>
      <c r="U3549" s="236"/>
      <c r="V3549" s="225"/>
      <c r="W3549" s="246"/>
      <c r="X3549" s="247"/>
      <c r="Y3549" s="248"/>
      <c r="Z3549" s="249"/>
      <c r="AA3549" s="249"/>
      <c r="AB3549" s="256"/>
      <c r="AC3549" s="256"/>
      <c r="AD3549" s="230"/>
      <c r="AE3549" s="251"/>
      <c r="AF3549" s="252"/>
      <c r="AG3549" s="255"/>
      <c r="AH3549" s="253"/>
      <c r="AI3549" s="230"/>
      <c r="AJ3549" s="230"/>
      <c r="AK3549" s="230"/>
      <c r="AL3549" s="230"/>
      <c r="AM3549" s="230"/>
      <c r="AN3549" s="230"/>
      <c r="AO3549" s="230"/>
      <c r="AP3549" s="230"/>
      <c r="AQ3549" s="230"/>
      <c r="AR3549" s="249"/>
      <c r="AS3549" s="230"/>
      <c r="AT3549" s="230"/>
      <c r="AU3549" s="230"/>
      <c r="AV3549" s="230"/>
      <c r="AW3549" s="230"/>
      <c r="AX3549" s="230"/>
      <c r="AY3549" s="230"/>
      <c r="AZ3549" s="230"/>
      <c r="BA3549" s="230"/>
      <c r="BB3549" s="230"/>
      <c r="BC3549" s="230"/>
      <c r="BD3549" s="230"/>
      <c r="BE3549" s="230"/>
      <c r="BF3549" s="230"/>
      <c r="BG3549" s="230"/>
      <c r="BH3549" s="230"/>
      <c r="BI3549" s="230"/>
      <c r="BJ3549" s="230"/>
      <c r="BK3549" s="230"/>
      <c r="BL3549" s="230"/>
      <c r="BM3549" s="230"/>
      <c r="BN3549" s="230"/>
      <c r="BO3549" s="230"/>
      <c r="BP3549" s="230"/>
      <c r="BQ3549" s="230"/>
      <c r="BR3549" s="230"/>
      <c r="BS3549" s="230"/>
      <c r="BT3549" s="230"/>
      <c r="BU3549" s="230"/>
      <c r="BV3549" s="230"/>
      <c r="BW3549" s="230"/>
      <c r="BX3549" s="230"/>
      <c r="BY3549" s="230"/>
      <c r="BZ3549" s="230"/>
      <c r="CA3549" s="230"/>
      <c r="CB3549" s="230"/>
      <c r="CC3549" s="230"/>
      <c r="CD3549" s="230"/>
      <c r="CE3549" s="230"/>
      <c r="CF3549" s="230"/>
      <c r="CG3549" s="230"/>
      <c r="CH3549" s="230"/>
      <c r="CI3549" s="230"/>
      <c r="CJ3549" s="230"/>
    </row>
    <row r="3550" spans="1:88" ht="14.25" customHeight="1">
      <c r="A3550" s="123"/>
      <c r="B3550" s="122"/>
      <c r="C3550" s="123"/>
      <c r="E3550" s="224"/>
      <c r="F3550" s="224"/>
      <c r="G3550" s="224"/>
      <c r="H3550" s="224"/>
      <c r="I3550" s="232"/>
      <c r="J3550" s="224"/>
      <c r="K3550" s="224"/>
      <c r="L3550" s="224"/>
      <c r="M3550" s="233"/>
      <c r="N3550" s="224"/>
      <c r="P3550" s="233"/>
      <c r="Q3550" s="154"/>
      <c r="R3550" s="154"/>
      <c r="S3550" s="154"/>
      <c r="T3550" s="154"/>
      <c r="U3550" s="236"/>
      <c r="V3550" s="225"/>
      <c r="W3550" s="246"/>
      <c r="X3550" s="247"/>
      <c r="Y3550" s="248"/>
      <c r="Z3550" s="249"/>
      <c r="AA3550" s="249"/>
      <c r="AB3550" s="256"/>
      <c r="AC3550" s="256"/>
      <c r="AD3550" s="230"/>
      <c r="AE3550" s="251"/>
      <c r="AF3550" s="252"/>
      <c r="AG3550" s="255"/>
      <c r="AH3550" s="253"/>
      <c r="AI3550" s="230"/>
      <c r="AJ3550" s="230"/>
      <c r="AK3550" s="230"/>
      <c r="AL3550" s="230"/>
      <c r="AM3550" s="230"/>
      <c r="AN3550" s="230"/>
      <c r="AO3550" s="230"/>
      <c r="AP3550" s="230"/>
      <c r="AQ3550" s="230"/>
      <c r="AR3550" s="249"/>
      <c r="AS3550" s="230"/>
      <c r="AT3550" s="230"/>
      <c r="AU3550" s="230"/>
      <c r="AV3550" s="230"/>
      <c r="AW3550" s="230"/>
      <c r="AX3550" s="230"/>
      <c r="AY3550" s="230"/>
      <c r="AZ3550" s="230"/>
      <c r="BA3550" s="230"/>
      <c r="BB3550" s="230"/>
      <c r="BC3550" s="230"/>
      <c r="BD3550" s="230"/>
      <c r="BE3550" s="230"/>
      <c r="BF3550" s="230"/>
      <c r="BG3550" s="230"/>
      <c r="BH3550" s="230"/>
      <c r="BI3550" s="230"/>
      <c r="BJ3550" s="230"/>
      <c r="BK3550" s="230"/>
      <c r="BL3550" s="230"/>
      <c r="BM3550" s="230"/>
      <c r="BN3550" s="230"/>
      <c r="BO3550" s="230"/>
      <c r="BP3550" s="230"/>
      <c r="BQ3550" s="230"/>
      <c r="BR3550" s="230"/>
      <c r="BS3550" s="230"/>
      <c r="BT3550" s="230"/>
      <c r="BU3550" s="230"/>
      <c r="BV3550" s="230"/>
      <c r="BW3550" s="230"/>
      <c r="BX3550" s="230"/>
      <c r="BY3550" s="230"/>
      <c r="BZ3550" s="230"/>
      <c r="CA3550" s="230"/>
      <c r="CB3550" s="230"/>
      <c r="CC3550" s="230"/>
      <c r="CD3550" s="230"/>
      <c r="CE3550" s="230"/>
      <c r="CF3550" s="230"/>
      <c r="CG3550" s="230"/>
      <c r="CH3550" s="230"/>
      <c r="CI3550" s="230"/>
      <c r="CJ3550" s="230"/>
    </row>
    <row r="3551" spans="1:88" ht="14.25" customHeight="1">
      <c r="A3551" s="123"/>
      <c r="B3551" s="122"/>
      <c r="C3551" s="123"/>
      <c r="E3551" s="224"/>
      <c r="F3551" s="224"/>
      <c r="G3551" s="224"/>
      <c r="H3551" s="224"/>
      <c r="I3551" s="232"/>
      <c r="J3551" s="224"/>
      <c r="K3551" s="224"/>
      <c r="L3551" s="224"/>
      <c r="M3551" s="233"/>
      <c r="N3551" s="224"/>
      <c r="P3551" s="233"/>
      <c r="Q3551" s="154"/>
      <c r="R3551" s="154"/>
      <c r="S3551" s="154"/>
      <c r="T3551" s="154"/>
      <c r="U3551" s="236"/>
      <c r="V3551" s="225"/>
      <c r="W3551" s="246"/>
      <c r="X3551" s="247"/>
      <c r="Y3551" s="248"/>
      <c r="Z3551" s="249"/>
      <c r="AA3551" s="249"/>
      <c r="AB3551" s="256"/>
      <c r="AC3551" s="256"/>
      <c r="AD3551" s="230"/>
      <c r="AE3551" s="251"/>
      <c r="AF3551" s="252"/>
      <c r="AG3551" s="255"/>
      <c r="AH3551" s="253"/>
      <c r="AI3551" s="230"/>
      <c r="AJ3551" s="230"/>
      <c r="AK3551" s="230"/>
      <c r="AL3551" s="230"/>
      <c r="AM3551" s="230"/>
      <c r="AN3551" s="230"/>
      <c r="AO3551" s="230"/>
      <c r="AP3551" s="230"/>
      <c r="AQ3551" s="230"/>
      <c r="AR3551" s="249"/>
      <c r="AS3551" s="230"/>
      <c r="AT3551" s="230"/>
      <c r="AU3551" s="230"/>
      <c r="AV3551" s="230"/>
      <c r="AW3551" s="230"/>
      <c r="AX3551" s="230"/>
      <c r="AY3551" s="230"/>
      <c r="AZ3551" s="230"/>
      <c r="BA3551" s="230"/>
      <c r="BB3551" s="230"/>
      <c r="BC3551" s="230"/>
      <c r="BD3551" s="230"/>
      <c r="BE3551" s="230"/>
      <c r="BF3551" s="230"/>
      <c r="BG3551" s="230"/>
      <c r="BH3551" s="230"/>
      <c r="BI3551" s="230"/>
      <c r="BJ3551" s="230"/>
      <c r="BK3551" s="230"/>
      <c r="BL3551" s="230"/>
      <c r="BM3551" s="230"/>
      <c r="BN3551" s="230"/>
      <c r="BO3551" s="230"/>
      <c r="BP3551" s="230"/>
      <c r="BQ3551" s="230"/>
      <c r="BR3551" s="230"/>
      <c r="BS3551" s="230"/>
      <c r="BT3551" s="230"/>
      <c r="BU3551" s="230"/>
      <c r="BV3551" s="230"/>
      <c r="BW3551" s="230"/>
      <c r="BX3551" s="230"/>
      <c r="BY3551" s="230"/>
      <c r="BZ3551" s="230"/>
      <c r="CA3551" s="230"/>
      <c r="CB3551" s="230"/>
      <c r="CC3551" s="230"/>
      <c r="CD3551" s="230"/>
      <c r="CE3551" s="230"/>
      <c r="CF3551" s="230"/>
      <c r="CG3551" s="230"/>
      <c r="CH3551" s="230"/>
      <c r="CI3551" s="230"/>
      <c r="CJ3551" s="230"/>
    </row>
    <row r="3552" spans="1:88" ht="14.25" customHeight="1">
      <c r="A3552" s="123"/>
      <c r="B3552" s="122"/>
      <c r="C3552" s="123"/>
      <c r="E3552" s="224"/>
      <c r="F3552" s="224"/>
      <c r="G3552" s="224"/>
      <c r="H3552" s="224"/>
      <c r="I3552" s="232"/>
      <c r="J3552" s="224"/>
      <c r="K3552" s="224"/>
      <c r="L3552" s="224"/>
      <c r="M3552" s="233"/>
      <c r="N3552" s="224"/>
      <c r="P3552" s="233"/>
      <c r="Q3552" s="154"/>
      <c r="R3552" s="154"/>
      <c r="S3552" s="154"/>
      <c r="T3552" s="154"/>
      <c r="U3552" s="236"/>
      <c r="V3552" s="225"/>
      <c r="W3552" s="246"/>
      <c r="X3552" s="247"/>
      <c r="Y3552" s="248"/>
      <c r="Z3552" s="249"/>
      <c r="AA3552" s="249"/>
      <c r="AB3552" s="256"/>
      <c r="AC3552" s="256"/>
      <c r="AD3552" s="230"/>
      <c r="AE3552" s="251"/>
      <c r="AF3552" s="252"/>
      <c r="AG3552" s="255"/>
      <c r="AH3552" s="253"/>
      <c r="AI3552" s="230"/>
      <c r="AJ3552" s="230"/>
      <c r="AK3552" s="230"/>
      <c r="AL3552" s="230"/>
      <c r="AM3552" s="230"/>
      <c r="AN3552" s="230"/>
      <c r="AO3552" s="230"/>
      <c r="AP3552" s="230"/>
      <c r="AQ3552" s="230"/>
      <c r="AR3552" s="249"/>
      <c r="AS3552" s="230"/>
      <c r="AT3552" s="230"/>
      <c r="AU3552" s="230"/>
      <c r="AV3552" s="230"/>
      <c r="AW3552" s="230"/>
      <c r="AX3552" s="230"/>
      <c r="AY3552" s="230"/>
      <c r="AZ3552" s="230"/>
      <c r="BA3552" s="230"/>
      <c r="BB3552" s="230"/>
      <c r="BC3552" s="230"/>
      <c r="BD3552" s="230"/>
      <c r="BE3552" s="230"/>
      <c r="BF3552" s="230"/>
      <c r="BG3552" s="230"/>
      <c r="BH3552" s="230"/>
      <c r="BI3552" s="230"/>
      <c r="BJ3552" s="230"/>
      <c r="BK3552" s="230"/>
      <c r="BL3552" s="230"/>
      <c r="BM3552" s="230"/>
      <c r="BN3552" s="230"/>
      <c r="BO3552" s="230"/>
      <c r="BP3552" s="230"/>
      <c r="BQ3552" s="230"/>
      <c r="BR3552" s="230"/>
      <c r="BS3552" s="230"/>
      <c r="BT3552" s="230"/>
      <c r="BU3552" s="230"/>
      <c r="BV3552" s="230"/>
      <c r="BW3552" s="230"/>
      <c r="BX3552" s="230"/>
      <c r="BY3552" s="230"/>
      <c r="BZ3552" s="230"/>
      <c r="CA3552" s="230"/>
      <c r="CB3552" s="230"/>
      <c r="CC3552" s="230"/>
      <c r="CD3552" s="230"/>
      <c r="CE3552" s="230"/>
      <c r="CF3552" s="230"/>
      <c r="CG3552" s="230"/>
      <c r="CH3552" s="230"/>
      <c r="CI3552" s="230"/>
      <c r="CJ3552" s="230"/>
    </row>
    <row r="3553" spans="1:88" ht="14.25" customHeight="1">
      <c r="A3553" s="123"/>
      <c r="B3553" s="122"/>
      <c r="C3553" s="123"/>
      <c r="E3553" s="224"/>
      <c r="F3553" s="224"/>
      <c r="G3553" s="224"/>
      <c r="H3553" s="224"/>
      <c r="I3553" s="232"/>
      <c r="J3553" s="224"/>
      <c r="K3553" s="224"/>
      <c r="L3553" s="224"/>
      <c r="M3553" s="233"/>
      <c r="N3553" s="224"/>
      <c r="P3553" s="233"/>
      <c r="Q3553" s="154"/>
      <c r="R3553" s="154"/>
      <c r="S3553" s="154"/>
      <c r="T3553" s="154"/>
      <c r="U3553" s="236"/>
      <c r="V3553" s="225"/>
      <c r="W3553" s="246"/>
      <c r="X3553" s="247"/>
      <c r="Y3553" s="248"/>
      <c r="Z3553" s="249"/>
      <c r="AA3553" s="249"/>
      <c r="AB3553" s="256"/>
      <c r="AC3553" s="256"/>
      <c r="AD3553" s="230"/>
      <c r="AE3553" s="251"/>
      <c r="AF3553" s="252"/>
      <c r="AG3553" s="255"/>
      <c r="AH3553" s="253"/>
      <c r="AI3553" s="230"/>
      <c r="AJ3553" s="230"/>
      <c r="AK3553" s="230"/>
      <c r="AL3553" s="230"/>
      <c r="AM3553" s="230"/>
      <c r="AN3553" s="230"/>
      <c r="AO3553" s="230"/>
      <c r="AP3553" s="230"/>
      <c r="AQ3553" s="230"/>
      <c r="AR3553" s="249"/>
      <c r="AS3553" s="230"/>
      <c r="AT3553" s="230"/>
      <c r="AU3553" s="230"/>
      <c r="AV3553" s="230"/>
      <c r="AW3553" s="230"/>
      <c r="AX3553" s="230"/>
      <c r="AY3553" s="230"/>
      <c r="AZ3553" s="230"/>
      <c r="BA3553" s="230"/>
      <c r="BB3553" s="230"/>
      <c r="BC3553" s="230"/>
      <c r="BD3553" s="230"/>
      <c r="BE3553" s="230"/>
      <c r="BF3553" s="230"/>
      <c r="BG3553" s="230"/>
      <c r="BH3553" s="230"/>
      <c r="BI3553" s="230"/>
      <c r="BJ3553" s="230"/>
      <c r="BK3553" s="230"/>
      <c r="BL3553" s="230"/>
      <c r="BM3553" s="230"/>
      <c r="BN3553" s="230"/>
      <c r="BO3553" s="230"/>
      <c r="BP3553" s="230"/>
      <c r="BQ3553" s="230"/>
      <c r="BR3553" s="230"/>
      <c r="BS3553" s="230"/>
      <c r="BT3553" s="230"/>
      <c r="BU3553" s="230"/>
      <c r="BV3553" s="230"/>
      <c r="BW3553" s="230"/>
      <c r="BX3553" s="230"/>
      <c r="BY3553" s="230"/>
      <c r="BZ3553" s="230"/>
      <c r="CA3553" s="230"/>
      <c r="CB3553" s="230"/>
      <c r="CC3553" s="230"/>
      <c r="CD3553" s="230"/>
      <c r="CE3553" s="230"/>
      <c r="CF3553" s="230"/>
      <c r="CG3553" s="230"/>
      <c r="CH3553" s="230"/>
      <c r="CI3553" s="230"/>
      <c r="CJ3553" s="230"/>
    </row>
    <row r="3554" spans="1:88" ht="14.25" customHeight="1">
      <c r="A3554" s="123"/>
      <c r="B3554" s="122"/>
      <c r="C3554" s="123"/>
      <c r="E3554" s="224"/>
      <c r="F3554" s="224"/>
      <c r="G3554" s="224"/>
      <c r="H3554" s="224"/>
      <c r="I3554" s="232"/>
      <c r="J3554" s="224"/>
      <c r="K3554" s="224"/>
      <c r="L3554" s="224"/>
      <c r="M3554" s="233"/>
      <c r="N3554" s="224"/>
      <c r="P3554" s="233"/>
      <c r="Q3554" s="154"/>
      <c r="R3554" s="154"/>
      <c r="S3554" s="154"/>
      <c r="T3554" s="154"/>
      <c r="U3554" s="236"/>
      <c r="V3554" s="225"/>
      <c r="W3554" s="246"/>
      <c r="X3554" s="247"/>
      <c r="Y3554" s="248"/>
      <c r="Z3554" s="249"/>
      <c r="AA3554" s="249"/>
      <c r="AB3554" s="256"/>
      <c r="AC3554" s="256"/>
      <c r="AD3554" s="230"/>
      <c r="AE3554" s="251"/>
      <c r="AF3554" s="252"/>
      <c r="AG3554" s="255"/>
      <c r="AH3554" s="253"/>
      <c r="AI3554" s="230"/>
      <c r="AJ3554" s="230"/>
      <c r="AK3554" s="230"/>
      <c r="AL3554" s="230"/>
      <c r="AM3554" s="230"/>
      <c r="AN3554" s="230"/>
      <c r="AO3554" s="230"/>
      <c r="AP3554" s="230"/>
      <c r="AQ3554" s="230"/>
      <c r="AR3554" s="249"/>
      <c r="AS3554" s="230"/>
      <c r="AT3554" s="230"/>
      <c r="AU3554" s="230"/>
      <c r="AV3554" s="230"/>
      <c r="AW3554" s="230"/>
      <c r="AX3554" s="230"/>
      <c r="AY3554" s="230"/>
      <c r="AZ3554" s="230"/>
      <c r="BA3554" s="230"/>
      <c r="BB3554" s="230"/>
      <c r="BC3554" s="230"/>
      <c r="BD3554" s="230"/>
      <c r="BE3554" s="230"/>
      <c r="BF3554" s="230"/>
      <c r="BG3554" s="230"/>
      <c r="BH3554" s="230"/>
      <c r="BI3554" s="230"/>
      <c r="BJ3554" s="230"/>
      <c r="BK3554" s="230"/>
      <c r="BL3554" s="230"/>
      <c r="BM3554" s="230"/>
      <c r="BN3554" s="230"/>
      <c r="BO3554" s="230"/>
      <c r="BP3554" s="230"/>
      <c r="BQ3554" s="230"/>
      <c r="BR3554" s="230"/>
      <c r="BS3554" s="230"/>
      <c r="BT3554" s="230"/>
      <c r="BU3554" s="230"/>
      <c r="BV3554" s="230"/>
      <c r="BW3554" s="230"/>
      <c r="BX3554" s="230"/>
      <c r="BY3554" s="230"/>
      <c r="BZ3554" s="230"/>
      <c r="CA3554" s="230"/>
      <c r="CB3554" s="230"/>
      <c r="CC3554" s="230"/>
      <c r="CD3554" s="230"/>
      <c r="CE3554" s="230"/>
      <c r="CF3554" s="230"/>
      <c r="CG3554" s="230"/>
      <c r="CH3554" s="230"/>
      <c r="CI3554" s="230"/>
      <c r="CJ3554" s="230"/>
    </row>
    <row r="3555" spans="1:88" ht="14.25" customHeight="1">
      <c r="A3555" s="123"/>
      <c r="B3555" s="122"/>
      <c r="C3555" s="123"/>
      <c r="E3555" s="224"/>
      <c r="F3555" s="224"/>
      <c r="G3555" s="224"/>
      <c r="H3555" s="224"/>
      <c r="I3555" s="232"/>
      <c r="J3555" s="224"/>
      <c r="K3555" s="224"/>
      <c r="L3555" s="224"/>
      <c r="M3555" s="233"/>
      <c r="N3555" s="224"/>
      <c r="P3555" s="233"/>
      <c r="Q3555" s="154"/>
      <c r="R3555" s="154"/>
      <c r="S3555" s="154"/>
      <c r="T3555" s="154"/>
      <c r="U3555" s="236"/>
      <c r="V3555" s="225"/>
      <c r="W3555" s="246"/>
      <c r="X3555" s="247"/>
      <c r="Y3555" s="248"/>
      <c r="Z3555" s="249"/>
      <c r="AA3555" s="249"/>
      <c r="AB3555" s="256"/>
      <c r="AC3555" s="256"/>
      <c r="AD3555" s="230"/>
      <c r="AE3555" s="251"/>
      <c r="AF3555" s="252"/>
      <c r="AG3555" s="255"/>
      <c r="AH3555" s="253"/>
      <c r="AI3555" s="230"/>
      <c r="AJ3555" s="230"/>
      <c r="AK3555" s="230"/>
      <c r="AL3555" s="230"/>
      <c r="AM3555" s="230"/>
      <c r="AN3555" s="230"/>
      <c r="AO3555" s="230"/>
      <c r="AP3555" s="230"/>
      <c r="AQ3555" s="230"/>
      <c r="AR3555" s="249"/>
      <c r="AS3555" s="230"/>
      <c r="AT3555" s="230"/>
      <c r="AU3555" s="230"/>
      <c r="AV3555" s="230"/>
      <c r="AW3555" s="230"/>
      <c r="AX3555" s="230"/>
      <c r="AY3555" s="230"/>
      <c r="AZ3555" s="230"/>
      <c r="BA3555" s="230"/>
      <c r="BB3555" s="230"/>
      <c r="BC3555" s="230"/>
      <c r="BD3555" s="230"/>
      <c r="BE3555" s="230"/>
      <c r="BF3555" s="230"/>
      <c r="BG3555" s="230"/>
      <c r="BH3555" s="230"/>
      <c r="BI3555" s="230"/>
      <c r="BJ3555" s="230"/>
      <c r="BK3555" s="230"/>
      <c r="BL3555" s="230"/>
      <c r="BM3555" s="230"/>
      <c r="BN3555" s="230"/>
      <c r="BO3555" s="230"/>
      <c r="BP3555" s="230"/>
      <c r="BQ3555" s="230"/>
      <c r="BR3555" s="230"/>
      <c r="BS3555" s="230"/>
      <c r="BT3555" s="230"/>
      <c r="BU3555" s="230"/>
      <c r="BV3555" s="230"/>
      <c r="BW3555" s="230"/>
      <c r="BX3555" s="230"/>
      <c r="BY3555" s="230"/>
      <c r="BZ3555" s="230"/>
      <c r="CA3555" s="230"/>
      <c r="CB3555" s="230"/>
      <c r="CC3555" s="230"/>
      <c r="CD3555" s="230"/>
      <c r="CE3555" s="230"/>
      <c r="CF3555" s="230"/>
      <c r="CG3555" s="230"/>
      <c r="CH3555" s="230"/>
      <c r="CI3555" s="230"/>
      <c r="CJ3555" s="230"/>
    </row>
    <row r="3556" spans="1:88" ht="14.25" customHeight="1">
      <c r="A3556" s="123"/>
      <c r="B3556" s="122"/>
      <c r="C3556" s="123"/>
      <c r="E3556" s="224"/>
      <c r="F3556" s="224"/>
      <c r="G3556" s="224"/>
      <c r="H3556" s="224"/>
      <c r="I3556" s="232"/>
      <c r="J3556" s="224"/>
      <c r="K3556" s="224"/>
      <c r="L3556" s="224"/>
      <c r="M3556" s="233"/>
      <c r="N3556" s="224"/>
      <c r="P3556" s="233"/>
      <c r="Q3556" s="154"/>
      <c r="R3556" s="154"/>
      <c r="S3556" s="154"/>
      <c r="T3556" s="154"/>
      <c r="U3556" s="236"/>
      <c r="V3556" s="225"/>
      <c r="W3556" s="246"/>
      <c r="X3556" s="247"/>
      <c r="Y3556" s="248"/>
      <c r="Z3556" s="249"/>
      <c r="AA3556" s="249"/>
      <c r="AB3556" s="256"/>
      <c r="AC3556" s="256"/>
      <c r="AD3556" s="230"/>
      <c r="AE3556" s="251"/>
      <c r="AF3556" s="252"/>
      <c r="AG3556" s="255"/>
      <c r="AH3556" s="253"/>
      <c r="AI3556" s="230"/>
      <c r="AJ3556" s="230"/>
      <c r="AK3556" s="230"/>
      <c r="AL3556" s="230"/>
      <c r="AM3556" s="230"/>
      <c r="AN3556" s="230"/>
      <c r="AO3556" s="230"/>
      <c r="AP3556" s="230"/>
      <c r="AQ3556" s="230"/>
      <c r="AR3556" s="249"/>
      <c r="AS3556" s="230"/>
      <c r="AT3556" s="230"/>
      <c r="AU3556" s="230"/>
      <c r="AV3556" s="230"/>
      <c r="AW3556" s="230"/>
      <c r="AX3556" s="230"/>
      <c r="AY3556" s="230"/>
      <c r="AZ3556" s="230"/>
      <c r="BA3556" s="230"/>
      <c r="BB3556" s="230"/>
      <c r="BC3556" s="230"/>
      <c r="BD3556" s="230"/>
      <c r="BE3556" s="230"/>
      <c r="BF3556" s="230"/>
      <c r="BG3556" s="230"/>
      <c r="BH3556" s="230"/>
      <c r="BI3556" s="230"/>
      <c r="BJ3556" s="230"/>
      <c r="BK3556" s="230"/>
      <c r="BL3556" s="230"/>
      <c r="BM3556" s="230"/>
      <c r="BN3556" s="230"/>
      <c r="BO3556" s="230"/>
      <c r="BP3556" s="230"/>
      <c r="BQ3556" s="230"/>
      <c r="BR3556" s="230"/>
      <c r="BS3556" s="230"/>
      <c r="BT3556" s="230"/>
      <c r="BU3556" s="230"/>
      <c r="BV3556" s="230"/>
      <c r="BW3556" s="230"/>
      <c r="BX3556" s="230"/>
      <c r="BY3556" s="230"/>
      <c r="BZ3556" s="230"/>
      <c r="CA3556" s="230"/>
      <c r="CB3556" s="230"/>
      <c r="CC3556" s="230"/>
      <c r="CD3556" s="230"/>
      <c r="CE3556" s="230"/>
      <c r="CF3556" s="230"/>
      <c r="CG3556" s="230"/>
      <c r="CH3556" s="230"/>
      <c r="CI3556" s="230"/>
      <c r="CJ3556" s="230"/>
    </row>
    <row r="3557" spans="1:88" ht="14.25" customHeight="1">
      <c r="A3557" s="123"/>
      <c r="B3557" s="122"/>
      <c r="C3557" s="123"/>
      <c r="E3557" s="224"/>
      <c r="F3557" s="224"/>
      <c r="G3557" s="224"/>
      <c r="H3557" s="224"/>
      <c r="I3557" s="232"/>
      <c r="J3557" s="224"/>
      <c r="K3557" s="224"/>
      <c r="L3557" s="224"/>
      <c r="M3557" s="233"/>
      <c r="N3557" s="224"/>
      <c r="P3557" s="233"/>
      <c r="Q3557" s="154"/>
      <c r="R3557" s="154"/>
      <c r="S3557" s="154"/>
      <c r="T3557" s="154"/>
      <c r="U3557" s="236"/>
      <c r="V3557" s="225"/>
      <c r="W3557" s="246"/>
      <c r="X3557" s="247"/>
      <c r="Y3557" s="248"/>
      <c r="Z3557" s="249"/>
      <c r="AA3557" s="249"/>
      <c r="AB3557" s="256"/>
      <c r="AC3557" s="256"/>
      <c r="AD3557" s="230"/>
      <c r="AE3557" s="251"/>
      <c r="AF3557" s="252"/>
      <c r="AG3557" s="255"/>
      <c r="AH3557" s="253"/>
      <c r="AI3557" s="230"/>
      <c r="AJ3557" s="230"/>
      <c r="AK3557" s="230"/>
      <c r="AL3557" s="230"/>
      <c r="AM3557" s="230"/>
      <c r="AN3557" s="230"/>
      <c r="AO3557" s="230"/>
      <c r="AP3557" s="230"/>
      <c r="AQ3557" s="230"/>
      <c r="AR3557" s="249"/>
      <c r="AS3557" s="230"/>
      <c r="AT3557" s="230"/>
      <c r="AU3557" s="230"/>
      <c r="AV3557" s="230"/>
      <c r="AW3557" s="230"/>
      <c r="AX3557" s="230"/>
      <c r="AY3557" s="230"/>
      <c r="AZ3557" s="230"/>
      <c r="BA3557" s="230"/>
      <c r="BB3557" s="230"/>
      <c r="BC3557" s="230"/>
      <c r="BD3557" s="230"/>
      <c r="BE3557" s="230"/>
      <c r="BF3557" s="230"/>
      <c r="BG3557" s="230"/>
      <c r="BH3557" s="230"/>
      <c r="BI3557" s="230"/>
      <c r="BJ3557" s="230"/>
      <c r="BK3557" s="230"/>
      <c r="BL3557" s="230"/>
      <c r="BM3557" s="230"/>
      <c r="BN3557" s="230"/>
      <c r="BO3557" s="230"/>
      <c r="BP3557" s="230"/>
      <c r="BQ3557" s="230"/>
      <c r="BR3557" s="230"/>
      <c r="BS3557" s="230"/>
      <c r="BT3557" s="230"/>
      <c r="BU3557" s="230"/>
      <c r="BV3557" s="230"/>
      <c r="BW3557" s="230"/>
      <c r="BX3557" s="230"/>
      <c r="BY3557" s="230"/>
      <c r="BZ3557" s="230"/>
      <c r="CA3557" s="230"/>
      <c r="CB3557" s="230"/>
      <c r="CC3557" s="230"/>
      <c r="CD3557" s="230"/>
      <c r="CE3557" s="230"/>
      <c r="CF3557" s="230"/>
      <c r="CG3557" s="230"/>
      <c r="CH3557" s="230"/>
      <c r="CI3557" s="230"/>
      <c r="CJ3557" s="230"/>
    </row>
    <row r="3558" spans="1:88" ht="14.25" customHeight="1">
      <c r="A3558" s="123"/>
      <c r="B3558" s="122"/>
      <c r="C3558" s="123"/>
      <c r="E3558" s="224"/>
      <c r="F3558" s="224"/>
      <c r="G3558" s="224"/>
      <c r="H3558" s="224"/>
      <c r="I3558" s="232"/>
      <c r="J3558" s="224"/>
      <c r="K3558" s="224"/>
      <c r="L3558" s="224"/>
      <c r="M3558" s="233"/>
      <c r="N3558" s="224"/>
      <c r="P3558" s="233"/>
      <c r="Q3558" s="154"/>
      <c r="R3558" s="154"/>
      <c r="S3558" s="154"/>
      <c r="T3558" s="154"/>
      <c r="U3558" s="236"/>
      <c r="V3558" s="225"/>
      <c r="W3558" s="246"/>
      <c r="X3558" s="247"/>
      <c r="Y3558" s="248"/>
      <c r="Z3558" s="249"/>
      <c r="AA3558" s="249"/>
      <c r="AB3558" s="256"/>
      <c r="AC3558" s="256"/>
      <c r="AD3558" s="230"/>
      <c r="AE3558" s="251"/>
      <c r="AF3558" s="252"/>
      <c r="AG3558" s="255"/>
      <c r="AH3558" s="253"/>
      <c r="AI3558" s="230"/>
      <c r="AJ3558" s="230"/>
      <c r="AK3558" s="230"/>
      <c r="AL3558" s="230"/>
      <c r="AM3558" s="230"/>
      <c r="AN3558" s="230"/>
      <c r="AO3558" s="230"/>
      <c r="AP3558" s="230"/>
      <c r="AQ3558" s="230"/>
      <c r="AR3558" s="249"/>
      <c r="AS3558" s="230"/>
      <c r="AT3558" s="230"/>
      <c r="AU3558" s="230"/>
      <c r="AV3558" s="230"/>
      <c r="AW3558" s="230"/>
      <c r="AX3558" s="230"/>
      <c r="AY3558" s="230"/>
      <c r="AZ3558" s="230"/>
      <c r="BA3558" s="230"/>
      <c r="BB3558" s="230"/>
      <c r="BC3558" s="230"/>
      <c r="BD3558" s="230"/>
      <c r="BE3558" s="230"/>
      <c r="BF3558" s="230"/>
      <c r="BG3558" s="230"/>
      <c r="BH3558" s="230"/>
      <c r="BI3558" s="230"/>
      <c r="BJ3558" s="230"/>
      <c r="BK3558" s="230"/>
      <c r="BL3558" s="230"/>
      <c r="BM3558" s="230"/>
      <c r="BN3558" s="230"/>
      <c r="BO3558" s="230"/>
      <c r="BP3558" s="230"/>
      <c r="BQ3558" s="230"/>
      <c r="BR3558" s="230"/>
      <c r="BS3558" s="230"/>
      <c r="BT3558" s="230"/>
      <c r="BU3558" s="230"/>
      <c r="BV3558" s="230"/>
      <c r="BW3558" s="230"/>
      <c r="BX3558" s="230"/>
      <c r="BY3558" s="230"/>
      <c r="BZ3558" s="230"/>
      <c r="CA3558" s="230"/>
      <c r="CB3558" s="230"/>
      <c r="CC3558" s="230"/>
      <c r="CD3558" s="230"/>
      <c r="CE3558" s="230"/>
      <c r="CF3558" s="230"/>
      <c r="CG3558" s="230"/>
      <c r="CH3558" s="230"/>
      <c r="CI3558" s="230"/>
      <c r="CJ3558" s="230"/>
    </row>
    <row r="3559" spans="1:88" ht="14.25" customHeight="1">
      <c r="A3559" s="123"/>
      <c r="B3559" s="122"/>
      <c r="C3559" s="123"/>
      <c r="E3559" s="224"/>
      <c r="F3559" s="224"/>
      <c r="G3559" s="224"/>
      <c r="H3559" s="224"/>
      <c r="I3559" s="232"/>
      <c r="J3559" s="224"/>
      <c r="K3559" s="224"/>
      <c r="L3559" s="224"/>
      <c r="M3559" s="233"/>
      <c r="N3559" s="224"/>
      <c r="P3559" s="233"/>
      <c r="Q3559" s="154"/>
      <c r="R3559" s="154"/>
      <c r="S3559" s="154"/>
      <c r="T3559" s="154"/>
      <c r="U3559" s="236"/>
      <c r="V3559" s="225"/>
      <c r="W3559" s="246"/>
      <c r="X3559" s="247"/>
      <c r="Y3559" s="248"/>
      <c r="Z3559" s="249"/>
      <c r="AA3559" s="249"/>
      <c r="AB3559" s="256"/>
      <c r="AC3559" s="256"/>
      <c r="AD3559" s="230"/>
      <c r="AE3559" s="251"/>
      <c r="AF3559" s="252"/>
      <c r="AG3559" s="255"/>
      <c r="AH3559" s="253"/>
      <c r="AI3559" s="230"/>
      <c r="AJ3559" s="230"/>
      <c r="AK3559" s="230"/>
      <c r="AL3559" s="230"/>
      <c r="AM3559" s="230"/>
      <c r="AN3559" s="230"/>
      <c r="AO3559" s="230"/>
      <c r="AP3559" s="230"/>
      <c r="AQ3559" s="230"/>
      <c r="AR3559" s="249"/>
      <c r="AS3559" s="230"/>
      <c r="AT3559" s="230"/>
      <c r="AU3559" s="230"/>
      <c r="AV3559" s="230"/>
      <c r="AW3559" s="230"/>
      <c r="AX3559" s="230"/>
      <c r="AY3559" s="230"/>
      <c r="AZ3559" s="230"/>
      <c r="BA3559" s="230"/>
      <c r="BB3559" s="230"/>
      <c r="BC3559" s="230"/>
      <c r="BD3559" s="230"/>
      <c r="BE3559" s="230"/>
      <c r="BF3559" s="230"/>
      <c r="BG3559" s="230"/>
      <c r="BH3559" s="230"/>
      <c r="BI3559" s="230"/>
      <c r="BJ3559" s="230"/>
      <c r="BK3559" s="230"/>
      <c r="BL3559" s="230"/>
      <c r="BM3559" s="230"/>
      <c r="BN3559" s="230"/>
      <c r="BO3559" s="230"/>
      <c r="BP3559" s="230"/>
      <c r="BQ3559" s="230"/>
      <c r="BR3559" s="230"/>
      <c r="BS3559" s="230"/>
      <c r="BT3559" s="230"/>
      <c r="BU3559" s="230"/>
      <c r="BV3559" s="230"/>
      <c r="BW3559" s="230"/>
      <c r="BX3559" s="230"/>
      <c r="BY3559" s="230"/>
      <c r="BZ3559" s="230"/>
      <c r="CA3559" s="230"/>
      <c r="CB3559" s="230"/>
      <c r="CC3559" s="230"/>
      <c r="CD3559" s="230"/>
      <c r="CE3559" s="230"/>
      <c r="CF3559" s="230"/>
      <c r="CG3559" s="230"/>
      <c r="CH3559" s="230"/>
      <c r="CI3559" s="230"/>
      <c r="CJ3559" s="230"/>
    </row>
    <row r="3560" spans="1:88" ht="14.25" customHeight="1">
      <c r="A3560" s="123"/>
      <c r="B3560" s="122"/>
      <c r="C3560" s="123"/>
      <c r="E3560" s="224"/>
      <c r="F3560" s="224"/>
      <c r="G3560" s="224"/>
      <c r="H3560" s="224"/>
      <c r="I3560" s="232"/>
      <c r="J3560" s="224"/>
      <c r="K3560" s="224"/>
      <c r="L3560" s="224"/>
      <c r="M3560" s="233"/>
      <c r="N3560" s="224"/>
      <c r="P3560" s="233"/>
      <c r="Q3560" s="154"/>
      <c r="R3560" s="154"/>
      <c r="S3560" s="154"/>
      <c r="T3560" s="154"/>
      <c r="U3560" s="236"/>
      <c r="V3560" s="225"/>
      <c r="W3560" s="246"/>
      <c r="X3560" s="247"/>
      <c r="Y3560" s="248"/>
      <c r="Z3560" s="249"/>
      <c r="AA3560" s="249"/>
      <c r="AB3560" s="256"/>
      <c r="AC3560" s="256"/>
      <c r="AD3560" s="230"/>
      <c r="AE3560" s="251"/>
      <c r="AF3560" s="252"/>
      <c r="AG3560" s="255"/>
      <c r="AH3560" s="253"/>
      <c r="AI3560" s="230"/>
      <c r="AJ3560" s="230"/>
      <c r="AK3560" s="230"/>
      <c r="AL3560" s="230"/>
      <c r="AM3560" s="230"/>
      <c r="AN3560" s="230"/>
      <c r="AO3560" s="230"/>
      <c r="AP3560" s="230"/>
      <c r="AQ3560" s="230"/>
      <c r="AR3560" s="249"/>
      <c r="AS3560" s="230"/>
      <c r="AT3560" s="230"/>
      <c r="AU3560" s="230"/>
      <c r="AV3560" s="230"/>
      <c r="AW3560" s="230"/>
      <c r="AX3560" s="230"/>
      <c r="AY3560" s="230"/>
      <c r="AZ3560" s="230"/>
      <c r="BA3560" s="230"/>
      <c r="BB3560" s="230"/>
      <c r="BC3560" s="230"/>
      <c r="BD3560" s="230"/>
      <c r="BE3560" s="230"/>
      <c r="BF3560" s="230"/>
      <c r="BG3560" s="230"/>
      <c r="BH3560" s="230"/>
      <c r="BI3560" s="230"/>
      <c r="BJ3560" s="230"/>
      <c r="BK3560" s="230"/>
      <c r="BL3560" s="230"/>
      <c r="BM3560" s="230"/>
      <c r="BN3560" s="230"/>
      <c r="BO3560" s="230"/>
      <c r="BP3560" s="230"/>
      <c r="BQ3560" s="230"/>
      <c r="BR3560" s="230"/>
      <c r="BS3560" s="230"/>
      <c r="BT3560" s="230"/>
      <c r="BU3560" s="230"/>
      <c r="BV3560" s="230"/>
      <c r="BW3560" s="230"/>
      <c r="BX3560" s="230"/>
      <c r="BY3560" s="230"/>
      <c r="BZ3560" s="230"/>
      <c r="CA3560" s="230"/>
      <c r="CB3560" s="230"/>
      <c r="CC3560" s="230"/>
      <c r="CD3560" s="230"/>
      <c r="CE3560" s="230"/>
      <c r="CF3560" s="230"/>
      <c r="CG3560" s="230"/>
      <c r="CH3560" s="230"/>
      <c r="CI3560" s="230"/>
      <c r="CJ3560" s="230"/>
    </row>
    <row r="3561" spans="1:88" ht="14.25" customHeight="1">
      <c r="A3561" s="123"/>
      <c r="B3561" s="122"/>
      <c r="C3561" s="123"/>
      <c r="E3561" s="224"/>
      <c r="F3561" s="224"/>
      <c r="G3561" s="224"/>
      <c r="H3561" s="224"/>
      <c r="I3561" s="232"/>
      <c r="J3561" s="224"/>
      <c r="K3561" s="224"/>
      <c r="L3561" s="224"/>
      <c r="M3561" s="233"/>
      <c r="N3561" s="224"/>
      <c r="P3561" s="233"/>
      <c r="Q3561" s="154"/>
      <c r="R3561" s="154"/>
      <c r="S3561" s="154"/>
      <c r="T3561" s="154"/>
      <c r="U3561" s="236"/>
      <c r="V3561" s="225"/>
      <c r="W3561" s="246"/>
      <c r="X3561" s="247"/>
      <c r="Y3561" s="248"/>
      <c r="Z3561" s="249"/>
      <c r="AA3561" s="249"/>
      <c r="AB3561" s="256"/>
      <c r="AC3561" s="256"/>
      <c r="AD3561" s="230"/>
      <c r="AE3561" s="251"/>
      <c r="AF3561" s="252"/>
      <c r="AG3561" s="255"/>
      <c r="AH3561" s="253"/>
      <c r="AI3561" s="230"/>
      <c r="AJ3561" s="230"/>
      <c r="AK3561" s="230"/>
      <c r="AL3561" s="230"/>
      <c r="AM3561" s="230"/>
      <c r="AN3561" s="230"/>
      <c r="AO3561" s="230"/>
      <c r="AP3561" s="230"/>
      <c r="AQ3561" s="230"/>
      <c r="AR3561" s="249"/>
      <c r="AS3561" s="230"/>
      <c r="AT3561" s="230"/>
      <c r="AU3561" s="230"/>
      <c r="AV3561" s="230"/>
      <c r="AW3561" s="230"/>
      <c r="AX3561" s="230"/>
      <c r="AY3561" s="230"/>
      <c r="AZ3561" s="230"/>
      <c r="BA3561" s="230"/>
      <c r="BB3561" s="230"/>
      <c r="BC3561" s="230"/>
      <c r="BD3561" s="230"/>
      <c r="BE3561" s="230"/>
      <c r="BF3561" s="230"/>
      <c r="BG3561" s="230"/>
      <c r="BH3561" s="230"/>
      <c r="BI3561" s="230"/>
      <c r="BJ3561" s="230"/>
      <c r="BK3561" s="230"/>
      <c r="BL3561" s="230"/>
      <c r="BM3561" s="230"/>
      <c r="BN3561" s="230"/>
      <c r="BO3561" s="230"/>
      <c r="BP3561" s="230"/>
      <c r="BQ3561" s="230"/>
      <c r="BR3561" s="230"/>
      <c r="BS3561" s="230"/>
      <c r="BT3561" s="230"/>
      <c r="BU3561" s="230"/>
      <c r="BV3561" s="230"/>
      <c r="BW3561" s="230"/>
      <c r="BX3561" s="230"/>
      <c r="BY3561" s="230"/>
      <c r="BZ3561" s="230"/>
      <c r="CA3561" s="230"/>
      <c r="CB3561" s="230"/>
      <c r="CC3561" s="230"/>
      <c r="CD3561" s="230"/>
      <c r="CE3561" s="230"/>
      <c r="CF3561" s="230"/>
      <c r="CG3561" s="230"/>
      <c r="CH3561" s="230"/>
      <c r="CI3561" s="230"/>
      <c r="CJ3561" s="230"/>
    </row>
    <row r="3562" spans="1:88" ht="14.25" customHeight="1">
      <c r="A3562" s="123"/>
      <c r="B3562" s="122"/>
      <c r="C3562" s="123"/>
      <c r="E3562" s="224"/>
      <c r="F3562" s="224"/>
      <c r="G3562" s="224"/>
      <c r="H3562" s="224"/>
      <c r="I3562" s="232"/>
      <c r="J3562" s="224"/>
      <c r="K3562" s="224"/>
      <c r="L3562" s="224"/>
      <c r="M3562" s="233"/>
      <c r="N3562" s="224"/>
      <c r="P3562" s="233"/>
      <c r="Q3562" s="154"/>
      <c r="R3562" s="154"/>
      <c r="S3562" s="154"/>
      <c r="T3562" s="154"/>
      <c r="U3562" s="236"/>
      <c r="V3562" s="225"/>
      <c r="W3562" s="246"/>
      <c r="X3562" s="247"/>
      <c r="Y3562" s="248"/>
      <c r="Z3562" s="249"/>
      <c r="AA3562" s="249"/>
      <c r="AB3562" s="256"/>
      <c r="AC3562" s="256"/>
      <c r="AD3562" s="230"/>
      <c r="AE3562" s="251"/>
      <c r="AF3562" s="252"/>
      <c r="AG3562" s="255"/>
      <c r="AH3562" s="253"/>
      <c r="AI3562" s="230"/>
      <c r="AJ3562" s="230"/>
      <c r="AK3562" s="230"/>
      <c r="AL3562" s="230"/>
      <c r="AM3562" s="230"/>
      <c r="AN3562" s="230"/>
      <c r="AO3562" s="230"/>
      <c r="AP3562" s="230"/>
      <c r="AQ3562" s="230"/>
      <c r="AR3562" s="249"/>
      <c r="AS3562" s="230"/>
      <c r="AT3562" s="230"/>
      <c r="AU3562" s="230"/>
      <c r="AV3562" s="230"/>
      <c r="AW3562" s="230"/>
      <c r="AX3562" s="230"/>
      <c r="AY3562" s="230"/>
      <c r="AZ3562" s="230"/>
      <c r="BA3562" s="230"/>
      <c r="BB3562" s="230"/>
      <c r="BC3562" s="230"/>
      <c r="BD3562" s="230"/>
      <c r="BE3562" s="230"/>
      <c r="BF3562" s="230"/>
      <c r="BG3562" s="230"/>
      <c r="BH3562" s="230"/>
      <c r="BI3562" s="230"/>
      <c r="BJ3562" s="230"/>
      <c r="BK3562" s="230"/>
      <c r="BL3562" s="230"/>
      <c r="BM3562" s="230"/>
      <c r="BN3562" s="230"/>
      <c r="BO3562" s="230"/>
      <c r="BP3562" s="230"/>
      <c r="BQ3562" s="230"/>
      <c r="BR3562" s="230"/>
      <c r="BS3562" s="230"/>
      <c r="BT3562" s="230"/>
      <c r="BU3562" s="230"/>
      <c r="BV3562" s="230"/>
      <c r="BW3562" s="230"/>
      <c r="BX3562" s="230"/>
      <c r="BY3562" s="230"/>
      <c r="BZ3562" s="230"/>
      <c r="CA3562" s="230"/>
      <c r="CB3562" s="230"/>
      <c r="CC3562" s="230"/>
      <c r="CD3562" s="230"/>
      <c r="CE3562" s="230"/>
      <c r="CF3562" s="230"/>
      <c r="CG3562" s="230"/>
      <c r="CH3562" s="230"/>
      <c r="CI3562" s="230"/>
      <c r="CJ3562" s="230"/>
    </row>
    <row r="3563" spans="1:88" ht="14.25" customHeight="1">
      <c r="A3563" s="123"/>
      <c r="B3563" s="122"/>
      <c r="C3563" s="123"/>
      <c r="E3563" s="224"/>
      <c r="F3563" s="224"/>
      <c r="G3563" s="224"/>
      <c r="H3563" s="224"/>
      <c r="I3563" s="232"/>
      <c r="J3563" s="224"/>
      <c r="K3563" s="224"/>
      <c r="L3563" s="224"/>
      <c r="M3563" s="233"/>
      <c r="N3563" s="224"/>
      <c r="P3563" s="233"/>
      <c r="Q3563" s="154"/>
      <c r="R3563" s="154"/>
      <c r="S3563" s="154"/>
      <c r="T3563" s="154"/>
      <c r="U3563" s="236"/>
      <c r="V3563" s="225"/>
      <c r="W3563" s="246"/>
      <c r="X3563" s="247"/>
      <c r="Y3563" s="248"/>
      <c r="Z3563" s="249"/>
      <c r="AA3563" s="249"/>
      <c r="AB3563" s="256"/>
      <c r="AC3563" s="256"/>
      <c r="AD3563" s="230"/>
      <c r="AE3563" s="251"/>
      <c r="AF3563" s="252"/>
      <c r="AG3563" s="255"/>
      <c r="AH3563" s="253"/>
      <c r="AI3563" s="230"/>
      <c r="AJ3563" s="230"/>
      <c r="AK3563" s="230"/>
      <c r="AL3563" s="230"/>
      <c r="AM3563" s="230"/>
      <c r="AN3563" s="230"/>
      <c r="AO3563" s="230"/>
      <c r="AP3563" s="230"/>
      <c r="AQ3563" s="230"/>
      <c r="AR3563" s="249"/>
      <c r="AS3563" s="230"/>
      <c r="AT3563" s="230"/>
      <c r="AU3563" s="230"/>
      <c r="AV3563" s="230"/>
      <c r="AW3563" s="230"/>
      <c r="AX3563" s="230"/>
      <c r="AY3563" s="230"/>
      <c r="AZ3563" s="230"/>
      <c r="BA3563" s="230"/>
      <c r="BB3563" s="230"/>
      <c r="BC3563" s="230"/>
      <c r="BD3563" s="230"/>
      <c r="BE3563" s="230"/>
      <c r="BF3563" s="230"/>
      <c r="BG3563" s="230"/>
      <c r="BH3563" s="230"/>
      <c r="BI3563" s="230"/>
      <c r="BJ3563" s="230"/>
      <c r="BK3563" s="230"/>
      <c r="BL3563" s="230"/>
      <c r="BM3563" s="230"/>
      <c r="BN3563" s="230"/>
      <c r="BO3563" s="230"/>
      <c r="BP3563" s="230"/>
      <c r="BQ3563" s="230"/>
      <c r="BR3563" s="230"/>
      <c r="BS3563" s="230"/>
      <c r="BT3563" s="230"/>
      <c r="BU3563" s="230"/>
      <c r="BV3563" s="230"/>
      <c r="BW3563" s="230"/>
      <c r="BX3563" s="230"/>
      <c r="BY3563" s="230"/>
      <c r="BZ3563" s="230"/>
      <c r="CA3563" s="230"/>
      <c r="CB3563" s="230"/>
      <c r="CC3563" s="230"/>
      <c r="CD3563" s="230"/>
      <c r="CE3563" s="230"/>
      <c r="CF3563" s="230"/>
      <c r="CG3563" s="230"/>
      <c r="CH3563" s="230"/>
      <c r="CI3563" s="230"/>
      <c r="CJ3563" s="230"/>
    </row>
    <row r="3564" spans="1:88" ht="14.25" customHeight="1">
      <c r="A3564" s="123"/>
      <c r="B3564" s="122"/>
      <c r="C3564" s="123"/>
      <c r="E3564" s="224"/>
      <c r="F3564" s="224"/>
      <c r="G3564" s="224"/>
      <c r="H3564" s="224"/>
      <c r="I3564" s="232"/>
      <c r="J3564" s="224"/>
      <c r="K3564" s="224"/>
      <c r="L3564" s="224"/>
      <c r="M3564" s="233"/>
      <c r="N3564" s="224"/>
      <c r="P3564" s="233"/>
      <c r="Q3564" s="154"/>
      <c r="R3564" s="154"/>
      <c r="S3564" s="154"/>
      <c r="T3564" s="154"/>
      <c r="U3564" s="236"/>
      <c r="V3564" s="225"/>
      <c r="W3564" s="246"/>
      <c r="X3564" s="247"/>
      <c r="Y3564" s="248"/>
      <c r="Z3564" s="249"/>
      <c r="AA3564" s="249"/>
      <c r="AB3564" s="256"/>
      <c r="AC3564" s="256"/>
      <c r="AD3564" s="230"/>
      <c r="AE3564" s="251"/>
      <c r="AF3564" s="252"/>
      <c r="AG3564" s="255"/>
      <c r="AH3564" s="253"/>
      <c r="AI3564" s="230"/>
      <c r="AJ3564" s="230"/>
      <c r="AK3564" s="230"/>
      <c r="AL3564" s="230"/>
      <c r="AM3564" s="230"/>
      <c r="AN3564" s="230"/>
      <c r="AO3564" s="230"/>
      <c r="AP3564" s="230"/>
      <c r="AQ3564" s="230"/>
      <c r="AR3564" s="249"/>
      <c r="AS3564" s="230"/>
      <c r="AT3564" s="230"/>
      <c r="AU3564" s="230"/>
      <c r="AV3564" s="230"/>
      <c r="AW3564" s="230"/>
      <c r="AX3564" s="230"/>
      <c r="AY3564" s="230"/>
      <c r="AZ3564" s="230"/>
      <c r="BA3564" s="230"/>
      <c r="BB3564" s="230"/>
      <c r="BC3564" s="230"/>
      <c r="BD3564" s="230"/>
      <c r="BE3564" s="230"/>
      <c r="BF3564" s="230"/>
      <c r="BG3564" s="230"/>
      <c r="BH3564" s="230"/>
      <c r="BI3564" s="230"/>
      <c r="BJ3564" s="230"/>
      <c r="BK3564" s="230"/>
      <c r="BL3564" s="230"/>
      <c r="BM3564" s="230"/>
      <c r="BN3564" s="230"/>
      <c r="BO3564" s="230"/>
      <c r="BP3564" s="230"/>
      <c r="BQ3564" s="230"/>
      <c r="BR3564" s="230"/>
      <c r="BS3564" s="230"/>
      <c r="BT3564" s="230"/>
      <c r="BU3564" s="230"/>
      <c r="BV3564" s="230"/>
      <c r="BW3564" s="230"/>
      <c r="BX3564" s="230"/>
      <c r="BY3564" s="230"/>
      <c r="BZ3564" s="230"/>
      <c r="CA3564" s="230"/>
      <c r="CB3564" s="230"/>
      <c r="CC3564" s="230"/>
      <c r="CD3564" s="230"/>
      <c r="CE3564" s="230"/>
      <c r="CF3564" s="230"/>
      <c r="CG3564" s="230"/>
      <c r="CH3564" s="230"/>
      <c r="CI3564" s="230"/>
      <c r="CJ3564" s="230"/>
    </row>
    <row r="3565" spans="1:88" ht="14.25" customHeight="1">
      <c r="A3565" s="123"/>
      <c r="B3565" s="122"/>
      <c r="C3565" s="123"/>
      <c r="E3565" s="224"/>
      <c r="F3565" s="224"/>
      <c r="G3565" s="224"/>
      <c r="H3565" s="224"/>
      <c r="I3565" s="232"/>
      <c r="J3565" s="224"/>
      <c r="K3565" s="224"/>
      <c r="L3565" s="224"/>
      <c r="M3565" s="233"/>
      <c r="N3565" s="224"/>
      <c r="P3565" s="233"/>
      <c r="Q3565" s="154"/>
      <c r="R3565" s="154"/>
      <c r="S3565" s="154"/>
      <c r="T3565" s="154"/>
      <c r="U3565" s="236"/>
      <c r="V3565" s="225"/>
      <c r="W3565" s="246"/>
      <c r="X3565" s="247"/>
      <c r="Y3565" s="248"/>
      <c r="Z3565" s="249"/>
      <c r="AA3565" s="249"/>
      <c r="AB3565" s="256"/>
      <c r="AC3565" s="256"/>
      <c r="AD3565" s="230"/>
      <c r="AE3565" s="251"/>
      <c r="AF3565" s="252"/>
      <c r="AG3565" s="255"/>
      <c r="AH3565" s="253"/>
      <c r="AI3565" s="230"/>
      <c r="AJ3565" s="230"/>
      <c r="AK3565" s="230"/>
      <c r="AL3565" s="230"/>
      <c r="AM3565" s="230"/>
      <c r="AN3565" s="230"/>
      <c r="AO3565" s="230"/>
      <c r="AP3565" s="230"/>
      <c r="AQ3565" s="230"/>
      <c r="AR3565" s="249"/>
      <c r="AS3565" s="230"/>
      <c r="AT3565" s="230"/>
      <c r="AU3565" s="230"/>
      <c r="AV3565" s="230"/>
      <c r="AW3565" s="230"/>
      <c r="AX3565" s="230"/>
      <c r="AY3565" s="230"/>
      <c r="AZ3565" s="230"/>
      <c r="BA3565" s="230"/>
      <c r="BB3565" s="230"/>
      <c r="BC3565" s="230"/>
      <c r="BD3565" s="230"/>
      <c r="BE3565" s="230"/>
      <c r="BF3565" s="230"/>
      <c r="BG3565" s="230"/>
      <c r="BH3565" s="230"/>
      <c r="BI3565" s="230"/>
      <c r="BJ3565" s="230"/>
      <c r="BK3565" s="230"/>
      <c r="BL3565" s="230"/>
      <c r="BM3565" s="230"/>
      <c r="BN3565" s="230"/>
      <c r="BO3565" s="230"/>
      <c r="BP3565" s="230"/>
      <c r="BQ3565" s="230"/>
      <c r="BR3565" s="230"/>
      <c r="BS3565" s="230"/>
      <c r="BT3565" s="230"/>
      <c r="BU3565" s="230"/>
      <c r="BV3565" s="230"/>
      <c r="BW3565" s="230"/>
      <c r="BX3565" s="230"/>
      <c r="BY3565" s="230"/>
      <c r="BZ3565" s="230"/>
      <c r="CA3565" s="230"/>
      <c r="CB3565" s="230"/>
      <c r="CC3565" s="230"/>
      <c r="CD3565" s="230"/>
      <c r="CE3565" s="230"/>
      <c r="CF3565" s="230"/>
      <c r="CG3565" s="230"/>
      <c r="CH3565" s="230"/>
      <c r="CI3565" s="230"/>
      <c r="CJ3565" s="230"/>
    </row>
    <row r="3566" spans="1:88" ht="14.25" customHeight="1">
      <c r="A3566" s="123"/>
      <c r="B3566" s="122"/>
      <c r="C3566" s="123"/>
      <c r="E3566" s="224"/>
      <c r="F3566" s="224"/>
      <c r="G3566" s="224"/>
      <c r="H3566" s="224"/>
      <c r="I3566" s="232"/>
      <c r="J3566" s="224"/>
      <c r="K3566" s="224"/>
      <c r="L3566" s="224"/>
      <c r="M3566" s="233"/>
      <c r="N3566" s="224"/>
      <c r="P3566" s="233"/>
      <c r="Q3566" s="154"/>
      <c r="R3566" s="154"/>
      <c r="S3566" s="154"/>
      <c r="T3566" s="154"/>
      <c r="U3566" s="236"/>
      <c r="V3566" s="225"/>
      <c r="W3566" s="246"/>
      <c r="X3566" s="247"/>
      <c r="Y3566" s="248"/>
      <c r="Z3566" s="249"/>
      <c r="AA3566" s="249"/>
      <c r="AB3566" s="256"/>
      <c r="AC3566" s="256"/>
      <c r="AD3566" s="230"/>
      <c r="AE3566" s="251"/>
      <c r="AF3566" s="252"/>
      <c r="AG3566" s="255"/>
      <c r="AH3566" s="253"/>
      <c r="AI3566" s="230"/>
      <c r="AJ3566" s="230"/>
      <c r="AK3566" s="230"/>
      <c r="AL3566" s="230"/>
      <c r="AM3566" s="230"/>
      <c r="AN3566" s="230"/>
      <c r="AO3566" s="230"/>
      <c r="AP3566" s="230"/>
      <c r="AQ3566" s="230"/>
      <c r="AR3566" s="249"/>
      <c r="AS3566" s="230"/>
      <c r="AT3566" s="230"/>
      <c r="AU3566" s="230"/>
      <c r="AV3566" s="230"/>
      <c r="AW3566" s="230"/>
      <c r="AX3566" s="230"/>
      <c r="AY3566" s="230"/>
      <c r="AZ3566" s="230"/>
      <c r="BA3566" s="230"/>
      <c r="BB3566" s="230"/>
      <c r="BC3566" s="230"/>
      <c r="BD3566" s="230"/>
      <c r="BE3566" s="230"/>
      <c r="BF3566" s="230"/>
      <c r="BG3566" s="230"/>
      <c r="BH3566" s="230"/>
      <c r="BI3566" s="230"/>
      <c r="BJ3566" s="230"/>
      <c r="BK3566" s="230"/>
      <c r="BL3566" s="230"/>
      <c r="BM3566" s="230"/>
      <c r="BN3566" s="230"/>
      <c r="BO3566" s="230"/>
      <c r="BP3566" s="230"/>
      <c r="BQ3566" s="230"/>
      <c r="BR3566" s="230"/>
      <c r="BS3566" s="230"/>
      <c r="BT3566" s="230"/>
      <c r="BU3566" s="230"/>
      <c r="BV3566" s="230"/>
      <c r="BW3566" s="230"/>
      <c r="BX3566" s="230"/>
      <c r="BY3566" s="230"/>
      <c r="BZ3566" s="230"/>
      <c r="CA3566" s="230"/>
      <c r="CB3566" s="230"/>
      <c r="CC3566" s="230"/>
      <c r="CD3566" s="230"/>
      <c r="CE3566" s="230"/>
      <c r="CF3566" s="230"/>
      <c r="CG3566" s="230"/>
      <c r="CH3566" s="230"/>
      <c r="CI3566" s="230"/>
      <c r="CJ3566" s="230"/>
    </row>
    <row r="3567" spans="1:88" ht="14.25" customHeight="1">
      <c r="A3567" s="123"/>
      <c r="B3567" s="122"/>
      <c r="C3567" s="123"/>
      <c r="E3567" s="224"/>
      <c r="F3567" s="224"/>
      <c r="G3567" s="224"/>
      <c r="H3567" s="224"/>
      <c r="I3567" s="232"/>
      <c r="J3567" s="224"/>
      <c r="K3567" s="224"/>
      <c r="L3567" s="224"/>
      <c r="M3567" s="233"/>
      <c r="N3567" s="224"/>
      <c r="P3567" s="233"/>
      <c r="Q3567" s="154"/>
      <c r="R3567" s="154"/>
      <c r="S3567" s="154"/>
      <c r="T3567" s="154"/>
      <c r="U3567" s="236"/>
      <c r="V3567" s="225"/>
      <c r="W3567" s="246"/>
      <c r="X3567" s="247"/>
      <c r="Y3567" s="248"/>
      <c r="Z3567" s="249"/>
      <c r="AA3567" s="249"/>
      <c r="AB3567" s="256"/>
      <c r="AC3567" s="256"/>
      <c r="AD3567" s="230"/>
      <c r="AE3567" s="251"/>
      <c r="AF3567" s="252"/>
      <c r="AG3567" s="255"/>
      <c r="AH3567" s="253"/>
      <c r="AI3567" s="230"/>
      <c r="AJ3567" s="230"/>
      <c r="AK3567" s="230"/>
      <c r="AL3567" s="230"/>
      <c r="AM3567" s="230"/>
      <c r="AN3567" s="230"/>
      <c r="AO3567" s="230"/>
      <c r="AP3567" s="230"/>
      <c r="AQ3567" s="230"/>
      <c r="AR3567" s="249"/>
      <c r="AS3567" s="230"/>
      <c r="AT3567" s="230"/>
      <c r="AU3567" s="230"/>
      <c r="AV3567" s="230"/>
      <c r="AW3567" s="230"/>
      <c r="AX3567" s="230"/>
      <c r="AY3567" s="230"/>
      <c r="AZ3567" s="230"/>
      <c r="BA3567" s="230"/>
      <c r="BB3567" s="230"/>
      <c r="BC3567" s="230"/>
      <c r="BD3567" s="230"/>
      <c r="BE3567" s="230"/>
      <c r="BF3567" s="230"/>
      <c r="BG3567" s="230"/>
      <c r="BH3567" s="230"/>
      <c r="BI3567" s="230"/>
      <c r="BJ3567" s="230"/>
      <c r="BK3567" s="230"/>
      <c r="BL3567" s="230"/>
      <c r="BM3567" s="230"/>
      <c r="BN3567" s="230"/>
      <c r="BO3567" s="230"/>
      <c r="BP3567" s="230"/>
      <c r="BQ3567" s="230"/>
      <c r="BR3567" s="230"/>
      <c r="BS3567" s="230"/>
      <c r="BT3567" s="230"/>
      <c r="BU3567" s="230"/>
      <c r="BV3567" s="230"/>
      <c r="BW3567" s="230"/>
      <c r="BX3567" s="230"/>
      <c r="BY3567" s="230"/>
      <c r="BZ3567" s="230"/>
      <c r="CA3567" s="230"/>
      <c r="CB3567" s="230"/>
      <c r="CC3567" s="230"/>
      <c r="CD3567" s="230"/>
      <c r="CE3567" s="230"/>
      <c r="CF3567" s="230"/>
      <c r="CG3567" s="230"/>
      <c r="CH3567" s="230"/>
      <c r="CI3567" s="230"/>
      <c r="CJ3567" s="230"/>
    </row>
    <row r="3568" spans="1:88" ht="14.25" customHeight="1">
      <c r="A3568" s="123"/>
      <c r="B3568" s="122"/>
      <c r="C3568" s="123"/>
      <c r="E3568" s="224"/>
      <c r="F3568" s="224"/>
      <c r="G3568" s="224"/>
      <c r="H3568" s="224"/>
      <c r="I3568" s="232"/>
      <c r="J3568" s="224"/>
      <c r="K3568" s="224"/>
      <c r="L3568" s="224"/>
      <c r="M3568" s="233"/>
      <c r="N3568" s="224"/>
      <c r="P3568" s="233"/>
      <c r="Q3568" s="154"/>
      <c r="R3568" s="154"/>
      <c r="S3568" s="154"/>
      <c r="T3568" s="154"/>
      <c r="U3568" s="236"/>
      <c r="V3568" s="225"/>
      <c r="W3568" s="246"/>
      <c r="X3568" s="247"/>
      <c r="Y3568" s="248"/>
      <c r="Z3568" s="249"/>
      <c r="AA3568" s="249"/>
      <c r="AB3568" s="256"/>
      <c r="AC3568" s="256"/>
      <c r="AD3568" s="230"/>
      <c r="AE3568" s="251"/>
      <c r="AF3568" s="252"/>
      <c r="AG3568" s="255"/>
      <c r="AH3568" s="253"/>
      <c r="AI3568" s="230"/>
      <c r="AJ3568" s="230"/>
      <c r="AK3568" s="230"/>
      <c r="AL3568" s="230"/>
      <c r="AM3568" s="230"/>
      <c r="AN3568" s="230"/>
      <c r="AO3568" s="230"/>
      <c r="AP3568" s="230"/>
      <c r="AQ3568" s="230"/>
      <c r="AR3568" s="249"/>
      <c r="AS3568" s="230"/>
      <c r="AT3568" s="230"/>
      <c r="AU3568" s="230"/>
      <c r="AV3568" s="230"/>
      <c r="AW3568" s="230"/>
      <c r="AX3568" s="230"/>
      <c r="AY3568" s="230"/>
      <c r="AZ3568" s="230"/>
      <c r="BA3568" s="230"/>
      <c r="BB3568" s="230"/>
      <c r="BC3568" s="230"/>
      <c r="BD3568" s="230"/>
      <c r="BE3568" s="230"/>
      <c r="BF3568" s="230"/>
      <c r="BG3568" s="230"/>
      <c r="BH3568" s="230"/>
      <c r="BI3568" s="230"/>
      <c r="BJ3568" s="230"/>
      <c r="BK3568" s="230"/>
      <c r="BL3568" s="230"/>
      <c r="BM3568" s="230"/>
      <c r="BN3568" s="230"/>
      <c r="BO3568" s="230"/>
      <c r="BP3568" s="230"/>
      <c r="BQ3568" s="230"/>
      <c r="BR3568" s="230"/>
      <c r="BS3568" s="230"/>
      <c r="BT3568" s="230"/>
      <c r="BU3568" s="230"/>
      <c r="BV3568" s="230"/>
      <c r="BW3568" s="230"/>
      <c r="BX3568" s="230"/>
      <c r="BY3568" s="230"/>
      <c r="BZ3568" s="230"/>
      <c r="CA3568" s="230"/>
      <c r="CB3568" s="230"/>
      <c r="CC3568" s="230"/>
      <c r="CD3568" s="230"/>
      <c r="CE3568" s="230"/>
      <c r="CF3568" s="230"/>
      <c r="CG3568" s="230"/>
      <c r="CH3568" s="230"/>
      <c r="CI3568" s="230"/>
      <c r="CJ3568" s="230"/>
    </row>
    <row r="3569" spans="1:88" ht="14.25" customHeight="1">
      <c r="A3569" s="123"/>
      <c r="B3569" s="122"/>
      <c r="C3569" s="123"/>
      <c r="E3569" s="224"/>
      <c r="F3569" s="224"/>
      <c r="G3569" s="224"/>
      <c r="H3569" s="224"/>
      <c r="I3569" s="232"/>
      <c r="J3569" s="224"/>
      <c r="K3569" s="224"/>
      <c r="L3569" s="224"/>
      <c r="M3569" s="233"/>
      <c r="N3569" s="224"/>
      <c r="P3569" s="233"/>
      <c r="Q3569" s="154"/>
      <c r="R3569" s="154"/>
      <c r="S3569" s="154"/>
      <c r="T3569" s="154"/>
      <c r="U3569" s="236"/>
      <c r="V3569" s="225"/>
      <c r="W3569" s="246"/>
      <c r="X3569" s="247"/>
      <c r="Y3569" s="248"/>
      <c r="Z3569" s="249"/>
      <c r="AA3569" s="249"/>
      <c r="AB3569" s="256"/>
      <c r="AC3569" s="256"/>
      <c r="AD3569" s="230"/>
      <c r="AE3569" s="251"/>
      <c r="AF3569" s="252"/>
      <c r="AG3569" s="255"/>
      <c r="AH3569" s="253"/>
      <c r="AI3569" s="230"/>
      <c r="AJ3569" s="230"/>
      <c r="AK3569" s="230"/>
      <c r="AL3569" s="230"/>
      <c r="AM3569" s="230"/>
      <c r="AN3569" s="230"/>
      <c r="AO3569" s="230"/>
      <c r="AP3569" s="230"/>
      <c r="AQ3569" s="230"/>
      <c r="AR3569" s="249"/>
      <c r="AS3569" s="230"/>
      <c r="AT3569" s="230"/>
      <c r="AU3569" s="230"/>
      <c r="AV3569" s="230"/>
      <c r="AW3569" s="230"/>
      <c r="AX3569" s="230"/>
      <c r="AY3569" s="230"/>
      <c r="AZ3569" s="230"/>
      <c r="BA3569" s="230"/>
      <c r="BB3569" s="230"/>
      <c r="BC3569" s="230"/>
      <c r="BD3569" s="230"/>
      <c r="BE3569" s="230"/>
      <c r="BF3569" s="230"/>
      <c r="BG3569" s="230"/>
      <c r="BH3569" s="230"/>
      <c r="BI3569" s="230"/>
      <c r="BJ3569" s="230"/>
      <c r="BK3569" s="230"/>
      <c r="BL3569" s="230"/>
      <c r="BM3569" s="230"/>
      <c r="BN3569" s="230"/>
      <c r="BO3569" s="230"/>
      <c r="BP3569" s="230"/>
      <c r="BQ3569" s="230"/>
      <c r="BR3569" s="230"/>
      <c r="BS3569" s="230"/>
      <c r="BT3569" s="230"/>
      <c r="BU3569" s="230"/>
      <c r="BV3569" s="230"/>
      <c r="BW3569" s="230"/>
      <c r="BX3569" s="230"/>
      <c r="BY3569" s="230"/>
      <c r="BZ3569" s="230"/>
      <c r="CA3569" s="230"/>
      <c r="CB3569" s="230"/>
      <c r="CC3569" s="230"/>
      <c r="CD3569" s="230"/>
      <c r="CE3569" s="230"/>
      <c r="CF3569" s="230"/>
      <c r="CG3569" s="230"/>
      <c r="CH3569" s="230"/>
      <c r="CI3569" s="230"/>
      <c r="CJ3569" s="230"/>
    </row>
    <row r="3570" spans="1:88" ht="14.25" customHeight="1">
      <c r="A3570" s="123"/>
      <c r="B3570" s="122"/>
      <c r="C3570" s="123"/>
      <c r="E3570" s="224"/>
      <c r="F3570" s="224"/>
      <c r="G3570" s="224"/>
      <c r="H3570" s="224"/>
      <c r="I3570" s="232"/>
      <c r="J3570" s="224"/>
      <c r="K3570" s="224"/>
      <c r="L3570" s="224"/>
      <c r="M3570" s="233"/>
      <c r="N3570" s="224"/>
      <c r="P3570" s="233"/>
      <c r="Q3570" s="154"/>
      <c r="R3570" s="154"/>
      <c r="S3570" s="154"/>
      <c r="T3570" s="154"/>
      <c r="U3570" s="236"/>
      <c r="V3570" s="225"/>
      <c r="W3570" s="246"/>
      <c r="X3570" s="247"/>
      <c r="Y3570" s="248"/>
      <c r="Z3570" s="249"/>
      <c r="AA3570" s="249"/>
      <c r="AB3570" s="256"/>
      <c r="AC3570" s="256"/>
      <c r="AD3570" s="230"/>
      <c r="AE3570" s="251"/>
      <c r="AF3570" s="252"/>
      <c r="AG3570" s="255"/>
      <c r="AH3570" s="253"/>
      <c r="AI3570" s="230"/>
      <c r="AJ3570" s="230"/>
      <c r="AK3570" s="230"/>
      <c r="AL3570" s="230"/>
      <c r="AM3570" s="230"/>
      <c r="AN3570" s="230"/>
      <c r="AO3570" s="230"/>
      <c r="AP3570" s="230"/>
      <c r="AQ3570" s="230"/>
      <c r="AR3570" s="249"/>
      <c r="AS3570" s="230"/>
      <c r="AT3570" s="230"/>
      <c r="AU3570" s="230"/>
      <c r="AV3570" s="230"/>
      <c r="AW3570" s="230"/>
      <c r="AX3570" s="230"/>
      <c r="AY3570" s="230"/>
      <c r="AZ3570" s="230"/>
      <c r="BA3570" s="230"/>
      <c r="BB3570" s="230"/>
      <c r="BC3570" s="230"/>
      <c r="BD3570" s="230"/>
      <c r="BE3570" s="230"/>
      <c r="BF3570" s="230"/>
      <c r="BG3570" s="230"/>
      <c r="BH3570" s="230"/>
      <c r="BI3570" s="230"/>
      <c r="BJ3570" s="230"/>
      <c r="BK3570" s="230"/>
      <c r="BL3570" s="230"/>
      <c r="BM3570" s="230"/>
      <c r="BN3570" s="230"/>
      <c r="BO3570" s="230"/>
      <c r="BP3570" s="230"/>
      <c r="BQ3570" s="230"/>
      <c r="BR3570" s="230"/>
      <c r="BS3570" s="230"/>
      <c r="BT3570" s="230"/>
      <c r="BU3570" s="230"/>
      <c r="BV3570" s="230"/>
      <c r="BW3570" s="230"/>
      <c r="BX3570" s="230"/>
      <c r="BY3570" s="230"/>
      <c r="BZ3570" s="230"/>
      <c r="CA3570" s="230"/>
      <c r="CB3570" s="230"/>
      <c r="CC3570" s="230"/>
      <c r="CD3570" s="230"/>
      <c r="CE3570" s="230"/>
      <c r="CF3570" s="230"/>
      <c r="CG3570" s="230"/>
      <c r="CH3570" s="230"/>
      <c r="CI3570" s="230"/>
      <c r="CJ3570" s="230"/>
    </row>
    <row r="3571" spans="1:88" ht="14.25" customHeight="1">
      <c r="A3571" s="123"/>
      <c r="B3571" s="122"/>
      <c r="C3571" s="123"/>
      <c r="E3571" s="224"/>
      <c r="F3571" s="224"/>
      <c r="G3571" s="224"/>
      <c r="H3571" s="224"/>
      <c r="I3571" s="232"/>
      <c r="J3571" s="224"/>
      <c r="K3571" s="224"/>
      <c r="L3571" s="224"/>
      <c r="M3571" s="233"/>
      <c r="N3571" s="224"/>
      <c r="P3571" s="233"/>
      <c r="Q3571" s="154"/>
      <c r="R3571" s="154"/>
      <c r="S3571" s="154"/>
      <c r="T3571" s="154"/>
      <c r="U3571" s="236"/>
      <c r="V3571" s="225"/>
      <c r="W3571" s="246"/>
      <c r="X3571" s="247"/>
      <c r="Y3571" s="248"/>
      <c r="Z3571" s="249"/>
      <c r="AA3571" s="249"/>
      <c r="AB3571" s="256"/>
      <c r="AC3571" s="256"/>
      <c r="AD3571" s="230"/>
      <c r="AE3571" s="251"/>
      <c r="AF3571" s="252"/>
      <c r="AG3571" s="255"/>
      <c r="AH3571" s="253"/>
      <c r="AI3571" s="230"/>
      <c r="AJ3571" s="230"/>
      <c r="AK3571" s="230"/>
      <c r="AL3571" s="230"/>
      <c r="AM3571" s="230"/>
      <c r="AN3571" s="230"/>
      <c r="AO3571" s="230"/>
      <c r="AP3571" s="230"/>
      <c r="AQ3571" s="230"/>
      <c r="AR3571" s="249"/>
      <c r="AS3571" s="230"/>
      <c r="AT3571" s="230"/>
      <c r="AU3571" s="230"/>
      <c r="AV3571" s="230"/>
      <c r="AW3571" s="230"/>
      <c r="AX3571" s="230"/>
      <c r="AY3571" s="230"/>
      <c r="AZ3571" s="230"/>
      <c r="BA3571" s="230"/>
      <c r="BB3571" s="230"/>
      <c r="BC3571" s="230"/>
      <c r="BD3571" s="230"/>
      <c r="BE3571" s="230"/>
      <c r="BF3571" s="230"/>
      <c r="BG3571" s="230"/>
      <c r="BH3571" s="230"/>
      <c r="BI3571" s="230"/>
      <c r="BJ3571" s="230"/>
      <c r="BK3571" s="230"/>
      <c r="BL3571" s="230"/>
      <c r="BM3571" s="230"/>
      <c r="BN3571" s="230"/>
      <c r="BO3571" s="230"/>
      <c r="BP3571" s="230"/>
      <c r="BQ3571" s="230"/>
      <c r="BR3571" s="230"/>
      <c r="BS3571" s="230"/>
      <c r="BT3571" s="230"/>
      <c r="BU3571" s="230"/>
      <c r="BV3571" s="230"/>
      <c r="BW3571" s="230"/>
      <c r="BX3571" s="230"/>
      <c r="BY3571" s="230"/>
      <c r="BZ3571" s="230"/>
      <c r="CA3571" s="230"/>
      <c r="CB3571" s="230"/>
      <c r="CC3571" s="230"/>
      <c r="CD3571" s="230"/>
      <c r="CE3571" s="230"/>
      <c r="CF3571" s="230"/>
      <c r="CG3571" s="230"/>
      <c r="CH3571" s="230"/>
      <c r="CI3571" s="230"/>
      <c r="CJ3571" s="230"/>
    </row>
    <row r="3572" spans="1:88" ht="14.25" customHeight="1">
      <c r="A3572" s="123"/>
      <c r="B3572" s="122"/>
      <c r="C3572" s="123"/>
      <c r="E3572" s="224"/>
      <c r="F3572" s="224"/>
      <c r="G3572" s="224"/>
      <c r="H3572" s="224"/>
      <c r="I3572" s="232"/>
      <c r="J3572" s="224"/>
      <c r="K3572" s="224"/>
      <c r="L3572" s="224"/>
      <c r="M3572" s="233"/>
      <c r="N3572" s="224"/>
      <c r="P3572" s="233"/>
      <c r="Q3572" s="154"/>
      <c r="R3572" s="154"/>
      <c r="S3572" s="154"/>
      <c r="T3572" s="154"/>
      <c r="U3572" s="236"/>
      <c r="V3572" s="225"/>
      <c r="W3572" s="246"/>
      <c r="X3572" s="247"/>
      <c r="Y3572" s="248"/>
      <c r="Z3572" s="249"/>
      <c r="AA3572" s="249"/>
      <c r="AB3572" s="256"/>
      <c r="AC3572" s="256"/>
      <c r="AD3572" s="230"/>
      <c r="AE3572" s="251"/>
      <c r="AF3572" s="252"/>
      <c r="AG3572" s="255"/>
      <c r="AH3572" s="253"/>
      <c r="AI3572" s="230"/>
      <c r="AJ3572" s="230"/>
      <c r="AK3572" s="230"/>
      <c r="AL3572" s="230"/>
      <c r="AM3572" s="230"/>
      <c r="AN3572" s="230"/>
      <c r="AO3572" s="230"/>
      <c r="AP3572" s="230"/>
      <c r="AQ3572" s="230"/>
      <c r="AR3572" s="249"/>
      <c r="AS3572" s="230"/>
      <c r="AT3572" s="230"/>
      <c r="AU3572" s="230"/>
      <c r="AV3572" s="230"/>
      <c r="AW3572" s="230"/>
      <c r="AX3572" s="230"/>
      <c r="AY3572" s="230"/>
      <c r="AZ3572" s="230"/>
      <c r="BA3572" s="230"/>
      <c r="BB3572" s="230"/>
      <c r="BC3572" s="230"/>
      <c r="BD3572" s="230"/>
      <c r="BE3572" s="230"/>
      <c r="BF3572" s="230"/>
      <c r="BG3572" s="230"/>
      <c r="BH3572" s="230"/>
      <c r="BI3572" s="230"/>
      <c r="BJ3572" s="230"/>
      <c r="BK3572" s="230"/>
      <c r="BL3572" s="230"/>
      <c r="BM3572" s="230"/>
      <c r="BN3572" s="230"/>
      <c r="BO3572" s="230"/>
      <c r="BP3572" s="230"/>
      <c r="BQ3572" s="230"/>
      <c r="BR3572" s="230"/>
      <c r="BS3572" s="230"/>
      <c r="BT3572" s="230"/>
      <c r="BU3572" s="230"/>
      <c r="BV3572" s="230"/>
      <c r="BW3572" s="230"/>
      <c r="BX3572" s="230"/>
      <c r="BY3572" s="230"/>
      <c r="BZ3572" s="230"/>
      <c r="CA3572" s="230"/>
      <c r="CB3572" s="230"/>
      <c r="CC3572" s="230"/>
      <c r="CD3572" s="230"/>
      <c r="CE3572" s="230"/>
      <c r="CF3572" s="230"/>
      <c r="CG3572" s="230"/>
      <c r="CH3572" s="230"/>
      <c r="CI3572" s="230"/>
      <c r="CJ3572" s="230"/>
    </row>
    <row r="3573" spans="1:88" ht="14.25" customHeight="1">
      <c r="A3573" s="123"/>
      <c r="B3573" s="122"/>
      <c r="C3573" s="123"/>
      <c r="E3573" s="224"/>
      <c r="F3573" s="224"/>
      <c r="G3573" s="224"/>
      <c r="H3573" s="224"/>
      <c r="I3573" s="232"/>
      <c r="J3573" s="224"/>
      <c r="K3573" s="224"/>
      <c r="L3573" s="224"/>
      <c r="M3573" s="233"/>
      <c r="N3573" s="224"/>
      <c r="P3573" s="233"/>
      <c r="Q3573" s="154"/>
      <c r="R3573" s="154"/>
      <c r="S3573" s="154"/>
      <c r="T3573" s="154"/>
      <c r="U3573" s="236"/>
      <c r="V3573" s="225"/>
      <c r="W3573" s="246"/>
      <c r="X3573" s="247"/>
      <c r="Y3573" s="248"/>
      <c r="Z3573" s="249"/>
      <c r="AA3573" s="249"/>
      <c r="AB3573" s="256"/>
      <c r="AC3573" s="256"/>
      <c r="AD3573" s="230"/>
      <c r="AE3573" s="251"/>
      <c r="AF3573" s="252"/>
      <c r="AG3573" s="255"/>
      <c r="AH3573" s="253"/>
      <c r="AI3573" s="230"/>
      <c r="AJ3573" s="230"/>
      <c r="AK3573" s="230"/>
      <c r="AL3573" s="230"/>
      <c r="AM3573" s="230"/>
      <c r="AN3573" s="230"/>
      <c r="AO3573" s="230"/>
      <c r="AP3573" s="230"/>
      <c r="AQ3573" s="230"/>
      <c r="AR3573" s="249"/>
      <c r="AS3573" s="230"/>
      <c r="AT3573" s="230"/>
      <c r="AU3573" s="230"/>
      <c r="AV3573" s="230"/>
      <c r="AW3573" s="230"/>
      <c r="AX3573" s="230"/>
      <c r="AY3573" s="230"/>
      <c r="AZ3573" s="230"/>
      <c r="BA3573" s="230"/>
      <c r="BB3573" s="230"/>
      <c r="BC3573" s="230"/>
      <c r="BD3573" s="230"/>
      <c r="BE3573" s="230"/>
      <c r="BF3573" s="230"/>
      <c r="BG3573" s="230"/>
      <c r="BH3573" s="230"/>
      <c r="BI3573" s="230"/>
      <c r="BJ3573" s="230"/>
      <c r="BK3573" s="230"/>
      <c r="BL3573" s="230"/>
      <c r="BM3573" s="230"/>
      <c r="BN3573" s="230"/>
      <c r="BO3573" s="230"/>
      <c r="BP3573" s="230"/>
      <c r="BQ3573" s="230"/>
      <c r="BR3573" s="230"/>
      <c r="BS3573" s="230"/>
      <c r="BT3573" s="230"/>
      <c r="BU3573" s="230"/>
      <c r="BV3573" s="230"/>
      <c r="BW3573" s="230"/>
      <c r="BX3573" s="230"/>
      <c r="BY3573" s="230"/>
      <c r="BZ3573" s="230"/>
      <c r="CA3573" s="230"/>
      <c r="CB3573" s="230"/>
      <c r="CC3573" s="230"/>
      <c r="CD3573" s="230"/>
      <c r="CE3573" s="230"/>
      <c r="CF3573" s="230"/>
      <c r="CG3573" s="230"/>
      <c r="CH3573" s="230"/>
      <c r="CI3573" s="230"/>
      <c r="CJ3573" s="230"/>
    </row>
    <row r="3574" spans="1:88" ht="14.25" customHeight="1">
      <c r="A3574" s="123"/>
      <c r="B3574" s="122"/>
      <c r="C3574" s="123"/>
      <c r="E3574" s="224"/>
      <c r="F3574" s="224"/>
      <c r="G3574" s="224"/>
      <c r="H3574" s="224"/>
      <c r="I3574" s="232"/>
      <c r="J3574" s="224"/>
      <c r="K3574" s="224"/>
      <c r="L3574" s="224"/>
      <c r="M3574" s="233"/>
      <c r="N3574" s="224"/>
      <c r="P3574" s="233"/>
      <c r="Q3574" s="154"/>
      <c r="R3574" s="154"/>
      <c r="S3574" s="154"/>
      <c r="T3574" s="154"/>
      <c r="U3574" s="236"/>
      <c r="V3574" s="225"/>
      <c r="W3574" s="246"/>
      <c r="X3574" s="247"/>
      <c r="Y3574" s="248"/>
      <c r="Z3574" s="249"/>
      <c r="AA3574" s="249"/>
      <c r="AB3574" s="256"/>
      <c r="AC3574" s="256"/>
      <c r="AD3574" s="230"/>
      <c r="AE3574" s="251"/>
      <c r="AF3574" s="252"/>
      <c r="AG3574" s="255"/>
      <c r="AH3574" s="253"/>
      <c r="AI3574" s="230"/>
      <c r="AJ3574" s="230"/>
      <c r="AK3574" s="230"/>
      <c r="AL3574" s="230"/>
      <c r="AM3574" s="230"/>
      <c r="AN3574" s="230"/>
      <c r="AO3574" s="230"/>
      <c r="AP3574" s="230"/>
      <c r="AQ3574" s="230"/>
      <c r="AR3574" s="249"/>
      <c r="AS3574" s="230"/>
      <c r="AT3574" s="230"/>
      <c r="AU3574" s="230"/>
      <c r="AV3574" s="230"/>
      <c r="AW3574" s="230"/>
      <c r="AX3574" s="230"/>
      <c r="AY3574" s="230"/>
      <c r="AZ3574" s="230"/>
      <c r="BA3574" s="230"/>
      <c r="BB3574" s="230"/>
      <c r="BC3574" s="230"/>
      <c r="BD3574" s="230"/>
      <c r="BE3574" s="230"/>
      <c r="BF3574" s="230"/>
      <c r="BG3574" s="230"/>
      <c r="BH3574" s="230"/>
      <c r="BI3574" s="230"/>
      <c r="BJ3574" s="230"/>
      <c r="BK3574" s="230"/>
      <c r="BL3574" s="230"/>
      <c r="BM3574" s="230"/>
      <c r="BN3574" s="230"/>
      <c r="BO3574" s="230"/>
      <c r="BP3574" s="230"/>
      <c r="BQ3574" s="230"/>
      <c r="BR3574" s="230"/>
      <c r="BS3574" s="230"/>
      <c r="BT3574" s="230"/>
      <c r="BU3574" s="230"/>
      <c r="BV3574" s="230"/>
      <c r="BW3574" s="230"/>
      <c r="BX3574" s="230"/>
      <c r="BY3574" s="230"/>
      <c r="BZ3574" s="230"/>
      <c r="CA3574" s="230"/>
      <c r="CB3574" s="230"/>
      <c r="CC3574" s="230"/>
      <c r="CD3574" s="230"/>
      <c r="CE3574" s="230"/>
      <c r="CF3574" s="230"/>
      <c r="CG3574" s="230"/>
      <c r="CH3574" s="230"/>
      <c r="CI3574" s="230"/>
      <c r="CJ3574" s="230"/>
    </row>
    <row r="3575" spans="1:88" ht="14.25" customHeight="1">
      <c r="A3575" s="123"/>
      <c r="B3575" s="122"/>
      <c r="C3575" s="123"/>
      <c r="E3575" s="224"/>
      <c r="F3575" s="224"/>
      <c r="G3575" s="224"/>
      <c r="H3575" s="224"/>
      <c r="I3575" s="232"/>
      <c r="J3575" s="224"/>
      <c r="K3575" s="224"/>
      <c r="L3575" s="224"/>
      <c r="M3575" s="233"/>
      <c r="N3575" s="224"/>
      <c r="P3575" s="233"/>
      <c r="Q3575" s="154"/>
      <c r="R3575" s="154"/>
      <c r="S3575" s="154"/>
      <c r="T3575" s="154"/>
      <c r="U3575" s="236"/>
      <c r="V3575" s="225"/>
      <c r="W3575" s="246"/>
      <c r="X3575" s="247"/>
      <c r="Y3575" s="248"/>
      <c r="Z3575" s="249"/>
      <c r="AA3575" s="249"/>
      <c r="AB3575" s="256"/>
      <c r="AC3575" s="256"/>
      <c r="AD3575" s="230"/>
      <c r="AE3575" s="251"/>
      <c r="AF3575" s="252"/>
      <c r="AG3575" s="255"/>
      <c r="AH3575" s="253"/>
      <c r="AI3575" s="230"/>
      <c r="AJ3575" s="230"/>
      <c r="AK3575" s="230"/>
      <c r="AL3575" s="230"/>
      <c r="AM3575" s="230"/>
      <c r="AN3575" s="230"/>
      <c r="AO3575" s="230"/>
      <c r="AP3575" s="230"/>
      <c r="AQ3575" s="230"/>
      <c r="AR3575" s="249"/>
      <c r="AS3575" s="230"/>
      <c r="AT3575" s="230"/>
      <c r="AU3575" s="230"/>
      <c r="AV3575" s="230"/>
      <c r="AW3575" s="230"/>
      <c r="AX3575" s="230"/>
      <c r="AY3575" s="230"/>
      <c r="AZ3575" s="230"/>
      <c r="BA3575" s="230"/>
      <c r="BB3575" s="230"/>
      <c r="BC3575" s="230"/>
      <c r="BD3575" s="230"/>
      <c r="BE3575" s="230"/>
      <c r="BF3575" s="230"/>
      <c r="BG3575" s="230"/>
      <c r="BH3575" s="230"/>
      <c r="BI3575" s="230"/>
      <c r="BJ3575" s="230"/>
      <c r="BK3575" s="230"/>
      <c r="BL3575" s="230"/>
      <c r="BM3575" s="230"/>
      <c r="BN3575" s="230"/>
      <c r="BO3575" s="230"/>
      <c r="BP3575" s="230"/>
      <c r="BQ3575" s="230"/>
      <c r="BR3575" s="230"/>
      <c r="BS3575" s="230"/>
      <c r="BT3575" s="230"/>
      <c r="BU3575" s="230"/>
      <c r="BV3575" s="230"/>
      <c r="BW3575" s="230"/>
      <c r="BX3575" s="230"/>
      <c r="BY3575" s="230"/>
      <c r="BZ3575" s="230"/>
      <c r="CA3575" s="230"/>
      <c r="CB3575" s="230"/>
      <c r="CC3575" s="230"/>
      <c r="CD3575" s="230"/>
      <c r="CE3575" s="230"/>
      <c r="CF3575" s="230"/>
      <c r="CG3575" s="230"/>
      <c r="CH3575" s="230"/>
      <c r="CI3575" s="230"/>
      <c r="CJ3575" s="230"/>
    </row>
    <row r="3576" spans="1:88" ht="14.25" customHeight="1">
      <c r="A3576" s="123"/>
      <c r="B3576" s="122"/>
      <c r="C3576" s="123"/>
      <c r="E3576" s="224"/>
      <c r="F3576" s="224"/>
      <c r="G3576" s="224"/>
      <c r="H3576" s="224"/>
      <c r="I3576" s="232"/>
      <c r="J3576" s="224"/>
      <c r="K3576" s="224"/>
      <c r="L3576" s="224"/>
      <c r="M3576" s="233"/>
      <c r="N3576" s="224"/>
      <c r="P3576" s="233"/>
      <c r="Q3576" s="154"/>
      <c r="R3576" s="154"/>
      <c r="S3576" s="154"/>
      <c r="T3576" s="154"/>
      <c r="U3576" s="236"/>
      <c r="V3576" s="225"/>
      <c r="W3576" s="246"/>
      <c r="X3576" s="247"/>
      <c r="Y3576" s="248"/>
      <c r="Z3576" s="249"/>
      <c r="AA3576" s="249"/>
      <c r="AB3576" s="256"/>
      <c r="AC3576" s="256"/>
      <c r="AD3576" s="230"/>
      <c r="AE3576" s="251"/>
      <c r="AF3576" s="252"/>
      <c r="AG3576" s="255"/>
      <c r="AH3576" s="253"/>
      <c r="AI3576" s="230"/>
      <c r="AJ3576" s="230"/>
      <c r="AK3576" s="230"/>
      <c r="AL3576" s="230"/>
      <c r="AM3576" s="230"/>
      <c r="AN3576" s="230"/>
      <c r="AO3576" s="230"/>
      <c r="AP3576" s="230"/>
      <c r="AQ3576" s="230"/>
      <c r="AR3576" s="249"/>
      <c r="AS3576" s="230"/>
      <c r="AT3576" s="230"/>
      <c r="AU3576" s="230"/>
      <c r="AV3576" s="230"/>
      <c r="AW3576" s="230"/>
      <c r="AX3576" s="230"/>
      <c r="AY3576" s="230"/>
      <c r="AZ3576" s="230"/>
      <c r="BA3576" s="230"/>
      <c r="BB3576" s="230"/>
      <c r="BC3576" s="230"/>
      <c r="BD3576" s="230"/>
      <c r="BE3576" s="230"/>
      <c r="BF3576" s="230"/>
      <c r="BG3576" s="230"/>
      <c r="BH3576" s="230"/>
      <c r="BI3576" s="230"/>
      <c r="BJ3576" s="230"/>
      <c r="BK3576" s="230"/>
      <c r="BL3576" s="230"/>
      <c r="BM3576" s="230"/>
      <c r="BN3576" s="230"/>
      <c r="BO3576" s="230"/>
      <c r="BP3576" s="230"/>
      <c r="BQ3576" s="230"/>
      <c r="BR3576" s="230"/>
      <c r="BS3576" s="230"/>
      <c r="BT3576" s="230"/>
      <c r="BU3576" s="230"/>
      <c r="BV3576" s="230"/>
      <c r="BW3576" s="230"/>
      <c r="BX3576" s="230"/>
      <c r="BY3576" s="230"/>
      <c r="BZ3576" s="230"/>
      <c r="CA3576" s="230"/>
      <c r="CB3576" s="230"/>
      <c r="CC3576" s="230"/>
      <c r="CD3576" s="230"/>
      <c r="CE3576" s="230"/>
      <c r="CF3576" s="230"/>
      <c r="CG3576" s="230"/>
      <c r="CH3576" s="230"/>
      <c r="CI3576" s="230"/>
      <c r="CJ3576" s="230"/>
    </row>
    <row r="3577" spans="1:88" ht="14.25" customHeight="1">
      <c r="A3577" s="123"/>
      <c r="B3577" s="122"/>
      <c r="C3577" s="123"/>
      <c r="E3577" s="224"/>
      <c r="F3577" s="224"/>
      <c r="G3577" s="224"/>
      <c r="H3577" s="224"/>
      <c r="I3577" s="232"/>
      <c r="J3577" s="224"/>
      <c r="K3577" s="224"/>
      <c r="L3577" s="224"/>
      <c r="M3577" s="233"/>
      <c r="N3577" s="224"/>
      <c r="P3577" s="233"/>
      <c r="Q3577" s="154"/>
      <c r="R3577" s="154"/>
      <c r="S3577" s="154"/>
      <c r="T3577" s="154"/>
      <c r="U3577" s="236"/>
      <c r="V3577" s="225"/>
      <c r="W3577" s="246"/>
      <c r="X3577" s="247"/>
      <c r="Y3577" s="248"/>
      <c r="Z3577" s="249"/>
      <c r="AA3577" s="249"/>
      <c r="AB3577" s="256"/>
      <c r="AC3577" s="256"/>
      <c r="AD3577" s="230"/>
      <c r="AE3577" s="251"/>
      <c r="AF3577" s="252"/>
      <c r="AG3577" s="255"/>
      <c r="AH3577" s="253"/>
      <c r="AI3577" s="230"/>
      <c r="AJ3577" s="230"/>
      <c r="AK3577" s="230"/>
      <c r="AL3577" s="230"/>
      <c r="AM3577" s="230"/>
      <c r="AN3577" s="230"/>
      <c r="AO3577" s="230"/>
      <c r="AP3577" s="230"/>
      <c r="AQ3577" s="230"/>
      <c r="AR3577" s="249"/>
      <c r="AS3577" s="230"/>
      <c r="AT3577" s="230"/>
      <c r="AU3577" s="230"/>
      <c r="AV3577" s="230"/>
      <c r="AW3577" s="230"/>
      <c r="AX3577" s="230"/>
      <c r="AY3577" s="230"/>
      <c r="AZ3577" s="230"/>
      <c r="BA3577" s="230"/>
      <c r="BB3577" s="230"/>
      <c r="BC3577" s="230"/>
      <c r="BD3577" s="230"/>
      <c r="BE3577" s="230"/>
      <c r="BF3577" s="230"/>
      <c r="BG3577" s="230"/>
      <c r="BH3577" s="230"/>
      <c r="BI3577" s="230"/>
      <c r="BJ3577" s="230"/>
      <c r="BK3577" s="230"/>
      <c r="BL3577" s="230"/>
      <c r="BM3577" s="230"/>
      <c r="BN3577" s="230"/>
      <c r="BO3577" s="230"/>
      <c r="BP3577" s="230"/>
      <c r="BQ3577" s="230"/>
      <c r="BR3577" s="230"/>
      <c r="BS3577" s="230"/>
      <c r="BT3577" s="230"/>
      <c r="BU3577" s="230"/>
      <c r="BV3577" s="230"/>
      <c r="BW3577" s="230"/>
      <c r="BX3577" s="230"/>
      <c r="BY3577" s="230"/>
      <c r="BZ3577" s="230"/>
      <c r="CA3577" s="230"/>
      <c r="CB3577" s="230"/>
      <c r="CC3577" s="230"/>
      <c r="CD3577" s="230"/>
      <c r="CE3577" s="230"/>
      <c r="CF3577" s="230"/>
      <c r="CG3577" s="230"/>
      <c r="CH3577" s="230"/>
      <c r="CI3577" s="230"/>
      <c r="CJ3577" s="230"/>
    </row>
    <row r="3578" spans="1:88" ht="14.25" customHeight="1">
      <c r="A3578" s="123"/>
      <c r="B3578" s="122"/>
      <c r="C3578" s="123"/>
      <c r="E3578" s="224"/>
      <c r="F3578" s="224"/>
      <c r="G3578" s="224"/>
      <c r="H3578" s="224"/>
      <c r="I3578" s="232"/>
      <c r="J3578" s="224"/>
      <c r="K3578" s="224"/>
      <c r="L3578" s="224"/>
      <c r="M3578" s="233"/>
      <c r="N3578" s="224"/>
      <c r="P3578" s="233"/>
      <c r="Q3578" s="154"/>
      <c r="R3578" s="154"/>
      <c r="S3578" s="154"/>
      <c r="T3578" s="154"/>
      <c r="U3578" s="236"/>
      <c r="V3578" s="225"/>
      <c r="W3578" s="246"/>
      <c r="X3578" s="247"/>
      <c r="Y3578" s="248"/>
      <c r="Z3578" s="249"/>
      <c r="AA3578" s="249"/>
      <c r="AB3578" s="256"/>
      <c r="AC3578" s="256"/>
      <c r="AD3578" s="230"/>
      <c r="AE3578" s="251"/>
      <c r="AF3578" s="252"/>
      <c r="AG3578" s="255"/>
      <c r="AH3578" s="253"/>
      <c r="AI3578" s="230"/>
      <c r="AJ3578" s="230"/>
      <c r="AK3578" s="230"/>
      <c r="AL3578" s="230"/>
      <c r="AM3578" s="230"/>
      <c r="AN3578" s="230"/>
      <c r="AO3578" s="230"/>
      <c r="AP3578" s="230"/>
      <c r="AQ3578" s="230"/>
      <c r="AR3578" s="249"/>
      <c r="AS3578" s="230"/>
      <c r="AT3578" s="230"/>
      <c r="AU3578" s="230"/>
      <c r="AV3578" s="230"/>
      <c r="AW3578" s="230"/>
      <c r="AX3578" s="230"/>
      <c r="AY3578" s="230"/>
      <c r="AZ3578" s="230"/>
      <c r="BA3578" s="230"/>
      <c r="BB3578" s="230"/>
      <c r="BC3578" s="230"/>
      <c r="BD3578" s="230"/>
      <c r="BE3578" s="230"/>
      <c r="BF3578" s="230"/>
      <c r="BG3578" s="230"/>
      <c r="BH3578" s="230"/>
      <c r="BI3578" s="230"/>
      <c r="BJ3578" s="230"/>
      <c r="BK3578" s="230"/>
      <c r="BL3578" s="230"/>
      <c r="BM3578" s="230"/>
      <c r="BN3578" s="230"/>
      <c r="BO3578" s="230"/>
      <c r="BP3578" s="230"/>
      <c r="BQ3578" s="230"/>
      <c r="BR3578" s="230"/>
      <c r="BS3578" s="230"/>
      <c r="BT3578" s="230"/>
      <c r="BU3578" s="230"/>
      <c r="BV3578" s="230"/>
      <c r="BW3578" s="230"/>
      <c r="BX3578" s="230"/>
      <c r="BY3578" s="230"/>
      <c r="BZ3578" s="230"/>
      <c r="CA3578" s="230"/>
      <c r="CB3578" s="230"/>
      <c r="CC3578" s="230"/>
      <c r="CD3578" s="230"/>
      <c r="CE3578" s="230"/>
      <c r="CF3578" s="230"/>
      <c r="CG3578" s="230"/>
      <c r="CH3578" s="230"/>
      <c r="CI3578" s="230"/>
      <c r="CJ3578" s="230"/>
    </row>
    <row r="3579" spans="1:88" ht="14.25" customHeight="1">
      <c r="A3579" s="123"/>
      <c r="B3579" s="122"/>
      <c r="C3579" s="123"/>
      <c r="E3579" s="224"/>
      <c r="F3579" s="224"/>
      <c r="G3579" s="224"/>
      <c r="H3579" s="224"/>
      <c r="I3579" s="232"/>
      <c r="J3579" s="224"/>
      <c r="K3579" s="224"/>
      <c r="L3579" s="224"/>
      <c r="M3579" s="233"/>
      <c r="N3579" s="224"/>
      <c r="P3579" s="233"/>
      <c r="Q3579" s="154"/>
      <c r="R3579" s="154"/>
      <c r="S3579" s="154"/>
      <c r="T3579" s="154"/>
      <c r="U3579" s="236"/>
      <c r="V3579" s="225"/>
      <c r="W3579" s="246"/>
      <c r="X3579" s="247"/>
      <c r="Y3579" s="248"/>
      <c r="Z3579" s="249"/>
      <c r="AA3579" s="249"/>
      <c r="AB3579" s="256"/>
      <c r="AC3579" s="256"/>
      <c r="AD3579" s="230"/>
      <c r="AE3579" s="251"/>
      <c r="AF3579" s="252"/>
      <c r="AG3579" s="255"/>
      <c r="AH3579" s="253"/>
      <c r="AI3579" s="230"/>
      <c r="AJ3579" s="230"/>
      <c r="AK3579" s="230"/>
      <c r="AL3579" s="230"/>
      <c r="AM3579" s="230"/>
      <c r="AN3579" s="230"/>
      <c r="AO3579" s="230"/>
      <c r="AP3579" s="230"/>
      <c r="AQ3579" s="230"/>
      <c r="AR3579" s="249"/>
      <c r="AS3579" s="230"/>
      <c r="AT3579" s="230"/>
      <c r="AU3579" s="230"/>
      <c r="AV3579" s="230"/>
      <c r="AW3579" s="230"/>
      <c r="AX3579" s="230"/>
      <c r="AY3579" s="230"/>
      <c r="AZ3579" s="230"/>
      <c r="BA3579" s="230"/>
      <c r="BB3579" s="230"/>
      <c r="BC3579" s="230"/>
      <c r="BD3579" s="230"/>
      <c r="BE3579" s="230"/>
      <c r="BF3579" s="230"/>
      <c r="BG3579" s="230"/>
      <c r="BH3579" s="230"/>
      <c r="BI3579" s="230"/>
      <c r="BJ3579" s="230"/>
      <c r="BK3579" s="230"/>
      <c r="BL3579" s="230"/>
      <c r="BM3579" s="230"/>
      <c r="BN3579" s="230"/>
      <c r="BO3579" s="230"/>
      <c r="BP3579" s="230"/>
      <c r="BQ3579" s="230"/>
      <c r="BR3579" s="230"/>
      <c r="BS3579" s="230"/>
      <c r="BT3579" s="230"/>
      <c r="BU3579" s="230"/>
      <c r="BV3579" s="230"/>
      <c r="BW3579" s="230"/>
      <c r="BX3579" s="230"/>
      <c r="BY3579" s="230"/>
      <c r="BZ3579" s="230"/>
      <c r="CA3579" s="230"/>
      <c r="CB3579" s="230"/>
      <c r="CC3579" s="230"/>
      <c r="CD3579" s="230"/>
      <c r="CE3579" s="230"/>
      <c r="CF3579" s="230"/>
      <c r="CG3579" s="230"/>
      <c r="CH3579" s="230"/>
      <c r="CI3579" s="230"/>
      <c r="CJ3579" s="230"/>
    </row>
    <row r="3580" spans="1:88" ht="14.25" customHeight="1">
      <c r="A3580" s="123"/>
      <c r="B3580" s="122"/>
      <c r="C3580" s="123"/>
      <c r="E3580" s="224"/>
      <c r="F3580" s="224"/>
      <c r="G3580" s="224"/>
      <c r="H3580" s="224"/>
      <c r="I3580" s="232"/>
      <c r="J3580" s="224"/>
      <c r="K3580" s="224"/>
      <c r="L3580" s="224"/>
      <c r="M3580" s="233"/>
      <c r="N3580" s="224"/>
      <c r="P3580" s="233"/>
      <c r="Q3580" s="154"/>
      <c r="R3580" s="154"/>
      <c r="S3580" s="154"/>
      <c r="T3580" s="154"/>
      <c r="U3580" s="236"/>
      <c r="V3580" s="225"/>
      <c r="W3580" s="246"/>
      <c r="X3580" s="247"/>
      <c r="Y3580" s="248"/>
      <c r="Z3580" s="249"/>
      <c r="AA3580" s="249"/>
      <c r="AB3580" s="256"/>
      <c r="AC3580" s="256"/>
      <c r="AD3580" s="230"/>
      <c r="AE3580" s="251"/>
      <c r="AF3580" s="252"/>
      <c r="AG3580" s="255"/>
      <c r="AH3580" s="253"/>
      <c r="AI3580" s="230"/>
      <c r="AJ3580" s="230"/>
      <c r="AK3580" s="230"/>
      <c r="AL3580" s="230"/>
      <c r="AM3580" s="230"/>
      <c r="AN3580" s="230"/>
      <c r="AO3580" s="230"/>
      <c r="AP3580" s="230"/>
      <c r="AQ3580" s="230"/>
      <c r="AR3580" s="249"/>
      <c r="AS3580" s="230"/>
      <c r="AT3580" s="230"/>
      <c r="AU3580" s="230"/>
      <c r="AV3580" s="230"/>
      <c r="AW3580" s="230"/>
      <c r="AX3580" s="230"/>
      <c r="AY3580" s="230"/>
      <c r="AZ3580" s="230"/>
      <c r="BA3580" s="230"/>
      <c r="BB3580" s="230"/>
      <c r="BC3580" s="230"/>
      <c r="BD3580" s="230"/>
      <c r="BE3580" s="230"/>
      <c r="BF3580" s="230"/>
      <c r="BG3580" s="230"/>
      <c r="BH3580" s="230"/>
      <c r="BI3580" s="230"/>
      <c r="BJ3580" s="230"/>
      <c r="BK3580" s="230"/>
      <c r="BL3580" s="230"/>
      <c r="BM3580" s="230"/>
      <c r="BN3580" s="230"/>
      <c r="BO3580" s="230"/>
      <c r="BP3580" s="230"/>
      <c r="BQ3580" s="230"/>
      <c r="BR3580" s="230"/>
      <c r="BS3580" s="230"/>
      <c r="BT3580" s="230"/>
      <c r="BU3580" s="230"/>
      <c r="BV3580" s="230"/>
      <c r="BW3580" s="230"/>
      <c r="BX3580" s="230"/>
      <c r="BY3580" s="230"/>
      <c r="BZ3580" s="230"/>
      <c r="CA3580" s="230"/>
      <c r="CB3580" s="230"/>
      <c r="CC3580" s="230"/>
      <c r="CD3580" s="230"/>
      <c r="CE3580" s="230"/>
      <c r="CF3580" s="230"/>
      <c r="CG3580" s="230"/>
      <c r="CH3580" s="230"/>
      <c r="CI3580" s="230"/>
      <c r="CJ3580" s="230"/>
    </row>
    <row r="3581" spans="1:88" ht="14.25" customHeight="1">
      <c r="A3581" s="123"/>
      <c r="B3581" s="122"/>
      <c r="C3581" s="123"/>
      <c r="E3581" s="224"/>
      <c r="F3581" s="224"/>
      <c r="G3581" s="224"/>
      <c r="H3581" s="224"/>
      <c r="I3581" s="232"/>
      <c r="J3581" s="224"/>
      <c r="K3581" s="224"/>
      <c r="L3581" s="224"/>
      <c r="M3581" s="233"/>
      <c r="N3581" s="224"/>
      <c r="P3581" s="233"/>
      <c r="Q3581" s="154"/>
      <c r="R3581" s="154"/>
      <c r="S3581" s="154"/>
      <c r="T3581" s="154"/>
      <c r="U3581" s="236"/>
      <c r="V3581" s="225"/>
      <c r="W3581" s="246"/>
      <c r="X3581" s="247"/>
      <c r="Y3581" s="248"/>
      <c r="Z3581" s="249"/>
      <c r="AA3581" s="249"/>
      <c r="AB3581" s="256"/>
      <c r="AC3581" s="256"/>
      <c r="AD3581" s="230"/>
      <c r="AE3581" s="251"/>
      <c r="AF3581" s="252"/>
      <c r="AG3581" s="255"/>
      <c r="AH3581" s="253"/>
      <c r="AI3581" s="230"/>
      <c r="AJ3581" s="230"/>
      <c r="AK3581" s="230"/>
      <c r="AL3581" s="230"/>
      <c r="AM3581" s="230"/>
      <c r="AN3581" s="230"/>
      <c r="AO3581" s="230"/>
      <c r="AP3581" s="230"/>
      <c r="AQ3581" s="230"/>
      <c r="AR3581" s="249"/>
      <c r="AS3581" s="230"/>
      <c r="AT3581" s="230"/>
      <c r="AU3581" s="230"/>
      <c r="AV3581" s="230"/>
      <c r="AW3581" s="230"/>
      <c r="AX3581" s="230"/>
      <c r="AY3581" s="230"/>
      <c r="AZ3581" s="230"/>
      <c r="BA3581" s="230"/>
      <c r="BB3581" s="230"/>
      <c r="BC3581" s="230"/>
      <c r="BD3581" s="230"/>
      <c r="BE3581" s="230"/>
      <c r="BF3581" s="230"/>
      <c r="BG3581" s="230"/>
      <c r="BH3581" s="230"/>
      <c r="BI3581" s="230"/>
      <c r="BJ3581" s="230"/>
      <c r="BK3581" s="230"/>
      <c r="BL3581" s="230"/>
      <c r="BM3581" s="230"/>
      <c r="BN3581" s="230"/>
      <c r="BO3581" s="230"/>
      <c r="BP3581" s="230"/>
      <c r="BQ3581" s="230"/>
      <c r="BR3581" s="230"/>
      <c r="BS3581" s="230"/>
      <c r="BT3581" s="230"/>
      <c r="BU3581" s="230"/>
      <c r="BV3581" s="230"/>
      <c r="BW3581" s="230"/>
      <c r="BX3581" s="230"/>
      <c r="BY3581" s="230"/>
      <c r="BZ3581" s="230"/>
      <c r="CA3581" s="230"/>
      <c r="CB3581" s="230"/>
      <c r="CC3581" s="230"/>
      <c r="CD3581" s="230"/>
      <c r="CE3581" s="230"/>
      <c r="CF3581" s="230"/>
      <c r="CG3581" s="230"/>
      <c r="CH3581" s="230"/>
      <c r="CI3581" s="230"/>
      <c r="CJ3581" s="230"/>
    </row>
    <row r="3582" spans="1:88" ht="14.25" customHeight="1">
      <c r="A3582" s="123"/>
      <c r="B3582" s="122"/>
      <c r="C3582" s="123"/>
      <c r="E3582" s="224"/>
      <c r="F3582" s="224"/>
      <c r="G3582" s="224"/>
      <c r="H3582" s="224"/>
      <c r="I3582" s="232"/>
      <c r="J3582" s="224"/>
      <c r="K3582" s="224"/>
      <c r="L3582" s="224"/>
      <c r="M3582" s="233"/>
      <c r="N3582" s="224"/>
      <c r="P3582" s="233"/>
      <c r="Q3582" s="154"/>
      <c r="R3582" s="154"/>
      <c r="S3582" s="154"/>
      <c r="T3582" s="154"/>
      <c r="U3582" s="236"/>
      <c r="V3582" s="225"/>
      <c r="W3582" s="246"/>
      <c r="X3582" s="247"/>
      <c r="Y3582" s="248"/>
      <c r="Z3582" s="249"/>
      <c r="AA3582" s="249"/>
      <c r="AB3582" s="256"/>
      <c r="AC3582" s="256"/>
      <c r="AD3582" s="230"/>
      <c r="AE3582" s="251"/>
      <c r="AF3582" s="252"/>
      <c r="AG3582" s="255"/>
      <c r="AH3582" s="253"/>
      <c r="AI3582" s="230"/>
      <c r="AJ3582" s="230"/>
      <c r="AK3582" s="230"/>
      <c r="AL3582" s="230"/>
      <c r="AM3582" s="230"/>
      <c r="AN3582" s="230"/>
      <c r="AO3582" s="230"/>
      <c r="AP3582" s="230"/>
      <c r="AQ3582" s="230"/>
      <c r="AR3582" s="249"/>
      <c r="AS3582" s="230"/>
      <c r="AT3582" s="230"/>
      <c r="AU3582" s="230"/>
      <c r="AV3582" s="230"/>
      <c r="AW3582" s="230"/>
      <c r="AX3582" s="230"/>
      <c r="AY3582" s="230"/>
      <c r="AZ3582" s="230"/>
      <c r="BA3582" s="230"/>
      <c r="BB3582" s="230"/>
      <c r="BC3582" s="230"/>
      <c r="BD3582" s="230"/>
      <c r="BE3582" s="230"/>
      <c r="BF3582" s="230"/>
      <c r="BG3582" s="230"/>
      <c r="BH3582" s="230"/>
      <c r="BI3582" s="230"/>
      <c r="BJ3582" s="230"/>
      <c r="BK3582" s="230"/>
      <c r="BL3582" s="230"/>
      <c r="BM3582" s="230"/>
      <c r="BN3582" s="230"/>
      <c r="BO3582" s="230"/>
      <c r="BP3582" s="230"/>
      <c r="BQ3582" s="230"/>
      <c r="BR3582" s="230"/>
      <c r="BS3582" s="230"/>
      <c r="BT3582" s="230"/>
      <c r="BU3582" s="230"/>
      <c r="BV3582" s="230"/>
      <c r="BW3582" s="230"/>
      <c r="BX3582" s="230"/>
      <c r="BY3582" s="230"/>
      <c r="BZ3582" s="230"/>
      <c r="CA3582" s="230"/>
      <c r="CB3582" s="230"/>
      <c r="CC3582" s="230"/>
      <c r="CD3582" s="230"/>
      <c r="CE3582" s="230"/>
      <c r="CF3582" s="230"/>
      <c r="CG3582" s="230"/>
      <c r="CH3582" s="230"/>
      <c r="CI3582" s="230"/>
      <c r="CJ3582" s="230"/>
    </row>
    <row r="3583" spans="1:88" ht="14.25" customHeight="1">
      <c r="A3583" s="123"/>
      <c r="B3583" s="122"/>
      <c r="C3583" s="123"/>
      <c r="E3583" s="224"/>
      <c r="F3583" s="224"/>
      <c r="G3583" s="224"/>
      <c r="H3583" s="224"/>
      <c r="I3583" s="232"/>
      <c r="J3583" s="224"/>
      <c r="K3583" s="224"/>
      <c r="L3583" s="224"/>
      <c r="M3583" s="233"/>
      <c r="N3583" s="224"/>
      <c r="P3583" s="233"/>
      <c r="Q3583" s="154"/>
      <c r="R3583" s="154"/>
      <c r="S3583" s="154"/>
      <c r="T3583" s="154"/>
      <c r="U3583" s="236"/>
      <c r="V3583" s="225"/>
      <c r="W3583" s="246"/>
      <c r="X3583" s="247"/>
      <c r="Y3583" s="248"/>
      <c r="Z3583" s="249"/>
      <c r="AA3583" s="249"/>
      <c r="AB3583" s="256"/>
      <c r="AC3583" s="256"/>
      <c r="AD3583" s="230"/>
      <c r="AE3583" s="251"/>
      <c r="AF3583" s="252"/>
      <c r="AG3583" s="255"/>
      <c r="AH3583" s="253"/>
      <c r="AI3583" s="230"/>
      <c r="AJ3583" s="230"/>
      <c r="AK3583" s="230"/>
      <c r="AL3583" s="230"/>
      <c r="AM3583" s="230"/>
      <c r="AN3583" s="230"/>
      <c r="AO3583" s="230"/>
      <c r="AP3583" s="230"/>
      <c r="AQ3583" s="230"/>
      <c r="AR3583" s="249"/>
      <c r="AS3583" s="230"/>
      <c r="AT3583" s="230"/>
      <c r="AU3583" s="230"/>
      <c r="AV3583" s="230"/>
      <c r="AW3583" s="230"/>
      <c r="AX3583" s="230"/>
      <c r="AY3583" s="230"/>
      <c r="AZ3583" s="230"/>
      <c r="BA3583" s="230"/>
      <c r="BB3583" s="230"/>
      <c r="BC3583" s="230"/>
      <c r="BD3583" s="230"/>
      <c r="BE3583" s="230"/>
      <c r="BF3583" s="230"/>
      <c r="BG3583" s="230"/>
      <c r="BH3583" s="230"/>
      <c r="BI3583" s="230"/>
      <c r="BJ3583" s="230"/>
      <c r="BK3583" s="230"/>
      <c r="BL3583" s="230"/>
      <c r="BM3583" s="230"/>
      <c r="BN3583" s="230"/>
      <c r="BO3583" s="230"/>
      <c r="BP3583" s="230"/>
      <c r="BQ3583" s="230"/>
      <c r="BR3583" s="230"/>
      <c r="BS3583" s="230"/>
      <c r="BT3583" s="230"/>
      <c r="BU3583" s="230"/>
      <c r="BV3583" s="230"/>
      <c r="BW3583" s="230"/>
      <c r="BX3583" s="230"/>
      <c r="BY3583" s="230"/>
      <c r="BZ3583" s="230"/>
      <c r="CA3583" s="230"/>
      <c r="CB3583" s="230"/>
      <c r="CC3583" s="230"/>
      <c r="CD3583" s="230"/>
      <c r="CE3583" s="230"/>
      <c r="CF3583" s="230"/>
      <c r="CG3583" s="230"/>
      <c r="CH3583" s="230"/>
      <c r="CI3583" s="230"/>
      <c r="CJ3583" s="230"/>
    </row>
    <row r="3584" spans="1:88" ht="14.25" customHeight="1">
      <c r="A3584" s="123"/>
      <c r="B3584" s="122"/>
      <c r="C3584" s="123"/>
      <c r="E3584" s="224"/>
      <c r="F3584" s="224"/>
      <c r="G3584" s="224"/>
      <c r="H3584" s="224"/>
      <c r="I3584" s="232"/>
      <c r="J3584" s="224"/>
      <c r="K3584" s="224"/>
      <c r="L3584" s="224"/>
      <c r="M3584" s="233"/>
      <c r="N3584" s="224"/>
      <c r="P3584" s="233"/>
      <c r="Q3584" s="154"/>
      <c r="R3584" s="154"/>
      <c r="S3584" s="154"/>
      <c r="T3584" s="154"/>
      <c r="U3584" s="236"/>
      <c r="V3584" s="225"/>
      <c r="W3584" s="246"/>
      <c r="X3584" s="247"/>
      <c r="Y3584" s="248"/>
      <c r="Z3584" s="249"/>
      <c r="AA3584" s="249"/>
      <c r="AB3584" s="256"/>
      <c r="AC3584" s="256"/>
      <c r="AD3584" s="230"/>
      <c r="AE3584" s="251"/>
      <c r="AF3584" s="252"/>
      <c r="AG3584" s="255"/>
      <c r="AH3584" s="253"/>
      <c r="AI3584" s="230"/>
      <c r="AJ3584" s="230"/>
      <c r="AK3584" s="230"/>
      <c r="AL3584" s="230"/>
      <c r="AM3584" s="230"/>
      <c r="AN3584" s="230"/>
      <c r="AO3584" s="230"/>
      <c r="AP3584" s="230"/>
      <c r="AQ3584" s="230"/>
      <c r="AR3584" s="249"/>
      <c r="AS3584" s="230"/>
      <c r="AT3584" s="230"/>
      <c r="AU3584" s="230"/>
      <c r="AV3584" s="230"/>
      <c r="AW3584" s="230"/>
      <c r="AX3584" s="230"/>
      <c r="AY3584" s="230"/>
      <c r="AZ3584" s="230"/>
      <c r="BA3584" s="230"/>
      <c r="BB3584" s="230"/>
      <c r="BC3584" s="230"/>
      <c r="BD3584" s="230"/>
      <c r="BE3584" s="230"/>
      <c r="BF3584" s="230"/>
      <c r="BG3584" s="230"/>
      <c r="BH3584" s="230"/>
      <c r="BI3584" s="230"/>
      <c r="BJ3584" s="230"/>
      <c r="BK3584" s="230"/>
      <c r="BL3584" s="230"/>
      <c r="BM3584" s="230"/>
      <c r="BN3584" s="230"/>
      <c r="BO3584" s="230"/>
      <c r="BP3584" s="230"/>
      <c r="BQ3584" s="230"/>
      <c r="BR3584" s="230"/>
      <c r="BS3584" s="230"/>
      <c r="BT3584" s="230"/>
      <c r="BU3584" s="230"/>
      <c r="BV3584" s="230"/>
      <c r="BW3584" s="230"/>
      <c r="BX3584" s="230"/>
      <c r="BY3584" s="230"/>
      <c r="BZ3584" s="230"/>
      <c r="CA3584" s="230"/>
      <c r="CB3584" s="230"/>
      <c r="CC3584" s="230"/>
      <c r="CD3584" s="230"/>
      <c r="CE3584" s="230"/>
      <c r="CF3584" s="230"/>
      <c r="CG3584" s="230"/>
      <c r="CH3584" s="230"/>
      <c r="CI3584" s="230"/>
      <c r="CJ3584" s="230"/>
    </row>
    <row r="3585" spans="1:88" ht="14.25" customHeight="1">
      <c r="A3585" s="123"/>
      <c r="B3585" s="122"/>
      <c r="C3585" s="123"/>
      <c r="E3585" s="224"/>
      <c r="F3585" s="224"/>
      <c r="G3585" s="224"/>
      <c r="H3585" s="224"/>
      <c r="I3585" s="232"/>
      <c r="J3585" s="224"/>
      <c r="K3585" s="224"/>
      <c r="L3585" s="224"/>
      <c r="M3585" s="233"/>
      <c r="N3585" s="224"/>
      <c r="P3585" s="233"/>
      <c r="Q3585" s="154"/>
      <c r="R3585" s="154"/>
      <c r="S3585" s="154"/>
      <c r="T3585" s="154"/>
      <c r="U3585" s="236"/>
      <c r="V3585" s="225"/>
      <c r="W3585" s="246"/>
      <c r="X3585" s="247"/>
      <c r="Y3585" s="248"/>
      <c r="Z3585" s="249"/>
      <c r="AA3585" s="249"/>
      <c r="AB3585" s="256"/>
      <c r="AC3585" s="256"/>
      <c r="AD3585" s="230"/>
      <c r="AE3585" s="251"/>
      <c r="AF3585" s="252"/>
      <c r="AG3585" s="255"/>
      <c r="AH3585" s="253"/>
      <c r="AI3585" s="230"/>
      <c r="AJ3585" s="230"/>
      <c r="AK3585" s="230"/>
      <c r="AL3585" s="230"/>
      <c r="AM3585" s="230"/>
      <c r="AN3585" s="230"/>
      <c r="AO3585" s="230"/>
      <c r="AP3585" s="230"/>
      <c r="AQ3585" s="230"/>
      <c r="AR3585" s="249"/>
      <c r="AS3585" s="230"/>
      <c r="AT3585" s="230"/>
      <c r="AU3585" s="230"/>
      <c r="AV3585" s="230"/>
      <c r="AW3585" s="230"/>
      <c r="AX3585" s="230"/>
      <c r="AY3585" s="230"/>
      <c r="AZ3585" s="230"/>
      <c r="BA3585" s="230"/>
      <c r="BB3585" s="230"/>
      <c r="BC3585" s="230"/>
      <c r="BD3585" s="230"/>
      <c r="BE3585" s="230"/>
      <c r="BF3585" s="230"/>
      <c r="BG3585" s="230"/>
      <c r="BH3585" s="230"/>
      <c r="BI3585" s="230"/>
      <c r="BJ3585" s="230"/>
      <c r="BK3585" s="230"/>
      <c r="BL3585" s="230"/>
      <c r="BM3585" s="230"/>
      <c r="BN3585" s="230"/>
      <c r="BO3585" s="230"/>
      <c r="BP3585" s="230"/>
      <c r="BQ3585" s="230"/>
      <c r="BR3585" s="230"/>
      <c r="BS3585" s="230"/>
      <c r="BT3585" s="230"/>
      <c r="BU3585" s="230"/>
      <c r="BV3585" s="230"/>
      <c r="BW3585" s="230"/>
      <c r="BX3585" s="230"/>
      <c r="BY3585" s="230"/>
      <c r="BZ3585" s="230"/>
      <c r="CA3585" s="230"/>
      <c r="CB3585" s="230"/>
      <c r="CC3585" s="230"/>
      <c r="CD3585" s="230"/>
      <c r="CE3585" s="230"/>
      <c r="CF3585" s="230"/>
      <c r="CG3585" s="230"/>
      <c r="CH3585" s="230"/>
      <c r="CI3585" s="230"/>
      <c r="CJ3585" s="230"/>
    </row>
    <row r="3586" spans="1:88" ht="14.25" customHeight="1">
      <c r="A3586" s="123"/>
      <c r="B3586" s="122"/>
      <c r="C3586" s="123"/>
      <c r="E3586" s="224"/>
      <c r="F3586" s="224"/>
      <c r="G3586" s="224"/>
      <c r="H3586" s="224"/>
      <c r="I3586" s="232"/>
      <c r="J3586" s="224"/>
      <c r="K3586" s="224"/>
      <c r="L3586" s="224"/>
      <c r="M3586" s="233"/>
      <c r="N3586" s="224"/>
      <c r="P3586" s="233"/>
      <c r="Q3586" s="154"/>
      <c r="R3586" s="154"/>
      <c r="S3586" s="154"/>
      <c r="T3586" s="154"/>
      <c r="U3586" s="236"/>
      <c r="V3586" s="225"/>
      <c r="W3586" s="246"/>
      <c r="X3586" s="247"/>
      <c r="Y3586" s="248"/>
      <c r="Z3586" s="249"/>
      <c r="AA3586" s="249"/>
      <c r="AB3586" s="256"/>
      <c r="AC3586" s="256"/>
      <c r="AD3586" s="230"/>
      <c r="AE3586" s="251"/>
      <c r="AF3586" s="252"/>
      <c r="AG3586" s="255"/>
      <c r="AH3586" s="253"/>
      <c r="AI3586" s="230"/>
      <c r="AJ3586" s="230"/>
      <c r="AK3586" s="230"/>
      <c r="AL3586" s="230"/>
      <c r="AM3586" s="230"/>
      <c r="AN3586" s="230"/>
      <c r="AO3586" s="230"/>
      <c r="AP3586" s="230"/>
      <c r="AQ3586" s="230"/>
      <c r="AR3586" s="249"/>
      <c r="AS3586" s="230"/>
      <c r="AT3586" s="230"/>
      <c r="AU3586" s="230"/>
      <c r="AV3586" s="230"/>
      <c r="AW3586" s="230"/>
      <c r="AX3586" s="230"/>
      <c r="AY3586" s="230"/>
      <c r="AZ3586" s="230"/>
      <c r="BA3586" s="230"/>
      <c r="BB3586" s="230"/>
      <c r="BC3586" s="230"/>
      <c r="BD3586" s="230"/>
      <c r="BE3586" s="230"/>
      <c r="BF3586" s="230"/>
      <c r="BG3586" s="230"/>
      <c r="BH3586" s="230"/>
      <c r="BI3586" s="230"/>
      <c r="BJ3586" s="230"/>
      <c r="BK3586" s="230"/>
      <c r="BL3586" s="230"/>
      <c r="BM3586" s="230"/>
      <c r="BN3586" s="230"/>
      <c r="BO3586" s="230"/>
      <c r="BP3586" s="230"/>
      <c r="BQ3586" s="230"/>
      <c r="BR3586" s="230"/>
      <c r="BS3586" s="230"/>
      <c r="BT3586" s="230"/>
      <c r="BU3586" s="230"/>
      <c r="BV3586" s="230"/>
      <c r="BW3586" s="230"/>
      <c r="BX3586" s="230"/>
      <c r="BY3586" s="230"/>
      <c r="BZ3586" s="230"/>
      <c r="CA3586" s="230"/>
      <c r="CB3586" s="230"/>
      <c r="CC3586" s="230"/>
      <c r="CD3586" s="230"/>
      <c r="CE3586" s="230"/>
      <c r="CF3586" s="230"/>
      <c r="CG3586" s="230"/>
      <c r="CH3586" s="230"/>
      <c r="CI3586" s="230"/>
      <c r="CJ3586" s="230"/>
    </row>
    <row r="3587" spans="1:88" ht="14.25" customHeight="1">
      <c r="A3587" s="123"/>
      <c r="B3587" s="122"/>
      <c r="C3587" s="123"/>
      <c r="E3587" s="224"/>
      <c r="F3587" s="224"/>
      <c r="G3587" s="224"/>
      <c r="H3587" s="224"/>
      <c r="I3587" s="232"/>
      <c r="J3587" s="224"/>
      <c r="K3587" s="224"/>
      <c r="L3587" s="224"/>
      <c r="M3587" s="233"/>
      <c r="N3587" s="224"/>
      <c r="P3587" s="233"/>
      <c r="Q3587" s="154"/>
      <c r="R3587" s="154"/>
      <c r="S3587" s="154"/>
      <c r="T3587" s="154"/>
      <c r="U3587" s="236"/>
      <c r="V3587" s="225"/>
      <c r="W3587" s="246"/>
      <c r="X3587" s="247"/>
      <c r="Y3587" s="248"/>
      <c r="Z3587" s="249"/>
      <c r="AA3587" s="249"/>
      <c r="AB3587" s="256"/>
      <c r="AC3587" s="256"/>
      <c r="AD3587" s="230"/>
      <c r="AE3587" s="251"/>
      <c r="AF3587" s="252"/>
      <c r="AG3587" s="255"/>
      <c r="AH3587" s="253"/>
      <c r="AI3587" s="230"/>
      <c r="AJ3587" s="230"/>
      <c r="AK3587" s="230"/>
      <c r="AL3587" s="230"/>
      <c r="AM3587" s="230"/>
      <c r="AN3587" s="230"/>
      <c r="AO3587" s="230"/>
      <c r="AP3587" s="230"/>
      <c r="AQ3587" s="230"/>
      <c r="AR3587" s="249"/>
      <c r="AS3587" s="230"/>
      <c r="AT3587" s="230"/>
      <c r="AU3587" s="230"/>
      <c r="AV3587" s="230"/>
      <c r="AW3587" s="230"/>
      <c r="AX3587" s="230"/>
      <c r="AY3587" s="230"/>
      <c r="AZ3587" s="230"/>
      <c r="BA3587" s="230"/>
      <c r="BB3587" s="230"/>
      <c r="BC3587" s="230"/>
      <c r="BD3587" s="230"/>
      <c r="BE3587" s="230"/>
      <c r="BF3587" s="230"/>
      <c r="BG3587" s="230"/>
      <c r="BH3587" s="230"/>
      <c r="BI3587" s="230"/>
      <c r="BJ3587" s="230"/>
      <c r="BK3587" s="230"/>
      <c r="BL3587" s="230"/>
      <c r="BM3587" s="230"/>
      <c r="BN3587" s="230"/>
      <c r="BO3587" s="230"/>
      <c r="BP3587" s="230"/>
      <c r="BQ3587" s="230"/>
      <c r="BR3587" s="230"/>
      <c r="BS3587" s="230"/>
      <c r="BT3587" s="230"/>
      <c r="BU3587" s="230"/>
      <c r="BV3587" s="230"/>
      <c r="BW3587" s="230"/>
      <c r="BX3587" s="230"/>
      <c r="BY3587" s="230"/>
      <c r="BZ3587" s="230"/>
      <c r="CA3587" s="230"/>
      <c r="CB3587" s="230"/>
      <c r="CC3587" s="230"/>
      <c r="CD3587" s="230"/>
      <c r="CE3587" s="230"/>
      <c r="CF3587" s="230"/>
      <c r="CG3587" s="230"/>
      <c r="CH3587" s="230"/>
      <c r="CI3587" s="230"/>
      <c r="CJ3587" s="230"/>
    </row>
    <row r="3588" spans="1:88" ht="14.25" customHeight="1">
      <c r="A3588" s="123"/>
      <c r="B3588" s="122"/>
      <c r="C3588" s="123"/>
      <c r="E3588" s="224"/>
      <c r="F3588" s="224"/>
      <c r="G3588" s="224"/>
      <c r="H3588" s="224"/>
      <c r="I3588" s="232"/>
      <c r="J3588" s="224"/>
      <c r="K3588" s="224"/>
      <c r="L3588" s="224"/>
      <c r="M3588" s="233"/>
      <c r="N3588" s="224"/>
      <c r="P3588" s="233"/>
      <c r="Q3588" s="154"/>
      <c r="R3588" s="154"/>
      <c r="S3588" s="154"/>
      <c r="T3588" s="154"/>
      <c r="U3588" s="236"/>
      <c r="V3588" s="225"/>
      <c r="W3588" s="246"/>
      <c r="X3588" s="247"/>
      <c r="Y3588" s="248"/>
      <c r="Z3588" s="249"/>
      <c r="AA3588" s="249"/>
      <c r="AB3588" s="256"/>
      <c r="AC3588" s="256"/>
      <c r="AD3588" s="230"/>
      <c r="AE3588" s="251"/>
      <c r="AF3588" s="252"/>
      <c r="AG3588" s="255"/>
      <c r="AH3588" s="253"/>
      <c r="AI3588" s="230"/>
      <c r="AJ3588" s="230"/>
      <c r="AK3588" s="230"/>
      <c r="AL3588" s="230"/>
      <c r="AM3588" s="230"/>
      <c r="AN3588" s="230"/>
      <c r="AO3588" s="230"/>
      <c r="AP3588" s="230"/>
      <c r="AQ3588" s="230"/>
      <c r="AR3588" s="249"/>
      <c r="AS3588" s="230"/>
      <c r="AT3588" s="230"/>
      <c r="AU3588" s="230"/>
      <c r="AV3588" s="230"/>
      <c r="AW3588" s="230"/>
      <c r="AX3588" s="230"/>
      <c r="AY3588" s="230"/>
      <c r="AZ3588" s="230"/>
      <c r="BA3588" s="230"/>
      <c r="BB3588" s="230"/>
      <c r="BC3588" s="230"/>
      <c r="BD3588" s="230"/>
      <c r="BE3588" s="230"/>
      <c r="BF3588" s="230"/>
      <c r="BG3588" s="230"/>
      <c r="BH3588" s="230"/>
      <c r="BI3588" s="230"/>
      <c r="BJ3588" s="230"/>
      <c r="BK3588" s="230"/>
      <c r="BL3588" s="230"/>
      <c r="BM3588" s="230"/>
      <c r="BN3588" s="230"/>
      <c r="BO3588" s="230"/>
      <c r="BP3588" s="230"/>
      <c r="BQ3588" s="230"/>
      <c r="BR3588" s="230"/>
      <c r="BS3588" s="230"/>
      <c r="BT3588" s="230"/>
      <c r="BU3588" s="230"/>
      <c r="BV3588" s="230"/>
      <c r="BW3588" s="230"/>
      <c r="BX3588" s="230"/>
      <c r="BY3588" s="230"/>
      <c r="BZ3588" s="230"/>
      <c r="CA3588" s="230"/>
      <c r="CB3588" s="230"/>
      <c r="CC3588" s="230"/>
      <c r="CD3588" s="230"/>
      <c r="CE3588" s="230"/>
      <c r="CF3588" s="230"/>
      <c r="CG3588" s="230"/>
      <c r="CH3588" s="230"/>
      <c r="CI3588" s="230"/>
      <c r="CJ3588" s="230"/>
    </row>
    <row r="3589" spans="1:88" ht="14.25" customHeight="1">
      <c r="A3589" s="123"/>
      <c r="B3589" s="122"/>
      <c r="C3589" s="123"/>
      <c r="E3589" s="224"/>
      <c r="F3589" s="224"/>
      <c r="G3589" s="224"/>
      <c r="H3589" s="224"/>
      <c r="I3589" s="232"/>
      <c r="J3589" s="224"/>
      <c r="K3589" s="224"/>
      <c r="L3589" s="224"/>
      <c r="M3589" s="233"/>
      <c r="N3589" s="224"/>
      <c r="P3589" s="233"/>
      <c r="Q3589" s="154"/>
      <c r="R3589" s="154"/>
      <c r="S3589" s="154"/>
      <c r="T3589" s="154"/>
      <c r="U3589" s="236"/>
      <c r="V3589" s="225"/>
      <c r="W3589" s="246"/>
      <c r="X3589" s="247"/>
      <c r="Y3589" s="248"/>
      <c r="Z3589" s="249"/>
      <c r="AA3589" s="249"/>
      <c r="AB3589" s="256"/>
      <c r="AC3589" s="256"/>
      <c r="AD3589" s="230"/>
      <c r="AE3589" s="251"/>
      <c r="AF3589" s="252"/>
      <c r="AG3589" s="255"/>
      <c r="AH3589" s="253"/>
      <c r="AI3589" s="230"/>
      <c r="AJ3589" s="230"/>
      <c r="AK3589" s="230"/>
      <c r="AL3589" s="230"/>
      <c r="AM3589" s="230"/>
      <c r="AN3589" s="230"/>
      <c r="AO3589" s="230"/>
      <c r="AP3589" s="230"/>
      <c r="AQ3589" s="230"/>
      <c r="AR3589" s="249"/>
      <c r="AS3589" s="230"/>
      <c r="AT3589" s="230"/>
      <c r="AU3589" s="230"/>
      <c r="AV3589" s="230"/>
      <c r="AW3589" s="230"/>
      <c r="AX3589" s="230"/>
      <c r="AY3589" s="230"/>
      <c r="AZ3589" s="230"/>
      <c r="BA3589" s="230"/>
      <c r="BB3589" s="230"/>
      <c r="BC3589" s="230"/>
      <c r="BD3589" s="230"/>
      <c r="BE3589" s="230"/>
      <c r="BF3589" s="230"/>
      <c r="BG3589" s="230"/>
      <c r="BH3589" s="230"/>
      <c r="BI3589" s="230"/>
      <c r="BJ3589" s="230"/>
      <c r="BK3589" s="230"/>
      <c r="BL3589" s="230"/>
      <c r="BM3589" s="230"/>
      <c r="BN3589" s="230"/>
      <c r="BO3589" s="230"/>
      <c r="BP3589" s="230"/>
      <c r="BQ3589" s="230"/>
      <c r="BR3589" s="230"/>
      <c r="BS3589" s="230"/>
      <c r="BT3589" s="230"/>
      <c r="BU3589" s="230"/>
      <c r="BV3589" s="230"/>
      <c r="BW3589" s="230"/>
      <c r="BX3589" s="230"/>
      <c r="BY3589" s="230"/>
      <c r="BZ3589" s="230"/>
      <c r="CA3589" s="230"/>
      <c r="CB3589" s="230"/>
      <c r="CC3589" s="230"/>
      <c r="CD3589" s="230"/>
      <c r="CE3589" s="230"/>
      <c r="CF3589" s="230"/>
      <c r="CG3589" s="230"/>
      <c r="CH3589" s="230"/>
      <c r="CI3589" s="230"/>
      <c r="CJ3589" s="230"/>
    </row>
    <row r="3590" spans="1:88" ht="14.25" customHeight="1">
      <c r="A3590" s="123"/>
      <c r="B3590" s="122"/>
      <c r="C3590" s="123"/>
      <c r="E3590" s="224"/>
      <c r="F3590" s="224"/>
      <c r="G3590" s="224"/>
      <c r="H3590" s="224"/>
      <c r="I3590" s="232"/>
      <c r="J3590" s="224"/>
      <c r="K3590" s="224"/>
      <c r="L3590" s="224"/>
      <c r="M3590" s="233"/>
      <c r="N3590" s="224"/>
      <c r="P3590" s="233"/>
      <c r="Q3590" s="154"/>
      <c r="R3590" s="154"/>
      <c r="S3590" s="154"/>
      <c r="T3590" s="154"/>
      <c r="U3590" s="236"/>
      <c r="V3590" s="225"/>
      <c r="W3590" s="246"/>
      <c r="X3590" s="247"/>
      <c r="Y3590" s="248"/>
      <c r="Z3590" s="249"/>
      <c r="AA3590" s="249"/>
      <c r="AB3590" s="256"/>
      <c r="AC3590" s="256"/>
      <c r="AD3590" s="230"/>
      <c r="AE3590" s="251"/>
      <c r="AF3590" s="252"/>
      <c r="AG3590" s="255"/>
      <c r="AH3590" s="253"/>
      <c r="AI3590" s="230"/>
      <c r="AJ3590" s="230"/>
      <c r="AK3590" s="230"/>
      <c r="AL3590" s="230"/>
      <c r="AM3590" s="230"/>
      <c r="AN3590" s="230"/>
      <c r="AO3590" s="230"/>
      <c r="AP3590" s="230"/>
      <c r="AQ3590" s="230"/>
      <c r="AR3590" s="249"/>
      <c r="AS3590" s="230"/>
      <c r="AT3590" s="230"/>
      <c r="AU3590" s="230"/>
      <c r="AV3590" s="230"/>
      <c r="AW3590" s="230"/>
      <c r="AX3590" s="230"/>
      <c r="AY3590" s="230"/>
      <c r="AZ3590" s="230"/>
      <c r="BA3590" s="230"/>
      <c r="BB3590" s="230"/>
      <c r="BC3590" s="230"/>
      <c r="BD3590" s="230"/>
      <c r="BE3590" s="230"/>
      <c r="BF3590" s="230"/>
      <c r="BG3590" s="230"/>
      <c r="BH3590" s="230"/>
      <c r="BI3590" s="230"/>
      <c r="BJ3590" s="230"/>
      <c r="BK3590" s="230"/>
      <c r="BL3590" s="230"/>
      <c r="BM3590" s="230"/>
      <c r="BN3590" s="230"/>
      <c r="BO3590" s="230"/>
      <c r="BP3590" s="230"/>
      <c r="BQ3590" s="230"/>
      <c r="BR3590" s="230"/>
      <c r="BS3590" s="230"/>
      <c r="BT3590" s="230"/>
      <c r="BU3590" s="230"/>
      <c r="BV3590" s="230"/>
      <c r="BW3590" s="230"/>
      <c r="BX3590" s="230"/>
      <c r="BY3590" s="230"/>
      <c r="BZ3590" s="230"/>
      <c r="CA3590" s="230"/>
      <c r="CB3590" s="230"/>
      <c r="CC3590" s="230"/>
      <c r="CD3590" s="230"/>
      <c r="CE3590" s="230"/>
      <c r="CF3590" s="230"/>
      <c r="CG3590" s="230"/>
      <c r="CH3590" s="230"/>
      <c r="CI3590" s="230"/>
      <c r="CJ3590" s="230"/>
    </row>
    <row r="3591" spans="1:88" ht="14.25" customHeight="1">
      <c r="A3591" s="123"/>
      <c r="B3591" s="122"/>
      <c r="C3591" s="123"/>
      <c r="E3591" s="224"/>
      <c r="F3591" s="224"/>
      <c r="G3591" s="224"/>
      <c r="H3591" s="224"/>
      <c r="I3591" s="232"/>
      <c r="J3591" s="224"/>
      <c r="K3591" s="224"/>
      <c r="L3591" s="224"/>
      <c r="M3591" s="233"/>
      <c r="N3591" s="224"/>
      <c r="P3591" s="233"/>
      <c r="Q3591" s="154"/>
      <c r="R3591" s="154"/>
      <c r="S3591" s="154"/>
      <c r="T3591" s="154"/>
      <c r="U3591" s="236"/>
      <c r="V3591" s="225"/>
      <c r="W3591" s="246"/>
      <c r="X3591" s="247"/>
      <c r="Y3591" s="248"/>
      <c r="Z3591" s="249"/>
      <c r="AA3591" s="249"/>
      <c r="AB3591" s="256"/>
      <c r="AC3591" s="256"/>
      <c r="AD3591" s="230"/>
      <c r="AE3591" s="251"/>
      <c r="AF3591" s="252"/>
      <c r="AG3591" s="255"/>
      <c r="AH3591" s="253"/>
      <c r="AI3591" s="230"/>
      <c r="AJ3591" s="230"/>
      <c r="AK3591" s="230"/>
      <c r="AL3591" s="230"/>
      <c r="AM3591" s="230"/>
      <c r="AN3591" s="230"/>
      <c r="AO3591" s="230"/>
      <c r="AP3591" s="230"/>
      <c r="AQ3591" s="230"/>
      <c r="AR3591" s="249"/>
      <c r="AS3591" s="230"/>
      <c r="AT3591" s="230"/>
      <c r="AU3591" s="230"/>
      <c r="AV3591" s="230"/>
      <c r="AW3591" s="230"/>
      <c r="AX3591" s="230"/>
      <c r="AY3591" s="230"/>
      <c r="AZ3591" s="230"/>
      <c r="BA3591" s="230"/>
      <c r="BB3591" s="230"/>
      <c r="BC3591" s="230"/>
      <c r="BD3591" s="230"/>
      <c r="BE3591" s="230"/>
      <c r="BF3591" s="230"/>
      <c r="BG3591" s="230"/>
      <c r="BH3591" s="230"/>
      <c r="BI3591" s="230"/>
      <c r="BJ3591" s="230"/>
      <c r="BK3591" s="230"/>
      <c r="BL3591" s="230"/>
      <c r="BM3591" s="230"/>
      <c r="BN3591" s="230"/>
      <c r="BO3591" s="230"/>
      <c r="BP3591" s="230"/>
      <c r="BQ3591" s="230"/>
      <c r="BR3591" s="230"/>
      <c r="BS3591" s="230"/>
      <c r="BT3591" s="230"/>
      <c r="BU3591" s="230"/>
      <c r="BV3591" s="230"/>
      <c r="BW3591" s="230"/>
      <c r="BX3591" s="230"/>
      <c r="BY3591" s="230"/>
      <c r="BZ3591" s="230"/>
      <c r="CA3591" s="230"/>
      <c r="CB3591" s="230"/>
      <c r="CC3591" s="230"/>
      <c r="CD3591" s="230"/>
      <c r="CE3591" s="230"/>
      <c r="CF3591" s="230"/>
      <c r="CG3591" s="230"/>
      <c r="CH3591" s="230"/>
      <c r="CI3591" s="230"/>
      <c r="CJ3591" s="230"/>
    </row>
    <row r="3592" spans="1:88" ht="14.25" customHeight="1">
      <c r="A3592" s="123"/>
      <c r="B3592" s="122"/>
      <c r="C3592" s="123"/>
      <c r="E3592" s="224"/>
      <c r="F3592" s="224"/>
      <c r="G3592" s="224"/>
      <c r="H3592" s="224"/>
      <c r="I3592" s="232"/>
      <c r="J3592" s="224"/>
      <c r="K3592" s="224"/>
      <c r="L3592" s="224"/>
      <c r="M3592" s="233"/>
      <c r="N3592" s="224"/>
      <c r="P3592" s="233"/>
      <c r="Q3592" s="154"/>
      <c r="R3592" s="154"/>
      <c r="S3592" s="154"/>
      <c r="T3592" s="154"/>
      <c r="U3592" s="236"/>
      <c r="V3592" s="225"/>
      <c r="W3592" s="246"/>
      <c r="X3592" s="247"/>
      <c r="Y3592" s="248"/>
      <c r="Z3592" s="249"/>
      <c r="AA3592" s="249"/>
      <c r="AB3592" s="256"/>
      <c r="AC3592" s="256"/>
      <c r="AD3592" s="230"/>
      <c r="AE3592" s="251"/>
      <c r="AF3592" s="252"/>
      <c r="AG3592" s="255"/>
      <c r="AH3592" s="253"/>
      <c r="AI3592" s="230"/>
      <c r="AJ3592" s="230"/>
      <c r="AK3592" s="230"/>
      <c r="AL3592" s="230"/>
      <c r="AM3592" s="230"/>
      <c r="AN3592" s="230"/>
      <c r="AO3592" s="230"/>
      <c r="AP3592" s="230"/>
      <c r="AQ3592" s="230"/>
      <c r="AR3592" s="249"/>
      <c r="AS3592" s="230"/>
      <c r="AT3592" s="230"/>
      <c r="AU3592" s="230"/>
      <c r="AV3592" s="230"/>
      <c r="AW3592" s="230"/>
      <c r="AX3592" s="230"/>
      <c r="AY3592" s="230"/>
      <c r="AZ3592" s="230"/>
      <c r="BA3592" s="230"/>
      <c r="BB3592" s="230"/>
      <c r="BC3592" s="230"/>
      <c r="BD3592" s="230"/>
      <c r="BE3592" s="230"/>
      <c r="BF3592" s="230"/>
      <c r="BG3592" s="230"/>
      <c r="BH3592" s="230"/>
      <c r="BI3592" s="230"/>
      <c r="BJ3592" s="230"/>
      <c r="BK3592" s="230"/>
      <c r="BL3592" s="230"/>
      <c r="BM3592" s="230"/>
      <c r="BN3592" s="230"/>
      <c r="BO3592" s="230"/>
      <c r="BP3592" s="230"/>
      <c r="BQ3592" s="230"/>
      <c r="BR3592" s="230"/>
      <c r="BS3592" s="230"/>
      <c r="BT3592" s="230"/>
      <c r="BU3592" s="230"/>
      <c r="BV3592" s="230"/>
      <c r="BW3592" s="230"/>
      <c r="BX3592" s="230"/>
      <c r="BY3592" s="230"/>
      <c r="BZ3592" s="230"/>
      <c r="CA3592" s="230"/>
      <c r="CB3592" s="230"/>
      <c r="CC3592" s="230"/>
      <c r="CD3592" s="230"/>
      <c r="CE3592" s="230"/>
      <c r="CF3592" s="230"/>
      <c r="CG3592" s="230"/>
      <c r="CH3592" s="230"/>
      <c r="CI3592" s="230"/>
      <c r="CJ3592" s="230"/>
    </row>
    <row r="3593" spans="1:88" ht="14.25" customHeight="1">
      <c r="A3593" s="123"/>
      <c r="B3593" s="122"/>
      <c r="C3593" s="123"/>
      <c r="E3593" s="224"/>
      <c r="F3593" s="224"/>
      <c r="G3593" s="224"/>
      <c r="H3593" s="224"/>
      <c r="I3593" s="232"/>
      <c r="J3593" s="224"/>
      <c r="K3593" s="224"/>
      <c r="L3593" s="224"/>
      <c r="M3593" s="233"/>
      <c r="N3593" s="224"/>
      <c r="P3593" s="233"/>
      <c r="Q3593" s="154"/>
      <c r="R3593" s="154"/>
      <c r="S3593" s="154"/>
      <c r="T3593" s="154"/>
      <c r="U3593" s="236"/>
      <c r="V3593" s="225"/>
      <c r="W3593" s="246"/>
      <c r="X3593" s="247"/>
      <c r="Y3593" s="248"/>
      <c r="Z3593" s="249"/>
      <c r="AA3593" s="249"/>
      <c r="AB3593" s="256"/>
      <c r="AC3593" s="256"/>
      <c r="AD3593" s="230"/>
      <c r="AE3593" s="251"/>
      <c r="AF3593" s="252"/>
      <c r="AG3593" s="255"/>
      <c r="AH3593" s="253"/>
      <c r="AI3593" s="230"/>
      <c r="AJ3593" s="230"/>
      <c r="AK3593" s="230"/>
      <c r="AL3593" s="230"/>
      <c r="AM3593" s="230"/>
      <c r="AN3593" s="230"/>
      <c r="AO3593" s="230"/>
      <c r="AP3593" s="230"/>
      <c r="AQ3593" s="230"/>
      <c r="AR3593" s="249"/>
      <c r="AS3593" s="230"/>
      <c r="AT3593" s="230"/>
      <c r="AU3593" s="230"/>
      <c r="AV3593" s="230"/>
      <c r="AW3593" s="230"/>
      <c r="AX3593" s="230"/>
      <c r="AY3593" s="230"/>
      <c r="AZ3593" s="230"/>
      <c r="BA3593" s="230"/>
      <c r="BB3593" s="230"/>
      <c r="BC3593" s="230"/>
      <c r="BD3593" s="230"/>
      <c r="BE3593" s="230"/>
      <c r="BF3593" s="230"/>
      <c r="BG3593" s="230"/>
      <c r="BH3593" s="230"/>
      <c r="BI3593" s="230"/>
      <c r="BJ3593" s="230"/>
      <c r="BK3593" s="230"/>
      <c r="BL3593" s="230"/>
      <c r="BM3593" s="230"/>
      <c r="BN3593" s="230"/>
      <c r="BO3593" s="230"/>
      <c r="BP3593" s="230"/>
      <c r="BQ3593" s="230"/>
      <c r="BR3593" s="230"/>
      <c r="BS3593" s="230"/>
      <c r="BT3593" s="230"/>
      <c r="BU3593" s="230"/>
      <c r="BV3593" s="230"/>
      <c r="BW3593" s="230"/>
      <c r="BX3593" s="230"/>
      <c r="BY3593" s="230"/>
      <c r="BZ3593" s="230"/>
      <c r="CA3593" s="230"/>
      <c r="CB3593" s="230"/>
      <c r="CC3593" s="230"/>
      <c r="CD3593" s="230"/>
      <c r="CE3593" s="230"/>
      <c r="CF3593" s="230"/>
      <c r="CG3593" s="230"/>
      <c r="CH3593" s="230"/>
      <c r="CI3593" s="230"/>
      <c r="CJ3593" s="230"/>
    </row>
    <row r="3594" spans="1:88" ht="14.25" customHeight="1">
      <c r="A3594" s="123"/>
      <c r="B3594" s="122"/>
      <c r="C3594" s="123"/>
      <c r="E3594" s="224"/>
      <c r="F3594" s="224"/>
      <c r="G3594" s="224"/>
      <c r="H3594" s="224"/>
      <c r="I3594" s="232"/>
      <c r="J3594" s="224"/>
      <c r="K3594" s="224"/>
      <c r="L3594" s="224"/>
      <c r="M3594" s="233"/>
      <c r="N3594" s="224"/>
      <c r="P3594" s="233"/>
      <c r="Q3594" s="154"/>
      <c r="R3594" s="154"/>
      <c r="S3594" s="154"/>
      <c r="T3594" s="154"/>
      <c r="U3594" s="236"/>
      <c r="V3594" s="225"/>
      <c r="W3594" s="246"/>
      <c r="X3594" s="247"/>
      <c r="Y3594" s="248"/>
      <c r="Z3594" s="249"/>
      <c r="AA3594" s="249"/>
      <c r="AB3594" s="256"/>
      <c r="AC3594" s="256"/>
      <c r="AD3594" s="230"/>
      <c r="AE3594" s="251"/>
      <c r="AF3594" s="252"/>
      <c r="AG3594" s="255"/>
      <c r="AH3594" s="253"/>
      <c r="AI3594" s="230"/>
      <c r="AJ3594" s="230"/>
      <c r="AK3594" s="230"/>
      <c r="AL3594" s="230"/>
      <c r="AM3594" s="230"/>
      <c r="AN3594" s="230"/>
      <c r="AO3594" s="230"/>
      <c r="AP3594" s="230"/>
      <c r="AQ3594" s="230"/>
      <c r="AR3594" s="249"/>
      <c r="AS3594" s="230"/>
      <c r="AT3594" s="230"/>
      <c r="AU3594" s="230"/>
      <c r="AV3594" s="230"/>
      <c r="AW3594" s="230"/>
      <c r="AX3594" s="230"/>
      <c r="AY3594" s="230"/>
      <c r="AZ3594" s="230"/>
      <c r="BA3594" s="230"/>
      <c r="BB3594" s="230"/>
      <c r="BC3594" s="230"/>
      <c r="BD3594" s="230"/>
      <c r="BE3594" s="230"/>
      <c r="BF3594" s="230"/>
      <c r="BG3594" s="230"/>
      <c r="BH3594" s="230"/>
      <c r="BI3594" s="230"/>
      <c r="BJ3594" s="230"/>
      <c r="BK3594" s="230"/>
      <c r="BL3594" s="230"/>
      <c r="BM3594" s="230"/>
      <c r="BN3594" s="230"/>
      <c r="BO3594" s="230"/>
      <c r="BP3594" s="230"/>
      <c r="BQ3594" s="230"/>
      <c r="BR3594" s="230"/>
      <c r="BS3594" s="230"/>
      <c r="BT3594" s="230"/>
      <c r="BU3594" s="230"/>
      <c r="BV3594" s="230"/>
      <c r="BW3594" s="230"/>
      <c r="BX3594" s="230"/>
      <c r="BY3594" s="230"/>
      <c r="BZ3594" s="230"/>
      <c r="CA3594" s="230"/>
      <c r="CB3594" s="230"/>
      <c r="CC3594" s="230"/>
      <c r="CD3594" s="230"/>
      <c r="CE3594" s="230"/>
      <c r="CF3594" s="230"/>
      <c r="CG3594" s="230"/>
      <c r="CH3594" s="230"/>
      <c r="CI3594" s="230"/>
      <c r="CJ3594" s="230"/>
    </row>
    <row r="3595" spans="1:88" ht="14.25" customHeight="1">
      <c r="A3595" s="123"/>
      <c r="B3595" s="122"/>
      <c r="C3595" s="123"/>
      <c r="E3595" s="224"/>
      <c r="F3595" s="224"/>
      <c r="G3595" s="224"/>
      <c r="H3595" s="224"/>
      <c r="I3595" s="232"/>
      <c r="J3595" s="224"/>
      <c r="K3595" s="224"/>
      <c r="L3595" s="224"/>
      <c r="M3595" s="233"/>
      <c r="N3595" s="224"/>
      <c r="P3595" s="233"/>
      <c r="Q3595" s="154"/>
      <c r="R3595" s="154"/>
      <c r="S3595" s="154"/>
      <c r="T3595" s="154"/>
      <c r="U3595" s="236"/>
      <c r="V3595" s="225"/>
      <c r="W3595" s="246"/>
      <c r="X3595" s="247"/>
      <c r="Y3595" s="248"/>
      <c r="Z3595" s="249"/>
      <c r="AA3595" s="249"/>
      <c r="AB3595" s="256"/>
      <c r="AC3595" s="256"/>
      <c r="AD3595" s="230"/>
      <c r="AE3595" s="251"/>
      <c r="AF3595" s="252"/>
      <c r="AG3595" s="255"/>
      <c r="AH3595" s="253"/>
      <c r="AI3595" s="230"/>
      <c r="AJ3595" s="230"/>
      <c r="AK3595" s="230"/>
      <c r="AL3595" s="230"/>
      <c r="AM3595" s="230"/>
      <c r="AN3595" s="230"/>
      <c r="AO3595" s="230"/>
      <c r="AP3595" s="230"/>
      <c r="AQ3595" s="230"/>
      <c r="AR3595" s="249"/>
      <c r="AS3595" s="230"/>
      <c r="AT3595" s="230"/>
      <c r="AU3595" s="230"/>
      <c r="AV3595" s="230"/>
      <c r="AW3595" s="230"/>
      <c r="AX3595" s="230"/>
      <c r="AY3595" s="230"/>
      <c r="AZ3595" s="230"/>
      <c r="BA3595" s="230"/>
      <c r="BB3595" s="230"/>
      <c r="BC3595" s="230"/>
      <c r="BD3595" s="230"/>
      <c r="BE3595" s="230"/>
      <c r="BF3595" s="230"/>
      <c r="BG3595" s="230"/>
      <c r="BH3595" s="230"/>
      <c r="BI3595" s="230"/>
      <c r="BJ3595" s="230"/>
      <c r="BK3595" s="230"/>
      <c r="BL3595" s="230"/>
      <c r="BM3595" s="230"/>
      <c r="BN3595" s="230"/>
      <c r="BO3595" s="230"/>
      <c r="BP3595" s="230"/>
      <c r="BQ3595" s="230"/>
      <c r="BR3595" s="230"/>
      <c r="BS3595" s="230"/>
      <c r="BT3595" s="230"/>
      <c r="BU3595" s="230"/>
      <c r="BV3595" s="230"/>
      <c r="BW3595" s="230"/>
      <c r="BX3595" s="230"/>
      <c r="BY3595" s="230"/>
      <c r="BZ3595" s="230"/>
      <c r="CA3595" s="230"/>
      <c r="CB3595" s="230"/>
      <c r="CC3595" s="230"/>
      <c r="CD3595" s="230"/>
      <c r="CE3595" s="230"/>
      <c r="CF3595" s="230"/>
      <c r="CG3595" s="230"/>
      <c r="CH3595" s="230"/>
      <c r="CI3595" s="230"/>
      <c r="CJ3595" s="230"/>
    </row>
    <row r="3596" spans="1:88" ht="14.25" customHeight="1">
      <c r="A3596" s="123"/>
      <c r="B3596" s="122"/>
      <c r="C3596" s="123"/>
      <c r="E3596" s="224"/>
      <c r="F3596" s="224"/>
      <c r="G3596" s="224"/>
      <c r="H3596" s="224"/>
      <c r="I3596" s="232"/>
      <c r="J3596" s="224"/>
      <c r="K3596" s="224"/>
      <c r="L3596" s="224"/>
      <c r="M3596" s="233"/>
      <c r="N3596" s="224"/>
      <c r="P3596" s="233"/>
      <c r="Q3596" s="154"/>
      <c r="R3596" s="154"/>
      <c r="S3596" s="154"/>
      <c r="T3596" s="154"/>
      <c r="U3596" s="236"/>
      <c r="V3596" s="225"/>
      <c r="W3596" s="246"/>
      <c r="X3596" s="247"/>
      <c r="Y3596" s="248"/>
      <c r="Z3596" s="249"/>
      <c r="AA3596" s="249"/>
      <c r="AB3596" s="256"/>
      <c r="AC3596" s="256"/>
      <c r="AD3596" s="230"/>
      <c r="AE3596" s="251"/>
      <c r="AF3596" s="252"/>
      <c r="AG3596" s="255"/>
      <c r="AH3596" s="253"/>
      <c r="AI3596" s="230"/>
      <c r="AJ3596" s="230"/>
      <c r="AK3596" s="230"/>
      <c r="AL3596" s="230"/>
      <c r="AM3596" s="230"/>
      <c r="AN3596" s="230"/>
      <c r="AO3596" s="230"/>
      <c r="AP3596" s="230"/>
      <c r="AQ3596" s="230"/>
      <c r="AR3596" s="249"/>
      <c r="AS3596" s="230"/>
      <c r="AT3596" s="230"/>
      <c r="AU3596" s="230"/>
      <c r="AV3596" s="230"/>
      <c r="AW3596" s="230"/>
      <c r="AX3596" s="230"/>
      <c r="AY3596" s="230"/>
      <c r="AZ3596" s="230"/>
      <c r="BA3596" s="230"/>
      <c r="BB3596" s="230"/>
      <c r="BC3596" s="230"/>
      <c r="BD3596" s="230"/>
      <c r="BE3596" s="230"/>
      <c r="BF3596" s="230"/>
      <c r="BG3596" s="230"/>
      <c r="BH3596" s="230"/>
      <c r="BI3596" s="230"/>
      <c r="BJ3596" s="230"/>
      <c r="BK3596" s="230"/>
      <c r="BL3596" s="230"/>
      <c r="BM3596" s="230"/>
      <c r="BN3596" s="230"/>
      <c r="BO3596" s="230"/>
      <c r="BP3596" s="230"/>
      <c r="BQ3596" s="230"/>
      <c r="BR3596" s="230"/>
      <c r="BS3596" s="230"/>
      <c r="BT3596" s="230"/>
      <c r="BU3596" s="230"/>
      <c r="BV3596" s="230"/>
      <c r="BW3596" s="230"/>
      <c r="BX3596" s="230"/>
      <c r="BY3596" s="230"/>
      <c r="BZ3596" s="230"/>
      <c r="CA3596" s="230"/>
      <c r="CB3596" s="230"/>
      <c r="CC3596" s="230"/>
      <c r="CD3596" s="230"/>
      <c r="CE3596" s="230"/>
      <c r="CF3596" s="230"/>
      <c r="CG3596" s="230"/>
      <c r="CH3596" s="230"/>
      <c r="CI3596" s="230"/>
      <c r="CJ3596" s="230"/>
    </row>
    <row r="3597" spans="1:88" ht="14.25" customHeight="1">
      <c r="A3597" s="123"/>
      <c r="B3597" s="122"/>
      <c r="C3597" s="123"/>
      <c r="E3597" s="224"/>
      <c r="F3597" s="224"/>
      <c r="G3597" s="224"/>
      <c r="H3597" s="224"/>
      <c r="I3597" s="232"/>
      <c r="J3597" s="224"/>
      <c r="K3597" s="224"/>
      <c r="L3597" s="224"/>
      <c r="M3597" s="233"/>
      <c r="N3597" s="224"/>
      <c r="P3597" s="233"/>
      <c r="Q3597" s="154"/>
      <c r="R3597" s="154"/>
      <c r="S3597" s="154"/>
      <c r="T3597" s="154"/>
      <c r="U3597" s="236"/>
      <c r="V3597" s="225"/>
      <c r="W3597" s="246"/>
      <c r="X3597" s="247"/>
      <c r="Y3597" s="248"/>
      <c r="Z3597" s="249"/>
      <c r="AA3597" s="249"/>
      <c r="AB3597" s="256"/>
      <c r="AC3597" s="256"/>
      <c r="AD3597" s="230"/>
      <c r="AE3597" s="251"/>
      <c r="AF3597" s="252"/>
      <c r="AG3597" s="255"/>
      <c r="AH3597" s="253"/>
      <c r="AI3597" s="230"/>
      <c r="AJ3597" s="230"/>
      <c r="AK3597" s="230"/>
      <c r="AL3597" s="230"/>
      <c r="AM3597" s="230"/>
      <c r="AN3597" s="230"/>
      <c r="AO3597" s="230"/>
      <c r="AP3597" s="230"/>
      <c r="AQ3597" s="230"/>
      <c r="AR3597" s="249"/>
      <c r="AS3597" s="230"/>
      <c r="AT3597" s="230"/>
      <c r="AU3597" s="230"/>
      <c r="AV3597" s="230"/>
      <c r="AW3597" s="230"/>
      <c r="AX3597" s="230"/>
      <c r="AY3597" s="230"/>
      <c r="AZ3597" s="230"/>
      <c r="BA3597" s="230"/>
      <c r="BB3597" s="230"/>
      <c r="BC3597" s="230"/>
      <c r="BD3597" s="230"/>
      <c r="BE3597" s="230"/>
      <c r="BF3597" s="230"/>
      <c r="BG3597" s="230"/>
      <c r="BH3597" s="230"/>
      <c r="BI3597" s="230"/>
      <c r="BJ3597" s="230"/>
      <c r="BK3597" s="230"/>
      <c r="BL3597" s="230"/>
      <c r="BM3597" s="230"/>
      <c r="BN3597" s="230"/>
      <c r="BO3597" s="230"/>
      <c r="BP3597" s="230"/>
      <c r="BQ3597" s="230"/>
      <c r="BR3597" s="230"/>
      <c r="BS3597" s="230"/>
      <c r="BT3597" s="230"/>
      <c r="BU3597" s="230"/>
      <c r="BV3597" s="230"/>
      <c r="BW3597" s="230"/>
      <c r="BX3597" s="230"/>
      <c r="BY3597" s="230"/>
      <c r="BZ3597" s="230"/>
      <c r="CA3597" s="230"/>
      <c r="CB3597" s="230"/>
      <c r="CC3597" s="230"/>
      <c r="CD3597" s="230"/>
      <c r="CE3597" s="230"/>
      <c r="CF3597" s="230"/>
      <c r="CG3597" s="230"/>
      <c r="CH3597" s="230"/>
      <c r="CI3597" s="230"/>
      <c r="CJ3597" s="230"/>
    </row>
    <row r="3598" spans="1:88" ht="14.25" customHeight="1">
      <c r="A3598" s="123"/>
      <c r="B3598" s="122"/>
      <c r="C3598" s="123"/>
      <c r="E3598" s="224"/>
      <c r="F3598" s="224"/>
      <c r="G3598" s="224"/>
      <c r="H3598" s="224"/>
      <c r="I3598" s="232"/>
      <c r="J3598" s="224"/>
      <c r="K3598" s="224"/>
      <c r="L3598" s="224"/>
      <c r="M3598" s="233"/>
      <c r="N3598" s="224"/>
      <c r="P3598" s="233"/>
      <c r="Q3598" s="154"/>
      <c r="R3598" s="154"/>
      <c r="S3598" s="154"/>
      <c r="T3598" s="154"/>
      <c r="U3598" s="236"/>
      <c r="V3598" s="225"/>
      <c r="W3598" s="246"/>
      <c r="X3598" s="247"/>
      <c r="Y3598" s="248"/>
      <c r="Z3598" s="249"/>
      <c r="AA3598" s="249"/>
      <c r="AB3598" s="256"/>
      <c r="AC3598" s="256"/>
      <c r="AD3598" s="230"/>
      <c r="AE3598" s="251"/>
      <c r="AF3598" s="252"/>
      <c r="AG3598" s="255"/>
      <c r="AH3598" s="253"/>
      <c r="AI3598" s="230"/>
      <c r="AJ3598" s="230"/>
      <c r="AK3598" s="230"/>
      <c r="AL3598" s="230"/>
      <c r="AM3598" s="230"/>
      <c r="AN3598" s="230"/>
      <c r="AO3598" s="230"/>
      <c r="AP3598" s="230"/>
      <c r="AQ3598" s="230"/>
      <c r="AR3598" s="249"/>
      <c r="AS3598" s="230"/>
      <c r="AT3598" s="230"/>
      <c r="AU3598" s="230"/>
      <c r="AV3598" s="230"/>
      <c r="AW3598" s="230"/>
      <c r="AX3598" s="230"/>
      <c r="AY3598" s="230"/>
      <c r="AZ3598" s="230"/>
      <c r="BA3598" s="230"/>
      <c r="BB3598" s="230"/>
      <c r="BC3598" s="230"/>
      <c r="BD3598" s="230"/>
      <c r="BE3598" s="230"/>
      <c r="BF3598" s="230"/>
      <c r="BG3598" s="230"/>
      <c r="BH3598" s="230"/>
      <c r="BI3598" s="230"/>
      <c r="BJ3598" s="230"/>
      <c r="BK3598" s="230"/>
      <c r="BL3598" s="230"/>
      <c r="BM3598" s="230"/>
      <c r="BN3598" s="230"/>
      <c r="BO3598" s="230"/>
      <c r="BP3598" s="230"/>
      <c r="BQ3598" s="230"/>
      <c r="BR3598" s="230"/>
      <c r="BS3598" s="230"/>
      <c r="BT3598" s="230"/>
      <c r="BU3598" s="230"/>
      <c r="BV3598" s="230"/>
      <c r="BW3598" s="230"/>
      <c r="BX3598" s="230"/>
      <c r="BY3598" s="230"/>
      <c r="BZ3598" s="230"/>
      <c r="CA3598" s="230"/>
      <c r="CB3598" s="230"/>
      <c r="CC3598" s="230"/>
      <c r="CD3598" s="230"/>
      <c r="CE3598" s="230"/>
      <c r="CF3598" s="230"/>
      <c r="CG3598" s="230"/>
      <c r="CH3598" s="230"/>
      <c r="CI3598" s="230"/>
      <c r="CJ3598" s="230"/>
    </row>
    <row r="3599" spans="1:88" ht="14.25" customHeight="1">
      <c r="A3599" s="123"/>
      <c r="B3599" s="122"/>
      <c r="C3599" s="123"/>
      <c r="E3599" s="224"/>
      <c r="F3599" s="224"/>
      <c r="G3599" s="224"/>
      <c r="H3599" s="224"/>
      <c r="I3599" s="232"/>
      <c r="J3599" s="224"/>
      <c r="K3599" s="224"/>
      <c r="L3599" s="224"/>
      <c r="M3599" s="233"/>
      <c r="N3599" s="224"/>
      <c r="P3599" s="233"/>
      <c r="Q3599" s="154"/>
      <c r="R3599" s="154"/>
      <c r="S3599" s="154"/>
      <c r="T3599" s="154"/>
      <c r="U3599" s="236"/>
      <c r="V3599" s="225"/>
      <c r="W3599" s="246"/>
      <c r="X3599" s="247"/>
      <c r="Y3599" s="248"/>
      <c r="Z3599" s="249"/>
      <c r="AA3599" s="249"/>
      <c r="AB3599" s="256"/>
      <c r="AC3599" s="256"/>
      <c r="AD3599" s="230"/>
      <c r="AE3599" s="251"/>
      <c r="AF3599" s="252"/>
      <c r="AG3599" s="255"/>
      <c r="AH3599" s="253"/>
      <c r="AI3599" s="230"/>
      <c r="AJ3599" s="230"/>
      <c r="AK3599" s="230"/>
      <c r="AL3599" s="230"/>
      <c r="AM3599" s="230"/>
      <c r="AN3599" s="230"/>
      <c r="AO3599" s="230"/>
      <c r="AP3599" s="230"/>
      <c r="AQ3599" s="230"/>
      <c r="AR3599" s="249"/>
      <c r="AS3599" s="230"/>
      <c r="AT3599" s="230"/>
      <c r="AU3599" s="230"/>
      <c r="AV3599" s="230"/>
      <c r="AW3599" s="230"/>
      <c r="AX3599" s="230"/>
      <c r="AY3599" s="230"/>
      <c r="AZ3599" s="230"/>
      <c r="BA3599" s="230"/>
      <c r="BB3599" s="230"/>
      <c r="BC3599" s="230"/>
      <c r="BD3599" s="230"/>
      <c r="BE3599" s="230"/>
      <c r="BF3599" s="230"/>
      <c r="BG3599" s="230"/>
      <c r="BH3599" s="230"/>
      <c r="BI3599" s="230"/>
      <c r="BJ3599" s="230"/>
      <c r="BK3599" s="230"/>
      <c r="BL3599" s="230"/>
      <c r="BM3599" s="230"/>
      <c r="BN3599" s="230"/>
      <c r="BO3599" s="230"/>
      <c r="BP3599" s="230"/>
      <c r="BQ3599" s="230"/>
      <c r="BR3599" s="230"/>
      <c r="BS3599" s="230"/>
      <c r="BT3599" s="230"/>
      <c r="BU3599" s="230"/>
      <c r="BV3599" s="230"/>
      <c r="BW3599" s="230"/>
      <c r="BX3599" s="230"/>
      <c r="BY3599" s="230"/>
      <c r="BZ3599" s="230"/>
      <c r="CA3599" s="230"/>
      <c r="CB3599" s="230"/>
      <c r="CC3599" s="230"/>
      <c r="CD3599" s="230"/>
      <c r="CE3599" s="230"/>
      <c r="CF3599" s="230"/>
      <c r="CG3599" s="230"/>
      <c r="CH3599" s="230"/>
      <c r="CI3599" s="230"/>
      <c r="CJ3599" s="230"/>
    </row>
    <row r="3600" spans="1:88" ht="14.25" customHeight="1">
      <c r="A3600" s="123"/>
      <c r="B3600" s="122"/>
      <c r="C3600" s="123"/>
      <c r="E3600" s="224"/>
      <c r="F3600" s="224"/>
      <c r="G3600" s="224"/>
      <c r="H3600" s="224"/>
      <c r="I3600" s="232"/>
      <c r="J3600" s="224"/>
      <c r="K3600" s="224"/>
      <c r="L3600" s="224"/>
      <c r="M3600" s="233"/>
      <c r="N3600" s="224"/>
      <c r="P3600" s="233"/>
      <c r="Q3600" s="154"/>
      <c r="R3600" s="154"/>
      <c r="S3600" s="154"/>
      <c r="T3600" s="154"/>
      <c r="U3600" s="236"/>
      <c r="V3600" s="225"/>
      <c r="W3600" s="246"/>
      <c r="X3600" s="247"/>
      <c r="Y3600" s="248"/>
      <c r="Z3600" s="249"/>
      <c r="AA3600" s="249"/>
      <c r="AB3600" s="256"/>
      <c r="AC3600" s="256"/>
      <c r="AD3600" s="230"/>
      <c r="AE3600" s="251"/>
      <c r="AF3600" s="252"/>
      <c r="AG3600" s="255"/>
      <c r="AH3600" s="253"/>
      <c r="AI3600" s="230"/>
      <c r="AJ3600" s="230"/>
      <c r="AK3600" s="230"/>
      <c r="AL3600" s="230"/>
      <c r="AM3600" s="230"/>
      <c r="AN3600" s="230"/>
      <c r="AO3600" s="230"/>
      <c r="AP3600" s="230"/>
      <c r="AQ3600" s="230"/>
      <c r="AR3600" s="249"/>
      <c r="AS3600" s="230"/>
      <c r="AT3600" s="230"/>
      <c r="AU3600" s="230"/>
      <c r="AV3600" s="230"/>
      <c r="AW3600" s="230"/>
      <c r="AX3600" s="230"/>
      <c r="AY3600" s="230"/>
      <c r="AZ3600" s="230"/>
      <c r="BA3600" s="230"/>
      <c r="BB3600" s="230"/>
      <c r="BC3600" s="230"/>
      <c r="BD3600" s="230"/>
      <c r="BE3600" s="230"/>
      <c r="BF3600" s="230"/>
      <c r="BG3600" s="230"/>
      <c r="BH3600" s="230"/>
      <c r="BI3600" s="230"/>
      <c r="BJ3600" s="230"/>
      <c r="BK3600" s="230"/>
      <c r="BL3600" s="230"/>
      <c r="BM3600" s="230"/>
      <c r="BN3600" s="230"/>
      <c r="BO3600" s="230"/>
      <c r="BP3600" s="230"/>
      <c r="BQ3600" s="230"/>
      <c r="BR3600" s="230"/>
      <c r="BS3600" s="230"/>
      <c r="BT3600" s="230"/>
      <c r="BU3600" s="230"/>
      <c r="BV3600" s="230"/>
      <c r="BW3600" s="230"/>
      <c r="BX3600" s="230"/>
      <c r="BY3600" s="230"/>
      <c r="BZ3600" s="230"/>
      <c r="CA3600" s="230"/>
      <c r="CB3600" s="230"/>
      <c r="CC3600" s="230"/>
      <c r="CD3600" s="230"/>
      <c r="CE3600" s="230"/>
      <c r="CF3600" s="230"/>
      <c r="CG3600" s="230"/>
      <c r="CH3600" s="230"/>
      <c r="CI3600" s="230"/>
      <c r="CJ3600" s="230"/>
    </row>
    <row r="3601" spans="1:88" ht="14.25" customHeight="1">
      <c r="A3601" s="123"/>
      <c r="B3601" s="122"/>
      <c r="C3601" s="123"/>
      <c r="E3601" s="224"/>
      <c r="F3601" s="224"/>
      <c r="G3601" s="224"/>
      <c r="H3601" s="224"/>
      <c r="I3601" s="232"/>
      <c r="J3601" s="224"/>
      <c r="K3601" s="224"/>
      <c r="L3601" s="224"/>
      <c r="M3601" s="233"/>
      <c r="N3601" s="224"/>
      <c r="P3601" s="233"/>
      <c r="Q3601" s="154"/>
      <c r="R3601" s="154"/>
      <c r="S3601" s="154"/>
      <c r="T3601" s="154"/>
      <c r="U3601" s="236"/>
      <c r="V3601" s="225"/>
      <c r="W3601" s="246"/>
      <c r="X3601" s="247"/>
      <c r="Y3601" s="248"/>
      <c r="Z3601" s="249"/>
      <c r="AA3601" s="249"/>
      <c r="AB3601" s="256"/>
      <c r="AC3601" s="256"/>
      <c r="AD3601" s="230"/>
      <c r="AE3601" s="251"/>
      <c r="AF3601" s="252"/>
      <c r="AG3601" s="255"/>
      <c r="AH3601" s="253"/>
      <c r="AI3601" s="230"/>
      <c r="AJ3601" s="230"/>
      <c r="AK3601" s="230"/>
      <c r="AL3601" s="230"/>
      <c r="AM3601" s="230"/>
      <c r="AN3601" s="230"/>
      <c r="AO3601" s="230"/>
      <c r="AP3601" s="230"/>
      <c r="AQ3601" s="230"/>
      <c r="AR3601" s="249"/>
      <c r="AS3601" s="230"/>
      <c r="AT3601" s="230"/>
      <c r="AU3601" s="230"/>
      <c r="AV3601" s="230"/>
      <c r="AW3601" s="230"/>
      <c r="AX3601" s="230"/>
      <c r="AY3601" s="230"/>
      <c r="AZ3601" s="230"/>
      <c r="BA3601" s="230"/>
      <c r="BB3601" s="230"/>
      <c r="BC3601" s="230"/>
      <c r="BD3601" s="230"/>
      <c r="BE3601" s="230"/>
      <c r="BF3601" s="230"/>
      <c r="BG3601" s="230"/>
      <c r="BH3601" s="230"/>
      <c r="BI3601" s="230"/>
      <c r="BJ3601" s="230"/>
      <c r="BK3601" s="230"/>
      <c r="BL3601" s="230"/>
      <c r="BM3601" s="230"/>
      <c r="BN3601" s="230"/>
      <c r="BO3601" s="230"/>
      <c r="BP3601" s="230"/>
      <c r="BQ3601" s="230"/>
      <c r="BR3601" s="230"/>
      <c r="BS3601" s="230"/>
      <c r="BT3601" s="230"/>
      <c r="BU3601" s="230"/>
      <c r="BV3601" s="230"/>
      <c r="BW3601" s="230"/>
      <c r="BX3601" s="230"/>
      <c r="BY3601" s="230"/>
      <c r="BZ3601" s="230"/>
      <c r="CA3601" s="230"/>
      <c r="CB3601" s="230"/>
      <c r="CC3601" s="230"/>
      <c r="CD3601" s="230"/>
      <c r="CE3601" s="230"/>
      <c r="CF3601" s="230"/>
      <c r="CG3601" s="230"/>
      <c r="CH3601" s="230"/>
      <c r="CI3601" s="230"/>
      <c r="CJ3601" s="230"/>
    </row>
    <row r="3602" spans="1:88" ht="14.25" customHeight="1">
      <c r="A3602" s="123"/>
      <c r="B3602" s="122"/>
      <c r="C3602" s="123"/>
      <c r="E3602" s="224"/>
      <c r="F3602" s="224"/>
      <c r="G3602" s="224"/>
      <c r="H3602" s="224"/>
      <c r="I3602" s="232"/>
      <c r="J3602" s="224"/>
      <c r="K3602" s="224"/>
      <c r="L3602" s="224"/>
      <c r="M3602" s="233"/>
      <c r="N3602" s="224"/>
      <c r="P3602" s="233"/>
      <c r="Q3602" s="154"/>
      <c r="R3602" s="154"/>
      <c r="S3602" s="154"/>
      <c r="T3602" s="154"/>
      <c r="U3602" s="236"/>
      <c r="V3602" s="225"/>
      <c r="W3602" s="246"/>
      <c r="X3602" s="247"/>
      <c r="Y3602" s="248"/>
      <c r="Z3602" s="249"/>
      <c r="AA3602" s="249"/>
      <c r="AB3602" s="256"/>
      <c r="AC3602" s="256"/>
      <c r="AD3602" s="230"/>
      <c r="AE3602" s="251"/>
      <c r="AF3602" s="252"/>
      <c r="AG3602" s="255"/>
      <c r="AH3602" s="253"/>
      <c r="AI3602" s="230"/>
      <c r="AJ3602" s="230"/>
      <c r="AK3602" s="230"/>
      <c r="AL3602" s="230"/>
      <c r="AM3602" s="230"/>
      <c r="AN3602" s="230"/>
      <c r="AO3602" s="230"/>
      <c r="AP3602" s="230"/>
      <c r="AQ3602" s="230"/>
      <c r="AR3602" s="249"/>
      <c r="AS3602" s="230"/>
      <c r="AT3602" s="230"/>
      <c r="AU3602" s="230"/>
      <c r="AV3602" s="230"/>
      <c r="AW3602" s="230"/>
      <c r="AX3602" s="230"/>
      <c r="AY3602" s="230"/>
      <c r="AZ3602" s="230"/>
      <c r="BA3602" s="230"/>
      <c r="BB3602" s="230"/>
      <c r="BC3602" s="230"/>
      <c r="BD3602" s="230"/>
      <c r="BE3602" s="230"/>
      <c r="BF3602" s="230"/>
      <c r="BG3602" s="230"/>
      <c r="BH3602" s="230"/>
      <c r="BI3602" s="230"/>
      <c r="BJ3602" s="230"/>
      <c r="BK3602" s="230"/>
      <c r="BL3602" s="230"/>
      <c r="BM3602" s="230"/>
      <c r="BN3602" s="230"/>
      <c r="BO3602" s="230"/>
      <c r="BP3602" s="230"/>
      <c r="BQ3602" s="230"/>
      <c r="BR3602" s="230"/>
      <c r="BS3602" s="230"/>
      <c r="BT3602" s="230"/>
      <c r="BU3602" s="230"/>
      <c r="BV3602" s="230"/>
      <c r="BW3602" s="230"/>
      <c r="BX3602" s="230"/>
      <c r="BY3602" s="230"/>
      <c r="BZ3602" s="230"/>
      <c r="CA3602" s="230"/>
      <c r="CB3602" s="230"/>
      <c r="CC3602" s="230"/>
      <c r="CD3602" s="230"/>
      <c r="CE3602" s="230"/>
      <c r="CF3602" s="230"/>
      <c r="CG3602" s="230"/>
      <c r="CH3602" s="230"/>
      <c r="CI3602" s="230"/>
      <c r="CJ3602" s="230"/>
    </row>
    <row r="3603" spans="1:88" ht="14.25" customHeight="1">
      <c r="A3603" s="123"/>
      <c r="B3603" s="122"/>
      <c r="C3603" s="123"/>
      <c r="E3603" s="224"/>
      <c r="F3603" s="224"/>
      <c r="G3603" s="224"/>
      <c r="H3603" s="224"/>
      <c r="I3603" s="232"/>
      <c r="J3603" s="224"/>
      <c r="K3603" s="224"/>
      <c r="L3603" s="224"/>
      <c r="M3603" s="233"/>
      <c r="N3603" s="224"/>
      <c r="P3603" s="233"/>
      <c r="Q3603" s="154"/>
      <c r="R3603" s="154"/>
      <c r="S3603" s="154"/>
      <c r="T3603" s="154"/>
      <c r="U3603" s="236"/>
      <c r="V3603" s="225"/>
      <c r="W3603" s="246"/>
      <c r="X3603" s="247"/>
      <c r="Y3603" s="248"/>
      <c r="Z3603" s="249"/>
      <c r="AA3603" s="249"/>
      <c r="AB3603" s="256"/>
      <c r="AC3603" s="256"/>
      <c r="AD3603" s="230"/>
      <c r="AE3603" s="251"/>
      <c r="AF3603" s="252"/>
      <c r="AG3603" s="255"/>
      <c r="AH3603" s="253"/>
      <c r="AI3603" s="230"/>
      <c r="AJ3603" s="230"/>
      <c r="AK3603" s="230"/>
      <c r="AL3603" s="230"/>
      <c r="AM3603" s="230"/>
      <c r="AN3603" s="230"/>
      <c r="AO3603" s="230"/>
      <c r="AP3603" s="230"/>
      <c r="AQ3603" s="230"/>
      <c r="AR3603" s="249"/>
      <c r="AS3603" s="230"/>
      <c r="AT3603" s="230"/>
      <c r="AU3603" s="230"/>
      <c r="AV3603" s="230"/>
      <c r="AW3603" s="230"/>
      <c r="AX3603" s="230"/>
      <c r="AY3603" s="230"/>
      <c r="AZ3603" s="230"/>
      <c r="BA3603" s="230"/>
      <c r="BB3603" s="230"/>
      <c r="BC3603" s="230"/>
      <c r="BD3603" s="230"/>
      <c r="BE3603" s="230"/>
      <c r="BF3603" s="230"/>
      <c r="BG3603" s="230"/>
      <c r="BH3603" s="230"/>
      <c r="BI3603" s="230"/>
      <c r="BJ3603" s="230"/>
      <c r="BK3603" s="230"/>
      <c r="BL3603" s="230"/>
      <c r="BM3603" s="230"/>
      <c r="BN3603" s="230"/>
      <c r="BO3603" s="230"/>
      <c r="BP3603" s="230"/>
      <c r="BQ3603" s="230"/>
      <c r="BR3603" s="230"/>
      <c r="BS3603" s="230"/>
      <c r="BT3603" s="230"/>
      <c r="BU3603" s="230"/>
      <c r="BV3603" s="230"/>
      <c r="BW3603" s="230"/>
      <c r="BX3603" s="230"/>
      <c r="BY3603" s="230"/>
      <c r="BZ3603" s="230"/>
      <c r="CA3603" s="230"/>
      <c r="CB3603" s="230"/>
      <c r="CC3603" s="230"/>
      <c r="CD3603" s="230"/>
      <c r="CE3603" s="230"/>
      <c r="CF3603" s="230"/>
      <c r="CG3603" s="230"/>
      <c r="CH3603" s="230"/>
      <c r="CI3603" s="230"/>
      <c r="CJ3603" s="230"/>
    </row>
    <row r="3604" spans="1:88" ht="14.25" customHeight="1">
      <c r="A3604" s="123"/>
      <c r="B3604" s="122"/>
      <c r="C3604" s="123"/>
      <c r="E3604" s="224"/>
      <c r="F3604" s="224"/>
      <c r="G3604" s="224"/>
      <c r="H3604" s="224"/>
      <c r="I3604" s="232"/>
      <c r="J3604" s="224"/>
      <c r="K3604" s="224"/>
      <c r="L3604" s="224"/>
      <c r="M3604" s="233"/>
      <c r="N3604" s="224"/>
      <c r="P3604" s="233"/>
      <c r="Q3604" s="154"/>
      <c r="R3604" s="154"/>
      <c r="S3604" s="154"/>
      <c r="T3604" s="154"/>
      <c r="U3604" s="236"/>
      <c r="V3604" s="225"/>
      <c r="W3604" s="246"/>
      <c r="X3604" s="247"/>
      <c r="Y3604" s="248"/>
      <c r="Z3604" s="249"/>
      <c r="AA3604" s="249"/>
      <c r="AB3604" s="256"/>
      <c r="AC3604" s="256"/>
      <c r="AD3604" s="230"/>
      <c r="AE3604" s="251"/>
      <c r="AF3604" s="252"/>
      <c r="AG3604" s="255"/>
      <c r="AH3604" s="253"/>
      <c r="AI3604" s="230"/>
      <c r="AJ3604" s="230"/>
      <c r="AK3604" s="230"/>
      <c r="AL3604" s="230"/>
      <c r="AM3604" s="230"/>
      <c r="AN3604" s="230"/>
      <c r="AO3604" s="230"/>
      <c r="AP3604" s="230"/>
      <c r="AQ3604" s="230"/>
      <c r="AR3604" s="249"/>
      <c r="AS3604" s="230"/>
      <c r="AT3604" s="230"/>
      <c r="AU3604" s="230"/>
      <c r="AV3604" s="230"/>
      <c r="AW3604" s="230"/>
      <c r="AX3604" s="230"/>
      <c r="AY3604" s="230"/>
      <c r="AZ3604" s="230"/>
      <c r="BA3604" s="230"/>
      <c r="BB3604" s="230"/>
      <c r="BC3604" s="230"/>
      <c r="BD3604" s="230"/>
      <c r="BE3604" s="230"/>
      <c r="BF3604" s="230"/>
      <c r="BG3604" s="230"/>
      <c r="BH3604" s="230"/>
      <c r="BI3604" s="230"/>
      <c r="BJ3604" s="230"/>
      <c r="BK3604" s="230"/>
      <c r="BL3604" s="230"/>
      <c r="BM3604" s="230"/>
      <c r="BN3604" s="230"/>
      <c r="BO3604" s="230"/>
      <c r="BP3604" s="230"/>
      <c r="BQ3604" s="230"/>
      <c r="BR3604" s="230"/>
      <c r="BS3604" s="230"/>
      <c r="BT3604" s="230"/>
      <c r="BU3604" s="230"/>
      <c r="BV3604" s="230"/>
      <c r="BW3604" s="230"/>
      <c r="BX3604" s="230"/>
      <c r="BY3604" s="230"/>
      <c r="BZ3604" s="230"/>
      <c r="CA3604" s="230"/>
      <c r="CB3604" s="230"/>
      <c r="CC3604" s="230"/>
      <c r="CD3604" s="230"/>
      <c r="CE3604" s="230"/>
      <c r="CF3604" s="230"/>
      <c r="CG3604" s="230"/>
      <c r="CH3604" s="230"/>
      <c r="CI3604" s="230"/>
      <c r="CJ3604" s="230"/>
    </row>
    <row r="3605" spans="1:88" ht="14.25" customHeight="1">
      <c r="A3605" s="123"/>
      <c r="B3605" s="122"/>
      <c r="C3605" s="123"/>
      <c r="E3605" s="224"/>
      <c r="F3605" s="224"/>
      <c r="G3605" s="224"/>
      <c r="H3605" s="224"/>
      <c r="I3605" s="232"/>
      <c r="J3605" s="224"/>
      <c r="K3605" s="224"/>
      <c r="L3605" s="224"/>
      <c r="M3605" s="233"/>
      <c r="N3605" s="224"/>
      <c r="P3605" s="233"/>
      <c r="Q3605" s="154"/>
      <c r="R3605" s="154"/>
      <c r="S3605" s="154"/>
      <c r="T3605" s="154"/>
      <c r="U3605" s="236"/>
      <c r="V3605" s="225"/>
      <c r="W3605" s="246"/>
      <c r="X3605" s="247"/>
      <c r="Y3605" s="248"/>
      <c r="Z3605" s="249"/>
      <c r="AA3605" s="249"/>
      <c r="AB3605" s="256"/>
      <c r="AC3605" s="256"/>
      <c r="AD3605" s="230"/>
      <c r="AE3605" s="251"/>
      <c r="AF3605" s="252"/>
      <c r="AG3605" s="255"/>
      <c r="AH3605" s="253"/>
      <c r="AI3605" s="230"/>
      <c r="AJ3605" s="230"/>
      <c r="AK3605" s="230"/>
      <c r="AL3605" s="230"/>
      <c r="AM3605" s="230"/>
      <c r="AN3605" s="230"/>
      <c r="AO3605" s="230"/>
      <c r="AP3605" s="230"/>
      <c r="AQ3605" s="230"/>
      <c r="AR3605" s="249"/>
      <c r="AS3605" s="230"/>
      <c r="AT3605" s="230"/>
      <c r="AU3605" s="230"/>
      <c r="AV3605" s="230"/>
      <c r="AW3605" s="230"/>
      <c r="AX3605" s="230"/>
      <c r="AY3605" s="230"/>
      <c r="AZ3605" s="230"/>
      <c r="BA3605" s="230"/>
      <c r="BB3605" s="230"/>
      <c r="BC3605" s="230"/>
      <c r="BD3605" s="230"/>
      <c r="BE3605" s="230"/>
      <c r="BF3605" s="230"/>
      <c r="BG3605" s="230"/>
      <c r="BH3605" s="230"/>
      <c r="BI3605" s="230"/>
      <c r="BJ3605" s="230"/>
      <c r="BK3605" s="230"/>
      <c r="BL3605" s="230"/>
      <c r="BM3605" s="230"/>
      <c r="BN3605" s="230"/>
      <c r="BO3605" s="230"/>
      <c r="BP3605" s="230"/>
      <c r="BQ3605" s="230"/>
      <c r="BR3605" s="230"/>
      <c r="BS3605" s="230"/>
      <c r="BT3605" s="230"/>
      <c r="BU3605" s="230"/>
      <c r="BV3605" s="230"/>
      <c r="BW3605" s="230"/>
      <c r="BX3605" s="230"/>
      <c r="BY3605" s="230"/>
      <c r="BZ3605" s="230"/>
      <c r="CA3605" s="230"/>
      <c r="CB3605" s="230"/>
      <c r="CC3605" s="230"/>
      <c r="CD3605" s="230"/>
      <c r="CE3605" s="230"/>
      <c r="CF3605" s="230"/>
      <c r="CG3605" s="230"/>
      <c r="CH3605" s="230"/>
      <c r="CI3605" s="230"/>
      <c r="CJ3605" s="230"/>
    </row>
    <row r="3606" spans="1:88" ht="14.25" customHeight="1">
      <c r="A3606" s="123"/>
      <c r="B3606" s="122"/>
      <c r="C3606" s="123"/>
      <c r="E3606" s="224"/>
      <c r="F3606" s="224"/>
      <c r="G3606" s="224"/>
      <c r="H3606" s="224"/>
      <c r="I3606" s="232"/>
      <c r="J3606" s="224"/>
      <c r="K3606" s="224"/>
      <c r="L3606" s="224"/>
      <c r="M3606" s="233"/>
      <c r="N3606" s="224"/>
      <c r="P3606" s="233"/>
      <c r="Q3606" s="154"/>
      <c r="R3606" s="154"/>
      <c r="S3606" s="154"/>
      <c r="T3606" s="154"/>
      <c r="U3606" s="236"/>
      <c r="V3606" s="225"/>
      <c r="W3606" s="246"/>
      <c r="X3606" s="247"/>
      <c r="Y3606" s="248"/>
      <c r="Z3606" s="249"/>
      <c r="AA3606" s="249"/>
      <c r="AB3606" s="256"/>
      <c r="AC3606" s="256"/>
      <c r="AD3606" s="230"/>
      <c r="AE3606" s="251"/>
      <c r="AF3606" s="252"/>
      <c r="AG3606" s="255"/>
      <c r="AH3606" s="253"/>
      <c r="AI3606" s="230"/>
      <c r="AJ3606" s="230"/>
      <c r="AK3606" s="230"/>
      <c r="AL3606" s="230"/>
      <c r="AM3606" s="230"/>
      <c r="AN3606" s="230"/>
      <c r="AO3606" s="230"/>
      <c r="AP3606" s="230"/>
      <c r="AQ3606" s="230"/>
      <c r="AR3606" s="249"/>
      <c r="AS3606" s="230"/>
      <c r="AT3606" s="230"/>
      <c r="AU3606" s="230"/>
      <c r="AV3606" s="230"/>
      <c r="AW3606" s="230"/>
      <c r="AX3606" s="230"/>
      <c r="AY3606" s="230"/>
      <c r="AZ3606" s="230"/>
      <c r="BA3606" s="230"/>
      <c r="BB3606" s="230"/>
      <c r="BC3606" s="230"/>
      <c r="BD3606" s="230"/>
      <c r="BE3606" s="230"/>
      <c r="BF3606" s="230"/>
      <c r="BG3606" s="230"/>
      <c r="BH3606" s="230"/>
      <c r="BI3606" s="230"/>
      <c r="BJ3606" s="230"/>
      <c r="BK3606" s="230"/>
      <c r="BL3606" s="230"/>
      <c r="BM3606" s="230"/>
      <c r="BN3606" s="230"/>
      <c r="BO3606" s="230"/>
      <c r="BP3606" s="230"/>
      <c r="BQ3606" s="230"/>
      <c r="BR3606" s="230"/>
      <c r="BS3606" s="230"/>
      <c r="BT3606" s="230"/>
      <c r="BU3606" s="230"/>
      <c r="BV3606" s="230"/>
      <c r="BW3606" s="230"/>
      <c r="BX3606" s="230"/>
      <c r="BY3606" s="230"/>
      <c r="BZ3606" s="230"/>
      <c r="CA3606" s="230"/>
      <c r="CB3606" s="230"/>
      <c r="CC3606" s="230"/>
      <c r="CD3606" s="230"/>
      <c r="CE3606" s="230"/>
      <c r="CF3606" s="230"/>
      <c r="CG3606" s="230"/>
      <c r="CH3606" s="230"/>
      <c r="CI3606" s="230"/>
      <c r="CJ3606" s="230"/>
    </row>
    <row r="3607" spans="1:88" ht="14.25" customHeight="1">
      <c r="A3607" s="123"/>
      <c r="B3607" s="122"/>
      <c r="C3607" s="123"/>
      <c r="E3607" s="224"/>
      <c r="F3607" s="224"/>
      <c r="G3607" s="224"/>
      <c r="H3607" s="224"/>
      <c r="I3607" s="232"/>
      <c r="J3607" s="224"/>
      <c r="K3607" s="224"/>
      <c r="L3607" s="224"/>
      <c r="M3607" s="233"/>
      <c r="N3607" s="224"/>
      <c r="P3607" s="233"/>
      <c r="Q3607" s="154"/>
      <c r="R3607" s="154"/>
      <c r="S3607" s="154"/>
      <c r="T3607" s="154"/>
      <c r="U3607" s="236"/>
      <c r="V3607" s="225"/>
      <c r="W3607" s="246"/>
      <c r="X3607" s="247"/>
      <c r="Y3607" s="248"/>
      <c r="Z3607" s="249"/>
      <c r="AA3607" s="249"/>
      <c r="AB3607" s="256"/>
      <c r="AC3607" s="256"/>
      <c r="AD3607" s="230"/>
      <c r="AE3607" s="251"/>
      <c r="AF3607" s="252"/>
      <c r="AG3607" s="255"/>
      <c r="AH3607" s="253"/>
      <c r="AI3607" s="230"/>
      <c r="AJ3607" s="230"/>
      <c r="AK3607" s="230"/>
      <c r="AL3607" s="230"/>
      <c r="AM3607" s="230"/>
      <c r="AN3607" s="230"/>
      <c r="AO3607" s="230"/>
      <c r="AP3607" s="230"/>
      <c r="AQ3607" s="230"/>
      <c r="AR3607" s="249"/>
      <c r="AS3607" s="230"/>
      <c r="AT3607" s="230"/>
      <c r="AU3607" s="230"/>
      <c r="AV3607" s="230"/>
      <c r="AW3607" s="230"/>
      <c r="AX3607" s="230"/>
      <c r="AY3607" s="230"/>
      <c r="AZ3607" s="230"/>
      <c r="BA3607" s="230"/>
      <c r="BB3607" s="230"/>
      <c r="BC3607" s="230"/>
      <c r="BD3607" s="230"/>
      <c r="BE3607" s="230"/>
      <c r="BF3607" s="230"/>
      <c r="BG3607" s="230"/>
      <c r="BH3607" s="230"/>
      <c r="BI3607" s="230"/>
      <c r="BJ3607" s="230"/>
      <c r="BK3607" s="230"/>
      <c r="BL3607" s="230"/>
      <c r="BM3607" s="230"/>
      <c r="BN3607" s="230"/>
      <c r="BO3607" s="230"/>
      <c r="BP3607" s="230"/>
      <c r="BQ3607" s="230"/>
      <c r="BR3607" s="230"/>
      <c r="BS3607" s="230"/>
      <c r="BT3607" s="230"/>
      <c r="BU3607" s="230"/>
      <c r="BV3607" s="230"/>
      <c r="BW3607" s="230"/>
      <c r="BX3607" s="230"/>
      <c r="BY3607" s="230"/>
      <c r="BZ3607" s="230"/>
      <c r="CA3607" s="230"/>
      <c r="CB3607" s="230"/>
      <c r="CC3607" s="230"/>
      <c r="CD3607" s="230"/>
      <c r="CE3607" s="230"/>
      <c r="CF3607" s="230"/>
      <c r="CG3607" s="230"/>
      <c r="CH3607" s="230"/>
      <c r="CI3607" s="230"/>
      <c r="CJ3607" s="230"/>
    </row>
    <row r="3608" spans="1:88" ht="14.25" customHeight="1">
      <c r="A3608" s="123"/>
      <c r="B3608" s="122"/>
      <c r="C3608" s="123"/>
      <c r="E3608" s="224"/>
      <c r="F3608" s="224"/>
      <c r="G3608" s="224"/>
      <c r="H3608" s="224"/>
      <c r="I3608" s="232"/>
      <c r="J3608" s="224"/>
      <c r="K3608" s="224"/>
      <c r="L3608" s="224"/>
      <c r="M3608" s="233"/>
      <c r="N3608" s="224"/>
      <c r="P3608" s="233"/>
      <c r="Q3608" s="154"/>
      <c r="R3608" s="154"/>
      <c r="S3608" s="154"/>
      <c r="T3608" s="154"/>
      <c r="U3608" s="236"/>
      <c r="V3608" s="225"/>
      <c r="W3608" s="246"/>
      <c r="X3608" s="247"/>
      <c r="Y3608" s="248"/>
      <c r="Z3608" s="249"/>
      <c r="AA3608" s="249"/>
      <c r="AB3608" s="256"/>
      <c r="AC3608" s="256"/>
      <c r="AD3608" s="230"/>
      <c r="AE3608" s="251"/>
      <c r="AF3608" s="252"/>
      <c r="AG3608" s="255"/>
      <c r="AH3608" s="253"/>
      <c r="AI3608" s="230"/>
      <c r="AJ3608" s="230"/>
      <c r="AK3608" s="230"/>
      <c r="AL3608" s="230"/>
      <c r="AM3608" s="230"/>
      <c r="AN3608" s="230"/>
      <c r="AO3608" s="230"/>
      <c r="AP3608" s="230"/>
      <c r="AQ3608" s="230"/>
      <c r="AR3608" s="249"/>
      <c r="AS3608" s="230"/>
      <c r="AT3608" s="230"/>
      <c r="AU3608" s="230"/>
      <c r="AV3608" s="230"/>
      <c r="AW3608" s="230"/>
      <c r="AX3608" s="230"/>
      <c r="AY3608" s="230"/>
      <c r="AZ3608" s="230"/>
      <c r="BA3608" s="230"/>
      <c r="BB3608" s="230"/>
      <c r="BC3608" s="230"/>
      <c r="BD3608" s="230"/>
      <c r="BE3608" s="230"/>
      <c r="BF3608" s="230"/>
      <c r="BG3608" s="230"/>
      <c r="BH3608" s="230"/>
      <c r="BI3608" s="230"/>
      <c r="BJ3608" s="230"/>
      <c r="BK3608" s="230"/>
      <c r="BL3608" s="230"/>
      <c r="BM3608" s="230"/>
      <c r="BN3608" s="230"/>
      <c r="BO3608" s="230"/>
      <c r="BP3608" s="230"/>
      <c r="BQ3608" s="230"/>
      <c r="BR3608" s="230"/>
      <c r="BS3608" s="230"/>
      <c r="BT3608" s="230"/>
      <c r="BU3608" s="230"/>
      <c r="BV3608" s="230"/>
      <c r="BW3608" s="230"/>
      <c r="BX3608" s="230"/>
      <c r="BY3608" s="230"/>
      <c r="BZ3608" s="230"/>
      <c r="CA3608" s="230"/>
      <c r="CB3608" s="230"/>
      <c r="CC3608" s="230"/>
      <c r="CD3608" s="230"/>
      <c r="CE3608" s="230"/>
      <c r="CF3608" s="230"/>
      <c r="CG3608" s="230"/>
      <c r="CH3608" s="230"/>
      <c r="CI3608" s="230"/>
      <c r="CJ3608" s="230"/>
    </row>
    <row r="3609" spans="1:88" ht="14.25" customHeight="1">
      <c r="A3609" s="123"/>
      <c r="B3609" s="122"/>
      <c r="C3609" s="123"/>
      <c r="E3609" s="224"/>
      <c r="F3609" s="224"/>
      <c r="G3609" s="224"/>
      <c r="H3609" s="224"/>
      <c r="I3609" s="232"/>
      <c r="J3609" s="224"/>
      <c r="K3609" s="224"/>
      <c r="L3609" s="224"/>
      <c r="M3609" s="233"/>
      <c r="N3609" s="224"/>
      <c r="P3609" s="233"/>
      <c r="Q3609" s="154"/>
      <c r="R3609" s="154"/>
      <c r="S3609" s="154"/>
      <c r="T3609" s="154"/>
      <c r="U3609" s="236"/>
      <c r="V3609" s="225"/>
      <c r="W3609" s="246"/>
      <c r="X3609" s="247"/>
      <c r="Y3609" s="248"/>
      <c r="Z3609" s="249"/>
      <c r="AA3609" s="249"/>
      <c r="AB3609" s="256"/>
      <c r="AC3609" s="256"/>
      <c r="AD3609" s="230"/>
      <c r="AE3609" s="251"/>
      <c r="AF3609" s="252"/>
      <c r="AG3609" s="255"/>
      <c r="AH3609" s="253"/>
      <c r="AI3609" s="230"/>
      <c r="AJ3609" s="230"/>
      <c r="AK3609" s="230"/>
      <c r="AL3609" s="230"/>
      <c r="AM3609" s="230"/>
      <c r="AN3609" s="230"/>
      <c r="AO3609" s="230"/>
      <c r="AP3609" s="230"/>
      <c r="AQ3609" s="230"/>
      <c r="AR3609" s="249"/>
      <c r="AS3609" s="230"/>
      <c r="AT3609" s="230"/>
      <c r="AU3609" s="230"/>
      <c r="AV3609" s="230"/>
      <c r="AW3609" s="230"/>
      <c r="AX3609" s="230"/>
      <c r="AY3609" s="230"/>
      <c r="AZ3609" s="230"/>
      <c r="BA3609" s="230"/>
      <c r="BB3609" s="230"/>
      <c r="BC3609" s="230"/>
      <c r="BD3609" s="230"/>
      <c r="BE3609" s="230"/>
      <c r="BF3609" s="230"/>
      <c r="BG3609" s="230"/>
      <c r="BH3609" s="230"/>
      <c r="BI3609" s="230"/>
      <c r="BJ3609" s="230"/>
      <c r="BK3609" s="230"/>
      <c r="BL3609" s="230"/>
      <c r="BM3609" s="230"/>
      <c r="BN3609" s="230"/>
      <c r="BO3609" s="230"/>
      <c r="BP3609" s="230"/>
      <c r="BQ3609" s="230"/>
      <c r="BR3609" s="230"/>
      <c r="BS3609" s="230"/>
      <c r="BT3609" s="230"/>
      <c r="BU3609" s="230"/>
      <c r="BV3609" s="230"/>
      <c r="BW3609" s="230"/>
      <c r="BX3609" s="230"/>
      <c r="BY3609" s="230"/>
      <c r="BZ3609" s="230"/>
      <c r="CA3609" s="230"/>
      <c r="CB3609" s="230"/>
      <c r="CC3609" s="230"/>
      <c r="CD3609" s="230"/>
      <c r="CE3609" s="230"/>
      <c r="CF3609" s="230"/>
      <c r="CG3609" s="230"/>
      <c r="CH3609" s="230"/>
      <c r="CI3609" s="230"/>
      <c r="CJ3609" s="230"/>
    </row>
    <row r="3610" spans="1:88" ht="14.25" customHeight="1">
      <c r="A3610" s="123"/>
      <c r="B3610" s="122"/>
      <c r="C3610" s="123"/>
      <c r="E3610" s="224"/>
      <c r="F3610" s="224"/>
      <c r="G3610" s="224"/>
      <c r="H3610" s="224"/>
      <c r="I3610" s="232"/>
      <c r="J3610" s="224"/>
      <c r="K3610" s="224"/>
      <c r="L3610" s="224"/>
      <c r="M3610" s="233"/>
      <c r="N3610" s="224"/>
      <c r="P3610" s="233"/>
      <c r="Q3610" s="154"/>
      <c r="R3610" s="154"/>
      <c r="S3610" s="154"/>
      <c r="T3610" s="154"/>
      <c r="U3610" s="236"/>
      <c r="V3610" s="225"/>
      <c r="W3610" s="246"/>
      <c r="X3610" s="247"/>
      <c r="Y3610" s="248"/>
      <c r="Z3610" s="249"/>
      <c r="AA3610" s="249"/>
      <c r="AB3610" s="256"/>
      <c r="AC3610" s="256"/>
      <c r="AD3610" s="230"/>
      <c r="AE3610" s="251"/>
      <c r="AF3610" s="252"/>
      <c r="AG3610" s="255"/>
      <c r="AH3610" s="253"/>
      <c r="AI3610" s="230"/>
      <c r="AJ3610" s="230"/>
      <c r="AK3610" s="230"/>
      <c r="AL3610" s="230"/>
      <c r="AM3610" s="230"/>
      <c r="AN3610" s="230"/>
      <c r="AO3610" s="230"/>
      <c r="AP3610" s="230"/>
      <c r="AQ3610" s="230"/>
      <c r="AR3610" s="249"/>
      <c r="AS3610" s="230"/>
      <c r="AT3610" s="230"/>
      <c r="AU3610" s="230"/>
      <c r="AV3610" s="230"/>
      <c r="AW3610" s="230"/>
      <c r="AX3610" s="230"/>
      <c r="AY3610" s="230"/>
      <c r="AZ3610" s="230"/>
      <c r="BA3610" s="230"/>
      <c r="BB3610" s="230"/>
      <c r="BC3610" s="230"/>
      <c r="BD3610" s="230"/>
      <c r="BE3610" s="230"/>
      <c r="BF3610" s="230"/>
      <c r="BG3610" s="230"/>
      <c r="BH3610" s="230"/>
      <c r="BI3610" s="230"/>
      <c r="BJ3610" s="230"/>
      <c r="BK3610" s="230"/>
      <c r="BL3610" s="230"/>
      <c r="BM3610" s="230"/>
      <c r="BN3610" s="230"/>
      <c r="BO3610" s="230"/>
      <c r="BP3610" s="230"/>
      <c r="BQ3610" s="230"/>
      <c r="BR3610" s="230"/>
      <c r="BS3610" s="230"/>
      <c r="BT3610" s="230"/>
      <c r="BU3610" s="230"/>
      <c r="BV3610" s="230"/>
      <c r="BW3610" s="230"/>
      <c r="BX3610" s="230"/>
      <c r="BY3610" s="230"/>
      <c r="BZ3610" s="230"/>
      <c r="CA3610" s="230"/>
      <c r="CB3610" s="230"/>
      <c r="CC3610" s="230"/>
      <c r="CD3610" s="230"/>
      <c r="CE3610" s="230"/>
      <c r="CF3610" s="230"/>
      <c r="CG3610" s="230"/>
      <c r="CH3610" s="230"/>
      <c r="CI3610" s="230"/>
      <c r="CJ3610" s="230"/>
    </row>
    <row r="3611" spans="1:88" ht="14.25" customHeight="1">
      <c r="A3611" s="123"/>
      <c r="B3611" s="122"/>
      <c r="C3611" s="123"/>
      <c r="E3611" s="224"/>
      <c r="F3611" s="224"/>
      <c r="G3611" s="224"/>
      <c r="H3611" s="224"/>
      <c r="I3611" s="232"/>
      <c r="J3611" s="224"/>
      <c r="K3611" s="224"/>
      <c r="L3611" s="224"/>
      <c r="M3611" s="233"/>
      <c r="N3611" s="224"/>
      <c r="P3611" s="233"/>
      <c r="Q3611" s="154"/>
      <c r="R3611" s="154"/>
      <c r="S3611" s="154"/>
      <c r="T3611" s="154"/>
      <c r="U3611" s="236"/>
      <c r="V3611" s="225"/>
      <c r="W3611" s="246"/>
      <c r="X3611" s="247"/>
      <c r="Y3611" s="248"/>
      <c r="Z3611" s="249"/>
      <c r="AA3611" s="249"/>
      <c r="AB3611" s="256"/>
      <c r="AC3611" s="256"/>
      <c r="AD3611" s="230"/>
      <c r="AE3611" s="251"/>
      <c r="AF3611" s="252"/>
      <c r="AG3611" s="255"/>
      <c r="AH3611" s="253"/>
      <c r="AI3611" s="230"/>
      <c r="AJ3611" s="230"/>
      <c r="AK3611" s="230"/>
      <c r="AL3611" s="230"/>
      <c r="AM3611" s="230"/>
      <c r="AN3611" s="230"/>
      <c r="AO3611" s="230"/>
      <c r="AP3611" s="230"/>
      <c r="AQ3611" s="230"/>
      <c r="AR3611" s="249"/>
      <c r="AS3611" s="230"/>
      <c r="AT3611" s="230"/>
      <c r="AU3611" s="230"/>
      <c r="AV3611" s="230"/>
      <c r="AW3611" s="230"/>
      <c r="AX3611" s="230"/>
      <c r="AY3611" s="230"/>
      <c r="AZ3611" s="230"/>
      <c r="BA3611" s="230"/>
      <c r="BB3611" s="230"/>
      <c r="BC3611" s="230"/>
      <c r="BD3611" s="230"/>
      <c r="BE3611" s="230"/>
      <c r="BF3611" s="230"/>
      <c r="BG3611" s="230"/>
      <c r="BH3611" s="230"/>
      <c r="BI3611" s="230"/>
      <c r="BJ3611" s="230"/>
      <c r="BK3611" s="230"/>
      <c r="BL3611" s="230"/>
      <c r="BM3611" s="230"/>
      <c r="BN3611" s="230"/>
      <c r="BO3611" s="230"/>
      <c r="BP3611" s="230"/>
      <c r="BQ3611" s="230"/>
      <c r="BR3611" s="230"/>
      <c r="BS3611" s="230"/>
      <c r="BT3611" s="230"/>
      <c r="BU3611" s="230"/>
      <c r="BV3611" s="230"/>
      <c r="BW3611" s="230"/>
      <c r="BX3611" s="230"/>
      <c r="BY3611" s="230"/>
      <c r="BZ3611" s="230"/>
      <c r="CA3611" s="230"/>
      <c r="CB3611" s="230"/>
      <c r="CC3611" s="230"/>
      <c r="CD3611" s="230"/>
      <c r="CE3611" s="230"/>
      <c r="CF3611" s="230"/>
      <c r="CG3611" s="230"/>
      <c r="CH3611" s="230"/>
      <c r="CI3611" s="230"/>
      <c r="CJ3611" s="230"/>
    </row>
    <row r="3612" spans="1:88" ht="14.25" customHeight="1">
      <c r="A3612" s="123"/>
      <c r="B3612" s="122"/>
      <c r="C3612" s="123"/>
      <c r="E3612" s="224"/>
      <c r="F3612" s="224"/>
      <c r="G3612" s="224"/>
      <c r="H3612" s="224"/>
      <c r="I3612" s="232"/>
      <c r="J3612" s="224"/>
      <c r="K3612" s="224"/>
      <c r="L3612" s="224"/>
      <c r="M3612" s="233"/>
      <c r="N3612" s="224"/>
      <c r="P3612" s="233"/>
      <c r="Q3612" s="154"/>
      <c r="R3612" s="154"/>
      <c r="S3612" s="154"/>
      <c r="T3612" s="154"/>
      <c r="U3612" s="236"/>
      <c r="V3612" s="225"/>
      <c r="W3612" s="246"/>
      <c r="X3612" s="247"/>
      <c r="Y3612" s="248"/>
      <c r="Z3612" s="249"/>
      <c r="AA3612" s="249"/>
      <c r="AB3612" s="256"/>
      <c r="AC3612" s="256"/>
      <c r="AD3612" s="230"/>
      <c r="AE3612" s="251"/>
      <c r="AF3612" s="252"/>
      <c r="AG3612" s="255"/>
      <c r="AH3612" s="253"/>
      <c r="AI3612" s="230"/>
      <c r="AJ3612" s="230"/>
      <c r="AK3612" s="230"/>
      <c r="AL3612" s="230"/>
      <c r="AM3612" s="230"/>
      <c r="AN3612" s="230"/>
      <c r="AO3612" s="230"/>
      <c r="AP3612" s="230"/>
      <c r="AQ3612" s="230"/>
      <c r="AR3612" s="249"/>
      <c r="AS3612" s="230"/>
      <c r="AT3612" s="230"/>
      <c r="AU3612" s="230"/>
      <c r="AV3612" s="230"/>
      <c r="AW3612" s="230"/>
      <c r="AX3612" s="230"/>
      <c r="AY3612" s="230"/>
      <c r="AZ3612" s="230"/>
      <c r="BA3612" s="230"/>
      <c r="BB3612" s="230"/>
      <c r="BC3612" s="230"/>
      <c r="BD3612" s="230"/>
      <c r="BE3612" s="230"/>
      <c r="BF3612" s="230"/>
      <c r="BG3612" s="230"/>
      <c r="BH3612" s="230"/>
      <c r="BI3612" s="230"/>
      <c r="BJ3612" s="230"/>
      <c r="BK3612" s="230"/>
      <c r="BL3612" s="230"/>
      <c r="BM3612" s="230"/>
      <c r="BN3612" s="230"/>
      <c r="BO3612" s="230"/>
      <c r="BP3612" s="230"/>
      <c r="BQ3612" s="230"/>
      <c r="BR3612" s="230"/>
      <c r="BS3612" s="230"/>
      <c r="BT3612" s="230"/>
      <c r="BU3612" s="230"/>
      <c r="BV3612" s="230"/>
      <c r="BW3612" s="230"/>
      <c r="BX3612" s="230"/>
      <c r="BY3612" s="230"/>
      <c r="BZ3612" s="230"/>
      <c r="CA3612" s="230"/>
      <c r="CB3612" s="230"/>
      <c r="CC3612" s="230"/>
      <c r="CD3612" s="230"/>
      <c r="CE3612" s="230"/>
      <c r="CF3612" s="230"/>
      <c r="CG3612" s="230"/>
      <c r="CH3612" s="230"/>
      <c r="CI3612" s="230"/>
      <c r="CJ3612" s="230"/>
    </row>
    <row r="3613" spans="1:88" ht="14.25" customHeight="1">
      <c r="A3613" s="123"/>
      <c r="B3613" s="122"/>
      <c r="C3613" s="123"/>
      <c r="E3613" s="224"/>
      <c r="F3613" s="224"/>
      <c r="G3613" s="224"/>
      <c r="H3613" s="224"/>
      <c r="I3613" s="232"/>
      <c r="J3613" s="224"/>
      <c r="K3613" s="224"/>
      <c r="L3613" s="224"/>
      <c r="M3613" s="233"/>
      <c r="N3613" s="224"/>
      <c r="P3613" s="233"/>
      <c r="Q3613" s="154"/>
      <c r="R3613" s="154"/>
      <c r="S3613" s="154"/>
      <c r="T3613" s="154"/>
      <c r="U3613" s="236"/>
      <c r="V3613" s="225"/>
      <c r="W3613" s="246"/>
      <c r="X3613" s="247"/>
      <c r="Y3613" s="248"/>
      <c r="Z3613" s="249"/>
      <c r="AA3613" s="249"/>
      <c r="AB3613" s="256"/>
      <c r="AC3613" s="256"/>
      <c r="AD3613" s="230"/>
      <c r="AE3613" s="251"/>
      <c r="AF3613" s="252"/>
      <c r="AG3613" s="255"/>
      <c r="AH3613" s="253"/>
      <c r="AI3613" s="230"/>
      <c r="AJ3613" s="230"/>
      <c r="AK3613" s="230"/>
      <c r="AL3613" s="230"/>
      <c r="AM3613" s="230"/>
      <c r="AN3613" s="230"/>
      <c r="AO3613" s="230"/>
      <c r="AP3613" s="230"/>
      <c r="AQ3613" s="230"/>
      <c r="AR3613" s="249"/>
      <c r="AS3613" s="230"/>
      <c r="AT3613" s="230"/>
      <c r="AU3613" s="230"/>
      <c r="AV3613" s="230"/>
      <c r="AW3613" s="230"/>
      <c r="AX3613" s="230"/>
      <c r="AY3613" s="230"/>
      <c r="AZ3613" s="230"/>
      <c r="BA3613" s="230"/>
      <c r="BB3613" s="230"/>
      <c r="BC3613" s="230"/>
      <c r="BD3613" s="230"/>
      <c r="BE3613" s="230"/>
      <c r="BF3613" s="230"/>
      <c r="BG3613" s="230"/>
      <c r="BH3613" s="230"/>
      <c r="BI3613" s="230"/>
      <c r="BJ3613" s="230"/>
      <c r="BK3613" s="230"/>
      <c r="BL3613" s="230"/>
      <c r="BM3613" s="230"/>
      <c r="BN3613" s="230"/>
      <c r="BO3613" s="230"/>
      <c r="BP3613" s="230"/>
      <c r="BQ3613" s="230"/>
      <c r="BR3613" s="230"/>
      <c r="BS3613" s="230"/>
      <c r="BT3613" s="230"/>
      <c r="BU3613" s="230"/>
      <c r="BV3613" s="230"/>
      <c r="BW3613" s="230"/>
      <c r="BX3613" s="230"/>
      <c r="BY3613" s="230"/>
      <c r="BZ3613" s="230"/>
      <c r="CA3613" s="230"/>
      <c r="CB3613" s="230"/>
      <c r="CC3613" s="230"/>
      <c r="CD3613" s="230"/>
      <c r="CE3613" s="230"/>
      <c r="CF3613" s="230"/>
      <c r="CG3613" s="230"/>
      <c r="CH3613" s="230"/>
      <c r="CI3613" s="230"/>
      <c r="CJ3613" s="230"/>
    </row>
    <row r="3614" spans="1:88" ht="14.25" customHeight="1">
      <c r="A3614" s="123"/>
      <c r="B3614" s="122"/>
      <c r="C3614" s="123"/>
      <c r="E3614" s="224"/>
      <c r="F3614" s="224"/>
      <c r="G3614" s="224"/>
      <c r="H3614" s="224"/>
      <c r="I3614" s="232"/>
      <c r="J3614" s="224"/>
      <c r="K3614" s="224"/>
      <c r="L3614" s="224"/>
      <c r="M3614" s="233"/>
      <c r="N3614" s="224"/>
      <c r="P3614" s="233"/>
      <c r="Q3614" s="154"/>
      <c r="R3614" s="154"/>
      <c r="S3614" s="154"/>
      <c r="T3614" s="154"/>
      <c r="U3614" s="236"/>
      <c r="V3614" s="225"/>
      <c r="W3614" s="246"/>
      <c r="X3614" s="247"/>
      <c r="Y3614" s="248"/>
      <c r="Z3614" s="249"/>
      <c r="AA3614" s="249"/>
      <c r="AB3614" s="256"/>
      <c r="AC3614" s="256"/>
      <c r="AD3614" s="230"/>
      <c r="AE3614" s="251"/>
      <c r="AF3614" s="252"/>
      <c r="AG3614" s="255"/>
      <c r="AH3614" s="253"/>
      <c r="AI3614" s="230"/>
      <c r="AJ3614" s="230"/>
      <c r="AK3614" s="230"/>
      <c r="AL3614" s="230"/>
      <c r="AM3614" s="230"/>
      <c r="AN3614" s="230"/>
      <c r="AO3614" s="230"/>
      <c r="AP3614" s="230"/>
      <c r="AQ3614" s="230"/>
      <c r="AR3614" s="249"/>
      <c r="AS3614" s="230"/>
      <c r="AT3614" s="230"/>
      <c r="AU3614" s="230"/>
      <c r="AV3614" s="230"/>
      <c r="AW3614" s="230"/>
      <c r="AX3614" s="230"/>
      <c r="AY3614" s="230"/>
      <c r="AZ3614" s="230"/>
      <c r="BA3614" s="230"/>
      <c r="BB3614" s="230"/>
      <c r="BC3614" s="230"/>
      <c r="BD3614" s="230"/>
      <c r="BE3614" s="230"/>
      <c r="BF3614" s="230"/>
      <c r="BG3614" s="230"/>
      <c r="BH3614" s="230"/>
      <c r="BI3614" s="230"/>
      <c r="BJ3614" s="230"/>
      <c r="BK3614" s="230"/>
      <c r="BL3614" s="230"/>
      <c r="BM3614" s="230"/>
      <c r="BN3614" s="230"/>
      <c r="BO3614" s="230"/>
      <c r="BP3614" s="230"/>
      <c r="BQ3614" s="230"/>
      <c r="BR3614" s="230"/>
      <c r="BS3614" s="230"/>
      <c r="BT3614" s="230"/>
      <c r="BU3614" s="230"/>
      <c r="BV3614" s="230"/>
      <c r="BW3614" s="230"/>
      <c r="BX3614" s="230"/>
      <c r="BY3614" s="230"/>
      <c r="BZ3614" s="230"/>
      <c r="CA3614" s="230"/>
      <c r="CB3614" s="230"/>
      <c r="CC3614" s="230"/>
      <c r="CD3614" s="230"/>
      <c r="CE3614" s="230"/>
      <c r="CF3614" s="230"/>
      <c r="CG3614" s="230"/>
      <c r="CH3614" s="230"/>
      <c r="CI3614" s="230"/>
      <c r="CJ3614" s="230"/>
    </row>
    <row r="3615" spans="1:88" ht="14.25" customHeight="1">
      <c r="A3615" s="123"/>
      <c r="B3615" s="122"/>
      <c r="C3615" s="123"/>
      <c r="E3615" s="224"/>
      <c r="F3615" s="224"/>
      <c r="G3615" s="224"/>
      <c r="H3615" s="224"/>
      <c r="I3615" s="232"/>
      <c r="J3615" s="224"/>
      <c r="K3615" s="224"/>
      <c r="L3615" s="224"/>
      <c r="M3615" s="233"/>
      <c r="N3615" s="224"/>
      <c r="P3615" s="233"/>
      <c r="Q3615" s="154"/>
      <c r="R3615" s="154"/>
      <c r="S3615" s="154"/>
      <c r="T3615" s="154"/>
      <c r="U3615" s="236"/>
      <c r="V3615" s="225"/>
      <c r="W3615" s="246"/>
      <c r="X3615" s="247"/>
      <c r="Y3615" s="248"/>
      <c r="Z3615" s="249"/>
      <c r="AA3615" s="249"/>
      <c r="AB3615" s="256"/>
      <c r="AC3615" s="256"/>
      <c r="AD3615" s="230"/>
      <c r="AE3615" s="251"/>
      <c r="AF3615" s="252"/>
      <c r="AG3615" s="255"/>
      <c r="AH3615" s="253"/>
      <c r="AI3615" s="230"/>
      <c r="AJ3615" s="230"/>
      <c r="AK3615" s="230"/>
      <c r="AL3615" s="230"/>
      <c r="AM3615" s="230"/>
      <c r="AN3615" s="230"/>
      <c r="AO3615" s="230"/>
      <c r="AP3615" s="230"/>
      <c r="AQ3615" s="230"/>
      <c r="AR3615" s="249"/>
      <c r="AS3615" s="230"/>
      <c r="AT3615" s="230"/>
      <c r="AU3615" s="230"/>
      <c r="AV3615" s="230"/>
      <c r="AW3615" s="230"/>
      <c r="AX3615" s="230"/>
      <c r="AY3615" s="230"/>
      <c r="AZ3615" s="230"/>
      <c r="BA3615" s="230"/>
      <c r="BB3615" s="230"/>
      <c r="BC3615" s="230"/>
      <c r="BD3615" s="230"/>
      <c r="BE3615" s="230"/>
      <c r="BF3615" s="230"/>
      <c r="BG3615" s="230"/>
      <c r="BH3615" s="230"/>
      <c r="BI3615" s="230"/>
      <c r="BJ3615" s="230"/>
      <c r="BK3615" s="230"/>
      <c r="BL3615" s="230"/>
      <c r="BM3615" s="230"/>
      <c r="BN3615" s="230"/>
      <c r="BO3615" s="230"/>
      <c r="BP3615" s="230"/>
      <c r="BQ3615" s="230"/>
      <c r="BR3615" s="230"/>
      <c r="BS3615" s="230"/>
      <c r="BT3615" s="230"/>
      <c r="BU3615" s="230"/>
      <c r="BV3615" s="230"/>
      <c r="BW3615" s="230"/>
      <c r="BX3615" s="230"/>
      <c r="BY3615" s="230"/>
      <c r="BZ3615" s="230"/>
      <c r="CA3615" s="230"/>
      <c r="CB3615" s="230"/>
      <c r="CC3615" s="230"/>
      <c r="CD3615" s="230"/>
      <c r="CE3615" s="230"/>
      <c r="CF3615" s="230"/>
      <c r="CG3615" s="230"/>
      <c r="CH3615" s="230"/>
      <c r="CI3615" s="230"/>
      <c r="CJ3615" s="230"/>
    </row>
    <row r="3616" spans="1:88" ht="14.25" customHeight="1">
      <c r="A3616" s="123"/>
      <c r="B3616" s="122"/>
      <c r="C3616" s="123"/>
      <c r="E3616" s="224"/>
      <c r="F3616" s="224"/>
      <c r="G3616" s="224"/>
      <c r="H3616" s="224"/>
      <c r="I3616" s="232"/>
      <c r="J3616" s="224"/>
      <c r="K3616" s="224"/>
      <c r="L3616" s="224"/>
      <c r="M3616" s="233"/>
      <c r="N3616" s="224"/>
      <c r="P3616" s="233"/>
      <c r="Q3616" s="154"/>
      <c r="R3616" s="154"/>
      <c r="S3616" s="154"/>
      <c r="T3616" s="154"/>
      <c r="U3616" s="236"/>
      <c r="V3616" s="225"/>
      <c r="W3616" s="246"/>
      <c r="X3616" s="247"/>
      <c r="Y3616" s="248"/>
      <c r="Z3616" s="249"/>
      <c r="AA3616" s="249"/>
      <c r="AB3616" s="256"/>
      <c r="AC3616" s="256"/>
      <c r="AD3616" s="230"/>
      <c r="AE3616" s="251"/>
      <c r="AF3616" s="252"/>
      <c r="AG3616" s="255"/>
      <c r="AH3616" s="253"/>
      <c r="AI3616" s="230"/>
      <c r="AJ3616" s="230"/>
      <c r="AK3616" s="230"/>
      <c r="AL3616" s="230"/>
      <c r="AM3616" s="230"/>
      <c r="AN3616" s="230"/>
      <c r="AO3616" s="230"/>
      <c r="AP3616" s="230"/>
      <c r="AQ3616" s="230"/>
      <c r="AR3616" s="249"/>
      <c r="AS3616" s="230"/>
      <c r="AT3616" s="230"/>
      <c r="AU3616" s="230"/>
      <c r="AV3616" s="230"/>
      <c r="AW3616" s="230"/>
      <c r="AX3616" s="230"/>
      <c r="AY3616" s="230"/>
      <c r="AZ3616" s="230"/>
      <c r="BA3616" s="230"/>
      <c r="BB3616" s="230"/>
      <c r="BC3616" s="230"/>
      <c r="BD3616" s="230"/>
      <c r="BE3616" s="230"/>
      <c r="BF3616" s="230"/>
      <c r="BG3616" s="230"/>
      <c r="BH3616" s="230"/>
      <c r="BI3616" s="230"/>
      <c r="BJ3616" s="230"/>
      <c r="BK3616" s="230"/>
      <c r="BL3616" s="230"/>
      <c r="BM3616" s="230"/>
      <c r="BN3616" s="230"/>
      <c r="BO3616" s="230"/>
      <c r="BP3616" s="230"/>
      <c r="BQ3616" s="230"/>
      <c r="BR3616" s="230"/>
      <c r="BS3616" s="230"/>
      <c r="BT3616" s="230"/>
      <c r="BU3616" s="230"/>
      <c r="BV3616" s="230"/>
      <c r="BW3616" s="230"/>
      <c r="BX3616" s="230"/>
      <c r="BY3616" s="230"/>
      <c r="BZ3616" s="230"/>
      <c r="CA3616" s="230"/>
      <c r="CB3616" s="230"/>
      <c r="CC3616" s="230"/>
      <c r="CD3616" s="230"/>
      <c r="CE3616" s="230"/>
      <c r="CF3616" s="230"/>
      <c r="CG3616" s="230"/>
      <c r="CH3616" s="230"/>
      <c r="CI3616" s="230"/>
      <c r="CJ3616" s="230"/>
    </row>
    <row r="3617" spans="1:88" ht="14.25" customHeight="1">
      <c r="A3617" s="123"/>
      <c r="B3617" s="122"/>
      <c r="C3617" s="123"/>
      <c r="E3617" s="224"/>
      <c r="F3617" s="224"/>
      <c r="G3617" s="224"/>
      <c r="H3617" s="224"/>
      <c r="I3617" s="232"/>
      <c r="J3617" s="224"/>
      <c r="K3617" s="224"/>
      <c r="L3617" s="224"/>
      <c r="M3617" s="233"/>
      <c r="N3617" s="224"/>
      <c r="P3617" s="233"/>
      <c r="Q3617" s="154"/>
      <c r="R3617" s="154"/>
      <c r="S3617" s="154"/>
      <c r="T3617" s="154"/>
      <c r="U3617" s="236"/>
      <c r="V3617" s="225"/>
      <c r="W3617" s="246"/>
      <c r="X3617" s="247"/>
      <c r="Y3617" s="248"/>
      <c r="Z3617" s="249"/>
      <c r="AA3617" s="249"/>
      <c r="AB3617" s="256"/>
      <c r="AC3617" s="256"/>
      <c r="AD3617" s="230"/>
      <c r="AE3617" s="251"/>
      <c r="AF3617" s="252"/>
      <c r="AG3617" s="255"/>
      <c r="AH3617" s="253"/>
      <c r="AI3617" s="230"/>
      <c r="AJ3617" s="230"/>
      <c r="AK3617" s="230"/>
      <c r="AL3617" s="230"/>
      <c r="AM3617" s="230"/>
      <c r="AN3617" s="230"/>
      <c r="AO3617" s="230"/>
      <c r="AP3617" s="230"/>
      <c r="AQ3617" s="230"/>
      <c r="AR3617" s="249"/>
      <c r="AS3617" s="230"/>
      <c r="AT3617" s="230"/>
      <c r="AU3617" s="230"/>
      <c r="AV3617" s="230"/>
      <c r="AW3617" s="230"/>
      <c r="AX3617" s="230"/>
      <c r="AY3617" s="230"/>
      <c r="AZ3617" s="230"/>
      <c r="BA3617" s="230"/>
      <c r="BB3617" s="230"/>
      <c r="BC3617" s="230"/>
      <c r="BD3617" s="230"/>
      <c r="BE3617" s="230"/>
      <c r="BF3617" s="230"/>
      <c r="BG3617" s="230"/>
      <c r="BH3617" s="230"/>
      <c r="BI3617" s="230"/>
      <c r="BJ3617" s="230"/>
      <c r="BK3617" s="230"/>
      <c r="BL3617" s="230"/>
      <c r="BM3617" s="230"/>
      <c r="BN3617" s="230"/>
      <c r="BO3617" s="230"/>
      <c r="BP3617" s="230"/>
      <c r="BQ3617" s="230"/>
      <c r="BR3617" s="230"/>
      <c r="BS3617" s="230"/>
      <c r="BT3617" s="230"/>
      <c r="BU3617" s="230"/>
      <c r="BV3617" s="230"/>
      <c r="BW3617" s="230"/>
      <c r="BX3617" s="230"/>
      <c r="BY3617" s="230"/>
      <c r="BZ3617" s="230"/>
      <c r="CA3617" s="230"/>
      <c r="CB3617" s="230"/>
      <c r="CC3617" s="230"/>
      <c r="CD3617" s="230"/>
      <c r="CE3617" s="230"/>
      <c r="CF3617" s="230"/>
      <c r="CG3617" s="230"/>
      <c r="CH3617" s="230"/>
      <c r="CI3617" s="230"/>
      <c r="CJ3617" s="230"/>
    </row>
    <row r="3618" spans="1:88" ht="14.25" customHeight="1">
      <c r="A3618" s="123"/>
      <c r="B3618" s="122"/>
      <c r="C3618" s="123"/>
      <c r="E3618" s="224"/>
      <c r="F3618" s="224"/>
      <c r="G3618" s="224"/>
      <c r="H3618" s="224"/>
      <c r="I3618" s="232"/>
      <c r="J3618" s="224"/>
      <c r="K3618" s="224"/>
      <c r="L3618" s="224"/>
      <c r="M3618" s="233"/>
      <c r="N3618" s="224"/>
      <c r="P3618" s="233"/>
      <c r="Q3618" s="154"/>
      <c r="R3618" s="154"/>
      <c r="S3618" s="154"/>
      <c r="T3618" s="154"/>
      <c r="U3618" s="236"/>
      <c r="V3618" s="225"/>
      <c r="W3618" s="246"/>
      <c r="X3618" s="247"/>
      <c r="Y3618" s="248"/>
      <c r="Z3618" s="249"/>
      <c r="AA3618" s="249"/>
      <c r="AB3618" s="256"/>
      <c r="AC3618" s="256"/>
      <c r="AD3618" s="230"/>
      <c r="AE3618" s="251"/>
      <c r="AF3618" s="252"/>
      <c r="AG3618" s="255"/>
      <c r="AH3618" s="253"/>
      <c r="AI3618" s="230"/>
      <c r="AJ3618" s="230"/>
      <c r="AK3618" s="230"/>
      <c r="AL3618" s="230"/>
      <c r="AM3618" s="230"/>
      <c r="AN3618" s="230"/>
      <c r="AO3618" s="230"/>
      <c r="AP3618" s="230"/>
      <c r="AQ3618" s="230"/>
      <c r="AR3618" s="249"/>
      <c r="AS3618" s="230"/>
      <c r="AT3618" s="230"/>
      <c r="AU3618" s="230"/>
      <c r="AV3618" s="230"/>
      <c r="AW3618" s="230"/>
      <c r="AX3618" s="230"/>
      <c r="AY3618" s="230"/>
      <c r="AZ3618" s="230"/>
      <c r="BA3618" s="230"/>
      <c r="BB3618" s="230"/>
      <c r="BC3618" s="230"/>
      <c r="BD3618" s="230"/>
      <c r="BE3618" s="230"/>
      <c r="BF3618" s="230"/>
      <c r="BG3618" s="230"/>
      <c r="BH3618" s="230"/>
      <c r="BI3618" s="230"/>
      <c r="BJ3618" s="230"/>
      <c r="BK3618" s="230"/>
      <c r="BL3618" s="230"/>
      <c r="BM3618" s="230"/>
      <c r="BN3618" s="230"/>
      <c r="BO3618" s="230"/>
      <c r="BP3618" s="230"/>
      <c r="BQ3618" s="230"/>
      <c r="BR3618" s="230"/>
      <c r="BS3618" s="230"/>
      <c r="BT3618" s="230"/>
      <c r="BU3618" s="230"/>
      <c r="BV3618" s="230"/>
      <c r="BW3618" s="230"/>
      <c r="BX3618" s="230"/>
      <c r="BY3618" s="230"/>
      <c r="BZ3618" s="230"/>
      <c r="CA3618" s="230"/>
      <c r="CB3618" s="230"/>
      <c r="CC3618" s="230"/>
      <c r="CD3618" s="230"/>
      <c r="CE3618" s="230"/>
      <c r="CF3618" s="230"/>
      <c r="CG3618" s="230"/>
      <c r="CH3618" s="230"/>
      <c r="CI3618" s="230"/>
      <c r="CJ3618" s="230"/>
    </row>
    <row r="3619" spans="1:88" ht="14.25" customHeight="1">
      <c r="A3619" s="123"/>
      <c r="B3619" s="122"/>
      <c r="C3619" s="123"/>
      <c r="E3619" s="224"/>
      <c r="F3619" s="224"/>
      <c r="G3619" s="224"/>
      <c r="H3619" s="224"/>
      <c r="I3619" s="232"/>
      <c r="J3619" s="224"/>
      <c r="K3619" s="224"/>
      <c r="L3619" s="224"/>
      <c r="M3619" s="233"/>
      <c r="N3619" s="224"/>
      <c r="P3619" s="233"/>
      <c r="Q3619" s="154"/>
      <c r="R3619" s="154"/>
      <c r="S3619" s="154"/>
      <c r="T3619" s="154"/>
      <c r="U3619" s="236"/>
      <c r="V3619" s="225"/>
      <c r="W3619" s="246"/>
      <c r="X3619" s="247"/>
      <c r="Y3619" s="248"/>
      <c r="Z3619" s="249"/>
      <c r="AA3619" s="249"/>
      <c r="AB3619" s="256"/>
      <c r="AC3619" s="256"/>
      <c r="AD3619" s="230"/>
      <c r="AE3619" s="251"/>
      <c r="AF3619" s="252"/>
      <c r="AG3619" s="255"/>
      <c r="AH3619" s="253"/>
      <c r="AI3619" s="230"/>
      <c r="AJ3619" s="230"/>
      <c r="AK3619" s="230"/>
      <c r="AL3619" s="230"/>
      <c r="AM3619" s="230"/>
      <c r="AN3619" s="230"/>
      <c r="AO3619" s="230"/>
      <c r="AP3619" s="230"/>
      <c r="AQ3619" s="230"/>
      <c r="AR3619" s="249"/>
      <c r="AS3619" s="230"/>
      <c r="AT3619" s="230"/>
      <c r="AU3619" s="230"/>
      <c r="AV3619" s="230"/>
      <c r="AW3619" s="230"/>
      <c r="AX3619" s="230"/>
      <c r="AY3619" s="230"/>
      <c r="AZ3619" s="230"/>
      <c r="BA3619" s="230"/>
      <c r="BB3619" s="230"/>
      <c r="BC3619" s="230"/>
      <c r="BD3619" s="230"/>
      <c r="BE3619" s="230"/>
      <c r="BF3619" s="230"/>
      <c r="BG3619" s="230"/>
      <c r="BH3619" s="230"/>
      <c r="BI3619" s="230"/>
      <c r="BJ3619" s="230"/>
      <c r="BK3619" s="230"/>
      <c r="BL3619" s="230"/>
      <c r="BM3619" s="230"/>
      <c r="BN3619" s="230"/>
      <c r="BO3619" s="230"/>
      <c r="BP3619" s="230"/>
      <c r="BQ3619" s="230"/>
      <c r="BR3619" s="230"/>
      <c r="BS3619" s="230"/>
      <c r="BT3619" s="230"/>
      <c r="BU3619" s="230"/>
      <c r="BV3619" s="230"/>
      <c r="BW3619" s="230"/>
      <c r="BX3619" s="230"/>
      <c r="BY3619" s="230"/>
      <c r="BZ3619" s="230"/>
      <c r="CA3619" s="230"/>
      <c r="CB3619" s="230"/>
      <c r="CC3619" s="230"/>
      <c r="CD3619" s="230"/>
      <c r="CE3619" s="230"/>
      <c r="CF3619" s="230"/>
      <c r="CG3619" s="230"/>
      <c r="CH3619" s="230"/>
      <c r="CI3619" s="230"/>
      <c r="CJ3619" s="230"/>
    </row>
    <row r="3620" spans="1:88" ht="14.25" customHeight="1">
      <c r="A3620" s="123"/>
      <c r="B3620" s="122"/>
      <c r="C3620" s="123"/>
      <c r="E3620" s="224"/>
      <c r="F3620" s="224"/>
      <c r="G3620" s="224"/>
      <c r="H3620" s="224"/>
      <c r="I3620" s="232"/>
      <c r="J3620" s="224"/>
      <c r="K3620" s="224"/>
      <c r="L3620" s="224"/>
      <c r="M3620" s="233"/>
      <c r="N3620" s="224"/>
      <c r="P3620" s="233"/>
      <c r="Q3620" s="154"/>
      <c r="R3620" s="154"/>
      <c r="S3620" s="154"/>
      <c r="T3620" s="154"/>
      <c r="U3620" s="236"/>
      <c r="V3620" s="225"/>
      <c r="W3620" s="246"/>
      <c r="X3620" s="247"/>
      <c r="Y3620" s="248"/>
      <c r="Z3620" s="249"/>
      <c r="AA3620" s="249"/>
      <c r="AB3620" s="256"/>
      <c r="AC3620" s="256"/>
      <c r="AD3620" s="230"/>
      <c r="AE3620" s="251"/>
      <c r="AF3620" s="252"/>
      <c r="AG3620" s="255"/>
      <c r="AH3620" s="253"/>
      <c r="AI3620" s="230"/>
      <c r="AJ3620" s="230"/>
      <c r="AK3620" s="230"/>
      <c r="AL3620" s="230"/>
      <c r="AM3620" s="230"/>
      <c r="AN3620" s="230"/>
      <c r="AO3620" s="230"/>
      <c r="AP3620" s="230"/>
      <c r="AQ3620" s="230"/>
      <c r="AR3620" s="249"/>
      <c r="AS3620" s="230"/>
      <c r="AT3620" s="230"/>
      <c r="AU3620" s="230"/>
      <c r="AV3620" s="230"/>
      <c r="AW3620" s="230"/>
      <c r="AX3620" s="230"/>
      <c r="AY3620" s="230"/>
      <c r="AZ3620" s="230"/>
      <c r="BA3620" s="230"/>
      <c r="BB3620" s="230"/>
      <c r="BC3620" s="230"/>
      <c r="BD3620" s="230"/>
      <c r="BE3620" s="230"/>
      <c r="BF3620" s="230"/>
      <c r="BG3620" s="230"/>
      <c r="BH3620" s="230"/>
      <c r="BI3620" s="230"/>
      <c r="BJ3620" s="230"/>
      <c r="BK3620" s="230"/>
      <c r="BL3620" s="230"/>
      <c r="BM3620" s="230"/>
      <c r="BN3620" s="230"/>
      <c r="BO3620" s="230"/>
      <c r="BP3620" s="230"/>
      <c r="BQ3620" s="230"/>
      <c r="BR3620" s="230"/>
      <c r="BS3620" s="230"/>
      <c r="BT3620" s="230"/>
      <c r="BU3620" s="230"/>
      <c r="BV3620" s="230"/>
      <c r="BW3620" s="230"/>
      <c r="BX3620" s="230"/>
      <c r="BY3620" s="230"/>
      <c r="BZ3620" s="230"/>
      <c r="CA3620" s="230"/>
      <c r="CB3620" s="230"/>
      <c r="CC3620" s="230"/>
      <c r="CD3620" s="230"/>
      <c r="CE3620" s="230"/>
      <c r="CF3620" s="230"/>
      <c r="CG3620" s="230"/>
      <c r="CH3620" s="230"/>
      <c r="CI3620" s="230"/>
      <c r="CJ3620" s="230"/>
    </row>
    <row r="3621" spans="1:88" ht="14.25" customHeight="1">
      <c r="A3621" s="123"/>
      <c r="B3621" s="122"/>
      <c r="C3621" s="123"/>
      <c r="E3621" s="224"/>
      <c r="F3621" s="224"/>
      <c r="G3621" s="224"/>
      <c r="H3621" s="224"/>
      <c r="I3621" s="232"/>
      <c r="J3621" s="224"/>
      <c r="K3621" s="224"/>
      <c r="L3621" s="224"/>
      <c r="M3621" s="233"/>
      <c r="N3621" s="224"/>
      <c r="P3621" s="233"/>
      <c r="Q3621" s="154"/>
      <c r="R3621" s="154"/>
      <c r="S3621" s="154"/>
      <c r="T3621" s="154"/>
      <c r="U3621" s="236"/>
      <c r="V3621" s="225"/>
      <c r="W3621" s="246"/>
      <c r="X3621" s="247"/>
      <c r="Y3621" s="248"/>
      <c r="Z3621" s="249"/>
      <c r="AA3621" s="249"/>
      <c r="AB3621" s="256"/>
      <c r="AC3621" s="256"/>
      <c r="AD3621" s="230"/>
      <c r="AE3621" s="251"/>
      <c r="AF3621" s="252"/>
      <c r="AG3621" s="255"/>
      <c r="AH3621" s="253"/>
      <c r="AI3621" s="230"/>
      <c r="AJ3621" s="230"/>
      <c r="AK3621" s="230"/>
      <c r="AL3621" s="230"/>
      <c r="AM3621" s="230"/>
      <c r="AN3621" s="230"/>
      <c r="AO3621" s="230"/>
      <c r="AP3621" s="230"/>
      <c r="AQ3621" s="230"/>
      <c r="AR3621" s="249"/>
      <c r="AS3621" s="230"/>
      <c r="AT3621" s="230"/>
      <c r="AU3621" s="230"/>
      <c r="AV3621" s="230"/>
      <c r="AW3621" s="230"/>
      <c r="AX3621" s="230"/>
      <c r="AY3621" s="230"/>
      <c r="AZ3621" s="230"/>
      <c r="BA3621" s="230"/>
      <c r="BB3621" s="230"/>
      <c r="BC3621" s="230"/>
      <c r="BD3621" s="230"/>
      <c r="BE3621" s="230"/>
      <c r="BF3621" s="230"/>
      <c r="BG3621" s="230"/>
      <c r="BH3621" s="230"/>
      <c r="BI3621" s="230"/>
      <c r="BJ3621" s="230"/>
      <c r="BK3621" s="230"/>
      <c r="BL3621" s="230"/>
      <c r="BM3621" s="230"/>
      <c r="BN3621" s="230"/>
      <c r="BO3621" s="230"/>
      <c r="BP3621" s="230"/>
      <c r="BQ3621" s="230"/>
      <c r="BR3621" s="230"/>
      <c r="BS3621" s="230"/>
      <c r="BT3621" s="230"/>
      <c r="BU3621" s="230"/>
      <c r="BV3621" s="230"/>
      <c r="BW3621" s="230"/>
      <c r="BX3621" s="230"/>
      <c r="BY3621" s="230"/>
      <c r="BZ3621" s="230"/>
      <c r="CA3621" s="230"/>
      <c r="CB3621" s="230"/>
      <c r="CC3621" s="230"/>
      <c r="CD3621" s="230"/>
      <c r="CE3621" s="230"/>
      <c r="CF3621" s="230"/>
      <c r="CG3621" s="230"/>
      <c r="CH3621" s="230"/>
      <c r="CI3621" s="230"/>
      <c r="CJ3621" s="230"/>
    </row>
    <row r="3622" spans="1:88" ht="14.25" customHeight="1">
      <c r="A3622" s="123"/>
      <c r="B3622" s="122"/>
      <c r="C3622" s="123"/>
      <c r="E3622" s="224"/>
      <c r="F3622" s="224"/>
      <c r="G3622" s="224"/>
      <c r="H3622" s="224"/>
      <c r="I3622" s="232"/>
      <c r="J3622" s="224"/>
      <c r="K3622" s="224"/>
      <c r="L3622" s="224"/>
      <c r="M3622" s="233"/>
      <c r="N3622" s="224"/>
      <c r="P3622" s="233"/>
      <c r="Q3622" s="154"/>
      <c r="R3622" s="154"/>
      <c r="S3622" s="154"/>
      <c r="T3622" s="154"/>
      <c r="U3622" s="236"/>
      <c r="V3622" s="225"/>
      <c r="W3622" s="246"/>
      <c r="X3622" s="247"/>
      <c r="Y3622" s="248"/>
      <c r="Z3622" s="249"/>
      <c r="AA3622" s="249"/>
      <c r="AB3622" s="256"/>
      <c r="AC3622" s="256"/>
      <c r="AD3622" s="230"/>
      <c r="AE3622" s="251"/>
      <c r="AF3622" s="252"/>
      <c r="AG3622" s="255"/>
      <c r="AH3622" s="253"/>
      <c r="AI3622" s="230"/>
      <c r="AJ3622" s="230"/>
      <c r="AK3622" s="230"/>
      <c r="AL3622" s="230"/>
      <c r="AM3622" s="230"/>
      <c r="AN3622" s="230"/>
      <c r="AO3622" s="230"/>
      <c r="AP3622" s="230"/>
      <c r="AQ3622" s="230"/>
      <c r="AR3622" s="249"/>
      <c r="AS3622" s="230"/>
      <c r="AT3622" s="230"/>
      <c r="AU3622" s="230"/>
      <c r="AV3622" s="230"/>
      <c r="AW3622" s="230"/>
      <c r="AX3622" s="230"/>
      <c r="AY3622" s="230"/>
      <c r="AZ3622" s="230"/>
      <c r="BA3622" s="230"/>
      <c r="BB3622" s="230"/>
      <c r="BC3622" s="230"/>
      <c r="BD3622" s="230"/>
      <c r="BE3622" s="230"/>
      <c r="BF3622" s="230"/>
      <c r="BG3622" s="230"/>
      <c r="BH3622" s="230"/>
      <c r="BI3622" s="230"/>
      <c r="BJ3622" s="230"/>
      <c r="BK3622" s="230"/>
      <c r="BL3622" s="230"/>
      <c r="BM3622" s="230"/>
      <c r="BN3622" s="230"/>
      <c r="BO3622" s="230"/>
      <c r="BP3622" s="230"/>
      <c r="BQ3622" s="230"/>
      <c r="BR3622" s="230"/>
      <c r="BS3622" s="230"/>
      <c r="BT3622" s="230"/>
      <c r="BU3622" s="230"/>
      <c r="BV3622" s="230"/>
      <c r="BW3622" s="230"/>
      <c r="BX3622" s="230"/>
      <c r="BY3622" s="230"/>
      <c r="BZ3622" s="230"/>
      <c r="CA3622" s="230"/>
      <c r="CB3622" s="230"/>
      <c r="CC3622" s="230"/>
      <c r="CD3622" s="230"/>
      <c r="CE3622" s="230"/>
      <c r="CF3622" s="230"/>
      <c r="CG3622" s="230"/>
      <c r="CH3622" s="230"/>
      <c r="CI3622" s="230"/>
      <c r="CJ3622" s="230"/>
    </row>
    <row r="3623" spans="1:88" ht="14.25" customHeight="1">
      <c r="A3623" s="123"/>
      <c r="B3623" s="122"/>
      <c r="C3623" s="123"/>
      <c r="E3623" s="224"/>
      <c r="F3623" s="224"/>
      <c r="G3623" s="224"/>
      <c r="H3623" s="224"/>
      <c r="I3623" s="232"/>
      <c r="J3623" s="224"/>
      <c r="K3623" s="224"/>
      <c r="L3623" s="224"/>
      <c r="M3623" s="233"/>
      <c r="N3623" s="224"/>
      <c r="P3623" s="233"/>
      <c r="Q3623" s="154"/>
      <c r="R3623" s="154"/>
      <c r="S3623" s="154"/>
      <c r="T3623" s="154"/>
      <c r="U3623" s="236"/>
      <c r="V3623" s="225"/>
      <c r="W3623" s="246"/>
      <c r="X3623" s="247"/>
      <c r="Y3623" s="248"/>
      <c r="Z3623" s="249"/>
      <c r="AA3623" s="249"/>
      <c r="AB3623" s="256"/>
      <c r="AC3623" s="256"/>
      <c r="AD3623" s="230"/>
      <c r="AE3623" s="251"/>
      <c r="AF3623" s="252"/>
      <c r="AG3623" s="255"/>
      <c r="AH3623" s="253"/>
      <c r="AI3623" s="230"/>
      <c r="AJ3623" s="230"/>
      <c r="AK3623" s="230"/>
      <c r="AL3623" s="230"/>
      <c r="AM3623" s="230"/>
      <c r="AN3623" s="230"/>
      <c r="AO3623" s="230"/>
      <c r="AP3623" s="230"/>
      <c r="AQ3623" s="230"/>
      <c r="AR3623" s="249"/>
      <c r="AS3623" s="230"/>
      <c r="AT3623" s="230"/>
      <c r="AU3623" s="230"/>
      <c r="AV3623" s="230"/>
      <c r="AW3623" s="230"/>
      <c r="AX3623" s="230"/>
      <c r="AY3623" s="230"/>
      <c r="AZ3623" s="230"/>
      <c r="BA3623" s="230"/>
      <c r="BB3623" s="230"/>
      <c r="BC3623" s="230"/>
      <c r="BD3623" s="230"/>
      <c r="BE3623" s="230"/>
      <c r="BF3623" s="230"/>
      <c r="BG3623" s="230"/>
      <c r="BH3623" s="230"/>
      <c r="BI3623" s="230"/>
      <c r="BJ3623" s="230"/>
      <c r="BK3623" s="230"/>
      <c r="BL3623" s="230"/>
      <c r="BM3623" s="230"/>
      <c r="BN3623" s="230"/>
      <c r="BO3623" s="230"/>
      <c r="BP3623" s="230"/>
      <c r="BQ3623" s="230"/>
      <c r="BR3623" s="230"/>
      <c r="BS3623" s="230"/>
      <c r="BT3623" s="230"/>
      <c r="BU3623" s="230"/>
      <c r="BV3623" s="230"/>
      <c r="BW3623" s="230"/>
      <c r="BX3623" s="230"/>
      <c r="BY3623" s="230"/>
      <c r="BZ3623" s="230"/>
      <c r="CA3623" s="230"/>
      <c r="CB3623" s="230"/>
      <c r="CC3623" s="230"/>
      <c r="CD3623" s="230"/>
      <c r="CE3623" s="230"/>
      <c r="CF3623" s="230"/>
      <c r="CG3623" s="230"/>
      <c r="CH3623" s="230"/>
      <c r="CI3623" s="230"/>
      <c r="CJ3623" s="230"/>
    </row>
    <row r="3624" spans="1:88" ht="14.25" customHeight="1">
      <c r="A3624" s="123"/>
      <c r="B3624" s="122"/>
      <c r="C3624" s="123"/>
      <c r="E3624" s="224"/>
      <c r="F3624" s="224"/>
      <c r="G3624" s="224"/>
      <c r="H3624" s="224"/>
      <c r="I3624" s="232"/>
      <c r="J3624" s="224"/>
      <c r="K3624" s="224"/>
      <c r="L3624" s="224"/>
      <c r="M3624" s="233"/>
      <c r="N3624" s="224"/>
      <c r="P3624" s="233"/>
      <c r="Q3624" s="154"/>
      <c r="R3624" s="154"/>
      <c r="S3624" s="154"/>
      <c r="T3624" s="154"/>
      <c r="U3624" s="236"/>
      <c r="V3624" s="225"/>
      <c r="W3624" s="246"/>
      <c r="X3624" s="247"/>
      <c r="Y3624" s="248"/>
      <c r="Z3624" s="249"/>
      <c r="AA3624" s="249"/>
      <c r="AB3624" s="256"/>
      <c r="AC3624" s="256"/>
      <c r="AD3624" s="230"/>
      <c r="AE3624" s="251"/>
      <c r="AF3624" s="252"/>
      <c r="AG3624" s="255"/>
      <c r="AH3624" s="253"/>
      <c r="AI3624" s="230"/>
      <c r="AJ3624" s="230"/>
      <c r="AK3624" s="230"/>
      <c r="AL3624" s="230"/>
      <c r="AM3624" s="230"/>
      <c r="AN3624" s="230"/>
      <c r="AO3624" s="230"/>
      <c r="AP3624" s="230"/>
      <c r="AQ3624" s="230"/>
      <c r="AR3624" s="249"/>
      <c r="AS3624" s="230"/>
      <c r="AT3624" s="230"/>
      <c r="AU3624" s="230"/>
      <c r="AV3624" s="230"/>
      <c r="AW3624" s="230"/>
      <c r="AX3624" s="230"/>
      <c r="AY3624" s="230"/>
      <c r="AZ3624" s="230"/>
      <c r="BA3624" s="230"/>
      <c r="BB3624" s="230"/>
      <c r="BC3624" s="230"/>
      <c r="BD3624" s="230"/>
      <c r="BE3624" s="230"/>
      <c r="BF3624" s="230"/>
      <c r="BG3624" s="230"/>
      <c r="BH3624" s="230"/>
      <c r="BI3624" s="230"/>
      <c r="BJ3624" s="230"/>
      <c r="BK3624" s="230"/>
      <c r="BL3624" s="230"/>
      <c r="BM3624" s="230"/>
      <c r="BN3624" s="230"/>
      <c r="BO3624" s="230"/>
      <c r="BP3624" s="230"/>
      <c r="BQ3624" s="230"/>
      <c r="BR3624" s="230"/>
      <c r="BS3624" s="230"/>
      <c r="BT3624" s="230"/>
      <c r="BU3624" s="230"/>
      <c r="BV3624" s="230"/>
      <c r="BW3624" s="230"/>
      <c r="BX3624" s="230"/>
      <c r="BY3624" s="230"/>
      <c r="BZ3624" s="230"/>
      <c r="CA3624" s="230"/>
      <c r="CB3624" s="230"/>
      <c r="CC3624" s="230"/>
      <c r="CD3624" s="230"/>
      <c r="CE3624" s="230"/>
      <c r="CF3624" s="230"/>
      <c r="CG3624" s="230"/>
      <c r="CH3624" s="230"/>
      <c r="CI3624" s="230"/>
      <c r="CJ3624" s="230"/>
    </row>
    <row r="3625" spans="1:88" ht="14.25" customHeight="1">
      <c r="A3625" s="123"/>
      <c r="B3625" s="122"/>
      <c r="C3625" s="123"/>
      <c r="E3625" s="224"/>
      <c r="F3625" s="224"/>
      <c r="G3625" s="224"/>
      <c r="H3625" s="224"/>
      <c r="I3625" s="232"/>
      <c r="J3625" s="224"/>
      <c r="K3625" s="224"/>
      <c r="L3625" s="224"/>
      <c r="M3625" s="233"/>
      <c r="N3625" s="224"/>
      <c r="P3625" s="233"/>
      <c r="Q3625" s="154"/>
      <c r="R3625" s="154"/>
      <c r="S3625" s="154"/>
      <c r="T3625" s="154"/>
      <c r="U3625" s="236"/>
      <c r="V3625" s="225"/>
      <c r="W3625" s="246"/>
      <c r="X3625" s="247"/>
      <c r="Y3625" s="248"/>
      <c r="Z3625" s="249"/>
      <c r="AA3625" s="249"/>
      <c r="AB3625" s="256"/>
      <c r="AC3625" s="256"/>
      <c r="AD3625" s="230"/>
      <c r="AE3625" s="251"/>
      <c r="AF3625" s="252"/>
      <c r="AG3625" s="255"/>
      <c r="AH3625" s="253"/>
      <c r="AI3625" s="230"/>
      <c r="AJ3625" s="230"/>
      <c r="AK3625" s="230"/>
      <c r="AL3625" s="230"/>
      <c r="AM3625" s="230"/>
      <c r="AN3625" s="230"/>
      <c r="AO3625" s="230"/>
      <c r="AP3625" s="230"/>
      <c r="AQ3625" s="230"/>
      <c r="AR3625" s="249"/>
      <c r="AS3625" s="230"/>
      <c r="AT3625" s="230"/>
      <c r="AU3625" s="230"/>
      <c r="AV3625" s="230"/>
      <c r="AW3625" s="230"/>
      <c r="AX3625" s="230"/>
      <c r="AY3625" s="230"/>
      <c r="AZ3625" s="230"/>
      <c r="BA3625" s="230"/>
      <c r="BB3625" s="230"/>
      <c r="BC3625" s="230"/>
      <c r="BD3625" s="230"/>
      <c r="BE3625" s="230"/>
      <c r="BF3625" s="230"/>
      <c r="BG3625" s="230"/>
      <c r="BH3625" s="230"/>
      <c r="BI3625" s="230"/>
      <c r="BJ3625" s="230"/>
      <c r="BK3625" s="230"/>
      <c r="BL3625" s="230"/>
      <c r="BM3625" s="230"/>
      <c r="BN3625" s="230"/>
      <c r="BO3625" s="230"/>
      <c r="BP3625" s="230"/>
      <c r="BQ3625" s="230"/>
      <c r="BR3625" s="230"/>
      <c r="BS3625" s="230"/>
      <c r="BT3625" s="230"/>
      <c r="BU3625" s="230"/>
      <c r="BV3625" s="230"/>
      <c r="BW3625" s="230"/>
      <c r="BX3625" s="230"/>
      <c r="BY3625" s="230"/>
      <c r="BZ3625" s="230"/>
      <c r="CA3625" s="230"/>
      <c r="CB3625" s="230"/>
      <c r="CC3625" s="230"/>
      <c r="CD3625" s="230"/>
      <c r="CE3625" s="230"/>
      <c r="CF3625" s="230"/>
      <c r="CG3625" s="230"/>
      <c r="CH3625" s="230"/>
      <c r="CI3625" s="230"/>
      <c r="CJ3625" s="230"/>
    </row>
    <row r="3626" spans="1:88" ht="14.25" customHeight="1">
      <c r="A3626" s="123"/>
      <c r="B3626" s="122"/>
      <c r="C3626" s="123"/>
      <c r="E3626" s="224"/>
      <c r="F3626" s="224"/>
      <c r="G3626" s="224"/>
      <c r="H3626" s="224"/>
      <c r="I3626" s="232"/>
      <c r="J3626" s="224"/>
      <c r="K3626" s="224"/>
      <c r="L3626" s="224"/>
      <c r="M3626" s="233"/>
      <c r="N3626" s="224"/>
      <c r="P3626" s="233"/>
      <c r="Q3626" s="154"/>
      <c r="R3626" s="154"/>
      <c r="S3626" s="154"/>
      <c r="T3626" s="154"/>
      <c r="U3626" s="236"/>
      <c r="V3626" s="225"/>
      <c r="W3626" s="246"/>
      <c r="X3626" s="247"/>
      <c r="Y3626" s="248"/>
      <c r="Z3626" s="249"/>
      <c r="AA3626" s="249"/>
      <c r="AB3626" s="256"/>
      <c r="AC3626" s="256"/>
      <c r="AD3626" s="230"/>
      <c r="AE3626" s="251"/>
      <c r="AF3626" s="252"/>
      <c r="AG3626" s="255"/>
      <c r="AH3626" s="253"/>
      <c r="AI3626" s="230"/>
      <c r="AJ3626" s="230"/>
      <c r="AK3626" s="230"/>
      <c r="AL3626" s="230"/>
      <c r="AM3626" s="230"/>
      <c r="AN3626" s="230"/>
      <c r="AO3626" s="230"/>
      <c r="AP3626" s="230"/>
      <c r="AQ3626" s="230"/>
      <c r="AR3626" s="249"/>
      <c r="AS3626" s="230"/>
      <c r="AT3626" s="230"/>
      <c r="AU3626" s="230"/>
      <c r="AV3626" s="230"/>
      <c r="AW3626" s="230"/>
      <c r="AX3626" s="230"/>
      <c r="AY3626" s="230"/>
      <c r="AZ3626" s="230"/>
      <c r="BA3626" s="230"/>
      <c r="BB3626" s="230"/>
      <c r="BC3626" s="230"/>
      <c r="BD3626" s="230"/>
      <c r="BE3626" s="230"/>
      <c r="BF3626" s="230"/>
      <c r="BG3626" s="230"/>
      <c r="BH3626" s="230"/>
      <c r="BI3626" s="230"/>
      <c r="BJ3626" s="230"/>
      <c r="BK3626" s="230"/>
      <c r="BL3626" s="230"/>
      <c r="BM3626" s="230"/>
      <c r="BN3626" s="230"/>
      <c r="BO3626" s="230"/>
      <c r="BP3626" s="230"/>
      <c r="BQ3626" s="230"/>
      <c r="BR3626" s="230"/>
      <c r="BS3626" s="230"/>
      <c r="BT3626" s="230"/>
      <c r="BU3626" s="230"/>
      <c r="BV3626" s="230"/>
      <c r="BW3626" s="230"/>
      <c r="BX3626" s="230"/>
      <c r="BY3626" s="230"/>
      <c r="BZ3626" s="230"/>
      <c r="CA3626" s="230"/>
      <c r="CB3626" s="230"/>
      <c r="CC3626" s="230"/>
      <c r="CD3626" s="230"/>
      <c r="CE3626" s="230"/>
      <c r="CF3626" s="230"/>
      <c r="CG3626" s="230"/>
      <c r="CH3626" s="230"/>
      <c r="CI3626" s="230"/>
      <c r="CJ3626" s="230"/>
    </row>
    <row r="3627" spans="1:88" ht="14.25" customHeight="1">
      <c r="A3627" s="123"/>
      <c r="B3627" s="122"/>
      <c r="C3627" s="123"/>
      <c r="E3627" s="224"/>
      <c r="F3627" s="224"/>
      <c r="G3627" s="224"/>
      <c r="H3627" s="224"/>
      <c r="I3627" s="232"/>
      <c r="J3627" s="224"/>
      <c r="K3627" s="224"/>
      <c r="L3627" s="224"/>
      <c r="M3627" s="233"/>
      <c r="N3627" s="224"/>
      <c r="P3627" s="233"/>
      <c r="Q3627" s="154"/>
      <c r="R3627" s="154"/>
      <c r="S3627" s="154"/>
      <c r="T3627" s="154"/>
      <c r="U3627" s="236"/>
      <c r="V3627" s="225"/>
      <c r="W3627" s="246"/>
      <c r="X3627" s="247"/>
      <c r="Y3627" s="248"/>
      <c r="Z3627" s="249"/>
      <c r="AA3627" s="249"/>
      <c r="AB3627" s="256"/>
      <c r="AC3627" s="256"/>
      <c r="AD3627" s="230"/>
      <c r="AE3627" s="251"/>
      <c r="AF3627" s="252"/>
      <c r="AG3627" s="255"/>
      <c r="AH3627" s="253"/>
      <c r="AI3627" s="230"/>
      <c r="AJ3627" s="230"/>
      <c r="AK3627" s="230"/>
      <c r="AL3627" s="230"/>
      <c r="AM3627" s="230"/>
      <c r="AN3627" s="230"/>
      <c r="AO3627" s="230"/>
      <c r="AP3627" s="230"/>
      <c r="AQ3627" s="230"/>
      <c r="AR3627" s="249"/>
      <c r="AS3627" s="230"/>
      <c r="AT3627" s="230"/>
      <c r="AU3627" s="230"/>
      <c r="AV3627" s="230"/>
      <c r="AW3627" s="230"/>
      <c r="AX3627" s="230"/>
      <c r="AY3627" s="230"/>
      <c r="AZ3627" s="230"/>
      <c r="BA3627" s="230"/>
      <c r="BB3627" s="230"/>
      <c r="BC3627" s="230"/>
      <c r="BD3627" s="230"/>
      <c r="BE3627" s="230"/>
      <c r="BF3627" s="230"/>
      <c r="BG3627" s="230"/>
      <c r="BH3627" s="230"/>
      <c r="BI3627" s="230"/>
      <c r="BJ3627" s="230"/>
      <c r="BK3627" s="230"/>
      <c r="BL3627" s="230"/>
      <c r="BM3627" s="230"/>
      <c r="BN3627" s="230"/>
      <c r="BO3627" s="230"/>
      <c r="BP3627" s="230"/>
      <c r="BQ3627" s="230"/>
      <c r="BR3627" s="230"/>
      <c r="BS3627" s="230"/>
      <c r="BT3627" s="230"/>
      <c r="BU3627" s="230"/>
      <c r="BV3627" s="230"/>
      <c r="BW3627" s="230"/>
      <c r="BX3627" s="230"/>
      <c r="BY3627" s="230"/>
      <c r="BZ3627" s="230"/>
      <c r="CA3627" s="230"/>
      <c r="CB3627" s="230"/>
      <c r="CC3627" s="230"/>
      <c r="CD3627" s="230"/>
      <c r="CE3627" s="230"/>
      <c r="CF3627" s="230"/>
      <c r="CG3627" s="230"/>
      <c r="CH3627" s="230"/>
      <c r="CI3627" s="230"/>
      <c r="CJ3627" s="230"/>
    </row>
    <row r="3628" spans="1:88" ht="14.25" customHeight="1">
      <c r="A3628" s="123"/>
      <c r="B3628" s="122"/>
      <c r="C3628" s="123"/>
      <c r="E3628" s="224"/>
      <c r="F3628" s="224"/>
      <c r="G3628" s="224"/>
      <c r="H3628" s="224"/>
      <c r="I3628" s="232"/>
      <c r="J3628" s="224"/>
      <c r="K3628" s="224"/>
      <c r="L3628" s="224"/>
      <c r="M3628" s="233"/>
      <c r="N3628" s="224"/>
      <c r="P3628" s="233"/>
      <c r="Q3628" s="154"/>
      <c r="R3628" s="154"/>
      <c r="S3628" s="154"/>
      <c r="T3628" s="154"/>
      <c r="U3628" s="236"/>
      <c r="V3628" s="225"/>
      <c r="W3628" s="246"/>
      <c r="X3628" s="247"/>
      <c r="Y3628" s="248"/>
      <c r="Z3628" s="249"/>
      <c r="AA3628" s="249"/>
      <c r="AB3628" s="256"/>
      <c r="AC3628" s="256"/>
      <c r="AD3628" s="230"/>
      <c r="AE3628" s="251"/>
      <c r="AF3628" s="252"/>
      <c r="AG3628" s="255"/>
      <c r="AH3628" s="253"/>
      <c r="AI3628" s="230"/>
      <c r="AJ3628" s="230"/>
      <c r="AK3628" s="230"/>
      <c r="AL3628" s="230"/>
      <c r="AM3628" s="230"/>
      <c r="AN3628" s="230"/>
      <c r="AO3628" s="230"/>
      <c r="AP3628" s="230"/>
      <c r="AQ3628" s="230"/>
      <c r="AR3628" s="249"/>
      <c r="AS3628" s="230"/>
      <c r="AT3628" s="230"/>
      <c r="AU3628" s="230"/>
      <c r="AV3628" s="230"/>
      <c r="AW3628" s="230"/>
      <c r="AX3628" s="230"/>
      <c r="AY3628" s="230"/>
      <c r="AZ3628" s="230"/>
      <c r="BA3628" s="230"/>
      <c r="BB3628" s="230"/>
      <c r="BC3628" s="230"/>
      <c r="BD3628" s="230"/>
      <c r="BE3628" s="230"/>
      <c r="BF3628" s="230"/>
      <c r="BG3628" s="230"/>
      <c r="BH3628" s="230"/>
      <c r="BI3628" s="230"/>
      <c r="BJ3628" s="230"/>
      <c r="BK3628" s="230"/>
      <c r="BL3628" s="230"/>
      <c r="BM3628" s="230"/>
      <c r="BN3628" s="230"/>
      <c r="BO3628" s="230"/>
      <c r="BP3628" s="230"/>
      <c r="BQ3628" s="230"/>
      <c r="BR3628" s="230"/>
      <c r="BS3628" s="230"/>
      <c r="BT3628" s="230"/>
      <c r="BU3628" s="230"/>
      <c r="BV3628" s="230"/>
      <c r="BW3628" s="230"/>
      <c r="BX3628" s="230"/>
      <c r="BY3628" s="230"/>
      <c r="BZ3628" s="230"/>
      <c r="CA3628" s="230"/>
      <c r="CB3628" s="230"/>
      <c r="CC3628" s="230"/>
      <c r="CD3628" s="230"/>
      <c r="CE3628" s="230"/>
      <c r="CF3628" s="230"/>
      <c r="CG3628" s="230"/>
      <c r="CH3628" s="230"/>
      <c r="CI3628" s="230"/>
      <c r="CJ3628" s="230"/>
    </row>
    <row r="3629" spans="1:88" ht="14.25" customHeight="1">
      <c r="A3629" s="123"/>
      <c r="B3629" s="122"/>
      <c r="C3629" s="123"/>
      <c r="E3629" s="224"/>
      <c r="F3629" s="224"/>
      <c r="G3629" s="224"/>
      <c r="H3629" s="224"/>
      <c r="I3629" s="232"/>
      <c r="J3629" s="224"/>
      <c r="K3629" s="224"/>
      <c r="L3629" s="224"/>
      <c r="M3629" s="233"/>
      <c r="N3629" s="224"/>
      <c r="P3629" s="233"/>
      <c r="Q3629" s="154"/>
      <c r="R3629" s="154"/>
      <c r="S3629" s="154"/>
      <c r="T3629" s="154"/>
      <c r="U3629" s="236"/>
      <c r="V3629" s="225"/>
      <c r="W3629" s="246"/>
      <c r="X3629" s="247"/>
      <c r="Y3629" s="248"/>
      <c r="Z3629" s="249"/>
      <c r="AA3629" s="249"/>
      <c r="AB3629" s="256"/>
      <c r="AC3629" s="256"/>
      <c r="AD3629" s="230"/>
      <c r="AE3629" s="251"/>
      <c r="AF3629" s="252"/>
      <c r="AG3629" s="255"/>
      <c r="AH3629" s="253"/>
      <c r="AI3629" s="230"/>
      <c r="AJ3629" s="230"/>
      <c r="AK3629" s="230"/>
      <c r="AL3629" s="230"/>
      <c r="AM3629" s="230"/>
      <c r="AN3629" s="230"/>
      <c r="AO3629" s="230"/>
      <c r="AP3629" s="230"/>
      <c r="AQ3629" s="230"/>
      <c r="AR3629" s="249"/>
      <c r="AS3629" s="230"/>
      <c r="AT3629" s="230"/>
      <c r="AU3629" s="230"/>
      <c r="AV3629" s="230"/>
      <c r="AW3629" s="230"/>
      <c r="AX3629" s="230"/>
      <c r="AY3629" s="230"/>
      <c r="AZ3629" s="230"/>
      <c r="BA3629" s="230"/>
      <c r="BB3629" s="230"/>
      <c r="BC3629" s="230"/>
      <c r="BD3629" s="230"/>
      <c r="BE3629" s="230"/>
      <c r="BF3629" s="230"/>
      <c r="BG3629" s="230"/>
      <c r="BH3629" s="230"/>
      <c r="BI3629" s="230"/>
      <c r="BJ3629" s="230"/>
      <c r="BK3629" s="230"/>
      <c r="BL3629" s="230"/>
      <c r="BM3629" s="230"/>
      <c r="BN3629" s="230"/>
      <c r="BO3629" s="230"/>
      <c r="BP3629" s="230"/>
      <c r="BQ3629" s="230"/>
      <c r="BR3629" s="230"/>
      <c r="BS3629" s="230"/>
      <c r="BT3629" s="230"/>
      <c r="BU3629" s="230"/>
      <c r="BV3629" s="230"/>
      <c r="BW3629" s="230"/>
      <c r="BX3629" s="230"/>
      <c r="BY3629" s="230"/>
      <c r="BZ3629" s="230"/>
      <c r="CA3629" s="230"/>
      <c r="CB3629" s="230"/>
      <c r="CC3629" s="230"/>
      <c r="CD3629" s="230"/>
      <c r="CE3629" s="230"/>
      <c r="CF3629" s="230"/>
      <c r="CG3629" s="230"/>
      <c r="CH3629" s="230"/>
      <c r="CI3629" s="230"/>
      <c r="CJ3629" s="230"/>
    </row>
    <row r="3630" spans="1:88" ht="14.25" customHeight="1">
      <c r="A3630" s="123"/>
      <c r="B3630" s="122"/>
      <c r="C3630" s="123"/>
      <c r="E3630" s="224"/>
      <c r="F3630" s="224"/>
      <c r="G3630" s="224"/>
      <c r="H3630" s="224"/>
      <c r="I3630" s="232"/>
      <c r="J3630" s="224"/>
      <c r="K3630" s="224"/>
      <c r="L3630" s="224"/>
      <c r="M3630" s="233"/>
      <c r="N3630" s="224"/>
      <c r="P3630" s="233"/>
      <c r="Q3630" s="154"/>
      <c r="R3630" s="154"/>
      <c r="S3630" s="154"/>
      <c r="T3630" s="154"/>
      <c r="U3630" s="236"/>
      <c r="V3630" s="225"/>
      <c r="W3630" s="246"/>
      <c r="X3630" s="247"/>
      <c r="Y3630" s="248"/>
      <c r="Z3630" s="249"/>
      <c r="AA3630" s="249"/>
      <c r="AB3630" s="256"/>
      <c r="AC3630" s="256"/>
      <c r="AD3630" s="230"/>
      <c r="AE3630" s="251"/>
      <c r="AF3630" s="252"/>
      <c r="AG3630" s="255"/>
      <c r="AH3630" s="253"/>
      <c r="AI3630" s="230"/>
      <c r="AJ3630" s="230"/>
      <c r="AK3630" s="230"/>
      <c r="AL3630" s="230"/>
      <c r="AM3630" s="230"/>
      <c r="AN3630" s="230"/>
      <c r="AO3630" s="230"/>
      <c r="AP3630" s="230"/>
      <c r="AQ3630" s="230"/>
      <c r="AR3630" s="249"/>
      <c r="AS3630" s="230"/>
      <c r="AT3630" s="230"/>
      <c r="AU3630" s="230"/>
      <c r="AV3630" s="230"/>
      <c r="AW3630" s="230"/>
      <c r="AX3630" s="230"/>
      <c r="AY3630" s="230"/>
      <c r="AZ3630" s="230"/>
      <c r="BA3630" s="230"/>
      <c r="BB3630" s="230"/>
      <c r="BC3630" s="230"/>
      <c r="BD3630" s="230"/>
      <c r="BE3630" s="230"/>
      <c r="BF3630" s="230"/>
      <c r="BG3630" s="230"/>
      <c r="BH3630" s="230"/>
      <c r="BI3630" s="230"/>
      <c r="BJ3630" s="230"/>
      <c r="BK3630" s="230"/>
      <c r="BL3630" s="230"/>
      <c r="BM3630" s="230"/>
      <c r="BN3630" s="230"/>
      <c r="BO3630" s="230"/>
      <c r="BP3630" s="230"/>
      <c r="BQ3630" s="230"/>
      <c r="BR3630" s="230"/>
      <c r="BS3630" s="230"/>
      <c r="BT3630" s="230"/>
      <c r="BU3630" s="230"/>
      <c r="BV3630" s="230"/>
      <c r="BW3630" s="230"/>
      <c r="BX3630" s="230"/>
      <c r="BY3630" s="230"/>
      <c r="BZ3630" s="230"/>
      <c r="CA3630" s="230"/>
      <c r="CB3630" s="230"/>
      <c r="CC3630" s="230"/>
      <c r="CD3630" s="230"/>
      <c r="CE3630" s="230"/>
      <c r="CF3630" s="230"/>
      <c r="CG3630" s="230"/>
      <c r="CH3630" s="230"/>
      <c r="CI3630" s="230"/>
      <c r="CJ3630" s="230"/>
    </row>
    <row r="3631" spans="1:88" ht="14.25" customHeight="1">
      <c r="A3631" s="123"/>
      <c r="B3631" s="122"/>
      <c r="C3631" s="123"/>
      <c r="E3631" s="224"/>
      <c r="F3631" s="224"/>
      <c r="G3631" s="224"/>
      <c r="H3631" s="224"/>
      <c r="I3631" s="232"/>
      <c r="J3631" s="224"/>
      <c r="K3631" s="224"/>
      <c r="L3631" s="224"/>
      <c r="M3631" s="233"/>
      <c r="N3631" s="224"/>
      <c r="P3631" s="233"/>
      <c r="Q3631" s="154"/>
      <c r="R3631" s="154"/>
      <c r="S3631" s="154"/>
      <c r="T3631" s="154"/>
      <c r="U3631" s="236"/>
      <c r="V3631" s="225"/>
      <c r="W3631" s="246"/>
      <c r="X3631" s="247"/>
      <c r="Y3631" s="248"/>
      <c r="Z3631" s="249"/>
      <c r="AA3631" s="249"/>
      <c r="AB3631" s="256"/>
      <c r="AC3631" s="256"/>
      <c r="AD3631" s="230"/>
      <c r="AE3631" s="251"/>
      <c r="AF3631" s="252"/>
      <c r="AG3631" s="255"/>
      <c r="AH3631" s="253"/>
      <c r="AI3631" s="230"/>
      <c r="AJ3631" s="230"/>
      <c r="AK3631" s="230"/>
      <c r="AL3631" s="230"/>
      <c r="AM3631" s="230"/>
      <c r="AN3631" s="230"/>
      <c r="AO3631" s="230"/>
      <c r="AP3631" s="230"/>
      <c r="AQ3631" s="230"/>
      <c r="AR3631" s="249"/>
      <c r="AS3631" s="230"/>
      <c r="AT3631" s="230"/>
      <c r="AU3631" s="230"/>
      <c r="AV3631" s="230"/>
      <c r="AW3631" s="230"/>
      <c r="AX3631" s="230"/>
      <c r="AY3631" s="230"/>
      <c r="AZ3631" s="230"/>
      <c r="BA3631" s="230"/>
      <c r="BB3631" s="230"/>
      <c r="BC3631" s="230"/>
      <c r="BD3631" s="230"/>
      <c r="BE3631" s="230"/>
      <c r="BF3631" s="230"/>
      <c r="BG3631" s="230"/>
      <c r="BH3631" s="230"/>
      <c r="BI3631" s="230"/>
      <c r="BJ3631" s="230"/>
      <c r="BK3631" s="230"/>
      <c r="BL3631" s="230"/>
      <c r="BM3631" s="230"/>
      <c r="BN3631" s="230"/>
      <c r="BO3631" s="230"/>
      <c r="BP3631" s="230"/>
      <c r="BQ3631" s="230"/>
      <c r="BR3631" s="230"/>
      <c r="BS3631" s="230"/>
      <c r="BT3631" s="230"/>
      <c r="BU3631" s="230"/>
      <c r="BV3631" s="230"/>
      <c r="BW3631" s="230"/>
      <c r="BX3631" s="230"/>
      <c r="BY3631" s="230"/>
      <c r="BZ3631" s="230"/>
      <c r="CA3631" s="230"/>
      <c r="CB3631" s="230"/>
      <c r="CC3631" s="230"/>
      <c r="CD3631" s="230"/>
      <c r="CE3631" s="230"/>
      <c r="CF3631" s="230"/>
      <c r="CG3631" s="230"/>
      <c r="CH3631" s="230"/>
      <c r="CI3631" s="230"/>
      <c r="CJ3631" s="230"/>
    </row>
    <row r="3632" spans="1:88" ht="14.25" customHeight="1">
      <c r="A3632" s="123"/>
      <c r="B3632" s="122"/>
      <c r="C3632" s="123"/>
      <c r="E3632" s="224"/>
      <c r="F3632" s="224"/>
      <c r="G3632" s="224"/>
      <c r="H3632" s="224"/>
      <c r="I3632" s="232"/>
      <c r="J3632" s="224"/>
      <c r="K3632" s="224"/>
      <c r="L3632" s="224"/>
      <c r="M3632" s="233"/>
      <c r="N3632" s="224"/>
      <c r="P3632" s="233"/>
      <c r="Q3632" s="154"/>
      <c r="R3632" s="154"/>
      <c r="S3632" s="154"/>
      <c r="T3632" s="154"/>
      <c r="U3632" s="236"/>
      <c r="V3632" s="225"/>
      <c r="W3632" s="246"/>
      <c r="X3632" s="247"/>
      <c r="Y3632" s="248"/>
      <c r="Z3632" s="249"/>
      <c r="AA3632" s="249"/>
      <c r="AB3632" s="256"/>
      <c r="AC3632" s="256"/>
      <c r="AD3632" s="230"/>
      <c r="AE3632" s="251"/>
      <c r="AF3632" s="252"/>
      <c r="AG3632" s="255"/>
      <c r="AH3632" s="253"/>
      <c r="AI3632" s="230"/>
      <c r="AJ3632" s="230"/>
      <c r="AK3632" s="230"/>
      <c r="AL3632" s="230"/>
      <c r="AM3632" s="230"/>
      <c r="AN3632" s="230"/>
      <c r="AO3632" s="230"/>
      <c r="AP3632" s="230"/>
      <c r="AQ3632" s="230"/>
      <c r="AR3632" s="249"/>
      <c r="AS3632" s="230"/>
      <c r="AT3632" s="230"/>
      <c r="AU3632" s="230"/>
      <c r="AV3632" s="230"/>
      <c r="AW3632" s="230"/>
      <c r="AX3632" s="230"/>
      <c r="AY3632" s="230"/>
      <c r="AZ3632" s="230"/>
      <c r="BA3632" s="230"/>
      <c r="BB3632" s="230"/>
      <c r="BC3632" s="230"/>
      <c r="BD3632" s="230"/>
      <c r="BE3632" s="230"/>
      <c r="BF3632" s="230"/>
      <c r="BG3632" s="230"/>
      <c r="BH3632" s="230"/>
      <c r="BI3632" s="230"/>
      <c r="BJ3632" s="230"/>
      <c r="BK3632" s="230"/>
      <c r="BL3632" s="230"/>
      <c r="BM3632" s="230"/>
      <c r="BN3632" s="230"/>
      <c r="BO3632" s="230"/>
      <c r="BP3632" s="230"/>
      <c r="BQ3632" s="230"/>
      <c r="BR3632" s="230"/>
      <c r="BS3632" s="230"/>
      <c r="BT3632" s="230"/>
      <c r="BU3632" s="230"/>
      <c r="BV3632" s="230"/>
      <c r="BW3632" s="230"/>
      <c r="BX3632" s="230"/>
      <c r="BY3632" s="230"/>
      <c r="BZ3632" s="230"/>
      <c r="CA3632" s="230"/>
      <c r="CB3632" s="230"/>
      <c r="CC3632" s="230"/>
      <c r="CD3632" s="230"/>
      <c r="CE3632" s="230"/>
      <c r="CF3632" s="230"/>
      <c r="CG3632" s="230"/>
      <c r="CH3632" s="230"/>
      <c r="CI3632" s="230"/>
      <c r="CJ3632" s="230"/>
    </row>
    <row r="3633" spans="1:88" ht="14.25" customHeight="1">
      <c r="A3633" s="123"/>
      <c r="B3633" s="122"/>
      <c r="C3633" s="123"/>
      <c r="E3633" s="224"/>
      <c r="F3633" s="224"/>
      <c r="G3633" s="224"/>
      <c r="H3633" s="224"/>
      <c r="I3633" s="232"/>
      <c r="J3633" s="224"/>
      <c r="K3633" s="224"/>
      <c r="L3633" s="224"/>
      <c r="M3633" s="233"/>
      <c r="N3633" s="224"/>
      <c r="P3633" s="233"/>
      <c r="Q3633" s="154"/>
      <c r="R3633" s="154"/>
      <c r="S3633" s="154"/>
      <c r="T3633" s="154"/>
      <c r="U3633" s="236"/>
      <c r="V3633" s="225"/>
      <c r="W3633" s="246"/>
      <c r="X3633" s="247"/>
      <c r="Y3633" s="248"/>
      <c r="Z3633" s="249"/>
      <c r="AA3633" s="249"/>
      <c r="AB3633" s="256"/>
      <c r="AC3633" s="256"/>
      <c r="AD3633" s="230"/>
      <c r="AE3633" s="251"/>
      <c r="AF3633" s="252"/>
      <c r="AG3633" s="255"/>
      <c r="AH3633" s="253"/>
      <c r="AI3633" s="230"/>
      <c r="AJ3633" s="230"/>
      <c r="AK3633" s="230"/>
      <c r="AL3633" s="230"/>
      <c r="AM3633" s="230"/>
      <c r="AN3633" s="230"/>
      <c r="AO3633" s="230"/>
      <c r="AP3633" s="230"/>
      <c r="AQ3633" s="230"/>
      <c r="AR3633" s="249"/>
      <c r="AS3633" s="230"/>
      <c r="AT3633" s="230"/>
      <c r="AU3633" s="230"/>
      <c r="AV3633" s="230"/>
      <c r="AW3633" s="230"/>
      <c r="AX3633" s="230"/>
      <c r="AY3633" s="230"/>
      <c r="AZ3633" s="230"/>
      <c r="BA3633" s="230"/>
      <c r="BB3633" s="230"/>
      <c r="BC3633" s="230"/>
      <c r="BD3633" s="230"/>
      <c r="BE3633" s="230"/>
      <c r="BF3633" s="230"/>
      <c r="BG3633" s="230"/>
      <c r="BH3633" s="230"/>
      <c r="BI3633" s="230"/>
      <c r="BJ3633" s="230"/>
      <c r="BK3633" s="230"/>
      <c r="BL3633" s="230"/>
      <c r="BM3633" s="230"/>
      <c r="BN3633" s="230"/>
      <c r="BO3633" s="230"/>
      <c r="BP3633" s="230"/>
      <c r="BQ3633" s="230"/>
      <c r="BR3633" s="230"/>
      <c r="BS3633" s="230"/>
      <c r="BT3633" s="230"/>
      <c r="BU3633" s="230"/>
      <c r="BV3633" s="230"/>
      <c r="BW3633" s="230"/>
      <c r="BX3633" s="230"/>
      <c r="BY3633" s="230"/>
      <c r="BZ3633" s="230"/>
      <c r="CA3633" s="230"/>
      <c r="CB3633" s="230"/>
      <c r="CC3633" s="230"/>
      <c r="CD3633" s="230"/>
      <c r="CE3633" s="230"/>
      <c r="CF3633" s="230"/>
      <c r="CG3633" s="230"/>
      <c r="CH3633" s="230"/>
      <c r="CI3633" s="230"/>
      <c r="CJ3633" s="230"/>
    </row>
    <row r="3634" spans="1:88" ht="14.25" customHeight="1">
      <c r="A3634" s="123"/>
      <c r="B3634" s="122"/>
      <c r="C3634" s="123"/>
      <c r="E3634" s="224"/>
      <c r="F3634" s="224"/>
      <c r="G3634" s="224"/>
      <c r="H3634" s="224"/>
      <c r="I3634" s="232"/>
      <c r="J3634" s="224"/>
      <c r="K3634" s="224"/>
      <c r="L3634" s="224"/>
      <c r="M3634" s="233"/>
      <c r="N3634" s="224"/>
      <c r="P3634" s="233"/>
      <c r="Q3634" s="154"/>
      <c r="R3634" s="154"/>
      <c r="S3634" s="154"/>
      <c r="T3634" s="154"/>
      <c r="U3634" s="236"/>
      <c r="V3634" s="225"/>
      <c r="W3634" s="246"/>
      <c r="X3634" s="247"/>
      <c r="Y3634" s="248"/>
      <c r="Z3634" s="249"/>
      <c r="AA3634" s="249"/>
      <c r="AB3634" s="256"/>
      <c r="AC3634" s="256"/>
      <c r="AD3634" s="230"/>
      <c r="AE3634" s="251"/>
      <c r="AF3634" s="252"/>
      <c r="AG3634" s="255"/>
      <c r="AH3634" s="253"/>
      <c r="AI3634" s="230"/>
      <c r="AJ3634" s="230"/>
      <c r="AK3634" s="230"/>
      <c r="AL3634" s="230"/>
      <c r="AM3634" s="230"/>
      <c r="AN3634" s="230"/>
      <c r="AO3634" s="230"/>
      <c r="AP3634" s="230"/>
      <c r="AQ3634" s="230"/>
      <c r="AR3634" s="249"/>
      <c r="AS3634" s="230"/>
      <c r="AT3634" s="230"/>
      <c r="AU3634" s="230"/>
      <c r="AV3634" s="230"/>
      <c r="AW3634" s="230"/>
      <c r="AX3634" s="230"/>
      <c r="AY3634" s="230"/>
      <c r="AZ3634" s="230"/>
      <c r="BA3634" s="230"/>
      <c r="BB3634" s="230"/>
      <c r="BC3634" s="230"/>
      <c r="BD3634" s="230"/>
      <c r="BE3634" s="230"/>
      <c r="BF3634" s="230"/>
      <c r="BG3634" s="230"/>
      <c r="BH3634" s="230"/>
      <c r="BI3634" s="230"/>
      <c r="BJ3634" s="230"/>
      <c r="BK3634" s="230"/>
      <c r="BL3634" s="230"/>
      <c r="BM3634" s="230"/>
      <c r="BN3634" s="230"/>
      <c r="BO3634" s="230"/>
      <c r="BP3634" s="230"/>
      <c r="BQ3634" s="230"/>
      <c r="BR3634" s="230"/>
      <c r="BS3634" s="230"/>
      <c r="BT3634" s="230"/>
      <c r="BU3634" s="230"/>
      <c r="BV3634" s="230"/>
      <c r="BW3634" s="230"/>
      <c r="BX3634" s="230"/>
      <c r="BY3634" s="230"/>
      <c r="BZ3634" s="230"/>
      <c r="CA3634" s="230"/>
      <c r="CB3634" s="230"/>
      <c r="CC3634" s="230"/>
      <c r="CD3634" s="230"/>
      <c r="CE3634" s="230"/>
      <c r="CF3634" s="230"/>
      <c r="CG3634" s="230"/>
      <c r="CH3634" s="230"/>
      <c r="CI3634" s="230"/>
      <c r="CJ3634" s="230"/>
    </row>
    <row r="3635" spans="1:88" ht="14.25" customHeight="1">
      <c r="A3635" s="123"/>
      <c r="B3635" s="122"/>
      <c r="C3635" s="123"/>
      <c r="E3635" s="224"/>
      <c r="F3635" s="224"/>
      <c r="G3635" s="224"/>
      <c r="H3635" s="224"/>
      <c r="I3635" s="232"/>
      <c r="J3635" s="224"/>
      <c r="K3635" s="224"/>
      <c r="L3635" s="224"/>
      <c r="M3635" s="233"/>
      <c r="N3635" s="224"/>
      <c r="P3635" s="233"/>
      <c r="Q3635" s="154"/>
      <c r="R3635" s="154"/>
      <c r="S3635" s="154"/>
      <c r="T3635" s="154"/>
      <c r="U3635" s="236"/>
      <c r="V3635" s="225"/>
      <c r="W3635" s="246"/>
      <c r="X3635" s="247"/>
      <c r="Y3635" s="248"/>
      <c r="Z3635" s="249"/>
      <c r="AA3635" s="249"/>
      <c r="AB3635" s="256"/>
      <c r="AC3635" s="256"/>
      <c r="AD3635" s="230"/>
      <c r="AE3635" s="251"/>
      <c r="AF3635" s="252"/>
      <c r="AG3635" s="255"/>
      <c r="AH3635" s="253"/>
      <c r="AI3635" s="230"/>
      <c r="AJ3635" s="230"/>
      <c r="AK3635" s="230"/>
      <c r="AL3635" s="230"/>
      <c r="AM3635" s="230"/>
      <c r="AN3635" s="230"/>
      <c r="AO3635" s="230"/>
      <c r="AP3635" s="230"/>
      <c r="AQ3635" s="230"/>
      <c r="AR3635" s="249"/>
      <c r="AS3635" s="230"/>
      <c r="AT3635" s="230"/>
      <c r="AU3635" s="230"/>
      <c r="AV3635" s="230"/>
      <c r="AW3635" s="230"/>
      <c r="AX3635" s="230"/>
      <c r="AY3635" s="230"/>
      <c r="AZ3635" s="230"/>
      <c r="BA3635" s="230"/>
      <c r="BB3635" s="230"/>
      <c r="BC3635" s="230"/>
      <c r="BD3635" s="230"/>
      <c r="BE3635" s="230"/>
      <c r="BF3635" s="230"/>
      <c r="BG3635" s="230"/>
      <c r="BH3635" s="230"/>
      <c r="BI3635" s="230"/>
      <c r="BJ3635" s="230"/>
      <c r="BK3635" s="230"/>
      <c r="BL3635" s="230"/>
      <c r="BM3635" s="230"/>
      <c r="BN3635" s="230"/>
      <c r="BO3635" s="230"/>
      <c r="BP3635" s="230"/>
      <c r="BQ3635" s="230"/>
      <c r="BR3635" s="230"/>
      <c r="BS3635" s="230"/>
      <c r="BT3635" s="230"/>
      <c r="BU3635" s="230"/>
      <c r="BV3635" s="230"/>
      <c r="BW3635" s="230"/>
      <c r="BX3635" s="230"/>
      <c r="BY3635" s="230"/>
      <c r="BZ3635" s="230"/>
      <c r="CA3635" s="230"/>
      <c r="CB3635" s="230"/>
      <c r="CC3635" s="230"/>
      <c r="CD3635" s="230"/>
      <c r="CE3635" s="230"/>
      <c r="CF3635" s="230"/>
      <c r="CG3635" s="230"/>
      <c r="CH3635" s="230"/>
      <c r="CI3635" s="230"/>
      <c r="CJ3635" s="230"/>
    </row>
    <row r="3636" spans="1:88" ht="14.25" customHeight="1">
      <c r="A3636" s="123"/>
      <c r="B3636" s="122"/>
      <c r="C3636" s="123"/>
      <c r="E3636" s="224"/>
      <c r="F3636" s="224"/>
      <c r="G3636" s="224"/>
      <c r="H3636" s="224"/>
      <c r="I3636" s="232"/>
      <c r="J3636" s="224"/>
      <c r="K3636" s="224"/>
      <c r="L3636" s="224"/>
      <c r="M3636" s="233"/>
      <c r="N3636" s="224"/>
      <c r="P3636" s="233"/>
      <c r="Q3636" s="154"/>
      <c r="R3636" s="154"/>
      <c r="S3636" s="154"/>
      <c r="T3636" s="154"/>
      <c r="U3636" s="236"/>
      <c r="V3636" s="225"/>
      <c r="W3636" s="246"/>
      <c r="X3636" s="247"/>
      <c r="Y3636" s="248"/>
      <c r="Z3636" s="249"/>
      <c r="AA3636" s="249"/>
      <c r="AB3636" s="256"/>
      <c r="AC3636" s="256"/>
      <c r="AD3636" s="230"/>
      <c r="AE3636" s="251"/>
      <c r="AF3636" s="252"/>
      <c r="AG3636" s="255"/>
      <c r="AH3636" s="253"/>
      <c r="AI3636" s="230"/>
      <c r="AJ3636" s="230"/>
      <c r="AK3636" s="230"/>
      <c r="AL3636" s="230"/>
      <c r="AM3636" s="230"/>
      <c r="AN3636" s="230"/>
      <c r="AO3636" s="230"/>
      <c r="AP3636" s="230"/>
      <c r="AQ3636" s="230"/>
      <c r="AR3636" s="249"/>
      <c r="AS3636" s="230"/>
      <c r="AT3636" s="230"/>
      <c r="AU3636" s="230"/>
      <c r="AV3636" s="230"/>
      <c r="AW3636" s="230"/>
      <c r="AX3636" s="230"/>
      <c r="AY3636" s="230"/>
      <c r="AZ3636" s="230"/>
      <c r="BA3636" s="230"/>
      <c r="BB3636" s="230"/>
      <c r="BC3636" s="230"/>
      <c r="BD3636" s="230"/>
      <c r="BE3636" s="230"/>
      <c r="BF3636" s="230"/>
      <c r="BG3636" s="230"/>
      <c r="BH3636" s="230"/>
      <c r="BI3636" s="230"/>
      <c r="BJ3636" s="230"/>
      <c r="BK3636" s="230"/>
      <c r="BL3636" s="230"/>
      <c r="BM3636" s="230"/>
      <c r="BN3636" s="230"/>
      <c r="BO3636" s="230"/>
      <c r="BP3636" s="230"/>
      <c r="BQ3636" s="230"/>
      <c r="BR3636" s="230"/>
      <c r="BS3636" s="230"/>
      <c r="BT3636" s="230"/>
      <c r="BU3636" s="230"/>
      <c r="BV3636" s="230"/>
      <c r="BW3636" s="230"/>
      <c r="BX3636" s="230"/>
      <c r="BY3636" s="230"/>
      <c r="BZ3636" s="230"/>
      <c r="CA3636" s="230"/>
      <c r="CB3636" s="230"/>
      <c r="CC3636" s="230"/>
      <c r="CD3636" s="230"/>
      <c r="CE3636" s="230"/>
      <c r="CF3636" s="230"/>
      <c r="CG3636" s="230"/>
      <c r="CH3636" s="230"/>
      <c r="CI3636" s="230"/>
      <c r="CJ3636" s="230"/>
    </row>
    <row r="3637" spans="1:88" ht="14.25" customHeight="1">
      <c r="A3637" s="123"/>
      <c r="B3637" s="122"/>
      <c r="C3637" s="123"/>
      <c r="E3637" s="224"/>
      <c r="F3637" s="224"/>
      <c r="G3637" s="224"/>
      <c r="H3637" s="224"/>
      <c r="I3637" s="232"/>
      <c r="J3637" s="224"/>
      <c r="K3637" s="224"/>
      <c r="L3637" s="224"/>
      <c r="M3637" s="233"/>
      <c r="N3637" s="224"/>
      <c r="P3637" s="233"/>
      <c r="Q3637" s="154"/>
      <c r="R3637" s="154"/>
      <c r="S3637" s="154"/>
      <c r="T3637" s="154"/>
      <c r="U3637" s="236"/>
      <c r="V3637" s="225"/>
      <c r="W3637" s="246"/>
      <c r="X3637" s="247"/>
      <c r="Y3637" s="248"/>
      <c r="Z3637" s="249"/>
      <c r="AA3637" s="249"/>
      <c r="AB3637" s="256"/>
      <c r="AC3637" s="256"/>
      <c r="AD3637" s="230"/>
      <c r="AE3637" s="251"/>
      <c r="AF3637" s="252"/>
      <c r="AG3637" s="255"/>
      <c r="AH3637" s="253"/>
      <c r="AI3637" s="230"/>
      <c r="AJ3637" s="230"/>
      <c r="AK3637" s="230"/>
      <c r="AL3637" s="230"/>
      <c r="AM3637" s="230"/>
      <c r="AN3637" s="230"/>
      <c r="AO3637" s="230"/>
      <c r="AP3637" s="230"/>
      <c r="AQ3637" s="230"/>
      <c r="AR3637" s="249"/>
      <c r="AS3637" s="230"/>
      <c r="AT3637" s="230"/>
      <c r="AU3637" s="230"/>
      <c r="AV3637" s="230"/>
      <c r="AW3637" s="230"/>
      <c r="AX3637" s="230"/>
      <c r="AY3637" s="230"/>
      <c r="AZ3637" s="230"/>
      <c r="BA3637" s="230"/>
      <c r="BB3637" s="230"/>
      <c r="BC3637" s="230"/>
      <c r="BD3637" s="230"/>
      <c r="BE3637" s="230"/>
      <c r="BF3637" s="230"/>
      <c r="BG3637" s="230"/>
      <c r="BH3637" s="230"/>
      <c r="BI3637" s="230"/>
      <c r="BJ3637" s="230"/>
      <c r="BK3637" s="230"/>
      <c r="BL3637" s="230"/>
      <c r="BM3637" s="230"/>
      <c r="BN3637" s="230"/>
      <c r="BO3637" s="230"/>
      <c r="BP3637" s="230"/>
      <c r="BQ3637" s="230"/>
      <c r="BR3637" s="230"/>
      <c r="BS3637" s="230"/>
      <c r="BT3637" s="230"/>
      <c r="BU3637" s="230"/>
      <c r="BV3637" s="230"/>
      <c r="BW3637" s="230"/>
      <c r="BX3637" s="230"/>
      <c r="BY3637" s="230"/>
      <c r="BZ3637" s="230"/>
      <c r="CA3637" s="230"/>
      <c r="CB3637" s="230"/>
      <c r="CC3637" s="230"/>
      <c r="CD3637" s="230"/>
      <c r="CE3637" s="230"/>
      <c r="CF3637" s="230"/>
      <c r="CG3637" s="230"/>
      <c r="CH3637" s="230"/>
      <c r="CI3637" s="230"/>
      <c r="CJ3637" s="230"/>
    </row>
    <row r="3638" spans="1:88" ht="14.25" customHeight="1">
      <c r="A3638" s="123"/>
      <c r="B3638" s="122"/>
      <c r="C3638" s="123"/>
      <c r="E3638" s="224"/>
      <c r="F3638" s="224"/>
      <c r="G3638" s="224"/>
      <c r="H3638" s="224"/>
      <c r="I3638" s="232"/>
      <c r="J3638" s="224"/>
      <c r="K3638" s="224"/>
      <c r="L3638" s="224"/>
      <c r="M3638" s="233"/>
      <c r="N3638" s="224"/>
      <c r="P3638" s="233"/>
      <c r="Q3638" s="154"/>
      <c r="R3638" s="154"/>
      <c r="S3638" s="154"/>
      <c r="T3638" s="154"/>
      <c r="U3638" s="236"/>
      <c r="V3638" s="225"/>
      <c r="W3638" s="246"/>
      <c r="X3638" s="247"/>
      <c r="Y3638" s="248"/>
      <c r="Z3638" s="249"/>
      <c r="AA3638" s="249"/>
      <c r="AB3638" s="256"/>
      <c r="AC3638" s="256"/>
      <c r="AD3638" s="230"/>
      <c r="AE3638" s="251"/>
      <c r="AF3638" s="252"/>
      <c r="AG3638" s="255"/>
      <c r="AH3638" s="253"/>
      <c r="AI3638" s="230"/>
      <c r="AJ3638" s="230"/>
      <c r="AK3638" s="230"/>
      <c r="AL3638" s="230"/>
      <c r="AM3638" s="230"/>
      <c r="AN3638" s="230"/>
      <c r="AO3638" s="230"/>
      <c r="AP3638" s="230"/>
      <c r="AQ3638" s="230"/>
      <c r="AR3638" s="249"/>
      <c r="AS3638" s="230"/>
      <c r="AT3638" s="230"/>
      <c r="AU3638" s="230"/>
      <c r="AV3638" s="230"/>
      <c r="AW3638" s="230"/>
      <c r="AX3638" s="230"/>
      <c r="AY3638" s="230"/>
      <c r="AZ3638" s="230"/>
      <c r="BA3638" s="230"/>
      <c r="BB3638" s="230"/>
      <c r="BC3638" s="230"/>
      <c r="BD3638" s="230"/>
      <c r="BE3638" s="230"/>
      <c r="BF3638" s="230"/>
      <c r="BG3638" s="230"/>
      <c r="BH3638" s="230"/>
      <c r="BI3638" s="230"/>
      <c r="BJ3638" s="230"/>
      <c r="BK3638" s="230"/>
      <c r="BL3638" s="230"/>
      <c r="BM3638" s="230"/>
      <c r="BN3638" s="230"/>
      <c r="BO3638" s="230"/>
      <c r="BP3638" s="230"/>
      <c r="BQ3638" s="230"/>
      <c r="BR3638" s="230"/>
      <c r="BS3638" s="230"/>
      <c r="BT3638" s="230"/>
      <c r="BU3638" s="230"/>
      <c r="BV3638" s="230"/>
      <c r="BW3638" s="230"/>
      <c r="BX3638" s="230"/>
      <c r="BY3638" s="230"/>
      <c r="BZ3638" s="230"/>
      <c r="CA3638" s="230"/>
      <c r="CB3638" s="230"/>
      <c r="CC3638" s="230"/>
      <c r="CD3638" s="230"/>
      <c r="CE3638" s="230"/>
      <c r="CF3638" s="230"/>
      <c r="CG3638" s="230"/>
      <c r="CH3638" s="230"/>
      <c r="CI3638" s="230"/>
      <c r="CJ3638" s="230"/>
    </row>
    <row r="3639" spans="1:88" ht="14.25" customHeight="1">
      <c r="A3639" s="123"/>
      <c r="B3639" s="122"/>
      <c r="C3639" s="123"/>
      <c r="E3639" s="224"/>
      <c r="F3639" s="224"/>
      <c r="G3639" s="224"/>
      <c r="H3639" s="224"/>
      <c r="I3639" s="232"/>
      <c r="J3639" s="224"/>
      <c r="K3639" s="224"/>
      <c r="L3639" s="224"/>
      <c r="M3639" s="233"/>
      <c r="N3639" s="224"/>
      <c r="P3639" s="233"/>
      <c r="Q3639" s="154"/>
      <c r="R3639" s="154"/>
      <c r="S3639" s="154"/>
      <c r="T3639" s="154"/>
      <c r="U3639" s="236"/>
      <c r="V3639" s="225"/>
      <c r="W3639" s="246"/>
      <c r="X3639" s="247"/>
      <c r="Y3639" s="248"/>
      <c r="Z3639" s="249"/>
      <c r="AA3639" s="249"/>
      <c r="AB3639" s="256"/>
      <c r="AC3639" s="256"/>
      <c r="AD3639" s="230"/>
      <c r="AE3639" s="251"/>
      <c r="AF3639" s="252"/>
      <c r="AG3639" s="255"/>
      <c r="AH3639" s="253"/>
      <c r="AI3639" s="230"/>
      <c r="AJ3639" s="230"/>
      <c r="AK3639" s="230"/>
      <c r="AL3639" s="230"/>
      <c r="AM3639" s="230"/>
      <c r="AN3639" s="230"/>
      <c r="AO3639" s="230"/>
      <c r="AP3639" s="230"/>
      <c r="AQ3639" s="230"/>
      <c r="AR3639" s="249"/>
      <c r="AS3639" s="230"/>
      <c r="AT3639" s="230"/>
      <c r="AU3639" s="230"/>
      <c r="AV3639" s="230"/>
      <c r="AW3639" s="230"/>
      <c r="AX3639" s="230"/>
      <c r="AY3639" s="230"/>
      <c r="AZ3639" s="230"/>
      <c r="BA3639" s="230"/>
      <c r="BB3639" s="230"/>
      <c r="BC3639" s="230"/>
      <c r="BD3639" s="230"/>
      <c r="BE3639" s="230"/>
      <c r="BF3639" s="230"/>
      <c r="BG3639" s="230"/>
      <c r="BH3639" s="230"/>
      <c r="BI3639" s="230"/>
      <c r="BJ3639" s="230"/>
      <c r="BK3639" s="230"/>
      <c r="BL3639" s="230"/>
      <c r="BM3639" s="230"/>
      <c r="BN3639" s="230"/>
      <c r="BO3639" s="230"/>
      <c r="BP3639" s="230"/>
      <c r="BQ3639" s="230"/>
      <c r="BR3639" s="230"/>
      <c r="BS3639" s="230"/>
      <c r="BT3639" s="230"/>
      <c r="BU3639" s="230"/>
      <c r="BV3639" s="230"/>
      <c r="BW3639" s="230"/>
      <c r="BX3639" s="230"/>
      <c r="BY3639" s="230"/>
      <c r="BZ3639" s="230"/>
      <c r="CA3639" s="230"/>
      <c r="CB3639" s="230"/>
      <c r="CC3639" s="230"/>
      <c r="CD3639" s="230"/>
      <c r="CE3639" s="230"/>
      <c r="CF3639" s="230"/>
      <c r="CG3639" s="230"/>
      <c r="CH3639" s="230"/>
      <c r="CI3639" s="230"/>
      <c r="CJ3639" s="230"/>
    </row>
    <row r="3640" spans="1:88" ht="14.25" customHeight="1">
      <c r="A3640" s="123"/>
      <c r="B3640" s="122"/>
      <c r="C3640" s="123"/>
      <c r="E3640" s="224"/>
      <c r="F3640" s="224"/>
      <c r="G3640" s="224"/>
      <c r="H3640" s="224"/>
      <c r="I3640" s="232"/>
      <c r="J3640" s="224"/>
      <c r="K3640" s="224"/>
      <c r="L3640" s="224"/>
      <c r="M3640" s="233"/>
      <c r="N3640" s="224"/>
      <c r="P3640" s="233"/>
      <c r="Q3640" s="154"/>
      <c r="R3640" s="154"/>
      <c r="S3640" s="154"/>
      <c r="T3640" s="154"/>
      <c r="U3640" s="236"/>
      <c r="V3640" s="225"/>
      <c r="W3640" s="246"/>
      <c r="X3640" s="247"/>
      <c r="Y3640" s="248"/>
      <c r="Z3640" s="249"/>
      <c r="AA3640" s="249"/>
      <c r="AB3640" s="256"/>
      <c r="AC3640" s="256"/>
      <c r="AD3640" s="230"/>
      <c r="AE3640" s="251"/>
      <c r="AF3640" s="252"/>
      <c r="AG3640" s="255"/>
      <c r="AH3640" s="253"/>
      <c r="AI3640" s="230"/>
      <c r="AJ3640" s="230"/>
      <c r="AK3640" s="230"/>
      <c r="AL3640" s="230"/>
      <c r="AM3640" s="230"/>
      <c r="AN3640" s="230"/>
      <c r="AO3640" s="230"/>
      <c r="AP3640" s="230"/>
      <c r="AQ3640" s="230"/>
      <c r="AR3640" s="249"/>
      <c r="AS3640" s="230"/>
      <c r="AT3640" s="230"/>
      <c r="AU3640" s="230"/>
      <c r="AV3640" s="230"/>
      <c r="AW3640" s="230"/>
      <c r="AX3640" s="230"/>
      <c r="AY3640" s="230"/>
      <c r="AZ3640" s="230"/>
      <c r="BA3640" s="230"/>
      <c r="BB3640" s="230"/>
      <c r="BC3640" s="230"/>
      <c r="BD3640" s="230"/>
      <c r="BE3640" s="230"/>
      <c r="BF3640" s="230"/>
      <c r="BG3640" s="230"/>
      <c r="BH3640" s="230"/>
      <c r="BI3640" s="230"/>
      <c r="BJ3640" s="230"/>
      <c r="BK3640" s="230"/>
      <c r="BL3640" s="230"/>
      <c r="BM3640" s="230"/>
      <c r="BN3640" s="230"/>
      <c r="BO3640" s="230"/>
      <c r="BP3640" s="230"/>
      <c r="BQ3640" s="230"/>
      <c r="BR3640" s="230"/>
      <c r="BS3640" s="230"/>
      <c r="BT3640" s="230"/>
      <c r="BU3640" s="230"/>
      <c r="BV3640" s="230"/>
      <c r="BW3640" s="230"/>
      <c r="BX3640" s="230"/>
      <c r="BY3640" s="230"/>
      <c r="BZ3640" s="230"/>
      <c r="CA3640" s="230"/>
      <c r="CB3640" s="230"/>
      <c r="CC3640" s="230"/>
      <c r="CD3640" s="230"/>
      <c r="CE3640" s="230"/>
      <c r="CF3640" s="230"/>
      <c r="CG3640" s="230"/>
      <c r="CH3640" s="230"/>
      <c r="CI3640" s="230"/>
      <c r="CJ3640" s="230"/>
    </row>
    <row r="3641" spans="1:88" ht="14.25" customHeight="1">
      <c r="A3641" s="123"/>
      <c r="B3641" s="122"/>
      <c r="C3641" s="123"/>
      <c r="E3641" s="224"/>
      <c r="F3641" s="224"/>
      <c r="G3641" s="224"/>
      <c r="H3641" s="224"/>
      <c r="I3641" s="232"/>
      <c r="J3641" s="224"/>
      <c r="K3641" s="224"/>
      <c r="L3641" s="224"/>
      <c r="M3641" s="233"/>
      <c r="N3641" s="224"/>
      <c r="P3641" s="233"/>
      <c r="Q3641" s="154"/>
      <c r="R3641" s="154"/>
      <c r="S3641" s="154"/>
      <c r="T3641" s="154"/>
      <c r="U3641" s="236"/>
      <c r="V3641" s="225"/>
      <c r="W3641" s="246"/>
      <c r="X3641" s="247"/>
      <c r="Y3641" s="248"/>
      <c r="Z3641" s="249"/>
      <c r="AA3641" s="249"/>
      <c r="AB3641" s="256"/>
      <c r="AC3641" s="256"/>
      <c r="AD3641" s="230"/>
      <c r="AE3641" s="251"/>
      <c r="AF3641" s="252"/>
      <c r="AG3641" s="255"/>
      <c r="AH3641" s="253"/>
      <c r="AI3641" s="230"/>
      <c r="AJ3641" s="230"/>
      <c r="AK3641" s="230"/>
      <c r="AL3641" s="230"/>
      <c r="AM3641" s="230"/>
      <c r="AN3641" s="230"/>
      <c r="AO3641" s="230"/>
      <c r="AP3641" s="230"/>
      <c r="AQ3641" s="230"/>
      <c r="AR3641" s="249"/>
      <c r="AS3641" s="230"/>
      <c r="AT3641" s="230"/>
      <c r="AU3641" s="230"/>
      <c r="AV3641" s="230"/>
      <c r="AW3641" s="230"/>
      <c r="AX3641" s="230"/>
      <c r="AY3641" s="230"/>
      <c r="AZ3641" s="230"/>
      <c r="BA3641" s="230"/>
      <c r="BB3641" s="230"/>
      <c r="BC3641" s="230"/>
      <c r="BD3641" s="230"/>
      <c r="BE3641" s="230"/>
      <c r="BF3641" s="230"/>
      <c r="BG3641" s="230"/>
      <c r="BH3641" s="230"/>
      <c r="BI3641" s="230"/>
      <c r="BJ3641" s="230"/>
      <c r="BK3641" s="230"/>
      <c r="BL3641" s="230"/>
      <c r="BM3641" s="230"/>
      <c r="BN3641" s="230"/>
      <c r="BO3641" s="230"/>
      <c r="BP3641" s="230"/>
      <c r="BQ3641" s="230"/>
      <c r="BR3641" s="230"/>
      <c r="BS3641" s="230"/>
      <c r="BT3641" s="230"/>
      <c r="BU3641" s="230"/>
      <c r="BV3641" s="230"/>
      <c r="BW3641" s="230"/>
      <c r="BX3641" s="230"/>
      <c r="BY3641" s="230"/>
      <c r="BZ3641" s="230"/>
      <c r="CA3641" s="230"/>
      <c r="CB3641" s="230"/>
      <c r="CC3641" s="230"/>
      <c r="CD3641" s="230"/>
      <c r="CE3641" s="230"/>
      <c r="CF3641" s="230"/>
      <c r="CG3641" s="230"/>
      <c r="CH3641" s="230"/>
      <c r="CI3641" s="230"/>
      <c r="CJ3641" s="230"/>
    </row>
    <row r="3642" spans="1:88" ht="14.25" customHeight="1">
      <c r="A3642" s="123"/>
      <c r="B3642" s="122"/>
      <c r="C3642" s="123"/>
      <c r="E3642" s="224"/>
      <c r="F3642" s="224"/>
      <c r="G3642" s="224"/>
      <c r="H3642" s="224"/>
      <c r="I3642" s="232"/>
      <c r="J3642" s="224"/>
      <c r="K3642" s="224"/>
      <c r="L3642" s="224"/>
      <c r="M3642" s="233"/>
      <c r="N3642" s="224"/>
      <c r="P3642" s="233"/>
      <c r="Q3642" s="154"/>
      <c r="R3642" s="154"/>
      <c r="S3642" s="154"/>
      <c r="T3642" s="154"/>
      <c r="U3642" s="236"/>
      <c r="V3642" s="225"/>
      <c r="W3642" s="246"/>
      <c r="X3642" s="247"/>
      <c r="Y3642" s="248"/>
      <c r="Z3642" s="249"/>
      <c r="AA3642" s="249"/>
      <c r="AB3642" s="256"/>
      <c r="AC3642" s="256"/>
      <c r="AD3642" s="230"/>
      <c r="AE3642" s="251"/>
      <c r="AF3642" s="252"/>
      <c r="AG3642" s="255"/>
      <c r="AH3642" s="253"/>
      <c r="AI3642" s="230"/>
      <c r="AJ3642" s="230"/>
      <c r="AK3642" s="230"/>
      <c r="AL3642" s="230"/>
      <c r="AM3642" s="230"/>
      <c r="AN3642" s="230"/>
      <c r="AO3642" s="230"/>
      <c r="AP3642" s="230"/>
      <c r="AQ3642" s="230"/>
      <c r="AR3642" s="249"/>
      <c r="AS3642" s="230"/>
      <c r="AT3642" s="230"/>
      <c r="AU3642" s="230"/>
      <c r="AV3642" s="230"/>
      <c r="AW3642" s="230"/>
      <c r="AX3642" s="230"/>
      <c r="AY3642" s="230"/>
      <c r="AZ3642" s="230"/>
      <c r="BA3642" s="230"/>
      <c r="BB3642" s="230"/>
      <c r="BC3642" s="230"/>
      <c r="BD3642" s="230"/>
      <c r="BE3642" s="230"/>
      <c r="BF3642" s="230"/>
      <c r="BG3642" s="230"/>
      <c r="BH3642" s="230"/>
      <c r="BI3642" s="230"/>
      <c r="BJ3642" s="230"/>
      <c r="BK3642" s="230"/>
      <c r="BL3642" s="230"/>
      <c r="BM3642" s="230"/>
      <c r="BN3642" s="230"/>
      <c r="BO3642" s="230"/>
      <c r="BP3642" s="230"/>
      <c r="BQ3642" s="230"/>
      <c r="BR3642" s="230"/>
      <c r="BS3642" s="230"/>
      <c r="BT3642" s="230"/>
      <c r="BU3642" s="230"/>
      <c r="BV3642" s="230"/>
      <c r="BW3642" s="230"/>
      <c r="BX3642" s="230"/>
      <c r="BY3642" s="230"/>
      <c r="BZ3642" s="230"/>
      <c r="CA3642" s="230"/>
      <c r="CB3642" s="230"/>
      <c r="CC3642" s="230"/>
      <c r="CD3642" s="230"/>
      <c r="CE3642" s="230"/>
      <c r="CF3642" s="230"/>
      <c r="CG3642" s="230"/>
      <c r="CH3642" s="230"/>
      <c r="CI3642" s="230"/>
      <c r="CJ3642" s="230"/>
    </row>
    <row r="3643" spans="1:88" ht="14.25" customHeight="1">
      <c r="A3643" s="123"/>
      <c r="B3643" s="122"/>
      <c r="C3643" s="123"/>
      <c r="E3643" s="224"/>
      <c r="F3643" s="224"/>
      <c r="G3643" s="224"/>
      <c r="H3643" s="224"/>
      <c r="I3643" s="232"/>
      <c r="J3643" s="224"/>
      <c r="K3643" s="224"/>
      <c r="L3643" s="224"/>
      <c r="M3643" s="233"/>
      <c r="N3643" s="224"/>
      <c r="P3643" s="233"/>
      <c r="Q3643" s="154"/>
      <c r="R3643" s="154"/>
      <c r="S3643" s="154"/>
      <c r="T3643" s="154"/>
      <c r="U3643" s="236"/>
      <c r="V3643" s="225"/>
      <c r="W3643" s="246"/>
      <c r="X3643" s="247"/>
      <c r="Y3643" s="248"/>
      <c r="Z3643" s="249"/>
      <c r="AA3643" s="249"/>
      <c r="AB3643" s="256"/>
      <c r="AC3643" s="256"/>
      <c r="AD3643" s="230"/>
      <c r="AE3643" s="251"/>
      <c r="AF3643" s="252"/>
      <c r="AG3643" s="255"/>
      <c r="AH3643" s="253"/>
      <c r="AI3643" s="230"/>
      <c r="AJ3643" s="230"/>
      <c r="AK3643" s="230"/>
      <c r="AL3643" s="230"/>
      <c r="AM3643" s="230"/>
      <c r="AN3643" s="230"/>
      <c r="AO3643" s="230"/>
      <c r="AP3643" s="230"/>
      <c r="AQ3643" s="230"/>
      <c r="AR3643" s="249"/>
      <c r="AS3643" s="230"/>
      <c r="AT3643" s="230"/>
      <c r="AU3643" s="230"/>
      <c r="AV3643" s="230"/>
      <c r="AW3643" s="230"/>
      <c r="AX3643" s="230"/>
      <c r="AY3643" s="230"/>
      <c r="AZ3643" s="230"/>
      <c r="BA3643" s="230"/>
      <c r="BB3643" s="230"/>
      <c r="BC3643" s="230"/>
      <c r="BD3643" s="230"/>
      <c r="BE3643" s="230"/>
      <c r="BF3643" s="230"/>
      <c r="BG3643" s="230"/>
      <c r="BH3643" s="230"/>
      <c r="BI3643" s="230"/>
      <c r="BJ3643" s="230"/>
      <c r="BK3643" s="230"/>
      <c r="BL3643" s="230"/>
      <c r="BM3643" s="230"/>
      <c r="BN3643" s="230"/>
      <c r="BO3643" s="230"/>
      <c r="BP3643" s="230"/>
      <c r="BQ3643" s="230"/>
      <c r="BR3643" s="230"/>
      <c r="BS3643" s="230"/>
      <c r="BT3643" s="230"/>
      <c r="BU3643" s="230"/>
      <c r="BV3643" s="230"/>
      <c r="BW3643" s="230"/>
      <c r="BX3643" s="230"/>
      <c r="BY3643" s="230"/>
      <c r="BZ3643" s="230"/>
      <c r="CA3643" s="230"/>
      <c r="CB3643" s="230"/>
      <c r="CC3643" s="230"/>
      <c r="CD3643" s="230"/>
      <c r="CE3643" s="230"/>
      <c r="CF3643" s="230"/>
      <c r="CG3643" s="230"/>
      <c r="CH3643" s="230"/>
      <c r="CI3643" s="230"/>
      <c r="CJ3643" s="230"/>
    </row>
    <row r="3644" spans="1:88" ht="14.25" customHeight="1">
      <c r="A3644" s="123"/>
      <c r="B3644" s="122"/>
      <c r="C3644" s="123"/>
      <c r="E3644" s="224"/>
      <c r="F3644" s="224"/>
      <c r="G3644" s="224"/>
      <c r="H3644" s="224"/>
      <c r="I3644" s="232"/>
      <c r="J3644" s="224"/>
      <c r="K3644" s="224"/>
      <c r="L3644" s="224"/>
      <c r="M3644" s="233"/>
      <c r="N3644" s="224"/>
      <c r="P3644" s="233"/>
      <c r="Q3644" s="154"/>
      <c r="R3644" s="154"/>
      <c r="S3644" s="154"/>
      <c r="T3644" s="154"/>
      <c r="U3644" s="236"/>
      <c r="V3644" s="225"/>
      <c r="W3644" s="246"/>
      <c r="X3644" s="247"/>
      <c r="Y3644" s="248"/>
      <c r="Z3644" s="249"/>
      <c r="AA3644" s="249"/>
      <c r="AB3644" s="256"/>
      <c r="AC3644" s="256"/>
      <c r="AD3644" s="230"/>
      <c r="AE3644" s="251"/>
      <c r="AF3644" s="252"/>
      <c r="AG3644" s="255"/>
      <c r="AH3644" s="253"/>
      <c r="AI3644" s="230"/>
      <c r="AJ3644" s="230"/>
      <c r="AK3644" s="230"/>
      <c r="AL3644" s="230"/>
      <c r="AM3644" s="230"/>
      <c r="AN3644" s="230"/>
      <c r="AO3644" s="230"/>
      <c r="AP3644" s="230"/>
      <c r="AQ3644" s="230"/>
      <c r="AR3644" s="249"/>
      <c r="AS3644" s="230"/>
      <c r="AT3644" s="230"/>
      <c r="AU3644" s="230"/>
      <c r="AV3644" s="230"/>
      <c r="AW3644" s="230"/>
      <c r="AX3644" s="230"/>
      <c r="AY3644" s="230"/>
      <c r="AZ3644" s="230"/>
      <c r="BA3644" s="230"/>
      <c r="BB3644" s="230"/>
      <c r="BC3644" s="230"/>
      <c r="BD3644" s="230"/>
      <c r="BE3644" s="230"/>
      <c r="BF3644" s="230"/>
      <c r="BG3644" s="230"/>
      <c r="BH3644" s="230"/>
      <c r="BI3644" s="230"/>
      <c r="BJ3644" s="230"/>
      <c r="BK3644" s="230"/>
      <c r="BL3644" s="230"/>
      <c r="BM3644" s="230"/>
      <c r="BN3644" s="230"/>
      <c r="BO3644" s="230"/>
      <c r="BP3644" s="230"/>
      <c r="BQ3644" s="230"/>
      <c r="BR3644" s="230"/>
      <c r="BS3644" s="230"/>
      <c r="BT3644" s="230"/>
      <c r="BU3644" s="230"/>
      <c r="BV3644" s="230"/>
      <c r="BW3644" s="230"/>
      <c r="BX3644" s="230"/>
      <c r="BY3644" s="230"/>
      <c r="BZ3644" s="230"/>
      <c r="CA3644" s="230"/>
      <c r="CB3644" s="230"/>
      <c r="CC3644" s="230"/>
      <c r="CD3644" s="230"/>
      <c r="CE3644" s="230"/>
      <c r="CF3644" s="230"/>
      <c r="CG3644" s="230"/>
      <c r="CH3644" s="230"/>
      <c r="CI3644" s="230"/>
      <c r="CJ3644" s="230"/>
    </row>
    <row r="3645" spans="1:88" ht="14.25" customHeight="1">
      <c r="A3645" s="123"/>
      <c r="B3645" s="122"/>
      <c r="C3645" s="123"/>
      <c r="E3645" s="224"/>
      <c r="F3645" s="224"/>
      <c r="G3645" s="224"/>
      <c r="H3645" s="224"/>
      <c r="I3645" s="232"/>
      <c r="J3645" s="224"/>
      <c r="K3645" s="224"/>
      <c r="L3645" s="224"/>
      <c r="M3645" s="233"/>
      <c r="N3645" s="224"/>
      <c r="P3645" s="233"/>
      <c r="Q3645" s="154"/>
      <c r="R3645" s="154"/>
      <c r="S3645" s="154"/>
      <c r="T3645" s="154"/>
      <c r="U3645" s="236"/>
      <c r="V3645" s="225"/>
      <c r="W3645" s="246"/>
      <c r="X3645" s="247"/>
      <c r="Y3645" s="248"/>
      <c r="Z3645" s="249"/>
      <c r="AA3645" s="249"/>
      <c r="AB3645" s="256"/>
      <c r="AC3645" s="256"/>
      <c r="AD3645" s="230"/>
      <c r="AE3645" s="251"/>
      <c r="AF3645" s="252"/>
      <c r="AG3645" s="255"/>
      <c r="AH3645" s="253"/>
      <c r="AI3645" s="230"/>
      <c r="AJ3645" s="230"/>
      <c r="AK3645" s="230"/>
      <c r="AL3645" s="230"/>
      <c r="AM3645" s="230"/>
      <c r="AN3645" s="230"/>
      <c r="AO3645" s="230"/>
      <c r="AP3645" s="230"/>
      <c r="AQ3645" s="230"/>
      <c r="AR3645" s="249"/>
      <c r="AS3645" s="230"/>
      <c r="AT3645" s="230"/>
      <c r="AU3645" s="230"/>
      <c r="AV3645" s="230"/>
      <c r="AW3645" s="230"/>
      <c r="AX3645" s="230"/>
      <c r="AY3645" s="230"/>
      <c r="AZ3645" s="230"/>
      <c r="BA3645" s="230"/>
      <c r="BB3645" s="230"/>
      <c r="BC3645" s="230"/>
      <c r="BD3645" s="230"/>
      <c r="BE3645" s="230"/>
      <c r="BF3645" s="230"/>
      <c r="BG3645" s="230"/>
      <c r="BH3645" s="230"/>
      <c r="BI3645" s="230"/>
      <c r="BJ3645" s="230"/>
      <c r="BK3645" s="230"/>
      <c r="BL3645" s="230"/>
      <c r="BM3645" s="230"/>
      <c r="BN3645" s="230"/>
      <c r="BO3645" s="230"/>
      <c r="BP3645" s="230"/>
      <c r="BQ3645" s="230"/>
      <c r="BR3645" s="230"/>
      <c r="BS3645" s="230"/>
      <c r="BT3645" s="230"/>
      <c r="BU3645" s="230"/>
      <c r="BV3645" s="230"/>
      <c r="BW3645" s="230"/>
      <c r="BX3645" s="230"/>
      <c r="BY3645" s="230"/>
      <c r="BZ3645" s="230"/>
      <c r="CA3645" s="230"/>
      <c r="CB3645" s="230"/>
      <c r="CC3645" s="230"/>
      <c r="CD3645" s="230"/>
      <c r="CE3645" s="230"/>
      <c r="CF3645" s="230"/>
      <c r="CG3645" s="230"/>
      <c r="CH3645" s="230"/>
      <c r="CI3645" s="230"/>
      <c r="CJ3645" s="230"/>
    </row>
    <row r="3646" spans="1:88" ht="14.25" customHeight="1">
      <c r="A3646" s="123"/>
      <c r="B3646" s="122"/>
      <c r="C3646" s="123"/>
      <c r="E3646" s="224"/>
      <c r="F3646" s="224"/>
      <c r="G3646" s="224"/>
      <c r="H3646" s="224"/>
      <c r="I3646" s="232"/>
      <c r="J3646" s="224"/>
      <c r="K3646" s="224"/>
      <c r="L3646" s="224"/>
      <c r="M3646" s="233"/>
      <c r="N3646" s="224"/>
      <c r="P3646" s="233"/>
      <c r="Q3646" s="154"/>
      <c r="R3646" s="154"/>
      <c r="S3646" s="154"/>
      <c r="T3646" s="154"/>
      <c r="U3646" s="236"/>
      <c r="V3646" s="225"/>
      <c r="W3646" s="246"/>
      <c r="X3646" s="247"/>
      <c r="Y3646" s="248"/>
      <c r="Z3646" s="249"/>
      <c r="AA3646" s="249"/>
      <c r="AB3646" s="256"/>
      <c r="AC3646" s="256"/>
      <c r="AD3646" s="230"/>
      <c r="AE3646" s="251"/>
      <c r="AF3646" s="252"/>
      <c r="AG3646" s="255"/>
      <c r="AH3646" s="253"/>
      <c r="AI3646" s="230"/>
      <c r="AJ3646" s="230"/>
      <c r="AK3646" s="230"/>
      <c r="AL3646" s="230"/>
      <c r="AM3646" s="230"/>
      <c r="AN3646" s="230"/>
      <c r="AO3646" s="230"/>
      <c r="AP3646" s="230"/>
      <c r="AQ3646" s="230"/>
      <c r="AR3646" s="249"/>
      <c r="AS3646" s="230"/>
      <c r="AT3646" s="230"/>
      <c r="AU3646" s="230"/>
      <c r="AV3646" s="230"/>
      <c r="AW3646" s="230"/>
      <c r="AX3646" s="230"/>
      <c r="AY3646" s="230"/>
      <c r="AZ3646" s="230"/>
      <c r="BA3646" s="230"/>
      <c r="BB3646" s="230"/>
      <c r="BC3646" s="230"/>
      <c r="BD3646" s="230"/>
      <c r="BE3646" s="230"/>
      <c r="BF3646" s="230"/>
      <c r="BG3646" s="230"/>
      <c r="BH3646" s="230"/>
      <c r="BI3646" s="230"/>
      <c r="BJ3646" s="230"/>
      <c r="BK3646" s="230"/>
      <c r="BL3646" s="230"/>
      <c r="BM3646" s="230"/>
      <c r="BN3646" s="230"/>
      <c r="BO3646" s="230"/>
      <c r="BP3646" s="230"/>
      <c r="BQ3646" s="230"/>
      <c r="BR3646" s="230"/>
      <c r="BS3646" s="230"/>
      <c r="BT3646" s="230"/>
      <c r="BU3646" s="230"/>
      <c r="BV3646" s="230"/>
      <c r="BW3646" s="230"/>
      <c r="BX3646" s="230"/>
      <c r="BY3646" s="230"/>
      <c r="BZ3646" s="230"/>
      <c r="CA3646" s="230"/>
      <c r="CB3646" s="230"/>
      <c r="CC3646" s="230"/>
      <c r="CD3646" s="230"/>
      <c r="CE3646" s="230"/>
      <c r="CF3646" s="230"/>
      <c r="CG3646" s="230"/>
      <c r="CH3646" s="230"/>
      <c r="CI3646" s="230"/>
      <c r="CJ3646" s="230"/>
    </row>
    <row r="3647" spans="1:88" ht="14.25" customHeight="1">
      <c r="A3647" s="123"/>
      <c r="B3647" s="122"/>
      <c r="C3647" s="123"/>
      <c r="E3647" s="224"/>
      <c r="F3647" s="224"/>
      <c r="G3647" s="224"/>
      <c r="H3647" s="224"/>
      <c r="I3647" s="232"/>
      <c r="J3647" s="224"/>
      <c r="K3647" s="224"/>
      <c r="L3647" s="224"/>
      <c r="M3647" s="233"/>
      <c r="N3647" s="224"/>
      <c r="P3647" s="233"/>
      <c r="Q3647" s="154"/>
      <c r="R3647" s="154"/>
      <c r="S3647" s="154"/>
      <c r="T3647" s="154"/>
      <c r="U3647" s="236"/>
      <c r="V3647" s="225"/>
      <c r="W3647" s="246"/>
      <c r="X3647" s="247"/>
      <c r="Y3647" s="248"/>
      <c r="Z3647" s="249"/>
      <c r="AA3647" s="249"/>
      <c r="AB3647" s="256"/>
      <c r="AC3647" s="256"/>
      <c r="AD3647" s="230"/>
      <c r="AE3647" s="251"/>
      <c r="AF3647" s="252"/>
      <c r="AG3647" s="255"/>
      <c r="AH3647" s="253"/>
      <c r="AI3647" s="230"/>
      <c r="AJ3647" s="230"/>
      <c r="AK3647" s="230"/>
      <c r="AL3647" s="230"/>
      <c r="AM3647" s="230"/>
      <c r="AN3647" s="230"/>
      <c r="AO3647" s="230"/>
      <c r="AP3647" s="230"/>
      <c r="AQ3647" s="230"/>
      <c r="AR3647" s="249"/>
      <c r="AS3647" s="230"/>
      <c r="AT3647" s="230"/>
      <c r="AU3647" s="230"/>
      <c r="AV3647" s="230"/>
      <c r="AW3647" s="230"/>
      <c r="AX3647" s="230"/>
      <c r="AY3647" s="230"/>
      <c r="AZ3647" s="230"/>
      <c r="BA3647" s="230"/>
      <c r="BB3647" s="230"/>
      <c r="BC3647" s="230"/>
      <c r="BD3647" s="230"/>
      <c r="BE3647" s="230"/>
      <c r="BF3647" s="230"/>
      <c r="BG3647" s="230"/>
      <c r="BH3647" s="230"/>
      <c r="BI3647" s="230"/>
      <c r="BJ3647" s="230"/>
      <c r="BK3647" s="230"/>
      <c r="BL3647" s="230"/>
      <c r="BM3647" s="230"/>
      <c r="BN3647" s="230"/>
      <c r="BO3647" s="230"/>
      <c r="BP3647" s="230"/>
      <c r="BQ3647" s="230"/>
      <c r="BR3647" s="230"/>
      <c r="BS3647" s="230"/>
      <c r="BT3647" s="230"/>
      <c r="BU3647" s="230"/>
      <c r="BV3647" s="230"/>
      <c r="BW3647" s="230"/>
      <c r="BX3647" s="230"/>
      <c r="BY3647" s="230"/>
      <c r="BZ3647" s="230"/>
      <c r="CA3647" s="230"/>
      <c r="CB3647" s="230"/>
      <c r="CC3647" s="230"/>
      <c r="CD3647" s="230"/>
      <c r="CE3647" s="230"/>
      <c r="CF3647" s="230"/>
      <c r="CG3647" s="230"/>
      <c r="CH3647" s="230"/>
      <c r="CI3647" s="230"/>
      <c r="CJ3647" s="230"/>
    </row>
    <row r="3648" spans="1:88" ht="14.25" customHeight="1">
      <c r="A3648" s="123"/>
      <c r="B3648" s="122"/>
      <c r="C3648" s="123"/>
      <c r="E3648" s="224"/>
      <c r="F3648" s="224"/>
      <c r="G3648" s="224"/>
      <c r="H3648" s="224"/>
      <c r="I3648" s="232"/>
      <c r="J3648" s="224"/>
      <c r="K3648" s="224"/>
      <c r="L3648" s="224"/>
      <c r="M3648" s="233"/>
      <c r="N3648" s="224"/>
      <c r="P3648" s="233"/>
      <c r="Q3648" s="154"/>
      <c r="R3648" s="154"/>
      <c r="S3648" s="154"/>
      <c r="T3648" s="154"/>
      <c r="U3648" s="236"/>
      <c r="V3648" s="225"/>
      <c r="W3648" s="246"/>
      <c r="X3648" s="247"/>
      <c r="Y3648" s="248"/>
      <c r="Z3648" s="249"/>
      <c r="AA3648" s="249"/>
      <c r="AB3648" s="256"/>
      <c r="AC3648" s="256"/>
      <c r="AD3648" s="230"/>
      <c r="AE3648" s="251"/>
      <c r="AF3648" s="252"/>
      <c r="AG3648" s="255"/>
      <c r="AH3648" s="253"/>
      <c r="AI3648" s="230"/>
      <c r="AJ3648" s="230"/>
      <c r="AK3648" s="230"/>
      <c r="AL3648" s="230"/>
      <c r="AM3648" s="230"/>
      <c r="AN3648" s="230"/>
      <c r="AO3648" s="230"/>
      <c r="AP3648" s="230"/>
      <c r="AQ3648" s="230"/>
      <c r="AR3648" s="249"/>
      <c r="AS3648" s="230"/>
      <c r="AT3648" s="230"/>
      <c r="AU3648" s="230"/>
      <c r="AV3648" s="230"/>
      <c r="AW3648" s="230"/>
      <c r="AX3648" s="230"/>
      <c r="AY3648" s="230"/>
      <c r="AZ3648" s="230"/>
      <c r="BA3648" s="230"/>
      <c r="BB3648" s="230"/>
      <c r="BC3648" s="230"/>
      <c r="BD3648" s="230"/>
      <c r="BE3648" s="230"/>
      <c r="BF3648" s="230"/>
      <c r="BG3648" s="230"/>
      <c r="BH3648" s="230"/>
      <c r="BI3648" s="230"/>
      <c r="BJ3648" s="230"/>
      <c r="BK3648" s="230"/>
      <c r="BL3648" s="230"/>
      <c r="BM3648" s="230"/>
      <c r="BN3648" s="230"/>
      <c r="BO3648" s="230"/>
      <c r="BP3648" s="230"/>
      <c r="BQ3648" s="230"/>
      <c r="BR3648" s="230"/>
      <c r="BS3648" s="230"/>
      <c r="BT3648" s="230"/>
      <c r="BU3648" s="230"/>
      <c r="BV3648" s="230"/>
      <c r="BW3648" s="230"/>
      <c r="BX3648" s="230"/>
      <c r="BY3648" s="230"/>
      <c r="BZ3648" s="230"/>
      <c r="CA3648" s="230"/>
      <c r="CB3648" s="230"/>
      <c r="CC3648" s="230"/>
      <c r="CD3648" s="230"/>
      <c r="CE3648" s="230"/>
      <c r="CF3648" s="230"/>
      <c r="CG3648" s="230"/>
      <c r="CH3648" s="230"/>
      <c r="CI3648" s="230"/>
      <c r="CJ3648" s="230"/>
    </row>
    <row r="3649" spans="1:88" ht="14.25" customHeight="1">
      <c r="A3649" s="123"/>
      <c r="B3649" s="122"/>
      <c r="C3649" s="123"/>
      <c r="E3649" s="224"/>
      <c r="F3649" s="224"/>
      <c r="G3649" s="224"/>
      <c r="H3649" s="224"/>
      <c r="I3649" s="232"/>
      <c r="J3649" s="224"/>
      <c r="K3649" s="224"/>
      <c r="L3649" s="224"/>
      <c r="M3649" s="233"/>
      <c r="N3649" s="224"/>
      <c r="P3649" s="233"/>
      <c r="Q3649" s="154"/>
      <c r="R3649" s="154"/>
      <c r="S3649" s="154"/>
      <c r="T3649" s="154"/>
      <c r="U3649" s="236"/>
      <c r="V3649" s="225"/>
      <c r="W3649" s="246"/>
      <c r="X3649" s="247"/>
      <c r="Y3649" s="248"/>
      <c r="Z3649" s="249"/>
      <c r="AA3649" s="249"/>
      <c r="AB3649" s="256"/>
      <c r="AC3649" s="256"/>
      <c r="AD3649" s="230"/>
      <c r="AE3649" s="251"/>
      <c r="AF3649" s="252"/>
      <c r="AG3649" s="255"/>
      <c r="AH3649" s="253"/>
      <c r="AI3649" s="230"/>
      <c r="AJ3649" s="230"/>
      <c r="AK3649" s="230"/>
      <c r="AL3649" s="230"/>
      <c r="AM3649" s="230"/>
      <c r="AN3649" s="230"/>
      <c r="AO3649" s="230"/>
      <c r="AP3649" s="230"/>
      <c r="AQ3649" s="230"/>
      <c r="AR3649" s="249"/>
      <c r="AS3649" s="230"/>
      <c r="AT3649" s="230"/>
      <c r="AU3649" s="230"/>
      <c r="AV3649" s="230"/>
      <c r="AW3649" s="230"/>
      <c r="AX3649" s="230"/>
      <c r="AY3649" s="230"/>
      <c r="AZ3649" s="230"/>
      <c r="BA3649" s="230"/>
      <c r="BB3649" s="230"/>
      <c r="BC3649" s="230"/>
      <c r="BD3649" s="230"/>
      <c r="BE3649" s="230"/>
      <c r="BF3649" s="230"/>
      <c r="BG3649" s="230"/>
      <c r="BH3649" s="230"/>
      <c r="BI3649" s="230"/>
      <c r="BJ3649" s="230"/>
      <c r="BK3649" s="230"/>
      <c r="BL3649" s="230"/>
      <c r="BM3649" s="230"/>
      <c r="BN3649" s="230"/>
      <c r="BO3649" s="230"/>
      <c r="BP3649" s="230"/>
      <c r="BQ3649" s="230"/>
      <c r="BR3649" s="230"/>
      <c r="BS3649" s="230"/>
      <c r="BT3649" s="230"/>
      <c r="BU3649" s="230"/>
      <c r="BV3649" s="230"/>
      <c r="BW3649" s="230"/>
      <c r="BX3649" s="230"/>
      <c r="BY3649" s="230"/>
      <c r="BZ3649" s="230"/>
      <c r="CA3649" s="230"/>
      <c r="CB3649" s="230"/>
      <c r="CC3649" s="230"/>
      <c r="CD3649" s="230"/>
      <c r="CE3649" s="230"/>
      <c r="CF3649" s="230"/>
      <c r="CG3649" s="230"/>
      <c r="CH3649" s="230"/>
      <c r="CI3649" s="230"/>
      <c r="CJ3649" s="230"/>
    </row>
    <row r="3650" spans="1:88" ht="14.25" customHeight="1">
      <c r="A3650" s="123"/>
      <c r="B3650" s="122"/>
      <c r="C3650" s="123"/>
      <c r="E3650" s="224"/>
      <c r="F3650" s="224"/>
      <c r="G3650" s="224"/>
      <c r="H3650" s="224"/>
      <c r="I3650" s="232"/>
      <c r="J3650" s="224"/>
      <c r="K3650" s="224"/>
      <c r="L3650" s="224"/>
      <c r="M3650" s="233"/>
      <c r="N3650" s="224"/>
      <c r="P3650" s="233"/>
      <c r="Q3650" s="154"/>
      <c r="R3650" s="154"/>
      <c r="S3650" s="154"/>
      <c r="T3650" s="154"/>
      <c r="U3650" s="236"/>
      <c r="V3650" s="225"/>
      <c r="W3650" s="246"/>
      <c r="X3650" s="247"/>
      <c r="Y3650" s="248"/>
      <c r="Z3650" s="249"/>
      <c r="AA3650" s="249"/>
      <c r="AB3650" s="256"/>
      <c r="AC3650" s="256"/>
      <c r="AD3650" s="230"/>
      <c r="AE3650" s="251"/>
      <c r="AF3650" s="252"/>
      <c r="AG3650" s="255"/>
      <c r="AH3650" s="253"/>
      <c r="AI3650" s="230"/>
      <c r="AJ3650" s="230"/>
      <c r="AK3650" s="230"/>
      <c r="AL3650" s="230"/>
      <c r="AM3650" s="230"/>
      <c r="AN3650" s="230"/>
      <c r="AO3650" s="230"/>
      <c r="AP3650" s="230"/>
      <c r="AQ3650" s="230"/>
      <c r="AR3650" s="249"/>
      <c r="AS3650" s="230"/>
      <c r="AT3650" s="230"/>
      <c r="AU3650" s="230"/>
      <c r="AV3650" s="230"/>
      <c r="AW3650" s="230"/>
      <c r="AX3650" s="230"/>
      <c r="AY3650" s="230"/>
      <c r="AZ3650" s="230"/>
      <c r="BA3650" s="230"/>
      <c r="BB3650" s="230"/>
      <c r="BC3650" s="230"/>
      <c r="BD3650" s="230"/>
      <c r="BE3650" s="230"/>
      <c r="BF3650" s="230"/>
      <c r="BG3650" s="230"/>
      <c r="BH3650" s="230"/>
      <c r="BI3650" s="230"/>
      <c r="BJ3650" s="230"/>
      <c r="BK3650" s="230"/>
      <c r="BL3650" s="230"/>
      <c r="BM3650" s="230"/>
      <c r="BN3650" s="230"/>
      <c r="BO3650" s="230"/>
      <c r="BP3650" s="230"/>
      <c r="BQ3650" s="230"/>
      <c r="BR3650" s="230"/>
      <c r="BS3650" s="230"/>
      <c r="BT3650" s="230"/>
      <c r="BU3650" s="230"/>
      <c r="BV3650" s="230"/>
      <c r="BW3650" s="230"/>
      <c r="BX3650" s="230"/>
      <c r="BY3650" s="230"/>
      <c r="BZ3650" s="230"/>
      <c r="CA3650" s="230"/>
      <c r="CB3650" s="230"/>
      <c r="CC3650" s="230"/>
      <c r="CD3650" s="230"/>
      <c r="CE3650" s="230"/>
      <c r="CF3650" s="230"/>
      <c r="CG3650" s="230"/>
      <c r="CH3650" s="230"/>
      <c r="CI3650" s="230"/>
      <c r="CJ3650" s="230"/>
    </row>
    <row r="3651" spans="1:88" ht="14.25" customHeight="1">
      <c r="A3651" s="123"/>
      <c r="B3651" s="122"/>
      <c r="C3651" s="123"/>
      <c r="E3651" s="224"/>
      <c r="F3651" s="224"/>
      <c r="G3651" s="224"/>
      <c r="H3651" s="224"/>
      <c r="I3651" s="232"/>
      <c r="J3651" s="224"/>
      <c r="K3651" s="224"/>
      <c r="L3651" s="224"/>
      <c r="M3651" s="233"/>
      <c r="N3651" s="224"/>
      <c r="P3651" s="233"/>
      <c r="Q3651" s="154"/>
      <c r="R3651" s="154"/>
      <c r="S3651" s="154"/>
      <c r="T3651" s="154"/>
      <c r="U3651" s="236"/>
      <c r="V3651" s="225"/>
      <c r="W3651" s="246"/>
      <c r="X3651" s="247"/>
      <c r="Y3651" s="248"/>
      <c r="Z3651" s="249"/>
      <c r="AA3651" s="249"/>
      <c r="AB3651" s="256"/>
      <c r="AC3651" s="256"/>
      <c r="AD3651" s="230"/>
      <c r="AE3651" s="251"/>
      <c r="AF3651" s="252"/>
      <c r="AG3651" s="255"/>
      <c r="AH3651" s="253"/>
      <c r="AI3651" s="230"/>
      <c r="AJ3651" s="230"/>
      <c r="AK3651" s="230"/>
      <c r="AL3651" s="230"/>
      <c r="AM3651" s="230"/>
      <c r="AN3651" s="230"/>
      <c r="AO3651" s="230"/>
      <c r="AP3651" s="230"/>
      <c r="AQ3651" s="230"/>
      <c r="AR3651" s="249"/>
      <c r="AS3651" s="230"/>
      <c r="AT3651" s="230"/>
      <c r="AU3651" s="230"/>
      <c r="AV3651" s="230"/>
      <c r="AW3651" s="230"/>
      <c r="AX3651" s="230"/>
      <c r="AY3651" s="230"/>
      <c r="AZ3651" s="230"/>
      <c r="BA3651" s="230"/>
      <c r="BB3651" s="230"/>
      <c r="BC3651" s="230"/>
      <c r="BD3651" s="230"/>
      <c r="BE3651" s="230"/>
      <c r="BF3651" s="230"/>
      <c r="BG3651" s="230"/>
      <c r="BH3651" s="230"/>
      <c r="BI3651" s="230"/>
      <c r="BJ3651" s="230"/>
      <c r="BK3651" s="230"/>
      <c r="BL3651" s="230"/>
      <c r="BM3651" s="230"/>
      <c r="BN3651" s="230"/>
      <c r="BO3651" s="230"/>
      <c r="BP3651" s="230"/>
      <c r="BQ3651" s="230"/>
      <c r="BR3651" s="230"/>
      <c r="BS3651" s="230"/>
      <c r="BT3651" s="230"/>
      <c r="BU3651" s="230"/>
      <c r="BV3651" s="230"/>
      <c r="BW3651" s="230"/>
      <c r="BX3651" s="230"/>
      <c r="BY3651" s="230"/>
      <c r="BZ3651" s="230"/>
      <c r="CA3651" s="230"/>
      <c r="CB3651" s="230"/>
      <c r="CC3651" s="230"/>
      <c r="CD3651" s="230"/>
      <c r="CE3651" s="230"/>
      <c r="CF3651" s="230"/>
      <c r="CG3651" s="230"/>
      <c r="CH3651" s="230"/>
      <c r="CI3651" s="230"/>
      <c r="CJ3651" s="230"/>
    </row>
    <row r="3652" spans="1:88" ht="14.25" customHeight="1">
      <c r="A3652" s="123"/>
      <c r="B3652" s="122"/>
      <c r="C3652" s="123"/>
      <c r="E3652" s="224"/>
      <c r="F3652" s="224"/>
      <c r="G3652" s="224"/>
      <c r="H3652" s="224"/>
      <c r="I3652" s="232"/>
      <c r="J3652" s="224"/>
      <c r="K3652" s="224"/>
      <c r="L3652" s="224"/>
      <c r="M3652" s="233"/>
      <c r="N3652" s="224"/>
      <c r="P3652" s="233"/>
      <c r="Q3652" s="154"/>
      <c r="R3652" s="154"/>
      <c r="S3652" s="154"/>
      <c r="T3652" s="154"/>
      <c r="U3652" s="236"/>
      <c r="V3652" s="225"/>
      <c r="W3652" s="246"/>
      <c r="X3652" s="247"/>
      <c r="Y3652" s="248"/>
      <c r="Z3652" s="249"/>
      <c r="AA3652" s="249"/>
      <c r="AB3652" s="256"/>
      <c r="AC3652" s="256"/>
      <c r="AD3652" s="230"/>
      <c r="AE3652" s="251"/>
      <c r="AF3652" s="252"/>
      <c r="AG3652" s="255"/>
      <c r="AH3652" s="253"/>
      <c r="AI3652" s="230"/>
      <c r="AJ3652" s="230"/>
      <c r="AK3652" s="230"/>
      <c r="AL3652" s="230"/>
      <c r="AM3652" s="230"/>
      <c r="AN3652" s="230"/>
      <c r="AO3652" s="230"/>
      <c r="AP3652" s="230"/>
      <c r="AQ3652" s="230"/>
      <c r="AR3652" s="249"/>
      <c r="AS3652" s="230"/>
      <c r="AT3652" s="230"/>
      <c r="AU3652" s="230"/>
      <c r="AV3652" s="230"/>
      <c r="AW3652" s="230"/>
      <c r="AX3652" s="230"/>
      <c r="AY3652" s="230"/>
      <c r="AZ3652" s="230"/>
      <c r="BA3652" s="230"/>
      <c r="BB3652" s="230"/>
      <c r="BC3652" s="230"/>
      <c r="BD3652" s="230"/>
      <c r="BE3652" s="230"/>
      <c r="BF3652" s="230"/>
      <c r="BG3652" s="230"/>
      <c r="BH3652" s="230"/>
      <c r="BI3652" s="230"/>
      <c r="BJ3652" s="230"/>
      <c r="BK3652" s="230"/>
      <c r="BL3652" s="230"/>
      <c r="BM3652" s="230"/>
      <c r="BN3652" s="230"/>
      <c r="BO3652" s="230"/>
      <c r="BP3652" s="230"/>
      <c r="BQ3652" s="230"/>
      <c r="BR3652" s="230"/>
      <c r="BS3652" s="230"/>
      <c r="BT3652" s="230"/>
      <c r="BU3652" s="230"/>
      <c r="BV3652" s="230"/>
      <c r="BW3652" s="230"/>
      <c r="BX3652" s="230"/>
      <c r="BY3652" s="230"/>
      <c r="BZ3652" s="230"/>
      <c r="CA3652" s="230"/>
      <c r="CB3652" s="230"/>
      <c r="CC3652" s="230"/>
      <c r="CD3652" s="230"/>
      <c r="CE3652" s="230"/>
      <c r="CF3652" s="230"/>
      <c r="CG3652" s="230"/>
      <c r="CH3652" s="230"/>
      <c r="CI3652" s="230"/>
      <c r="CJ3652" s="230"/>
    </row>
    <row r="3653" spans="1:88" ht="14.25" customHeight="1">
      <c r="A3653" s="123"/>
      <c r="B3653" s="122"/>
      <c r="C3653" s="123"/>
      <c r="E3653" s="224"/>
      <c r="F3653" s="224"/>
      <c r="G3653" s="224"/>
      <c r="H3653" s="224"/>
      <c r="I3653" s="232"/>
      <c r="J3653" s="224"/>
      <c r="K3653" s="224"/>
      <c r="L3653" s="224"/>
      <c r="M3653" s="233"/>
      <c r="N3653" s="224"/>
      <c r="P3653" s="233"/>
      <c r="Q3653" s="154"/>
      <c r="R3653" s="154"/>
      <c r="S3653" s="154"/>
      <c r="T3653" s="154"/>
      <c r="U3653" s="236"/>
      <c r="V3653" s="225"/>
      <c r="W3653" s="246"/>
      <c r="X3653" s="247"/>
      <c r="Y3653" s="248"/>
      <c r="Z3653" s="249"/>
      <c r="AA3653" s="249"/>
      <c r="AB3653" s="256"/>
      <c r="AC3653" s="256"/>
      <c r="AD3653" s="230"/>
      <c r="AE3653" s="251"/>
      <c r="AF3653" s="252"/>
      <c r="AG3653" s="255"/>
      <c r="AH3653" s="253"/>
      <c r="AI3653" s="230"/>
      <c r="AJ3653" s="230"/>
      <c r="AK3653" s="230"/>
      <c r="AL3653" s="230"/>
      <c r="AM3653" s="230"/>
      <c r="AN3653" s="230"/>
      <c r="AO3653" s="230"/>
      <c r="AP3653" s="230"/>
      <c r="AQ3653" s="230"/>
      <c r="AR3653" s="249"/>
      <c r="AS3653" s="230"/>
      <c r="AT3653" s="230"/>
      <c r="AU3653" s="230"/>
      <c r="AV3653" s="230"/>
      <c r="AW3653" s="230"/>
      <c r="AX3653" s="230"/>
      <c r="AY3653" s="230"/>
      <c r="AZ3653" s="230"/>
      <c r="BA3653" s="230"/>
      <c r="BB3653" s="230"/>
      <c r="BC3653" s="230"/>
      <c r="BD3653" s="230"/>
      <c r="BE3653" s="230"/>
      <c r="BF3653" s="230"/>
      <c r="BG3653" s="230"/>
      <c r="BH3653" s="230"/>
      <c r="BI3653" s="230"/>
      <c r="BJ3653" s="230"/>
      <c r="BK3653" s="230"/>
      <c r="BL3653" s="230"/>
      <c r="BM3653" s="230"/>
      <c r="BN3653" s="230"/>
      <c r="BO3653" s="230"/>
      <c r="BP3653" s="230"/>
      <c r="BQ3653" s="230"/>
      <c r="BR3653" s="230"/>
      <c r="BS3653" s="230"/>
      <c r="BT3653" s="230"/>
      <c r="BU3653" s="230"/>
      <c r="BV3653" s="230"/>
      <c r="BW3653" s="230"/>
      <c r="BX3653" s="230"/>
      <c r="BY3653" s="230"/>
      <c r="BZ3653" s="230"/>
      <c r="CA3653" s="230"/>
      <c r="CB3653" s="230"/>
      <c r="CC3653" s="230"/>
      <c r="CD3653" s="230"/>
      <c r="CE3653" s="230"/>
      <c r="CF3653" s="230"/>
      <c r="CG3653" s="230"/>
      <c r="CH3653" s="230"/>
      <c r="CI3653" s="230"/>
      <c r="CJ3653" s="230"/>
    </row>
    <row r="3654" spans="1:88" ht="14.25" customHeight="1">
      <c r="A3654" s="123"/>
      <c r="B3654" s="122"/>
      <c r="C3654" s="123"/>
      <c r="E3654" s="224"/>
      <c r="F3654" s="224"/>
      <c r="G3654" s="224"/>
      <c r="H3654" s="224"/>
      <c r="I3654" s="232"/>
      <c r="J3654" s="224"/>
      <c r="K3654" s="224"/>
      <c r="L3654" s="224"/>
      <c r="M3654" s="233"/>
      <c r="N3654" s="224"/>
      <c r="P3654" s="233"/>
      <c r="Q3654" s="154"/>
      <c r="R3654" s="154"/>
      <c r="S3654" s="154"/>
      <c r="T3654" s="154"/>
      <c r="U3654" s="236"/>
      <c r="V3654" s="225"/>
      <c r="W3654" s="246"/>
      <c r="X3654" s="247"/>
      <c r="Y3654" s="248"/>
      <c r="Z3654" s="249"/>
      <c r="AA3654" s="249"/>
      <c r="AB3654" s="256"/>
      <c r="AC3654" s="256"/>
      <c r="AD3654" s="230"/>
      <c r="AE3654" s="251"/>
      <c r="AF3654" s="252"/>
      <c r="AG3654" s="255"/>
      <c r="AH3654" s="253"/>
      <c r="AI3654" s="230"/>
      <c r="AJ3654" s="230"/>
      <c r="AK3654" s="230"/>
      <c r="AL3654" s="230"/>
      <c r="AM3654" s="230"/>
      <c r="AN3654" s="230"/>
      <c r="AO3654" s="230"/>
      <c r="AP3654" s="230"/>
      <c r="AQ3654" s="230"/>
      <c r="AR3654" s="249"/>
      <c r="AS3654" s="230"/>
      <c r="AT3654" s="230"/>
      <c r="AU3654" s="230"/>
      <c r="AV3654" s="230"/>
      <c r="AW3654" s="230"/>
      <c r="AX3654" s="230"/>
      <c r="AY3654" s="230"/>
      <c r="AZ3654" s="230"/>
      <c r="BA3654" s="230"/>
      <c r="BB3654" s="230"/>
      <c r="BC3654" s="230"/>
      <c r="BD3654" s="230"/>
      <c r="BE3654" s="230"/>
      <c r="BF3654" s="230"/>
      <c r="BG3654" s="230"/>
      <c r="BH3654" s="230"/>
      <c r="BI3654" s="230"/>
      <c r="BJ3654" s="230"/>
      <c r="BK3654" s="230"/>
      <c r="BL3654" s="230"/>
      <c r="BM3654" s="230"/>
      <c r="BN3654" s="230"/>
      <c r="BO3654" s="230"/>
      <c r="BP3654" s="230"/>
      <c r="BQ3654" s="230"/>
      <c r="BR3654" s="230"/>
      <c r="BS3654" s="230"/>
      <c r="BT3654" s="230"/>
      <c r="BU3654" s="230"/>
      <c r="BV3654" s="230"/>
      <c r="BW3654" s="230"/>
      <c r="BX3654" s="230"/>
      <c r="BY3654" s="230"/>
      <c r="BZ3654" s="230"/>
      <c r="CA3654" s="230"/>
      <c r="CB3654" s="230"/>
      <c r="CC3654" s="230"/>
      <c r="CD3654" s="230"/>
      <c r="CE3654" s="230"/>
      <c r="CF3654" s="230"/>
      <c r="CG3654" s="230"/>
      <c r="CH3654" s="230"/>
      <c r="CI3654" s="230"/>
      <c r="CJ3654" s="230"/>
    </row>
    <row r="3655" spans="1:88" ht="14.25" customHeight="1">
      <c r="A3655" s="123"/>
      <c r="B3655" s="122"/>
      <c r="C3655" s="123"/>
      <c r="E3655" s="224"/>
      <c r="F3655" s="224"/>
      <c r="G3655" s="224"/>
      <c r="H3655" s="224"/>
      <c r="I3655" s="232"/>
      <c r="J3655" s="224"/>
      <c r="K3655" s="224"/>
      <c r="L3655" s="224"/>
      <c r="M3655" s="233"/>
      <c r="N3655" s="224"/>
      <c r="P3655" s="233"/>
      <c r="Q3655" s="154"/>
      <c r="R3655" s="154"/>
      <c r="S3655" s="154"/>
      <c r="T3655" s="154"/>
      <c r="U3655" s="236"/>
      <c r="V3655" s="225"/>
      <c r="W3655" s="246"/>
      <c r="X3655" s="247"/>
      <c r="Y3655" s="248"/>
      <c r="Z3655" s="249"/>
      <c r="AA3655" s="249"/>
      <c r="AB3655" s="256"/>
      <c r="AC3655" s="256"/>
      <c r="AD3655" s="230"/>
      <c r="AE3655" s="251"/>
      <c r="AF3655" s="252"/>
      <c r="AG3655" s="255"/>
      <c r="AH3655" s="253"/>
      <c r="AI3655" s="230"/>
      <c r="AJ3655" s="230"/>
      <c r="AK3655" s="230"/>
      <c r="AL3655" s="230"/>
      <c r="AM3655" s="230"/>
      <c r="AN3655" s="230"/>
      <c r="AO3655" s="230"/>
      <c r="AP3655" s="230"/>
      <c r="AQ3655" s="230"/>
      <c r="AR3655" s="249"/>
      <c r="AS3655" s="230"/>
      <c r="AT3655" s="230"/>
      <c r="AU3655" s="230"/>
      <c r="AV3655" s="230"/>
      <c r="AW3655" s="230"/>
      <c r="AX3655" s="230"/>
      <c r="AY3655" s="230"/>
      <c r="AZ3655" s="230"/>
      <c r="BA3655" s="230"/>
      <c r="BB3655" s="230"/>
      <c r="BC3655" s="230"/>
      <c r="BD3655" s="230"/>
      <c r="BE3655" s="230"/>
      <c r="BF3655" s="230"/>
      <c r="BG3655" s="230"/>
      <c r="BH3655" s="230"/>
      <c r="BI3655" s="230"/>
      <c r="BJ3655" s="230"/>
      <c r="BK3655" s="230"/>
      <c r="BL3655" s="230"/>
      <c r="BM3655" s="230"/>
      <c r="BN3655" s="230"/>
      <c r="BO3655" s="230"/>
      <c r="BP3655" s="230"/>
      <c r="BQ3655" s="230"/>
      <c r="BR3655" s="230"/>
      <c r="BS3655" s="230"/>
      <c r="BT3655" s="230"/>
      <c r="BU3655" s="230"/>
      <c r="BV3655" s="230"/>
      <c r="BW3655" s="230"/>
      <c r="BX3655" s="230"/>
      <c r="BY3655" s="230"/>
      <c r="BZ3655" s="230"/>
      <c r="CA3655" s="230"/>
      <c r="CB3655" s="230"/>
      <c r="CC3655" s="230"/>
      <c r="CD3655" s="230"/>
      <c r="CE3655" s="230"/>
      <c r="CF3655" s="230"/>
      <c r="CG3655" s="230"/>
      <c r="CH3655" s="230"/>
      <c r="CI3655" s="230"/>
      <c r="CJ3655" s="230"/>
    </row>
    <row r="3656" spans="1:88" ht="14.25" customHeight="1">
      <c r="A3656" s="123"/>
      <c r="B3656" s="122"/>
      <c r="C3656" s="123"/>
      <c r="E3656" s="224"/>
      <c r="F3656" s="224"/>
      <c r="G3656" s="224"/>
      <c r="H3656" s="224"/>
      <c r="I3656" s="232"/>
      <c r="J3656" s="224"/>
      <c r="K3656" s="224"/>
      <c r="L3656" s="224"/>
      <c r="M3656" s="233"/>
      <c r="N3656" s="224"/>
      <c r="P3656" s="233"/>
      <c r="Q3656" s="154"/>
      <c r="R3656" s="154"/>
      <c r="S3656" s="154"/>
      <c r="T3656" s="154"/>
      <c r="U3656" s="236"/>
      <c r="V3656" s="225"/>
      <c r="W3656" s="246"/>
      <c r="X3656" s="247"/>
      <c r="Y3656" s="248"/>
      <c r="Z3656" s="249"/>
      <c r="AA3656" s="249"/>
      <c r="AB3656" s="256"/>
      <c r="AC3656" s="256"/>
      <c r="AD3656" s="230"/>
      <c r="AE3656" s="251"/>
      <c r="AF3656" s="252"/>
      <c r="AG3656" s="255"/>
      <c r="AH3656" s="253"/>
      <c r="AI3656" s="230"/>
      <c r="AJ3656" s="230"/>
      <c r="AK3656" s="230"/>
      <c r="AL3656" s="230"/>
      <c r="AM3656" s="230"/>
      <c r="AN3656" s="230"/>
      <c r="AO3656" s="230"/>
      <c r="AP3656" s="230"/>
      <c r="AQ3656" s="230"/>
      <c r="AR3656" s="249"/>
      <c r="AS3656" s="230"/>
      <c r="AT3656" s="230"/>
      <c r="AU3656" s="230"/>
      <c r="AV3656" s="230"/>
      <c r="AW3656" s="230"/>
      <c r="AX3656" s="230"/>
      <c r="AY3656" s="230"/>
      <c r="AZ3656" s="230"/>
      <c r="BA3656" s="230"/>
      <c r="BB3656" s="230"/>
      <c r="BC3656" s="230"/>
      <c r="BD3656" s="230"/>
      <c r="BE3656" s="230"/>
      <c r="BF3656" s="230"/>
      <c r="BG3656" s="230"/>
      <c r="BH3656" s="230"/>
      <c r="BI3656" s="230"/>
      <c r="BJ3656" s="230"/>
      <c r="BK3656" s="230"/>
      <c r="BL3656" s="230"/>
      <c r="BM3656" s="230"/>
      <c r="BN3656" s="230"/>
      <c r="BO3656" s="230"/>
      <c r="BP3656" s="230"/>
      <c r="BQ3656" s="230"/>
      <c r="BR3656" s="230"/>
      <c r="BS3656" s="230"/>
      <c r="BT3656" s="230"/>
      <c r="BU3656" s="230"/>
      <c r="BV3656" s="230"/>
      <c r="BW3656" s="230"/>
      <c r="BX3656" s="230"/>
      <c r="BY3656" s="230"/>
      <c r="BZ3656" s="230"/>
      <c r="CA3656" s="230"/>
      <c r="CB3656" s="230"/>
      <c r="CC3656" s="230"/>
      <c r="CD3656" s="230"/>
      <c r="CE3656" s="230"/>
      <c r="CF3656" s="230"/>
      <c r="CG3656" s="230"/>
      <c r="CH3656" s="230"/>
      <c r="CI3656" s="230"/>
      <c r="CJ3656" s="230"/>
    </row>
    <row r="3657" spans="1:88" ht="14.25" customHeight="1">
      <c r="A3657" s="123"/>
      <c r="B3657" s="122"/>
      <c r="C3657" s="123"/>
      <c r="E3657" s="224"/>
      <c r="F3657" s="224"/>
      <c r="G3657" s="224"/>
      <c r="H3657" s="224"/>
      <c r="I3657" s="232"/>
      <c r="J3657" s="224"/>
      <c r="K3657" s="224"/>
      <c r="L3657" s="224"/>
      <c r="M3657" s="233"/>
      <c r="N3657" s="224"/>
      <c r="P3657" s="233"/>
      <c r="Q3657" s="154"/>
      <c r="R3657" s="154"/>
      <c r="S3657" s="154"/>
      <c r="T3657" s="154"/>
      <c r="U3657" s="236"/>
      <c r="V3657" s="225"/>
      <c r="W3657" s="246"/>
      <c r="X3657" s="247"/>
      <c r="Y3657" s="248"/>
      <c r="Z3657" s="249"/>
      <c r="AA3657" s="249"/>
      <c r="AB3657" s="256"/>
      <c r="AC3657" s="256"/>
      <c r="AD3657" s="230"/>
      <c r="AE3657" s="251"/>
      <c r="AF3657" s="252"/>
      <c r="AG3657" s="255"/>
      <c r="AH3657" s="253"/>
      <c r="AI3657" s="230"/>
      <c r="AJ3657" s="230"/>
      <c r="AK3657" s="230"/>
      <c r="AL3657" s="230"/>
      <c r="AM3657" s="230"/>
      <c r="AN3657" s="230"/>
      <c r="AO3657" s="230"/>
      <c r="AP3657" s="230"/>
      <c r="AQ3657" s="230"/>
      <c r="AR3657" s="249"/>
      <c r="AS3657" s="230"/>
      <c r="AT3657" s="230"/>
      <c r="AU3657" s="230"/>
      <c r="AV3657" s="230"/>
      <c r="AW3657" s="230"/>
      <c r="AX3657" s="230"/>
      <c r="AY3657" s="230"/>
      <c r="AZ3657" s="230"/>
      <c r="BA3657" s="230"/>
      <c r="BB3657" s="230"/>
      <c r="BC3657" s="230"/>
      <c r="BD3657" s="230"/>
      <c r="BE3657" s="230"/>
      <c r="BF3657" s="230"/>
      <c r="BG3657" s="230"/>
      <c r="BH3657" s="230"/>
      <c r="BI3657" s="230"/>
      <c r="BJ3657" s="230"/>
      <c r="BK3657" s="230"/>
      <c r="BL3657" s="230"/>
      <c r="BM3657" s="230"/>
      <c r="BN3657" s="230"/>
      <c r="BO3657" s="230"/>
      <c r="BP3657" s="230"/>
      <c r="BQ3657" s="230"/>
      <c r="BR3657" s="230"/>
      <c r="BS3657" s="230"/>
      <c r="BT3657" s="230"/>
      <c r="BU3657" s="230"/>
      <c r="BV3657" s="230"/>
      <c r="BW3657" s="230"/>
      <c r="BX3657" s="230"/>
      <c r="BY3657" s="230"/>
      <c r="BZ3657" s="230"/>
      <c r="CA3657" s="230"/>
      <c r="CB3657" s="230"/>
      <c r="CC3657" s="230"/>
      <c r="CD3657" s="230"/>
      <c r="CE3657" s="230"/>
      <c r="CF3657" s="230"/>
      <c r="CG3657" s="230"/>
      <c r="CH3657" s="230"/>
      <c r="CI3657" s="230"/>
      <c r="CJ3657" s="230"/>
    </row>
    <row r="3658" spans="1:88" ht="14.25" customHeight="1">
      <c r="A3658" s="123"/>
      <c r="B3658" s="122"/>
      <c r="C3658" s="123"/>
      <c r="E3658" s="224"/>
      <c r="F3658" s="224"/>
      <c r="G3658" s="224"/>
      <c r="H3658" s="224"/>
      <c r="I3658" s="232"/>
      <c r="J3658" s="224"/>
      <c r="K3658" s="224"/>
      <c r="L3658" s="224"/>
      <c r="M3658" s="233"/>
      <c r="N3658" s="224"/>
      <c r="P3658" s="233"/>
      <c r="Q3658" s="154"/>
      <c r="R3658" s="154"/>
      <c r="S3658" s="154"/>
      <c r="T3658" s="154"/>
      <c r="U3658" s="236"/>
      <c r="V3658" s="225"/>
      <c r="W3658" s="246"/>
      <c r="X3658" s="247"/>
      <c r="Y3658" s="248"/>
      <c r="Z3658" s="249"/>
      <c r="AA3658" s="249"/>
      <c r="AB3658" s="256"/>
      <c r="AC3658" s="256"/>
      <c r="AD3658" s="230"/>
      <c r="AE3658" s="251"/>
      <c r="AF3658" s="252"/>
      <c r="AG3658" s="255"/>
      <c r="AH3658" s="253"/>
      <c r="AI3658" s="230"/>
      <c r="AJ3658" s="230"/>
      <c r="AK3658" s="230"/>
      <c r="AL3658" s="230"/>
      <c r="AM3658" s="230"/>
      <c r="AN3658" s="230"/>
      <c r="AO3658" s="230"/>
      <c r="AP3658" s="230"/>
      <c r="AQ3658" s="230"/>
      <c r="AR3658" s="249"/>
      <c r="AS3658" s="230"/>
      <c r="AT3658" s="230"/>
      <c r="AU3658" s="230"/>
      <c r="AV3658" s="230"/>
      <c r="AW3658" s="230"/>
      <c r="AX3658" s="230"/>
      <c r="AY3658" s="230"/>
      <c r="AZ3658" s="230"/>
      <c r="BA3658" s="230"/>
      <c r="BB3658" s="230"/>
      <c r="BC3658" s="230"/>
      <c r="BD3658" s="230"/>
      <c r="BE3658" s="230"/>
      <c r="BF3658" s="230"/>
      <c r="BG3658" s="230"/>
      <c r="BH3658" s="230"/>
      <c r="BI3658" s="230"/>
      <c r="BJ3658" s="230"/>
      <c r="BK3658" s="230"/>
      <c r="BL3658" s="230"/>
      <c r="BM3658" s="230"/>
      <c r="BN3658" s="230"/>
      <c r="BO3658" s="230"/>
      <c r="BP3658" s="230"/>
      <c r="BQ3658" s="230"/>
      <c r="BR3658" s="230"/>
      <c r="BS3658" s="230"/>
      <c r="BT3658" s="230"/>
      <c r="BU3658" s="230"/>
      <c r="BV3658" s="230"/>
      <c r="BW3658" s="230"/>
      <c r="BX3658" s="230"/>
      <c r="BY3658" s="230"/>
      <c r="BZ3658" s="230"/>
      <c r="CA3658" s="230"/>
      <c r="CB3658" s="230"/>
      <c r="CC3658" s="230"/>
      <c r="CD3658" s="230"/>
      <c r="CE3658" s="230"/>
      <c r="CF3658" s="230"/>
      <c r="CG3658" s="230"/>
      <c r="CH3658" s="230"/>
      <c r="CI3658" s="230"/>
      <c r="CJ3658" s="230"/>
    </row>
    <row r="3659" spans="1:88" ht="14.25" customHeight="1">
      <c r="A3659" s="123"/>
      <c r="B3659" s="122"/>
      <c r="C3659" s="123"/>
      <c r="E3659" s="224"/>
      <c r="F3659" s="224"/>
      <c r="G3659" s="224"/>
      <c r="H3659" s="224"/>
      <c r="I3659" s="232"/>
      <c r="J3659" s="224"/>
      <c r="K3659" s="224"/>
      <c r="L3659" s="224"/>
      <c r="M3659" s="233"/>
      <c r="N3659" s="224"/>
      <c r="P3659" s="233"/>
      <c r="Q3659" s="154"/>
      <c r="R3659" s="154"/>
      <c r="S3659" s="154"/>
      <c r="T3659" s="154"/>
      <c r="U3659" s="236"/>
      <c r="V3659" s="225"/>
      <c r="W3659" s="246"/>
      <c r="X3659" s="247"/>
      <c r="Y3659" s="248"/>
      <c r="Z3659" s="249"/>
      <c r="AA3659" s="249"/>
      <c r="AB3659" s="256"/>
      <c r="AC3659" s="256"/>
      <c r="AD3659" s="230"/>
      <c r="AE3659" s="251"/>
      <c r="AF3659" s="252"/>
      <c r="AG3659" s="255"/>
      <c r="AH3659" s="253"/>
      <c r="AI3659" s="230"/>
      <c r="AJ3659" s="230"/>
      <c r="AK3659" s="230"/>
      <c r="AL3659" s="230"/>
      <c r="AM3659" s="230"/>
      <c r="AN3659" s="230"/>
      <c r="AO3659" s="230"/>
      <c r="AP3659" s="230"/>
      <c r="AQ3659" s="230"/>
      <c r="AR3659" s="249"/>
      <c r="AS3659" s="230"/>
      <c r="AT3659" s="230"/>
      <c r="AU3659" s="230"/>
      <c r="AV3659" s="230"/>
      <c r="AW3659" s="230"/>
      <c r="AX3659" s="230"/>
      <c r="AY3659" s="230"/>
      <c r="AZ3659" s="230"/>
      <c r="BA3659" s="230"/>
      <c r="BB3659" s="230"/>
      <c r="BC3659" s="230"/>
      <c r="BD3659" s="230"/>
      <c r="BE3659" s="230"/>
      <c r="BF3659" s="230"/>
      <c r="BG3659" s="230"/>
      <c r="BH3659" s="230"/>
      <c r="BI3659" s="230"/>
      <c r="BJ3659" s="230"/>
      <c r="BK3659" s="230"/>
      <c r="BL3659" s="230"/>
      <c r="BM3659" s="230"/>
      <c r="BN3659" s="230"/>
      <c r="BO3659" s="230"/>
      <c r="BP3659" s="230"/>
      <c r="BQ3659" s="230"/>
      <c r="BR3659" s="230"/>
      <c r="BS3659" s="230"/>
      <c r="BT3659" s="230"/>
      <c r="BU3659" s="230"/>
      <c r="BV3659" s="230"/>
      <c r="BW3659" s="230"/>
      <c r="BX3659" s="230"/>
      <c r="BY3659" s="230"/>
      <c r="BZ3659" s="230"/>
      <c r="CA3659" s="230"/>
      <c r="CB3659" s="230"/>
      <c r="CC3659" s="230"/>
      <c r="CD3659" s="230"/>
      <c r="CE3659" s="230"/>
      <c r="CF3659" s="230"/>
      <c r="CG3659" s="230"/>
      <c r="CH3659" s="230"/>
      <c r="CI3659" s="230"/>
      <c r="CJ3659" s="230"/>
    </row>
    <row r="3660" spans="1:88" ht="14.25" customHeight="1">
      <c r="A3660" s="123"/>
      <c r="B3660" s="122"/>
      <c r="C3660" s="123"/>
      <c r="E3660" s="224"/>
      <c r="F3660" s="224"/>
      <c r="G3660" s="224"/>
      <c r="H3660" s="224"/>
      <c r="I3660" s="232"/>
      <c r="J3660" s="224"/>
      <c r="K3660" s="224"/>
      <c r="L3660" s="224"/>
      <c r="M3660" s="233"/>
      <c r="N3660" s="224"/>
      <c r="P3660" s="233"/>
      <c r="Q3660" s="154"/>
      <c r="R3660" s="154"/>
      <c r="S3660" s="154"/>
      <c r="T3660" s="154"/>
      <c r="U3660" s="236"/>
      <c r="V3660" s="225"/>
      <c r="W3660" s="246"/>
      <c r="X3660" s="247"/>
      <c r="Y3660" s="248"/>
      <c r="Z3660" s="249"/>
      <c r="AA3660" s="249"/>
      <c r="AB3660" s="256"/>
      <c r="AC3660" s="256"/>
      <c r="AD3660" s="230"/>
      <c r="AE3660" s="251"/>
      <c r="AF3660" s="252"/>
      <c r="AG3660" s="255"/>
      <c r="AH3660" s="253"/>
      <c r="AI3660" s="230"/>
      <c r="AJ3660" s="230"/>
      <c r="AK3660" s="230"/>
      <c r="AL3660" s="230"/>
      <c r="AM3660" s="230"/>
      <c r="AN3660" s="230"/>
      <c r="AO3660" s="230"/>
      <c r="AP3660" s="230"/>
      <c r="AQ3660" s="230"/>
      <c r="AR3660" s="249"/>
      <c r="AS3660" s="230"/>
      <c r="AT3660" s="230"/>
      <c r="AU3660" s="230"/>
      <c r="AV3660" s="230"/>
      <c r="AW3660" s="230"/>
      <c r="AX3660" s="230"/>
      <c r="AY3660" s="230"/>
      <c r="AZ3660" s="230"/>
      <c r="BA3660" s="230"/>
      <c r="BB3660" s="230"/>
      <c r="BC3660" s="230"/>
      <c r="BD3660" s="230"/>
      <c r="BE3660" s="230"/>
      <c r="BF3660" s="230"/>
      <c r="BG3660" s="230"/>
      <c r="BH3660" s="230"/>
      <c r="BI3660" s="230"/>
      <c r="BJ3660" s="230"/>
      <c r="BK3660" s="230"/>
      <c r="BL3660" s="230"/>
      <c r="BM3660" s="230"/>
      <c r="BN3660" s="230"/>
      <c r="BO3660" s="230"/>
      <c r="BP3660" s="230"/>
      <c r="BQ3660" s="230"/>
      <c r="BR3660" s="230"/>
      <c r="BS3660" s="230"/>
      <c r="BT3660" s="230"/>
      <c r="BU3660" s="230"/>
      <c r="BV3660" s="230"/>
      <c r="BW3660" s="230"/>
      <c r="BX3660" s="230"/>
      <c r="BY3660" s="230"/>
      <c r="BZ3660" s="230"/>
      <c r="CA3660" s="230"/>
      <c r="CB3660" s="230"/>
      <c r="CC3660" s="230"/>
      <c r="CD3660" s="230"/>
      <c r="CE3660" s="230"/>
      <c r="CF3660" s="230"/>
      <c r="CG3660" s="230"/>
      <c r="CH3660" s="230"/>
      <c r="CI3660" s="230"/>
      <c r="CJ3660" s="230"/>
    </row>
    <row r="3661" spans="1:88" ht="14.25" customHeight="1">
      <c r="A3661" s="123"/>
      <c r="B3661" s="122"/>
      <c r="C3661" s="123"/>
      <c r="E3661" s="224"/>
      <c r="F3661" s="224"/>
      <c r="G3661" s="224"/>
      <c r="H3661" s="224"/>
      <c r="I3661" s="232"/>
      <c r="J3661" s="224"/>
      <c r="K3661" s="224"/>
      <c r="L3661" s="224"/>
      <c r="M3661" s="233"/>
      <c r="N3661" s="224"/>
      <c r="P3661" s="233"/>
      <c r="Q3661" s="154"/>
      <c r="R3661" s="154"/>
      <c r="S3661" s="154"/>
      <c r="T3661" s="154"/>
      <c r="U3661" s="236"/>
      <c r="V3661" s="225"/>
      <c r="W3661" s="246"/>
      <c r="X3661" s="247"/>
      <c r="Y3661" s="248"/>
      <c r="Z3661" s="249"/>
      <c r="AA3661" s="249"/>
      <c r="AB3661" s="256"/>
      <c r="AC3661" s="256"/>
      <c r="AD3661" s="230"/>
      <c r="AE3661" s="251"/>
      <c r="AF3661" s="252"/>
      <c r="AG3661" s="255"/>
      <c r="AH3661" s="253"/>
      <c r="AI3661" s="230"/>
      <c r="AJ3661" s="230"/>
      <c r="AK3661" s="230"/>
      <c r="AL3661" s="230"/>
      <c r="AM3661" s="230"/>
      <c r="AN3661" s="230"/>
      <c r="AO3661" s="230"/>
      <c r="AP3661" s="230"/>
      <c r="AQ3661" s="230"/>
      <c r="AR3661" s="249"/>
      <c r="AS3661" s="230"/>
      <c r="AT3661" s="230"/>
      <c r="AU3661" s="230"/>
      <c r="AV3661" s="230"/>
      <c r="AW3661" s="230"/>
      <c r="AX3661" s="230"/>
      <c r="AY3661" s="230"/>
      <c r="AZ3661" s="230"/>
      <c r="BA3661" s="230"/>
      <c r="BB3661" s="230"/>
      <c r="BC3661" s="230"/>
      <c r="BD3661" s="230"/>
      <c r="BE3661" s="230"/>
      <c r="BF3661" s="230"/>
      <c r="BG3661" s="230"/>
      <c r="BH3661" s="230"/>
      <c r="BI3661" s="230"/>
      <c r="BJ3661" s="230"/>
      <c r="BK3661" s="230"/>
      <c r="BL3661" s="230"/>
      <c r="BM3661" s="230"/>
      <c r="BN3661" s="230"/>
      <c r="BO3661" s="230"/>
      <c r="BP3661" s="230"/>
      <c r="BQ3661" s="230"/>
      <c r="BR3661" s="230"/>
      <c r="BS3661" s="230"/>
      <c r="BT3661" s="230"/>
      <c r="BU3661" s="230"/>
      <c r="BV3661" s="230"/>
      <c r="BW3661" s="230"/>
      <c r="BX3661" s="230"/>
      <c r="BY3661" s="230"/>
      <c r="BZ3661" s="230"/>
      <c r="CA3661" s="230"/>
      <c r="CB3661" s="230"/>
      <c r="CC3661" s="230"/>
      <c r="CD3661" s="230"/>
      <c r="CE3661" s="230"/>
      <c r="CF3661" s="230"/>
      <c r="CG3661" s="230"/>
      <c r="CH3661" s="230"/>
      <c r="CI3661" s="230"/>
      <c r="CJ3661" s="230"/>
    </row>
    <row r="3662" spans="1:88" ht="14.25" customHeight="1">
      <c r="A3662" s="123"/>
      <c r="B3662" s="122"/>
      <c r="C3662" s="123"/>
      <c r="E3662" s="224"/>
      <c r="F3662" s="224"/>
      <c r="G3662" s="224"/>
      <c r="H3662" s="224"/>
      <c r="I3662" s="232"/>
      <c r="J3662" s="224"/>
      <c r="K3662" s="224"/>
      <c r="L3662" s="224"/>
      <c r="M3662" s="233"/>
      <c r="N3662" s="224"/>
      <c r="P3662" s="233"/>
      <c r="Q3662" s="154"/>
      <c r="R3662" s="154"/>
      <c r="S3662" s="154"/>
      <c r="T3662" s="154"/>
      <c r="U3662" s="236"/>
      <c r="V3662" s="225"/>
      <c r="W3662" s="246"/>
      <c r="X3662" s="247"/>
      <c r="Y3662" s="248"/>
      <c r="Z3662" s="249"/>
      <c r="AA3662" s="249"/>
      <c r="AB3662" s="256"/>
      <c r="AC3662" s="256"/>
      <c r="AD3662" s="230"/>
      <c r="AE3662" s="251"/>
      <c r="AF3662" s="252"/>
      <c r="AG3662" s="255"/>
      <c r="AH3662" s="253"/>
      <c r="AI3662" s="230"/>
      <c r="AJ3662" s="230"/>
      <c r="AK3662" s="230"/>
      <c r="AL3662" s="230"/>
      <c r="AM3662" s="230"/>
      <c r="AN3662" s="230"/>
      <c r="AO3662" s="230"/>
      <c r="AP3662" s="230"/>
      <c r="AQ3662" s="230"/>
      <c r="AR3662" s="249"/>
      <c r="AS3662" s="230"/>
      <c r="AT3662" s="230"/>
      <c r="AU3662" s="230"/>
      <c r="AV3662" s="230"/>
      <c r="AW3662" s="230"/>
      <c r="AX3662" s="230"/>
      <c r="AY3662" s="230"/>
      <c r="AZ3662" s="230"/>
      <c r="BA3662" s="230"/>
      <c r="BB3662" s="230"/>
      <c r="BC3662" s="230"/>
      <c r="BD3662" s="230"/>
      <c r="BE3662" s="230"/>
      <c r="BF3662" s="230"/>
      <c r="BG3662" s="230"/>
      <c r="BH3662" s="230"/>
      <c r="BI3662" s="230"/>
      <c r="BJ3662" s="230"/>
      <c r="BK3662" s="230"/>
      <c r="BL3662" s="230"/>
      <c r="BM3662" s="230"/>
      <c r="BN3662" s="230"/>
      <c r="BO3662" s="230"/>
      <c r="BP3662" s="230"/>
      <c r="BQ3662" s="230"/>
      <c r="BR3662" s="230"/>
      <c r="BS3662" s="230"/>
      <c r="BT3662" s="230"/>
      <c r="BU3662" s="230"/>
      <c r="BV3662" s="230"/>
      <c r="BW3662" s="230"/>
      <c r="BX3662" s="230"/>
      <c r="BY3662" s="230"/>
      <c r="BZ3662" s="230"/>
      <c r="CA3662" s="230"/>
      <c r="CB3662" s="230"/>
      <c r="CC3662" s="230"/>
      <c r="CD3662" s="230"/>
      <c r="CE3662" s="230"/>
      <c r="CF3662" s="230"/>
      <c r="CG3662" s="230"/>
      <c r="CH3662" s="230"/>
      <c r="CI3662" s="230"/>
      <c r="CJ3662" s="230"/>
    </row>
    <row r="3663" spans="1:88" ht="14.25" customHeight="1">
      <c r="A3663" s="123"/>
      <c r="B3663" s="122"/>
      <c r="C3663" s="123"/>
      <c r="E3663" s="224"/>
      <c r="F3663" s="224"/>
      <c r="G3663" s="224"/>
      <c r="H3663" s="224"/>
      <c r="I3663" s="232"/>
      <c r="J3663" s="224"/>
      <c r="K3663" s="224"/>
      <c r="L3663" s="224"/>
      <c r="M3663" s="233"/>
      <c r="N3663" s="224"/>
      <c r="P3663" s="233"/>
      <c r="Q3663" s="154"/>
      <c r="R3663" s="154"/>
      <c r="S3663" s="154"/>
      <c r="T3663" s="154"/>
      <c r="U3663" s="236"/>
      <c r="V3663" s="225"/>
      <c r="W3663" s="246"/>
      <c r="X3663" s="247"/>
      <c r="Y3663" s="248"/>
      <c r="Z3663" s="249"/>
      <c r="AA3663" s="249"/>
      <c r="AB3663" s="256"/>
      <c r="AC3663" s="256"/>
      <c r="AD3663" s="230"/>
      <c r="AE3663" s="251"/>
      <c r="AF3663" s="252"/>
      <c r="AG3663" s="255"/>
      <c r="AH3663" s="253"/>
      <c r="AI3663" s="230"/>
      <c r="AJ3663" s="230"/>
      <c r="AK3663" s="230"/>
      <c r="AL3663" s="230"/>
      <c r="AM3663" s="230"/>
      <c r="AN3663" s="230"/>
      <c r="AO3663" s="230"/>
      <c r="AP3663" s="230"/>
      <c r="AQ3663" s="230"/>
      <c r="AR3663" s="249"/>
      <c r="AS3663" s="230"/>
      <c r="AT3663" s="230"/>
      <c r="AU3663" s="230"/>
      <c r="AV3663" s="230"/>
      <c r="AW3663" s="230"/>
      <c r="AX3663" s="230"/>
      <c r="AY3663" s="230"/>
      <c r="AZ3663" s="230"/>
      <c r="BA3663" s="230"/>
      <c r="BB3663" s="230"/>
      <c r="BC3663" s="230"/>
      <c r="BD3663" s="230"/>
      <c r="BE3663" s="230"/>
      <c r="BF3663" s="230"/>
      <c r="BG3663" s="230"/>
      <c r="BH3663" s="230"/>
      <c r="BI3663" s="230"/>
      <c r="BJ3663" s="230"/>
      <c r="BK3663" s="230"/>
      <c r="BL3663" s="230"/>
      <c r="BM3663" s="230"/>
      <c r="BN3663" s="230"/>
      <c r="BO3663" s="230"/>
      <c r="BP3663" s="230"/>
      <c r="BQ3663" s="230"/>
      <c r="BR3663" s="230"/>
      <c r="BS3663" s="230"/>
      <c r="BT3663" s="230"/>
      <c r="BU3663" s="230"/>
      <c r="BV3663" s="230"/>
      <c r="BW3663" s="230"/>
      <c r="BX3663" s="230"/>
      <c r="BY3663" s="230"/>
      <c r="BZ3663" s="230"/>
      <c r="CA3663" s="230"/>
      <c r="CB3663" s="230"/>
      <c r="CC3663" s="230"/>
      <c r="CD3663" s="230"/>
      <c r="CE3663" s="230"/>
      <c r="CF3663" s="230"/>
      <c r="CG3663" s="230"/>
      <c r="CH3663" s="230"/>
      <c r="CI3663" s="230"/>
      <c r="CJ3663" s="230"/>
    </row>
    <row r="3664" spans="1:88" ht="14.25" customHeight="1">
      <c r="A3664" s="123"/>
      <c r="B3664" s="122"/>
      <c r="C3664" s="123"/>
      <c r="E3664" s="224"/>
      <c r="F3664" s="224"/>
      <c r="G3664" s="224"/>
      <c r="H3664" s="224"/>
      <c r="I3664" s="232"/>
      <c r="J3664" s="224"/>
      <c r="K3664" s="224"/>
      <c r="L3664" s="224"/>
      <c r="M3664" s="233"/>
      <c r="N3664" s="224"/>
      <c r="P3664" s="233"/>
      <c r="Q3664" s="154"/>
      <c r="R3664" s="154"/>
      <c r="S3664" s="154"/>
      <c r="T3664" s="154"/>
      <c r="U3664" s="236"/>
      <c r="V3664" s="225"/>
      <c r="W3664" s="246"/>
      <c r="X3664" s="247"/>
      <c r="Y3664" s="248"/>
      <c r="Z3664" s="249"/>
      <c r="AA3664" s="249"/>
      <c r="AB3664" s="256"/>
      <c r="AC3664" s="256"/>
      <c r="AD3664" s="230"/>
      <c r="AE3664" s="251"/>
      <c r="AF3664" s="252"/>
      <c r="AG3664" s="255"/>
      <c r="AH3664" s="253"/>
      <c r="AI3664" s="230"/>
      <c r="AJ3664" s="230"/>
      <c r="AK3664" s="230"/>
      <c r="AL3664" s="230"/>
      <c r="AM3664" s="230"/>
      <c r="AN3664" s="230"/>
      <c r="AO3664" s="230"/>
      <c r="AP3664" s="230"/>
      <c r="AQ3664" s="230"/>
      <c r="AR3664" s="249"/>
      <c r="AS3664" s="230"/>
      <c r="AT3664" s="230"/>
      <c r="AU3664" s="230"/>
      <c r="AV3664" s="230"/>
      <c r="AW3664" s="230"/>
      <c r="AX3664" s="230"/>
      <c r="AY3664" s="230"/>
      <c r="AZ3664" s="230"/>
      <c r="BA3664" s="230"/>
      <c r="BB3664" s="230"/>
      <c r="BC3664" s="230"/>
      <c r="BD3664" s="230"/>
      <c r="BE3664" s="230"/>
      <c r="BF3664" s="230"/>
      <c r="BG3664" s="230"/>
      <c r="BH3664" s="230"/>
      <c r="BI3664" s="230"/>
      <c r="BJ3664" s="230"/>
      <c r="BK3664" s="230"/>
      <c r="BL3664" s="230"/>
      <c r="BM3664" s="230"/>
      <c r="BN3664" s="230"/>
      <c r="BO3664" s="230"/>
      <c r="BP3664" s="230"/>
      <c r="BQ3664" s="230"/>
      <c r="BR3664" s="230"/>
      <c r="BS3664" s="230"/>
      <c r="BT3664" s="230"/>
      <c r="BU3664" s="230"/>
      <c r="BV3664" s="230"/>
      <c r="BW3664" s="230"/>
      <c r="BX3664" s="230"/>
      <c r="BY3664" s="230"/>
      <c r="BZ3664" s="230"/>
      <c r="CA3664" s="230"/>
      <c r="CB3664" s="230"/>
      <c r="CC3664" s="230"/>
      <c r="CD3664" s="230"/>
      <c r="CE3664" s="230"/>
      <c r="CF3664" s="230"/>
      <c r="CG3664" s="230"/>
      <c r="CH3664" s="230"/>
      <c r="CI3664" s="230"/>
      <c r="CJ3664" s="230"/>
    </row>
    <row r="3665" spans="1:88" ht="14.25" customHeight="1">
      <c r="A3665" s="123"/>
      <c r="B3665" s="122"/>
      <c r="C3665" s="123"/>
      <c r="E3665" s="224"/>
      <c r="F3665" s="224"/>
      <c r="G3665" s="224"/>
      <c r="H3665" s="224"/>
      <c r="I3665" s="232"/>
      <c r="J3665" s="224"/>
      <c r="K3665" s="224"/>
      <c r="L3665" s="224"/>
      <c r="M3665" s="233"/>
      <c r="N3665" s="224"/>
      <c r="P3665" s="233"/>
      <c r="Q3665" s="154"/>
      <c r="R3665" s="154"/>
      <c r="S3665" s="154"/>
      <c r="T3665" s="154"/>
      <c r="U3665" s="236"/>
      <c r="V3665" s="225"/>
      <c r="W3665" s="246"/>
      <c r="X3665" s="247"/>
      <c r="Y3665" s="248"/>
      <c r="Z3665" s="249"/>
      <c r="AA3665" s="249"/>
      <c r="AB3665" s="256"/>
      <c r="AC3665" s="256"/>
      <c r="AD3665" s="230"/>
      <c r="AE3665" s="251"/>
      <c r="AF3665" s="252"/>
      <c r="AG3665" s="255"/>
      <c r="AH3665" s="253"/>
      <c r="AI3665" s="230"/>
      <c r="AJ3665" s="230"/>
      <c r="AK3665" s="230"/>
      <c r="AL3665" s="230"/>
      <c r="AM3665" s="230"/>
      <c r="AN3665" s="230"/>
      <c r="AO3665" s="230"/>
      <c r="AP3665" s="230"/>
      <c r="AQ3665" s="230"/>
      <c r="AR3665" s="249"/>
      <c r="AS3665" s="230"/>
      <c r="AT3665" s="230"/>
      <c r="AU3665" s="230"/>
      <c r="AV3665" s="230"/>
      <c r="AW3665" s="230"/>
      <c r="AX3665" s="230"/>
      <c r="AY3665" s="230"/>
      <c r="AZ3665" s="230"/>
      <c r="BA3665" s="230"/>
      <c r="BB3665" s="230"/>
      <c r="BC3665" s="230"/>
      <c r="BD3665" s="230"/>
      <c r="BE3665" s="230"/>
      <c r="BF3665" s="230"/>
      <c r="BG3665" s="230"/>
      <c r="BH3665" s="230"/>
      <c r="BI3665" s="230"/>
      <c r="BJ3665" s="230"/>
      <c r="BK3665" s="230"/>
      <c r="BL3665" s="230"/>
      <c r="BM3665" s="230"/>
      <c r="BN3665" s="230"/>
      <c r="BO3665" s="230"/>
      <c r="BP3665" s="230"/>
      <c r="BQ3665" s="230"/>
      <c r="BR3665" s="230"/>
      <c r="BS3665" s="230"/>
      <c r="BT3665" s="230"/>
      <c r="BU3665" s="230"/>
      <c r="BV3665" s="230"/>
      <c r="BW3665" s="230"/>
      <c r="BX3665" s="230"/>
      <c r="BY3665" s="230"/>
      <c r="BZ3665" s="230"/>
      <c r="CA3665" s="230"/>
      <c r="CB3665" s="230"/>
      <c r="CC3665" s="230"/>
      <c r="CD3665" s="230"/>
      <c r="CE3665" s="230"/>
      <c r="CF3665" s="230"/>
      <c r="CG3665" s="230"/>
      <c r="CH3665" s="230"/>
      <c r="CI3665" s="230"/>
      <c r="CJ3665" s="230"/>
    </row>
    <row r="3666" spans="1:88" ht="14.25" customHeight="1">
      <c r="A3666" s="123"/>
      <c r="B3666" s="122"/>
      <c r="C3666" s="123"/>
      <c r="E3666" s="224"/>
      <c r="F3666" s="224"/>
      <c r="G3666" s="224"/>
      <c r="H3666" s="224"/>
      <c r="I3666" s="232"/>
      <c r="J3666" s="224"/>
      <c r="K3666" s="224"/>
      <c r="L3666" s="224"/>
      <c r="M3666" s="233"/>
      <c r="N3666" s="224"/>
      <c r="P3666" s="233"/>
      <c r="Q3666" s="154"/>
      <c r="R3666" s="154"/>
      <c r="S3666" s="154"/>
      <c r="T3666" s="154"/>
      <c r="U3666" s="236"/>
      <c r="V3666" s="225"/>
      <c r="W3666" s="246"/>
      <c r="X3666" s="247"/>
      <c r="Y3666" s="248"/>
      <c r="Z3666" s="249"/>
      <c r="AA3666" s="249"/>
      <c r="AB3666" s="256"/>
      <c r="AC3666" s="256"/>
      <c r="AD3666" s="230"/>
      <c r="AE3666" s="251"/>
      <c r="AF3666" s="252"/>
      <c r="AG3666" s="255"/>
      <c r="AH3666" s="253"/>
      <c r="AI3666" s="230"/>
      <c r="AJ3666" s="230"/>
      <c r="AK3666" s="230"/>
      <c r="AL3666" s="230"/>
      <c r="AM3666" s="230"/>
      <c r="AN3666" s="230"/>
      <c r="AO3666" s="230"/>
      <c r="AP3666" s="230"/>
      <c r="AQ3666" s="230"/>
      <c r="AR3666" s="249"/>
      <c r="AS3666" s="230"/>
      <c r="AT3666" s="230"/>
      <c r="AU3666" s="230"/>
      <c r="AV3666" s="230"/>
      <c r="AW3666" s="230"/>
      <c r="AX3666" s="230"/>
      <c r="AY3666" s="230"/>
      <c r="AZ3666" s="230"/>
      <c r="BA3666" s="230"/>
      <c r="BB3666" s="230"/>
      <c r="BC3666" s="230"/>
      <c r="BD3666" s="230"/>
      <c r="BE3666" s="230"/>
      <c r="BF3666" s="230"/>
      <c r="BG3666" s="230"/>
      <c r="BH3666" s="230"/>
      <c r="BI3666" s="230"/>
      <c r="BJ3666" s="230"/>
      <c r="BK3666" s="230"/>
      <c r="BL3666" s="230"/>
      <c r="BM3666" s="230"/>
      <c r="BN3666" s="230"/>
      <c r="BO3666" s="230"/>
      <c r="BP3666" s="230"/>
      <c r="BQ3666" s="230"/>
      <c r="BR3666" s="230"/>
      <c r="BS3666" s="230"/>
      <c r="BT3666" s="230"/>
      <c r="BU3666" s="230"/>
      <c r="BV3666" s="230"/>
      <c r="BW3666" s="230"/>
      <c r="BX3666" s="230"/>
      <c r="BY3666" s="230"/>
      <c r="BZ3666" s="230"/>
      <c r="CA3666" s="230"/>
      <c r="CB3666" s="230"/>
      <c r="CC3666" s="230"/>
      <c r="CD3666" s="230"/>
      <c r="CE3666" s="230"/>
      <c r="CF3666" s="230"/>
      <c r="CG3666" s="230"/>
      <c r="CH3666" s="230"/>
      <c r="CI3666" s="230"/>
      <c r="CJ3666" s="230"/>
    </row>
    <row r="3667" spans="1:88" ht="14.25" customHeight="1">
      <c r="A3667" s="123"/>
      <c r="B3667" s="122"/>
      <c r="C3667" s="123"/>
      <c r="E3667" s="224"/>
      <c r="F3667" s="224"/>
      <c r="G3667" s="224"/>
      <c r="H3667" s="224"/>
      <c r="I3667" s="232"/>
      <c r="J3667" s="224"/>
      <c r="K3667" s="224"/>
      <c r="L3667" s="224"/>
      <c r="M3667" s="233"/>
      <c r="N3667" s="224"/>
      <c r="P3667" s="233"/>
      <c r="Q3667" s="154"/>
      <c r="R3667" s="154"/>
      <c r="S3667" s="154"/>
      <c r="T3667" s="154"/>
      <c r="U3667" s="236"/>
      <c r="V3667" s="225"/>
      <c r="W3667" s="246"/>
      <c r="X3667" s="247"/>
      <c r="Y3667" s="248"/>
      <c r="Z3667" s="249"/>
      <c r="AA3667" s="249"/>
      <c r="AB3667" s="256"/>
      <c r="AC3667" s="256"/>
      <c r="AD3667" s="230"/>
      <c r="AE3667" s="251"/>
      <c r="AF3667" s="252"/>
      <c r="AG3667" s="255"/>
      <c r="AH3667" s="253"/>
      <c r="AI3667" s="230"/>
      <c r="AJ3667" s="230"/>
      <c r="AK3667" s="230"/>
      <c r="AL3667" s="230"/>
      <c r="AM3667" s="230"/>
      <c r="AN3667" s="230"/>
      <c r="AO3667" s="230"/>
      <c r="AP3667" s="230"/>
      <c r="AQ3667" s="230"/>
      <c r="AR3667" s="249"/>
      <c r="AS3667" s="230"/>
      <c r="AT3667" s="230"/>
      <c r="AU3667" s="230"/>
      <c r="AV3667" s="230"/>
      <c r="AW3667" s="230"/>
      <c r="AX3667" s="230"/>
      <c r="AY3667" s="230"/>
      <c r="AZ3667" s="230"/>
      <c r="BA3667" s="230"/>
      <c r="BB3667" s="230"/>
      <c r="BC3667" s="230"/>
      <c r="BD3667" s="230"/>
      <c r="BE3667" s="230"/>
      <c r="BF3667" s="230"/>
      <c r="BG3667" s="230"/>
      <c r="BH3667" s="230"/>
      <c r="BI3667" s="230"/>
      <c r="BJ3667" s="230"/>
      <c r="BK3667" s="230"/>
      <c r="BL3667" s="230"/>
      <c r="BM3667" s="230"/>
      <c r="BN3667" s="230"/>
      <c r="BO3667" s="230"/>
      <c r="BP3667" s="230"/>
      <c r="BQ3667" s="230"/>
      <c r="BR3667" s="230"/>
      <c r="BS3667" s="230"/>
      <c r="BT3667" s="230"/>
      <c r="BU3667" s="230"/>
      <c r="BV3667" s="230"/>
      <c r="BW3667" s="230"/>
      <c r="BX3667" s="230"/>
      <c r="BY3667" s="230"/>
      <c r="BZ3667" s="230"/>
      <c r="CA3667" s="230"/>
      <c r="CB3667" s="230"/>
      <c r="CC3667" s="230"/>
      <c r="CD3667" s="230"/>
      <c r="CE3667" s="230"/>
      <c r="CF3667" s="230"/>
      <c r="CG3667" s="230"/>
      <c r="CH3667" s="230"/>
      <c r="CI3667" s="230"/>
      <c r="CJ3667" s="230"/>
    </row>
    <row r="3668" spans="1:88" ht="14.25" customHeight="1">
      <c r="A3668" s="123"/>
      <c r="B3668" s="122"/>
      <c r="C3668" s="123"/>
      <c r="E3668" s="224"/>
      <c r="F3668" s="224"/>
      <c r="G3668" s="224"/>
      <c r="H3668" s="224"/>
      <c r="I3668" s="232"/>
      <c r="J3668" s="224"/>
      <c r="K3668" s="224"/>
      <c r="L3668" s="224"/>
      <c r="M3668" s="233"/>
      <c r="N3668" s="224"/>
      <c r="P3668" s="233"/>
      <c r="Q3668" s="154"/>
      <c r="R3668" s="154"/>
      <c r="S3668" s="154"/>
      <c r="T3668" s="154"/>
      <c r="U3668" s="236"/>
      <c r="V3668" s="225"/>
      <c r="W3668" s="246"/>
      <c r="X3668" s="247"/>
      <c r="Y3668" s="248"/>
      <c r="Z3668" s="249"/>
      <c r="AA3668" s="249"/>
      <c r="AB3668" s="256"/>
      <c r="AC3668" s="256"/>
      <c r="AD3668" s="230"/>
      <c r="AE3668" s="251"/>
      <c r="AF3668" s="252"/>
      <c r="AG3668" s="255"/>
      <c r="AH3668" s="253"/>
      <c r="AI3668" s="230"/>
      <c r="AJ3668" s="230"/>
      <c r="AK3668" s="230"/>
      <c r="AL3668" s="230"/>
      <c r="AM3668" s="230"/>
      <c r="AN3668" s="230"/>
      <c r="AO3668" s="230"/>
      <c r="AP3668" s="230"/>
      <c r="AQ3668" s="230"/>
      <c r="AR3668" s="249"/>
      <c r="AS3668" s="230"/>
      <c r="AT3668" s="230"/>
      <c r="AU3668" s="230"/>
      <c r="AV3668" s="230"/>
      <c r="AW3668" s="230"/>
      <c r="AX3668" s="230"/>
      <c r="AY3668" s="230"/>
      <c r="AZ3668" s="230"/>
      <c r="BA3668" s="230"/>
      <c r="BB3668" s="230"/>
      <c r="BC3668" s="230"/>
      <c r="BD3668" s="230"/>
      <c r="BE3668" s="230"/>
      <c r="BF3668" s="230"/>
      <c r="BG3668" s="230"/>
      <c r="BH3668" s="230"/>
      <c r="BI3668" s="230"/>
      <c r="BJ3668" s="230"/>
      <c r="BK3668" s="230"/>
      <c r="BL3668" s="230"/>
      <c r="BM3668" s="230"/>
      <c r="BN3668" s="230"/>
      <c r="BO3668" s="230"/>
      <c r="BP3668" s="230"/>
      <c r="BQ3668" s="230"/>
      <c r="BR3668" s="230"/>
      <c r="BS3668" s="230"/>
      <c r="BT3668" s="230"/>
      <c r="BU3668" s="230"/>
      <c r="BV3668" s="230"/>
      <c r="BW3668" s="230"/>
      <c r="BX3668" s="230"/>
      <c r="BY3668" s="230"/>
      <c r="BZ3668" s="230"/>
      <c r="CA3668" s="230"/>
      <c r="CB3668" s="230"/>
      <c r="CC3668" s="230"/>
      <c r="CD3668" s="230"/>
      <c r="CE3668" s="230"/>
      <c r="CF3668" s="230"/>
      <c r="CG3668" s="230"/>
      <c r="CH3668" s="230"/>
      <c r="CI3668" s="230"/>
      <c r="CJ3668" s="230"/>
    </row>
    <row r="3669" spans="1:88" ht="14.25" customHeight="1">
      <c r="A3669" s="123"/>
      <c r="B3669" s="122"/>
      <c r="C3669" s="123"/>
      <c r="E3669" s="224"/>
      <c r="F3669" s="224"/>
      <c r="G3669" s="224"/>
      <c r="H3669" s="224"/>
      <c r="I3669" s="232"/>
      <c r="J3669" s="224"/>
      <c r="K3669" s="224"/>
      <c r="L3669" s="224"/>
      <c r="M3669" s="233"/>
      <c r="N3669" s="224"/>
      <c r="P3669" s="233"/>
      <c r="Q3669" s="154"/>
      <c r="R3669" s="154"/>
      <c r="S3669" s="154"/>
      <c r="T3669" s="154"/>
      <c r="U3669" s="236"/>
      <c r="V3669" s="225"/>
      <c r="W3669" s="246"/>
      <c r="X3669" s="247"/>
      <c r="Y3669" s="248"/>
      <c r="Z3669" s="249"/>
      <c r="AA3669" s="249"/>
      <c r="AB3669" s="256"/>
      <c r="AC3669" s="256"/>
      <c r="AD3669" s="230"/>
      <c r="AE3669" s="251"/>
      <c r="AF3669" s="252"/>
      <c r="AG3669" s="255"/>
      <c r="AH3669" s="253"/>
      <c r="AI3669" s="230"/>
      <c r="AJ3669" s="230"/>
      <c r="AK3669" s="230"/>
      <c r="AL3669" s="230"/>
      <c r="AM3669" s="230"/>
      <c r="AN3669" s="230"/>
      <c r="AO3669" s="230"/>
      <c r="AP3669" s="230"/>
      <c r="AQ3669" s="230"/>
      <c r="AR3669" s="249"/>
      <c r="AS3669" s="230"/>
      <c r="AT3669" s="230"/>
      <c r="AU3669" s="230"/>
      <c r="AV3669" s="230"/>
      <c r="AW3669" s="230"/>
      <c r="AX3669" s="230"/>
      <c r="AY3669" s="230"/>
      <c r="AZ3669" s="230"/>
      <c r="BA3669" s="230"/>
      <c r="BB3669" s="230"/>
      <c r="BC3669" s="230"/>
      <c r="BD3669" s="230"/>
      <c r="BE3669" s="230"/>
      <c r="BF3669" s="230"/>
      <c r="BG3669" s="230"/>
      <c r="BH3669" s="230"/>
      <c r="BI3669" s="230"/>
      <c r="BJ3669" s="230"/>
      <c r="BK3669" s="230"/>
      <c r="BL3669" s="230"/>
      <c r="BM3669" s="230"/>
      <c r="BN3669" s="230"/>
      <c r="BO3669" s="230"/>
      <c r="BP3669" s="230"/>
      <c r="BQ3669" s="230"/>
      <c r="BR3669" s="230"/>
      <c r="BS3669" s="230"/>
      <c r="BT3669" s="230"/>
      <c r="BU3669" s="230"/>
      <c r="BV3669" s="230"/>
      <c r="BW3669" s="230"/>
      <c r="BX3669" s="230"/>
      <c r="BY3669" s="230"/>
      <c r="BZ3669" s="230"/>
      <c r="CA3669" s="230"/>
      <c r="CB3669" s="230"/>
      <c r="CC3669" s="230"/>
      <c r="CD3669" s="230"/>
      <c r="CE3669" s="230"/>
      <c r="CF3669" s="230"/>
      <c r="CG3669" s="230"/>
      <c r="CH3669" s="230"/>
      <c r="CI3669" s="230"/>
      <c r="CJ3669" s="230"/>
    </row>
    <row r="3670" spans="1:88" ht="14.25" customHeight="1">
      <c r="A3670" s="123"/>
      <c r="B3670" s="122"/>
      <c r="C3670" s="123"/>
      <c r="E3670" s="224"/>
      <c r="F3670" s="224"/>
      <c r="G3670" s="224"/>
      <c r="H3670" s="224"/>
      <c r="I3670" s="232"/>
      <c r="J3670" s="224"/>
      <c r="K3670" s="224"/>
      <c r="L3670" s="224"/>
      <c r="M3670" s="233"/>
      <c r="N3670" s="224"/>
      <c r="P3670" s="233"/>
      <c r="Q3670" s="154"/>
      <c r="R3670" s="154"/>
      <c r="S3670" s="154"/>
      <c r="T3670" s="154"/>
      <c r="U3670" s="236"/>
      <c r="V3670" s="225"/>
      <c r="W3670" s="246"/>
      <c r="X3670" s="247"/>
      <c r="Y3670" s="248"/>
      <c r="Z3670" s="249"/>
      <c r="AA3670" s="249"/>
      <c r="AB3670" s="256"/>
      <c r="AC3670" s="256"/>
      <c r="AD3670" s="230"/>
      <c r="AE3670" s="251"/>
      <c r="AF3670" s="252"/>
      <c r="AG3670" s="255"/>
      <c r="AH3670" s="253"/>
      <c r="AI3670" s="230"/>
      <c r="AJ3670" s="230"/>
      <c r="AK3670" s="230"/>
      <c r="AL3670" s="230"/>
      <c r="AM3670" s="230"/>
      <c r="AN3670" s="230"/>
      <c r="AO3670" s="230"/>
      <c r="AP3670" s="230"/>
      <c r="AQ3670" s="230"/>
      <c r="AR3670" s="249"/>
      <c r="AS3670" s="230"/>
      <c r="AT3670" s="230"/>
      <c r="AU3670" s="230"/>
      <c r="AV3670" s="230"/>
      <c r="AW3670" s="230"/>
      <c r="AX3670" s="230"/>
      <c r="AY3670" s="230"/>
      <c r="AZ3670" s="230"/>
      <c r="BA3670" s="230"/>
      <c r="BB3670" s="230"/>
      <c r="BC3670" s="230"/>
      <c r="BD3670" s="230"/>
      <c r="BE3670" s="230"/>
      <c r="BF3670" s="230"/>
      <c r="BG3670" s="230"/>
      <c r="BH3670" s="230"/>
      <c r="BI3670" s="230"/>
      <c r="BJ3670" s="230"/>
      <c r="BK3670" s="230"/>
      <c r="BL3670" s="230"/>
      <c r="BM3670" s="230"/>
      <c r="BN3670" s="230"/>
      <c r="BO3670" s="230"/>
      <c r="BP3670" s="230"/>
      <c r="BQ3670" s="230"/>
      <c r="BR3670" s="230"/>
      <c r="BS3670" s="230"/>
      <c r="BT3670" s="230"/>
      <c r="BU3670" s="230"/>
      <c r="BV3670" s="230"/>
      <c r="BW3670" s="230"/>
      <c r="BX3670" s="230"/>
      <c r="BY3670" s="230"/>
      <c r="BZ3670" s="230"/>
      <c r="CA3670" s="230"/>
      <c r="CB3670" s="230"/>
      <c r="CC3670" s="230"/>
      <c r="CD3670" s="230"/>
      <c r="CE3670" s="230"/>
      <c r="CF3670" s="230"/>
      <c r="CG3670" s="230"/>
      <c r="CH3670" s="230"/>
      <c r="CI3670" s="230"/>
      <c r="CJ3670" s="230"/>
    </row>
    <row r="3671" spans="1:88" ht="14.25" customHeight="1">
      <c r="A3671" s="123"/>
      <c r="B3671" s="122"/>
      <c r="C3671" s="123"/>
      <c r="E3671" s="224"/>
      <c r="F3671" s="224"/>
      <c r="G3671" s="224"/>
      <c r="H3671" s="224"/>
      <c r="I3671" s="232"/>
      <c r="J3671" s="224"/>
      <c r="K3671" s="224"/>
      <c r="L3671" s="224"/>
      <c r="M3671" s="233"/>
      <c r="N3671" s="224"/>
      <c r="P3671" s="233"/>
      <c r="Q3671" s="154"/>
      <c r="R3671" s="154"/>
      <c r="S3671" s="154"/>
      <c r="T3671" s="154"/>
      <c r="U3671" s="236"/>
      <c r="V3671" s="225"/>
      <c r="W3671" s="246"/>
      <c r="X3671" s="247"/>
      <c r="Y3671" s="248"/>
      <c r="Z3671" s="249"/>
      <c r="AA3671" s="249"/>
      <c r="AB3671" s="256"/>
      <c r="AC3671" s="256"/>
      <c r="AD3671" s="230"/>
      <c r="AE3671" s="251"/>
      <c r="AF3671" s="252"/>
      <c r="AG3671" s="255"/>
      <c r="AH3671" s="253"/>
      <c r="AI3671" s="230"/>
      <c r="AJ3671" s="230"/>
      <c r="AK3671" s="230"/>
      <c r="AL3671" s="230"/>
      <c r="AM3671" s="230"/>
      <c r="AN3671" s="230"/>
      <c r="AO3671" s="230"/>
      <c r="AP3671" s="230"/>
      <c r="AQ3671" s="230"/>
      <c r="AR3671" s="249"/>
      <c r="AS3671" s="230"/>
      <c r="AT3671" s="230"/>
      <c r="AU3671" s="230"/>
      <c r="AV3671" s="230"/>
      <c r="AW3671" s="230"/>
      <c r="AX3671" s="230"/>
      <c r="AY3671" s="230"/>
      <c r="AZ3671" s="230"/>
      <c r="BA3671" s="230"/>
      <c r="BB3671" s="230"/>
      <c r="BC3671" s="230"/>
      <c r="BD3671" s="230"/>
      <c r="BE3671" s="230"/>
      <c r="BF3671" s="230"/>
      <c r="BG3671" s="230"/>
      <c r="BH3671" s="230"/>
      <c r="BI3671" s="230"/>
      <c r="BJ3671" s="230"/>
      <c r="BK3671" s="230"/>
      <c r="BL3671" s="230"/>
      <c r="BM3671" s="230"/>
      <c r="BN3671" s="230"/>
      <c r="BO3671" s="230"/>
      <c r="BP3671" s="230"/>
      <c r="BQ3671" s="230"/>
      <c r="BR3671" s="230"/>
      <c r="BS3671" s="230"/>
      <c r="BT3671" s="230"/>
      <c r="BU3671" s="230"/>
      <c r="BV3671" s="230"/>
      <c r="BW3671" s="230"/>
      <c r="BX3671" s="230"/>
      <c r="BY3671" s="230"/>
      <c r="BZ3671" s="230"/>
      <c r="CA3671" s="230"/>
      <c r="CB3671" s="230"/>
      <c r="CC3671" s="230"/>
      <c r="CD3671" s="230"/>
      <c r="CE3671" s="230"/>
      <c r="CF3671" s="230"/>
      <c r="CG3671" s="230"/>
      <c r="CH3671" s="230"/>
      <c r="CI3671" s="230"/>
      <c r="CJ3671" s="230"/>
    </row>
    <row r="3672" spans="1:88" ht="14.25" customHeight="1">
      <c r="A3672" s="123"/>
      <c r="B3672" s="122"/>
      <c r="C3672" s="123"/>
      <c r="E3672" s="224"/>
      <c r="F3672" s="224"/>
      <c r="G3672" s="224"/>
      <c r="H3672" s="224"/>
      <c r="I3672" s="232"/>
      <c r="J3672" s="224"/>
      <c r="K3672" s="224"/>
      <c r="L3672" s="224"/>
      <c r="M3672" s="233"/>
      <c r="N3672" s="224"/>
      <c r="P3672" s="233"/>
      <c r="Q3672" s="154"/>
      <c r="R3672" s="154"/>
      <c r="S3672" s="154"/>
      <c r="T3672" s="154"/>
      <c r="U3672" s="236"/>
      <c r="V3672" s="225"/>
      <c r="W3672" s="246"/>
      <c r="X3672" s="247"/>
      <c r="Y3672" s="248"/>
      <c r="Z3672" s="249"/>
      <c r="AA3672" s="249"/>
      <c r="AB3672" s="256"/>
      <c r="AC3672" s="256"/>
      <c r="AD3672" s="230"/>
      <c r="AE3672" s="251"/>
      <c r="AF3672" s="252"/>
      <c r="AG3672" s="255"/>
      <c r="AH3672" s="253"/>
      <c r="AI3672" s="230"/>
      <c r="AJ3672" s="230"/>
      <c r="AK3672" s="230"/>
      <c r="AL3672" s="230"/>
      <c r="AM3672" s="230"/>
      <c r="AN3672" s="230"/>
      <c r="AO3672" s="230"/>
      <c r="AP3672" s="230"/>
      <c r="AQ3672" s="230"/>
      <c r="AR3672" s="249"/>
      <c r="AS3672" s="230"/>
      <c r="AT3672" s="230"/>
      <c r="AU3672" s="230"/>
      <c r="AV3672" s="230"/>
      <c r="AW3672" s="230"/>
      <c r="AX3672" s="230"/>
      <c r="AY3672" s="230"/>
      <c r="AZ3672" s="230"/>
      <c r="BA3672" s="230"/>
      <c r="BB3672" s="230"/>
      <c r="BC3672" s="230"/>
      <c r="BD3672" s="230"/>
      <c r="BE3672" s="230"/>
      <c r="BF3672" s="230"/>
      <c r="BG3672" s="230"/>
      <c r="BH3672" s="230"/>
      <c r="BI3672" s="230"/>
      <c r="BJ3672" s="230"/>
      <c r="BK3672" s="230"/>
      <c r="BL3672" s="230"/>
      <c r="BM3672" s="230"/>
      <c r="BN3672" s="230"/>
      <c r="BO3672" s="230"/>
      <c r="BP3672" s="230"/>
      <c r="BQ3672" s="230"/>
      <c r="BR3672" s="230"/>
      <c r="BS3672" s="230"/>
      <c r="BT3672" s="230"/>
      <c r="BU3672" s="230"/>
      <c r="BV3672" s="230"/>
      <c r="BW3672" s="230"/>
      <c r="BX3672" s="230"/>
      <c r="BY3672" s="230"/>
      <c r="BZ3672" s="230"/>
      <c r="CA3672" s="230"/>
      <c r="CB3672" s="230"/>
      <c r="CC3672" s="230"/>
      <c r="CD3672" s="230"/>
      <c r="CE3672" s="230"/>
      <c r="CF3672" s="230"/>
      <c r="CG3672" s="230"/>
      <c r="CH3672" s="230"/>
      <c r="CI3672" s="230"/>
      <c r="CJ3672" s="230"/>
    </row>
    <row r="3673" spans="1:88" ht="14.25" customHeight="1">
      <c r="A3673" s="123"/>
      <c r="B3673" s="122"/>
      <c r="C3673" s="123"/>
      <c r="E3673" s="224"/>
      <c r="F3673" s="224"/>
      <c r="G3673" s="224"/>
      <c r="H3673" s="224"/>
      <c r="I3673" s="232"/>
      <c r="J3673" s="224"/>
      <c r="K3673" s="224"/>
      <c r="L3673" s="224"/>
      <c r="M3673" s="233"/>
      <c r="N3673" s="224"/>
      <c r="P3673" s="233"/>
      <c r="Q3673" s="154"/>
      <c r="R3673" s="154"/>
      <c r="S3673" s="154"/>
      <c r="T3673" s="154"/>
      <c r="U3673" s="236"/>
      <c r="V3673" s="225"/>
      <c r="W3673" s="246"/>
      <c r="X3673" s="247"/>
      <c r="Y3673" s="248"/>
      <c r="Z3673" s="249"/>
      <c r="AA3673" s="249"/>
      <c r="AB3673" s="256"/>
      <c r="AC3673" s="256"/>
      <c r="AD3673" s="230"/>
      <c r="AE3673" s="251"/>
      <c r="AF3673" s="252"/>
      <c r="AG3673" s="255"/>
      <c r="AH3673" s="253"/>
      <c r="AI3673" s="230"/>
      <c r="AJ3673" s="230"/>
      <c r="AK3673" s="230"/>
      <c r="AL3673" s="230"/>
      <c r="AM3673" s="230"/>
      <c r="AN3673" s="230"/>
      <c r="AO3673" s="230"/>
      <c r="AP3673" s="230"/>
      <c r="AQ3673" s="230"/>
      <c r="AR3673" s="249"/>
      <c r="AS3673" s="230"/>
      <c r="AT3673" s="230"/>
      <c r="AU3673" s="230"/>
      <c r="AV3673" s="230"/>
      <c r="AW3673" s="230"/>
      <c r="AX3673" s="230"/>
      <c r="AY3673" s="230"/>
      <c r="AZ3673" s="230"/>
      <c r="BA3673" s="230"/>
      <c r="BB3673" s="230"/>
      <c r="BC3673" s="230"/>
      <c r="BD3673" s="230"/>
      <c r="BE3673" s="230"/>
      <c r="BF3673" s="230"/>
      <c r="BG3673" s="230"/>
      <c r="BH3673" s="230"/>
      <c r="BI3673" s="230"/>
      <c r="BJ3673" s="230"/>
      <c r="BK3673" s="230"/>
      <c r="BL3673" s="230"/>
      <c r="BM3673" s="230"/>
      <c r="BN3673" s="230"/>
      <c r="BO3673" s="230"/>
      <c r="BP3673" s="230"/>
      <c r="BQ3673" s="230"/>
      <c r="BR3673" s="230"/>
      <c r="BS3673" s="230"/>
      <c r="BT3673" s="230"/>
      <c r="BU3673" s="230"/>
      <c r="BV3673" s="230"/>
      <c r="BW3673" s="230"/>
      <c r="BX3673" s="230"/>
      <c r="BY3673" s="230"/>
      <c r="BZ3673" s="230"/>
      <c r="CA3673" s="230"/>
      <c r="CB3673" s="230"/>
      <c r="CC3673" s="230"/>
      <c r="CD3673" s="230"/>
      <c r="CE3673" s="230"/>
      <c r="CF3673" s="230"/>
      <c r="CG3673" s="230"/>
      <c r="CH3673" s="230"/>
      <c r="CI3673" s="230"/>
      <c r="CJ3673" s="230"/>
    </row>
    <row r="3674" spans="1:88" ht="14.25" customHeight="1">
      <c r="A3674" s="123"/>
      <c r="B3674" s="122"/>
      <c r="C3674" s="123"/>
      <c r="E3674" s="224"/>
      <c r="F3674" s="224"/>
      <c r="G3674" s="224"/>
      <c r="H3674" s="224"/>
      <c r="I3674" s="232"/>
      <c r="J3674" s="224"/>
      <c r="K3674" s="224"/>
      <c r="L3674" s="224"/>
      <c r="M3674" s="233"/>
      <c r="N3674" s="224"/>
      <c r="P3674" s="233"/>
      <c r="Q3674" s="154"/>
      <c r="R3674" s="154"/>
      <c r="S3674" s="154"/>
      <c r="T3674" s="154"/>
      <c r="U3674" s="236"/>
      <c r="V3674" s="225"/>
      <c r="W3674" s="246"/>
      <c r="X3674" s="247"/>
      <c r="Y3674" s="248"/>
      <c r="Z3674" s="249"/>
      <c r="AA3674" s="249"/>
      <c r="AB3674" s="256"/>
      <c r="AC3674" s="256"/>
      <c r="AD3674" s="230"/>
      <c r="AE3674" s="251"/>
      <c r="AF3674" s="252"/>
      <c r="AG3674" s="255"/>
      <c r="AH3674" s="253"/>
      <c r="AI3674" s="230"/>
      <c r="AJ3674" s="230"/>
      <c r="AK3674" s="230"/>
      <c r="AL3674" s="230"/>
      <c r="AM3674" s="230"/>
      <c r="AN3674" s="230"/>
      <c r="AO3674" s="230"/>
      <c r="AP3674" s="230"/>
      <c r="AQ3674" s="230"/>
      <c r="AR3674" s="249"/>
      <c r="AS3674" s="230"/>
      <c r="AT3674" s="230"/>
      <c r="AU3674" s="230"/>
      <c r="AV3674" s="230"/>
      <c r="AW3674" s="230"/>
      <c r="AX3674" s="230"/>
      <c r="AY3674" s="230"/>
      <c r="AZ3674" s="230"/>
      <c r="BA3674" s="230"/>
      <c r="BB3674" s="230"/>
      <c r="BC3674" s="230"/>
      <c r="BD3674" s="230"/>
      <c r="BE3674" s="230"/>
      <c r="BF3674" s="230"/>
      <c r="BG3674" s="230"/>
      <c r="BH3674" s="230"/>
      <c r="BI3674" s="230"/>
      <c r="BJ3674" s="230"/>
      <c r="BK3674" s="230"/>
      <c r="BL3674" s="230"/>
      <c r="BM3674" s="230"/>
      <c r="BN3674" s="230"/>
      <c r="BO3674" s="230"/>
      <c r="BP3674" s="230"/>
      <c r="BQ3674" s="230"/>
      <c r="BR3674" s="230"/>
      <c r="BS3674" s="230"/>
      <c r="BT3674" s="230"/>
      <c r="BU3674" s="230"/>
      <c r="BV3674" s="230"/>
      <c r="BW3674" s="230"/>
      <c r="BX3674" s="230"/>
      <c r="BY3674" s="230"/>
      <c r="BZ3674" s="230"/>
      <c r="CA3674" s="230"/>
      <c r="CB3674" s="230"/>
      <c r="CC3674" s="230"/>
      <c r="CD3674" s="230"/>
      <c r="CE3674" s="230"/>
      <c r="CF3674" s="230"/>
      <c r="CG3674" s="230"/>
      <c r="CH3674" s="230"/>
      <c r="CI3674" s="230"/>
      <c r="CJ3674" s="230"/>
    </row>
    <row r="3675" spans="1:88" ht="14.25" customHeight="1">
      <c r="A3675" s="123"/>
      <c r="B3675" s="122"/>
      <c r="C3675" s="123"/>
      <c r="E3675" s="224"/>
      <c r="F3675" s="224"/>
      <c r="G3675" s="224"/>
      <c r="H3675" s="224"/>
      <c r="I3675" s="232"/>
      <c r="J3675" s="224"/>
      <c r="K3675" s="224"/>
      <c r="L3675" s="224"/>
      <c r="M3675" s="233"/>
      <c r="N3675" s="224"/>
      <c r="P3675" s="233"/>
      <c r="Q3675" s="154"/>
      <c r="R3675" s="154"/>
      <c r="S3675" s="154"/>
      <c r="T3675" s="154"/>
      <c r="U3675" s="236"/>
      <c r="V3675" s="225"/>
      <c r="W3675" s="246"/>
      <c r="X3675" s="247"/>
      <c r="Y3675" s="248"/>
      <c r="Z3675" s="249"/>
      <c r="AA3675" s="249"/>
      <c r="AB3675" s="256"/>
      <c r="AC3675" s="256"/>
      <c r="AD3675" s="230"/>
      <c r="AE3675" s="251"/>
      <c r="AF3675" s="252"/>
      <c r="AG3675" s="255"/>
      <c r="AH3675" s="253"/>
      <c r="AI3675" s="230"/>
      <c r="AJ3675" s="230"/>
      <c r="AK3675" s="230"/>
      <c r="AL3675" s="230"/>
      <c r="AM3675" s="230"/>
      <c r="AN3675" s="230"/>
      <c r="AO3675" s="230"/>
      <c r="AP3675" s="230"/>
      <c r="AQ3675" s="230"/>
      <c r="AR3675" s="249"/>
      <c r="AS3675" s="230"/>
      <c r="AT3675" s="230"/>
      <c r="AU3675" s="230"/>
      <c r="AV3675" s="230"/>
      <c r="AW3675" s="230"/>
      <c r="AX3675" s="230"/>
      <c r="AY3675" s="230"/>
      <c r="AZ3675" s="230"/>
      <c r="BA3675" s="230"/>
      <c r="BB3675" s="230"/>
      <c r="BC3675" s="230"/>
      <c r="BD3675" s="230"/>
      <c r="BE3675" s="230"/>
      <c r="BF3675" s="230"/>
      <c r="BG3675" s="230"/>
      <c r="BH3675" s="230"/>
      <c r="BI3675" s="230"/>
      <c r="BJ3675" s="230"/>
      <c r="BK3675" s="230"/>
      <c r="BL3675" s="230"/>
      <c r="BM3675" s="230"/>
      <c r="BN3675" s="230"/>
      <c r="BO3675" s="230"/>
      <c r="BP3675" s="230"/>
      <c r="BQ3675" s="230"/>
      <c r="BR3675" s="230"/>
      <c r="BS3675" s="230"/>
      <c r="BT3675" s="230"/>
      <c r="BU3675" s="230"/>
      <c r="BV3675" s="230"/>
      <c r="BW3675" s="230"/>
      <c r="BX3675" s="230"/>
      <c r="BY3675" s="230"/>
      <c r="BZ3675" s="230"/>
      <c r="CA3675" s="230"/>
      <c r="CB3675" s="230"/>
      <c r="CC3675" s="230"/>
      <c r="CD3675" s="230"/>
      <c r="CE3675" s="230"/>
      <c r="CF3675" s="230"/>
      <c r="CG3675" s="230"/>
      <c r="CH3675" s="230"/>
      <c r="CI3675" s="230"/>
      <c r="CJ3675" s="230"/>
    </row>
    <row r="3676" spans="1:88" ht="14.25" customHeight="1">
      <c r="A3676" s="123"/>
      <c r="B3676" s="122"/>
      <c r="C3676" s="123"/>
      <c r="E3676" s="224"/>
      <c r="F3676" s="224"/>
      <c r="G3676" s="224"/>
      <c r="H3676" s="224"/>
      <c r="I3676" s="232"/>
      <c r="J3676" s="224"/>
      <c r="K3676" s="224"/>
      <c r="L3676" s="224"/>
      <c r="M3676" s="233"/>
      <c r="N3676" s="224"/>
      <c r="P3676" s="233"/>
      <c r="Q3676" s="154"/>
      <c r="R3676" s="154"/>
      <c r="S3676" s="154"/>
      <c r="T3676" s="154"/>
      <c r="U3676" s="236"/>
      <c r="V3676" s="225"/>
      <c r="W3676" s="246"/>
      <c r="X3676" s="247"/>
      <c r="Y3676" s="248"/>
      <c r="Z3676" s="249"/>
      <c r="AA3676" s="249"/>
      <c r="AB3676" s="256"/>
      <c r="AC3676" s="256"/>
      <c r="AD3676" s="230"/>
      <c r="AE3676" s="251"/>
      <c r="AF3676" s="252"/>
      <c r="AG3676" s="255"/>
      <c r="AH3676" s="253"/>
      <c r="AI3676" s="230"/>
      <c r="AJ3676" s="230"/>
      <c r="AK3676" s="230"/>
      <c r="AL3676" s="230"/>
      <c r="AM3676" s="230"/>
      <c r="AN3676" s="230"/>
      <c r="AO3676" s="230"/>
      <c r="AP3676" s="230"/>
      <c r="AQ3676" s="230"/>
      <c r="AR3676" s="249"/>
      <c r="AS3676" s="230"/>
      <c r="AT3676" s="230"/>
      <c r="AU3676" s="230"/>
      <c r="AV3676" s="230"/>
      <c r="AW3676" s="230"/>
      <c r="AX3676" s="230"/>
      <c r="AY3676" s="230"/>
      <c r="AZ3676" s="230"/>
      <c r="BA3676" s="230"/>
      <c r="BB3676" s="230"/>
      <c r="BC3676" s="230"/>
      <c r="BD3676" s="230"/>
      <c r="BE3676" s="230"/>
      <c r="BF3676" s="230"/>
      <c r="BG3676" s="230"/>
      <c r="BH3676" s="230"/>
      <c r="BI3676" s="230"/>
      <c r="BJ3676" s="230"/>
      <c r="BK3676" s="230"/>
      <c r="BL3676" s="230"/>
      <c r="BM3676" s="230"/>
      <c r="BN3676" s="230"/>
      <c r="BO3676" s="230"/>
      <c r="BP3676" s="230"/>
      <c r="BQ3676" s="230"/>
      <c r="BR3676" s="230"/>
      <c r="BS3676" s="230"/>
      <c r="BT3676" s="230"/>
      <c r="BU3676" s="230"/>
      <c r="BV3676" s="230"/>
      <c r="BW3676" s="230"/>
      <c r="BX3676" s="230"/>
      <c r="BY3676" s="230"/>
      <c r="BZ3676" s="230"/>
      <c r="CA3676" s="230"/>
      <c r="CB3676" s="230"/>
      <c r="CC3676" s="230"/>
      <c r="CD3676" s="230"/>
      <c r="CE3676" s="230"/>
      <c r="CF3676" s="230"/>
      <c r="CG3676" s="230"/>
      <c r="CH3676" s="230"/>
      <c r="CI3676" s="230"/>
      <c r="CJ3676" s="230"/>
    </row>
    <row r="3677" spans="1:88" ht="14.25" customHeight="1">
      <c r="A3677" s="123"/>
      <c r="B3677" s="122"/>
      <c r="C3677" s="123"/>
      <c r="E3677" s="224"/>
      <c r="F3677" s="224"/>
      <c r="G3677" s="224"/>
      <c r="H3677" s="224"/>
      <c r="I3677" s="232"/>
      <c r="J3677" s="224"/>
      <c r="K3677" s="224"/>
      <c r="L3677" s="224"/>
      <c r="M3677" s="233"/>
      <c r="N3677" s="224"/>
      <c r="P3677" s="233"/>
      <c r="Q3677" s="154"/>
      <c r="R3677" s="154"/>
      <c r="S3677" s="154"/>
      <c r="T3677" s="154"/>
      <c r="U3677" s="236"/>
      <c r="V3677" s="225"/>
      <c r="W3677" s="246"/>
      <c r="X3677" s="247"/>
      <c r="Y3677" s="248"/>
      <c r="Z3677" s="249"/>
      <c r="AA3677" s="249"/>
      <c r="AB3677" s="256"/>
      <c r="AC3677" s="256"/>
      <c r="AD3677" s="230"/>
      <c r="AE3677" s="251"/>
      <c r="AF3677" s="252"/>
      <c r="AG3677" s="255"/>
      <c r="AH3677" s="253"/>
      <c r="AI3677" s="230"/>
      <c r="AJ3677" s="230"/>
      <c r="AK3677" s="230"/>
      <c r="AL3677" s="230"/>
      <c r="AM3677" s="230"/>
      <c r="AN3677" s="230"/>
      <c r="AO3677" s="230"/>
      <c r="AP3677" s="230"/>
      <c r="AQ3677" s="230"/>
      <c r="AR3677" s="249"/>
      <c r="AS3677" s="230"/>
      <c r="AT3677" s="230"/>
      <c r="AU3677" s="230"/>
      <c r="AV3677" s="230"/>
      <c r="AW3677" s="230"/>
      <c r="AX3677" s="230"/>
      <c r="AY3677" s="230"/>
      <c r="AZ3677" s="230"/>
      <c r="BA3677" s="230"/>
      <c r="BB3677" s="230"/>
      <c r="BC3677" s="230"/>
      <c r="BD3677" s="230"/>
      <c r="BE3677" s="230"/>
      <c r="BF3677" s="230"/>
      <c r="BG3677" s="230"/>
      <c r="BH3677" s="230"/>
      <c r="BI3677" s="230"/>
      <c r="BJ3677" s="230"/>
      <c r="BK3677" s="230"/>
      <c r="BL3677" s="230"/>
      <c r="BM3677" s="230"/>
      <c r="BN3677" s="230"/>
      <c r="BO3677" s="230"/>
      <c r="BP3677" s="230"/>
      <c r="BQ3677" s="230"/>
      <c r="BR3677" s="230"/>
      <c r="BS3677" s="230"/>
      <c r="BT3677" s="230"/>
      <c r="BU3677" s="230"/>
      <c r="BV3677" s="230"/>
      <c r="BW3677" s="230"/>
      <c r="BX3677" s="230"/>
      <c r="BY3677" s="230"/>
      <c r="BZ3677" s="230"/>
      <c r="CA3677" s="230"/>
      <c r="CB3677" s="230"/>
      <c r="CC3677" s="230"/>
      <c r="CD3677" s="230"/>
      <c r="CE3677" s="230"/>
      <c r="CF3677" s="230"/>
      <c r="CG3677" s="230"/>
      <c r="CH3677" s="230"/>
      <c r="CI3677" s="230"/>
      <c r="CJ3677" s="230"/>
    </row>
    <row r="3678" spans="1:88" ht="14.25" customHeight="1">
      <c r="A3678" s="123"/>
      <c r="B3678" s="122"/>
      <c r="C3678" s="123"/>
      <c r="E3678" s="224"/>
      <c r="F3678" s="224"/>
      <c r="G3678" s="224"/>
      <c r="H3678" s="224"/>
      <c r="I3678" s="232"/>
      <c r="J3678" s="224"/>
      <c r="K3678" s="224"/>
      <c r="L3678" s="224"/>
      <c r="M3678" s="233"/>
      <c r="N3678" s="224"/>
      <c r="P3678" s="233"/>
      <c r="Q3678" s="154"/>
      <c r="R3678" s="154"/>
      <c r="S3678" s="154"/>
      <c r="T3678" s="154"/>
      <c r="U3678" s="236"/>
      <c r="V3678" s="225"/>
      <c r="W3678" s="246"/>
      <c r="X3678" s="247"/>
      <c r="Y3678" s="248"/>
      <c r="Z3678" s="249"/>
      <c r="AA3678" s="249"/>
      <c r="AB3678" s="256"/>
      <c r="AC3678" s="256"/>
      <c r="AD3678" s="230"/>
      <c r="AE3678" s="251"/>
      <c r="AF3678" s="252"/>
      <c r="AG3678" s="255"/>
      <c r="AH3678" s="253"/>
      <c r="AI3678" s="230"/>
      <c r="AJ3678" s="230"/>
      <c r="AK3678" s="230"/>
      <c r="AL3678" s="230"/>
      <c r="AM3678" s="230"/>
      <c r="AN3678" s="230"/>
      <c r="AO3678" s="230"/>
      <c r="AP3678" s="230"/>
      <c r="AQ3678" s="230"/>
      <c r="AR3678" s="249"/>
      <c r="AS3678" s="230"/>
      <c r="AT3678" s="230"/>
      <c r="AU3678" s="230"/>
      <c r="AV3678" s="230"/>
      <c r="AW3678" s="230"/>
      <c r="AX3678" s="230"/>
      <c r="AY3678" s="230"/>
      <c r="AZ3678" s="230"/>
      <c r="BA3678" s="230"/>
      <c r="BB3678" s="230"/>
      <c r="BC3678" s="230"/>
      <c r="BD3678" s="230"/>
      <c r="BE3678" s="230"/>
      <c r="BF3678" s="230"/>
      <c r="BG3678" s="230"/>
      <c r="BH3678" s="230"/>
      <c r="BI3678" s="230"/>
      <c r="BJ3678" s="230"/>
      <c r="BK3678" s="230"/>
      <c r="BL3678" s="230"/>
      <c r="BM3678" s="230"/>
      <c r="BN3678" s="230"/>
      <c r="BO3678" s="230"/>
      <c r="BP3678" s="230"/>
      <c r="BQ3678" s="230"/>
      <c r="BR3678" s="230"/>
      <c r="BS3678" s="230"/>
      <c r="BT3678" s="230"/>
      <c r="BU3678" s="230"/>
      <c r="BV3678" s="230"/>
      <c r="BW3678" s="230"/>
      <c r="BX3678" s="230"/>
      <c r="BY3678" s="230"/>
      <c r="BZ3678" s="230"/>
      <c r="CA3678" s="230"/>
      <c r="CB3678" s="230"/>
      <c r="CC3678" s="230"/>
      <c r="CD3678" s="230"/>
      <c r="CE3678" s="230"/>
      <c r="CF3678" s="230"/>
      <c r="CG3678" s="230"/>
      <c r="CH3678" s="230"/>
      <c r="CI3678" s="230"/>
      <c r="CJ3678" s="230"/>
    </row>
    <row r="3679" spans="1:88" ht="14.25" customHeight="1">
      <c r="A3679" s="123"/>
      <c r="B3679" s="122"/>
      <c r="C3679" s="123"/>
      <c r="E3679" s="224"/>
      <c r="F3679" s="224"/>
      <c r="G3679" s="224"/>
      <c r="H3679" s="224"/>
      <c r="I3679" s="232"/>
      <c r="J3679" s="224"/>
      <c r="K3679" s="224"/>
      <c r="L3679" s="224"/>
      <c r="M3679" s="233"/>
      <c r="N3679" s="224"/>
      <c r="P3679" s="233"/>
      <c r="Q3679" s="154"/>
      <c r="R3679" s="154"/>
      <c r="S3679" s="154"/>
      <c r="T3679" s="154"/>
      <c r="U3679" s="236"/>
      <c r="V3679" s="225"/>
      <c r="W3679" s="246"/>
      <c r="X3679" s="247"/>
      <c r="Y3679" s="248"/>
      <c r="Z3679" s="249"/>
      <c r="AA3679" s="249"/>
      <c r="AB3679" s="256"/>
      <c r="AC3679" s="256"/>
      <c r="AD3679" s="230"/>
      <c r="AE3679" s="251"/>
      <c r="AF3679" s="252"/>
      <c r="AG3679" s="255"/>
      <c r="AH3679" s="253"/>
      <c r="AI3679" s="230"/>
      <c r="AJ3679" s="230"/>
      <c r="AK3679" s="230"/>
      <c r="AL3679" s="230"/>
      <c r="AM3679" s="230"/>
      <c r="AN3679" s="230"/>
      <c r="AO3679" s="230"/>
      <c r="AP3679" s="230"/>
      <c r="AQ3679" s="230"/>
      <c r="AR3679" s="249"/>
      <c r="AS3679" s="230"/>
      <c r="AT3679" s="230"/>
      <c r="AU3679" s="230"/>
      <c r="AV3679" s="230"/>
      <c r="AW3679" s="230"/>
      <c r="AX3679" s="230"/>
      <c r="AY3679" s="230"/>
      <c r="AZ3679" s="230"/>
      <c r="BA3679" s="230"/>
      <c r="BB3679" s="230"/>
      <c r="BC3679" s="230"/>
      <c r="BD3679" s="230"/>
      <c r="BE3679" s="230"/>
      <c r="BF3679" s="230"/>
      <c r="BG3679" s="230"/>
      <c r="BH3679" s="230"/>
      <c r="BI3679" s="230"/>
      <c r="BJ3679" s="230"/>
      <c r="BK3679" s="230"/>
      <c r="BL3679" s="230"/>
      <c r="BM3679" s="230"/>
      <c r="BN3679" s="230"/>
      <c r="BO3679" s="230"/>
      <c r="BP3679" s="230"/>
      <c r="BQ3679" s="230"/>
      <c r="BR3679" s="230"/>
      <c r="BS3679" s="230"/>
      <c r="BT3679" s="230"/>
      <c r="BU3679" s="230"/>
      <c r="BV3679" s="230"/>
      <c r="BW3679" s="230"/>
      <c r="BX3679" s="230"/>
      <c r="BY3679" s="230"/>
      <c r="BZ3679" s="230"/>
      <c r="CA3679" s="230"/>
      <c r="CB3679" s="230"/>
      <c r="CC3679" s="230"/>
      <c r="CD3679" s="230"/>
      <c r="CE3679" s="230"/>
      <c r="CF3679" s="230"/>
      <c r="CG3679" s="230"/>
      <c r="CH3679" s="230"/>
      <c r="CI3679" s="230"/>
      <c r="CJ3679" s="230"/>
    </row>
    <row r="3680" spans="1:88" ht="14.25" customHeight="1">
      <c r="A3680" s="123"/>
      <c r="B3680" s="122"/>
      <c r="C3680" s="123"/>
      <c r="E3680" s="224"/>
      <c r="F3680" s="224"/>
      <c r="G3680" s="224"/>
      <c r="H3680" s="224"/>
      <c r="I3680" s="232"/>
      <c r="J3680" s="224"/>
      <c r="K3680" s="224"/>
      <c r="L3680" s="224"/>
      <c r="M3680" s="233"/>
      <c r="N3680" s="224"/>
      <c r="P3680" s="233"/>
      <c r="Q3680" s="154"/>
      <c r="R3680" s="154"/>
      <c r="S3680" s="154"/>
      <c r="T3680" s="154"/>
      <c r="U3680" s="236"/>
      <c r="V3680" s="225"/>
      <c r="W3680" s="246"/>
      <c r="X3680" s="247"/>
      <c r="Y3680" s="248"/>
      <c r="Z3680" s="249"/>
      <c r="AA3680" s="249"/>
      <c r="AB3680" s="256"/>
      <c r="AC3680" s="256"/>
      <c r="AD3680" s="230"/>
      <c r="AE3680" s="251"/>
      <c r="AF3680" s="252"/>
      <c r="AG3680" s="255"/>
      <c r="AH3680" s="253"/>
      <c r="AI3680" s="230"/>
      <c r="AJ3680" s="230"/>
      <c r="AK3680" s="230"/>
      <c r="AL3680" s="230"/>
      <c r="AM3680" s="230"/>
      <c r="AN3680" s="230"/>
      <c r="AO3680" s="230"/>
      <c r="AP3680" s="230"/>
      <c r="AQ3680" s="230"/>
      <c r="AR3680" s="249"/>
      <c r="AS3680" s="230"/>
      <c r="AT3680" s="230"/>
      <c r="AU3680" s="230"/>
      <c r="AV3680" s="230"/>
      <c r="AW3680" s="230"/>
      <c r="AX3680" s="230"/>
      <c r="AY3680" s="230"/>
      <c r="AZ3680" s="230"/>
      <c r="BA3680" s="230"/>
      <c r="BB3680" s="230"/>
      <c r="BC3680" s="230"/>
      <c r="BD3680" s="230"/>
      <c r="BE3680" s="230"/>
      <c r="BF3680" s="230"/>
      <c r="BG3680" s="230"/>
      <c r="BH3680" s="230"/>
      <c r="BI3680" s="230"/>
      <c r="BJ3680" s="230"/>
      <c r="BK3680" s="230"/>
      <c r="BL3680" s="230"/>
      <c r="BM3680" s="230"/>
      <c r="BN3680" s="230"/>
      <c r="BO3680" s="230"/>
      <c r="BP3680" s="230"/>
      <c r="BQ3680" s="230"/>
      <c r="BR3680" s="230"/>
      <c r="BS3680" s="230"/>
      <c r="BT3680" s="230"/>
      <c r="BU3680" s="230"/>
      <c r="BV3680" s="230"/>
      <c r="BW3680" s="230"/>
      <c r="BX3680" s="230"/>
      <c r="BY3680" s="230"/>
      <c r="BZ3680" s="230"/>
      <c r="CA3680" s="230"/>
      <c r="CB3680" s="230"/>
      <c r="CC3680" s="230"/>
      <c r="CD3680" s="230"/>
      <c r="CE3680" s="230"/>
      <c r="CF3680" s="230"/>
      <c r="CG3680" s="230"/>
      <c r="CH3680" s="230"/>
      <c r="CI3680" s="230"/>
      <c r="CJ3680" s="230"/>
    </row>
    <row r="3681" spans="1:88" ht="14.25" customHeight="1">
      <c r="A3681" s="123"/>
      <c r="B3681" s="122"/>
      <c r="C3681" s="123"/>
      <c r="E3681" s="224"/>
      <c r="F3681" s="224"/>
      <c r="G3681" s="224"/>
      <c r="H3681" s="224"/>
      <c r="I3681" s="232"/>
      <c r="J3681" s="224"/>
      <c r="K3681" s="224"/>
      <c r="L3681" s="224"/>
      <c r="M3681" s="233"/>
      <c r="N3681" s="224"/>
      <c r="P3681" s="233"/>
      <c r="Q3681" s="154"/>
      <c r="R3681" s="154"/>
      <c r="S3681" s="154"/>
      <c r="T3681" s="154"/>
      <c r="U3681" s="236"/>
      <c r="V3681" s="225"/>
      <c r="W3681" s="246"/>
      <c r="X3681" s="247"/>
      <c r="Y3681" s="248"/>
      <c r="Z3681" s="249"/>
      <c r="AA3681" s="249"/>
      <c r="AB3681" s="256"/>
      <c r="AC3681" s="256"/>
      <c r="AD3681" s="230"/>
      <c r="AE3681" s="251"/>
      <c r="AF3681" s="252"/>
      <c r="AG3681" s="255"/>
      <c r="AH3681" s="253"/>
      <c r="AI3681" s="230"/>
      <c r="AJ3681" s="230"/>
      <c r="AK3681" s="230"/>
      <c r="AL3681" s="230"/>
      <c r="AM3681" s="230"/>
      <c r="AN3681" s="230"/>
      <c r="AO3681" s="230"/>
      <c r="AP3681" s="230"/>
      <c r="AQ3681" s="230"/>
      <c r="AR3681" s="249"/>
      <c r="AS3681" s="230"/>
      <c r="AT3681" s="230"/>
      <c r="AU3681" s="230"/>
      <c r="AV3681" s="230"/>
      <c r="AW3681" s="230"/>
      <c r="AX3681" s="230"/>
      <c r="AY3681" s="230"/>
      <c r="AZ3681" s="230"/>
      <c r="BA3681" s="230"/>
      <c r="BB3681" s="230"/>
      <c r="BC3681" s="230"/>
      <c r="BD3681" s="230"/>
      <c r="BE3681" s="230"/>
      <c r="BF3681" s="230"/>
      <c r="BG3681" s="230"/>
      <c r="BH3681" s="230"/>
      <c r="BI3681" s="230"/>
      <c r="BJ3681" s="230"/>
      <c r="BK3681" s="230"/>
      <c r="BL3681" s="230"/>
      <c r="BM3681" s="230"/>
      <c r="BN3681" s="230"/>
      <c r="BO3681" s="230"/>
      <c r="BP3681" s="230"/>
      <c r="BQ3681" s="230"/>
      <c r="BR3681" s="230"/>
      <c r="BS3681" s="230"/>
      <c r="BT3681" s="230"/>
      <c r="BU3681" s="230"/>
      <c r="BV3681" s="230"/>
      <c r="BW3681" s="230"/>
      <c r="BX3681" s="230"/>
      <c r="BY3681" s="230"/>
      <c r="BZ3681" s="230"/>
      <c r="CA3681" s="230"/>
      <c r="CB3681" s="230"/>
      <c r="CC3681" s="230"/>
      <c r="CD3681" s="230"/>
      <c r="CE3681" s="230"/>
      <c r="CF3681" s="230"/>
      <c r="CG3681" s="230"/>
      <c r="CH3681" s="230"/>
      <c r="CI3681" s="230"/>
      <c r="CJ3681" s="230"/>
    </row>
    <row r="3682" spans="1:88" ht="14.25" customHeight="1">
      <c r="A3682" s="123"/>
      <c r="B3682" s="122"/>
      <c r="C3682" s="123"/>
      <c r="E3682" s="224"/>
      <c r="F3682" s="224"/>
      <c r="G3682" s="224"/>
      <c r="H3682" s="224"/>
      <c r="I3682" s="232"/>
      <c r="J3682" s="224"/>
      <c r="K3682" s="224"/>
      <c r="L3682" s="224"/>
      <c r="M3682" s="233"/>
      <c r="N3682" s="224"/>
      <c r="P3682" s="233"/>
      <c r="Q3682" s="154"/>
      <c r="R3682" s="154"/>
      <c r="S3682" s="154"/>
      <c r="T3682" s="154"/>
      <c r="U3682" s="236"/>
      <c r="V3682" s="225"/>
      <c r="W3682" s="246"/>
      <c r="X3682" s="247"/>
      <c r="Y3682" s="248"/>
      <c r="Z3682" s="249"/>
      <c r="AA3682" s="249"/>
      <c r="AB3682" s="256"/>
      <c r="AC3682" s="256"/>
      <c r="AD3682" s="230"/>
      <c r="AE3682" s="251"/>
      <c r="AF3682" s="252"/>
      <c r="AG3682" s="255"/>
      <c r="AH3682" s="253"/>
      <c r="AI3682" s="230"/>
      <c r="AJ3682" s="230"/>
      <c r="AK3682" s="230"/>
      <c r="AL3682" s="230"/>
      <c r="AM3682" s="230"/>
      <c r="AN3682" s="230"/>
      <c r="AO3682" s="230"/>
      <c r="AP3682" s="230"/>
      <c r="AQ3682" s="230"/>
      <c r="AR3682" s="249"/>
      <c r="AS3682" s="230"/>
      <c r="AT3682" s="230"/>
      <c r="AU3682" s="230"/>
      <c r="AV3682" s="230"/>
      <c r="AW3682" s="230"/>
      <c r="AX3682" s="230"/>
      <c r="AY3682" s="230"/>
      <c r="AZ3682" s="230"/>
      <c r="BA3682" s="230"/>
      <c r="BB3682" s="230"/>
      <c r="BC3682" s="230"/>
      <c r="BD3682" s="230"/>
      <c r="BE3682" s="230"/>
      <c r="BF3682" s="230"/>
      <c r="BG3682" s="230"/>
      <c r="BH3682" s="230"/>
      <c r="BI3682" s="230"/>
      <c r="BJ3682" s="230"/>
      <c r="BK3682" s="230"/>
      <c r="BL3682" s="230"/>
      <c r="BM3682" s="230"/>
      <c r="BN3682" s="230"/>
      <c r="BO3682" s="230"/>
      <c r="BP3682" s="230"/>
      <c r="BQ3682" s="230"/>
      <c r="BR3682" s="230"/>
      <c r="BS3682" s="230"/>
      <c r="BT3682" s="230"/>
      <c r="BU3682" s="230"/>
      <c r="BV3682" s="230"/>
      <c r="BW3682" s="230"/>
      <c r="BX3682" s="230"/>
      <c r="BY3682" s="230"/>
      <c r="BZ3682" s="230"/>
      <c r="CA3682" s="230"/>
      <c r="CB3682" s="230"/>
      <c r="CC3682" s="230"/>
      <c r="CD3682" s="230"/>
      <c r="CE3682" s="230"/>
      <c r="CF3682" s="230"/>
      <c r="CG3682" s="230"/>
      <c r="CH3682" s="230"/>
      <c r="CI3682" s="230"/>
      <c r="CJ3682" s="230"/>
    </row>
    <row r="3683" spans="1:88" ht="14.25" customHeight="1">
      <c r="A3683" s="123"/>
      <c r="B3683" s="122"/>
      <c r="C3683" s="123"/>
      <c r="E3683" s="224"/>
      <c r="F3683" s="224"/>
      <c r="G3683" s="224"/>
      <c r="H3683" s="224"/>
      <c r="I3683" s="232"/>
      <c r="J3683" s="224"/>
      <c r="K3683" s="224"/>
      <c r="L3683" s="224"/>
      <c r="M3683" s="233"/>
      <c r="N3683" s="224"/>
      <c r="P3683" s="233"/>
      <c r="Q3683" s="154"/>
      <c r="R3683" s="154"/>
      <c r="S3683" s="154"/>
      <c r="T3683" s="154"/>
      <c r="U3683" s="236"/>
      <c r="V3683" s="225"/>
      <c r="W3683" s="246"/>
      <c r="X3683" s="247"/>
      <c r="Y3683" s="248"/>
      <c r="Z3683" s="249"/>
      <c r="AA3683" s="249"/>
      <c r="AB3683" s="256"/>
      <c r="AC3683" s="256"/>
      <c r="AD3683" s="230"/>
      <c r="AE3683" s="251"/>
      <c r="AF3683" s="252"/>
      <c r="AG3683" s="255"/>
      <c r="AH3683" s="253"/>
      <c r="AI3683" s="230"/>
      <c r="AJ3683" s="230"/>
      <c r="AK3683" s="230"/>
      <c r="AL3683" s="230"/>
      <c r="AM3683" s="230"/>
      <c r="AN3683" s="230"/>
      <c r="AO3683" s="230"/>
      <c r="AP3683" s="230"/>
      <c r="AQ3683" s="230"/>
      <c r="AR3683" s="249"/>
      <c r="AS3683" s="230"/>
      <c r="AT3683" s="230"/>
      <c r="AU3683" s="230"/>
      <c r="AV3683" s="230"/>
      <c r="AW3683" s="230"/>
      <c r="AX3683" s="230"/>
      <c r="AY3683" s="230"/>
      <c r="AZ3683" s="230"/>
      <c r="BA3683" s="230"/>
      <c r="BB3683" s="230"/>
      <c r="BC3683" s="230"/>
      <c r="BD3683" s="230"/>
      <c r="BE3683" s="230"/>
      <c r="BF3683" s="230"/>
      <c r="BG3683" s="230"/>
      <c r="BH3683" s="230"/>
      <c r="BI3683" s="230"/>
      <c r="BJ3683" s="230"/>
      <c r="BK3683" s="230"/>
      <c r="BL3683" s="230"/>
      <c r="BM3683" s="230"/>
      <c r="BN3683" s="230"/>
      <c r="BO3683" s="230"/>
      <c r="BP3683" s="230"/>
      <c r="BQ3683" s="230"/>
      <c r="BR3683" s="230"/>
      <c r="BS3683" s="230"/>
      <c r="BT3683" s="230"/>
      <c r="BU3683" s="230"/>
      <c r="BV3683" s="230"/>
      <c r="BW3683" s="230"/>
      <c r="BX3683" s="230"/>
      <c r="BY3683" s="230"/>
      <c r="BZ3683" s="230"/>
      <c r="CA3683" s="230"/>
      <c r="CB3683" s="230"/>
      <c r="CC3683" s="230"/>
      <c r="CD3683" s="230"/>
      <c r="CE3683" s="230"/>
      <c r="CF3683" s="230"/>
      <c r="CG3683" s="230"/>
      <c r="CH3683" s="230"/>
      <c r="CI3683" s="230"/>
      <c r="CJ3683" s="230"/>
    </row>
    <row r="3684" spans="1:88" ht="14.25" customHeight="1">
      <c r="A3684" s="123"/>
      <c r="B3684" s="122"/>
      <c r="C3684" s="123"/>
      <c r="E3684" s="224"/>
      <c r="F3684" s="224"/>
      <c r="G3684" s="224"/>
      <c r="H3684" s="224"/>
      <c r="I3684" s="232"/>
      <c r="J3684" s="224"/>
      <c r="K3684" s="224"/>
      <c r="L3684" s="224"/>
      <c r="M3684" s="233"/>
      <c r="N3684" s="224"/>
      <c r="P3684" s="233"/>
      <c r="Q3684" s="154"/>
      <c r="R3684" s="154"/>
      <c r="S3684" s="154"/>
      <c r="T3684" s="154"/>
      <c r="U3684" s="236"/>
      <c r="V3684" s="225"/>
      <c r="W3684" s="246"/>
      <c r="X3684" s="247"/>
      <c r="Y3684" s="248"/>
      <c r="Z3684" s="249"/>
      <c r="AA3684" s="249"/>
      <c r="AB3684" s="256"/>
      <c r="AC3684" s="256"/>
      <c r="AD3684" s="230"/>
      <c r="AE3684" s="251"/>
      <c r="AF3684" s="252"/>
      <c r="AG3684" s="255"/>
      <c r="AH3684" s="253"/>
      <c r="AI3684" s="230"/>
      <c r="AJ3684" s="230"/>
      <c r="AK3684" s="230"/>
      <c r="AL3684" s="230"/>
      <c r="AM3684" s="230"/>
      <c r="AN3684" s="230"/>
      <c r="AO3684" s="230"/>
      <c r="AP3684" s="230"/>
      <c r="AQ3684" s="230"/>
      <c r="AR3684" s="249"/>
      <c r="AS3684" s="230"/>
      <c r="AT3684" s="230"/>
      <c r="AU3684" s="230"/>
      <c r="AV3684" s="230"/>
      <c r="AW3684" s="230"/>
      <c r="AX3684" s="230"/>
      <c r="AY3684" s="230"/>
      <c r="AZ3684" s="230"/>
      <c r="BA3684" s="230"/>
      <c r="BB3684" s="230"/>
      <c r="BC3684" s="230"/>
      <c r="BD3684" s="230"/>
      <c r="BE3684" s="230"/>
      <c r="BF3684" s="230"/>
      <c r="BG3684" s="230"/>
      <c r="BH3684" s="230"/>
      <c r="BI3684" s="230"/>
      <c r="BJ3684" s="230"/>
      <c r="BK3684" s="230"/>
      <c r="BL3684" s="230"/>
      <c r="BM3684" s="230"/>
      <c r="BN3684" s="230"/>
      <c r="BO3684" s="230"/>
      <c r="BP3684" s="230"/>
      <c r="BQ3684" s="230"/>
      <c r="BR3684" s="230"/>
      <c r="BS3684" s="230"/>
      <c r="BT3684" s="230"/>
      <c r="BU3684" s="230"/>
      <c r="BV3684" s="230"/>
      <c r="BW3684" s="230"/>
      <c r="BX3684" s="230"/>
      <c r="BY3684" s="230"/>
      <c r="BZ3684" s="230"/>
      <c r="CA3684" s="230"/>
      <c r="CB3684" s="230"/>
      <c r="CC3684" s="230"/>
      <c r="CD3684" s="230"/>
      <c r="CE3684" s="230"/>
      <c r="CF3684" s="230"/>
      <c r="CG3684" s="230"/>
      <c r="CH3684" s="230"/>
      <c r="CI3684" s="230"/>
      <c r="CJ3684" s="230"/>
    </row>
    <row r="3685" spans="1:88" ht="14.25" customHeight="1">
      <c r="A3685" s="123"/>
      <c r="B3685" s="122"/>
      <c r="C3685" s="123"/>
      <c r="E3685" s="224"/>
      <c r="F3685" s="224"/>
      <c r="G3685" s="224"/>
      <c r="H3685" s="224"/>
      <c r="I3685" s="232"/>
      <c r="J3685" s="224"/>
      <c r="K3685" s="224"/>
      <c r="L3685" s="224"/>
      <c r="M3685" s="233"/>
      <c r="N3685" s="224"/>
      <c r="P3685" s="233"/>
      <c r="Q3685" s="154"/>
      <c r="R3685" s="154"/>
      <c r="S3685" s="154"/>
      <c r="T3685" s="154"/>
      <c r="U3685" s="236"/>
      <c r="V3685" s="225"/>
      <c r="W3685" s="246"/>
      <c r="X3685" s="247"/>
      <c r="Y3685" s="248"/>
      <c r="Z3685" s="249"/>
      <c r="AA3685" s="249"/>
      <c r="AB3685" s="256"/>
      <c r="AC3685" s="256"/>
      <c r="AD3685" s="230"/>
      <c r="AE3685" s="251"/>
      <c r="AF3685" s="252"/>
      <c r="AG3685" s="255"/>
      <c r="AH3685" s="253"/>
      <c r="AI3685" s="230"/>
      <c r="AJ3685" s="230"/>
      <c r="AK3685" s="230"/>
      <c r="AL3685" s="230"/>
      <c r="AM3685" s="230"/>
      <c r="AN3685" s="230"/>
      <c r="AO3685" s="230"/>
      <c r="AP3685" s="230"/>
      <c r="AQ3685" s="230"/>
      <c r="AR3685" s="249"/>
      <c r="AS3685" s="230"/>
      <c r="AT3685" s="230"/>
      <c r="AU3685" s="230"/>
      <c r="AV3685" s="230"/>
      <c r="AW3685" s="230"/>
      <c r="AX3685" s="230"/>
      <c r="AY3685" s="230"/>
      <c r="AZ3685" s="230"/>
      <c r="BA3685" s="230"/>
      <c r="BB3685" s="230"/>
      <c r="BC3685" s="230"/>
      <c r="BD3685" s="230"/>
      <c r="BE3685" s="230"/>
      <c r="BF3685" s="230"/>
      <c r="BG3685" s="230"/>
      <c r="BH3685" s="230"/>
      <c r="BI3685" s="230"/>
      <c r="BJ3685" s="230"/>
      <c r="BK3685" s="230"/>
      <c r="BL3685" s="230"/>
      <c r="BM3685" s="230"/>
      <c r="BN3685" s="230"/>
      <c r="BO3685" s="230"/>
      <c r="BP3685" s="230"/>
      <c r="BQ3685" s="230"/>
      <c r="BR3685" s="230"/>
      <c r="BS3685" s="230"/>
      <c r="BT3685" s="230"/>
      <c r="BU3685" s="230"/>
      <c r="BV3685" s="230"/>
      <c r="BW3685" s="230"/>
      <c r="BX3685" s="230"/>
      <c r="BY3685" s="230"/>
      <c r="BZ3685" s="230"/>
      <c r="CA3685" s="230"/>
      <c r="CB3685" s="230"/>
      <c r="CC3685" s="230"/>
      <c r="CD3685" s="230"/>
      <c r="CE3685" s="230"/>
      <c r="CF3685" s="230"/>
      <c r="CG3685" s="230"/>
      <c r="CH3685" s="230"/>
      <c r="CI3685" s="230"/>
      <c r="CJ3685" s="230"/>
    </row>
    <row r="3686" spans="1:88" ht="14.25" customHeight="1">
      <c r="A3686" s="123"/>
      <c r="B3686" s="122"/>
      <c r="C3686" s="123"/>
      <c r="E3686" s="224"/>
      <c r="F3686" s="224"/>
      <c r="G3686" s="224"/>
      <c r="H3686" s="224"/>
      <c r="I3686" s="232"/>
      <c r="J3686" s="224"/>
      <c r="K3686" s="224"/>
      <c r="L3686" s="224"/>
      <c r="M3686" s="233"/>
      <c r="N3686" s="224"/>
      <c r="P3686" s="233"/>
      <c r="Q3686" s="154"/>
      <c r="R3686" s="154"/>
      <c r="S3686" s="154"/>
      <c r="T3686" s="154"/>
      <c r="U3686" s="236"/>
      <c r="V3686" s="225"/>
      <c r="W3686" s="246"/>
      <c r="X3686" s="247"/>
      <c r="Y3686" s="248"/>
      <c r="Z3686" s="249"/>
      <c r="AA3686" s="249"/>
      <c r="AB3686" s="256"/>
      <c r="AC3686" s="256"/>
      <c r="AD3686" s="230"/>
      <c r="AE3686" s="251"/>
      <c r="AF3686" s="252"/>
      <c r="AG3686" s="255"/>
      <c r="AH3686" s="253"/>
      <c r="AI3686" s="230"/>
      <c r="AJ3686" s="230"/>
      <c r="AK3686" s="230"/>
      <c r="AL3686" s="230"/>
      <c r="AM3686" s="230"/>
      <c r="AN3686" s="230"/>
      <c r="AO3686" s="230"/>
      <c r="AP3686" s="230"/>
      <c r="AQ3686" s="230"/>
      <c r="AR3686" s="249"/>
      <c r="AS3686" s="230"/>
      <c r="AT3686" s="230"/>
      <c r="AU3686" s="230"/>
      <c r="AV3686" s="230"/>
      <c r="AW3686" s="230"/>
      <c r="AX3686" s="230"/>
      <c r="AY3686" s="230"/>
      <c r="AZ3686" s="230"/>
      <c r="BA3686" s="230"/>
      <c r="BB3686" s="230"/>
      <c r="BC3686" s="230"/>
      <c r="BD3686" s="230"/>
      <c r="BE3686" s="230"/>
      <c r="BF3686" s="230"/>
      <c r="BG3686" s="230"/>
      <c r="BH3686" s="230"/>
      <c r="BI3686" s="230"/>
      <c r="BJ3686" s="230"/>
      <c r="BK3686" s="230"/>
      <c r="BL3686" s="230"/>
      <c r="BM3686" s="230"/>
      <c r="BN3686" s="230"/>
      <c r="BO3686" s="230"/>
      <c r="BP3686" s="230"/>
      <c r="BQ3686" s="230"/>
      <c r="BR3686" s="230"/>
      <c r="BS3686" s="230"/>
      <c r="BT3686" s="230"/>
      <c r="BU3686" s="230"/>
      <c r="BV3686" s="230"/>
      <c r="BW3686" s="230"/>
      <c r="BX3686" s="230"/>
      <c r="BY3686" s="230"/>
      <c r="BZ3686" s="230"/>
      <c r="CA3686" s="230"/>
      <c r="CB3686" s="230"/>
      <c r="CC3686" s="230"/>
      <c r="CD3686" s="230"/>
      <c r="CE3686" s="230"/>
      <c r="CF3686" s="230"/>
      <c r="CG3686" s="230"/>
      <c r="CH3686" s="230"/>
      <c r="CI3686" s="230"/>
      <c r="CJ3686" s="230"/>
    </row>
    <row r="3687" spans="1:88" ht="14.25" customHeight="1">
      <c r="A3687" s="123"/>
      <c r="B3687" s="122"/>
      <c r="C3687" s="123"/>
      <c r="E3687" s="224"/>
      <c r="F3687" s="224"/>
      <c r="G3687" s="224"/>
      <c r="H3687" s="224"/>
      <c r="I3687" s="232"/>
      <c r="J3687" s="224"/>
      <c r="K3687" s="224"/>
      <c r="L3687" s="224"/>
      <c r="M3687" s="233"/>
      <c r="N3687" s="224"/>
      <c r="P3687" s="233"/>
      <c r="Q3687" s="154"/>
      <c r="R3687" s="154"/>
      <c r="S3687" s="154"/>
      <c r="T3687" s="154"/>
      <c r="U3687" s="236"/>
      <c r="V3687" s="225"/>
      <c r="W3687" s="246"/>
      <c r="X3687" s="247"/>
      <c r="Y3687" s="248"/>
      <c r="Z3687" s="249"/>
      <c r="AA3687" s="249"/>
      <c r="AB3687" s="256"/>
      <c r="AC3687" s="256"/>
      <c r="AD3687" s="230"/>
      <c r="AE3687" s="251"/>
      <c r="AF3687" s="252"/>
      <c r="AG3687" s="255"/>
      <c r="AH3687" s="253"/>
      <c r="AI3687" s="230"/>
      <c r="AJ3687" s="230"/>
      <c r="AK3687" s="230"/>
      <c r="AL3687" s="230"/>
      <c r="AM3687" s="230"/>
      <c r="AN3687" s="230"/>
      <c r="AO3687" s="230"/>
      <c r="AP3687" s="230"/>
      <c r="AQ3687" s="230"/>
      <c r="AR3687" s="249"/>
      <c r="AS3687" s="230"/>
      <c r="AT3687" s="230"/>
      <c r="AU3687" s="230"/>
      <c r="AV3687" s="230"/>
      <c r="AW3687" s="230"/>
      <c r="AX3687" s="230"/>
      <c r="AY3687" s="230"/>
      <c r="AZ3687" s="230"/>
      <c r="BA3687" s="230"/>
      <c r="BB3687" s="230"/>
      <c r="BC3687" s="230"/>
      <c r="BD3687" s="230"/>
      <c r="BE3687" s="230"/>
      <c r="BF3687" s="230"/>
      <c r="BG3687" s="230"/>
      <c r="BH3687" s="230"/>
      <c r="BI3687" s="230"/>
      <c r="BJ3687" s="230"/>
      <c r="BK3687" s="230"/>
      <c r="BL3687" s="230"/>
      <c r="BM3687" s="230"/>
      <c r="BN3687" s="230"/>
      <c r="BO3687" s="230"/>
      <c r="BP3687" s="230"/>
      <c r="BQ3687" s="230"/>
      <c r="BR3687" s="230"/>
      <c r="BS3687" s="230"/>
      <c r="BT3687" s="230"/>
      <c r="BU3687" s="230"/>
      <c r="BV3687" s="230"/>
      <c r="BW3687" s="230"/>
      <c r="BX3687" s="230"/>
      <c r="BY3687" s="230"/>
      <c r="BZ3687" s="230"/>
      <c r="CA3687" s="230"/>
      <c r="CB3687" s="230"/>
      <c r="CC3687" s="230"/>
      <c r="CD3687" s="230"/>
      <c r="CE3687" s="230"/>
      <c r="CF3687" s="230"/>
      <c r="CG3687" s="230"/>
      <c r="CH3687" s="230"/>
      <c r="CI3687" s="230"/>
      <c r="CJ3687" s="230"/>
    </row>
    <row r="3688" spans="1:88" ht="14.25" customHeight="1">
      <c r="A3688" s="123"/>
      <c r="B3688" s="122"/>
      <c r="C3688" s="123"/>
      <c r="E3688" s="224"/>
      <c r="F3688" s="224"/>
      <c r="G3688" s="224"/>
      <c r="H3688" s="224"/>
      <c r="I3688" s="232"/>
      <c r="J3688" s="224"/>
      <c r="K3688" s="224"/>
      <c r="L3688" s="224"/>
      <c r="M3688" s="233"/>
      <c r="N3688" s="224"/>
      <c r="P3688" s="233"/>
      <c r="Q3688" s="154"/>
      <c r="R3688" s="154"/>
      <c r="S3688" s="154"/>
      <c r="T3688" s="154"/>
      <c r="U3688" s="236"/>
      <c r="V3688" s="225"/>
      <c r="W3688" s="246"/>
      <c r="X3688" s="247"/>
      <c r="Y3688" s="248"/>
      <c r="Z3688" s="249"/>
      <c r="AA3688" s="249"/>
      <c r="AB3688" s="256"/>
      <c r="AC3688" s="256"/>
      <c r="AD3688" s="230"/>
      <c r="AE3688" s="251"/>
      <c r="AF3688" s="252"/>
      <c r="AG3688" s="255"/>
      <c r="AH3688" s="253"/>
      <c r="AI3688" s="230"/>
      <c r="AJ3688" s="230"/>
      <c r="AK3688" s="230"/>
      <c r="AL3688" s="230"/>
      <c r="AM3688" s="230"/>
      <c r="AN3688" s="230"/>
      <c r="AO3688" s="230"/>
      <c r="AP3688" s="230"/>
      <c r="AQ3688" s="230"/>
      <c r="AR3688" s="249"/>
      <c r="AS3688" s="230"/>
      <c r="AT3688" s="230"/>
      <c r="AU3688" s="230"/>
      <c r="AV3688" s="230"/>
      <c r="AW3688" s="230"/>
      <c r="AX3688" s="230"/>
      <c r="AY3688" s="230"/>
      <c r="AZ3688" s="230"/>
      <c r="BA3688" s="230"/>
      <c r="BB3688" s="230"/>
      <c r="BC3688" s="230"/>
      <c r="BD3688" s="230"/>
      <c r="BE3688" s="230"/>
      <c r="BF3688" s="230"/>
      <c r="BG3688" s="230"/>
      <c r="BH3688" s="230"/>
      <c r="BI3688" s="230"/>
      <c r="BJ3688" s="230"/>
      <c r="BK3688" s="230"/>
      <c r="BL3688" s="230"/>
      <c r="BM3688" s="230"/>
      <c r="BN3688" s="230"/>
      <c r="BO3688" s="230"/>
      <c r="BP3688" s="230"/>
      <c r="BQ3688" s="230"/>
      <c r="BR3688" s="230"/>
      <c r="BS3688" s="230"/>
      <c r="BT3688" s="230"/>
      <c r="BU3688" s="230"/>
      <c r="BV3688" s="230"/>
      <c r="BW3688" s="230"/>
      <c r="BX3688" s="230"/>
      <c r="BY3688" s="230"/>
      <c r="BZ3688" s="230"/>
      <c r="CA3688" s="230"/>
      <c r="CB3688" s="230"/>
      <c r="CC3688" s="230"/>
      <c r="CD3688" s="230"/>
      <c r="CE3688" s="230"/>
      <c r="CF3688" s="230"/>
      <c r="CG3688" s="230"/>
      <c r="CH3688" s="230"/>
      <c r="CI3688" s="230"/>
      <c r="CJ3688" s="230"/>
    </row>
    <row r="3689" spans="1:88" ht="14.25" customHeight="1">
      <c r="A3689" s="123"/>
      <c r="B3689" s="122"/>
      <c r="C3689" s="123"/>
      <c r="E3689" s="224"/>
      <c r="F3689" s="224"/>
      <c r="G3689" s="224"/>
      <c r="H3689" s="224"/>
      <c r="I3689" s="232"/>
      <c r="J3689" s="224"/>
      <c r="K3689" s="224"/>
      <c r="L3689" s="224"/>
      <c r="M3689" s="233"/>
      <c r="N3689" s="224"/>
      <c r="P3689" s="233"/>
      <c r="Q3689" s="154"/>
      <c r="R3689" s="154"/>
      <c r="S3689" s="154"/>
      <c r="T3689" s="154"/>
      <c r="U3689" s="236"/>
      <c r="V3689" s="225"/>
      <c r="W3689" s="246"/>
      <c r="X3689" s="247"/>
      <c r="Y3689" s="248"/>
      <c r="Z3689" s="249"/>
      <c r="AA3689" s="249"/>
      <c r="AB3689" s="256"/>
      <c r="AC3689" s="256"/>
      <c r="AD3689" s="230"/>
      <c r="AE3689" s="251"/>
      <c r="AF3689" s="252"/>
      <c r="AG3689" s="255"/>
      <c r="AH3689" s="253"/>
      <c r="AI3689" s="230"/>
      <c r="AJ3689" s="230"/>
      <c r="AK3689" s="230"/>
      <c r="AL3689" s="230"/>
      <c r="AM3689" s="230"/>
      <c r="AN3689" s="230"/>
      <c r="AO3689" s="230"/>
      <c r="AP3689" s="230"/>
      <c r="AQ3689" s="230"/>
      <c r="AR3689" s="249"/>
      <c r="AS3689" s="230"/>
      <c r="AT3689" s="230"/>
      <c r="AU3689" s="230"/>
      <c r="AV3689" s="230"/>
      <c r="AW3689" s="230"/>
      <c r="AX3689" s="230"/>
      <c r="AY3689" s="230"/>
      <c r="AZ3689" s="230"/>
      <c r="BA3689" s="230"/>
      <c r="BB3689" s="230"/>
      <c r="BC3689" s="230"/>
      <c r="BD3689" s="230"/>
      <c r="BE3689" s="230"/>
      <c r="BF3689" s="230"/>
      <c r="BG3689" s="230"/>
      <c r="BH3689" s="230"/>
      <c r="BI3689" s="230"/>
      <c r="BJ3689" s="230"/>
      <c r="BK3689" s="230"/>
      <c r="BL3689" s="230"/>
      <c r="BM3689" s="230"/>
      <c r="BN3689" s="230"/>
      <c r="BO3689" s="230"/>
      <c r="BP3689" s="230"/>
      <c r="BQ3689" s="230"/>
      <c r="BR3689" s="230"/>
      <c r="BS3689" s="230"/>
      <c r="BT3689" s="230"/>
      <c r="BU3689" s="230"/>
      <c r="BV3689" s="230"/>
      <c r="BW3689" s="230"/>
      <c r="BX3689" s="230"/>
      <c r="BY3689" s="230"/>
      <c r="BZ3689" s="230"/>
      <c r="CA3689" s="230"/>
      <c r="CB3689" s="230"/>
      <c r="CC3689" s="230"/>
      <c r="CD3689" s="230"/>
      <c r="CE3689" s="230"/>
      <c r="CF3689" s="230"/>
      <c r="CG3689" s="230"/>
      <c r="CH3689" s="230"/>
      <c r="CI3689" s="230"/>
      <c r="CJ3689" s="230"/>
    </row>
    <row r="3690" spans="1:88" ht="14.25" customHeight="1">
      <c r="A3690" s="123"/>
      <c r="B3690" s="122"/>
      <c r="C3690" s="123"/>
      <c r="E3690" s="224"/>
      <c r="F3690" s="224"/>
      <c r="G3690" s="224"/>
      <c r="H3690" s="224"/>
      <c r="I3690" s="232"/>
      <c r="J3690" s="224"/>
      <c r="K3690" s="224"/>
      <c r="L3690" s="224"/>
      <c r="M3690" s="233"/>
      <c r="N3690" s="224"/>
      <c r="P3690" s="233"/>
      <c r="Q3690" s="154"/>
      <c r="R3690" s="154"/>
      <c r="S3690" s="154"/>
      <c r="T3690" s="154"/>
      <c r="U3690" s="236"/>
      <c r="V3690" s="225"/>
      <c r="W3690" s="246"/>
      <c r="X3690" s="247"/>
      <c r="Y3690" s="248"/>
      <c r="Z3690" s="249"/>
      <c r="AA3690" s="249"/>
      <c r="AB3690" s="256"/>
      <c r="AC3690" s="256"/>
      <c r="AD3690" s="230"/>
      <c r="AE3690" s="251"/>
      <c r="AF3690" s="252"/>
      <c r="AG3690" s="255"/>
      <c r="AH3690" s="253"/>
      <c r="AI3690" s="230"/>
      <c r="AJ3690" s="230"/>
      <c r="AK3690" s="230"/>
      <c r="AL3690" s="230"/>
      <c r="AM3690" s="230"/>
      <c r="AN3690" s="230"/>
      <c r="AO3690" s="230"/>
      <c r="AP3690" s="230"/>
      <c r="AQ3690" s="230"/>
      <c r="AR3690" s="249"/>
      <c r="AS3690" s="230"/>
      <c r="AT3690" s="230"/>
      <c r="AU3690" s="230"/>
      <c r="AV3690" s="230"/>
      <c r="AW3690" s="230"/>
      <c r="AX3690" s="230"/>
      <c r="AY3690" s="230"/>
      <c r="AZ3690" s="230"/>
      <c r="BA3690" s="230"/>
      <c r="BB3690" s="230"/>
      <c r="BC3690" s="230"/>
      <c r="BD3690" s="230"/>
      <c r="BE3690" s="230"/>
      <c r="BF3690" s="230"/>
      <c r="BG3690" s="230"/>
      <c r="BH3690" s="230"/>
      <c r="BI3690" s="230"/>
      <c r="BJ3690" s="230"/>
      <c r="BK3690" s="230"/>
      <c r="BL3690" s="230"/>
      <c r="BM3690" s="230"/>
      <c r="BN3690" s="230"/>
      <c r="BO3690" s="230"/>
      <c r="BP3690" s="230"/>
      <c r="BQ3690" s="230"/>
      <c r="BR3690" s="230"/>
      <c r="BS3690" s="230"/>
      <c r="BT3690" s="230"/>
      <c r="BU3690" s="230"/>
      <c r="BV3690" s="230"/>
      <c r="BW3690" s="230"/>
      <c r="BX3690" s="230"/>
      <c r="BY3690" s="230"/>
      <c r="BZ3690" s="230"/>
      <c r="CA3690" s="230"/>
      <c r="CB3690" s="230"/>
      <c r="CC3690" s="230"/>
      <c r="CD3690" s="230"/>
      <c r="CE3690" s="230"/>
      <c r="CF3690" s="230"/>
      <c r="CG3690" s="230"/>
      <c r="CH3690" s="230"/>
      <c r="CI3690" s="230"/>
      <c r="CJ3690" s="230"/>
    </row>
    <row r="3691" spans="1:88" ht="14.25" customHeight="1">
      <c r="A3691" s="123"/>
      <c r="B3691" s="122"/>
      <c r="C3691" s="123"/>
      <c r="E3691" s="224"/>
      <c r="F3691" s="224"/>
      <c r="G3691" s="224"/>
      <c r="H3691" s="224"/>
      <c r="I3691" s="232"/>
      <c r="J3691" s="224"/>
      <c r="K3691" s="224"/>
      <c r="L3691" s="224"/>
      <c r="M3691" s="233"/>
      <c r="N3691" s="224"/>
      <c r="P3691" s="233"/>
      <c r="Q3691" s="154"/>
      <c r="R3691" s="154"/>
      <c r="S3691" s="154"/>
      <c r="T3691" s="154"/>
      <c r="U3691" s="236"/>
      <c r="V3691" s="225"/>
      <c r="W3691" s="246"/>
      <c r="X3691" s="247"/>
      <c r="Y3691" s="248"/>
      <c r="Z3691" s="249"/>
      <c r="AA3691" s="249"/>
      <c r="AB3691" s="256"/>
      <c r="AC3691" s="256"/>
      <c r="AD3691" s="230"/>
      <c r="AE3691" s="251"/>
      <c r="AF3691" s="252"/>
      <c r="AG3691" s="255"/>
      <c r="AH3691" s="253"/>
      <c r="AI3691" s="230"/>
      <c r="AJ3691" s="230"/>
      <c r="AK3691" s="230"/>
      <c r="AL3691" s="230"/>
      <c r="AM3691" s="230"/>
      <c r="AN3691" s="230"/>
      <c r="AO3691" s="230"/>
      <c r="AP3691" s="230"/>
      <c r="AQ3691" s="230"/>
      <c r="AR3691" s="249"/>
      <c r="AS3691" s="230"/>
      <c r="AT3691" s="230"/>
      <c r="AU3691" s="230"/>
      <c r="AV3691" s="230"/>
      <c r="AW3691" s="230"/>
      <c r="AX3691" s="230"/>
      <c r="AY3691" s="230"/>
      <c r="AZ3691" s="230"/>
      <c r="BA3691" s="230"/>
      <c r="BB3691" s="230"/>
      <c r="BC3691" s="230"/>
      <c r="BD3691" s="230"/>
      <c r="BE3691" s="230"/>
      <c r="BF3691" s="230"/>
      <c r="BG3691" s="230"/>
      <c r="BH3691" s="230"/>
      <c r="BI3691" s="230"/>
      <c r="BJ3691" s="230"/>
      <c r="BK3691" s="230"/>
      <c r="BL3691" s="230"/>
      <c r="BM3691" s="230"/>
      <c r="BN3691" s="230"/>
      <c r="BO3691" s="230"/>
      <c r="BP3691" s="230"/>
      <c r="BQ3691" s="230"/>
      <c r="BR3691" s="230"/>
      <c r="BS3691" s="230"/>
      <c r="BT3691" s="230"/>
      <c r="BU3691" s="230"/>
      <c r="BV3691" s="230"/>
      <c r="BW3691" s="230"/>
      <c r="BX3691" s="230"/>
      <c r="BY3691" s="230"/>
      <c r="BZ3691" s="230"/>
      <c r="CA3691" s="230"/>
      <c r="CB3691" s="230"/>
      <c r="CC3691" s="230"/>
      <c r="CD3691" s="230"/>
      <c r="CE3691" s="230"/>
      <c r="CF3691" s="230"/>
      <c r="CG3691" s="230"/>
      <c r="CH3691" s="230"/>
      <c r="CI3691" s="230"/>
      <c r="CJ3691" s="230"/>
    </row>
    <row r="3692" spans="1:88" ht="14.25" customHeight="1">
      <c r="A3692" s="123"/>
      <c r="B3692" s="122"/>
      <c r="C3692" s="123"/>
      <c r="E3692" s="224"/>
      <c r="F3692" s="224"/>
      <c r="G3692" s="224"/>
      <c r="H3692" s="224"/>
      <c r="I3692" s="232"/>
      <c r="J3692" s="224"/>
      <c r="K3692" s="224"/>
      <c r="L3692" s="224"/>
      <c r="M3692" s="233"/>
      <c r="N3692" s="224"/>
      <c r="P3692" s="233"/>
      <c r="Q3692" s="154"/>
      <c r="R3692" s="154"/>
      <c r="S3692" s="154"/>
      <c r="T3692" s="154"/>
      <c r="U3692" s="236"/>
      <c r="V3692" s="225"/>
      <c r="W3692" s="246"/>
      <c r="X3692" s="247"/>
      <c r="Y3692" s="248"/>
      <c r="Z3692" s="249"/>
      <c r="AA3692" s="249"/>
      <c r="AB3692" s="256"/>
      <c r="AC3692" s="256"/>
      <c r="AD3692" s="230"/>
      <c r="AE3692" s="251"/>
      <c r="AF3692" s="252"/>
      <c r="AG3692" s="255"/>
      <c r="AH3692" s="253"/>
      <c r="AI3692" s="230"/>
      <c r="AJ3692" s="230"/>
      <c r="AK3692" s="230"/>
      <c r="AL3692" s="230"/>
      <c r="AM3692" s="230"/>
      <c r="AN3692" s="230"/>
      <c r="AO3692" s="230"/>
      <c r="AP3692" s="230"/>
      <c r="AQ3692" s="230"/>
      <c r="AR3692" s="249"/>
      <c r="AS3692" s="230"/>
      <c r="AT3692" s="230"/>
      <c r="AU3692" s="230"/>
      <c r="AV3692" s="230"/>
      <c r="AW3692" s="230"/>
      <c r="AX3692" s="230"/>
      <c r="AY3692" s="230"/>
      <c r="AZ3692" s="230"/>
      <c r="BA3692" s="230"/>
      <c r="BB3692" s="230"/>
      <c r="BC3692" s="230"/>
      <c r="BD3692" s="230"/>
      <c r="BE3692" s="230"/>
      <c r="BF3692" s="230"/>
      <c r="BG3692" s="230"/>
      <c r="BH3692" s="230"/>
      <c r="BI3692" s="230"/>
      <c r="BJ3692" s="230"/>
      <c r="BK3692" s="230"/>
      <c r="BL3692" s="230"/>
      <c r="BM3692" s="230"/>
      <c r="BN3692" s="230"/>
      <c r="BO3692" s="230"/>
      <c r="BP3692" s="230"/>
      <c r="BQ3692" s="230"/>
      <c r="BR3692" s="230"/>
      <c r="BS3692" s="230"/>
      <c r="BT3692" s="230"/>
      <c r="BU3692" s="230"/>
      <c r="BV3692" s="230"/>
      <c r="BW3692" s="230"/>
      <c r="BX3692" s="230"/>
      <c r="BY3692" s="230"/>
      <c r="BZ3692" s="230"/>
      <c r="CA3692" s="230"/>
      <c r="CB3692" s="230"/>
      <c r="CC3692" s="230"/>
      <c r="CD3692" s="230"/>
      <c r="CE3692" s="230"/>
      <c r="CF3692" s="230"/>
      <c r="CG3692" s="230"/>
      <c r="CH3692" s="230"/>
      <c r="CI3692" s="230"/>
      <c r="CJ3692" s="230"/>
    </row>
    <row r="3693" spans="1:88" ht="14.25" customHeight="1">
      <c r="A3693" s="123"/>
      <c r="B3693" s="122"/>
      <c r="C3693" s="123"/>
      <c r="E3693" s="224"/>
      <c r="F3693" s="224"/>
      <c r="G3693" s="224"/>
      <c r="H3693" s="224"/>
      <c r="I3693" s="232"/>
      <c r="J3693" s="224"/>
      <c r="K3693" s="224"/>
      <c r="L3693" s="224"/>
      <c r="M3693" s="233"/>
      <c r="N3693" s="224"/>
      <c r="P3693" s="233"/>
      <c r="Q3693" s="154"/>
      <c r="R3693" s="154"/>
      <c r="S3693" s="154"/>
      <c r="T3693" s="154"/>
      <c r="U3693" s="236"/>
      <c r="V3693" s="225"/>
      <c r="W3693" s="246"/>
      <c r="X3693" s="247"/>
      <c r="Y3693" s="248"/>
      <c r="Z3693" s="249"/>
      <c r="AA3693" s="249"/>
      <c r="AB3693" s="256"/>
      <c r="AC3693" s="256"/>
      <c r="AD3693" s="230"/>
      <c r="AE3693" s="251"/>
      <c r="AF3693" s="252"/>
      <c r="AG3693" s="255"/>
      <c r="AH3693" s="253"/>
      <c r="AI3693" s="230"/>
      <c r="AJ3693" s="230"/>
      <c r="AK3693" s="230"/>
      <c r="AL3693" s="230"/>
      <c r="AM3693" s="230"/>
      <c r="AN3693" s="230"/>
      <c r="AO3693" s="230"/>
      <c r="AP3693" s="230"/>
      <c r="AQ3693" s="230"/>
      <c r="AR3693" s="249"/>
      <c r="AS3693" s="230"/>
      <c r="AT3693" s="230"/>
      <c r="AU3693" s="230"/>
      <c r="AV3693" s="230"/>
      <c r="AW3693" s="230"/>
      <c r="AX3693" s="230"/>
      <c r="AY3693" s="230"/>
      <c r="AZ3693" s="230"/>
      <c r="BA3693" s="230"/>
      <c r="BB3693" s="230"/>
      <c r="BC3693" s="230"/>
      <c r="BD3693" s="230"/>
      <c r="BE3693" s="230"/>
      <c r="BF3693" s="230"/>
      <c r="BG3693" s="230"/>
      <c r="BH3693" s="230"/>
      <c r="BI3693" s="230"/>
      <c r="BJ3693" s="230"/>
      <c r="BK3693" s="230"/>
      <c r="BL3693" s="230"/>
      <c r="BM3693" s="230"/>
      <c r="BN3693" s="230"/>
      <c r="BO3693" s="230"/>
      <c r="BP3693" s="230"/>
      <c r="BQ3693" s="230"/>
      <c r="BR3693" s="230"/>
      <c r="BS3693" s="230"/>
      <c r="BT3693" s="230"/>
      <c r="BU3693" s="230"/>
      <c r="BV3693" s="230"/>
      <c r="BW3693" s="230"/>
      <c r="BX3693" s="230"/>
      <c r="BY3693" s="230"/>
      <c r="BZ3693" s="230"/>
      <c r="CA3693" s="230"/>
      <c r="CB3693" s="230"/>
      <c r="CC3693" s="230"/>
      <c r="CD3693" s="230"/>
      <c r="CE3693" s="230"/>
      <c r="CF3693" s="230"/>
      <c r="CG3693" s="230"/>
      <c r="CH3693" s="230"/>
      <c r="CI3693" s="230"/>
      <c r="CJ3693" s="230"/>
    </row>
    <row r="3694" spans="1:88" ht="14.25" customHeight="1">
      <c r="A3694" s="123"/>
      <c r="B3694" s="122"/>
      <c r="C3694" s="123"/>
      <c r="E3694" s="224"/>
      <c r="F3694" s="224"/>
      <c r="G3694" s="224"/>
      <c r="H3694" s="224"/>
      <c r="I3694" s="232"/>
      <c r="J3694" s="224"/>
      <c r="K3694" s="224"/>
      <c r="L3694" s="224"/>
      <c r="M3694" s="233"/>
      <c r="N3694" s="224"/>
      <c r="P3694" s="233"/>
      <c r="Q3694" s="154"/>
      <c r="R3694" s="154"/>
      <c r="S3694" s="154"/>
      <c r="T3694" s="154"/>
      <c r="U3694" s="236"/>
      <c r="V3694" s="225"/>
      <c r="W3694" s="246"/>
      <c r="X3694" s="247"/>
      <c r="Y3694" s="248"/>
      <c r="Z3694" s="249"/>
      <c r="AA3694" s="249"/>
      <c r="AB3694" s="256"/>
      <c r="AC3694" s="256"/>
      <c r="AD3694" s="230"/>
      <c r="AE3694" s="251"/>
      <c r="AF3694" s="252"/>
      <c r="AG3694" s="255"/>
      <c r="AH3694" s="253"/>
      <c r="AI3694" s="230"/>
      <c r="AJ3694" s="230"/>
      <c r="AK3694" s="230"/>
      <c r="AL3694" s="230"/>
      <c r="AM3694" s="230"/>
      <c r="AN3694" s="230"/>
      <c r="AO3694" s="230"/>
      <c r="AP3694" s="230"/>
      <c r="AQ3694" s="230"/>
      <c r="AR3694" s="249"/>
      <c r="AS3694" s="230"/>
      <c r="AT3694" s="230"/>
      <c r="AU3694" s="230"/>
      <c r="AV3694" s="230"/>
      <c r="AW3694" s="230"/>
      <c r="AX3694" s="230"/>
      <c r="AY3694" s="230"/>
      <c r="AZ3694" s="230"/>
      <c r="BA3694" s="230"/>
      <c r="BB3694" s="230"/>
      <c r="BC3694" s="230"/>
      <c r="BD3694" s="230"/>
      <c r="BE3694" s="230"/>
      <c r="BF3694" s="230"/>
      <c r="BG3694" s="230"/>
      <c r="BH3694" s="230"/>
      <c r="BI3694" s="230"/>
      <c r="BJ3694" s="230"/>
      <c r="BK3694" s="230"/>
      <c r="BL3694" s="230"/>
      <c r="BM3694" s="230"/>
      <c r="BN3694" s="230"/>
      <c r="BO3694" s="230"/>
      <c r="BP3694" s="230"/>
      <c r="BQ3694" s="230"/>
      <c r="BR3694" s="230"/>
      <c r="BS3694" s="230"/>
      <c r="BT3694" s="230"/>
      <c r="BU3694" s="230"/>
      <c r="BV3694" s="230"/>
      <c r="BW3694" s="230"/>
      <c r="BX3694" s="230"/>
      <c r="BY3694" s="230"/>
      <c r="BZ3694" s="230"/>
      <c r="CA3694" s="230"/>
      <c r="CB3694" s="230"/>
      <c r="CC3694" s="230"/>
      <c r="CD3694" s="230"/>
      <c r="CE3694" s="230"/>
      <c r="CF3694" s="230"/>
      <c r="CG3694" s="230"/>
      <c r="CH3694" s="230"/>
      <c r="CI3694" s="230"/>
      <c r="CJ3694" s="230"/>
    </row>
    <row r="3695" spans="1:88" ht="14.25" customHeight="1">
      <c r="A3695" s="123"/>
      <c r="B3695" s="122"/>
      <c r="C3695" s="123"/>
      <c r="E3695" s="224"/>
      <c r="F3695" s="224"/>
      <c r="G3695" s="224"/>
      <c r="H3695" s="224"/>
      <c r="I3695" s="232"/>
      <c r="J3695" s="224"/>
      <c r="K3695" s="224"/>
      <c r="L3695" s="224"/>
      <c r="M3695" s="233"/>
      <c r="N3695" s="224"/>
      <c r="P3695" s="233"/>
      <c r="Q3695" s="154"/>
      <c r="R3695" s="154"/>
      <c r="S3695" s="154"/>
      <c r="T3695" s="154"/>
      <c r="U3695" s="236"/>
      <c r="V3695" s="225"/>
      <c r="W3695" s="246"/>
      <c r="X3695" s="247"/>
      <c r="Y3695" s="248"/>
      <c r="Z3695" s="249"/>
      <c r="AA3695" s="249"/>
      <c r="AB3695" s="256"/>
      <c r="AC3695" s="256"/>
      <c r="AD3695" s="230"/>
      <c r="AE3695" s="251"/>
      <c r="AF3695" s="252"/>
      <c r="AG3695" s="255"/>
      <c r="AH3695" s="253"/>
      <c r="AI3695" s="230"/>
      <c r="AJ3695" s="230"/>
      <c r="AK3695" s="230"/>
      <c r="AL3695" s="230"/>
      <c r="AM3695" s="230"/>
      <c r="AN3695" s="230"/>
      <c r="AO3695" s="230"/>
      <c r="AP3695" s="230"/>
      <c r="AQ3695" s="230"/>
      <c r="AR3695" s="249"/>
      <c r="AS3695" s="230"/>
      <c r="AT3695" s="230"/>
      <c r="AU3695" s="230"/>
      <c r="AV3695" s="230"/>
      <c r="AW3695" s="230"/>
      <c r="AX3695" s="230"/>
      <c r="AY3695" s="230"/>
      <c r="AZ3695" s="230"/>
      <c r="BA3695" s="230"/>
      <c r="BB3695" s="230"/>
      <c r="BC3695" s="230"/>
      <c r="BD3695" s="230"/>
      <c r="BE3695" s="230"/>
      <c r="BF3695" s="230"/>
      <c r="BG3695" s="230"/>
      <c r="BH3695" s="230"/>
      <c r="BI3695" s="230"/>
      <c r="BJ3695" s="230"/>
      <c r="BK3695" s="230"/>
      <c r="BL3695" s="230"/>
      <c r="BM3695" s="230"/>
      <c r="BN3695" s="230"/>
      <c r="BO3695" s="230"/>
      <c r="BP3695" s="230"/>
      <c r="BQ3695" s="230"/>
      <c r="BR3695" s="230"/>
      <c r="BS3695" s="230"/>
      <c r="BT3695" s="230"/>
      <c r="BU3695" s="230"/>
      <c r="BV3695" s="230"/>
      <c r="BW3695" s="230"/>
      <c r="BX3695" s="230"/>
      <c r="BY3695" s="230"/>
      <c r="BZ3695" s="230"/>
      <c r="CA3695" s="230"/>
      <c r="CB3695" s="230"/>
      <c r="CC3695" s="230"/>
      <c r="CD3695" s="230"/>
      <c r="CE3695" s="230"/>
      <c r="CF3695" s="230"/>
      <c r="CG3695" s="230"/>
      <c r="CH3695" s="230"/>
      <c r="CI3695" s="230"/>
      <c r="CJ3695" s="230"/>
    </row>
    <row r="3696" spans="1:88" ht="14.25" customHeight="1">
      <c r="A3696" s="123"/>
      <c r="B3696" s="122"/>
      <c r="C3696" s="123"/>
      <c r="E3696" s="224"/>
      <c r="F3696" s="224"/>
      <c r="G3696" s="224"/>
      <c r="H3696" s="224"/>
      <c r="I3696" s="232"/>
      <c r="J3696" s="224"/>
      <c r="K3696" s="224"/>
      <c r="L3696" s="224"/>
      <c r="M3696" s="233"/>
      <c r="N3696" s="224"/>
      <c r="P3696" s="233"/>
      <c r="Q3696" s="154"/>
      <c r="R3696" s="154"/>
      <c r="S3696" s="154"/>
      <c r="T3696" s="154"/>
      <c r="U3696" s="236"/>
      <c r="V3696" s="225"/>
      <c r="W3696" s="246"/>
      <c r="X3696" s="247"/>
      <c r="Y3696" s="248"/>
      <c r="Z3696" s="249"/>
      <c r="AA3696" s="249"/>
      <c r="AB3696" s="256"/>
      <c r="AC3696" s="256"/>
      <c r="AD3696" s="230"/>
      <c r="AE3696" s="251"/>
      <c r="AF3696" s="252"/>
      <c r="AG3696" s="255"/>
      <c r="AH3696" s="253"/>
      <c r="AI3696" s="230"/>
      <c r="AJ3696" s="230"/>
      <c r="AK3696" s="230"/>
      <c r="AL3696" s="230"/>
      <c r="AM3696" s="230"/>
      <c r="AN3696" s="230"/>
      <c r="AO3696" s="230"/>
      <c r="AP3696" s="230"/>
      <c r="AQ3696" s="230"/>
      <c r="AR3696" s="249"/>
      <c r="AS3696" s="230"/>
      <c r="AT3696" s="230"/>
      <c r="AU3696" s="230"/>
      <c r="AV3696" s="230"/>
      <c r="AW3696" s="230"/>
      <c r="AX3696" s="230"/>
      <c r="AY3696" s="230"/>
      <c r="AZ3696" s="230"/>
      <c r="BA3696" s="230"/>
      <c r="BB3696" s="230"/>
      <c r="BC3696" s="230"/>
      <c r="BD3696" s="230"/>
      <c r="BE3696" s="230"/>
      <c r="BF3696" s="230"/>
      <c r="BG3696" s="230"/>
      <c r="BH3696" s="230"/>
      <c r="BI3696" s="230"/>
      <c r="BJ3696" s="230"/>
      <c r="BK3696" s="230"/>
      <c r="BL3696" s="230"/>
      <c r="BM3696" s="230"/>
      <c r="BN3696" s="230"/>
      <c r="BO3696" s="230"/>
      <c r="BP3696" s="230"/>
      <c r="BQ3696" s="230"/>
      <c r="BR3696" s="230"/>
      <c r="BS3696" s="230"/>
      <c r="BT3696" s="230"/>
      <c r="BU3696" s="230"/>
      <c r="BV3696" s="230"/>
      <c r="BW3696" s="230"/>
      <c r="BX3696" s="230"/>
      <c r="BY3696" s="230"/>
      <c r="BZ3696" s="230"/>
      <c r="CA3696" s="230"/>
      <c r="CB3696" s="230"/>
      <c r="CC3696" s="230"/>
      <c r="CD3696" s="230"/>
      <c r="CE3696" s="230"/>
      <c r="CF3696" s="230"/>
      <c r="CG3696" s="230"/>
      <c r="CH3696" s="230"/>
      <c r="CI3696" s="230"/>
      <c r="CJ3696" s="230"/>
    </row>
    <row r="3697" spans="1:88" ht="14.25" customHeight="1">
      <c r="A3697" s="123"/>
      <c r="B3697" s="122"/>
      <c r="C3697" s="123"/>
      <c r="E3697" s="224"/>
      <c r="F3697" s="224"/>
      <c r="G3697" s="224"/>
      <c r="H3697" s="224"/>
      <c r="I3697" s="232"/>
      <c r="J3697" s="224"/>
      <c r="K3697" s="224"/>
      <c r="L3697" s="224"/>
      <c r="M3697" s="233"/>
      <c r="N3697" s="224"/>
      <c r="P3697" s="233"/>
      <c r="Q3697" s="154"/>
      <c r="R3697" s="154"/>
      <c r="S3697" s="154"/>
      <c r="T3697" s="154"/>
      <c r="U3697" s="236"/>
      <c r="V3697" s="225"/>
      <c r="W3697" s="246"/>
      <c r="X3697" s="247"/>
      <c r="Y3697" s="248"/>
      <c r="Z3697" s="249"/>
      <c r="AA3697" s="249"/>
      <c r="AB3697" s="256"/>
      <c r="AC3697" s="256"/>
      <c r="AD3697" s="230"/>
      <c r="AE3697" s="251"/>
      <c r="AF3697" s="252"/>
      <c r="AG3697" s="255"/>
      <c r="AH3697" s="253"/>
      <c r="AI3697" s="230"/>
      <c r="AJ3697" s="230"/>
      <c r="AK3697" s="230"/>
      <c r="AL3697" s="230"/>
      <c r="AM3697" s="230"/>
      <c r="AN3697" s="230"/>
      <c r="AO3697" s="230"/>
      <c r="AP3697" s="230"/>
      <c r="AQ3697" s="230"/>
      <c r="AR3697" s="249"/>
      <c r="AS3697" s="230"/>
      <c r="AT3697" s="230"/>
      <c r="AU3697" s="230"/>
      <c r="AV3697" s="230"/>
      <c r="AW3697" s="230"/>
      <c r="AX3697" s="230"/>
      <c r="AY3697" s="230"/>
      <c r="AZ3697" s="230"/>
      <c r="BA3697" s="230"/>
      <c r="BB3697" s="230"/>
      <c r="BC3697" s="230"/>
      <c r="BD3697" s="230"/>
      <c r="BE3697" s="230"/>
      <c r="BF3697" s="230"/>
      <c r="BG3697" s="230"/>
      <c r="BH3697" s="230"/>
      <c r="BI3697" s="230"/>
      <c r="BJ3697" s="230"/>
      <c r="BK3697" s="230"/>
      <c r="BL3697" s="230"/>
      <c r="BM3697" s="230"/>
      <c r="BN3697" s="230"/>
      <c r="BO3697" s="230"/>
      <c r="BP3697" s="230"/>
      <c r="BQ3697" s="230"/>
      <c r="BR3697" s="230"/>
      <c r="BS3697" s="230"/>
      <c r="BT3697" s="230"/>
      <c r="BU3697" s="230"/>
      <c r="BV3697" s="230"/>
      <c r="BW3697" s="230"/>
      <c r="BX3697" s="230"/>
      <c r="BY3697" s="230"/>
      <c r="BZ3697" s="230"/>
      <c r="CA3697" s="230"/>
      <c r="CB3697" s="230"/>
      <c r="CC3697" s="230"/>
      <c r="CD3697" s="230"/>
      <c r="CE3697" s="230"/>
      <c r="CF3697" s="230"/>
      <c r="CG3697" s="230"/>
      <c r="CH3697" s="230"/>
      <c r="CI3697" s="230"/>
      <c r="CJ3697" s="230"/>
    </row>
    <row r="3698" spans="1:88" ht="14.25" customHeight="1">
      <c r="A3698" s="123"/>
      <c r="B3698" s="122"/>
      <c r="C3698" s="123"/>
      <c r="E3698" s="224"/>
      <c r="F3698" s="224"/>
      <c r="G3698" s="224"/>
      <c r="H3698" s="224"/>
      <c r="I3698" s="232"/>
      <c r="J3698" s="224"/>
      <c r="K3698" s="224"/>
      <c r="L3698" s="224"/>
      <c r="M3698" s="233"/>
      <c r="N3698" s="224"/>
      <c r="P3698" s="233"/>
      <c r="Q3698" s="154"/>
      <c r="R3698" s="154"/>
      <c r="S3698" s="154"/>
      <c r="T3698" s="154"/>
      <c r="U3698" s="236"/>
      <c r="V3698" s="225"/>
      <c r="W3698" s="246"/>
      <c r="X3698" s="247"/>
      <c r="Y3698" s="248"/>
      <c r="Z3698" s="249"/>
      <c r="AA3698" s="249"/>
      <c r="AB3698" s="256"/>
      <c r="AC3698" s="256"/>
      <c r="AD3698" s="230"/>
      <c r="AE3698" s="251"/>
      <c r="AF3698" s="252"/>
      <c r="AG3698" s="255"/>
      <c r="AH3698" s="253"/>
      <c r="AI3698" s="230"/>
      <c r="AJ3698" s="230"/>
      <c r="AK3698" s="230"/>
      <c r="AL3698" s="230"/>
      <c r="AM3698" s="230"/>
      <c r="AN3698" s="230"/>
      <c r="AO3698" s="230"/>
      <c r="AP3698" s="230"/>
      <c r="AQ3698" s="230"/>
      <c r="AR3698" s="249"/>
      <c r="AS3698" s="230"/>
      <c r="AT3698" s="230"/>
      <c r="AU3698" s="230"/>
      <c r="AV3698" s="230"/>
      <c r="AW3698" s="230"/>
      <c r="AX3698" s="230"/>
      <c r="AY3698" s="230"/>
      <c r="AZ3698" s="230"/>
      <c r="BA3698" s="230"/>
      <c r="BB3698" s="230"/>
      <c r="BC3698" s="230"/>
      <c r="BD3698" s="230"/>
      <c r="BE3698" s="230"/>
      <c r="BF3698" s="230"/>
      <c r="BG3698" s="230"/>
      <c r="BH3698" s="230"/>
      <c r="BI3698" s="230"/>
      <c r="BJ3698" s="230"/>
      <c r="BK3698" s="230"/>
      <c r="BL3698" s="230"/>
      <c r="BM3698" s="230"/>
      <c r="BN3698" s="230"/>
      <c r="BO3698" s="230"/>
      <c r="BP3698" s="230"/>
      <c r="BQ3698" s="230"/>
      <c r="BR3698" s="230"/>
      <c r="BS3698" s="230"/>
      <c r="BT3698" s="230"/>
      <c r="BU3698" s="230"/>
      <c r="BV3698" s="230"/>
      <c r="BW3698" s="230"/>
      <c r="BX3698" s="230"/>
      <c r="BY3698" s="230"/>
      <c r="BZ3698" s="230"/>
      <c r="CA3698" s="230"/>
      <c r="CB3698" s="230"/>
      <c r="CC3698" s="230"/>
      <c r="CD3698" s="230"/>
      <c r="CE3698" s="230"/>
      <c r="CF3698" s="230"/>
      <c r="CG3698" s="230"/>
      <c r="CH3698" s="230"/>
      <c r="CI3698" s="230"/>
      <c r="CJ3698" s="230"/>
    </row>
    <row r="3699" spans="1:88" ht="14.25" customHeight="1">
      <c r="A3699" s="123"/>
      <c r="B3699" s="122"/>
      <c r="C3699" s="123"/>
      <c r="E3699" s="224"/>
      <c r="F3699" s="224"/>
      <c r="G3699" s="224"/>
      <c r="H3699" s="224"/>
      <c r="I3699" s="232"/>
      <c r="J3699" s="224"/>
      <c r="K3699" s="224"/>
      <c r="L3699" s="224"/>
      <c r="M3699" s="233"/>
      <c r="N3699" s="224"/>
      <c r="P3699" s="233"/>
      <c r="Q3699" s="154"/>
      <c r="R3699" s="154"/>
      <c r="S3699" s="154"/>
      <c r="T3699" s="154"/>
      <c r="U3699" s="236"/>
      <c r="V3699" s="225"/>
      <c r="W3699" s="246"/>
      <c r="X3699" s="247"/>
      <c r="Y3699" s="248"/>
      <c r="Z3699" s="249"/>
      <c r="AA3699" s="249"/>
      <c r="AB3699" s="256"/>
      <c r="AC3699" s="256"/>
      <c r="AD3699" s="230"/>
      <c r="AE3699" s="251"/>
      <c r="AF3699" s="252"/>
      <c r="AG3699" s="255"/>
      <c r="AH3699" s="253"/>
      <c r="AI3699" s="230"/>
      <c r="AJ3699" s="230"/>
      <c r="AK3699" s="230"/>
      <c r="AL3699" s="230"/>
      <c r="AM3699" s="230"/>
      <c r="AN3699" s="230"/>
      <c r="AO3699" s="230"/>
      <c r="AP3699" s="230"/>
      <c r="AQ3699" s="230"/>
      <c r="AR3699" s="249"/>
      <c r="AS3699" s="230"/>
      <c r="AT3699" s="230"/>
      <c r="AU3699" s="230"/>
      <c r="AV3699" s="230"/>
      <c r="AW3699" s="230"/>
      <c r="AX3699" s="230"/>
      <c r="AY3699" s="230"/>
      <c r="AZ3699" s="230"/>
      <c r="BA3699" s="230"/>
      <c r="BB3699" s="230"/>
      <c r="BC3699" s="230"/>
      <c r="BD3699" s="230"/>
      <c r="BE3699" s="230"/>
      <c r="BF3699" s="230"/>
      <c r="BG3699" s="230"/>
      <c r="BH3699" s="230"/>
      <c r="BI3699" s="230"/>
      <c r="BJ3699" s="230"/>
      <c r="BK3699" s="230"/>
      <c r="BL3699" s="230"/>
      <c r="BM3699" s="230"/>
      <c r="BN3699" s="230"/>
      <c r="BO3699" s="230"/>
      <c r="BP3699" s="230"/>
      <c r="BQ3699" s="230"/>
      <c r="BR3699" s="230"/>
      <c r="BS3699" s="230"/>
      <c r="BT3699" s="230"/>
      <c r="BU3699" s="230"/>
      <c r="BV3699" s="230"/>
      <c r="BW3699" s="230"/>
      <c r="BX3699" s="230"/>
      <c r="BY3699" s="230"/>
      <c r="BZ3699" s="230"/>
      <c r="CA3699" s="230"/>
      <c r="CB3699" s="230"/>
      <c r="CC3699" s="230"/>
      <c r="CD3699" s="230"/>
      <c r="CE3699" s="230"/>
      <c r="CF3699" s="230"/>
      <c r="CG3699" s="230"/>
      <c r="CH3699" s="230"/>
      <c r="CI3699" s="230"/>
      <c r="CJ3699" s="230"/>
    </row>
    <row r="3700" spans="1:88" ht="14.25" customHeight="1">
      <c r="A3700" s="123"/>
      <c r="B3700" s="122"/>
      <c r="C3700" s="123"/>
      <c r="E3700" s="224"/>
      <c r="F3700" s="224"/>
      <c r="G3700" s="224"/>
      <c r="H3700" s="224"/>
      <c r="I3700" s="232"/>
      <c r="J3700" s="224"/>
      <c r="K3700" s="224"/>
      <c r="L3700" s="224"/>
      <c r="M3700" s="233"/>
      <c r="N3700" s="224"/>
      <c r="P3700" s="233"/>
      <c r="Q3700" s="154"/>
      <c r="R3700" s="154"/>
      <c r="S3700" s="154"/>
      <c r="T3700" s="154"/>
      <c r="U3700" s="236"/>
      <c r="V3700" s="225"/>
      <c r="W3700" s="246"/>
      <c r="X3700" s="247"/>
      <c r="Y3700" s="248"/>
      <c r="Z3700" s="249"/>
      <c r="AA3700" s="249"/>
      <c r="AB3700" s="256"/>
      <c r="AC3700" s="256"/>
      <c r="AD3700" s="230"/>
      <c r="AE3700" s="251"/>
      <c r="AF3700" s="252"/>
      <c r="AG3700" s="255"/>
      <c r="AH3700" s="253"/>
      <c r="AI3700" s="230"/>
      <c r="AJ3700" s="230"/>
      <c r="AK3700" s="230"/>
      <c r="AL3700" s="230"/>
      <c r="AM3700" s="230"/>
      <c r="AN3700" s="230"/>
      <c r="AO3700" s="230"/>
      <c r="AP3700" s="230"/>
      <c r="AQ3700" s="230"/>
      <c r="AR3700" s="249"/>
      <c r="AS3700" s="230"/>
      <c r="AT3700" s="230"/>
      <c r="AU3700" s="230"/>
      <c r="AV3700" s="230"/>
      <c r="AW3700" s="230"/>
      <c r="AX3700" s="230"/>
      <c r="AY3700" s="230"/>
      <c r="AZ3700" s="230"/>
      <c r="BA3700" s="230"/>
      <c r="BB3700" s="230"/>
      <c r="BC3700" s="230"/>
      <c r="BD3700" s="230"/>
      <c r="BE3700" s="230"/>
      <c r="BF3700" s="230"/>
      <c r="BG3700" s="230"/>
      <c r="BH3700" s="230"/>
      <c r="BI3700" s="230"/>
      <c r="BJ3700" s="230"/>
      <c r="BK3700" s="230"/>
      <c r="BL3700" s="230"/>
      <c r="BM3700" s="230"/>
      <c r="BN3700" s="230"/>
      <c r="BO3700" s="230"/>
      <c r="BP3700" s="230"/>
      <c r="BQ3700" s="230"/>
      <c r="BR3700" s="230"/>
      <c r="BS3700" s="230"/>
      <c r="BT3700" s="230"/>
      <c r="BU3700" s="230"/>
      <c r="BV3700" s="230"/>
      <c r="BW3700" s="230"/>
      <c r="BX3700" s="230"/>
      <c r="BY3700" s="230"/>
      <c r="BZ3700" s="230"/>
      <c r="CA3700" s="230"/>
      <c r="CB3700" s="230"/>
      <c r="CC3700" s="230"/>
      <c r="CD3700" s="230"/>
      <c r="CE3700" s="230"/>
      <c r="CF3700" s="230"/>
      <c r="CG3700" s="230"/>
      <c r="CH3700" s="230"/>
      <c r="CI3700" s="230"/>
      <c r="CJ3700" s="230"/>
    </row>
    <row r="3701" spans="1:88" ht="14.25" customHeight="1">
      <c r="A3701" s="123"/>
      <c r="B3701" s="122"/>
      <c r="C3701" s="123"/>
      <c r="E3701" s="224"/>
      <c r="F3701" s="224"/>
      <c r="G3701" s="224"/>
      <c r="H3701" s="224"/>
      <c r="I3701" s="232"/>
      <c r="J3701" s="224"/>
      <c r="K3701" s="224"/>
      <c r="L3701" s="224"/>
      <c r="M3701" s="233"/>
      <c r="N3701" s="224"/>
      <c r="P3701" s="233"/>
      <c r="Q3701" s="154"/>
      <c r="R3701" s="154"/>
      <c r="S3701" s="154"/>
      <c r="T3701" s="154"/>
      <c r="U3701" s="236"/>
      <c r="V3701" s="225"/>
      <c r="W3701" s="246"/>
      <c r="X3701" s="247"/>
      <c r="Y3701" s="248"/>
      <c r="Z3701" s="249"/>
      <c r="AA3701" s="249"/>
      <c r="AB3701" s="256"/>
      <c r="AC3701" s="256"/>
      <c r="AD3701" s="230"/>
      <c r="AE3701" s="251"/>
      <c r="AF3701" s="252"/>
      <c r="AG3701" s="255"/>
      <c r="AH3701" s="253"/>
      <c r="AI3701" s="230"/>
      <c r="AJ3701" s="230"/>
      <c r="AK3701" s="230"/>
      <c r="AL3701" s="230"/>
      <c r="AM3701" s="230"/>
      <c r="AN3701" s="230"/>
      <c r="AO3701" s="230"/>
      <c r="AP3701" s="230"/>
      <c r="AQ3701" s="230"/>
      <c r="AR3701" s="249"/>
      <c r="AS3701" s="230"/>
      <c r="AT3701" s="230"/>
      <c r="AU3701" s="230"/>
      <c r="AV3701" s="230"/>
      <c r="AW3701" s="230"/>
      <c r="AX3701" s="230"/>
      <c r="AY3701" s="230"/>
      <c r="AZ3701" s="230"/>
      <c r="BA3701" s="230"/>
      <c r="BB3701" s="230"/>
      <c r="BC3701" s="230"/>
      <c r="BD3701" s="230"/>
      <c r="BE3701" s="230"/>
      <c r="BF3701" s="230"/>
      <c r="BG3701" s="230"/>
      <c r="BH3701" s="230"/>
      <c r="BI3701" s="230"/>
      <c r="BJ3701" s="230"/>
      <c r="BK3701" s="230"/>
      <c r="BL3701" s="230"/>
      <c r="BM3701" s="230"/>
      <c r="BN3701" s="230"/>
      <c r="BO3701" s="230"/>
      <c r="BP3701" s="230"/>
      <c r="BQ3701" s="230"/>
      <c r="BR3701" s="230"/>
      <c r="BS3701" s="230"/>
      <c r="BT3701" s="230"/>
      <c r="BU3701" s="230"/>
      <c r="BV3701" s="230"/>
      <c r="BW3701" s="230"/>
      <c r="BX3701" s="230"/>
      <c r="BY3701" s="230"/>
      <c r="BZ3701" s="230"/>
      <c r="CA3701" s="230"/>
      <c r="CB3701" s="230"/>
      <c r="CC3701" s="230"/>
      <c r="CD3701" s="230"/>
      <c r="CE3701" s="230"/>
      <c r="CF3701" s="230"/>
      <c r="CG3701" s="230"/>
      <c r="CH3701" s="230"/>
      <c r="CI3701" s="230"/>
      <c r="CJ3701" s="230"/>
    </row>
    <row r="3702" spans="1:88" ht="14.25" customHeight="1">
      <c r="A3702" s="123"/>
      <c r="B3702" s="122"/>
      <c r="C3702" s="123"/>
      <c r="E3702" s="224"/>
      <c r="F3702" s="224"/>
      <c r="G3702" s="224"/>
      <c r="H3702" s="224"/>
      <c r="I3702" s="232"/>
      <c r="J3702" s="224"/>
      <c r="K3702" s="224"/>
      <c r="L3702" s="224"/>
      <c r="M3702" s="233"/>
      <c r="N3702" s="224"/>
      <c r="P3702" s="233"/>
      <c r="Q3702" s="154"/>
      <c r="R3702" s="154"/>
      <c r="S3702" s="154"/>
      <c r="T3702" s="154"/>
      <c r="U3702" s="236"/>
      <c r="V3702" s="225"/>
      <c r="W3702" s="246"/>
      <c r="X3702" s="247"/>
      <c r="Y3702" s="248"/>
      <c r="Z3702" s="249"/>
      <c r="AA3702" s="249"/>
      <c r="AB3702" s="256"/>
      <c r="AC3702" s="256"/>
      <c r="AD3702" s="230"/>
      <c r="AE3702" s="251"/>
      <c r="AF3702" s="252"/>
      <c r="AG3702" s="255"/>
      <c r="AH3702" s="253"/>
      <c r="AI3702" s="230"/>
      <c r="AJ3702" s="230"/>
      <c r="AK3702" s="230"/>
      <c r="AL3702" s="230"/>
      <c r="AM3702" s="230"/>
      <c r="AN3702" s="230"/>
      <c r="AO3702" s="230"/>
      <c r="AP3702" s="230"/>
      <c r="AQ3702" s="230"/>
      <c r="AR3702" s="249"/>
      <c r="AS3702" s="230"/>
      <c r="AT3702" s="230"/>
      <c r="AU3702" s="230"/>
      <c r="AV3702" s="230"/>
      <c r="AW3702" s="230"/>
      <c r="AX3702" s="230"/>
      <c r="AY3702" s="230"/>
      <c r="AZ3702" s="230"/>
      <c r="BA3702" s="230"/>
      <c r="BB3702" s="230"/>
      <c r="BC3702" s="230"/>
      <c r="BD3702" s="230"/>
      <c r="BE3702" s="230"/>
      <c r="BF3702" s="230"/>
      <c r="BG3702" s="230"/>
      <c r="BH3702" s="230"/>
      <c r="BI3702" s="230"/>
      <c r="BJ3702" s="230"/>
      <c r="BK3702" s="230"/>
      <c r="BL3702" s="230"/>
      <c r="BM3702" s="230"/>
      <c r="BN3702" s="230"/>
      <c r="BO3702" s="230"/>
      <c r="BP3702" s="230"/>
      <c r="BQ3702" s="230"/>
      <c r="BR3702" s="230"/>
      <c r="BS3702" s="230"/>
      <c r="BT3702" s="230"/>
      <c r="BU3702" s="230"/>
      <c r="BV3702" s="230"/>
      <c r="BW3702" s="230"/>
      <c r="BX3702" s="230"/>
      <c r="BY3702" s="230"/>
      <c r="BZ3702" s="230"/>
      <c r="CA3702" s="230"/>
      <c r="CB3702" s="230"/>
      <c r="CC3702" s="230"/>
      <c r="CD3702" s="230"/>
      <c r="CE3702" s="230"/>
      <c r="CF3702" s="230"/>
      <c r="CG3702" s="230"/>
      <c r="CH3702" s="230"/>
      <c r="CI3702" s="230"/>
      <c r="CJ3702" s="230"/>
    </row>
    <row r="3703" spans="1:88" ht="14.25" customHeight="1">
      <c r="A3703" s="123"/>
      <c r="B3703" s="122"/>
      <c r="C3703" s="123"/>
      <c r="E3703" s="224"/>
      <c r="F3703" s="224"/>
      <c r="G3703" s="224"/>
      <c r="H3703" s="224"/>
      <c r="I3703" s="232"/>
      <c r="J3703" s="224"/>
      <c r="K3703" s="224"/>
      <c r="L3703" s="224"/>
      <c r="M3703" s="233"/>
      <c r="N3703" s="224"/>
      <c r="P3703" s="233"/>
      <c r="Q3703" s="154"/>
      <c r="R3703" s="154"/>
      <c r="S3703" s="154"/>
      <c r="T3703" s="154"/>
      <c r="U3703" s="236"/>
      <c r="V3703" s="225"/>
      <c r="W3703" s="246"/>
      <c r="X3703" s="247"/>
      <c r="Y3703" s="248"/>
      <c r="Z3703" s="249"/>
      <c r="AA3703" s="249"/>
      <c r="AB3703" s="256"/>
      <c r="AC3703" s="256"/>
      <c r="AD3703" s="230"/>
      <c r="AE3703" s="251"/>
      <c r="AF3703" s="252"/>
      <c r="AG3703" s="255"/>
      <c r="AH3703" s="253"/>
      <c r="AI3703" s="230"/>
      <c r="AJ3703" s="230"/>
      <c r="AK3703" s="230"/>
      <c r="AL3703" s="230"/>
      <c r="AM3703" s="230"/>
      <c r="AN3703" s="230"/>
      <c r="AO3703" s="230"/>
      <c r="AP3703" s="230"/>
      <c r="AQ3703" s="230"/>
      <c r="AR3703" s="249"/>
      <c r="AS3703" s="230"/>
      <c r="AT3703" s="230"/>
      <c r="AU3703" s="230"/>
      <c r="AV3703" s="230"/>
      <c r="AW3703" s="230"/>
      <c r="AX3703" s="230"/>
      <c r="AY3703" s="230"/>
      <c r="AZ3703" s="230"/>
      <c r="BA3703" s="230"/>
      <c r="BB3703" s="230"/>
      <c r="BC3703" s="230"/>
      <c r="BD3703" s="230"/>
      <c r="BE3703" s="230"/>
      <c r="BF3703" s="230"/>
      <c r="BG3703" s="230"/>
      <c r="BH3703" s="230"/>
      <c r="BI3703" s="230"/>
      <c r="BJ3703" s="230"/>
      <c r="BK3703" s="230"/>
      <c r="BL3703" s="230"/>
      <c r="BM3703" s="230"/>
      <c r="BN3703" s="230"/>
      <c r="BO3703" s="230"/>
      <c r="BP3703" s="230"/>
      <c r="BQ3703" s="230"/>
      <c r="BR3703" s="230"/>
      <c r="BS3703" s="230"/>
      <c r="BT3703" s="230"/>
      <c r="BU3703" s="230"/>
      <c r="BV3703" s="230"/>
      <c r="BW3703" s="230"/>
      <c r="BX3703" s="230"/>
      <c r="BY3703" s="230"/>
      <c r="BZ3703" s="230"/>
      <c r="CA3703" s="230"/>
      <c r="CB3703" s="230"/>
      <c r="CC3703" s="230"/>
      <c r="CD3703" s="230"/>
      <c r="CE3703" s="230"/>
      <c r="CF3703" s="230"/>
      <c r="CG3703" s="230"/>
      <c r="CH3703" s="230"/>
      <c r="CI3703" s="230"/>
      <c r="CJ3703" s="230"/>
    </row>
    <row r="3704" spans="1:88" ht="14.25" customHeight="1">
      <c r="A3704" s="123"/>
      <c r="B3704" s="122"/>
      <c r="C3704" s="123"/>
      <c r="E3704" s="224"/>
      <c r="F3704" s="224"/>
      <c r="G3704" s="224"/>
      <c r="H3704" s="224"/>
      <c r="I3704" s="232"/>
      <c r="J3704" s="224"/>
      <c r="K3704" s="224"/>
      <c r="L3704" s="224"/>
      <c r="M3704" s="233"/>
      <c r="N3704" s="224"/>
      <c r="P3704" s="233"/>
      <c r="Q3704" s="154"/>
      <c r="R3704" s="154"/>
      <c r="S3704" s="154"/>
      <c r="T3704" s="154"/>
      <c r="U3704" s="236"/>
      <c r="V3704" s="225"/>
      <c r="W3704" s="246"/>
      <c r="X3704" s="247"/>
      <c r="Y3704" s="248"/>
      <c r="Z3704" s="249"/>
      <c r="AA3704" s="249"/>
      <c r="AB3704" s="256"/>
      <c r="AC3704" s="256"/>
      <c r="AD3704" s="230"/>
      <c r="AE3704" s="251"/>
      <c r="AF3704" s="252"/>
      <c r="AG3704" s="255"/>
      <c r="AH3704" s="253"/>
      <c r="AI3704" s="230"/>
      <c r="AJ3704" s="230"/>
      <c r="AK3704" s="230"/>
      <c r="AL3704" s="230"/>
      <c r="AM3704" s="230"/>
      <c r="AN3704" s="230"/>
      <c r="AO3704" s="230"/>
      <c r="AP3704" s="230"/>
      <c r="AQ3704" s="230"/>
      <c r="AR3704" s="249"/>
      <c r="AS3704" s="230"/>
      <c r="AT3704" s="230"/>
      <c r="AU3704" s="230"/>
      <c r="AV3704" s="230"/>
      <c r="AW3704" s="230"/>
      <c r="AX3704" s="230"/>
      <c r="AY3704" s="230"/>
      <c r="AZ3704" s="230"/>
      <c r="BA3704" s="230"/>
      <c r="BB3704" s="230"/>
      <c r="BC3704" s="230"/>
      <c r="BD3704" s="230"/>
      <c r="BE3704" s="230"/>
      <c r="BF3704" s="230"/>
      <c r="BG3704" s="230"/>
      <c r="BH3704" s="230"/>
      <c r="BI3704" s="230"/>
      <c r="BJ3704" s="230"/>
      <c r="BK3704" s="230"/>
      <c r="BL3704" s="230"/>
      <c r="BM3704" s="230"/>
      <c r="BN3704" s="230"/>
      <c r="BO3704" s="230"/>
      <c r="BP3704" s="230"/>
      <c r="BQ3704" s="230"/>
      <c r="BR3704" s="230"/>
      <c r="BS3704" s="230"/>
      <c r="BT3704" s="230"/>
      <c r="BU3704" s="230"/>
      <c r="BV3704" s="230"/>
      <c r="BW3704" s="230"/>
      <c r="BX3704" s="230"/>
      <c r="BY3704" s="230"/>
      <c r="BZ3704" s="230"/>
      <c r="CA3704" s="230"/>
      <c r="CB3704" s="230"/>
      <c r="CC3704" s="230"/>
      <c r="CD3704" s="230"/>
      <c r="CE3704" s="230"/>
      <c r="CF3704" s="230"/>
      <c r="CG3704" s="230"/>
      <c r="CH3704" s="230"/>
      <c r="CI3704" s="230"/>
      <c r="CJ3704" s="230"/>
    </row>
    <row r="3705" spans="1:88" ht="14.25" customHeight="1">
      <c r="A3705" s="123"/>
      <c r="B3705" s="122"/>
      <c r="C3705" s="123"/>
      <c r="E3705" s="224"/>
      <c r="F3705" s="224"/>
      <c r="G3705" s="224"/>
      <c r="H3705" s="224"/>
      <c r="I3705" s="232"/>
      <c r="J3705" s="224"/>
      <c r="K3705" s="224"/>
      <c r="L3705" s="224"/>
      <c r="M3705" s="233"/>
      <c r="N3705" s="224"/>
      <c r="P3705" s="233"/>
      <c r="Q3705" s="154"/>
      <c r="R3705" s="154"/>
      <c r="S3705" s="154"/>
      <c r="T3705" s="154"/>
      <c r="U3705" s="236"/>
      <c r="V3705" s="225"/>
      <c r="W3705" s="246"/>
      <c r="X3705" s="247"/>
      <c r="Y3705" s="248"/>
      <c r="Z3705" s="249"/>
      <c r="AA3705" s="249"/>
      <c r="AB3705" s="256"/>
      <c r="AC3705" s="256"/>
      <c r="AD3705" s="230"/>
      <c r="AE3705" s="251"/>
      <c r="AF3705" s="252"/>
      <c r="AG3705" s="255"/>
      <c r="AH3705" s="253"/>
      <c r="AI3705" s="230"/>
      <c r="AJ3705" s="230"/>
      <c r="AK3705" s="230"/>
      <c r="AL3705" s="230"/>
      <c r="AM3705" s="230"/>
      <c r="AN3705" s="230"/>
      <c r="AO3705" s="230"/>
      <c r="AP3705" s="230"/>
      <c r="AQ3705" s="230"/>
      <c r="AR3705" s="249"/>
      <c r="AS3705" s="230"/>
      <c r="AT3705" s="230"/>
      <c r="AU3705" s="230"/>
      <c r="AV3705" s="230"/>
      <c r="AW3705" s="230"/>
      <c r="AX3705" s="230"/>
      <c r="AY3705" s="230"/>
      <c r="AZ3705" s="230"/>
      <c r="BA3705" s="230"/>
      <c r="BB3705" s="230"/>
      <c r="BC3705" s="230"/>
      <c r="BD3705" s="230"/>
      <c r="BE3705" s="230"/>
      <c r="BF3705" s="230"/>
      <c r="BG3705" s="230"/>
      <c r="BH3705" s="230"/>
      <c r="BI3705" s="230"/>
      <c r="BJ3705" s="230"/>
      <c r="BK3705" s="230"/>
      <c r="BL3705" s="230"/>
      <c r="BM3705" s="230"/>
      <c r="BN3705" s="230"/>
      <c r="BO3705" s="230"/>
      <c r="BP3705" s="230"/>
      <c r="BQ3705" s="230"/>
      <c r="BR3705" s="230"/>
      <c r="BS3705" s="230"/>
      <c r="BT3705" s="230"/>
      <c r="BU3705" s="230"/>
      <c r="BV3705" s="230"/>
      <c r="BW3705" s="230"/>
      <c r="BX3705" s="230"/>
      <c r="BY3705" s="230"/>
      <c r="BZ3705" s="230"/>
      <c r="CA3705" s="230"/>
      <c r="CB3705" s="230"/>
      <c r="CC3705" s="230"/>
      <c r="CD3705" s="230"/>
      <c r="CE3705" s="230"/>
      <c r="CF3705" s="230"/>
      <c r="CG3705" s="230"/>
      <c r="CH3705" s="230"/>
      <c r="CI3705" s="230"/>
      <c r="CJ3705" s="230"/>
    </row>
    <row r="3706" spans="1:88" ht="14.25" customHeight="1">
      <c r="A3706" s="123"/>
      <c r="B3706" s="122"/>
      <c r="C3706" s="123"/>
      <c r="E3706" s="224"/>
      <c r="F3706" s="224"/>
      <c r="G3706" s="224"/>
      <c r="H3706" s="224"/>
      <c r="I3706" s="232"/>
      <c r="J3706" s="224"/>
      <c r="K3706" s="224"/>
      <c r="L3706" s="224"/>
      <c r="M3706" s="233"/>
      <c r="N3706" s="224"/>
      <c r="P3706" s="233"/>
      <c r="Q3706" s="154"/>
      <c r="R3706" s="154"/>
      <c r="S3706" s="154"/>
      <c r="T3706" s="154"/>
      <c r="U3706" s="236"/>
      <c r="V3706" s="225"/>
      <c r="W3706" s="246"/>
      <c r="X3706" s="247"/>
      <c r="Y3706" s="248"/>
      <c r="Z3706" s="249"/>
      <c r="AA3706" s="249"/>
      <c r="AB3706" s="256"/>
      <c r="AC3706" s="256"/>
      <c r="AD3706" s="230"/>
      <c r="AE3706" s="251"/>
      <c r="AF3706" s="252"/>
      <c r="AG3706" s="255"/>
      <c r="AH3706" s="253"/>
      <c r="AI3706" s="230"/>
      <c r="AJ3706" s="230"/>
      <c r="AK3706" s="230"/>
      <c r="AL3706" s="230"/>
      <c r="AM3706" s="230"/>
      <c r="AN3706" s="230"/>
      <c r="AO3706" s="230"/>
      <c r="AP3706" s="230"/>
      <c r="AQ3706" s="230"/>
      <c r="AR3706" s="249"/>
      <c r="AS3706" s="230"/>
      <c r="AT3706" s="230"/>
      <c r="AU3706" s="230"/>
      <c r="AV3706" s="230"/>
      <c r="AW3706" s="230"/>
      <c r="AX3706" s="230"/>
      <c r="AY3706" s="230"/>
      <c r="AZ3706" s="230"/>
      <c r="BA3706" s="230"/>
      <c r="BB3706" s="230"/>
      <c r="BC3706" s="230"/>
      <c r="BD3706" s="230"/>
      <c r="BE3706" s="230"/>
      <c r="BF3706" s="230"/>
      <c r="BG3706" s="230"/>
      <c r="BH3706" s="230"/>
      <c r="BI3706" s="230"/>
      <c r="BJ3706" s="230"/>
      <c r="BK3706" s="230"/>
      <c r="BL3706" s="230"/>
      <c r="BM3706" s="230"/>
      <c r="BN3706" s="230"/>
      <c r="BO3706" s="230"/>
      <c r="BP3706" s="230"/>
      <c r="BQ3706" s="230"/>
      <c r="BR3706" s="230"/>
      <c r="BS3706" s="230"/>
      <c r="BT3706" s="230"/>
      <c r="BU3706" s="230"/>
      <c r="BV3706" s="230"/>
      <c r="BW3706" s="230"/>
      <c r="BX3706" s="230"/>
      <c r="BY3706" s="230"/>
      <c r="BZ3706" s="230"/>
      <c r="CA3706" s="230"/>
      <c r="CB3706" s="230"/>
      <c r="CC3706" s="230"/>
      <c r="CD3706" s="230"/>
      <c r="CE3706" s="230"/>
      <c r="CF3706" s="230"/>
      <c r="CG3706" s="230"/>
      <c r="CH3706" s="230"/>
      <c r="CI3706" s="230"/>
      <c r="CJ3706" s="230"/>
    </row>
    <row r="3707" spans="1:88" ht="14.25" customHeight="1">
      <c r="A3707" s="123"/>
      <c r="B3707" s="122"/>
      <c r="C3707" s="123"/>
      <c r="E3707" s="224"/>
      <c r="F3707" s="224"/>
      <c r="G3707" s="224"/>
      <c r="H3707" s="224"/>
      <c r="I3707" s="232"/>
      <c r="J3707" s="224"/>
      <c r="K3707" s="224"/>
      <c r="L3707" s="224"/>
      <c r="M3707" s="233"/>
      <c r="N3707" s="224"/>
      <c r="P3707" s="233"/>
      <c r="Q3707" s="154"/>
      <c r="R3707" s="154"/>
      <c r="S3707" s="154"/>
      <c r="T3707" s="154"/>
      <c r="U3707" s="236"/>
      <c r="V3707" s="225"/>
      <c r="W3707" s="246"/>
      <c r="X3707" s="247"/>
      <c r="Y3707" s="248"/>
      <c r="Z3707" s="249"/>
      <c r="AA3707" s="249"/>
      <c r="AB3707" s="256"/>
      <c r="AC3707" s="256"/>
      <c r="AD3707" s="230"/>
      <c r="AE3707" s="251"/>
      <c r="AF3707" s="252"/>
      <c r="AG3707" s="255"/>
      <c r="AH3707" s="253"/>
      <c r="AI3707" s="230"/>
      <c r="AJ3707" s="230"/>
      <c r="AK3707" s="230"/>
      <c r="AL3707" s="230"/>
      <c r="AM3707" s="230"/>
      <c r="AN3707" s="230"/>
      <c r="AO3707" s="230"/>
      <c r="AP3707" s="230"/>
      <c r="AQ3707" s="230"/>
      <c r="AR3707" s="249"/>
      <c r="AS3707" s="230"/>
      <c r="AT3707" s="230"/>
      <c r="AU3707" s="230"/>
      <c r="AV3707" s="230"/>
      <c r="AW3707" s="230"/>
      <c r="AX3707" s="230"/>
      <c r="AY3707" s="230"/>
      <c r="AZ3707" s="230"/>
      <c r="BA3707" s="230"/>
      <c r="BB3707" s="230"/>
      <c r="BC3707" s="230"/>
      <c r="BD3707" s="230"/>
      <c r="BE3707" s="230"/>
      <c r="BF3707" s="230"/>
      <c r="BG3707" s="230"/>
      <c r="BH3707" s="230"/>
      <c r="BI3707" s="230"/>
      <c r="BJ3707" s="230"/>
      <c r="BK3707" s="230"/>
      <c r="BL3707" s="230"/>
      <c r="BM3707" s="230"/>
      <c r="BN3707" s="230"/>
      <c r="BO3707" s="230"/>
      <c r="BP3707" s="230"/>
      <c r="BQ3707" s="230"/>
      <c r="BR3707" s="230"/>
      <c r="BS3707" s="230"/>
      <c r="BT3707" s="230"/>
      <c r="BU3707" s="230"/>
      <c r="BV3707" s="230"/>
      <c r="BW3707" s="230"/>
      <c r="BX3707" s="230"/>
      <c r="BY3707" s="230"/>
      <c r="BZ3707" s="230"/>
      <c r="CA3707" s="230"/>
      <c r="CB3707" s="230"/>
      <c r="CC3707" s="230"/>
      <c r="CD3707" s="230"/>
      <c r="CE3707" s="230"/>
      <c r="CF3707" s="230"/>
      <c r="CG3707" s="230"/>
      <c r="CH3707" s="230"/>
      <c r="CI3707" s="230"/>
      <c r="CJ3707" s="230"/>
    </row>
    <row r="3708" spans="1:88" ht="14.25" customHeight="1">
      <c r="A3708" s="123"/>
      <c r="B3708" s="122"/>
      <c r="C3708" s="123"/>
      <c r="E3708" s="224"/>
      <c r="F3708" s="224"/>
      <c r="G3708" s="224"/>
      <c r="H3708" s="224"/>
      <c r="I3708" s="232"/>
      <c r="J3708" s="224"/>
      <c r="K3708" s="224"/>
      <c r="L3708" s="224"/>
      <c r="M3708" s="233"/>
      <c r="N3708" s="224"/>
      <c r="P3708" s="233"/>
      <c r="Q3708" s="154"/>
      <c r="R3708" s="154"/>
      <c r="S3708" s="154"/>
      <c r="T3708" s="154"/>
      <c r="U3708" s="236"/>
      <c r="V3708" s="225"/>
      <c r="W3708" s="246"/>
      <c r="X3708" s="247"/>
      <c r="Y3708" s="248"/>
      <c r="Z3708" s="249"/>
      <c r="AA3708" s="249"/>
      <c r="AB3708" s="256"/>
      <c r="AC3708" s="256"/>
      <c r="AD3708" s="230"/>
      <c r="AE3708" s="251"/>
      <c r="AF3708" s="252"/>
      <c r="AG3708" s="255"/>
      <c r="AH3708" s="253"/>
      <c r="AI3708" s="230"/>
      <c r="AJ3708" s="230"/>
      <c r="AK3708" s="230"/>
      <c r="AL3708" s="230"/>
      <c r="AM3708" s="230"/>
      <c r="AN3708" s="230"/>
      <c r="AO3708" s="230"/>
      <c r="AP3708" s="230"/>
      <c r="AQ3708" s="230"/>
      <c r="AR3708" s="249"/>
      <c r="AS3708" s="230"/>
      <c r="AT3708" s="230"/>
      <c r="AU3708" s="230"/>
      <c r="AV3708" s="230"/>
      <c r="AW3708" s="230"/>
      <c r="AX3708" s="230"/>
      <c r="AY3708" s="230"/>
      <c r="AZ3708" s="230"/>
      <c r="BA3708" s="230"/>
      <c r="BB3708" s="230"/>
      <c r="BC3708" s="230"/>
      <c r="BD3708" s="230"/>
      <c r="BE3708" s="230"/>
      <c r="BF3708" s="230"/>
      <c r="BG3708" s="230"/>
      <c r="BH3708" s="230"/>
      <c r="BI3708" s="230"/>
      <c r="BJ3708" s="230"/>
      <c r="BK3708" s="230"/>
      <c r="BL3708" s="230"/>
      <c r="BM3708" s="230"/>
      <c r="BN3708" s="230"/>
      <c r="BO3708" s="230"/>
      <c r="BP3708" s="230"/>
      <c r="BQ3708" s="230"/>
      <c r="BR3708" s="230"/>
      <c r="BS3708" s="230"/>
      <c r="BT3708" s="230"/>
      <c r="BU3708" s="230"/>
      <c r="BV3708" s="230"/>
      <c r="BW3708" s="230"/>
      <c r="BX3708" s="230"/>
      <c r="BY3708" s="230"/>
      <c r="BZ3708" s="230"/>
      <c r="CA3708" s="230"/>
      <c r="CB3708" s="230"/>
      <c r="CC3708" s="230"/>
      <c r="CD3708" s="230"/>
      <c r="CE3708" s="230"/>
      <c r="CF3708" s="230"/>
      <c r="CG3708" s="230"/>
      <c r="CH3708" s="230"/>
      <c r="CI3708" s="230"/>
      <c r="CJ3708" s="230"/>
    </row>
    <row r="3709" spans="1:88" ht="14.25" customHeight="1">
      <c r="A3709" s="123"/>
      <c r="B3709" s="122"/>
      <c r="C3709" s="123"/>
      <c r="E3709" s="224"/>
      <c r="F3709" s="224"/>
      <c r="G3709" s="224"/>
      <c r="H3709" s="224"/>
      <c r="I3709" s="232"/>
      <c r="J3709" s="224"/>
      <c r="K3709" s="224"/>
      <c r="L3709" s="224"/>
      <c r="M3709" s="233"/>
      <c r="N3709" s="224"/>
      <c r="P3709" s="233"/>
      <c r="Q3709" s="154"/>
      <c r="R3709" s="154"/>
      <c r="S3709" s="154"/>
      <c r="T3709" s="154"/>
      <c r="U3709" s="236"/>
      <c r="V3709" s="225"/>
      <c r="W3709" s="246"/>
      <c r="X3709" s="247"/>
      <c r="Y3709" s="248"/>
      <c r="Z3709" s="249"/>
      <c r="AA3709" s="249"/>
      <c r="AB3709" s="256"/>
      <c r="AC3709" s="256"/>
      <c r="AD3709" s="230"/>
      <c r="AE3709" s="251"/>
      <c r="AF3709" s="252"/>
      <c r="AG3709" s="255"/>
      <c r="AH3709" s="253"/>
      <c r="AI3709" s="230"/>
      <c r="AJ3709" s="230"/>
      <c r="AK3709" s="230"/>
      <c r="AL3709" s="230"/>
      <c r="AM3709" s="230"/>
      <c r="AN3709" s="230"/>
      <c r="AO3709" s="230"/>
      <c r="AP3709" s="230"/>
      <c r="AQ3709" s="230"/>
      <c r="AR3709" s="249"/>
      <c r="AS3709" s="230"/>
      <c r="AT3709" s="230"/>
      <c r="AU3709" s="230"/>
      <c r="AV3709" s="230"/>
      <c r="AW3709" s="230"/>
      <c r="AX3709" s="230"/>
      <c r="AY3709" s="230"/>
      <c r="AZ3709" s="230"/>
      <c r="BA3709" s="230"/>
      <c r="BB3709" s="230"/>
      <c r="BC3709" s="230"/>
      <c r="BD3709" s="230"/>
      <c r="BE3709" s="230"/>
      <c r="BF3709" s="230"/>
      <c r="BG3709" s="230"/>
      <c r="BH3709" s="230"/>
      <c r="BI3709" s="230"/>
      <c r="BJ3709" s="230"/>
      <c r="BK3709" s="230"/>
      <c r="BL3709" s="230"/>
      <c r="BM3709" s="230"/>
      <c r="BN3709" s="230"/>
      <c r="BO3709" s="230"/>
      <c r="BP3709" s="230"/>
      <c r="BQ3709" s="230"/>
      <c r="BR3709" s="230"/>
      <c r="BS3709" s="230"/>
      <c r="BT3709" s="230"/>
      <c r="BU3709" s="230"/>
      <c r="BV3709" s="230"/>
      <c r="BW3709" s="230"/>
      <c r="BX3709" s="230"/>
      <c r="BY3709" s="230"/>
      <c r="BZ3709" s="230"/>
      <c r="CA3709" s="230"/>
      <c r="CB3709" s="230"/>
      <c r="CC3709" s="230"/>
      <c r="CD3709" s="230"/>
      <c r="CE3709" s="230"/>
      <c r="CF3709" s="230"/>
      <c r="CG3709" s="230"/>
      <c r="CH3709" s="230"/>
      <c r="CI3709" s="230"/>
      <c r="CJ3709" s="230"/>
    </row>
    <row r="3710" spans="1:88" ht="14.25" customHeight="1">
      <c r="A3710" s="123"/>
      <c r="B3710" s="122"/>
      <c r="C3710" s="123"/>
      <c r="E3710" s="224"/>
      <c r="F3710" s="224"/>
      <c r="G3710" s="224"/>
      <c r="H3710" s="224"/>
      <c r="I3710" s="232"/>
      <c r="J3710" s="224"/>
      <c r="K3710" s="224"/>
      <c r="L3710" s="224"/>
      <c r="M3710" s="233"/>
      <c r="N3710" s="224"/>
      <c r="P3710" s="233"/>
      <c r="Q3710" s="154"/>
      <c r="R3710" s="154"/>
      <c r="S3710" s="154"/>
      <c r="T3710" s="154"/>
      <c r="U3710" s="236"/>
      <c r="V3710" s="225"/>
      <c r="W3710" s="246"/>
      <c r="X3710" s="247"/>
      <c r="Y3710" s="248"/>
      <c r="Z3710" s="249"/>
      <c r="AA3710" s="249"/>
      <c r="AB3710" s="256"/>
      <c r="AC3710" s="256"/>
      <c r="AD3710" s="230"/>
      <c r="AE3710" s="251"/>
      <c r="AF3710" s="252"/>
      <c r="AG3710" s="255"/>
      <c r="AH3710" s="253"/>
      <c r="AI3710" s="230"/>
      <c r="AJ3710" s="230"/>
      <c r="AK3710" s="230"/>
      <c r="AL3710" s="230"/>
      <c r="AM3710" s="230"/>
      <c r="AN3710" s="230"/>
      <c r="AO3710" s="230"/>
      <c r="AP3710" s="230"/>
      <c r="AQ3710" s="230"/>
      <c r="AR3710" s="249"/>
      <c r="AS3710" s="230"/>
      <c r="AT3710" s="230"/>
      <c r="AU3710" s="230"/>
      <c r="AV3710" s="230"/>
      <c r="AW3710" s="230"/>
      <c r="AX3710" s="230"/>
      <c r="AY3710" s="230"/>
      <c r="AZ3710" s="230"/>
      <c r="BA3710" s="230"/>
      <c r="BB3710" s="230"/>
      <c r="BC3710" s="230"/>
      <c r="BD3710" s="230"/>
      <c r="BE3710" s="230"/>
      <c r="BF3710" s="230"/>
      <c r="BG3710" s="230"/>
      <c r="BH3710" s="230"/>
      <c r="BI3710" s="230"/>
      <c r="BJ3710" s="230"/>
      <c r="BK3710" s="230"/>
      <c r="BL3710" s="230"/>
      <c r="BM3710" s="230"/>
      <c r="BN3710" s="230"/>
      <c r="BO3710" s="230"/>
      <c r="BP3710" s="230"/>
      <c r="BQ3710" s="230"/>
      <c r="BR3710" s="230"/>
      <c r="BS3710" s="230"/>
      <c r="BT3710" s="230"/>
      <c r="BU3710" s="230"/>
      <c r="BV3710" s="230"/>
      <c r="BW3710" s="230"/>
      <c r="BX3710" s="230"/>
      <c r="BY3710" s="230"/>
      <c r="BZ3710" s="230"/>
      <c r="CA3710" s="230"/>
      <c r="CB3710" s="230"/>
      <c r="CC3710" s="230"/>
      <c r="CD3710" s="230"/>
      <c r="CE3710" s="230"/>
      <c r="CF3710" s="230"/>
      <c r="CG3710" s="230"/>
      <c r="CH3710" s="230"/>
      <c r="CI3710" s="230"/>
      <c r="CJ3710" s="230"/>
    </row>
    <row r="3711" spans="1:88" ht="14.25" customHeight="1">
      <c r="A3711" s="123"/>
      <c r="B3711" s="122"/>
      <c r="C3711" s="123"/>
      <c r="E3711" s="224"/>
      <c r="F3711" s="224"/>
      <c r="G3711" s="224"/>
      <c r="H3711" s="224"/>
      <c r="I3711" s="232"/>
      <c r="J3711" s="224"/>
      <c r="K3711" s="224"/>
      <c r="L3711" s="224"/>
      <c r="M3711" s="233"/>
      <c r="N3711" s="224"/>
      <c r="P3711" s="233"/>
      <c r="Q3711" s="154"/>
      <c r="R3711" s="154"/>
      <c r="S3711" s="154"/>
      <c r="T3711" s="154"/>
      <c r="U3711" s="236"/>
      <c r="V3711" s="225"/>
      <c r="W3711" s="246"/>
      <c r="X3711" s="247"/>
      <c r="Y3711" s="248"/>
      <c r="Z3711" s="249"/>
      <c r="AA3711" s="249"/>
      <c r="AB3711" s="256"/>
      <c r="AC3711" s="256"/>
      <c r="AD3711" s="230"/>
      <c r="AE3711" s="251"/>
      <c r="AF3711" s="252"/>
      <c r="AG3711" s="255"/>
      <c r="AH3711" s="253"/>
      <c r="AI3711" s="230"/>
      <c r="AJ3711" s="230"/>
      <c r="AK3711" s="230"/>
      <c r="AL3711" s="230"/>
      <c r="AM3711" s="230"/>
      <c r="AN3711" s="230"/>
      <c r="AO3711" s="230"/>
      <c r="AP3711" s="230"/>
      <c r="AQ3711" s="230"/>
      <c r="AR3711" s="249"/>
      <c r="AS3711" s="230"/>
      <c r="AT3711" s="230"/>
      <c r="AU3711" s="230"/>
      <c r="AV3711" s="230"/>
      <c r="AW3711" s="230"/>
      <c r="AX3711" s="230"/>
      <c r="AY3711" s="230"/>
      <c r="AZ3711" s="230"/>
      <c r="BA3711" s="230"/>
      <c r="BB3711" s="230"/>
      <c r="BC3711" s="230"/>
      <c r="BD3711" s="230"/>
      <c r="BE3711" s="230"/>
      <c r="BF3711" s="230"/>
      <c r="BG3711" s="230"/>
      <c r="BH3711" s="230"/>
      <c r="BI3711" s="230"/>
      <c r="BJ3711" s="230"/>
      <c r="BK3711" s="230"/>
      <c r="BL3711" s="230"/>
      <c r="BM3711" s="230"/>
      <c r="BN3711" s="230"/>
      <c r="BO3711" s="230"/>
      <c r="BP3711" s="230"/>
      <c r="BQ3711" s="230"/>
      <c r="BR3711" s="230"/>
      <c r="BS3711" s="230"/>
      <c r="BT3711" s="230"/>
      <c r="BU3711" s="230"/>
      <c r="BV3711" s="230"/>
      <c r="BW3711" s="230"/>
      <c r="BX3711" s="230"/>
      <c r="BY3711" s="230"/>
      <c r="BZ3711" s="230"/>
      <c r="CA3711" s="230"/>
      <c r="CB3711" s="230"/>
      <c r="CC3711" s="230"/>
      <c r="CD3711" s="230"/>
      <c r="CE3711" s="230"/>
      <c r="CF3711" s="230"/>
      <c r="CG3711" s="230"/>
      <c r="CH3711" s="230"/>
      <c r="CI3711" s="230"/>
      <c r="CJ3711" s="230"/>
    </row>
    <row r="3712" spans="1:88" ht="14.25" customHeight="1">
      <c r="A3712" s="123"/>
      <c r="B3712" s="122"/>
      <c r="C3712" s="123"/>
      <c r="E3712" s="224"/>
      <c r="F3712" s="224"/>
      <c r="G3712" s="224"/>
      <c r="H3712" s="224"/>
      <c r="I3712" s="232"/>
      <c r="J3712" s="224"/>
      <c r="K3712" s="224"/>
      <c r="L3712" s="224"/>
      <c r="M3712" s="233"/>
      <c r="N3712" s="224"/>
      <c r="P3712" s="233"/>
      <c r="Q3712" s="154"/>
      <c r="R3712" s="154"/>
      <c r="S3712" s="154"/>
      <c r="T3712" s="154"/>
      <c r="U3712" s="236"/>
      <c r="V3712" s="225"/>
      <c r="W3712" s="246"/>
      <c r="X3712" s="247"/>
      <c r="Y3712" s="248"/>
      <c r="Z3712" s="249"/>
      <c r="AA3712" s="249"/>
      <c r="AB3712" s="256"/>
      <c r="AC3712" s="256"/>
      <c r="AD3712" s="230"/>
      <c r="AE3712" s="251"/>
      <c r="AF3712" s="252"/>
      <c r="AG3712" s="255"/>
      <c r="AH3712" s="253"/>
      <c r="AI3712" s="230"/>
      <c r="AJ3712" s="230"/>
      <c r="AK3712" s="230"/>
      <c r="AL3712" s="230"/>
      <c r="AM3712" s="230"/>
      <c r="AN3712" s="230"/>
      <c r="AO3712" s="230"/>
      <c r="AP3712" s="230"/>
      <c r="AQ3712" s="230"/>
      <c r="AR3712" s="249"/>
      <c r="AS3712" s="230"/>
      <c r="AT3712" s="230"/>
      <c r="AU3712" s="230"/>
      <c r="AV3712" s="230"/>
      <c r="AW3712" s="230"/>
      <c r="AX3712" s="230"/>
      <c r="AY3712" s="230"/>
      <c r="AZ3712" s="230"/>
      <c r="BA3712" s="230"/>
      <c r="BB3712" s="230"/>
      <c r="BC3712" s="230"/>
      <c r="BD3712" s="230"/>
      <c r="BE3712" s="230"/>
      <c r="BF3712" s="230"/>
      <c r="BG3712" s="230"/>
      <c r="BH3712" s="230"/>
      <c r="BI3712" s="230"/>
      <c r="BJ3712" s="230"/>
      <c r="BK3712" s="230"/>
      <c r="BL3712" s="230"/>
      <c r="BM3712" s="230"/>
      <c r="BN3712" s="230"/>
      <c r="BO3712" s="230"/>
      <c r="BP3712" s="230"/>
      <c r="BQ3712" s="230"/>
      <c r="BR3712" s="230"/>
      <c r="BS3712" s="230"/>
      <c r="BT3712" s="230"/>
      <c r="BU3712" s="230"/>
      <c r="BV3712" s="230"/>
      <c r="BW3712" s="230"/>
      <c r="BX3712" s="230"/>
      <c r="BY3712" s="230"/>
      <c r="BZ3712" s="230"/>
      <c r="CA3712" s="230"/>
      <c r="CB3712" s="230"/>
      <c r="CC3712" s="230"/>
      <c r="CD3712" s="230"/>
      <c r="CE3712" s="230"/>
      <c r="CF3712" s="230"/>
      <c r="CG3712" s="230"/>
      <c r="CH3712" s="230"/>
      <c r="CI3712" s="230"/>
      <c r="CJ3712" s="230"/>
    </row>
    <row r="3713" spans="1:88" ht="14.25" customHeight="1">
      <c r="A3713" s="123"/>
      <c r="B3713" s="122"/>
      <c r="C3713" s="123"/>
      <c r="E3713" s="224"/>
      <c r="F3713" s="224"/>
      <c r="G3713" s="224"/>
      <c r="H3713" s="224"/>
      <c r="I3713" s="232"/>
      <c r="J3713" s="224"/>
      <c r="K3713" s="224"/>
      <c r="L3713" s="224"/>
      <c r="M3713" s="233"/>
      <c r="N3713" s="224"/>
      <c r="P3713" s="233"/>
      <c r="Q3713" s="154"/>
      <c r="R3713" s="154"/>
      <c r="S3713" s="154"/>
      <c r="T3713" s="154"/>
      <c r="U3713" s="236"/>
      <c r="V3713" s="225"/>
      <c r="W3713" s="246"/>
      <c r="X3713" s="247"/>
      <c r="Y3713" s="248"/>
      <c r="Z3713" s="249"/>
      <c r="AA3713" s="249"/>
      <c r="AB3713" s="256"/>
      <c r="AC3713" s="256"/>
      <c r="AD3713" s="230"/>
      <c r="AE3713" s="251"/>
      <c r="AF3713" s="252"/>
      <c r="AG3713" s="255"/>
      <c r="AH3713" s="253"/>
      <c r="AI3713" s="230"/>
      <c r="AJ3713" s="230"/>
      <c r="AK3713" s="230"/>
      <c r="AL3713" s="230"/>
      <c r="AM3713" s="230"/>
      <c r="AN3713" s="230"/>
      <c r="AO3713" s="230"/>
      <c r="AP3713" s="230"/>
      <c r="AQ3713" s="230"/>
      <c r="AR3713" s="249"/>
      <c r="AS3713" s="230"/>
      <c r="AT3713" s="230"/>
      <c r="AU3713" s="230"/>
      <c r="AV3713" s="230"/>
      <c r="AW3713" s="230"/>
      <c r="AX3713" s="230"/>
      <c r="AY3713" s="230"/>
      <c r="AZ3713" s="230"/>
      <c r="BA3713" s="230"/>
      <c r="BB3713" s="230"/>
      <c r="BC3713" s="230"/>
      <c r="BD3713" s="230"/>
      <c r="BE3713" s="230"/>
      <c r="BF3713" s="230"/>
      <c r="BG3713" s="230"/>
      <c r="BH3713" s="230"/>
      <c r="BI3713" s="230"/>
      <c r="BJ3713" s="230"/>
      <c r="BK3713" s="230"/>
      <c r="BL3713" s="230"/>
      <c r="BM3713" s="230"/>
      <c r="BN3713" s="230"/>
      <c r="BO3713" s="230"/>
      <c r="BP3713" s="230"/>
      <c r="BQ3713" s="230"/>
      <c r="BR3713" s="230"/>
      <c r="BS3713" s="230"/>
      <c r="BT3713" s="230"/>
      <c r="BU3713" s="230"/>
      <c r="BV3713" s="230"/>
      <c r="BW3713" s="230"/>
      <c r="BX3713" s="230"/>
      <c r="BY3713" s="230"/>
      <c r="BZ3713" s="230"/>
      <c r="CA3713" s="230"/>
      <c r="CB3713" s="230"/>
      <c r="CC3713" s="230"/>
      <c r="CD3713" s="230"/>
      <c r="CE3713" s="230"/>
      <c r="CF3713" s="230"/>
      <c r="CG3713" s="230"/>
      <c r="CH3713" s="230"/>
      <c r="CI3713" s="230"/>
      <c r="CJ3713" s="230"/>
    </row>
    <row r="3714" spans="1:88" ht="14.25" customHeight="1">
      <c r="A3714" s="123"/>
      <c r="B3714" s="122"/>
      <c r="C3714" s="123"/>
      <c r="E3714" s="224"/>
      <c r="F3714" s="224"/>
      <c r="G3714" s="224"/>
      <c r="H3714" s="224"/>
      <c r="I3714" s="232"/>
      <c r="J3714" s="224"/>
      <c r="K3714" s="224"/>
      <c r="L3714" s="224"/>
      <c r="M3714" s="233"/>
      <c r="N3714" s="224"/>
      <c r="P3714" s="233"/>
      <c r="Q3714" s="154"/>
      <c r="R3714" s="154"/>
      <c r="S3714" s="154"/>
      <c r="T3714" s="154"/>
      <c r="U3714" s="236"/>
      <c r="V3714" s="225"/>
      <c r="W3714" s="246"/>
      <c r="X3714" s="247"/>
      <c r="Y3714" s="248"/>
      <c r="Z3714" s="249"/>
      <c r="AA3714" s="249"/>
      <c r="AB3714" s="256"/>
      <c r="AC3714" s="256"/>
      <c r="AD3714" s="230"/>
      <c r="AE3714" s="251"/>
      <c r="AF3714" s="252"/>
      <c r="AG3714" s="255"/>
      <c r="AH3714" s="253"/>
      <c r="AI3714" s="230"/>
      <c r="AJ3714" s="230"/>
      <c r="AK3714" s="230"/>
      <c r="AL3714" s="230"/>
      <c r="AM3714" s="230"/>
      <c r="AN3714" s="230"/>
      <c r="AO3714" s="230"/>
      <c r="AP3714" s="230"/>
      <c r="AQ3714" s="230"/>
      <c r="AR3714" s="249"/>
      <c r="AS3714" s="230"/>
      <c r="AT3714" s="230"/>
      <c r="AU3714" s="230"/>
      <c r="AV3714" s="230"/>
      <c r="AW3714" s="230"/>
      <c r="AX3714" s="230"/>
      <c r="AY3714" s="230"/>
      <c r="AZ3714" s="230"/>
      <c r="BA3714" s="230"/>
      <c r="BB3714" s="230"/>
      <c r="BC3714" s="230"/>
      <c r="BD3714" s="230"/>
      <c r="BE3714" s="230"/>
      <c r="BF3714" s="230"/>
      <c r="BG3714" s="230"/>
      <c r="BH3714" s="230"/>
      <c r="BI3714" s="230"/>
      <c r="BJ3714" s="230"/>
      <c r="BK3714" s="230"/>
      <c r="BL3714" s="230"/>
      <c r="BM3714" s="230"/>
      <c r="BN3714" s="230"/>
      <c r="BO3714" s="230"/>
      <c r="BP3714" s="230"/>
      <c r="BQ3714" s="230"/>
      <c r="BR3714" s="230"/>
      <c r="BS3714" s="230"/>
      <c r="BT3714" s="230"/>
      <c r="BU3714" s="230"/>
      <c r="BV3714" s="230"/>
      <c r="BW3714" s="230"/>
      <c r="BX3714" s="230"/>
      <c r="BY3714" s="230"/>
      <c r="BZ3714" s="230"/>
      <c r="CA3714" s="230"/>
      <c r="CB3714" s="230"/>
      <c r="CC3714" s="230"/>
      <c r="CD3714" s="230"/>
      <c r="CE3714" s="230"/>
      <c r="CF3714" s="230"/>
      <c r="CG3714" s="230"/>
      <c r="CH3714" s="230"/>
      <c r="CI3714" s="230"/>
      <c r="CJ3714" s="230"/>
    </row>
    <row r="3715" spans="1:88" ht="14.25" customHeight="1">
      <c r="A3715" s="123"/>
      <c r="B3715" s="122"/>
      <c r="C3715" s="123"/>
      <c r="E3715" s="224"/>
      <c r="F3715" s="224"/>
      <c r="G3715" s="224"/>
      <c r="H3715" s="224"/>
      <c r="I3715" s="232"/>
      <c r="J3715" s="224"/>
      <c r="K3715" s="224"/>
      <c r="L3715" s="224"/>
      <c r="M3715" s="233"/>
      <c r="N3715" s="224"/>
      <c r="P3715" s="233"/>
      <c r="Q3715" s="154"/>
      <c r="R3715" s="154"/>
      <c r="S3715" s="154"/>
      <c r="T3715" s="154"/>
      <c r="U3715" s="236"/>
      <c r="V3715" s="225"/>
      <c r="W3715" s="246"/>
      <c r="X3715" s="247"/>
      <c r="Y3715" s="248"/>
      <c r="Z3715" s="249"/>
      <c r="AA3715" s="249"/>
      <c r="AB3715" s="256"/>
      <c r="AC3715" s="256"/>
      <c r="AD3715" s="230"/>
      <c r="AE3715" s="251"/>
      <c r="AF3715" s="252"/>
      <c r="AG3715" s="255"/>
      <c r="AH3715" s="253"/>
      <c r="AI3715" s="230"/>
      <c r="AJ3715" s="230"/>
      <c r="AK3715" s="230"/>
      <c r="AL3715" s="230"/>
      <c r="AM3715" s="230"/>
      <c r="AN3715" s="230"/>
      <c r="AO3715" s="230"/>
      <c r="AP3715" s="230"/>
      <c r="AQ3715" s="230"/>
      <c r="AR3715" s="249"/>
      <c r="AS3715" s="230"/>
      <c r="AT3715" s="230"/>
      <c r="AU3715" s="230"/>
      <c r="AV3715" s="230"/>
      <c r="AW3715" s="230"/>
      <c r="AX3715" s="230"/>
      <c r="AY3715" s="230"/>
      <c r="AZ3715" s="230"/>
      <c r="BA3715" s="230"/>
      <c r="BB3715" s="230"/>
      <c r="BC3715" s="230"/>
      <c r="BD3715" s="230"/>
      <c r="BE3715" s="230"/>
      <c r="BF3715" s="230"/>
      <c r="BG3715" s="230"/>
      <c r="BH3715" s="230"/>
      <c r="BI3715" s="230"/>
      <c r="BJ3715" s="230"/>
      <c r="BK3715" s="230"/>
      <c r="BL3715" s="230"/>
      <c r="BM3715" s="230"/>
      <c r="BN3715" s="230"/>
      <c r="BO3715" s="230"/>
      <c r="BP3715" s="230"/>
      <c r="BQ3715" s="230"/>
      <c r="BR3715" s="230"/>
      <c r="BS3715" s="230"/>
      <c r="BT3715" s="230"/>
      <c r="BU3715" s="230"/>
      <c r="BV3715" s="230"/>
      <c r="BW3715" s="230"/>
      <c r="BX3715" s="230"/>
      <c r="BY3715" s="230"/>
      <c r="BZ3715" s="230"/>
      <c r="CA3715" s="230"/>
      <c r="CB3715" s="230"/>
      <c r="CC3715" s="230"/>
      <c r="CD3715" s="230"/>
      <c r="CE3715" s="230"/>
      <c r="CF3715" s="230"/>
      <c r="CG3715" s="230"/>
      <c r="CH3715" s="230"/>
      <c r="CI3715" s="230"/>
      <c r="CJ3715" s="230"/>
    </row>
    <row r="3716" spans="1:88" ht="14.25" customHeight="1">
      <c r="A3716" s="123"/>
      <c r="B3716" s="122"/>
      <c r="C3716" s="123"/>
      <c r="E3716" s="224"/>
      <c r="F3716" s="224"/>
      <c r="G3716" s="224"/>
      <c r="H3716" s="224"/>
      <c r="I3716" s="232"/>
      <c r="J3716" s="224"/>
      <c r="K3716" s="224"/>
      <c r="L3716" s="224"/>
      <c r="M3716" s="233"/>
      <c r="N3716" s="224"/>
      <c r="P3716" s="233"/>
      <c r="Q3716" s="154"/>
      <c r="R3716" s="154"/>
      <c r="S3716" s="154"/>
      <c r="T3716" s="154"/>
      <c r="U3716" s="236"/>
      <c r="V3716" s="225"/>
      <c r="W3716" s="246"/>
      <c r="X3716" s="247"/>
      <c r="Y3716" s="248"/>
      <c r="Z3716" s="249"/>
      <c r="AA3716" s="249"/>
      <c r="AB3716" s="256"/>
      <c r="AC3716" s="256"/>
      <c r="AD3716" s="230"/>
      <c r="AE3716" s="251"/>
      <c r="AF3716" s="252"/>
      <c r="AG3716" s="255"/>
      <c r="AH3716" s="253"/>
      <c r="AI3716" s="230"/>
      <c r="AJ3716" s="230"/>
      <c r="AK3716" s="230"/>
      <c r="AL3716" s="230"/>
      <c r="AM3716" s="230"/>
      <c r="AN3716" s="230"/>
      <c r="AO3716" s="230"/>
      <c r="AP3716" s="230"/>
      <c r="AQ3716" s="230"/>
      <c r="AR3716" s="249"/>
      <c r="AS3716" s="230"/>
      <c r="AT3716" s="230"/>
      <c r="AU3716" s="230"/>
      <c r="AV3716" s="230"/>
      <c r="AW3716" s="230"/>
      <c r="AX3716" s="230"/>
      <c r="AY3716" s="230"/>
      <c r="AZ3716" s="230"/>
      <c r="BA3716" s="230"/>
      <c r="BB3716" s="230"/>
      <c r="BC3716" s="230"/>
      <c r="BD3716" s="230"/>
      <c r="BE3716" s="230"/>
      <c r="BF3716" s="230"/>
      <c r="BG3716" s="230"/>
      <c r="BH3716" s="230"/>
      <c r="BI3716" s="230"/>
      <c r="BJ3716" s="230"/>
      <c r="BK3716" s="230"/>
      <c r="BL3716" s="230"/>
      <c r="BM3716" s="230"/>
      <c r="BN3716" s="230"/>
      <c r="BO3716" s="230"/>
      <c r="BP3716" s="230"/>
      <c r="BQ3716" s="230"/>
      <c r="BR3716" s="230"/>
      <c r="BS3716" s="230"/>
      <c r="BT3716" s="230"/>
      <c r="BU3716" s="230"/>
      <c r="BV3716" s="230"/>
      <c r="BW3716" s="230"/>
      <c r="BX3716" s="230"/>
      <c r="BY3716" s="230"/>
      <c r="BZ3716" s="230"/>
      <c r="CA3716" s="230"/>
      <c r="CB3716" s="230"/>
      <c r="CC3716" s="230"/>
      <c r="CD3716" s="230"/>
      <c r="CE3716" s="230"/>
      <c r="CF3716" s="230"/>
      <c r="CG3716" s="230"/>
      <c r="CH3716" s="230"/>
      <c r="CI3716" s="230"/>
      <c r="CJ3716" s="230"/>
    </row>
    <row r="3717" spans="1:88" ht="14.25" customHeight="1">
      <c r="A3717" s="123"/>
      <c r="B3717" s="122"/>
      <c r="C3717" s="123"/>
      <c r="E3717" s="224"/>
      <c r="F3717" s="224"/>
      <c r="G3717" s="224"/>
      <c r="H3717" s="224"/>
      <c r="I3717" s="232"/>
      <c r="J3717" s="224"/>
      <c r="K3717" s="224"/>
      <c r="L3717" s="224"/>
      <c r="M3717" s="233"/>
      <c r="N3717" s="224"/>
      <c r="P3717" s="233"/>
      <c r="Q3717" s="154"/>
      <c r="R3717" s="154"/>
      <c r="S3717" s="154"/>
      <c r="T3717" s="154"/>
      <c r="U3717" s="236"/>
      <c r="V3717" s="225"/>
      <c r="W3717" s="246"/>
      <c r="X3717" s="247"/>
      <c r="Y3717" s="248"/>
      <c r="Z3717" s="249"/>
      <c r="AA3717" s="249"/>
      <c r="AB3717" s="256"/>
      <c r="AC3717" s="256"/>
      <c r="AD3717" s="230"/>
      <c r="AE3717" s="251"/>
      <c r="AF3717" s="252"/>
      <c r="AG3717" s="255"/>
      <c r="AH3717" s="253"/>
      <c r="AI3717" s="230"/>
      <c r="AJ3717" s="230"/>
      <c r="AK3717" s="230"/>
      <c r="AL3717" s="230"/>
      <c r="AM3717" s="230"/>
      <c r="AN3717" s="230"/>
      <c r="AO3717" s="230"/>
      <c r="AP3717" s="230"/>
      <c r="AQ3717" s="230"/>
      <c r="AR3717" s="249"/>
      <c r="AS3717" s="230"/>
      <c r="AT3717" s="230"/>
      <c r="AU3717" s="230"/>
      <c r="AV3717" s="230"/>
      <c r="AW3717" s="230"/>
      <c r="AX3717" s="230"/>
      <c r="AY3717" s="230"/>
      <c r="AZ3717" s="230"/>
      <c r="BA3717" s="230"/>
      <c r="BB3717" s="230"/>
      <c r="BC3717" s="230"/>
      <c r="BD3717" s="230"/>
      <c r="BE3717" s="230"/>
      <c r="BF3717" s="230"/>
      <c r="BG3717" s="230"/>
      <c r="BH3717" s="230"/>
      <c r="BI3717" s="230"/>
      <c r="BJ3717" s="230"/>
      <c r="BK3717" s="230"/>
      <c r="BL3717" s="230"/>
      <c r="BM3717" s="230"/>
      <c r="BN3717" s="230"/>
      <c r="BO3717" s="230"/>
      <c r="BP3717" s="230"/>
      <c r="BQ3717" s="230"/>
      <c r="BR3717" s="230"/>
      <c r="BS3717" s="230"/>
      <c r="BT3717" s="230"/>
      <c r="BU3717" s="230"/>
      <c r="BV3717" s="230"/>
      <c r="BW3717" s="230"/>
      <c r="BX3717" s="230"/>
      <c r="BY3717" s="230"/>
      <c r="BZ3717" s="230"/>
      <c r="CA3717" s="230"/>
      <c r="CB3717" s="230"/>
      <c r="CC3717" s="230"/>
      <c r="CD3717" s="230"/>
      <c r="CE3717" s="230"/>
      <c r="CF3717" s="230"/>
      <c r="CG3717" s="230"/>
      <c r="CH3717" s="230"/>
      <c r="CI3717" s="230"/>
      <c r="CJ3717" s="230"/>
    </row>
    <row r="3718" spans="1:88" ht="14.25" customHeight="1">
      <c r="A3718" s="123"/>
      <c r="B3718" s="122"/>
      <c r="C3718" s="123"/>
      <c r="E3718" s="224"/>
      <c r="F3718" s="224"/>
      <c r="G3718" s="224"/>
      <c r="H3718" s="224"/>
      <c r="I3718" s="232"/>
      <c r="J3718" s="224"/>
      <c r="K3718" s="224"/>
      <c r="L3718" s="224"/>
      <c r="M3718" s="233"/>
      <c r="N3718" s="224"/>
      <c r="P3718" s="233"/>
      <c r="Q3718" s="154"/>
      <c r="R3718" s="154"/>
      <c r="S3718" s="154"/>
      <c r="T3718" s="154"/>
      <c r="U3718" s="236"/>
      <c r="V3718" s="225"/>
      <c r="W3718" s="246"/>
      <c r="X3718" s="247"/>
      <c r="Y3718" s="248"/>
      <c r="Z3718" s="249"/>
      <c r="AA3718" s="249"/>
      <c r="AB3718" s="256"/>
      <c r="AC3718" s="256"/>
      <c r="AD3718" s="230"/>
      <c r="AE3718" s="251"/>
      <c r="AF3718" s="252"/>
      <c r="AG3718" s="255"/>
      <c r="AH3718" s="253"/>
      <c r="AI3718" s="230"/>
      <c r="AJ3718" s="230"/>
      <c r="AK3718" s="230"/>
      <c r="AL3718" s="230"/>
      <c r="AM3718" s="230"/>
      <c r="AN3718" s="230"/>
      <c r="AO3718" s="230"/>
      <c r="AP3718" s="230"/>
      <c r="AQ3718" s="230"/>
      <c r="AR3718" s="249"/>
      <c r="AS3718" s="230"/>
      <c r="AT3718" s="230"/>
      <c r="AU3718" s="230"/>
      <c r="AV3718" s="230"/>
      <c r="AW3718" s="230"/>
      <c r="AX3718" s="230"/>
      <c r="AY3718" s="230"/>
      <c r="AZ3718" s="230"/>
      <c r="BA3718" s="230"/>
      <c r="BB3718" s="230"/>
      <c r="BC3718" s="230"/>
      <c r="BD3718" s="230"/>
      <c r="BE3718" s="230"/>
      <c r="BF3718" s="230"/>
      <c r="BG3718" s="230"/>
      <c r="BH3718" s="230"/>
      <c r="BI3718" s="230"/>
      <c r="BJ3718" s="230"/>
      <c r="BK3718" s="230"/>
      <c r="BL3718" s="230"/>
      <c r="BM3718" s="230"/>
      <c r="BN3718" s="230"/>
      <c r="BO3718" s="230"/>
      <c r="BP3718" s="230"/>
      <c r="BQ3718" s="230"/>
      <c r="BR3718" s="230"/>
      <c r="BS3718" s="230"/>
      <c r="BT3718" s="230"/>
      <c r="BU3718" s="230"/>
      <c r="BV3718" s="230"/>
      <c r="BW3718" s="230"/>
      <c r="BX3718" s="230"/>
      <c r="BY3718" s="230"/>
      <c r="BZ3718" s="230"/>
      <c r="CA3718" s="230"/>
      <c r="CB3718" s="230"/>
      <c r="CC3718" s="230"/>
      <c r="CD3718" s="230"/>
      <c r="CE3718" s="230"/>
      <c r="CF3718" s="230"/>
      <c r="CG3718" s="230"/>
      <c r="CH3718" s="230"/>
      <c r="CI3718" s="230"/>
      <c r="CJ3718" s="230"/>
    </row>
    <row r="3719" spans="1:88" ht="14.25" customHeight="1">
      <c r="A3719" s="123"/>
      <c r="B3719" s="122"/>
      <c r="C3719" s="123"/>
      <c r="E3719" s="224"/>
      <c r="F3719" s="224"/>
      <c r="G3719" s="224"/>
      <c r="H3719" s="224"/>
      <c r="I3719" s="232"/>
      <c r="J3719" s="224"/>
      <c r="K3719" s="224"/>
      <c r="L3719" s="224"/>
      <c r="M3719" s="233"/>
      <c r="N3719" s="224"/>
      <c r="P3719" s="233"/>
      <c r="Q3719" s="154"/>
      <c r="R3719" s="154"/>
      <c r="S3719" s="154"/>
      <c r="T3719" s="154"/>
      <c r="U3719" s="236"/>
      <c r="V3719" s="225"/>
      <c r="W3719" s="246"/>
      <c r="X3719" s="247"/>
      <c r="Y3719" s="248"/>
      <c r="Z3719" s="249"/>
      <c r="AA3719" s="249"/>
      <c r="AB3719" s="256"/>
      <c r="AC3719" s="256"/>
      <c r="AD3719" s="230"/>
      <c r="AE3719" s="251"/>
      <c r="AF3719" s="252"/>
      <c r="AG3719" s="255"/>
      <c r="AH3719" s="253"/>
      <c r="AI3719" s="230"/>
      <c r="AJ3719" s="230"/>
      <c r="AK3719" s="230"/>
      <c r="AL3719" s="230"/>
      <c r="AM3719" s="230"/>
      <c r="AN3719" s="230"/>
      <c r="AO3719" s="230"/>
      <c r="AP3719" s="230"/>
      <c r="AQ3719" s="230"/>
      <c r="AR3719" s="249"/>
      <c r="AS3719" s="230"/>
      <c r="AT3719" s="230"/>
      <c r="AU3719" s="230"/>
      <c r="AV3719" s="230"/>
      <c r="AW3719" s="230"/>
      <c r="AX3719" s="230"/>
      <c r="AY3719" s="230"/>
      <c r="AZ3719" s="230"/>
      <c r="BA3719" s="230"/>
      <c r="BB3719" s="230"/>
      <c r="BC3719" s="230"/>
      <c r="BD3719" s="230"/>
      <c r="BE3719" s="230"/>
      <c r="BF3719" s="230"/>
      <c r="BG3719" s="230"/>
      <c r="BH3719" s="230"/>
      <c r="BI3719" s="230"/>
      <c r="BJ3719" s="230"/>
      <c r="BK3719" s="230"/>
      <c r="BL3719" s="230"/>
      <c r="BM3719" s="230"/>
      <c r="BN3719" s="230"/>
      <c r="BO3719" s="230"/>
      <c r="BP3719" s="230"/>
      <c r="BQ3719" s="230"/>
      <c r="BR3719" s="230"/>
      <c r="BS3719" s="230"/>
      <c r="BT3719" s="230"/>
      <c r="BU3719" s="230"/>
      <c r="BV3719" s="230"/>
      <c r="BW3719" s="230"/>
      <c r="BX3719" s="230"/>
      <c r="BY3719" s="230"/>
      <c r="BZ3719" s="230"/>
      <c r="CA3719" s="230"/>
      <c r="CB3719" s="230"/>
      <c r="CC3719" s="230"/>
      <c r="CD3719" s="230"/>
      <c r="CE3719" s="230"/>
      <c r="CF3719" s="230"/>
      <c r="CG3719" s="230"/>
      <c r="CH3719" s="230"/>
      <c r="CI3719" s="230"/>
      <c r="CJ3719" s="230"/>
    </row>
    <row r="3720" spans="1:88" ht="14.25" customHeight="1">
      <c r="A3720" s="123"/>
      <c r="B3720" s="122"/>
      <c r="C3720" s="123"/>
      <c r="E3720" s="224"/>
      <c r="F3720" s="224"/>
      <c r="G3720" s="224"/>
      <c r="H3720" s="224"/>
      <c r="I3720" s="232"/>
      <c r="J3720" s="224"/>
      <c r="K3720" s="224"/>
      <c r="L3720" s="224"/>
      <c r="M3720" s="233"/>
      <c r="N3720" s="224"/>
      <c r="P3720" s="233"/>
      <c r="Q3720" s="154"/>
      <c r="R3720" s="154"/>
      <c r="S3720" s="154"/>
      <c r="T3720" s="154"/>
      <c r="U3720" s="236"/>
      <c r="V3720" s="225"/>
      <c r="W3720" s="246"/>
      <c r="X3720" s="247"/>
      <c r="Y3720" s="248"/>
      <c r="Z3720" s="249"/>
      <c r="AA3720" s="249"/>
      <c r="AB3720" s="256"/>
      <c r="AC3720" s="256"/>
      <c r="AD3720" s="230"/>
      <c r="AE3720" s="251"/>
      <c r="AF3720" s="252"/>
      <c r="AG3720" s="255"/>
      <c r="AH3720" s="253"/>
      <c r="AI3720" s="230"/>
      <c r="AJ3720" s="230"/>
      <c r="AK3720" s="230"/>
      <c r="AL3720" s="230"/>
      <c r="AM3720" s="230"/>
      <c r="AN3720" s="230"/>
      <c r="AO3720" s="230"/>
      <c r="AP3720" s="230"/>
      <c r="AQ3720" s="230"/>
      <c r="AR3720" s="249"/>
      <c r="AS3720" s="230"/>
      <c r="AT3720" s="230"/>
      <c r="AU3720" s="230"/>
      <c r="AV3720" s="230"/>
      <c r="AW3720" s="230"/>
      <c r="AX3720" s="230"/>
      <c r="AY3720" s="230"/>
      <c r="AZ3720" s="230"/>
      <c r="BA3720" s="230"/>
      <c r="BB3720" s="230"/>
      <c r="BC3720" s="230"/>
      <c r="BD3720" s="230"/>
      <c r="BE3720" s="230"/>
      <c r="BF3720" s="230"/>
      <c r="BG3720" s="230"/>
      <c r="BH3720" s="230"/>
      <c r="BI3720" s="230"/>
      <c r="BJ3720" s="230"/>
      <c r="BK3720" s="230"/>
      <c r="BL3720" s="230"/>
      <c r="BM3720" s="230"/>
      <c r="BN3720" s="230"/>
      <c r="BO3720" s="230"/>
      <c r="BP3720" s="230"/>
      <c r="BQ3720" s="230"/>
      <c r="BR3720" s="230"/>
      <c r="BS3720" s="230"/>
      <c r="BT3720" s="230"/>
      <c r="BU3720" s="230"/>
      <c r="BV3720" s="230"/>
      <c r="BW3720" s="230"/>
      <c r="BX3720" s="230"/>
      <c r="BY3720" s="230"/>
      <c r="BZ3720" s="230"/>
      <c r="CA3720" s="230"/>
      <c r="CB3720" s="230"/>
      <c r="CC3720" s="230"/>
      <c r="CD3720" s="230"/>
      <c r="CE3720" s="230"/>
      <c r="CF3720" s="230"/>
      <c r="CG3720" s="230"/>
      <c r="CH3720" s="230"/>
      <c r="CI3720" s="230"/>
      <c r="CJ3720" s="230"/>
    </row>
    <row r="3721" spans="1:88" ht="14.25" customHeight="1">
      <c r="A3721" s="123"/>
      <c r="B3721" s="122"/>
      <c r="C3721" s="123"/>
      <c r="E3721" s="224"/>
      <c r="F3721" s="224"/>
      <c r="G3721" s="224"/>
      <c r="H3721" s="224"/>
      <c r="I3721" s="232"/>
      <c r="J3721" s="224"/>
      <c r="K3721" s="224"/>
      <c r="L3721" s="224"/>
      <c r="M3721" s="233"/>
      <c r="N3721" s="224"/>
      <c r="P3721" s="233"/>
      <c r="Q3721" s="154"/>
      <c r="R3721" s="154"/>
      <c r="S3721" s="154"/>
      <c r="T3721" s="154"/>
      <c r="U3721" s="236"/>
      <c r="V3721" s="225"/>
      <c r="W3721" s="246"/>
      <c r="X3721" s="247"/>
      <c r="Y3721" s="248"/>
      <c r="Z3721" s="249"/>
      <c r="AA3721" s="249"/>
      <c r="AB3721" s="256"/>
      <c r="AC3721" s="256"/>
      <c r="AD3721" s="230"/>
      <c r="AE3721" s="251"/>
      <c r="AF3721" s="252"/>
      <c r="AG3721" s="255"/>
      <c r="AH3721" s="253"/>
      <c r="AI3721" s="230"/>
      <c r="AJ3721" s="230"/>
      <c r="AK3721" s="230"/>
      <c r="AL3721" s="230"/>
      <c r="AM3721" s="230"/>
      <c r="AN3721" s="230"/>
      <c r="AO3721" s="230"/>
      <c r="AP3721" s="230"/>
      <c r="AQ3721" s="230"/>
      <c r="AR3721" s="249"/>
      <c r="AS3721" s="230"/>
      <c r="AT3721" s="230"/>
      <c r="AU3721" s="230"/>
      <c r="AV3721" s="230"/>
      <c r="AW3721" s="230"/>
      <c r="AX3721" s="230"/>
      <c r="AY3721" s="230"/>
      <c r="AZ3721" s="230"/>
      <c r="BA3721" s="230"/>
      <c r="BB3721" s="230"/>
      <c r="BC3721" s="230"/>
      <c r="BD3721" s="230"/>
      <c r="BE3721" s="230"/>
      <c r="BF3721" s="230"/>
      <c r="BG3721" s="230"/>
      <c r="BH3721" s="230"/>
      <c r="BI3721" s="230"/>
      <c r="BJ3721" s="230"/>
      <c r="BK3721" s="230"/>
      <c r="BL3721" s="230"/>
      <c r="BM3721" s="230"/>
      <c r="BN3721" s="230"/>
      <c r="BO3721" s="230"/>
      <c r="BP3721" s="230"/>
      <c r="BQ3721" s="230"/>
      <c r="BR3721" s="230"/>
      <c r="BS3721" s="230"/>
      <c r="BT3721" s="230"/>
      <c r="BU3721" s="230"/>
      <c r="BV3721" s="230"/>
      <c r="BW3721" s="230"/>
      <c r="BX3721" s="230"/>
      <c r="BY3721" s="230"/>
      <c r="BZ3721" s="230"/>
      <c r="CA3721" s="230"/>
      <c r="CB3721" s="230"/>
      <c r="CC3721" s="230"/>
      <c r="CD3721" s="230"/>
      <c r="CE3721" s="230"/>
      <c r="CF3721" s="230"/>
      <c r="CG3721" s="230"/>
      <c r="CH3721" s="230"/>
      <c r="CI3721" s="230"/>
      <c r="CJ3721" s="230"/>
    </row>
    <row r="3722" spans="1:88" ht="14.25" customHeight="1">
      <c r="A3722" s="123"/>
      <c r="B3722" s="122"/>
      <c r="C3722" s="123"/>
      <c r="E3722" s="224"/>
      <c r="F3722" s="224"/>
      <c r="G3722" s="224"/>
      <c r="H3722" s="224"/>
      <c r="I3722" s="232"/>
      <c r="J3722" s="224"/>
      <c r="K3722" s="224"/>
      <c r="L3722" s="224"/>
      <c r="M3722" s="233"/>
      <c r="N3722" s="224"/>
      <c r="P3722" s="233"/>
      <c r="Q3722" s="154"/>
      <c r="R3722" s="154"/>
      <c r="S3722" s="154"/>
      <c r="T3722" s="154"/>
      <c r="U3722" s="236"/>
      <c r="V3722" s="225"/>
      <c r="W3722" s="246"/>
      <c r="X3722" s="247"/>
      <c r="Y3722" s="248"/>
      <c r="Z3722" s="249"/>
      <c r="AA3722" s="249"/>
      <c r="AB3722" s="256"/>
      <c r="AC3722" s="256"/>
      <c r="AD3722" s="230"/>
      <c r="AE3722" s="251"/>
      <c r="AF3722" s="252"/>
      <c r="AG3722" s="255"/>
      <c r="AH3722" s="253"/>
      <c r="AI3722" s="230"/>
      <c r="AJ3722" s="230"/>
      <c r="AK3722" s="230"/>
      <c r="AL3722" s="230"/>
      <c r="AM3722" s="230"/>
      <c r="AN3722" s="230"/>
      <c r="AO3722" s="230"/>
      <c r="AP3722" s="230"/>
      <c r="AQ3722" s="230"/>
      <c r="AR3722" s="249"/>
      <c r="AS3722" s="230"/>
      <c r="AT3722" s="230"/>
      <c r="AU3722" s="230"/>
      <c r="AV3722" s="230"/>
      <c r="AW3722" s="230"/>
      <c r="AX3722" s="230"/>
      <c r="AY3722" s="230"/>
      <c r="AZ3722" s="230"/>
      <c r="BA3722" s="230"/>
      <c r="BB3722" s="230"/>
      <c r="BC3722" s="230"/>
      <c r="BD3722" s="230"/>
      <c r="BE3722" s="230"/>
      <c r="BF3722" s="230"/>
      <c r="BG3722" s="230"/>
      <c r="BH3722" s="230"/>
      <c r="BI3722" s="230"/>
      <c r="BJ3722" s="230"/>
      <c r="BK3722" s="230"/>
      <c r="BL3722" s="230"/>
      <c r="BM3722" s="230"/>
      <c r="BN3722" s="230"/>
      <c r="BO3722" s="230"/>
      <c r="BP3722" s="230"/>
      <c r="BQ3722" s="230"/>
      <c r="BR3722" s="230"/>
      <c r="BS3722" s="230"/>
      <c r="BT3722" s="230"/>
      <c r="BU3722" s="230"/>
      <c r="BV3722" s="230"/>
      <c r="BW3722" s="230"/>
      <c r="BX3722" s="230"/>
      <c r="BY3722" s="230"/>
      <c r="BZ3722" s="230"/>
      <c r="CA3722" s="230"/>
      <c r="CB3722" s="230"/>
      <c r="CC3722" s="230"/>
      <c r="CD3722" s="230"/>
      <c r="CE3722" s="230"/>
      <c r="CF3722" s="230"/>
      <c r="CG3722" s="230"/>
      <c r="CH3722" s="230"/>
      <c r="CI3722" s="230"/>
      <c r="CJ3722" s="230"/>
    </row>
    <row r="3723" spans="1:88" ht="14.25" customHeight="1">
      <c r="A3723" s="123"/>
      <c r="B3723" s="122"/>
      <c r="C3723" s="123"/>
      <c r="E3723" s="224"/>
      <c r="F3723" s="224"/>
      <c r="G3723" s="224"/>
      <c r="H3723" s="224"/>
      <c r="I3723" s="232"/>
      <c r="J3723" s="224"/>
      <c r="K3723" s="224"/>
      <c r="L3723" s="224"/>
      <c r="M3723" s="233"/>
      <c r="N3723" s="224"/>
      <c r="P3723" s="233"/>
      <c r="Q3723" s="154"/>
      <c r="R3723" s="154"/>
      <c r="S3723" s="154"/>
      <c r="T3723" s="154"/>
      <c r="U3723" s="236"/>
      <c r="V3723" s="225"/>
      <c r="W3723" s="246"/>
      <c r="X3723" s="247"/>
      <c r="Y3723" s="248"/>
      <c r="Z3723" s="249"/>
      <c r="AA3723" s="249"/>
      <c r="AB3723" s="256"/>
      <c r="AC3723" s="256"/>
      <c r="AD3723" s="230"/>
      <c r="AE3723" s="251"/>
      <c r="AF3723" s="252"/>
      <c r="AG3723" s="255"/>
      <c r="AH3723" s="253"/>
      <c r="AI3723" s="230"/>
      <c r="AJ3723" s="230"/>
      <c r="AK3723" s="230"/>
      <c r="AL3723" s="230"/>
      <c r="AM3723" s="230"/>
      <c r="AN3723" s="230"/>
      <c r="AO3723" s="230"/>
      <c r="AP3723" s="230"/>
      <c r="AQ3723" s="230"/>
      <c r="AR3723" s="249"/>
      <c r="AS3723" s="230"/>
      <c r="AT3723" s="230"/>
      <c r="AU3723" s="230"/>
      <c r="AV3723" s="230"/>
      <c r="AW3723" s="230"/>
      <c r="AX3723" s="230"/>
      <c r="AY3723" s="230"/>
      <c r="AZ3723" s="230"/>
      <c r="BA3723" s="230"/>
      <c r="BB3723" s="230"/>
      <c r="BC3723" s="230"/>
      <c r="BD3723" s="230"/>
      <c r="BE3723" s="230"/>
      <c r="BF3723" s="230"/>
      <c r="BG3723" s="230"/>
      <c r="BH3723" s="230"/>
      <c r="BI3723" s="230"/>
      <c r="BJ3723" s="230"/>
      <c r="BK3723" s="230"/>
      <c r="BL3723" s="230"/>
      <c r="BM3723" s="230"/>
      <c r="BN3723" s="230"/>
      <c r="BO3723" s="230"/>
      <c r="BP3723" s="230"/>
      <c r="BQ3723" s="230"/>
      <c r="BR3723" s="230"/>
      <c r="BS3723" s="230"/>
      <c r="BT3723" s="230"/>
      <c r="BU3723" s="230"/>
      <c r="BV3723" s="230"/>
      <c r="BW3723" s="230"/>
      <c r="BX3723" s="230"/>
      <c r="BY3723" s="230"/>
      <c r="BZ3723" s="230"/>
      <c r="CA3723" s="230"/>
      <c r="CB3723" s="230"/>
      <c r="CC3723" s="230"/>
      <c r="CD3723" s="230"/>
      <c r="CE3723" s="230"/>
      <c r="CF3723" s="230"/>
      <c r="CG3723" s="230"/>
      <c r="CH3723" s="230"/>
      <c r="CI3723" s="230"/>
      <c r="CJ3723" s="230"/>
    </row>
    <row r="3724" spans="1:88" ht="14.25" customHeight="1">
      <c r="A3724" s="123"/>
      <c r="B3724" s="122"/>
      <c r="C3724" s="123"/>
      <c r="E3724" s="224"/>
      <c r="F3724" s="224"/>
      <c r="G3724" s="224"/>
      <c r="H3724" s="224"/>
      <c r="I3724" s="232"/>
      <c r="J3724" s="224"/>
      <c r="K3724" s="224"/>
      <c r="L3724" s="224"/>
      <c r="M3724" s="233"/>
      <c r="N3724" s="224"/>
      <c r="P3724" s="233"/>
      <c r="Q3724" s="154"/>
      <c r="R3724" s="154"/>
      <c r="S3724" s="154"/>
      <c r="T3724" s="154"/>
      <c r="U3724" s="236"/>
      <c r="V3724" s="225"/>
      <c r="W3724" s="246"/>
      <c r="X3724" s="247"/>
      <c r="Y3724" s="248"/>
      <c r="Z3724" s="249"/>
      <c r="AA3724" s="249"/>
      <c r="AB3724" s="256"/>
      <c r="AC3724" s="256"/>
      <c r="AD3724" s="230"/>
      <c r="AE3724" s="251"/>
      <c r="AF3724" s="252"/>
      <c r="AG3724" s="255"/>
      <c r="AH3724" s="253"/>
      <c r="AI3724" s="230"/>
      <c r="AJ3724" s="230"/>
      <c r="AK3724" s="230"/>
      <c r="AL3724" s="230"/>
      <c r="AM3724" s="230"/>
      <c r="AN3724" s="230"/>
      <c r="AO3724" s="230"/>
      <c r="AP3724" s="230"/>
      <c r="AQ3724" s="230"/>
      <c r="AR3724" s="249"/>
      <c r="AS3724" s="230"/>
      <c r="AT3724" s="230"/>
      <c r="AU3724" s="230"/>
      <c r="AV3724" s="230"/>
      <c r="AW3724" s="230"/>
      <c r="AX3724" s="230"/>
      <c r="AY3724" s="230"/>
      <c r="AZ3724" s="230"/>
      <c r="BA3724" s="230"/>
      <c r="BB3724" s="230"/>
      <c r="BC3724" s="230"/>
      <c r="BD3724" s="230"/>
      <c r="BE3724" s="230"/>
      <c r="BF3724" s="230"/>
      <c r="BG3724" s="230"/>
      <c r="BH3724" s="230"/>
      <c r="BI3724" s="230"/>
      <c r="BJ3724" s="230"/>
      <c r="BK3724" s="230"/>
      <c r="BL3724" s="230"/>
      <c r="BM3724" s="230"/>
      <c r="BN3724" s="230"/>
      <c r="BO3724" s="230"/>
      <c r="BP3724" s="230"/>
      <c r="BQ3724" s="230"/>
      <c r="BR3724" s="230"/>
      <c r="BS3724" s="230"/>
      <c r="BT3724" s="230"/>
      <c r="BU3724" s="230"/>
      <c r="BV3724" s="230"/>
      <c r="BW3724" s="230"/>
      <c r="BX3724" s="230"/>
      <c r="BY3724" s="230"/>
      <c r="BZ3724" s="230"/>
      <c r="CA3724" s="230"/>
      <c r="CB3724" s="230"/>
      <c r="CC3724" s="230"/>
      <c r="CD3724" s="230"/>
      <c r="CE3724" s="230"/>
      <c r="CF3724" s="230"/>
      <c r="CG3724" s="230"/>
      <c r="CH3724" s="230"/>
      <c r="CI3724" s="230"/>
      <c r="CJ3724" s="230"/>
    </row>
    <row r="3725" spans="1:88" ht="14.25" customHeight="1">
      <c r="A3725" s="123"/>
      <c r="B3725" s="122"/>
      <c r="C3725" s="123"/>
      <c r="E3725" s="224"/>
      <c r="F3725" s="224"/>
      <c r="G3725" s="224"/>
      <c r="H3725" s="224"/>
      <c r="I3725" s="232"/>
      <c r="J3725" s="224"/>
      <c r="K3725" s="224"/>
      <c r="L3725" s="224"/>
      <c r="M3725" s="233"/>
      <c r="N3725" s="224"/>
      <c r="P3725" s="233"/>
      <c r="Q3725" s="154"/>
      <c r="R3725" s="154"/>
      <c r="S3725" s="154"/>
      <c r="T3725" s="154"/>
      <c r="U3725" s="236"/>
      <c r="V3725" s="225"/>
      <c r="W3725" s="246"/>
      <c r="X3725" s="247"/>
      <c r="Y3725" s="248"/>
      <c r="Z3725" s="249"/>
      <c r="AA3725" s="249"/>
      <c r="AB3725" s="256"/>
      <c r="AC3725" s="256"/>
      <c r="AD3725" s="230"/>
      <c r="AE3725" s="251"/>
      <c r="AF3725" s="252"/>
      <c r="AG3725" s="255"/>
      <c r="AH3725" s="253"/>
      <c r="AI3725" s="230"/>
      <c r="AJ3725" s="230"/>
      <c r="AK3725" s="230"/>
      <c r="AL3725" s="230"/>
      <c r="AM3725" s="230"/>
      <c r="AN3725" s="230"/>
      <c r="AO3725" s="230"/>
      <c r="AP3725" s="230"/>
      <c r="AQ3725" s="230"/>
      <c r="AR3725" s="249"/>
      <c r="AS3725" s="230"/>
      <c r="AT3725" s="230"/>
      <c r="AU3725" s="230"/>
      <c r="AV3725" s="230"/>
      <c r="AW3725" s="230"/>
      <c r="AX3725" s="230"/>
      <c r="AY3725" s="230"/>
      <c r="AZ3725" s="230"/>
      <c r="BA3725" s="230"/>
      <c r="BB3725" s="230"/>
      <c r="BC3725" s="230"/>
      <c r="BD3725" s="230"/>
      <c r="BE3725" s="230"/>
      <c r="BF3725" s="230"/>
      <c r="BG3725" s="230"/>
      <c r="BH3725" s="230"/>
      <c r="BI3725" s="230"/>
      <c r="BJ3725" s="230"/>
      <c r="BK3725" s="230"/>
      <c r="BL3725" s="230"/>
      <c r="BM3725" s="230"/>
      <c r="BN3725" s="230"/>
      <c r="BO3725" s="230"/>
      <c r="BP3725" s="230"/>
      <c r="BQ3725" s="230"/>
      <c r="BR3725" s="230"/>
      <c r="BS3725" s="230"/>
      <c r="BT3725" s="230"/>
      <c r="BU3725" s="230"/>
      <c r="BV3725" s="230"/>
      <c r="BW3725" s="230"/>
      <c r="BX3725" s="230"/>
      <c r="BY3725" s="230"/>
      <c r="BZ3725" s="230"/>
      <c r="CA3725" s="230"/>
      <c r="CB3725" s="230"/>
      <c r="CC3725" s="230"/>
      <c r="CD3725" s="230"/>
      <c r="CE3725" s="230"/>
      <c r="CF3725" s="230"/>
      <c r="CG3725" s="230"/>
      <c r="CH3725" s="230"/>
      <c r="CI3725" s="230"/>
      <c r="CJ3725" s="230"/>
    </row>
    <row r="3726" spans="1:88" ht="14.25" customHeight="1">
      <c r="A3726" s="123"/>
      <c r="B3726" s="122"/>
      <c r="C3726" s="123"/>
      <c r="E3726" s="224"/>
      <c r="F3726" s="224"/>
      <c r="G3726" s="224"/>
      <c r="H3726" s="224"/>
      <c r="I3726" s="232"/>
      <c r="J3726" s="224"/>
      <c r="K3726" s="224"/>
      <c r="L3726" s="224"/>
      <c r="M3726" s="233"/>
      <c r="N3726" s="224"/>
      <c r="P3726" s="233"/>
      <c r="Q3726" s="154"/>
      <c r="R3726" s="154"/>
      <c r="S3726" s="154"/>
      <c r="T3726" s="154"/>
      <c r="U3726" s="236"/>
      <c r="V3726" s="225"/>
      <c r="W3726" s="246"/>
      <c r="X3726" s="247"/>
      <c r="Y3726" s="248"/>
      <c r="Z3726" s="249"/>
      <c r="AA3726" s="249"/>
      <c r="AB3726" s="256"/>
      <c r="AC3726" s="256"/>
      <c r="AD3726" s="230"/>
      <c r="AE3726" s="251"/>
      <c r="AF3726" s="252"/>
      <c r="AG3726" s="255"/>
      <c r="AH3726" s="253"/>
      <c r="AI3726" s="230"/>
      <c r="AJ3726" s="230"/>
      <c r="AK3726" s="230"/>
      <c r="AL3726" s="230"/>
      <c r="AM3726" s="230"/>
      <c r="AN3726" s="230"/>
      <c r="AO3726" s="230"/>
      <c r="AP3726" s="230"/>
      <c r="AQ3726" s="230"/>
      <c r="AR3726" s="249"/>
      <c r="AS3726" s="230"/>
      <c r="AT3726" s="230"/>
      <c r="AU3726" s="230"/>
      <c r="AV3726" s="230"/>
      <c r="AW3726" s="230"/>
      <c r="AX3726" s="230"/>
      <c r="AY3726" s="230"/>
      <c r="AZ3726" s="230"/>
      <c r="BA3726" s="230"/>
      <c r="BB3726" s="230"/>
      <c r="BC3726" s="230"/>
      <c r="BD3726" s="230"/>
      <c r="BE3726" s="230"/>
      <c r="BF3726" s="230"/>
      <c r="BG3726" s="230"/>
      <c r="BH3726" s="230"/>
      <c r="BI3726" s="230"/>
      <c r="BJ3726" s="230"/>
      <c r="BK3726" s="230"/>
      <c r="BL3726" s="230"/>
      <c r="BM3726" s="230"/>
      <c r="BN3726" s="230"/>
      <c r="BO3726" s="230"/>
      <c r="BP3726" s="230"/>
      <c r="BQ3726" s="230"/>
      <c r="BR3726" s="230"/>
      <c r="BS3726" s="230"/>
      <c r="BT3726" s="230"/>
      <c r="BU3726" s="230"/>
      <c r="BV3726" s="230"/>
      <c r="BW3726" s="230"/>
      <c r="BX3726" s="230"/>
      <c r="BY3726" s="230"/>
      <c r="BZ3726" s="230"/>
      <c r="CA3726" s="230"/>
      <c r="CB3726" s="230"/>
      <c r="CC3726" s="230"/>
      <c r="CD3726" s="230"/>
      <c r="CE3726" s="230"/>
      <c r="CF3726" s="230"/>
      <c r="CG3726" s="230"/>
      <c r="CH3726" s="230"/>
      <c r="CI3726" s="230"/>
      <c r="CJ3726" s="230"/>
    </row>
    <row r="3727" spans="1:88" ht="14.25" customHeight="1">
      <c r="A3727" s="123"/>
      <c r="B3727" s="122"/>
      <c r="C3727" s="123"/>
      <c r="E3727" s="224"/>
      <c r="F3727" s="224"/>
      <c r="G3727" s="224"/>
      <c r="H3727" s="224"/>
      <c r="I3727" s="232"/>
      <c r="J3727" s="224"/>
      <c r="K3727" s="224"/>
      <c r="L3727" s="224"/>
      <c r="M3727" s="233"/>
      <c r="N3727" s="224"/>
      <c r="P3727" s="233"/>
      <c r="Q3727" s="154"/>
      <c r="R3727" s="154"/>
      <c r="S3727" s="154"/>
      <c r="T3727" s="154"/>
      <c r="U3727" s="236"/>
      <c r="V3727" s="225"/>
      <c r="W3727" s="246"/>
      <c r="X3727" s="247"/>
      <c r="Y3727" s="248"/>
      <c r="Z3727" s="249"/>
      <c r="AA3727" s="249"/>
      <c r="AB3727" s="256"/>
      <c r="AC3727" s="256"/>
      <c r="AD3727" s="230"/>
      <c r="AE3727" s="251"/>
      <c r="AF3727" s="252"/>
      <c r="AG3727" s="255"/>
      <c r="AH3727" s="253"/>
      <c r="AI3727" s="230"/>
      <c r="AJ3727" s="230"/>
      <c r="AK3727" s="230"/>
      <c r="AL3727" s="230"/>
      <c r="AM3727" s="230"/>
      <c r="AN3727" s="230"/>
      <c r="AO3727" s="230"/>
      <c r="AP3727" s="230"/>
      <c r="AQ3727" s="230"/>
      <c r="AR3727" s="249"/>
      <c r="AS3727" s="230"/>
      <c r="AT3727" s="230"/>
      <c r="AU3727" s="230"/>
      <c r="AV3727" s="230"/>
      <c r="AW3727" s="230"/>
      <c r="AX3727" s="230"/>
      <c r="AY3727" s="230"/>
      <c r="AZ3727" s="230"/>
      <c r="BA3727" s="230"/>
      <c r="BB3727" s="230"/>
      <c r="BC3727" s="230"/>
      <c r="BD3727" s="230"/>
      <c r="BE3727" s="230"/>
      <c r="BF3727" s="230"/>
      <c r="BG3727" s="230"/>
      <c r="BH3727" s="230"/>
      <c r="BI3727" s="230"/>
      <c r="BJ3727" s="230"/>
      <c r="BK3727" s="230"/>
      <c r="BL3727" s="230"/>
      <c r="BM3727" s="230"/>
      <c r="BN3727" s="230"/>
      <c r="BO3727" s="230"/>
      <c r="BP3727" s="230"/>
      <c r="BQ3727" s="230"/>
      <c r="BR3727" s="230"/>
      <c r="BS3727" s="230"/>
      <c r="BT3727" s="230"/>
      <c r="BU3727" s="230"/>
      <c r="BV3727" s="230"/>
      <c r="BW3727" s="230"/>
      <c r="BX3727" s="230"/>
      <c r="BY3727" s="230"/>
      <c r="BZ3727" s="230"/>
      <c r="CA3727" s="230"/>
      <c r="CB3727" s="230"/>
      <c r="CC3727" s="230"/>
      <c r="CD3727" s="230"/>
      <c r="CE3727" s="230"/>
      <c r="CF3727" s="230"/>
      <c r="CG3727" s="230"/>
      <c r="CH3727" s="230"/>
      <c r="CI3727" s="230"/>
      <c r="CJ3727" s="230"/>
    </row>
    <row r="3728" spans="1:88" ht="14.25" customHeight="1">
      <c r="A3728" s="123"/>
      <c r="B3728" s="122"/>
      <c r="C3728" s="123"/>
      <c r="E3728" s="224"/>
      <c r="F3728" s="224"/>
      <c r="G3728" s="224"/>
      <c r="H3728" s="224"/>
      <c r="I3728" s="232"/>
      <c r="J3728" s="224"/>
      <c r="K3728" s="224"/>
      <c r="L3728" s="224"/>
      <c r="M3728" s="233"/>
      <c r="N3728" s="224"/>
      <c r="P3728" s="233"/>
      <c r="Q3728" s="154"/>
      <c r="R3728" s="154"/>
      <c r="S3728" s="154"/>
      <c r="T3728" s="154"/>
      <c r="U3728" s="236"/>
      <c r="V3728" s="225"/>
      <c r="W3728" s="246"/>
      <c r="X3728" s="247"/>
      <c r="Y3728" s="248"/>
      <c r="Z3728" s="249"/>
      <c r="AA3728" s="249"/>
      <c r="AB3728" s="256"/>
      <c r="AC3728" s="256"/>
      <c r="AD3728" s="230"/>
      <c r="AE3728" s="251"/>
      <c r="AF3728" s="252"/>
      <c r="AG3728" s="255"/>
      <c r="AH3728" s="253"/>
      <c r="AI3728" s="230"/>
      <c r="AJ3728" s="230"/>
      <c r="AK3728" s="230"/>
      <c r="AL3728" s="230"/>
      <c r="AM3728" s="230"/>
      <c r="AN3728" s="230"/>
      <c r="AO3728" s="230"/>
      <c r="AP3728" s="230"/>
      <c r="AQ3728" s="230"/>
      <c r="AR3728" s="249"/>
      <c r="AS3728" s="230"/>
      <c r="AT3728" s="230"/>
      <c r="AU3728" s="230"/>
      <c r="AV3728" s="230"/>
      <c r="AW3728" s="230"/>
      <c r="AX3728" s="230"/>
      <c r="AY3728" s="230"/>
      <c r="AZ3728" s="230"/>
      <c r="BA3728" s="230"/>
      <c r="BB3728" s="230"/>
      <c r="BC3728" s="230"/>
      <c r="BD3728" s="230"/>
      <c r="BE3728" s="230"/>
      <c r="BF3728" s="230"/>
      <c r="BG3728" s="230"/>
      <c r="BH3728" s="230"/>
      <c r="BI3728" s="230"/>
      <c r="BJ3728" s="230"/>
      <c r="BK3728" s="230"/>
      <c r="BL3728" s="230"/>
      <c r="BM3728" s="230"/>
      <c r="BN3728" s="230"/>
      <c r="BO3728" s="230"/>
      <c r="BP3728" s="230"/>
      <c r="BQ3728" s="230"/>
      <c r="BR3728" s="230"/>
      <c r="BS3728" s="230"/>
      <c r="BT3728" s="230"/>
      <c r="BU3728" s="230"/>
      <c r="BV3728" s="230"/>
      <c r="BW3728" s="230"/>
      <c r="BX3728" s="230"/>
      <c r="BY3728" s="230"/>
      <c r="BZ3728" s="230"/>
      <c r="CA3728" s="230"/>
      <c r="CB3728" s="230"/>
      <c r="CC3728" s="230"/>
      <c r="CD3728" s="230"/>
      <c r="CE3728" s="230"/>
      <c r="CF3728" s="230"/>
      <c r="CG3728" s="230"/>
      <c r="CH3728" s="230"/>
      <c r="CI3728" s="230"/>
      <c r="CJ3728" s="230"/>
    </row>
    <row r="3729" spans="1:88" ht="14.25" customHeight="1">
      <c r="A3729" s="123"/>
      <c r="B3729" s="122"/>
      <c r="C3729" s="123"/>
      <c r="E3729" s="224"/>
      <c r="F3729" s="224"/>
      <c r="G3729" s="224"/>
      <c r="H3729" s="224"/>
      <c r="I3729" s="232"/>
      <c r="J3729" s="224"/>
      <c r="K3729" s="224"/>
      <c r="L3729" s="224"/>
      <c r="M3729" s="233"/>
      <c r="N3729" s="224"/>
      <c r="P3729" s="233"/>
      <c r="Q3729" s="154"/>
      <c r="R3729" s="154"/>
      <c r="S3729" s="154"/>
      <c r="T3729" s="154"/>
      <c r="U3729" s="236"/>
      <c r="V3729" s="225"/>
      <c r="W3729" s="246"/>
      <c r="X3729" s="247"/>
      <c r="Y3729" s="248"/>
      <c r="Z3729" s="249"/>
      <c r="AA3729" s="249"/>
      <c r="AB3729" s="256"/>
      <c r="AC3729" s="256"/>
      <c r="AD3729" s="230"/>
      <c r="AE3729" s="251"/>
      <c r="AF3729" s="252"/>
      <c r="AG3729" s="255"/>
      <c r="AH3729" s="253"/>
      <c r="AI3729" s="230"/>
      <c r="AJ3729" s="230"/>
      <c r="AK3729" s="230"/>
      <c r="AL3729" s="230"/>
      <c r="AM3729" s="230"/>
      <c r="AN3729" s="230"/>
      <c r="AO3729" s="230"/>
      <c r="AP3729" s="230"/>
      <c r="AQ3729" s="230"/>
      <c r="AR3729" s="249"/>
      <c r="AS3729" s="230"/>
      <c r="AT3729" s="230"/>
      <c r="AU3729" s="230"/>
      <c r="AV3729" s="230"/>
      <c r="AW3729" s="230"/>
      <c r="AX3729" s="230"/>
      <c r="AY3729" s="230"/>
      <c r="AZ3729" s="230"/>
      <c r="BA3729" s="230"/>
      <c r="BB3729" s="230"/>
      <c r="BC3729" s="230"/>
      <c r="BD3729" s="230"/>
      <c r="BE3729" s="230"/>
      <c r="BF3729" s="230"/>
      <c r="BG3729" s="230"/>
      <c r="BH3729" s="230"/>
      <c r="BI3729" s="230"/>
      <c r="BJ3729" s="230"/>
      <c r="BK3729" s="230"/>
      <c r="BL3729" s="230"/>
      <c r="BM3729" s="230"/>
      <c r="BN3729" s="230"/>
      <c r="BO3729" s="230"/>
      <c r="BP3729" s="230"/>
      <c r="BQ3729" s="230"/>
      <c r="BR3729" s="230"/>
      <c r="BS3729" s="230"/>
      <c r="BT3729" s="230"/>
      <c r="BU3729" s="230"/>
      <c r="BV3729" s="230"/>
      <c r="BW3729" s="230"/>
      <c r="BX3729" s="230"/>
      <c r="BY3729" s="230"/>
      <c r="BZ3729" s="230"/>
      <c r="CA3729" s="230"/>
      <c r="CB3729" s="230"/>
      <c r="CC3729" s="230"/>
      <c r="CD3729" s="230"/>
      <c r="CE3729" s="230"/>
      <c r="CF3729" s="230"/>
      <c r="CG3729" s="230"/>
      <c r="CH3729" s="230"/>
      <c r="CI3729" s="230"/>
      <c r="CJ3729" s="230"/>
    </row>
    <row r="3730" spans="1:88" ht="14.25" customHeight="1">
      <c r="A3730" s="123"/>
      <c r="B3730" s="122"/>
      <c r="C3730" s="123"/>
      <c r="E3730" s="224"/>
      <c r="F3730" s="224"/>
      <c r="G3730" s="224"/>
      <c r="H3730" s="224"/>
      <c r="I3730" s="232"/>
      <c r="J3730" s="224"/>
      <c r="K3730" s="224"/>
      <c r="L3730" s="224"/>
      <c r="M3730" s="233"/>
      <c r="N3730" s="224"/>
      <c r="P3730" s="233"/>
      <c r="Q3730" s="154"/>
      <c r="R3730" s="154"/>
      <c r="S3730" s="154"/>
      <c r="T3730" s="154"/>
      <c r="U3730" s="236"/>
      <c r="V3730" s="225"/>
      <c r="W3730" s="246"/>
      <c r="X3730" s="247"/>
      <c r="Y3730" s="248"/>
      <c r="Z3730" s="249"/>
      <c r="AA3730" s="249"/>
      <c r="AB3730" s="256"/>
      <c r="AC3730" s="256"/>
      <c r="AD3730" s="230"/>
      <c r="AE3730" s="251"/>
      <c r="AF3730" s="252"/>
      <c r="AG3730" s="255"/>
      <c r="AH3730" s="253"/>
      <c r="AI3730" s="230"/>
      <c r="AJ3730" s="230"/>
      <c r="AK3730" s="230"/>
      <c r="AL3730" s="230"/>
      <c r="AM3730" s="230"/>
      <c r="AN3730" s="230"/>
      <c r="AO3730" s="230"/>
      <c r="AP3730" s="230"/>
      <c r="AQ3730" s="230"/>
      <c r="AR3730" s="249"/>
      <c r="AS3730" s="230"/>
      <c r="AT3730" s="230"/>
      <c r="AU3730" s="230"/>
      <c r="AV3730" s="230"/>
      <c r="AW3730" s="230"/>
      <c r="AX3730" s="230"/>
      <c r="AY3730" s="230"/>
      <c r="AZ3730" s="230"/>
      <c r="BA3730" s="230"/>
      <c r="BB3730" s="230"/>
      <c r="BC3730" s="230"/>
      <c r="BD3730" s="230"/>
      <c r="BE3730" s="230"/>
      <c r="BF3730" s="230"/>
      <c r="BG3730" s="230"/>
      <c r="BH3730" s="230"/>
      <c r="BI3730" s="230"/>
      <c r="BJ3730" s="230"/>
      <c r="BK3730" s="230"/>
      <c r="BL3730" s="230"/>
      <c r="BM3730" s="230"/>
      <c r="BN3730" s="230"/>
      <c r="BO3730" s="230"/>
      <c r="BP3730" s="230"/>
      <c r="BQ3730" s="230"/>
      <c r="BR3730" s="230"/>
      <c r="BS3730" s="230"/>
      <c r="BT3730" s="230"/>
      <c r="BU3730" s="230"/>
      <c r="BV3730" s="230"/>
      <c r="BW3730" s="230"/>
      <c r="BX3730" s="230"/>
      <c r="BY3730" s="230"/>
      <c r="BZ3730" s="230"/>
      <c r="CA3730" s="230"/>
      <c r="CB3730" s="230"/>
      <c r="CC3730" s="230"/>
      <c r="CD3730" s="230"/>
      <c r="CE3730" s="230"/>
      <c r="CF3730" s="230"/>
      <c r="CG3730" s="230"/>
      <c r="CH3730" s="230"/>
      <c r="CI3730" s="230"/>
      <c r="CJ3730" s="230"/>
    </row>
    <row r="3731" spans="1:88" ht="14.25" customHeight="1">
      <c r="A3731" s="123"/>
      <c r="B3731" s="122"/>
      <c r="C3731" s="123"/>
      <c r="E3731" s="224"/>
      <c r="F3731" s="224"/>
      <c r="G3731" s="224"/>
      <c r="H3731" s="224"/>
      <c r="I3731" s="232"/>
      <c r="J3731" s="224"/>
      <c r="K3731" s="224"/>
      <c r="L3731" s="224"/>
      <c r="M3731" s="233"/>
      <c r="N3731" s="224"/>
      <c r="P3731" s="233"/>
      <c r="Q3731" s="154"/>
      <c r="R3731" s="154"/>
      <c r="S3731" s="154"/>
      <c r="T3731" s="154"/>
      <c r="U3731" s="236"/>
      <c r="V3731" s="225"/>
      <c r="W3731" s="246"/>
      <c r="X3731" s="247"/>
      <c r="Y3731" s="248"/>
      <c r="Z3731" s="249"/>
      <c r="AA3731" s="249"/>
      <c r="AB3731" s="256"/>
      <c r="AC3731" s="256"/>
      <c r="AD3731" s="230"/>
      <c r="AE3731" s="251"/>
      <c r="AF3731" s="252"/>
      <c r="AG3731" s="255"/>
      <c r="AH3731" s="253"/>
      <c r="AI3731" s="230"/>
      <c r="AJ3731" s="230"/>
      <c r="AK3731" s="230"/>
      <c r="AL3731" s="230"/>
      <c r="AM3731" s="230"/>
      <c r="AN3731" s="230"/>
      <c r="AO3731" s="230"/>
      <c r="AP3731" s="230"/>
      <c r="AQ3731" s="230"/>
      <c r="AR3731" s="249"/>
      <c r="AS3731" s="230"/>
      <c r="AT3731" s="230"/>
      <c r="AU3731" s="230"/>
      <c r="AV3731" s="230"/>
      <c r="AW3731" s="230"/>
      <c r="AX3731" s="230"/>
      <c r="AY3731" s="230"/>
      <c r="AZ3731" s="230"/>
      <c r="BA3731" s="230"/>
      <c r="BB3731" s="230"/>
      <c r="BC3731" s="230"/>
      <c r="BD3731" s="230"/>
      <c r="BE3731" s="230"/>
      <c r="BF3731" s="230"/>
      <c r="BG3731" s="230"/>
      <c r="BH3731" s="230"/>
      <c r="BI3731" s="230"/>
      <c r="BJ3731" s="230"/>
      <c r="BK3731" s="230"/>
      <c r="BL3731" s="230"/>
      <c r="BM3731" s="230"/>
      <c r="BN3731" s="230"/>
      <c r="BO3731" s="230"/>
      <c r="BP3731" s="230"/>
      <c r="BQ3731" s="230"/>
      <c r="BR3731" s="230"/>
      <c r="BS3731" s="230"/>
      <c r="BT3731" s="230"/>
      <c r="BU3731" s="230"/>
      <c r="BV3731" s="230"/>
      <c r="BW3731" s="230"/>
      <c r="BX3731" s="230"/>
      <c r="BY3731" s="230"/>
      <c r="BZ3731" s="230"/>
      <c r="CA3731" s="230"/>
      <c r="CB3731" s="230"/>
      <c r="CC3731" s="230"/>
      <c r="CD3731" s="230"/>
      <c r="CE3731" s="230"/>
      <c r="CF3731" s="230"/>
      <c r="CG3731" s="230"/>
      <c r="CH3731" s="230"/>
      <c r="CI3731" s="230"/>
      <c r="CJ3731" s="230"/>
    </row>
    <row r="3732" spans="1:88" ht="14.25" customHeight="1">
      <c r="A3732" s="123"/>
      <c r="B3732" s="122"/>
      <c r="C3732" s="123"/>
      <c r="E3732" s="224"/>
      <c r="F3732" s="224"/>
      <c r="G3732" s="224"/>
      <c r="H3732" s="224"/>
      <c r="I3732" s="232"/>
      <c r="J3732" s="224"/>
      <c r="K3732" s="224"/>
      <c r="L3732" s="224"/>
      <c r="M3732" s="233"/>
      <c r="N3732" s="224"/>
      <c r="P3732" s="233"/>
      <c r="Q3732" s="154"/>
      <c r="R3732" s="154"/>
      <c r="S3732" s="154"/>
      <c r="T3732" s="154"/>
      <c r="U3732" s="236"/>
      <c r="V3732" s="225"/>
      <c r="W3732" s="246"/>
      <c r="X3732" s="247"/>
      <c r="Y3732" s="248"/>
      <c r="Z3732" s="249"/>
      <c r="AA3732" s="249"/>
      <c r="AB3732" s="256"/>
      <c r="AC3732" s="256"/>
      <c r="AD3732" s="230"/>
      <c r="AE3732" s="251"/>
      <c r="AF3732" s="252"/>
      <c r="AG3732" s="255"/>
      <c r="AH3732" s="253"/>
      <c r="AI3732" s="230"/>
      <c r="AJ3732" s="230"/>
      <c r="AK3732" s="230"/>
      <c r="AL3732" s="230"/>
      <c r="AM3732" s="230"/>
      <c r="AN3732" s="230"/>
      <c r="AO3732" s="230"/>
      <c r="AP3732" s="230"/>
      <c r="AQ3732" s="230"/>
      <c r="AR3732" s="249"/>
      <c r="AS3732" s="230"/>
      <c r="AT3732" s="230"/>
      <c r="AU3732" s="230"/>
      <c r="AV3732" s="230"/>
      <c r="AW3732" s="230"/>
      <c r="AX3732" s="230"/>
      <c r="AY3732" s="230"/>
      <c r="AZ3732" s="230"/>
      <c r="BA3732" s="230"/>
      <c r="BB3732" s="230"/>
      <c r="BC3732" s="230"/>
      <c r="BD3732" s="230"/>
      <c r="BE3732" s="230"/>
      <c r="BF3732" s="230"/>
      <c r="BG3732" s="230"/>
      <c r="BH3732" s="230"/>
      <c r="BI3732" s="230"/>
      <c r="BJ3732" s="230"/>
      <c r="BK3732" s="230"/>
      <c r="BL3732" s="230"/>
      <c r="BM3732" s="230"/>
      <c r="BN3732" s="230"/>
      <c r="BO3732" s="230"/>
      <c r="BP3732" s="230"/>
      <c r="BQ3732" s="230"/>
      <c r="BR3732" s="230"/>
      <c r="BS3732" s="230"/>
      <c r="BT3732" s="230"/>
      <c r="BU3732" s="230"/>
      <c r="BV3732" s="230"/>
      <c r="BW3732" s="230"/>
      <c r="BX3732" s="230"/>
      <c r="BY3732" s="230"/>
      <c r="BZ3732" s="230"/>
      <c r="CA3732" s="230"/>
      <c r="CB3732" s="230"/>
      <c r="CC3732" s="230"/>
      <c r="CD3732" s="230"/>
      <c r="CE3732" s="230"/>
      <c r="CF3732" s="230"/>
      <c r="CG3732" s="230"/>
      <c r="CH3732" s="230"/>
      <c r="CI3732" s="230"/>
      <c r="CJ3732" s="230"/>
    </row>
    <row r="3733" spans="1:88" ht="14.25" customHeight="1">
      <c r="A3733" s="123"/>
      <c r="B3733" s="122"/>
      <c r="C3733" s="123"/>
      <c r="E3733" s="224"/>
      <c r="F3733" s="224"/>
      <c r="G3733" s="224"/>
      <c r="H3733" s="224"/>
      <c r="I3733" s="232"/>
      <c r="J3733" s="224"/>
      <c r="K3733" s="224"/>
      <c r="L3733" s="224"/>
      <c r="M3733" s="233"/>
      <c r="N3733" s="224"/>
      <c r="P3733" s="233"/>
      <c r="Q3733" s="154"/>
      <c r="R3733" s="154"/>
      <c r="S3733" s="154"/>
      <c r="T3733" s="154"/>
      <c r="U3733" s="236"/>
      <c r="V3733" s="225"/>
      <c r="W3733" s="246"/>
      <c r="X3733" s="247"/>
      <c r="Y3733" s="248"/>
      <c r="Z3733" s="249"/>
      <c r="AA3733" s="249"/>
      <c r="AB3733" s="256"/>
      <c r="AC3733" s="256"/>
      <c r="AD3733" s="230"/>
      <c r="AE3733" s="251"/>
      <c r="AF3733" s="252"/>
      <c r="AG3733" s="255"/>
      <c r="AH3733" s="253"/>
      <c r="AI3733" s="230"/>
      <c r="AJ3733" s="230"/>
      <c r="AK3733" s="230"/>
      <c r="AL3733" s="230"/>
      <c r="AM3733" s="230"/>
      <c r="AN3733" s="230"/>
      <c r="AO3733" s="230"/>
      <c r="AP3733" s="230"/>
      <c r="AQ3733" s="230"/>
      <c r="AR3733" s="249"/>
      <c r="AS3733" s="230"/>
      <c r="AT3733" s="230"/>
      <c r="AU3733" s="230"/>
      <c r="AV3733" s="230"/>
      <c r="AW3733" s="230"/>
      <c r="AX3733" s="230"/>
      <c r="AY3733" s="230"/>
      <c r="AZ3733" s="230"/>
      <c r="BA3733" s="230"/>
      <c r="BB3733" s="230"/>
      <c r="BC3733" s="230"/>
      <c r="BD3733" s="230"/>
      <c r="BE3733" s="230"/>
      <c r="BF3733" s="230"/>
      <c r="BG3733" s="230"/>
      <c r="BH3733" s="230"/>
      <c r="BI3733" s="230"/>
      <c r="BJ3733" s="230"/>
      <c r="BK3733" s="230"/>
      <c r="BL3733" s="230"/>
      <c r="BM3733" s="230"/>
      <c r="BN3733" s="230"/>
      <c r="BO3733" s="230"/>
      <c r="BP3733" s="230"/>
      <c r="BQ3733" s="230"/>
      <c r="BR3733" s="230"/>
      <c r="BS3733" s="230"/>
      <c r="BT3733" s="230"/>
      <c r="BU3733" s="230"/>
      <c r="BV3733" s="230"/>
      <c r="BW3733" s="230"/>
      <c r="BX3733" s="230"/>
      <c r="BY3733" s="230"/>
      <c r="BZ3733" s="230"/>
      <c r="CA3733" s="230"/>
      <c r="CB3733" s="230"/>
      <c r="CC3733" s="230"/>
      <c r="CD3733" s="230"/>
      <c r="CE3733" s="230"/>
      <c r="CF3733" s="230"/>
      <c r="CG3733" s="230"/>
      <c r="CH3733" s="230"/>
      <c r="CI3733" s="230"/>
      <c r="CJ3733" s="230"/>
    </row>
    <row r="3734" spans="1:88" ht="14.25" customHeight="1">
      <c r="A3734" s="123"/>
      <c r="B3734" s="122"/>
      <c r="C3734" s="123"/>
      <c r="E3734" s="224"/>
      <c r="F3734" s="224"/>
      <c r="G3734" s="224"/>
      <c r="H3734" s="224"/>
      <c r="I3734" s="232"/>
      <c r="J3734" s="224"/>
      <c r="K3734" s="224"/>
      <c r="L3734" s="224"/>
      <c r="M3734" s="233"/>
      <c r="N3734" s="224"/>
      <c r="P3734" s="233"/>
      <c r="Q3734" s="154"/>
      <c r="R3734" s="154"/>
      <c r="S3734" s="154"/>
      <c r="T3734" s="154"/>
      <c r="U3734" s="236"/>
      <c r="V3734" s="225"/>
      <c r="W3734" s="246"/>
      <c r="X3734" s="247"/>
      <c r="Y3734" s="248"/>
      <c r="Z3734" s="249"/>
      <c r="AA3734" s="249"/>
      <c r="AB3734" s="256"/>
      <c r="AC3734" s="256"/>
      <c r="AD3734" s="230"/>
      <c r="AE3734" s="251"/>
      <c r="AF3734" s="252"/>
      <c r="AG3734" s="255"/>
      <c r="AH3734" s="253"/>
      <c r="AI3734" s="230"/>
      <c r="AJ3734" s="230"/>
      <c r="AK3734" s="230"/>
      <c r="AL3734" s="230"/>
      <c r="AM3734" s="230"/>
      <c r="AN3734" s="230"/>
      <c r="AO3734" s="230"/>
      <c r="AP3734" s="230"/>
      <c r="AQ3734" s="230"/>
      <c r="AR3734" s="249"/>
      <c r="AS3734" s="230"/>
      <c r="AT3734" s="230"/>
      <c r="AU3734" s="230"/>
      <c r="AV3734" s="230"/>
      <c r="AW3734" s="230"/>
      <c r="AX3734" s="230"/>
      <c r="AY3734" s="230"/>
      <c r="AZ3734" s="230"/>
      <c r="BA3734" s="230"/>
      <c r="BB3734" s="230"/>
      <c r="BC3734" s="230"/>
      <c r="BD3734" s="230"/>
      <c r="BE3734" s="230"/>
      <c r="BF3734" s="230"/>
      <c r="BG3734" s="230"/>
      <c r="BH3734" s="230"/>
      <c r="BI3734" s="230"/>
      <c r="BJ3734" s="230"/>
      <c r="BK3734" s="230"/>
      <c r="BL3734" s="230"/>
      <c r="BM3734" s="230"/>
      <c r="BN3734" s="230"/>
      <c r="BO3734" s="230"/>
      <c r="BP3734" s="230"/>
      <c r="BQ3734" s="230"/>
      <c r="BR3734" s="230"/>
      <c r="BS3734" s="230"/>
      <c r="BT3734" s="230"/>
      <c r="BU3734" s="230"/>
      <c r="BV3734" s="230"/>
      <c r="BW3734" s="230"/>
      <c r="BX3734" s="230"/>
      <c r="BY3734" s="230"/>
      <c r="BZ3734" s="230"/>
      <c r="CA3734" s="230"/>
      <c r="CB3734" s="230"/>
      <c r="CC3734" s="230"/>
      <c r="CD3734" s="230"/>
      <c r="CE3734" s="230"/>
      <c r="CF3734" s="230"/>
      <c r="CG3734" s="230"/>
      <c r="CH3734" s="230"/>
      <c r="CI3734" s="230"/>
      <c r="CJ3734" s="230"/>
    </row>
    <row r="3735" spans="1:88" ht="14.25" customHeight="1">
      <c r="A3735" s="123"/>
      <c r="B3735" s="122"/>
      <c r="C3735" s="123"/>
      <c r="E3735" s="224"/>
      <c r="F3735" s="224"/>
      <c r="G3735" s="224"/>
      <c r="H3735" s="224"/>
      <c r="I3735" s="232"/>
      <c r="J3735" s="224"/>
      <c r="K3735" s="224"/>
      <c r="L3735" s="224"/>
      <c r="M3735" s="233"/>
      <c r="N3735" s="224"/>
      <c r="P3735" s="233"/>
      <c r="Q3735" s="154"/>
      <c r="R3735" s="154"/>
      <c r="S3735" s="154"/>
      <c r="T3735" s="154"/>
      <c r="U3735" s="236"/>
      <c r="V3735" s="225"/>
      <c r="W3735" s="246"/>
      <c r="X3735" s="247"/>
      <c r="Y3735" s="248"/>
      <c r="Z3735" s="249"/>
      <c r="AA3735" s="249"/>
      <c r="AB3735" s="256"/>
      <c r="AC3735" s="256"/>
      <c r="AD3735" s="230"/>
      <c r="AE3735" s="251"/>
      <c r="AF3735" s="252"/>
      <c r="AG3735" s="255"/>
      <c r="AH3735" s="253"/>
      <c r="AI3735" s="230"/>
      <c r="AJ3735" s="230"/>
      <c r="AK3735" s="230"/>
      <c r="AL3735" s="230"/>
      <c r="AM3735" s="230"/>
      <c r="AN3735" s="230"/>
      <c r="AO3735" s="230"/>
      <c r="AP3735" s="230"/>
      <c r="AQ3735" s="230"/>
      <c r="AR3735" s="249"/>
      <c r="AS3735" s="230"/>
      <c r="AT3735" s="230"/>
      <c r="AU3735" s="230"/>
      <c r="AV3735" s="230"/>
      <c r="AW3735" s="230"/>
      <c r="AX3735" s="230"/>
      <c r="AY3735" s="230"/>
      <c r="AZ3735" s="230"/>
      <c r="BA3735" s="230"/>
      <c r="BB3735" s="230"/>
      <c r="BC3735" s="230"/>
      <c r="BD3735" s="230"/>
      <c r="BE3735" s="230"/>
      <c r="BF3735" s="230"/>
      <c r="BG3735" s="230"/>
      <c r="BH3735" s="230"/>
      <c r="BI3735" s="230"/>
      <c r="BJ3735" s="230"/>
      <c r="BK3735" s="230"/>
      <c r="BL3735" s="230"/>
      <c r="BM3735" s="230"/>
      <c r="BN3735" s="230"/>
      <c r="BO3735" s="230"/>
      <c r="BP3735" s="230"/>
      <c r="BQ3735" s="230"/>
      <c r="BR3735" s="230"/>
      <c r="BS3735" s="230"/>
      <c r="BT3735" s="230"/>
      <c r="BU3735" s="230"/>
      <c r="BV3735" s="230"/>
      <c r="BW3735" s="230"/>
      <c r="BX3735" s="230"/>
      <c r="BY3735" s="230"/>
      <c r="BZ3735" s="230"/>
      <c r="CA3735" s="230"/>
      <c r="CB3735" s="230"/>
      <c r="CC3735" s="230"/>
      <c r="CD3735" s="230"/>
      <c r="CE3735" s="230"/>
      <c r="CF3735" s="230"/>
      <c r="CG3735" s="230"/>
      <c r="CH3735" s="230"/>
      <c r="CI3735" s="230"/>
      <c r="CJ3735" s="230"/>
    </row>
    <row r="3736" spans="1:88" ht="14.25" customHeight="1">
      <c r="A3736" s="123"/>
      <c r="B3736" s="122"/>
      <c r="C3736" s="123"/>
      <c r="E3736" s="224"/>
      <c r="F3736" s="224"/>
      <c r="G3736" s="224"/>
      <c r="H3736" s="224"/>
      <c r="I3736" s="232"/>
      <c r="J3736" s="224"/>
      <c r="K3736" s="224"/>
      <c r="L3736" s="224"/>
      <c r="M3736" s="233"/>
      <c r="N3736" s="224"/>
      <c r="P3736" s="233"/>
      <c r="Q3736" s="154"/>
      <c r="R3736" s="154"/>
      <c r="S3736" s="154"/>
      <c r="T3736" s="154"/>
      <c r="U3736" s="236"/>
      <c r="V3736" s="225"/>
      <c r="W3736" s="246"/>
      <c r="X3736" s="247"/>
      <c r="Y3736" s="248"/>
      <c r="Z3736" s="249"/>
      <c r="AA3736" s="249"/>
      <c r="AB3736" s="256"/>
      <c r="AC3736" s="256"/>
      <c r="AD3736" s="230"/>
      <c r="AE3736" s="251"/>
      <c r="AF3736" s="252"/>
      <c r="AG3736" s="255"/>
      <c r="AH3736" s="253"/>
      <c r="AI3736" s="230"/>
      <c r="AJ3736" s="230"/>
      <c r="AK3736" s="230"/>
      <c r="AL3736" s="230"/>
      <c r="AM3736" s="230"/>
      <c r="AN3736" s="230"/>
      <c r="AO3736" s="230"/>
      <c r="AP3736" s="230"/>
      <c r="AQ3736" s="230"/>
      <c r="AR3736" s="249"/>
      <c r="AS3736" s="230"/>
      <c r="AT3736" s="230"/>
      <c r="AU3736" s="230"/>
      <c r="AV3736" s="230"/>
      <c r="AW3736" s="230"/>
      <c r="AX3736" s="230"/>
      <c r="AY3736" s="230"/>
      <c r="AZ3736" s="230"/>
      <c r="BA3736" s="230"/>
      <c r="BB3736" s="230"/>
      <c r="BC3736" s="230"/>
      <c r="BD3736" s="230"/>
      <c r="BE3736" s="230"/>
      <c r="BF3736" s="230"/>
      <c r="BG3736" s="230"/>
      <c r="BH3736" s="230"/>
      <c r="BI3736" s="230"/>
      <c r="BJ3736" s="230"/>
      <c r="BK3736" s="230"/>
      <c r="BL3736" s="230"/>
      <c r="BM3736" s="230"/>
      <c r="BN3736" s="230"/>
      <c r="BO3736" s="230"/>
      <c r="BP3736" s="230"/>
      <c r="BQ3736" s="230"/>
      <c r="BR3736" s="230"/>
      <c r="BS3736" s="230"/>
      <c r="BT3736" s="230"/>
      <c r="BU3736" s="230"/>
      <c r="BV3736" s="230"/>
      <c r="BW3736" s="230"/>
      <c r="BX3736" s="230"/>
      <c r="BY3736" s="230"/>
      <c r="BZ3736" s="230"/>
      <c r="CA3736" s="230"/>
      <c r="CB3736" s="230"/>
      <c r="CC3736" s="230"/>
      <c r="CD3736" s="230"/>
      <c r="CE3736" s="230"/>
      <c r="CF3736" s="230"/>
      <c r="CG3736" s="230"/>
      <c r="CH3736" s="230"/>
      <c r="CI3736" s="230"/>
      <c r="CJ3736" s="230"/>
    </row>
    <row r="3737" spans="1:88" ht="14.25" customHeight="1">
      <c r="A3737" s="123"/>
      <c r="B3737" s="122"/>
      <c r="C3737" s="123"/>
      <c r="E3737" s="224"/>
      <c r="F3737" s="224"/>
      <c r="G3737" s="224"/>
      <c r="H3737" s="224"/>
      <c r="I3737" s="232"/>
      <c r="J3737" s="224"/>
      <c r="K3737" s="224"/>
      <c r="L3737" s="224"/>
      <c r="M3737" s="233"/>
      <c r="N3737" s="224"/>
      <c r="P3737" s="233"/>
      <c r="Q3737" s="154"/>
      <c r="R3737" s="154"/>
      <c r="S3737" s="154"/>
      <c r="T3737" s="154"/>
      <c r="U3737" s="236"/>
      <c r="V3737" s="225"/>
      <c r="W3737" s="246"/>
      <c r="X3737" s="247"/>
      <c r="Y3737" s="248"/>
      <c r="Z3737" s="249"/>
      <c r="AA3737" s="249"/>
      <c r="AB3737" s="256"/>
      <c r="AC3737" s="256"/>
      <c r="AD3737" s="230"/>
      <c r="AE3737" s="251"/>
      <c r="AF3737" s="252"/>
      <c r="AG3737" s="255"/>
      <c r="AH3737" s="253"/>
      <c r="AI3737" s="230"/>
      <c r="AJ3737" s="230"/>
      <c r="AK3737" s="230"/>
      <c r="AL3737" s="230"/>
      <c r="AM3737" s="230"/>
      <c r="AN3737" s="230"/>
      <c r="AO3737" s="230"/>
      <c r="AP3737" s="230"/>
      <c r="AQ3737" s="230"/>
      <c r="AR3737" s="249"/>
      <c r="AS3737" s="230"/>
      <c r="AT3737" s="230"/>
      <c r="AU3737" s="230"/>
      <c r="AV3737" s="230"/>
      <c r="AW3737" s="230"/>
      <c r="AX3737" s="230"/>
      <c r="AY3737" s="230"/>
      <c r="AZ3737" s="230"/>
      <c r="BA3737" s="230"/>
      <c r="BB3737" s="230"/>
      <c r="BC3737" s="230"/>
      <c r="BD3737" s="230"/>
      <c r="BE3737" s="230"/>
      <c r="BF3737" s="230"/>
      <c r="BG3737" s="230"/>
      <c r="BH3737" s="230"/>
      <c r="BI3737" s="230"/>
      <c r="BJ3737" s="230"/>
      <c r="BK3737" s="230"/>
      <c r="BL3737" s="230"/>
      <c r="BM3737" s="230"/>
      <c r="BN3737" s="230"/>
      <c r="BO3737" s="230"/>
      <c r="BP3737" s="230"/>
      <c r="BQ3737" s="230"/>
      <c r="BR3737" s="230"/>
      <c r="BS3737" s="230"/>
      <c r="BT3737" s="230"/>
      <c r="BU3737" s="230"/>
      <c r="BV3737" s="230"/>
      <c r="BW3737" s="230"/>
      <c r="BX3737" s="230"/>
      <c r="BY3737" s="230"/>
      <c r="BZ3737" s="230"/>
      <c r="CA3737" s="230"/>
      <c r="CB3737" s="230"/>
      <c r="CC3737" s="230"/>
      <c r="CD3737" s="230"/>
      <c r="CE3737" s="230"/>
      <c r="CF3737" s="230"/>
      <c r="CG3737" s="230"/>
      <c r="CH3737" s="230"/>
      <c r="CI3737" s="230"/>
      <c r="CJ3737" s="230"/>
    </row>
    <row r="3738" spans="1:88" ht="14.25" customHeight="1">
      <c r="A3738" s="123"/>
      <c r="B3738" s="122"/>
      <c r="C3738" s="123"/>
      <c r="E3738" s="224"/>
      <c r="F3738" s="224"/>
      <c r="G3738" s="224"/>
      <c r="H3738" s="224"/>
      <c r="I3738" s="232"/>
      <c r="J3738" s="224"/>
      <c r="K3738" s="224"/>
      <c r="L3738" s="224"/>
      <c r="M3738" s="233"/>
      <c r="N3738" s="224"/>
      <c r="P3738" s="233"/>
      <c r="Q3738" s="154"/>
      <c r="R3738" s="154"/>
      <c r="S3738" s="154"/>
      <c r="T3738" s="154"/>
      <c r="U3738" s="236"/>
      <c r="V3738" s="225"/>
      <c r="W3738" s="246"/>
      <c r="X3738" s="247"/>
      <c r="Y3738" s="248"/>
      <c r="Z3738" s="249"/>
      <c r="AA3738" s="249"/>
      <c r="AB3738" s="256"/>
      <c r="AC3738" s="256"/>
      <c r="AD3738" s="230"/>
      <c r="AE3738" s="251"/>
      <c r="AF3738" s="252"/>
      <c r="AG3738" s="255"/>
      <c r="AH3738" s="253"/>
      <c r="AI3738" s="230"/>
      <c r="AJ3738" s="230"/>
      <c r="AK3738" s="230"/>
      <c r="AL3738" s="230"/>
      <c r="AM3738" s="230"/>
      <c r="AN3738" s="230"/>
      <c r="AO3738" s="230"/>
      <c r="AP3738" s="230"/>
      <c r="AQ3738" s="230"/>
      <c r="AR3738" s="249"/>
      <c r="AS3738" s="230"/>
      <c r="AT3738" s="230"/>
      <c r="AU3738" s="230"/>
      <c r="AV3738" s="230"/>
      <c r="AW3738" s="230"/>
      <c r="AX3738" s="230"/>
      <c r="AY3738" s="230"/>
      <c r="AZ3738" s="230"/>
      <c r="BA3738" s="230"/>
      <c r="BB3738" s="230"/>
      <c r="BC3738" s="230"/>
      <c r="BD3738" s="230"/>
      <c r="BE3738" s="230"/>
      <c r="BF3738" s="230"/>
      <c r="BG3738" s="230"/>
      <c r="BH3738" s="230"/>
      <c r="BI3738" s="230"/>
      <c r="BJ3738" s="230"/>
      <c r="BK3738" s="230"/>
      <c r="BL3738" s="230"/>
      <c r="BM3738" s="230"/>
      <c r="BN3738" s="230"/>
      <c r="BO3738" s="230"/>
      <c r="BP3738" s="230"/>
      <c r="BQ3738" s="230"/>
      <c r="BR3738" s="230"/>
      <c r="BS3738" s="230"/>
      <c r="BT3738" s="230"/>
      <c r="BU3738" s="230"/>
      <c r="BV3738" s="230"/>
      <c r="BW3738" s="230"/>
      <c r="BX3738" s="230"/>
      <c r="BY3738" s="230"/>
      <c r="BZ3738" s="230"/>
      <c r="CA3738" s="230"/>
      <c r="CB3738" s="230"/>
      <c r="CC3738" s="230"/>
      <c r="CD3738" s="230"/>
      <c r="CE3738" s="230"/>
      <c r="CF3738" s="230"/>
      <c r="CG3738" s="230"/>
      <c r="CH3738" s="230"/>
      <c r="CI3738" s="230"/>
      <c r="CJ3738" s="230"/>
    </row>
    <row r="3739" spans="1:88" ht="14.25" customHeight="1">
      <c r="A3739" s="123"/>
      <c r="B3739" s="122"/>
      <c r="C3739" s="123"/>
      <c r="E3739" s="224"/>
      <c r="F3739" s="224"/>
      <c r="G3739" s="224"/>
      <c r="H3739" s="224"/>
      <c r="I3739" s="232"/>
      <c r="J3739" s="224"/>
      <c r="K3739" s="224"/>
      <c r="L3739" s="224"/>
      <c r="M3739" s="233"/>
      <c r="N3739" s="224"/>
      <c r="P3739" s="233"/>
      <c r="Q3739" s="154"/>
      <c r="R3739" s="154"/>
      <c r="S3739" s="154"/>
      <c r="T3739" s="154"/>
      <c r="U3739" s="236"/>
      <c r="V3739" s="225"/>
      <c r="W3739" s="246"/>
      <c r="X3739" s="247"/>
      <c r="Y3739" s="248"/>
      <c r="Z3739" s="249"/>
      <c r="AA3739" s="249"/>
      <c r="AB3739" s="256"/>
      <c r="AC3739" s="256"/>
      <c r="AD3739" s="230"/>
      <c r="AE3739" s="251"/>
      <c r="AF3739" s="252"/>
      <c r="AG3739" s="255"/>
      <c r="AH3739" s="253"/>
      <c r="AI3739" s="230"/>
      <c r="AJ3739" s="230"/>
      <c r="AK3739" s="230"/>
      <c r="AL3739" s="230"/>
      <c r="AM3739" s="230"/>
      <c r="AN3739" s="230"/>
      <c r="AO3739" s="230"/>
      <c r="AP3739" s="230"/>
      <c r="AQ3739" s="230"/>
      <c r="AR3739" s="249"/>
      <c r="AS3739" s="230"/>
      <c r="AT3739" s="230"/>
      <c r="AU3739" s="230"/>
      <c r="AV3739" s="230"/>
      <c r="AW3739" s="230"/>
      <c r="AX3739" s="230"/>
      <c r="AY3739" s="230"/>
      <c r="AZ3739" s="230"/>
      <c r="BA3739" s="230"/>
      <c r="BB3739" s="230"/>
      <c r="BC3739" s="230"/>
      <c r="BD3739" s="230"/>
      <c r="BE3739" s="230"/>
      <c r="BF3739" s="230"/>
      <c r="BG3739" s="230"/>
      <c r="BH3739" s="230"/>
      <c r="BI3739" s="230"/>
      <c r="BJ3739" s="230"/>
      <c r="BK3739" s="230"/>
      <c r="BL3739" s="230"/>
      <c r="BM3739" s="230"/>
      <c r="BN3739" s="230"/>
      <c r="BO3739" s="230"/>
      <c r="BP3739" s="230"/>
      <c r="BQ3739" s="230"/>
      <c r="BR3739" s="230"/>
      <c r="BS3739" s="230"/>
      <c r="BT3739" s="230"/>
      <c r="BU3739" s="230"/>
      <c r="BV3739" s="230"/>
      <c r="BW3739" s="230"/>
      <c r="BX3739" s="230"/>
      <c r="BY3739" s="230"/>
      <c r="BZ3739" s="230"/>
      <c r="CA3739" s="230"/>
      <c r="CB3739" s="230"/>
      <c r="CC3739" s="230"/>
      <c r="CD3739" s="230"/>
      <c r="CE3739" s="230"/>
      <c r="CF3739" s="230"/>
      <c r="CG3739" s="230"/>
      <c r="CH3739" s="230"/>
      <c r="CI3739" s="230"/>
      <c r="CJ3739" s="230"/>
    </row>
    <row r="3740" spans="1:88" ht="14.25" customHeight="1">
      <c r="A3740" s="123"/>
      <c r="B3740" s="122"/>
      <c r="C3740" s="123"/>
      <c r="E3740" s="224"/>
      <c r="F3740" s="224"/>
      <c r="G3740" s="224"/>
      <c r="H3740" s="224"/>
      <c r="I3740" s="232"/>
      <c r="J3740" s="224"/>
      <c r="K3740" s="224"/>
      <c r="L3740" s="224"/>
      <c r="M3740" s="233"/>
      <c r="N3740" s="224"/>
      <c r="P3740" s="233"/>
      <c r="Q3740" s="154"/>
      <c r="R3740" s="154"/>
      <c r="S3740" s="154"/>
      <c r="T3740" s="154"/>
      <c r="U3740" s="236"/>
      <c r="V3740" s="225"/>
      <c r="W3740" s="246"/>
      <c r="X3740" s="247"/>
      <c r="Y3740" s="248"/>
      <c r="Z3740" s="249"/>
      <c r="AA3740" s="249"/>
      <c r="AB3740" s="256"/>
      <c r="AC3740" s="256"/>
      <c r="AD3740" s="230"/>
      <c r="AE3740" s="251"/>
      <c r="AF3740" s="252"/>
      <c r="AG3740" s="255"/>
      <c r="AH3740" s="253"/>
      <c r="AI3740" s="230"/>
      <c r="AJ3740" s="230"/>
      <c r="AK3740" s="230"/>
      <c r="AL3740" s="230"/>
      <c r="AM3740" s="230"/>
      <c r="AN3740" s="230"/>
      <c r="AO3740" s="230"/>
      <c r="AP3740" s="230"/>
      <c r="AQ3740" s="230"/>
      <c r="AR3740" s="249"/>
      <c r="AS3740" s="230"/>
      <c r="AT3740" s="230"/>
      <c r="AU3740" s="230"/>
      <c r="AV3740" s="230"/>
      <c r="AW3740" s="230"/>
      <c r="AX3740" s="230"/>
      <c r="AY3740" s="230"/>
      <c r="AZ3740" s="230"/>
      <c r="BA3740" s="230"/>
      <c r="BB3740" s="230"/>
      <c r="BC3740" s="230"/>
      <c r="BD3740" s="230"/>
      <c r="BE3740" s="230"/>
      <c r="BF3740" s="230"/>
      <c r="BG3740" s="230"/>
      <c r="BH3740" s="230"/>
      <c r="BI3740" s="230"/>
      <c r="BJ3740" s="230"/>
      <c r="BK3740" s="230"/>
      <c r="BL3740" s="230"/>
      <c r="BM3740" s="230"/>
      <c r="BN3740" s="230"/>
      <c r="BO3740" s="230"/>
      <c r="BP3740" s="230"/>
      <c r="BQ3740" s="230"/>
      <c r="BR3740" s="230"/>
      <c r="BS3740" s="230"/>
      <c r="BT3740" s="230"/>
      <c r="BU3740" s="230"/>
      <c r="BV3740" s="230"/>
      <c r="BW3740" s="230"/>
      <c r="BX3740" s="230"/>
      <c r="BY3740" s="230"/>
      <c r="BZ3740" s="230"/>
      <c r="CA3740" s="230"/>
      <c r="CB3740" s="230"/>
      <c r="CC3740" s="230"/>
      <c r="CD3740" s="230"/>
      <c r="CE3740" s="230"/>
      <c r="CF3740" s="230"/>
      <c r="CG3740" s="230"/>
      <c r="CH3740" s="230"/>
      <c r="CI3740" s="230"/>
      <c r="CJ3740" s="230"/>
    </row>
    <row r="3741" spans="1:88" ht="14.25" customHeight="1">
      <c r="A3741" s="123"/>
      <c r="B3741" s="122"/>
      <c r="C3741" s="123"/>
      <c r="E3741" s="224"/>
      <c r="F3741" s="224"/>
      <c r="G3741" s="224"/>
      <c r="H3741" s="224"/>
      <c r="I3741" s="232"/>
      <c r="J3741" s="224"/>
      <c r="K3741" s="224"/>
      <c r="L3741" s="224"/>
      <c r="M3741" s="233"/>
      <c r="N3741" s="224"/>
      <c r="P3741" s="233"/>
      <c r="Q3741" s="154"/>
      <c r="R3741" s="154"/>
      <c r="S3741" s="154"/>
      <c r="T3741" s="154"/>
      <c r="U3741" s="236"/>
      <c r="V3741" s="225"/>
      <c r="W3741" s="246"/>
      <c r="X3741" s="247"/>
      <c r="Y3741" s="248"/>
      <c r="Z3741" s="249"/>
      <c r="AA3741" s="249"/>
      <c r="AB3741" s="256"/>
      <c r="AC3741" s="256"/>
      <c r="AD3741" s="230"/>
      <c r="AE3741" s="251"/>
      <c r="AF3741" s="252"/>
      <c r="AG3741" s="255"/>
      <c r="AH3741" s="253"/>
      <c r="AI3741" s="230"/>
      <c r="AJ3741" s="230"/>
      <c r="AK3741" s="230"/>
      <c r="AL3741" s="230"/>
      <c r="AM3741" s="230"/>
      <c r="AN3741" s="230"/>
      <c r="AO3741" s="230"/>
      <c r="AP3741" s="230"/>
      <c r="AQ3741" s="230"/>
      <c r="AR3741" s="249"/>
      <c r="AS3741" s="230"/>
      <c r="AT3741" s="230"/>
      <c r="AU3741" s="230"/>
      <c r="AV3741" s="230"/>
      <c r="AW3741" s="230"/>
      <c r="AX3741" s="230"/>
      <c r="AY3741" s="230"/>
      <c r="AZ3741" s="230"/>
      <c r="BA3741" s="230"/>
      <c r="BB3741" s="230"/>
      <c r="BC3741" s="230"/>
      <c r="BD3741" s="230"/>
      <c r="BE3741" s="230"/>
      <c r="BF3741" s="230"/>
      <c r="BG3741" s="230"/>
      <c r="BH3741" s="230"/>
      <c r="BI3741" s="230"/>
      <c r="BJ3741" s="230"/>
      <c r="BK3741" s="230"/>
      <c r="BL3741" s="230"/>
      <c r="BM3741" s="230"/>
      <c r="BN3741" s="230"/>
      <c r="BO3741" s="230"/>
      <c r="BP3741" s="230"/>
      <c r="BQ3741" s="230"/>
      <c r="BR3741" s="230"/>
      <c r="BS3741" s="230"/>
      <c r="BT3741" s="230"/>
      <c r="BU3741" s="230"/>
      <c r="BV3741" s="230"/>
      <c r="BW3741" s="230"/>
      <c r="BX3741" s="230"/>
      <c r="BY3741" s="230"/>
      <c r="BZ3741" s="230"/>
      <c r="CA3741" s="230"/>
      <c r="CB3741" s="230"/>
      <c r="CC3741" s="230"/>
      <c r="CD3741" s="230"/>
      <c r="CE3741" s="230"/>
      <c r="CF3741" s="230"/>
      <c r="CG3741" s="230"/>
      <c r="CH3741" s="230"/>
      <c r="CI3741" s="230"/>
      <c r="CJ3741" s="230"/>
    </row>
    <row r="3742" spans="1:88" ht="14.25" customHeight="1">
      <c r="A3742" s="123"/>
      <c r="B3742" s="122"/>
      <c r="C3742" s="123"/>
      <c r="E3742" s="224"/>
      <c r="F3742" s="224"/>
      <c r="G3742" s="224"/>
      <c r="H3742" s="224"/>
      <c r="I3742" s="232"/>
      <c r="J3742" s="224"/>
      <c r="K3742" s="224"/>
      <c r="L3742" s="224"/>
      <c r="M3742" s="233"/>
      <c r="N3742" s="224"/>
      <c r="P3742" s="233"/>
      <c r="Q3742" s="154"/>
      <c r="R3742" s="154"/>
      <c r="S3742" s="154"/>
      <c r="T3742" s="154"/>
      <c r="U3742" s="236"/>
      <c r="V3742" s="225"/>
      <c r="W3742" s="246"/>
      <c r="X3742" s="247"/>
      <c r="Y3742" s="248"/>
      <c r="Z3742" s="249"/>
      <c r="AA3742" s="249"/>
      <c r="AB3742" s="256"/>
      <c r="AC3742" s="256"/>
      <c r="AD3742" s="230"/>
      <c r="AE3742" s="251"/>
      <c r="AF3742" s="252"/>
      <c r="AG3742" s="255"/>
      <c r="AH3742" s="253"/>
      <c r="AI3742" s="230"/>
      <c r="AJ3742" s="230"/>
      <c r="AK3742" s="230"/>
      <c r="AL3742" s="230"/>
      <c r="AM3742" s="230"/>
      <c r="AN3742" s="230"/>
      <c r="AO3742" s="230"/>
      <c r="AP3742" s="230"/>
      <c r="AQ3742" s="230"/>
      <c r="AR3742" s="249"/>
      <c r="AS3742" s="230"/>
      <c r="AT3742" s="230"/>
      <c r="AU3742" s="230"/>
      <c r="AV3742" s="230"/>
      <c r="AW3742" s="230"/>
      <c r="AX3742" s="230"/>
      <c r="AY3742" s="230"/>
      <c r="AZ3742" s="230"/>
      <c r="BA3742" s="230"/>
      <c r="BB3742" s="230"/>
      <c r="BC3742" s="230"/>
      <c r="BD3742" s="230"/>
      <c r="BE3742" s="230"/>
      <c r="BF3742" s="230"/>
      <c r="BG3742" s="230"/>
      <c r="BH3742" s="230"/>
      <c r="BI3742" s="230"/>
      <c r="BJ3742" s="230"/>
      <c r="BK3742" s="230"/>
      <c r="BL3742" s="230"/>
      <c r="BM3742" s="230"/>
      <c r="BN3742" s="230"/>
      <c r="BO3742" s="230"/>
      <c r="BP3742" s="230"/>
      <c r="BQ3742" s="230"/>
      <c r="BR3742" s="230"/>
      <c r="BS3742" s="230"/>
      <c r="BT3742" s="230"/>
      <c r="BU3742" s="230"/>
      <c r="BV3742" s="230"/>
      <c r="BW3742" s="230"/>
      <c r="BX3742" s="230"/>
      <c r="BY3742" s="230"/>
      <c r="BZ3742" s="230"/>
      <c r="CA3742" s="230"/>
      <c r="CB3742" s="230"/>
      <c r="CC3742" s="230"/>
      <c r="CD3742" s="230"/>
      <c r="CE3742" s="230"/>
      <c r="CF3742" s="230"/>
      <c r="CG3742" s="230"/>
      <c r="CH3742" s="230"/>
      <c r="CI3742" s="230"/>
      <c r="CJ3742" s="230"/>
    </row>
    <row r="3743" spans="1:88" ht="14.25" customHeight="1">
      <c r="A3743" s="123"/>
      <c r="B3743" s="122"/>
      <c r="C3743" s="123"/>
      <c r="E3743" s="224"/>
      <c r="F3743" s="224"/>
      <c r="G3743" s="224"/>
      <c r="H3743" s="224"/>
      <c r="I3743" s="232"/>
      <c r="J3743" s="224"/>
      <c r="K3743" s="224"/>
      <c r="L3743" s="224"/>
      <c r="M3743" s="233"/>
      <c r="N3743" s="224"/>
      <c r="P3743" s="233"/>
      <c r="Q3743" s="154"/>
      <c r="R3743" s="154"/>
      <c r="S3743" s="154"/>
      <c r="T3743" s="154"/>
      <c r="U3743" s="236"/>
      <c r="V3743" s="225"/>
      <c r="W3743" s="246"/>
      <c r="X3743" s="247"/>
      <c r="Y3743" s="248"/>
      <c r="Z3743" s="249"/>
      <c r="AA3743" s="249"/>
      <c r="AB3743" s="256"/>
      <c r="AC3743" s="256"/>
      <c r="AD3743" s="230"/>
      <c r="AE3743" s="251"/>
      <c r="AF3743" s="252"/>
      <c r="AG3743" s="255"/>
      <c r="AH3743" s="253"/>
      <c r="AI3743" s="230"/>
      <c r="AJ3743" s="230"/>
      <c r="AK3743" s="230"/>
      <c r="AL3743" s="230"/>
      <c r="AM3743" s="230"/>
      <c r="AN3743" s="230"/>
      <c r="AO3743" s="230"/>
      <c r="AP3743" s="230"/>
      <c r="AQ3743" s="230"/>
      <c r="AR3743" s="249"/>
      <c r="AS3743" s="230"/>
      <c r="AT3743" s="230"/>
      <c r="AU3743" s="230"/>
      <c r="AV3743" s="230"/>
      <c r="AW3743" s="230"/>
      <c r="AX3743" s="230"/>
      <c r="AY3743" s="230"/>
      <c r="AZ3743" s="230"/>
      <c r="BA3743" s="230"/>
      <c r="BB3743" s="230"/>
      <c r="BC3743" s="230"/>
      <c r="BD3743" s="230"/>
      <c r="BE3743" s="230"/>
      <c r="BF3743" s="230"/>
      <c r="BG3743" s="230"/>
      <c r="BH3743" s="230"/>
      <c r="BI3743" s="230"/>
      <c r="BJ3743" s="230"/>
      <c r="BK3743" s="230"/>
      <c r="BL3743" s="230"/>
      <c r="BM3743" s="230"/>
      <c r="BN3743" s="230"/>
      <c r="BO3743" s="230"/>
      <c r="BP3743" s="230"/>
      <c r="BQ3743" s="230"/>
      <c r="BR3743" s="230"/>
      <c r="BS3743" s="230"/>
      <c r="BT3743" s="230"/>
      <c r="BU3743" s="230"/>
      <c r="BV3743" s="230"/>
      <c r="BW3743" s="230"/>
      <c r="BX3743" s="230"/>
      <c r="BY3743" s="230"/>
      <c r="BZ3743" s="230"/>
      <c r="CA3743" s="230"/>
      <c r="CB3743" s="230"/>
      <c r="CC3743" s="230"/>
      <c r="CD3743" s="230"/>
      <c r="CE3743" s="230"/>
      <c r="CF3743" s="230"/>
      <c r="CG3743" s="230"/>
      <c r="CH3743" s="230"/>
      <c r="CI3743" s="230"/>
      <c r="CJ3743" s="230"/>
    </row>
    <row r="3744" spans="1:88" ht="14.25" customHeight="1">
      <c r="A3744" s="123"/>
      <c r="B3744" s="122"/>
      <c r="C3744" s="123"/>
      <c r="E3744" s="224"/>
      <c r="F3744" s="224"/>
      <c r="G3744" s="224"/>
      <c r="H3744" s="224"/>
      <c r="I3744" s="232"/>
      <c r="J3744" s="224"/>
      <c r="K3744" s="224"/>
      <c r="L3744" s="224"/>
      <c r="M3744" s="233"/>
      <c r="N3744" s="224"/>
      <c r="P3744" s="233"/>
      <c r="Q3744" s="154"/>
      <c r="R3744" s="154"/>
      <c r="S3744" s="154"/>
      <c r="T3744" s="154"/>
      <c r="U3744" s="236"/>
      <c r="V3744" s="225"/>
      <c r="W3744" s="246"/>
      <c r="X3744" s="247"/>
      <c r="Y3744" s="248"/>
      <c r="Z3744" s="249"/>
      <c r="AA3744" s="249"/>
      <c r="AB3744" s="256"/>
      <c r="AC3744" s="256"/>
      <c r="AD3744" s="230"/>
      <c r="AE3744" s="251"/>
      <c r="AF3744" s="252"/>
      <c r="AG3744" s="255"/>
      <c r="AH3744" s="253"/>
      <c r="AI3744" s="230"/>
      <c r="AJ3744" s="230"/>
      <c r="AK3744" s="230"/>
      <c r="AL3744" s="230"/>
      <c r="AM3744" s="230"/>
      <c r="AN3744" s="230"/>
      <c r="AO3744" s="230"/>
      <c r="AP3744" s="230"/>
      <c r="AQ3744" s="230"/>
      <c r="AR3744" s="249"/>
      <c r="AS3744" s="230"/>
      <c r="AT3744" s="230"/>
      <c r="AU3744" s="230"/>
      <c r="AV3744" s="230"/>
      <c r="AW3744" s="230"/>
      <c r="AX3744" s="230"/>
      <c r="AY3744" s="230"/>
      <c r="AZ3744" s="230"/>
      <c r="BA3744" s="230"/>
      <c r="BB3744" s="230"/>
      <c r="BC3744" s="230"/>
      <c r="BD3744" s="230"/>
      <c r="BE3744" s="230"/>
      <c r="BF3744" s="230"/>
      <c r="BG3744" s="230"/>
      <c r="BH3744" s="230"/>
      <c r="BI3744" s="230"/>
      <c r="BJ3744" s="230"/>
      <c r="BK3744" s="230"/>
      <c r="BL3744" s="230"/>
      <c r="BM3744" s="230"/>
      <c r="BN3744" s="230"/>
      <c r="BO3744" s="230"/>
      <c r="BP3744" s="230"/>
      <c r="BQ3744" s="230"/>
      <c r="BR3744" s="230"/>
      <c r="BS3744" s="230"/>
      <c r="BT3744" s="230"/>
      <c r="BU3744" s="230"/>
      <c r="BV3744" s="230"/>
      <c r="BW3744" s="230"/>
      <c r="BX3744" s="230"/>
      <c r="BY3744" s="230"/>
      <c r="BZ3744" s="230"/>
      <c r="CA3744" s="230"/>
      <c r="CB3744" s="230"/>
      <c r="CC3744" s="230"/>
      <c r="CD3744" s="230"/>
      <c r="CE3744" s="230"/>
      <c r="CF3744" s="230"/>
      <c r="CG3744" s="230"/>
      <c r="CH3744" s="230"/>
      <c r="CI3744" s="230"/>
      <c r="CJ3744" s="230"/>
    </row>
    <row r="3745" spans="1:88" ht="14.25" customHeight="1">
      <c r="A3745" s="123"/>
      <c r="B3745" s="122"/>
      <c r="C3745" s="123"/>
      <c r="E3745" s="224"/>
      <c r="F3745" s="224"/>
      <c r="G3745" s="224"/>
      <c r="H3745" s="224"/>
      <c r="I3745" s="232"/>
      <c r="J3745" s="224"/>
      <c r="K3745" s="224"/>
      <c r="L3745" s="224"/>
      <c r="M3745" s="233"/>
      <c r="N3745" s="224"/>
      <c r="P3745" s="233"/>
      <c r="Q3745" s="154"/>
      <c r="R3745" s="154"/>
      <c r="S3745" s="154"/>
      <c r="T3745" s="154"/>
      <c r="U3745" s="236"/>
      <c r="V3745" s="225"/>
      <c r="W3745" s="246"/>
      <c r="X3745" s="247"/>
      <c r="Y3745" s="248"/>
      <c r="Z3745" s="249"/>
      <c r="AA3745" s="249"/>
      <c r="AB3745" s="256"/>
      <c r="AC3745" s="256"/>
      <c r="AD3745" s="230"/>
      <c r="AE3745" s="251"/>
      <c r="AF3745" s="252"/>
      <c r="AG3745" s="255"/>
      <c r="AH3745" s="253"/>
      <c r="AI3745" s="230"/>
      <c r="AJ3745" s="230"/>
      <c r="AK3745" s="230"/>
      <c r="AL3745" s="230"/>
      <c r="AM3745" s="230"/>
      <c r="AN3745" s="230"/>
      <c r="AO3745" s="230"/>
      <c r="AP3745" s="230"/>
      <c r="AQ3745" s="230"/>
      <c r="AR3745" s="249"/>
      <c r="AS3745" s="230"/>
      <c r="AT3745" s="230"/>
      <c r="AU3745" s="230"/>
      <c r="AV3745" s="230"/>
      <c r="AW3745" s="230"/>
      <c r="AX3745" s="230"/>
      <c r="AY3745" s="230"/>
      <c r="AZ3745" s="230"/>
      <c r="BA3745" s="230"/>
      <c r="BB3745" s="230"/>
      <c r="BC3745" s="230"/>
      <c r="BD3745" s="230"/>
      <c r="BE3745" s="230"/>
      <c r="BF3745" s="230"/>
      <c r="BG3745" s="230"/>
      <c r="BH3745" s="230"/>
      <c r="BI3745" s="230"/>
      <c r="BJ3745" s="230"/>
      <c r="BK3745" s="230"/>
      <c r="BL3745" s="230"/>
      <c r="BM3745" s="230"/>
      <c r="BN3745" s="230"/>
      <c r="BO3745" s="230"/>
      <c r="BP3745" s="230"/>
      <c r="BQ3745" s="230"/>
      <c r="BR3745" s="230"/>
      <c r="BS3745" s="230"/>
      <c r="BT3745" s="230"/>
      <c r="BU3745" s="230"/>
      <c r="BV3745" s="230"/>
      <c r="BW3745" s="230"/>
      <c r="BX3745" s="230"/>
      <c r="BY3745" s="230"/>
      <c r="BZ3745" s="230"/>
      <c r="CA3745" s="230"/>
      <c r="CB3745" s="230"/>
      <c r="CC3745" s="230"/>
      <c r="CD3745" s="230"/>
      <c r="CE3745" s="230"/>
      <c r="CF3745" s="230"/>
      <c r="CG3745" s="230"/>
      <c r="CH3745" s="230"/>
      <c r="CI3745" s="230"/>
      <c r="CJ3745" s="230"/>
    </row>
    <row r="3746" spans="1:88" ht="14.25" customHeight="1">
      <c r="A3746" s="123"/>
      <c r="B3746" s="122"/>
      <c r="C3746" s="123"/>
      <c r="E3746" s="224"/>
      <c r="F3746" s="224"/>
      <c r="G3746" s="224"/>
      <c r="H3746" s="224"/>
      <c r="I3746" s="232"/>
      <c r="J3746" s="224"/>
      <c r="K3746" s="224"/>
      <c r="L3746" s="224"/>
      <c r="M3746" s="233"/>
      <c r="N3746" s="224"/>
      <c r="P3746" s="233"/>
      <c r="Q3746" s="154"/>
      <c r="R3746" s="154"/>
      <c r="S3746" s="154"/>
      <c r="T3746" s="154"/>
      <c r="U3746" s="236"/>
      <c r="V3746" s="225"/>
      <c r="W3746" s="246"/>
      <c r="X3746" s="247"/>
      <c r="Y3746" s="248"/>
      <c r="Z3746" s="249"/>
      <c r="AA3746" s="249"/>
      <c r="AB3746" s="256"/>
      <c r="AC3746" s="256"/>
      <c r="AD3746" s="230"/>
      <c r="AE3746" s="251"/>
      <c r="AF3746" s="252"/>
      <c r="AG3746" s="255"/>
      <c r="AH3746" s="253"/>
      <c r="AI3746" s="230"/>
      <c r="AJ3746" s="230"/>
      <c r="AK3746" s="230"/>
      <c r="AL3746" s="230"/>
      <c r="AM3746" s="230"/>
      <c r="AN3746" s="230"/>
      <c r="AO3746" s="230"/>
      <c r="AP3746" s="230"/>
      <c r="AQ3746" s="230"/>
      <c r="AR3746" s="249"/>
      <c r="AS3746" s="230"/>
      <c r="AT3746" s="230"/>
      <c r="AU3746" s="230"/>
      <c r="AV3746" s="230"/>
      <c r="AW3746" s="230"/>
      <c r="AX3746" s="230"/>
      <c r="AY3746" s="230"/>
      <c r="AZ3746" s="230"/>
      <c r="BA3746" s="230"/>
      <c r="BB3746" s="230"/>
      <c r="BC3746" s="230"/>
      <c r="BD3746" s="230"/>
      <c r="BE3746" s="230"/>
      <c r="BF3746" s="230"/>
      <c r="BG3746" s="230"/>
      <c r="BH3746" s="230"/>
      <c r="BI3746" s="230"/>
      <c r="BJ3746" s="230"/>
      <c r="BK3746" s="230"/>
      <c r="BL3746" s="230"/>
      <c r="BM3746" s="230"/>
      <c r="BN3746" s="230"/>
      <c r="BO3746" s="230"/>
      <c r="BP3746" s="230"/>
      <c r="BQ3746" s="230"/>
      <c r="BR3746" s="230"/>
      <c r="BS3746" s="230"/>
      <c r="BT3746" s="230"/>
      <c r="BU3746" s="230"/>
      <c r="BV3746" s="230"/>
      <c r="BW3746" s="230"/>
      <c r="BX3746" s="230"/>
      <c r="BY3746" s="230"/>
      <c r="BZ3746" s="230"/>
      <c r="CA3746" s="230"/>
      <c r="CB3746" s="230"/>
      <c r="CC3746" s="230"/>
      <c r="CD3746" s="230"/>
      <c r="CE3746" s="230"/>
      <c r="CF3746" s="230"/>
      <c r="CG3746" s="230"/>
      <c r="CH3746" s="230"/>
      <c r="CI3746" s="230"/>
      <c r="CJ3746" s="230"/>
    </row>
    <row r="3747" spans="1:88" ht="14.25" customHeight="1">
      <c r="A3747" s="123"/>
      <c r="B3747" s="122"/>
      <c r="C3747" s="123"/>
      <c r="E3747" s="224"/>
      <c r="F3747" s="224"/>
      <c r="G3747" s="224"/>
      <c r="H3747" s="224"/>
      <c r="I3747" s="232"/>
      <c r="J3747" s="224"/>
      <c r="K3747" s="224"/>
      <c r="L3747" s="224"/>
      <c r="M3747" s="233"/>
      <c r="N3747" s="224"/>
      <c r="P3747" s="233"/>
      <c r="Q3747" s="154"/>
      <c r="R3747" s="154"/>
      <c r="S3747" s="154"/>
      <c r="T3747" s="154"/>
      <c r="U3747" s="236"/>
      <c r="V3747" s="225"/>
      <c r="W3747" s="246"/>
      <c r="X3747" s="247"/>
      <c r="Y3747" s="248"/>
      <c r="Z3747" s="249"/>
      <c r="AA3747" s="249"/>
      <c r="AB3747" s="256"/>
      <c r="AC3747" s="256"/>
      <c r="AD3747" s="230"/>
      <c r="AE3747" s="251"/>
      <c r="AF3747" s="252"/>
      <c r="AG3747" s="255"/>
      <c r="AH3747" s="253"/>
      <c r="AI3747" s="230"/>
      <c r="AJ3747" s="230"/>
      <c r="AK3747" s="230"/>
      <c r="AL3747" s="230"/>
      <c r="AM3747" s="230"/>
      <c r="AN3747" s="230"/>
      <c r="AO3747" s="230"/>
      <c r="AP3747" s="230"/>
      <c r="AQ3747" s="230"/>
      <c r="AR3747" s="249"/>
      <c r="AS3747" s="230"/>
      <c r="AT3747" s="230"/>
      <c r="AU3747" s="230"/>
      <c r="AV3747" s="230"/>
      <c r="AW3747" s="230"/>
      <c r="AX3747" s="230"/>
      <c r="AY3747" s="230"/>
      <c r="AZ3747" s="230"/>
      <c r="BA3747" s="230"/>
      <c r="BB3747" s="230"/>
      <c r="BC3747" s="230"/>
      <c r="BD3747" s="230"/>
      <c r="BE3747" s="230"/>
      <c r="BF3747" s="230"/>
      <c r="BG3747" s="230"/>
      <c r="BH3747" s="230"/>
      <c r="BI3747" s="230"/>
      <c r="BJ3747" s="230"/>
      <c r="BK3747" s="230"/>
      <c r="BL3747" s="230"/>
      <c r="BM3747" s="230"/>
      <c r="BN3747" s="230"/>
      <c r="BO3747" s="230"/>
      <c r="BP3747" s="230"/>
      <c r="BQ3747" s="230"/>
      <c r="BR3747" s="230"/>
      <c r="BS3747" s="230"/>
      <c r="BT3747" s="230"/>
      <c r="BU3747" s="230"/>
      <c r="BV3747" s="230"/>
      <c r="BW3747" s="230"/>
      <c r="BX3747" s="230"/>
      <c r="BY3747" s="230"/>
      <c r="BZ3747" s="230"/>
      <c r="CA3747" s="230"/>
      <c r="CB3747" s="230"/>
      <c r="CC3747" s="230"/>
      <c r="CD3747" s="230"/>
      <c r="CE3747" s="230"/>
      <c r="CF3747" s="230"/>
      <c r="CG3747" s="230"/>
      <c r="CH3747" s="230"/>
      <c r="CI3747" s="230"/>
      <c r="CJ3747" s="230"/>
    </row>
    <row r="3748" spans="1:88" ht="14.25" customHeight="1">
      <c r="A3748" s="123"/>
      <c r="B3748" s="122"/>
      <c r="C3748" s="123"/>
      <c r="E3748" s="224"/>
      <c r="F3748" s="224"/>
      <c r="G3748" s="224"/>
      <c r="H3748" s="224"/>
      <c r="I3748" s="232"/>
      <c r="J3748" s="224"/>
      <c r="K3748" s="224"/>
      <c r="L3748" s="224"/>
      <c r="M3748" s="233"/>
      <c r="N3748" s="224"/>
      <c r="P3748" s="233"/>
      <c r="Q3748" s="154"/>
      <c r="R3748" s="154"/>
      <c r="S3748" s="154"/>
      <c r="T3748" s="154"/>
      <c r="U3748" s="236"/>
      <c r="V3748" s="225"/>
      <c r="W3748" s="246"/>
      <c r="X3748" s="247"/>
      <c r="Y3748" s="248"/>
      <c r="Z3748" s="249"/>
      <c r="AA3748" s="249"/>
      <c r="AB3748" s="256"/>
      <c r="AC3748" s="256"/>
      <c r="AD3748" s="230"/>
      <c r="AE3748" s="251"/>
      <c r="AF3748" s="252"/>
      <c r="AG3748" s="255"/>
      <c r="AH3748" s="253"/>
      <c r="AI3748" s="230"/>
      <c r="AJ3748" s="230"/>
      <c r="AK3748" s="230"/>
      <c r="AL3748" s="230"/>
      <c r="AM3748" s="230"/>
      <c r="AN3748" s="230"/>
      <c r="AO3748" s="230"/>
      <c r="AP3748" s="230"/>
      <c r="AQ3748" s="230"/>
      <c r="AR3748" s="249"/>
      <c r="AS3748" s="230"/>
      <c r="AT3748" s="230"/>
      <c r="AU3748" s="230"/>
      <c r="AV3748" s="230"/>
      <c r="AW3748" s="230"/>
      <c r="AX3748" s="230"/>
      <c r="AY3748" s="230"/>
      <c r="AZ3748" s="230"/>
      <c r="BA3748" s="230"/>
      <c r="BB3748" s="230"/>
      <c r="BC3748" s="230"/>
      <c r="BD3748" s="230"/>
      <c r="BE3748" s="230"/>
      <c r="BF3748" s="230"/>
      <c r="BG3748" s="230"/>
      <c r="BH3748" s="230"/>
      <c r="BI3748" s="230"/>
      <c r="BJ3748" s="230"/>
      <c r="BK3748" s="230"/>
      <c r="BL3748" s="230"/>
      <c r="BM3748" s="230"/>
      <c r="BN3748" s="230"/>
      <c r="BO3748" s="230"/>
      <c r="BP3748" s="230"/>
      <c r="BQ3748" s="230"/>
      <c r="BR3748" s="230"/>
      <c r="BS3748" s="230"/>
      <c r="BT3748" s="230"/>
      <c r="BU3748" s="230"/>
      <c r="BV3748" s="230"/>
      <c r="BW3748" s="230"/>
      <c r="BX3748" s="230"/>
      <c r="BY3748" s="230"/>
      <c r="BZ3748" s="230"/>
      <c r="CA3748" s="230"/>
      <c r="CB3748" s="230"/>
      <c r="CC3748" s="230"/>
      <c r="CD3748" s="230"/>
      <c r="CE3748" s="230"/>
      <c r="CF3748" s="230"/>
      <c r="CG3748" s="230"/>
      <c r="CH3748" s="230"/>
      <c r="CI3748" s="230"/>
      <c r="CJ3748" s="230"/>
    </row>
    <row r="3749" spans="1:88" ht="14.25" customHeight="1">
      <c r="A3749" s="123"/>
      <c r="B3749" s="122"/>
      <c r="C3749" s="123"/>
      <c r="E3749" s="224"/>
      <c r="F3749" s="224"/>
      <c r="G3749" s="224"/>
      <c r="H3749" s="224"/>
      <c r="I3749" s="232"/>
      <c r="J3749" s="224"/>
      <c r="K3749" s="224"/>
      <c r="L3749" s="224"/>
      <c r="M3749" s="233"/>
      <c r="N3749" s="224"/>
      <c r="P3749" s="233"/>
      <c r="Q3749" s="154"/>
      <c r="R3749" s="154"/>
      <c r="S3749" s="154"/>
      <c r="T3749" s="154"/>
      <c r="U3749" s="236"/>
      <c r="V3749" s="225"/>
      <c r="W3749" s="246"/>
      <c r="X3749" s="247"/>
      <c r="Y3749" s="248"/>
      <c r="Z3749" s="249"/>
      <c r="AA3749" s="249"/>
      <c r="AB3749" s="256"/>
      <c r="AC3749" s="256"/>
      <c r="AD3749" s="230"/>
      <c r="AE3749" s="251"/>
      <c r="AF3749" s="252"/>
      <c r="AG3749" s="255"/>
      <c r="AH3749" s="253"/>
      <c r="AI3749" s="230"/>
      <c r="AJ3749" s="230"/>
      <c r="AK3749" s="230"/>
      <c r="AL3749" s="230"/>
      <c r="AM3749" s="230"/>
      <c r="AN3749" s="230"/>
      <c r="AO3749" s="230"/>
      <c r="AP3749" s="230"/>
      <c r="AQ3749" s="230"/>
      <c r="AR3749" s="249"/>
      <c r="AS3749" s="230"/>
      <c r="AT3749" s="230"/>
      <c r="AU3749" s="230"/>
      <c r="AV3749" s="230"/>
      <c r="AW3749" s="230"/>
      <c r="AX3749" s="230"/>
      <c r="AY3749" s="230"/>
      <c r="AZ3749" s="230"/>
      <c r="BA3749" s="230"/>
      <c r="BB3749" s="230"/>
      <c r="BC3749" s="230"/>
      <c r="BD3749" s="230"/>
      <c r="BE3749" s="230"/>
      <c r="BF3749" s="230"/>
      <c r="BG3749" s="230"/>
      <c r="BH3749" s="230"/>
      <c r="BI3749" s="230"/>
      <c r="BJ3749" s="230"/>
      <c r="BK3749" s="230"/>
      <c r="BL3749" s="230"/>
      <c r="BM3749" s="230"/>
      <c r="BN3749" s="230"/>
      <c r="BO3749" s="230"/>
      <c r="BP3749" s="230"/>
      <c r="BQ3749" s="230"/>
      <c r="BR3749" s="230"/>
      <c r="BS3749" s="230"/>
      <c r="BT3749" s="230"/>
      <c r="BU3749" s="230"/>
      <c r="BV3749" s="230"/>
      <c r="BW3749" s="230"/>
      <c r="BX3749" s="230"/>
      <c r="BY3749" s="230"/>
      <c r="BZ3749" s="230"/>
      <c r="CA3749" s="230"/>
      <c r="CB3749" s="230"/>
      <c r="CC3749" s="230"/>
      <c r="CD3749" s="230"/>
      <c r="CE3749" s="230"/>
      <c r="CF3749" s="230"/>
      <c r="CG3749" s="230"/>
      <c r="CH3749" s="230"/>
      <c r="CI3749" s="230"/>
      <c r="CJ3749" s="230"/>
    </row>
    <row r="3750" spans="1:88" ht="14.25" customHeight="1">
      <c r="A3750" s="123"/>
      <c r="B3750" s="122"/>
      <c r="C3750" s="123"/>
      <c r="E3750" s="224"/>
      <c r="F3750" s="224"/>
      <c r="G3750" s="224"/>
      <c r="H3750" s="224"/>
      <c r="I3750" s="232"/>
      <c r="J3750" s="224"/>
      <c r="K3750" s="224"/>
      <c r="L3750" s="224"/>
      <c r="M3750" s="233"/>
      <c r="N3750" s="224"/>
      <c r="P3750" s="233"/>
      <c r="Q3750" s="154"/>
      <c r="R3750" s="154"/>
      <c r="S3750" s="154"/>
      <c r="T3750" s="154"/>
      <c r="U3750" s="236"/>
      <c r="V3750" s="225"/>
      <c r="W3750" s="246"/>
      <c r="X3750" s="247"/>
      <c r="Y3750" s="248"/>
      <c r="Z3750" s="249"/>
      <c r="AA3750" s="249"/>
      <c r="AB3750" s="256"/>
      <c r="AC3750" s="256"/>
      <c r="AD3750" s="230"/>
      <c r="AE3750" s="251"/>
      <c r="AF3750" s="252"/>
      <c r="AG3750" s="255"/>
      <c r="AH3750" s="253"/>
      <c r="AI3750" s="230"/>
      <c r="AJ3750" s="230"/>
      <c r="AK3750" s="230"/>
      <c r="AL3750" s="230"/>
      <c r="AM3750" s="230"/>
      <c r="AN3750" s="230"/>
      <c r="AO3750" s="230"/>
      <c r="AP3750" s="230"/>
      <c r="AQ3750" s="230"/>
      <c r="AR3750" s="249"/>
      <c r="AS3750" s="230"/>
      <c r="AT3750" s="230"/>
      <c r="AU3750" s="230"/>
      <c r="AV3750" s="230"/>
      <c r="AW3750" s="230"/>
      <c r="AX3750" s="230"/>
      <c r="AY3750" s="230"/>
      <c r="AZ3750" s="230"/>
      <c r="BA3750" s="230"/>
      <c r="BB3750" s="230"/>
      <c r="BC3750" s="230"/>
      <c r="BD3750" s="230"/>
      <c r="BE3750" s="230"/>
      <c r="BF3750" s="230"/>
      <c r="BG3750" s="230"/>
      <c r="BH3750" s="230"/>
      <c r="BI3750" s="230"/>
      <c r="BJ3750" s="230"/>
      <c r="BK3750" s="230"/>
      <c r="BL3750" s="230"/>
      <c r="BM3750" s="230"/>
      <c r="BN3750" s="230"/>
      <c r="BO3750" s="230"/>
      <c r="BP3750" s="230"/>
      <c r="BQ3750" s="230"/>
      <c r="BR3750" s="230"/>
      <c r="BS3750" s="230"/>
      <c r="BT3750" s="230"/>
      <c r="BU3750" s="230"/>
      <c r="BV3750" s="230"/>
      <c r="BW3750" s="230"/>
      <c r="BX3750" s="230"/>
      <c r="BY3750" s="230"/>
      <c r="BZ3750" s="230"/>
      <c r="CA3750" s="230"/>
      <c r="CB3750" s="230"/>
      <c r="CC3750" s="230"/>
      <c r="CD3750" s="230"/>
      <c r="CE3750" s="230"/>
      <c r="CF3750" s="230"/>
      <c r="CG3750" s="230"/>
      <c r="CH3750" s="230"/>
      <c r="CI3750" s="230"/>
      <c r="CJ3750" s="230"/>
    </row>
    <row r="3751" spans="1:88" ht="14.25" customHeight="1">
      <c r="A3751" s="123"/>
      <c r="B3751" s="122"/>
      <c r="C3751" s="123"/>
      <c r="E3751" s="224"/>
      <c r="F3751" s="224"/>
      <c r="G3751" s="224"/>
      <c r="H3751" s="224"/>
      <c r="I3751" s="232"/>
      <c r="J3751" s="224"/>
      <c r="K3751" s="224"/>
      <c r="L3751" s="224"/>
      <c r="M3751" s="233"/>
      <c r="N3751" s="224"/>
      <c r="P3751" s="233"/>
      <c r="Q3751" s="154"/>
      <c r="R3751" s="154"/>
      <c r="S3751" s="154"/>
      <c r="T3751" s="154"/>
      <c r="U3751" s="236"/>
      <c r="V3751" s="225"/>
      <c r="W3751" s="246"/>
      <c r="X3751" s="247"/>
      <c r="Y3751" s="248"/>
      <c r="Z3751" s="249"/>
      <c r="AA3751" s="249"/>
      <c r="AB3751" s="256"/>
      <c r="AC3751" s="256"/>
      <c r="AD3751" s="230"/>
      <c r="AE3751" s="251"/>
      <c r="AF3751" s="252"/>
      <c r="AG3751" s="255"/>
      <c r="AH3751" s="253"/>
      <c r="AI3751" s="230"/>
      <c r="AJ3751" s="230"/>
      <c r="AK3751" s="230"/>
      <c r="AL3751" s="230"/>
      <c r="AM3751" s="230"/>
      <c r="AN3751" s="230"/>
      <c r="AO3751" s="230"/>
      <c r="AP3751" s="230"/>
      <c r="AQ3751" s="230"/>
      <c r="AR3751" s="249"/>
      <c r="AS3751" s="230"/>
      <c r="AT3751" s="230"/>
      <c r="AU3751" s="230"/>
      <c r="AV3751" s="230"/>
      <c r="AW3751" s="230"/>
      <c r="AX3751" s="230"/>
      <c r="AY3751" s="230"/>
      <c r="AZ3751" s="230"/>
      <c r="BA3751" s="230"/>
      <c r="BB3751" s="230"/>
      <c r="BC3751" s="230"/>
      <c r="BD3751" s="230"/>
      <c r="BE3751" s="230"/>
      <c r="BF3751" s="230"/>
      <c r="BG3751" s="230"/>
      <c r="BH3751" s="230"/>
      <c r="BI3751" s="230"/>
      <c r="BJ3751" s="230"/>
      <c r="BK3751" s="230"/>
      <c r="BL3751" s="230"/>
      <c r="BM3751" s="230"/>
      <c r="BN3751" s="230"/>
      <c r="BO3751" s="230"/>
      <c r="BP3751" s="230"/>
      <c r="BQ3751" s="230"/>
      <c r="BR3751" s="230"/>
      <c r="BS3751" s="230"/>
      <c r="BT3751" s="230"/>
      <c r="BU3751" s="230"/>
      <c r="BV3751" s="230"/>
      <c r="BW3751" s="230"/>
      <c r="BX3751" s="230"/>
      <c r="BY3751" s="230"/>
      <c r="BZ3751" s="230"/>
      <c r="CA3751" s="230"/>
      <c r="CB3751" s="230"/>
      <c r="CC3751" s="230"/>
      <c r="CD3751" s="230"/>
      <c r="CE3751" s="230"/>
      <c r="CF3751" s="230"/>
      <c r="CG3751" s="230"/>
      <c r="CH3751" s="230"/>
      <c r="CI3751" s="230"/>
      <c r="CJ3751" s="230"/>
    </row>
    <row r="3752" spans="1:88" ht="14.25" customHeight="1">
      <c r="A3752" s="123"/>
      <c r="B3752" s="122"/>
      <c r="C3752" s="123"/>
      <c r="E3752" s="224"/>
      <c r="F3752" s="224"/>
      <c r="G3752" s="224"/>
      <c r="H3752" s="224"/>
      <c r="I3752" s="232"/>
      <c r="J3752" s="224"/>
      <c r="K3752" s="224"/>
      <c r="L3752" s="224"/>
      <c r="M3752" s="233"/>
      <c r="N3752" s="224"/>
      <c r="P3752" s="233"/>
      <c r="Q3752" s="154"/>
      <c r="R3752" s="154"/>
      <c r="S3752" s="154"/>
      <c r="T3752" s="154"/>
      <c r="U3752" s="236"/>
      <c r="V3752" s="225"/>
      <c r="W3752" s="246"/>
      <c r="X3752" s="247"/>
      <c r="Y3752" s="248"/>
      <c r="Z3752" s="249"/>
      <c r="AA3752" s="249"/>
      <c r="AB3752" s="256"/>
      <c r="AC3752" s="256"/>
      <c r="AD3752" s="230"/>
      <c r="AE3752" s="251"/>
      <c r="AF3752" s="252"/>
      <c r="AG3752" s="255"/>
      <c r="AH3752" s="253"/>
      <c r="AI3752" s="230"/>
      <c r="AJ3752" s="230"/>
      <c r="AK3752" s="230"/>
      <c r="AL3752" s="230"/>
      <c r="AM3752" s="230"/>
      <c r="AN3752" s="230"/>
      <c r="AO3752" s="230"/>
      <c r="AP3752" s="230"/>
      <c r="AQ3752" s="230"/>
      <c r="AR3752" s="249"/>
      <c r="AS3752" s="230"/>
      <c r="AT3752" s="230"/>
      <c r="AU3752" s="230"/>
      <c r="AV3752" s="230"/>
      <c r="AW3752" s="230"/>
      <c r="AX3752" s="230"/>
      <c r="AY3752" s="230"/>
      <c r="AZ3752" s="230"/>
      <c r="BA3752" s="230"/>
      <c r="BB3752" s="230"/>
      <c r="BC3752" s="230"/>
      <c r="BD3752" s="230"/>
      <c r="BE3752" s="230"/>
      <c r="BF3752" s="230"/>
      <c r="BG3752" s="230"/>
      <c r="BH3752" s="230"/>
      <c r="BI3752" s="230"/>
      <c r="BJ3752" s="230"/>
      <c r="BK3752" s="230"/>
      <c r="BL3752" s="230"/>
      <c r="BM3752" s="230"/>
      <c r="BN3752" s="230"/>
      <c r="BO3752" s="230"/>
      <c r="BP3752" s="230"/>
      <c r="BQ3752" s="230"/>
      <c r="BR3752" s="230"/>
      <c r="BS3752" s="230"/>
      <c r="BT3752" s="230"/>
      <c r="BU3752" s="230"/>
      <c r="BV3752" s="230"/>
      <c r="BW3752" s="230"/>
      <c r="BX3752" s="230"/>
      <c r="BY3752" s="230"/>
      <c r="BZ3752" s="230"/>
      <c r="CA3752" s="230"/>
      <c r="CB3752" s="230"/>
      <c r="CC3752" s="230"/>
      <c r="CD3752" s="230"/>
      <c r="CE3752" s="230"/>
      <c r="CF3752" s="230"/>
      <c r="CG3752" s="230"/>
      <c r="CH3752" s="230"/>
      <c r="CI3752" s="230"/>
      <c r="CJ3752" s="230"/>
    </row>
    <row r="3753" spans="1:88" ht="14.25" customHeight="1">
      <c r="A3753" s="123"/>
      <c r="B3753" s="122"/>
      <c r="C3753" s="123"/>
      <c r="E3753" s="224"/>
      <c r="F3753" s="224"/>
      <c r="G3753" s="224"/>
      <c r="H3753" s="224"/>
      <c r="I3753" s="232"/>
      <c r="J3753" s="224"/>
      <c r="K3753" s="224"/>
      <c r="L3753" s="224"/>
      <c r="M3753" s="233"/>
      <c r="N3753" s="224"/>
      <c r="P3753" s="233"/>
      <c r="Q3753" s="154"/>
      <c r="R3753" s="154"/>
      <c r="S3753" s="154"/>
      <c r="T3753" s="154"/>
      <c r="U3753" s="236"/>
      <c r="V3753" s="225"/>
      <c r="W3753" s="246"/>
      <c r="X3753" s="247"/>
      <c r="Y3753" s="248"/>
      <c r="Z3753" s="249"/>
      <c r="AA3753" s="249"/>
      <c r="AB3753" s="256"/>
      <c r="AC3753" s="256"/>
      <c r="AD3753" s="230"/>
      <c r="AE3753" s="251"/>
      <c r="AF3753" s="252"/>
      <c r="AG3753" s="255"/>
      <c r="AH3753" s="253"/>
      <c r="AI3753" s="230"/>
      <c r="AJ3753" s="230"/>
      <c r="AK3753" s="230"/>
      <c r="AL3753" s="230"/>
      <c r="AM3753" s="230"/>
      <c r="AN3753" s="230"/>
      <c r="AO3753" s="230"/>
      <c r="AP3753" s="230"/>
      <c r="AQ3753" s="230"/>
      <c r="AR3753" s="249"/>
      <c r="AS3753" s="230"/>
      <c r="AT3753" s="230"/>
      <c r="AU3753" s="230"/>
      <c r="AV3753" s="230"/>
      <c r="AW3753" s="230"/>
      <c r="AX3753" s="230"/>
      <c r="AY3753" s="230"/>
      <c r="AZ3753" s="230"/>
      <c r="BA3753" s="230"/>
      <c r="BB3753" s="230"/>
      <c r="BC3753" s="230"/>
      <c r="BD3753" s="230"/>
      <c r="BE3753" s="230"/>
      <c r="BF3753" s="230"/>
      <c r="BG3753" s="230"/>
      <c r="BH3753" s="230"/>
      <c r="BI3753" s="230"/>
      <c r="BJ3753" s="230"/>
      <c r="BK3753" s="230"/>
      <c r="BL3753" s="230"/>
      <c r="BM3753" s="230"/>
      <c r="BN3753" s="230"/>
      <c r="BO3753" s="230"/>
      <c r="BP3753" s="230"/>
      <c r="BQ3753" s="230"/>
      <c r="BR3753" s="230"/>
      <c r="BS3753" s="230"/>
      <c r="BT3753" s="230"/>
      <c r="BU3753" s="230"/>
      <c r="BV3753" s="230"/>
      <c r="BW3753" s="230"/>
      <c r="BX3753" s="230"/>
      <c r="BY3753" s="230"/>
      <c r="BZ3753" s="230"/>
      <c r="CA3753" s="230"/>
      <c r="CB3753" s="230"/>
      <c r="CC3753" s="230"/>
      <c r="CD3753" s="230"/>
      <c r="CE3753" s="230"/>
      <c r="CF3753" s="230"/>
      <c r="CG3753" s="230"/>
      <c r="CH3753" s="230"/>
      <c r="CI3753" s="230"/>
      <c r="CJ3753" s="230"/>
    </row>
    <row r="3754" spans="1:88" ht="14.25" customHeight="1">
      <c r="A3754" s="123"/>
      <c r="B3754" s="122"/>
      <c r="C3754" s="123"/>
      <c r="E3754" s="224"/>
      <c r="F3754" s="224"/>
      <c r="G3754" s="224"/>
      <c r="H3754" s="224"/>
      <c r="I3754" s="232"/>
      <c r="J3754" s="224"/>
      <c r="K3754" s="224"/>
      <c r="L3754" s="224"/>
      <c r="M3754" s="233"/>
      <c r="N3754" s="224"/>
      <c r="P3754" s="233"/>
      <c r="Q3754" s="154"/>
      <c r="R3754" s="154"/>
      <c r="S3754" s="154"/>
      <c r="T3754" s="154"/>
      <c r="U3754" s="236"/>
      <c r="V3754" s="225"/>
      <c r="W3754" s="246"/>
      <c r="X3754" s="247"/>
      <c r="Y3754" s="248"/>
      <c r="Z3754" s="249"/>
      <c r="AA3754" s="249"/>
      <c r="AB3754" s="256"/>
      <c r="AC3754" s="256"/>
      <c r="AD3754" s="230"/>
      <c r="AE3754" s="251"/>
      <c r="AF3754" s="252"/>
      <c r="AG3754" s="255"/>
      <c r="AH3754" s="253"/>
      <c r="AI3754" s="230"/>
      <c r="AJ3754" s="230"/>
      <c r="AK3754" s="230"/>
      <c r="AL3754" s="230"/>
      <c r="AM3754" s="230"/>
      <c r="AN3754" s="230"/>
      <c r="AO3754" s="230"/>
      <c r="AP3754" s="230"/>
      <c r="AQ3754" s="230"/>
      <c r="AR3754" s="249"/>
      <c r="AS3754" s="230"/>
      <c r="AT3754" s="230"/>
      <c r="AU3754" s="230"/>
      <c r="AV3754" s="230"/>
      <c r="AW3754" s="230"/>
      <c r="AX3754" s="230"/>
      <c r="AY3754" s="230"/>
      <c r="AZ3754" s="230"/>
      <c r="BA3754" s="230"/>
      <c r="BB3754" s="230"/>
      <c r="BC3754" s="230"/>
      <c r="BD3754" s="230"/>
      <c r="BE3754" s="230"/>
      <c r="BF3754" s="230"/>
      <c r="BG3754" s="230"/>
      <c r="BH3754" s="230"/>
      <c r="BI3754" s="230"/>
      <c r="BJ3754" s="230"/>
      <c r="BK3754" s="230"/>
      <c r="BL3754" s="230"/>
      <c r="BM3754" s="230"/>
      <c r="BN3754" s="230"/>
      <c r="BO3754" s="230"/>
      <c r="BP3754" s="230"/>
      <c r="BQ3754" s="230"/>
      <c r="BR3754" s="230"/>
      <c r="BS3754" s="230"/>
      <c r="BT3754" s="230"/>
      <c r="BU3754" s="230"/>
      <c r="BV3754" s="230"/>
      <c r="BW3754" s="230"/>
      <c r="BX3754" s="230"/>
      <c r="BY3754" s="230"/>
      <c r="BZ3754" s="230"/>
      <c r="CA3754" s="230"/>
      <c r="CB3754" s="230"/>
      <c r="CC3754" s="230"/>
      <c r="CD3754" s="230"/>
      <c r="CE3754" s="230"/>
      <c r="CF3754" s="230"/>
      <c r="CG3754" s="230"/>
      <c r="CH3754" s="230"/>
      <c r="CI3754" s="230"/>
      <c r="CJ3754" s="230"/>
    </row>
    <row r="3755" spans="1:88" ht="14.25" customHeight="1">
      <c r="A3755" s="123"/>
      <c r="B3755" s="122"/>
      <c r="C3755" s="123"/>
      <c r="E3755" s="224"/>
      <c r="F3755" s="224"/>
      <c r="G3755" s="224"/>
      <c r="H3755" s="224"/>
      <c r="I3755" s="232"/>
      <c r="J3755" s="224"/>
      <c r="K3755" s="224"/>
      <c r="L3755" s="224"/>
      <c r="M3755" s="233"/>
      <c r="N3755" s="224"/>
      <c r="P3755" s="233"/>
      <c r="Q3755" s="154"/>
      <c r="R3755" s="154"/>
      <c r="S3755" s="154"/>
      <c r="T3755" s="154"/>
      <c r="U3755" s="236"/>
      <c r="V3755" s="225"/>
      <c r="W3755" s="246"/>
      <c r="X3755" s="247"/>
      <c r="Y3755" s="248"/>
      <c r="Z3755" s="249"/>
      <c r="AA3755" s="249"/>
      <c r="AB3755" s="256"/>
      <c r="AC3755" s="256"/>
      <c r="AD3755" s="230"/>
      <c r="AE3755" s="251"/>
      <c r="AF3755" s="252"/>
      <c r="AG3755" s="255"/>
      <c r="AH3755" s="253"/>
      <c r="AI3755" s="230"/>
      <c r="AJ3755" s="230"/>
      <c r="AK3755" s="230"/>
      <c r="AL3755" s="230"/>
      <c r="AM3755" s="230"/>
      <c r="AN3755" s="230"/>
      <c r="AO3755" s="230"/>
      <c r="AP3755" s="230"/>
      <c r="AQ3755" s="230"/>
      <c r="AR3755" s="249"/>
      <c r="AS3755" s="230"/>
      <c r="AT3755" s="230"/>
      <c r="AU3755" s="230"/>
      <c r="AV3755" s="230"/>
      <c r="AW3755" s="230"/>
      <c r="AX3755" s="230"/>
      <c r="AY3755" s="230"/>
      <c r="AZ3755" s="230"/>
      <c r="BA3755" s="230"/>
      <c r="BB3755" s="230"/>
      <c r="BC3755" s="230"/>
      <c r="BD3755" s="230"/>
      <c r="BE3755" s="230"/>
      <c r="BF3755" s="230"/>
      <c r="BG3755" s="230"/>
      <c r="BH3755" s="230"/>
      <c r="BI3755" s="230"/>
      <c r="BJ3755" s="230"/>
      <c r="BK3755" s="230"/>
      <c r="BL3755" s="230"/>
      <c r="BM3755" s="230"/>
      <c r="BN3755" s="230"/>
      <c r="BO3755" s="230"/>
      <c r="BP3755" s="230"/>
      <c r="BQ3755" s="230"/>
      <c r="BR3755" s="230"/>
      <c r="BS3755" s="230"/>
      <c r="BT3755" s="230"/>
      <c r="BU3755" s="230"/>
      <c r="BV3755" s="230"/>
      <c r="BW3755" s="230"/>
      <c r="BX3755" s="230"/>
      <c r="BY3755" s="230"/>
      <c r="BZ3755" s="230"/>
      <c r="CA3755" s="230"/>
      <c r="CB3755" s="230"/>
      <c r="CC3755" s="230"/>
      <c r="CD3755" s="230"/>
      <c r="CE3755" s="230"/>
      <c r="CF3755" s="230"/>
      <c r="CG3755" s="230"/>
      <c r="CH3755" s="230"/>
      <c r="CI3755" s="230"/>
      <c r="CJ3755" s="230"/>
    </row>
    <row r="3756" spans="1:88" ht="14.25" customHeight="1">
      <c r="A3756" s="123"/>
      <c r="B3756" s="122"/>
      <c r="C3756" s="123"/>
      <c r="E3756" s="224"/>
      <c r="F3756" s="224"/>
      <c r="G3756" s="224"/>
      <c r="H3756" s="224"/>
      <c r="I3756" s="232"/>
      <c r="J3756" s="224"/>
      <c r="K3756" s="224"/>
      <c r="L3756" s="224"/>
      <c r="M3756" s="233"/>
      <c r="N3756" s="224"/>
      <c r="P3756" s="233"/>
      <c r="Q3756" s="154"/>
      <c r="R3756" s="154"/>
      <c r="S3756" s="154"/>
      <c r="T3756" s="154"/>
      <c r="U3756" s="236"/>
      <c r="V3756" s="225"/>
      <c r="W3756" s="246"/>
      <c r="X3756" s="247"/>
      <c r="Y3756" s="248"/>
      <c r="Z3756" s="249"/>
      <c r="AA3756" s="249"/>
      <c r="AB3756" s="256"/>
      <c r="AC3756" s="256"/>
      <c r="AD3756" s="230"/>
      <c r="AE3756" s="251"/>
      <c r="AF3756" s="252"/>
      <c r="AG3756" s="255"/>
      <c r="AH3756" s="253"/>
      <c r="AI3756" s="230"/>
      <c r="AJ3756" s="230"/>
      <c r="AK3756" s="230"/>
      <c r="AL3756" s="230"/>
      <c r="AM3756" s="230"/>
      <c r="AN3756" s="230"/>
      <c r="AO3756" s="230"/>
      <c r="AP3756" s="230"/>
      <c r="AQ3756" s="230"/>
      <c r="AR3756" s="249"/>
      <c r="AS3756" s="230"/>
      <c r="AT3756" s="230"/>
      <c r="AU3756" s="230"/>
      <c r="AV3756" s="230"/>
      <c r="AW3756" s="230"/>
      <c r="AX3756" s="230"/>
      <c r="AY3756" s="230"/>
      <c r="AZ3756" s="230"/>
      <c r="BA3756" s="230"/>
      <c r="BB3756" s="230"/>
      <c r="BC3756" s="230"/>
      <c r="BD3756" s="230"/>
      <c r="BE3756" s="230"/>
      <c r="BF3756" s="230"/>
      <c r="BG3756" s="230"/>
      <c r="BH3756" s="230"/>
      <c r="BI3756" s="230"/>
      <c r="BJ3756" s="230"/>
      <c r="BK3756" s="230"/>
      <c r="BL3756" s="230"/>
      <c r="BM3756" s="230"/>
      <c r="BN3756" s="230"/>
      <c r="BO3756" s="230"/>
      <c r="BP3756" s="230"/>
      <c r="BQ3756" s="230"/>
      <c r="BR3756" s="230"/>
      <c r="BS3756" s="230"/>
      <c r="BT3756" s="230"/>
      <c r="BU3756" s="230"/>
      <c r="BV3756" s="230"/>
      <c r="BW3756" s="230"/>
      <c r="BX3756" s="230"/>
      <c r="BY3756" s="230"/>
      <c r="BZ3756" s="230"/>
      <c r="CA3756" s="230"/>
      <c r="CB3756" s="230"/>
      <c r="CC3756" s="230"/>
      <c r="CD3756" s="230"/>
      <c r="CE3756" s="230"/>
      <c r="CF3756" s="230"/>
      <c r="CG3756" s="230"/>
      <c r="CH3756" s="230"/>
      <c r="CI3756" s="230"/>
      <c r="CJ3756" s="230"/>
    </row>
    <row r="3757" spans="1:88" ht="14.25" customHeight="1">
      <c r="A3757" s="123"/>
      <c r="B3757" s="122"/>
      <c r="C3757" s="123"/>
      <c r="E3757" s="224"/>
      <c r="F3757" s="224"/>
      <c r="G3757" s="224"/>
      <c r="H3757" s="224"/>
      <c r="I3757" s="232"/>
      <c r="J3757" s="224"/>
      <c r="K3757" s="224"/>
      <c r="L3757" s="224"/>
      <c r="M3757" s="233"/>
      <c r="N3757" s="224"/>
      <c r="P3757" s="233"/>
      <c r="Q3757" s="154"/>
      <c r="R3757" s="154"/>
      <c r="S3757" s="154"/>
      <c r="T3757" s="154"/>
      <c r="U3757" s="236"/>
      <c r="V3757" s="225"/>
      <c r="W3757" s="246"/>
      <c r="X3757" s="247"/>
      <c r="Y3757" s="248"/>
      <c r="Z3757" s="249"/>
      <c r="AA3757" s="249"/>
      <c r="AB3757" s="256"/>
      <c r="AC3757" s="256"/>
      <c r="AD3757" s="230"/>
      <c r="AE3757" s="251"/>
      <c r="AF3757" s="252"/>
      <c r="AG3757" s="255"/>
      <c r="AH3757" s="253"/>
      <c r="AI3757" s="230"/>
      <c r="AJ3757" s="230"/>
      <c r="AK3757" s="230"/>
      <c r="AL3757" s="230"/>
      <c r="AM3757" s="230"/>
      <c r="AN3757" s="230"/>
      <c r="AO3757" s="230"/>
      <c r="AP3757" s="230"/>
      <c r="AQ3757" s="230"/>
      <c r="AR3757" s="249"/>
      <c r="AS3757" s="230"/>
      <c r="AT3757" s="230"/>
      <c r="AU3757" s="230"/>
      <c r="AV3757" s="230"/>
      <c r="AW3757" s="230"/>
      <c r="AX3757" s="230"/>
      <c r="AY3757" s="230"/>
      <c r="AZ3757" s="230"/>
      <c r="BA3757" s="230"/>
      <c r="BB3757" s="230"/>
      <c r="BC3757" s="230"/>
      <c r="BD3757" s="230"/>
      <c r="BE3757" s="230"/>
      <c r="BF3757" s="230"/>
      <c r="BG3757" s="230"/>
      <c r="BH3757" s="230"/>
      <c r="BI3757" s="230"/>
      <c r="BJ3757" s="230"/>
      <c r="BK3757" s="230"/>
      <c r="BL3757" s="230"/>
      <c r="BM3757" s="230"/>
      <c r="BN3757" s="230"/>
      <c r="BO3757" s="230"/>
      <c r="BP3757" s="230"/>
      <c r="BQ3757" s="230"/>
      <c r="BR3757" s="230"/>
      <c r="BS3757" s="230"/>
      <c r="BT3757" s="230"/>
      <c r="BU3757" s="230"/>
      <c r="BV3757" s="230"/>
      <c r="BW3757" s="230"/>
      <c r="BX3757" s="230"/>
      <c r="BY3757" s="230"/>
      <c r="BZ3757" s="230"/>
      <c r="CA3757" s="230"/>
      <c r="CB3757" s="230"/>
      <c r="CC3757" s="230"/>
      <c r="CD3757" s="230"/>
      <c r="CE3757" s="230"/>
      <c r="CF3757" s="230"/>
      <c r="CG3757" s="230"/>
      <c r="CH3757" s="230"/>
      <c r="CI3757" s="230"/>
      <c r="CJ3757" s="230"/>
    </row>
    <row r="3758" spans="1:88" ht="14.25" customHeight="1">
      <c r="A3758" s="123"/>
      <c r="B3758" s="122"/>
      <c r="C3758" s="123"/>
      <c r="E3758" s="224"/>
      <c r="F3758" s="224"/>
      <c r="G3758" s="224"/>
      <c r="H3758" s="224"/>
      <c r="I3758" s="232"/>
      <c r="J3758" s="224"/>
      <c r="K3758" s="224"/>
      <c r="L3758" s="224"/>
      <c r="M3758" s="233"/>
      <c r="N3758" s="224"/>
      <c r="P3758" s="233"/>
      <c r="Q3758" s="154"/>
      <c r="R3758" s="154"/>
      <c r="S3758" s="154"/>
      <c r="T3758" s="154"/>
      <c r="U3758" s="236"/>
      <c r="V3758" s="225"/>
      <c r="W3758" s="246"/>
      <c r="X3758" s="247"/>
      <c r="Y3758" s="248"/>
      <c r="Z3758" s="249"/>
      <c r="AA3758" s="249"/>
      <c r="AB3758" s="256"/>
      <c r="AC3758" s="256"/>
      <c r="AD3758" s="230"/>
      <c r="AE3758" s="251"/>
      <c r="AF3758" s="252"/>
      <c r="AG3758" s="255"/>
      <c r="AH3758" s="253"/>
      <c r="AI3758" s="230"/>
      <c r="AJ3758" s="230"/>
      <c r="AK3758" s="230"/>
      <c r="AL3758" s="230"/>
      <c r="AM3758" s="230"/>
      <c r="AN3758" s="230"/>
      <c r="AO3758" s="230"/>
      <c r="AP3758" s="230"/>
      <c r="AQ3758" s="230"/>
      <c r="AR3758" s="249"/>
      <c r="AS3758" s="230"/>
      <c r="AT3758" s="230"/>
      <c r="AU3758" s="230"/>
      <c r="AV3758" s="230"/>
      <c r="AW3758" s="230"/>
      <c r="AX3758" s="230"/>
      <c r="AY3758" s="230"/>
      <c r="AZ3758" s="230"/>
      <c r="BA3758" s="230"/>
      <c r="BB3758" s="230"/>
      <c r="BC3758" s="230"/>
      <c r="BD3758" s="230"/>
      <c r="BE3758" s="230"/>
      <c r="BF3758" s="230"/>
      <c r="BG3758" s="230"/>
      <c r="BH3758" s="230"/>
      <c r="BI3758" s="230"/>
      <c r="BJ3758" s="230"/>
      <c r="BK3758" s="230"/>
      <c r="BL3758" s="230"/>
      <c r="BM3758" s="230"/>
      <c r="BN3758" s="230"/>
      <c r="BO3758" s="230"/>
      <c r="BP3758" s="230"/>
      <c r="BQ3758" s="230"/>
      <c r="BR3758" s="230"/>
      <c r="BS3758" s="230"/>
      <c r="BT3758" s="230"/>
      <c r="BU3758" s="230"/>
      <c r="BV3758" s="230"/>
      <c r="BW3758" s="230"/>
      <c r="BX3758" s="230"/>
      <c r="BY3758" s="230"/>
      <c r="BZ3758" s="230"/>
      <c r="CA3758" s="230"/>
      <c r="CB3758" s="230"/>
      <c r="CC3758" s="230"/>
      <c r="CD3758" s="230"/>
      <c r="CE3758" s="230"/>
      <c r="CF3758" s="230"/>
      <c r="CG3758" s="230"/>
      <c r="CH3758" s="230"/>
      <c r="CI3758" s="230"/>
      <c r="CJ3758" s="230"/>
    </row>
    <row r="3759" spans="1:88" ht="14.25" customHeight="1">
      <c r="A3759" s="123"/>
      <c r="B3759" s="122"/>
      <c r="C3759" s="123"/>
      <c r="E3759" s="224"/>
      <c r="F3759" s="224"/>
      <c r="G3759" s="224"/>
      <c r="H3759" s="224"/>
      <c r="I3759" s="232"/>
      <c r="J3759" s="224"/>
      <c r="K3759" s="224"/>
      <c r="L3759" s="224"/>
      <c r="M3759" s="233"/>
      <c r="N3759" s="224"/>
      <c r="P3759" s="233"/>
      <c r="Q3759" s="154"/>
      <c r="R3759" s="154"/>
      <c r="S3759" s="154"/>
      <c r="T3759" s="154"/>
      <c r="U3759" s="236"/>
      <c r="V3759" s="225"/>
      <c r="W3759" s="246"/>
      <c r="X3759" s="247"/>
      <c r="Y3759" s="248"/>
      <c r="Z3759" s="249"/>
      <c r="AA3759" s="249"/>
      <c r="AB3759" s="256"/>
      <c r="AC3759" s="256"/>
      <c r="AD3759" s="230"/>
      <c r="AE3759" s="251"/>
      <c r="AF3759" s="252"/>
      <c r="AG3759" s="255"/>
      <c r="AH3759" s="253"/>
      <c r="AI3759" s="230"/>
      <c r="AJ3759" s="230"/>
      <c r="AK3759" s="230"/>
      <c r="AL3759" s="230"/>
      <c r="AM3759" s="230"/>
      <c r="AN3759" s="230"/>
      <c r="AO3759" s="230"/>
      <c r="AP3759" s="230"/>
      <c r="AQ3759" s="230"/>
      <c r="AR3759" s="249"/>
      <c r="AS3759" s="230"/>
      <c r="AT3759" s="230"/>
      <c r="AU3759" s="230"/>
      <c r="AV3759" s="230"/>
      <c r="AW3759" s="230"/>
      <c r="AX3759" s="230"/>
      <c r="AY3759" s="230"/>
      <c r="AZ3759" s="230"/>
      <c r="BA3759" s="230"/>
      <c r="BB3759" s="230"/>
      <c r="BC3759" s="230"/>
      <c r="BD3759" s="230"/>
      <c r="BE3759" s="230"/>
      <c r="BF3759" s="230"/>
      <c r="BG3759" s="230"/>
      <c r="BH3759" s="230"/>
      <c r="BI3759" s="230"/>
      <c r="BJ3759" s="230"/>
      <c r="BK3759" s="230"/>
      <c r="BL3759" s="230"/>
      <c r="BM3759" s="230"/>
      <c r="BN3759" s="230"/>
      <c r="BO3759" s="230"/>
      <c r="BP3759" s="230"/>
      <c r="BQ3759" s="230"/>
      <c r="BR3759" s="230"/>
      <c r="BS3759" s="230"/>
      <c r="BT3759" s="230"/>
      <c r="BU3759" s="230"/>
      <c r="BV3759" s="230"/>
      <c r="BW3759" s="230"/>
      <c r="BX3759" s="230"/>
      <c r="BY3759" s="230"/>
      <c r="BZ3759" s="230"/>
      <c r="CA3759" s="230"/>
      <c r="CB3759" s="230"/>
      <c r="CC3759" s="230"/>
      <c r="CD3759" s="230"/>
      <c r="CE3759" s="230"/>
      <c r="CF3759" s="230"/>
      <c r="CG3759" s="230"/>
      <c r="CH3759" s="230"/>
      <c r="CI3759" s="230"/>
      <c r="CJ3759" s="230"/>
    </row>
    <row r="3760" spans="1:88" ht="14.25" customHeight="1">
      <c r="A3760" s="123"/>
      <c r="B3760" s="122"/>
      <c r="C3760" s="123"/>
      <c r="E3760" s="224"/>
      <c r="F3760" s="224"/>
      <c r="G3760" s="224"/>
      <c r="H3760" s="224"/>
      <c r="I3760" s="232"/>
      <c r="J3760" s="224"/>
      <c r="K3760" s="224"/>
      <c r="L3760" s="224"/>
      <c r="M3760" s="233"/>
      <c r="N3760" s="224"/>
      <c r="P3760" s="233"/>
      <c r="Q3760" s="154"/>
      <c r="R3760" s="154"/>
      <c r="S3760" s="154"/>
      <c r="T3760" s="154"/>
      <c r="U3760" s="236"/>
      <c r="V3760" s="225"/>
      <c r="W3760" s="246"/>
      <c r="X3760" s="247"/>
      <c r="Y3760" s="248"/>
      <c r="Z3760" s="249"/>
      <c r="AA3760" s="249"/>
      <c r="AB3760" s="256"/>
      <c r="AC3760" s="256"/>
      <c r="AD3760" s="230"/>
      <c r="AE3760" s="251"/>
      <c r="AF3760" s="252"/>
      <c r="AG3760" s="255"/>
      <c r="AH3760" s="253"/>
      <c r="AI3760" s="230"/>
      <c r="AJ3760" s="230"/>
      <c r="AK3760" s="230"/>
      <c r="AL3760" s="230"/>
      <c r="AM3760" s="230"/>
      <c r="AN3760" s="230"/>
      <c r="AO3760" s="230"/>
      <c r="AP3760" s="230"/>
      <c r="AQ3760" s="230"/>
      <c r="AR3760" s="249"/>
      <c r="AS3760" s="230"/>
      <c r="AT3760" s="230"/>
      <c r="AU3760" s="230"/>
      <c r="AV3760" s="230"/>
      <c r="AW3760" s="230"/>
      <c r="AX3760" s="230"/>
      <c r="AY3760" s="230"/>
      <c r="AZ3760" s="230"/>
      <c r="BA3760" s="230"/>
      <c r="BB3760" s="230"/>
      <c r="BC3760" s="230"/>
      <c r="BD3760" s="230"/>
      <c r="BE3760" s="230"/>
      <c r="BF3760" s="230"/>
      <c r="BG3760" s="230"/>
      <c r="BH3760" s="230"/>
      <c r="BI3760" s="230"/>
      <c r="BJ3760" s="230"/>
      <c r="BK3760" s="230"/>
      <c r="BL3760" s="230"/>
      <c r="BM3760" s="230"/>
      <c r="BN3760" s="230"/>
      <c r="BO3760" s="230"/>
      <c r="BP3760" s="230"/>
      <c r="BQ3760" s="230"/>
      <c r="BR3760" s="230"/>
      <c r="BS3760" s="230"/>
      <c r="BT3760" s="230"/>
      <c r="BU3760" s="230"/>
      <c r="BV3760" s="230"/>
      <c r="BW3760" s="230"/>
      <c r="BX3760" s="230"/>
      <c r="BY3760" s="230"/>
      <c r="BZ3760" s="230"/>
      <c r="CA3760" s="230"/>
      <c r="CB3760" s="230"/>
      <c r="CC3760" s="230"/>
      <c r="CD3760" s="230"/>
      <c r="CE3760" s="230"/>
      <c r="CF3760" s="230"/>
      <c r="CG3760" s="230"/>
      <c r="CH3760" s="230"/>
      <c r="CI3760" s="230"/>
      <c r="CJ3760" s="230"/>
    </row>
    <row r="3761" spans="1:88" ht="14.25" customHeight="1">
      <c r="A3761" s="123"/>
      <c r="B3761" s="122"/>
      <c r="C3761" s="123"/>
      <c r="E3761" s="224"/>
      <c r="F3761" s="224"/>
      <c r="G3761" s="224"/>
      <c r="H3761" s="224"/>
      <c r="I3761" s="232"/>
      <c r="J3761" s="224"/>
      <c r="K3761" s="224"/>
      <c r="L3761" s="224"/>
      <c r="M3761" s="233"/>
      <c r="N3761" s="224"/>
      <c r="P3761" s="233"/>
      <c r="Q3761" s="154"/>
      <c r="R3761" s="154"/>
      <c r="S3761" s="154"/>
      <c r="T3761" s="154"/>
      <c r="U3761" s="236"/>
      <c r="V3761" s="225"/>
      <c r="W3761" s="246"/>
      <c r="X3761" s="247"/>
      <c r="Y3761" s="248"/>
      <c r="Z3761" s="249"/>
      <c r="AA3761" s="249"/>
      <c r="AB3761" s="256"/>
      <c r="AC3761" s="256"/>
      <c r="AD3761" s="230"/>
      <c r="AE3761" s="251"/>
      <c r="AF3761" s="252"/>
      <c r="AG3761" s="255"/>
      <c r="AH3761" s="253"/>
      <c r="AI3761" s="230"/>
      <c r="AJ3761" s="230"/>
      <c r="AK3761" s="230"/>
      <c r="AL3761" s="230"/>
      <c r="AM3761" s="230"/>
      <c r="AN3761" s="230"/>
      <c r="AO3761" s="230"/>
      <c r="AP3761" s="230"/>
      <c r="AQ3761" s="230"/>
      <c r="AR3761" s="249"/>
      <c r="AS3761" s="230"/>
      <c r="AT3761" s="230"/>
      <c r="AU3761" s="230"/>
      <c r="AV3761" s="230"/>
      <c r="AW3761" s="230"/>
      <c r="AX3761" s="230"/>
      <c r="AY3761" s="230"/>
      <c r="AZ3761" s="230"/>
      <c r="BA3761" s="230"/>
      <c r="BB3761" s="230"/>
      <c r="BC3761" s="230"/>
      <c r="BD3761" s="230"/>
      <c r="BE3761" s="230"/>
      <c r="BF3761" s="230"/>
      <c r="BG3761" s="230"/>
      <c r="BH3761" s="230"/>
      <c r="BI3761" s="230"/>
      <c r="BJ3761" s="230"/>
      <c r="BK3761" s="230"/>
      <c r="BL3761" s="230"/>
      <c r="BM3761" s="230"/>
      <c r="BN3761" s="230"/>
      <c r="BO3761" s="230"/>
      <c r="BP3761" s="230"/>
      <c r="BQ3761" s="230"/>
      <c r="BR3761" s="230"/>
      <c r="BS3761" s="230"/>
      <c r="BT3761" s="230"/>
      <c r="BU3761" s="230"/>
      <c r="BV3761" s="230"/>
      <c r="BW3761" s="230"/>
      <c r="BX3761" s="230"/>
      <c r="BY3761" s="230"/>
      <c r="BZ3761" s="230"/>
      <c r="CA3761" s="230"/>
      <c r="CB3761" s="230"/>
      <c r="CC3761" s="230"/>
      <c r="CD3761" s="230"/>
      <c r="CE3761" s="230"/>
      <c r="CF3761" s="230"/>
      <c r="CG3761" s="230"/>
      <c r="CH3761" s="230"/>
      <c r="CI3761" s="230"/>
      <c r="CJ3761" s="230"/>
    </row>
    <row r="3762" spans="1:88" ht="14.25" customHeight="1">
      <c r="A3762" s="123"/>
      <c r="B3762" s="122"/>
      <c r="C3762" s="123"/>
      <c r="E3762" s="224"/>
      <c r="F3762" s="224"/>
      <c r="G3762" s="224"/>
      <c r="H3762" s="224"/>
      <c r="I3762" s="232"/>
      <c r="J3762" s="224"/>
      <c r="K3762" s="224"/>
      <c r="L3762" s="224"/>
      <c r="M3762" s="233"/>
      <c r="N3762" s="224"/>
      <c r="P3762" s="233"/>
      <c r="Q3762" s="154"/>
      <c r="R3762" s="154"/>
      <c r="S3762" s="154"/>
      <c r="T3762" s="154"/>
      <c r="U3762" s="236"/>
      <c r="V3762" s="225"/>
      <c r="W3762" s="246"/>
      <c r="X3762" s="247"/>
      <c r="Y3762" s="248"/>
      <c r="Z3762" s="249"/>
      <c r="AA3762" s="249"/>
      <c r="AB3762" s="256"/>
      <c r="AC3762" s="256"/>
      <c r="AD3762" s="230"/>
      <c r="AE3762" s="251"/>
      <c r="AF3762" s="252"/>
      <c r="AG3762" s="255"/>
      <c r="AH3762" s="253"/>
      <c r="AI3762" s="230"/>
      <c r="AJ3762" s="230"/>
      <c r="AK3762" s="230"/>
      <c r="AL3762" s="230"/>
      <c r="AM3762" s="230"/>
      <c r="AN3762" s="230"/>
      <c r="AO3762" s="230"/>
      <c r="AP3762" s="230"/>
      <c r="AQ3762" s="230"/>
      <c r="AR3762" s="249"/>
      <c r="AS3762" s="230"/>
      <c r="AT3762" s="230"/>
      <c r="AU3762" s="230"/>
      <c r="AV3762" s="230"/>
      <c r="AW3762" s="230"/>
      <c r="AX3762" s="230"/>
      <c r="AY3762" s="230"/>
      <c r="AZ3762" s="230"/>
      <c r="BA3762" s="230"/>
      <c r="BB3762" s="230"/>
      <c r="BC3762" s="230"/>
      <c r="BD3762" s="230"/>
      <c r="BE3762" s="230"/>
      <c r="BF3762" s="230"/>
      <c r="BG3762" s="230"/>
      <c r="BH3762" s="230"/>
      <c r="BI3762" s="230"/>
      <c r="BJ3762" s="230"/>
      <c r="BK3762" s="230"/>
      <c r="BL3762" s="230"/>
      <c r="BM3762" s="230"/>
      <c r="BN3762" s="230"/>
      <c r="BO3762" s="230"/>
      <c r="BP3762" s="230"/>
      <c r="BQ3762" s="230"/>
      <c r="BR3762" s="230"/>
      <c r="BS3762" s="230"/>
      <c r="BT3762" s="230"/>
      <c r="BU3762" s="230"/>
      <c r="BV3762" s="230"/>
      <c r="BW3762" s="230"/>
      <c r="BX3762" s="230"/>
      <c r="BY3762" s="230"/>
      <c r="BZ3762" s="230"/>
      <c r="CA3762" s="230"/>
      <c r="CB3762" s="230"/>
      <c r="CC3762" s="230"/>
      <c r="CD3762" s="230"/>
      <c r="CE3762" s="230"/>
      <c r="CF3762" s="230"/>
      <c r="CG3762" s="230"/>
      <c r="CH3762" s="230"/>
      <c r="CI3762" s="230"/>
      <c r="CJ3762" s="230"/>
    </row>
    <row r="3763" spans="1:88" ht="14.25" customHeight="1">
      <c r="A3763" s="123"/>
      <c r="B3763" s="122"/>
      <c r="C3763" s="123"/>
      <c r="E3763" s="224"/>
      <c r="F3763" s="224"/>
      <c r="G3763" s="224"/>
      <c r="H3763" s="224"/>
      <c r="I3763" s="232"/>
      <c r="J3763" s="224"/>
      <c r="K3763" s="224"/>
      <c r="L3763" s="224"/>
      <c r="M3763" s="233"/>
      <c r="N3763" s="224"/>
      <c r="P3763" s="233"/>
      <c r="Q3763" s="154"/>
      <c r="R3763" s="154"/>
      <c r="S3763" s="154"/>
      <c r="T3763" s="154"/>
      <c r="U3763" s="236"/>
      <c r="V3763" s="225"/>
      <c r="W3763" s="246"/>
      <c r="X3763" s="247"/>
      <c r="Y3763" s="248"/>
      <c r="Z3763" s="249"/>
      <c r="AA3763" s="249"/>
      <c r="AB3763" s="256"/>
      <c r="AC3763" s="256"/>
      <c r="AD3763" s="230"/>
      <c r="AE3763" s="251"/>
      <c r="AF3763" s="252"/>
      <c r="AG3763" s="255"/>
      <c r="AH3763" s="253"/>
      <c r="AI3763" s="230"/>
      <c r="AJ3763" s="230"/>
      <c r="AK3763" s="230"/>
      <c r="AL3763" s="230"/>
      <c r="AM3763" s="230"/>
      <c r="AN3763" s="230"/>
      <c r="AO3763" s="230"/>
      <c r="AP3763" s="230"/>
      <c r="AQ3763" s="230"/>
      <c r="AR3763" s="249"/>
      <c r="AS3763" s="230"/>
      <c r="AT3763" s="230"/>
      <c r="AU3763" s="230"/>
      <c r="AV3763" s="230"/>
      <c r="AW3763" s="230"/>
      <c r="AX3763" s="230"/>
      <c r="AY3763" s="230"/>
      <c r="AZ3763" s="230"/>
      <c r="BA3763" s="230"/>
      <c r="BB3763" s="230"/>
      <c r="BC3763" s="230"/>
      <c r="BD3763" s="230"/>
      <c r="BE3763" s="230"/>
      <c r="BF3763" s="230"/>
      <c r="BG3763" s="230"/>
      <c r="BH3763" s="230"/>
      <c r="BI3763" s="230"/>
      <c r="BJ3763" s="230"/>
      <c r="BK3763" s="230"/>
      <c r="BL3763" s="230"/>
      <c r="BM3763" s="230"/>
      <c r="BN3763" s="230"/>
      <c r="BO3763" s="230"/>
      <c r="BP3763" s="230"/>
      <c r="BQ3763" s="230"/>
      <c r="BR3763" s="230"/>
      <c r="BS3763" s="230"/>
      <c r="BT3763" s="230"/>
      <c r="BU3763" s="230"/>
      <c r="BV3763" s="230"/>
      <c r="BW3763" s="230"/>
      <c r="BX3763" s="230"/>
      <c r="BY3763" s="230"/>
      <c r="BZ3763" s="230"/>
      <c r="CA3763" s="230"/>
      <c r="CB3763" s="230"/>
      <c r="CC3763" s="230"/>
      <c r="CD3763" s="230"/>
      <c r="CE3763" s="230"/>
      <c r="CF3763" s="230"/>
      <c r="CG3763" s="230"/>
      <c r="CH3763" s="230"/>
      <c r="CI3763" s="230"/>
      <c r="CJ3763" s="230"/>
    </row>
    <row r="3764" spans="1:88" ht="14.25" customHeight="1">
      <c r="A3764" s="123"/>
      <c r="B3764" s="122"/>
      <c r="C3764" s="123"/>
      <c r="E3764" s="224"/>
      <c r="F3764" s="224"/>
      <c r="G3764" s="224"/>
      <c r="H3764" s="224"/>
      <c r="I3764" s="232"/>
      <c r="J3764" s="224"/>
      <c r="K3764" s="224"/>
      <c r="L3764" s="224"/>
      <c r="M3764" s="233"/>
      <c r="N3764" s="224"/>
      <c r="P3764" s="233"/>
      <c r="Q3764" s="154"/>
      <c r="R3764" s="154"/>
      <c r="S3764" s="154"/>
      <c r="T3764" s="154"/>
      <c r="U3764" s="236"/>
      <c r="V3764" s="225"/>
      <c r="W3764" s="246"/>
      <c r="X3764" s="247"/>
      <c r="Y3764" s="248"/>
      <c r="Z3764" s="249"/>
      <c r="AA3764" s="249"/>
      <c r="AB3764" s="256"/>
      <c r="AC3764" s="256"/>
      <c r="AD3764" s="230"/>
      <c r="AE3764" s="251"/>
      <c r="AF3764" s="252"/>
      <c r="AG3764" s="255"/>
      <c r="AH3764" s="253"/>
      <c r="AI3764" s="230"/>
      <c r="AJ3764" s="230"/>
      <c r="AK3764" s="230"/>
      <c r="AL3764" s="230"/>
      <c r="AM3764" s="230"/>
      <c r="AN3764" s="230"/>
      <c r="AO3764" s="230"/>
      <c r="AP3764" s="230"/>
      <c r="AQ3764" s="230"/>
      <c r="AR3764" s="249"/>
      <c r="AS3764" s="230"/>
      <c r="AT3764" s="230"/>
      <c r="AU3764" s="230"/>
      <c r="AV3764" s="230"/>
      <c r="AW3764" s="230"/>
      <c r="AX3764" s="230"/>
      <c r="AY3764" s="230"/>
      <c r="AZ3764" s="230"/>
      <c r="BA3764" s="230"/>
      <c r="BB3764" s="230"/>
      <c r="BC3764" s="230"/>
      <c r="BD3764" s="230"/>
      <c r="BE3764" s="230"/>
      <c r="BF3764" s="230"/>
      <c r="BG3764" s="230"/>
      <c r="BH3764" s="230"/>
      <c r="BI3764" s="230"/>
      <c r="BJ3764" s="230"/>
      <c r="BK3764" s="230"/>
      <c r="BL3764" s="230"/>
      <c r="BM3764" s="230"/>
      <c r="BN3764" s="230"/>
      <c r="BO3764" s="230"/>
      <c r="BP3764" s="230"/>
      <c r="BQ3764" s="230"/>
      <c r="BR3764" s="230"/>
      <c r="BS3764" s="230"/>
      <c r="BT3764" s="230"/>
      <c r="BU3764" s="230"/>
      <c r="BV3764" s="230"/>
      <c r="BW3764" s="230"/>
      <c r="BX3764" s="230"/>
      <c r="BY3764" s="230"/>
      <c r="BZ3764" s="230"/>
      <c r="CA3764" s="230"/>
      <c r="CB3764" s="230"/>
      <c r="CC3764" s="230"/>
      <c r="CD3764" s="230"/>
      <c r="CE3764" s="230"/>
      <c r="CF3764" s="230"/>
      <c r="CG3764" s="230"/>
      <c r="CH3764" s="230"/>
      <c r="CI3764" s="230"/>
      <c r="CJ3764" s="230"/>
    </row>
    <row r="3765" spans="1:88" ht="14.25" customHeight="1">
      <c r="A3765" s="123"/>
      <c r="B3765" s="122"/>
      <c r="C3765" s="123"/>
      <c r="E3765" s="224"/>
      <c r="F3765" s="224"/>
      <c r="G3765" s="224"/>
      <c r="H3765" s="224"/>
      <c r="I3765" s="232"/>
      <c r="J3765" s="224"/>
      <c r="K3765" s="224"/>
      <c r="L3765" s="224"/>
      <c r="M3765" s="233"/>
      <c r="N3765" s="224"/>
      <c r="P3765" s="233"/>
      <c r="Q3765" s="154"/>
      <c r="R3765" s="154"/>
      <c r="S3765" s="154"/>
      <c r="T3765" s="154"/>
      <c r="U3765" s="236"/>
      <c r="V3765" s="225"/>
      <c r="W3765" s="246"/>
      <c r="X3765" s="247"/>
      <c r="Y3765" s="248"/>
      <c r="Z3765" s="249"/>
      <c r="AA3765" s="249"/>
      <c r="AB3765" s="256"/>
      <c r="AC3765" s="256"/>
      <c r="AD3765" s="230"/>
      <c r="AE3765" s="251"/>
      <c r="AF3765" s="252"/>
      <c r="AG3765" s="255"/>
      <c r="AH3765" s="253"/>
      <c r="AI3765" s="230"/>
      <c r="AJ3765" s="230"/>
      <c r="AK3765" s="230"/>
      <c r="AL3765" s="230"/>
      <c r="AM3765" s="230"/>
      <c r="AN3765" s="230"/>
      <c r="AO3765" s="230"/>
      <c r="AP3765" s="230"/>
      <c r="AQ3765" s="230"/>
      <c r="AR3765" s="249"/>
      <c r="AS3765" s="230"/>
      <c r="AT3765" s="230"/>
      <c r="AU3765" s="230"/>
      <c r="AV3765" s="230"/>
      <c r="AW3765" s="230"/>
      <c r="AX3765" s="230"/>
      <c r="AY3765" s="230"/>
      <c r="AZ3765" s="230"/>
      <c r="BA3765" s="230"/>
      <c r="BB3765" s="230"/>
      <c r="BC3765" s="230"/>
      <c r="BD3765" s="230"/>
      <c r="BE3765" s="230"/>
      <c r="BF3765" s="230"/>
      <c r="BG3765" s="230"/>
      <c r="BH3765" s="230"/>
      <c r="BI3765" s="230"/>
      <c r="BJ3765" s="230"/>
      <c r="BK3765" s="230"/>
      <c r="BL3765" s="230"/>
      <c r="BM3765" s="230"/>
      <c r="BN3765" s="230"/>
      <c r="BO3765" s="230"/>
      <c r="BP3765" s="230"/>
      <c r="BQ3765" s="230"/>
      <c r="BR3765" s="230"/>
      <c r="BS3765" s="230"/>
      <c r="BT3765" s="230"/>
      <c r="BU3765" s="230"/>
      <c r="BV3765" s="230"/>
      <c r="BW3765" s="230"/>
      <c r="BX3765" s="230"/>
      <c r="BY3765" s="230"/>
      <c r="BZ3765" s="230"/>
      <c r="CA3765" s="230"/>
      <c r="CB3765" s="230"/>
      <c r="CC3765" s="230"/>
      <c r="CD3765" s="230"/>
      <c r="CE3765" s="230"/>
      <c r="CF3765" s="230"/>
      <c r="CG3765" s="230"/>
      <c r="CH3765" s="230"/>
      <c r="CI3765" s="230"/>
      <c r="CJ3765" s="230"/>
    </row>
    <row r="3766" spans="1:88" ht="14.25" customHeight="1">
      <c r="A3766" s="123"/>
      <c r="B3766" s="122"/>
      <c r="C3766" s="123"/>
      <c r="E3766" s="224"/>
      <c r="F3766" s="224"/>
      <c r="G3766" s="224"/>
      <c r="H3766" s="224"/>
      <c r="I3766" s="232"/>
      <c r="J3766" s="224"/>
      <c r="K3766" s="224"/>
      <c r="L3766" s="224"/>
      <c r="M3766" s="233"/>
      <c r="N3766" s="224"/>
      <c r="P3766" s="233"/>
      <c r="Q3766" s="154"/>
      <c r="R3766" s="154"/>
      <c r="S3766" s="154"/>
      <c r="T3766" s="154"/>
      <c r="U3766" s="236"/>
      <c r="V3766" s="225"/>
      <c r="W3766" s="246"/>
      <c r="X3766" s="247"/>
      <c r="Y3766" s="248"/>
      <c r="Z3766" s="249"/>
      <c r="AA3766" s="249"/>
      <c r="AB3766" s="256"/>
      <c r="AC3766" s="256"/>
      <c r="AD3766" s="230"/>
      <c r="AE3766" s="251"/>
      <c r="AF3766" s="252"/>
      <c r="AG3766" s="255"/>
      <c r="AH3766" s="253"/>
      <c r="AI3766" s="230"/>
      <c r="AJ3766" s="230"/>
      <c r="AK3766" s="230"/>
      <c r="AL3766" s="230"/>
      <c r="AM3766" s="230"/>
      <c r="AN3766" s="230"/>
      <c r="AO3766" s="230"/>
      <c r="AP3766" s="230"/>
      <c r="AQ3766" s="230"/>
      <c r="AR3766" s="249"/>
      <c r="AS3766" s="230"/>
      <c r="AT3766" s="230"/>
      <c r="AU3766" s="230"/>
      <c r="AV3766" s="230"/>
      <c r="AW3766" s="230"/>
      <c r="AX3766" s="230"/>
      <c r="AY3766" s="230"/>
      <c r="AZ3766" s="230"/>
      <c r="BA3766" s="230"/>
      <c r="BB3766" s="230"/>
      <c r="BC3766" s="230"/>
      <c r="BD3766" s="230"/>
      <c r="BE3766" s="230"/>
      <c r="BF3766" s="230"/>
      <c r="BG3766" s="230"/>
      <c r="BH3766" s="230"/>
      <c r="BI3766" s="230"/>
      <c r="BJ3766" s="230"/>
      <c r="BK3766" s="230"/>
      <c r="BL3766" s="230"/>
      <c r="BM3766" s="230"/>
      <c r="BN3766" s="230"/>
      <c r="BO3766" s="230"/>
      <c r="BP3766" s="230"/>
      <c r="BQ3766" s="230"/>
      <c r="BR3766" s="230"/>
      <c r="BS3766" s="230"/>
      <c r="BT3766" s="230"/>
      <c r="BU3766" s="230"/>
      <c r="BV3766" s="230"/>
      <c r="BW3766" s="230"/>
      <c r="BX3766" s="230"/>
      <c r="BY3766" s="230"/>
      <c r="BZ3766" s="230"/>
      <c r="CA3766" s="230"/>
      <c r="CB3766" s="230"/>
      <c r="CC3766" s="230"/>
      <c r="CD3766" s="230"/>
      <c r="CE3766" s="230"/>
      <c r="CF3766" s="230"/>
      <c r="CG3766" s="230"/>
      <c r="CH3766" s="230"/>
      <c r="CI3766" s="230"/>
      <c r="CJ3766" s="230"/>
    </row>
    <row r="3767" spans="1:88" ht="14.25" customHeight="1">
      <c r="A3767" s="123"/>
      <c r="B3767" s="122"/>
      <c r="C3767" s="123"/>
      <c r="E3767" s="224"/>
      <c r="F3767" s="224"/>
      <c r="G3767" s="224"/>
      <c r="H3767" s="224"/>
      <c r="I3767" s="232"/>
      <c r="J3767" s="224"/>
      <c r="K3767" s="224"/>
      <c r="L3767" s="224"/>
      <c r="M3767" s="233"/>
      <c r="N3767" s="224"/>
      <c r="P3767" s="233"/>
      <c r="Q3767" s="154"/>
      <c r="R3767" s="154"/>
      <c r="S3767" s="154"/>
      <c r="T3767" s="154"/>
      <c r="U3767" s="236"/>
      <c r="V3767" s="225"/>
      <c r="W3767" s="246"/>
      <c r="X3767" s="247"/>
      <c r="Y3767" s="248"/>
      <c r="Z3767" s="249"/>
      <c r="AA3767" s="249"/>
      <c r="AB3767" s="256"/>
      <c r="AC3767" s="256"/>
      <c r="AD3767" s="230"/>
      <c r="AE3767" s="251"/>
      <c r="AF3767" s="252"/>
      <c r="AG3767" s="255"/>
      <c r="AH3767" s="253"/>
      <c r="AI3767" s="230"/>
      <c r="AJ3767" s="230"/>
      <c r="AK3767" s="230"/>
      <c r="AL3767" s="230"/>
      <c r="AM3767" s="230"/>
      <c r="AN3767" s="230"/>
      <c r="AO3767" s="230"/>
      <c r="AP3767" s="230"/>
      <c r="AQ3767" s="230"/>
      <c r="AR3767" s="249"/>
      <c r="AS3767" s="230"/>
      <c r="AT3767" s="230"/>
      <c r="AU3767" s="230"/>
      <c r="AV3767" s="230"/>
      <c r="AW3767" s="230"/>
      <c r="AX3767" s="230"/>
      <c r="AY3767" s="230"/>
      <c r="AZ3767" s="230"/>
      <c r="BA3767" s="230"/>
      <c r="BB3767" s="230"/>
      <c r="BC3767" s="230"/>
      <c r="BD3767" s="230"/>
      <c r="BE3767" s="230"/>
      <c r="BF3767" s="230"/>
      <c r="BG3767" s="230"/>
      <c r="BH3767" s="230"/>
      <c r="BI3767" s="230"/>
      <c r="BJ3767" s="230"/>
      <c r="BK3767" s="230"/>
      <c r="BL3767" s="230"/>
      <c r="BM3767" s="230"/>
      <c r="BN3767" s="230"/>
      <c r="BO3767" s="230"/>
      <c r="BP3767" s="230"/>
      <c r="BQ3767" s="230"/>
      <c r="BR3767" s="230"/>
      <c r="BS3767" s="230"/>
      <c r="BT3767" s="230"/>
      <c r="BU3767" s="230"/>
      <c r="BV3767" s="230"/>
      <c r="BW3767" s="230"/>
      <c r="BX3767" s="230"/>
      <c r="BY3767" s="230"/>
      <c r="BZ3767" s="230"/>
      <c r="CA3767" s="230"/>
      <c r="CB3767" s="230"/>
      <c r="CC3767" s="230"/>
      <c r="CD3767" s="230"/>
      <c r="CE3767" s="230"/>
      <c r="CF3767" s="230"/>
      <c r="CG3767" s="230"/>
      <c r="CH3767" s="230"/>
      <c r="CI3767" s="230"/>
      <c r="CJ3767" s="230"/>
    </row>
    <row r="3768" spans="1:88" ht="14.25" customHeight="1">
      <c r="A3768" s="123"/>
      <c r="B3768" s="122"/>
      <c r="C3768" s="123"/>
      <c r="E3768" s="224"/>
      <c r="F3768" s="224"/>
      <c r="G3768" s="224"/>
      <c r="H3768" s="224"/>
      <c r="I3768" s="232"/>
      <c r="J3768" s="224"/>
      <c r="K3768" s="224"/>
      <c r="L3768" s="224"/>
      <c r="M3768" s="233"/>
      <c r="N3768" s="224"/>
      <c r="P3768" s="233"/>
      <c r="Q3768" s="154"/>
      <c r="R3768" s="154"/>
      <c r="S3768" s="154"/>
      <c r="T3768" s="154"/>
      <c r="U3768" s="236"/>
      <c r="V3768" s="225"/>
      <c r="W3768" s="246"/>
      <c r="X3768" s="247"/>
      <c r="Y3768" s="248"/>
      <c r="Z3768" s="249"/>
      <c r="AA3768" s="249"/>
      <c r="AB3768" s="256"/>
      <c r="AC3768" s="256"/>
      <c r="AD3768" s="230"/>
      <c r="AE3768" s="251"/>
      <c r="AF3768" s="252"/>
      <c r="AG3768" s="255"/>
      <c r="AH3768" s="253"/>
      <c r="AI3768" s="230"/>
      <c r="AJ3768" s="230"/>
      <c r="AK3768" s="230"/>
      <c r="AL3768" s="230"/>
      <c r="AM3768" s="230"/>
      <c r="AN3768" s="230"/>
      <c r="AO3768" s="230"/>
      <c r="AP3768" s="230"/>
      <c r="AQ3768" s="230"/>
      <c r="AR3768" s="249"/>
      <c r="AS3768" s="230"/>
      <c r="AT3768" s="230"/>
      <c r="AU3768" s="230"/>
      <c r="AV3768" s="230"/>
      <c r="AW3768" s="230"/>
      <c r="AX3768" s="230"/>
      <c r="AY3768" s="230"/>
      <c r="AZ3768" s="230"/>
      <c r="BA3768" s="230"/>
      <c r="BB3768" s="230"/>
      <c r="BC3768" s="230"/>
      <c r="BD3768" s="230"/>
      <c r="BE3768" s="230"/>
      <c r="BF3768" s="230"/>
      <c r="BG3768" s="230"/>
      <c r="BH3768" s="230"/>
      <c r="BI3768" s="230"/>
      <c r="BJ3768" s="230"/>
      <c r="BK3768" s="230"/>
      <c r="BL3768" s="230"/>
      <c r="BM3768" s="230"/>
      <c r="BN3768" s="230"/>
      <c r="BO3768" s="230"/>
      <c r="BP3768" s="230"/>
      <c r="BQ3768" s="230"/>
      <c r="BR3768" s="230"/>
      <c r="BS3768" s="230"/>
      <c r="BT3768" s="230"/>
      <c r="BU3768" s="230"/>
      <c r="BV3768" s="230"/>
      <c r="BW3768" s="230"/>
      <c r="BX3768" s="230"/>
      <c r="BY3768" s="230"/>
      <c r="BZ3768" s="230"/>
      <c r="CA3768" s="230"/>
      <c r="CB3768" s="230"/>
      <c r="CC3768" s="230"/>
      <c r="CD3768" s="230"/>
      <c r="CE3768" s="230"/>
      <c r="CF3768" s="230"/>
      <c r="CG3768" s="230"/>
      <c r="CH3768" s="230"/>
      <c r="CI3768" s="230"/>
      <c r="CJ3768" s="230"/>
    </row>
    <row r="3769" spans="1:88" ht="14.25" customHeight="1">
      <c r="A3769" s="123"/>
      <c r="B3769" s="122"/>
      <c r="C3769" s="123"/>
      <c r="E3769" s="224"/>
      <c r="F3769" s="224"/>
      <c r="G3769" s="224"/>
      <c r="H3769" s="224"/>
      <c r="I3769" s="232"/>
      <c r="J3769" s="224"/>
      <c r="K3769" s="224"/>
      <c r="L3769" s="224"/>
      <c r="M3769" s="233"/>
      <c r="N3769" s="224"/>
      <c r="P3769" s="233"/>
      <c r="Q3769" s="154"/>
      <c r="R3769" s="154"/>
      <c r="S3769" s="154"/>
      <c r="T3769" s="154"/>
      <c r="U3769" s="236"/>
      <c r="V3769" s="225"/>
      <c r="W3769" s="246"/>
      <c r="X3769" s="247"/>
      <c r="Y3769" s="248"/>
      <c r="Z3769" s="249"/>
      <c r="AA3769" s="249"/>
      <c r="AB3769" s="256"/>
      <c r="AC3769" s="256"/>
      <c r="AD3769" s="230"/>
      <c r="AE3769" s="251"/>
      <c r="AF3769" s="252"/>
      <c r="AG3769" s="255"/>
      <c r="AH3769" s="253"/>
      <c r="AI3769" s="230"/>
      <c r="AJ3769" s="230"/>
      <c r="AK3769" s="230"/>
      <c r="AL3769" s="230"/>
      <c r="AM3769" s="230"/>
      <c r="AN3769" s="230"/>
      <c r="AO3769" s="230"/>
      <c r="AP3769" s="230"/>
      <c r="AQ3769" s="230"/>
      <c r="AR3769" s="249"/>
      <c r="AS3769" s="230"/>
      <c r="AT3769" s="230"/>
      <c r="AU3769" s="230"/>
      <c r="AV3769" s="230"/>
      <c r="AW3769" s="230"/>
      <c r="AX3769" s="230"/>
      <c r="AY3769" s="230"/>
      <c r="AZ3769" s="230"/>
      <c r="BA3769" s="230"/>
      <c r="BB3769" s="230"/>
      <c r="BC3769" s="230"/>
      <c r="BD3769" s="230"/>
      <c r="BE3769" s="230"/>
      <c r="BF3769" s="230"/>
      <c r="BG3769" s="230"/>
      <c r="BH3769" s="230"/>
      <c r="BI3769" s="230"/>
      <c r="BJ3769" s="230"/>
      <c r="BK3769" s="230"/>
      <c r="BL3769" s="230"/>
      <c r="BM3769" s="230"/>
      <c r="BN3769" s="230"/>
      <c r="BO3769" s="230"/>
      <c r="BP3769" s="230"/>
      <c r="BQ3769" s="230"/>
      <c r="BR3769" s="230"/>
      <c r="BS3769" s="230"/>
      <c r="BT3769" s="230"/>
      <c r="BU3769" s="230"/>
      <c r="BV3769" s="230"/>
      <c r="BW3769" s="230"/>
      <c r="BX3769" s="230"/>
      <c r="BY3769" s="230"/>
      <c r="BZ3769" s="230"/>
      <c r="CA3769" s="230"/>
      <c r="CB3769" s="230"/>
      <c r="CC3769" s="230"/>
      <c r="CD3769" s="230"/>
      <c r="CE3769" s="230"/>
      <c r="CF3769" s="230"/>
      <c r="CG3769" s="230"/>
      <c r="CH3769" s="230"/>
      <c r="CI3769" s="230"/>
      <c r="CJ3769" s="230"/>
    </row>
    <row r="3770" spans="1:88" ht="14.25" customHeight="1">
      <c r="A3770" s="123"/>
      <c r="B3770" s="122"/>
      <c r="C3770" s="123"/>
      <c r="E3770" s="224"/>
      <c r="F3770" s="224"/>
      <c r="G3770" s="224"/>
      <c r="H3770" s="224"/>
      <c r="I3770" s="232"/>
      <c r="J3770" s="224"/>
      <c r="K3770" s="224"/>
      <c r="L3770" s="224"/>
      <c r="M3770" s="233"/>
      <c r="N3770" s="224"/>
      <c r="P3770" s="233"/>
      <c r="Q3770" s="154"/>
      <c r="R3770" s="154"/>
      <c r="S3770" s="154"/>
      <c r="T3770" s="154"/>
      <c r="U3770" s="236"/>
      <c r="V3770" s="225"/>
      <c r="W3770" s="246"/>
      <c r="X3770" s="247"/>
      <c r="Y3770" s="248"/>
      <c r="Z3770" s="249"/>
      <c r="AA3770" s="249"/>
      <c r="AB3770" s="256"/>
      <c r="AC3770" s="256"/>
      <c r="AD3770" s="230"/>
      <c r="AE3770" s="251"/>
      <c r="AF3770" s="252"/>
      <c r="AG3770" s="255"/>
      <c r="AH3770" s="253"/>
      <c r="AI3770" s="230"/>
      <c r="AJ3770" s="230"/>
      <c r="AK3770" s="230"/>
      <c r="AL3770" s="230"/>
      <c r="AM3770" s="230"/>
      <c r="AN3770" s="230"/>
      <c r="AO3770" s="230"/>
      <c r="AP3770" s="230"/>
      <c r="AQ3770" s="230"/>
      <c r="AR3770" s="249"/>
      <c r="AS3770" s="230"/>
      <c r="AT3770" s="230"/>
      <c r="AU3770" s="230"/>
      <c r="AV3770" s="230"/>
      <c r="AW3770" s="230"/>
      <c r="AX3770" s="230"/>
      <c r="AY3770" s="230"/>
      <c r="AZ3770" s="230"/>
      <c r="BA3770" s="230"/>
      <c r="BB3770" s="230"/>
      <c r="BC3770" s="230"/>
      <c r="BD3770" s="230"/>
      <c r="BE3770" s="230"/>
      <c r="BF3770" s="230"/>
      <c r="BG3770" s="230"/>
      <c r="BH3770" s="230"/>
      <c r="BI3770" s="230"/>
      <c r="BJ3770" s="230"/>
      <c r="BK3770" s="230"/>
      <c r="BL3770" s="230"/>
      <c r="BM3770" s="230"/>
      <c r="BN3770" s="230"/>
      <c r="BO3770" s="230"/>
      <c r="BP3770" s="230"/>
      <c r="BQ3770" s="230"/>
      <c r="BR3770" s="230"/>
      <c r="BS3770" s="230"/>
      <c r="BT3770" s="230"/>
      <c r="BU3770" s="230"/>
      <c r="BV3770" s="230"/>
      <c r="BW3770" s="230"/>
      <c r="BX3770" s="230"/>
      <c r="BY3770" s="230"/>
      <c r="BZ3770" s="230"/>
      <c r="CA3770" s="230"/>
      <c r="CB3770" s="230"/>
      <c r="CC3770" s="230"/>
      <c r="CD3770" s="230"/>
      <c r="CE3770" s="230"/>
      <c r="CF3770" s="230"/>
      <c r="CG3770" s="230"/>
      <c r="CH3770" s="230"/>
      <c r="CI3770" s="230"/>
      <c r="CJ3770" s="230"/>
    </row>
    <row r="3771" spans="1:88" ht="14.25" customHeight="1">
      <c r="A3771" s="123"/>
      <c r="B3771" s="122"/>
      <c r="C3771" s="123"/>
      <c r="E3771" s="224"/>
      <c r="F3771" s="224"/>
      <c r="G3771" s="224"/>
      <c r="H3771" s="224"/>
      <c r="I3771" s="232"/>
      <c r="J3771" s="224"/>
      <c r="K3771" s="224"/>
      <c r="L3771" s="224"/>
      <c r="M3771" s="233"/>
      <c r="N3771" s="224"/>
      <c r="P3771" s="233"/>
      <c r="Q3771" s="154"/>
      <c r="R3771" s="154"/>
      <c r="S3771" s="154"/>
      <c r="T3771" s="154"/>
      <c r="U3771" s="236"/>
      <c r="V3771" s="225"/>
      <c r="W3771" s="246"/>
      <c r="X3771" s="247"/>
      <c r="Y3771" s="248"/>
      <c r="Z3771" s="249"/>
      <c r="AA3771" s="249"/>
      <c r="AB3771" s="256"/>
      <c r="AC3771" s="256"/>
      <c r="AD3771" s="230"/>
      <c r="AE3771" s="251"/>
      <c r="AF3771" s="252"/>
      <c r="AG3771" s="255"/>
      <c r="AH3771" s="253"/>
      <c r="AI3771" s="230"/>
      <c r="AJ3771" s="230"/>
      <c r="AK3771" s="230"/>
      <c r="AL3771" s="230"/>
      <c r="AM3771" s="230"/>
      <c r="AN3771" s="230"/>
      <c r="AO3771" s="230"/>
      <c r="AP3771" s="230"/>
      <c r="AQ3771" s="230"/>
      <c r="AR3771" s="249"/>
      <c r="AS3771" s="230"/>
      <c r="AT3771" s="230"/>
      <c r="AU3771" s="230"/>
      <c r="AV3771" s="230"/>
      <c r="AW3771" s="230"/>
      <c r="AX3771" s="230"/>
      <c r="AY3771" s="230"/>
      <c r="AZ3771" s="230"/>
      <c r="BA3771" s="230"/>
      <c r="BB3771" s="230"/>
      <c r="BC3771" s="230"/>
      <c r="BD3771" s="230"/>
      <c r="BE3771" s="230"/>
      <c r="BF3771" s="230"/>
      <c r="BG3771" s="230"/>
      <c r="BH3771" s="230"/>
      <c r="BI3771" s="230"/>
      <c r="BJ3771" s="230"/>
      <c r="BK3771" s="230"/>
      <c r="BL3771" s="230"/>
      <c r="BM3771" s="230"/>
      <c r="BN3771" s="230"/>
      <c r="BO3771" s="230"/>
      <c r="BP3771" s="230"/>
      <c r="BQ3771" s="230"/>
      <c r="BR3771" s="230"/>
      <c r="BS3771" s="230"/>
      <c r="BT3771" s="230"/>
      <c r="BU3771" s="230"/>
      <c r="BV3771" s="230"/>
      <c r="BW3771" s="230"/>
      <c r="BX3771" s="230"/>
      <c r="BY3771" s="230"/>
      <c r="BZ3771" s="230"/>
      <c r="CA3771" s="230"/>
      <c r="CB3771" s="230"/>
      <c r="CC3771" s="230"/>
      <c r="CD3771" s="230"/>
      <c r="CE3771" s="230"/>
      <c r="CF3771" s="230"/>
      <c r="CG3771" s="230"/>
      <c r="CH3771" s="230"/>
      <c r="CI3771" s="230"/>
      <c r="CJ3771" s="230"/>
    </row>
    <row r="3772" spans="1:88" ht="14.25" customHeight="1">
      <c r="A3772" s="123"/>
      <c r="B3772" s="122"/>
      <c r="C3772" s="123"/>
      <c r="E3772" s="224"/>
      <c r="F3772" s="224"/>
      <c r="G3772" s="224"/>
      <c r="H3772" s="224"/>
      <c r="I3772" s="232"/>
      <c r="J3772" s="224"/>
      <c r="K3772" s="224"/>
      <c r="L3772" s="224"/>
      <c r="M3772" s="233"/>
      <c r="N3772" s="224"/>
      <c r="P3772" s="233"/>
      <c r="Q3772" s="154"/>
      <c r="R3772" s="154"/>
      <c r="S3772" s="154"/>
      <c r="T3772" s="154"/>
      <c r="U3772" s="236"/>
      <c r="V3772" s="225"/>
      <c r="W3772" s="246"/>
      <c r="X3772" s="247"/>
      <c r="Y3772" s="248"/>
      <c r="Z3772" s="249"/>
      <c r="AA3772" s="249"/>
      <c r="AB3772" s="256"/>
      <c r="AC3772" s="256"/>
      <c r="AD3772" s="230"/>
      <c r="AE3772" s="251"/>
      <c r="AF3772" s="252"/>
      <c r="AG3772" s="255"/>
      <c r="AH3772" s="253"/>
      <c r="AI3772" s="230"/>
      <c r="AJ3772" s="230"/>
      <c r="AK3772" s="230"/>
      <c r="AL3772" s="230"/>
      <c r="AM3772" s="230"/>
      <c r="AN3772" s="230"/>
      <c r="AO3772" s="230"/>
      <c r="AP3772" s="230"/>
      <c r="AQ3772" s="230"/>
      <c r="AR3772" s="249"/>
      <c r="AS3772" s="230"/>
      <c r="AT3772" s="230"/>
      <c r="AU3772" s="230"/>
      <c r="AV3772" s="230"/>
      <c r="AW3772" s="230"/>
      <c r="AX3772" s="230"/>
      <c r="AY3772" s="230"/>
      <c r="AZ3772" s="230"/>
      <c r="BA3772" s="230"/>
      <c r="BB3772" s="230"/>
      <c r="BC3772" s="230"/>
      <c r="BD3772" s="230"/>
      <c r="BE3772" s="230"/>
      <c r="BF3772" s="230"/>
      <c r="BG3772" s="230"/>
      <c r="BH3772" s="230"/>
      <c r="BI3772" s="230"/>
      <c r="BJ3772" s="230"/>
      <c r="BK3772" s="230"/>
      <c r="BL3772" s="230"/>
      <c r="BM3772" s="230"/>
      <c r="BN3772" s="230"/>
      <c r="BO3772" s="230"/>
      <c r="BP3772" s="230"/>
      <c r="BQ3772" s="230"/>
      <c r="BR3772" s="230"/>
      <c r="BS3772" s="230"/>
      <c r="BT3772" s="230"/>
      <c r="BU3772" s="230"/>
      <c r="BV3772" s="230"/>
      <c r="BW3772" s="230"/>
      <c r="BX3772" s="230"/>
      <c r="BY3772" s="230"/>
      <c r="BZ3772" s="230"/>
      <c r="CA3772" s="230"/>
      <c r="CB3772" s="230"/>
      <c r="CC3772" s="230"/>
      <c r="CD3772" s="230"/>
      <c r="CE3772" s="230"/>
      <c r="CF3772" s="230"/>
      <c r="CG3772" s="230"/>
      <c r="CH3772" s="230"/>
      <c r="CI3772" s="230"/>
      <c r="CJ3772" s="230"/>
    </row>
    <row r="3773" spans="1:88" ht="14.25" customHeight="1">
      <c r="A3773" s="123"/>
      <c r="B3773" s="122"/>
      <c r="C3773" s="123"/>
      <c r="E3773" s="224"/>
      <c r="F3773" s="224"/>
      <c r="G3773" s="224"/>
      <c r="H3773" s="224"/>
      <c r="I3773" s="232"/>
      <c r="J3773" s="224"/>
      <c r="K3773" s="224"/>
      <c r="L3773" s="224"/>
      <c r="M3773" s="233"/>
      <c r="N3773" s="224"/>
      <c r="P3773" s="233"/>
      <c r="Q3773" s="154"/>
      <c r="R3773" s="154"/>
      <c r="S3773" s="154"/>
      <c r="T3773" s="154"/>
      <c r="U3773" s="236"/>
      <c r="V3773" s="225"/>
      <c r="W3773" s="246"/>
      <c r="X3773" s="247"/>
      <c r="Y3773" s="248"/>
      <c r="Z3773" s="249"/>
      <c r="AA3773" s="249"/>
      <c r="AB3773" s="256"/>
      <c r="AC3773" s="256"/>
      <c r="AD3773" s="230"/>
      <c r="AE3773" s="251"/>
      <c r="AF3773" s="252"/>
      <c r="AG3773" s="255"/>
      <c r="AH3773" s="253"/>
      <c r="AI3773" s="230"/>
      <c r="AJ3773" s="230"/>
      <c r="AK3773" s="230"/>
      <c r="AL3773" s="230"/>
      <c r="AM3773" s="230"/>
      <c r="AN3773" s="230"/>
      <c r="AO3773" s="230"/>
      <c r="AP3773" s="230"/>
      <c r="AQ3773" s="230"/>
      <c r="AR3773" s="249"/>
      <c r="AS3773" s="230"/>
      <c r="AT3773" s="230"/>
      <c r="AU3773" s="230"/>
      <c r="AV3773" s="230"/>
      <c r="AW3773" s="230"/>
      <c r="AX3773" s="230"/>
      <c r="AY3773" s="230"/>
      <c r="AZ3773" s="230"/>
      <c r="BA3773" s="230"/>
      <c r="BB3773" s="230"/>
      <c r="BC3773" s="230"/>
      <c r="BD3773" s="230"/>
      <c r="BE3773" s="230"/>
      <c r="BF3773" s="230"/>
      <c r="BG3773" s="230"/>
      <c r="BH3773" s="230"/>
      <c r="BI3773" s="230"/>
      <c r="BJ3773" s="230"/>
      <c r="BK3773" s="230"/>
      <c r="BL3773" s="230"/>
      <c r="BM3773" s="230"/>
      <c r="BN3773" s="230"/>
      <c r="BO3773" s="230"/>
      <c r="BP3773" s="230"/>
      <c r="BQ3773" s="230"/>
      <c r="BR3773" s="230"/>
      <c r="BS3773" s="230"/>
      <c r="BT3773" s="230"/>
      <c r="BU3773" s="230"/>
      <c r="BV3773" s="230"/>
      <c r="BW3773" s="230"/>
      <c r="BX3773" s="230"/>
      <c r="BY3773" s="230"/>
      <c r="BZ3773" s="230"/>
      <c r="CA3773" s="230"/>
      <c r="CB3773" s="230"/>
      <c r="CC3773" s="230"/>
      <c r="CD3773" s="230"/>
      <c r="CE3773" s="230"/>
      <c r="CF3773" s="230"/>
      <c r="CG3773" s="230"/>
      <c r="CH3773" s="230"/>
      <c r="CI3773" s="230"/>
      <c r="CJ3773" s="230"/>
    </row>
    <row r="3774" spans="1:88" ht="14.25" customHeight="1">
      <c r="A3774" s="123"/>
      <c r="B3774" s="122"/>
      <c r="C3774" s="123"/>
      <c r="E3774" s="224"/>
      <c r="F3774" s="224"/>
      <c r="G3774" s="224"/>
      <c r="H3774" s="224"/>
      <c r="I3774" s="232"/>
      <c r="J3774" s="224"/>
      <c r="K3774" s="224"/>
      <c r="L3774" s="224"/>
      <c r="M3774" s="233"/>
      <c r="N3774" s="224"/>
      <c r="P3774" s="233"/>
      <c r="Q3774" s="154"/>
      <c r="R3774" s="154"/>
      <c r="S3774" s="154"/>
      <c r="T3774" s="154"/>
      <c r="U3774" s="236"/>
      <c r="V3774" s="225"/>
      <c r="W3774" s="246"/>
      <c r="X3774" s="247"/>
      <c r="Y3774" s="248"/>
      <c r="Z3774" s="249"/>
      <c r="AA3774" s="249"/>
      <c r="AB3774" s="256"/>
      <c r="AC3774" s="256"/>
      <c r="AD3774" s="230"/>
      <c r="AE3774" s="251"/>
      <c r="AF3774" s="252"/>
      <c r="AG3774" s="255"/>
      <c r="AH3774" s="253"/>
      <c r="AI3774" s="230"/>
      <c r="AJ3774" s="230"/>
      <c r="AK3774" s="230"/>
      <c r="AL3774" s="230"/>
      <c r="AM3774" s="230"/>
      <c r="AN3774" s="230"/>
      <c r="AO3774" s="230"/>
      <c r="AP3774" s="230"/>
      <c r="AQ3774" s="230"/>
      <c r="AR3774" s="249"/>
      <c r="AS3774" s="230"/>
      <c r="AT3774" s="230"/>
      <c r="AU3774" s="230"/>
      <c r="AV3774" s="230"/>
      <c r="AW3774" s="230"/>
      <c r="AX3774" s="230"/>
      <c r="AY3774" s="230"/>
      <c r="AZ3774" s="230"/>
      <c r="BA3774" s="230"/>
      <c r="BB3774" s="230"/>
      <c r="BC3774" s="230"/>
      <c r="BD3774" s="230"/>
      <c r="BE3774" s="230"/>
      <c r="BF3774" s="230"/>
      <c r="BG3774" s="230"/>
      <c r="BH3774" s="230"/>
      <c r="BI3774" s="230"/>
      <c r="BJ3774" s="230"/>
      <c r="BK3774" s="230"/>
      <c r="BL3774" s="230"/>
      <c r="BM3774" s="230"/>
      <c r="BN3774" s="230"/>
      <c r="BO3774" s="230"/>
      <c r="BP3774" s="230"/>
      <c r="BQ3774" s="230"/>
      <c r="BR3774" s="230"/>
      <c r="BS3774" s="230"/>
      <c r="BT3774" s="230"/>
      <c r="BU3774" s="230"/>
      <c r="BV3774" s="230"/>
      <c r="BW3774" s="230"/>
      <c r="BX3774" s="230"/>
      <c r="BY3774" s="230"/>
      <c r="BZ3774" s="230"/>
      <c r="CA3774" s="230"/>
      <c r="CB3774" s="230"/>
      <c r="CC3774" s="230"/>
      <c r="CD3774" s="230"/>
      <c r="CE3774" s="230"/>
      <c r="CF3774" s="230"/>
      <c r="CG3774" s="230"/>
      <c r="CH3774" s="230"/>
      <c r="CI3774" s="230"/>
      <c r="CJ3774" s="230"/>
    </row>
    <row r="3775" spans="1:88" ht="14.25" customHeight="1">
      <c r="A3775" s="123"/>
      <c r="B3775" s="122"/>
      <c r="C3775" s="123"/>
      <c r="E3775" s="224"/>
      <c r="F3775" s="224"/>
      <c r="G3775" s="224"/>
      <c r="H3775" s="224"/>
      <c r="I3775" s="232"/>
      <c r="J3775" s="224"/>
      <c r="K3775" s="224"/>
      <c r="L3775" s="224"/>
      <c r="M3775" s="233"/>
      <c r="N3775" s="224"/>
      <c r="P3775" s="233"/>
      <c r="Q3775" s="154"/>
      <c r="R3775" s="154"/>
      <c r="S3775" s="154"/>
      <c r="T3775" s="154"/>
      <c r="U3775" s="236"/>
      <c r="V3775" s="225"/>
      <c r="W3775" s="246"/>
      <c r="X3775" s="247"/>
      <c r="Y3775" s="248"/>
      <c r="Z3775" s="249"/>
      <c r="AA3775" s="249"/>
      <c r="AB3775" s="256"/>
      <c r="AC3775" s="256"/>
      <c r="AD3775" s="230"/>
      <c r="AE3775" s="251"/>
      <c r="AF3775" s="252"/>
      <c r="AG3775" s="255"/>
      <c r="AH3775" s="253"/>
      <c r="AI3775" s="230"/>
      <c r="AJ3775" s="230"/>
      <c r="AK3775" s="230"/>
      <c r="AL3775" s="230"/>
      <c r="AM3775" s="230"/>
      <c r="AN3775" s="230"/>
      <c r="AO3775" s="230"/>
      <c r="AP3775" s="230"/>
      <c r="AQ3775" s="230"/>
      <c r="AR3775" s="249"/>
      <c r="AS3775" s="230"/>
      <c r="AT3775" s="230"/>
      <c r="AU3775" s="230"/>
      <c r="AV3775" s="230"/>
      <c r="AW3775" s="230"/>
      <c r="AX3775" s="230"/>
      <c r="AY3775" s="230"/>
      <c r="AZ3775" s="230"/>
      <c r="BA3775" s="230"/>
      <c r="BB3775" s="230"/>
      <c r="BC3775" s="230"/>
      <c r="BD3775" s="230"/>
      <c r="BE3775" s="230"/>
      <c r="BF3775" s="230"/>
      <c r="BG3775" s="230"/>
      <c r="BH3775" s="230"/>
      <c r="BI3775" s="230"/>
      <c r="BJ3775" s="230"/>
      <c r="BK3775" s="230"/>
      <c r="BL3775" s="230"/>
      <c r="BM3775" s="230"/>
      <c r="BN3775" s="230"/>
      <c r="BO3775" s="230"/>
      <c r="BP3775" s="230"/>
      <c r="BQ3775" s="230"/>
      <c r="BR3775" s="230"/>
      <c r="BS3775" s="230"/>
      <c r="BT3775" s="230"/>
      <c r="BU3775" s="230"/>
      <c r="BV3775" s="230"/>
      <c r="BW3775" s="230"/>
      <c r="BX3775" s="230"/>
      <c r="BY3775" s="230"/>
      <c r="BZ3775" s="230"/>
      <c r="CA3775" s="230"/>
      <c r="CB3775" s="230"/>
      <c r="CC3775" s="230"/>
      <c r="CD3775" s="230"/>
      <c r="CE3775" s="230"/>
      <c r="CF3775" s="230"/>
      <c r="CG3775" s="230"/>
      <c r="CH3775" s="230"/>
      <c r="CI3775" s="230"/>
      <c r="CJ3775" s="230"/>
    </row>
    <row r="3776" spans="1:88" ht="14.25" customHeight="1">
      <c r="A3776" s="123"/>
      <c r="B3776" s="122"/>
      <c r="C3776" s="123"/>
      <c r="E3776" s="224"/>
      <c r="F3776" s="224"/>
      <c r="G3776" s="224"/>
      <c r="H3776" s="224"/>
      <c r="I3776" s="232"/>
      <c r="J3776" s="224"/>
      <c r="K3776" s="224"/>
      <c r="L3776" s="224"/>
      <c r="M3776" s="233"/>
      <c r="N3776" s="224"/>
      <c r="P3776" s="233"/>
      <c r="Q3776" s="154"/>
      <c r="R3776" s="154"/>
      <c r="S3776" s="154"/>
      <c r="T3776" s="154"/>
      <c r="U3776" s="236"/>
      <c r="V3776" s="225"/>
      <c r="W3776" s="246"/>
      <c r="X3776" s="247"/>
      <c r="Y3776" s="248"/>
      <c r="Z3776" s="249"/>
      <c r="AA3776" s="249"/>
      <c r="AB3776" s="256"/>
      <c r="AC3776" s="256"/>
      <c r="AD3776" s="230"/>
      <c r="AE3776" s="251"/>
      <c r="AF3776" s="252"/>
      <c r="AG3776" s="255"/>
      <c r="AH3776" s="253"/>
      <c r="AI3776" s="230"/>
      <c r="AJ3776" s="230"/>
      <c r="AK3776" s="230"/>
      <c r="AL3776" s="230"/>
      <c r="AM3776" s="230"/>
      <c r="AN3776" s="230"/>
      <c r="AO3776" s="230"/>
      <c r="AP3776" s="230"/>
      <c r="AQ3776" s="230"/>
      <c r="AR3776" s="249"/>
      <c r="AS3776" s="230"/>
      <c r="AT3776" s="230"/>
      <c r="AU3776" s="230"/>
      <c r="AV3776" s="230"/>
      <c r="AW3776" s="230"/>
      <c r="AX3776" s="230"/>
      <c r="AY3776" s="230"/>
      <c r="AZ3776" s="230"/>
      <c r="BA3776" s="230"/>
      <c r="BB3776" s="230"/>
      <c r="BC3776" s="230"/>
      <c r="BD3776" s="230"/>
      <c r="BE3776" s="230"/>
      <c r="BF3776" s="230"/>
      <c r="BG3776" s="230"/>
      <c r="BH3776" s="230"/>
      <c r="BI3776" s="230"/>
      <c r="BJ3776" s="230"/>
      <c r="BK3776" s="230"/>
      <c r="BL3776" s="230"/>
      <c r="BM3776" s="230"/>
      <c r="BN3776" s="230"/>
      <c r="BO3776" s="230"/>
      <c r="BP3776" s="230"/>
      <c r="BQ3776" s="230"/>
      <c r="BR3776" s="230"/>
      <c r="BS3776" s="230"/>
      <c r="BT3776" s="230"/>
      <c r="BU3776" s="230"/>
      <c r="BV3776" s="230"/>
      <c r="BW3776" s="230"/>
      <c r="BX3776" s="230"/>
      <c r="BY3776" s="230"/>
      <c r="BZ3776" s="230"/>
      <c r="CA3776" s="230"/>
      <c r="CB3776" s="230"/>
      <c r="CC3776" s="230"/>
      <c r="CD3776" s="230"/>
      <c r="CE3776" s="230"/>
      <c r="CF3776" s="230"/>
      <c r="CG3776" s="230"/>
      <c r="CH3776" s="230"/>
      <c r="CI3776" s="230"/>
      <c r="CJ3776" s="230"/>
    </row>
    <row r="3777" spans="1:88" ht="14.25" customHeight="1">
      <c r="A3777" s="123"/>
      <c r="B3777" s="122"/>
      <c r="C3777" s="123"/>
      <c r="E3777" s="224"/>
      <c r="F3777" s="224"/>
      <c r="G3777" s="224"/>
      <c r="H3777" s="224"/>
      <c r="I3777" s="232"/>
      <c r="J3777" s="224"/>
      <c r="K3777" s="224"/>
      <c r="L3777" s="224"/>
      <c r="M3777" s="233"/>
      <c r="N3777" s="224"/>
      <c r="P3777" s="233"/>
      <c r="Q3777" s="154"/>
      <c r="R3777" s="154"/>
      <c r="S3777" s="154"/>
      <c r="T3777" s="154"/>
      <c r="U3777" s="236"/>
      <c r="V3777" s="225"/>
      <c r="W3777" s="246"/>
      <c r="X3777" s="247"/>
      <c r="Y3777" s="248"/>
      <c r="Z3777" s="249"/>
      <c r="AA3777" s="249"/>
      <c r="AB3777" s="256"/>
      <c r="AC3777" s="256"/>
      <c r="AD3777" s="230"/>
      <c r="AE3777" s="251"/>
      <c r="AF3777" s="252"/>
      <c r="AG3777" s="255"/>
      <c r="AH3777" s="253"/>
      <c r="AI3777" s="230"/>
      <c r="AJ3777" s="230"/>
      <c r="AK3777" s="230"/>
      <c r="AL3777" s="230"/>
      <c r="AM3777" s="230"/>
      <c r="AN3777" s="230"/>
      <c r="AO3777" s="230"/>
      <c r="AP3777" s="230"/>
      <c r="AQ3777" s="230"/>
      <c r="AR3777" s="249"/>
      <c r="AS3777" s="230"/>
      <c r="AT3777" s="230"/>
      <c r="AU3777" s="230"/>
      <c r="AV3777" s="230"/>
      <c r="AW3777" s="230"/>
      <c r="AX3777" s="230"/>
      <c r="AY3777" s="230"/>
      <c r="AZ3777" s="230"/>
      <c r="BA3777" s="230"/>
      <c r="BB3777" s="230"/>
      <c r="BC3777" s="230"/>
      <c r="BD3777" s="230"/>
      <c r="BE3777" s="230"/>
      <c r="BF3777" s="230"/>
      <c r="BG3777" s="230"/>
      <c r="BH3777" s="230"/>
      <c r="BI3777" s="230"/>
      <c r="BJ3777" s="230"/>
      <c r="BK3777" s="230"/>
      <c r="BL3777" s="230"/>
      <c r="BM3777" s="230"/>
      <c r="BN3777" s="230"/>
      <c r="BO3777" s="230"/>
      <c r="BP3777" s="230"/>
      <c r="BQ3777" s="230"/>
      <c r="BR3777" s="230"/>
      <c r="BS3777" s="230"/>
      <c r="BT3777" s="230"/>
      <c r="BU3777" s="230"/>
      <c r="BV3777" s="230"/>
      <c r="BW3777" s="230"/>
      <c r="BX3777" s="230"/>
      <c r="BY3777" s="230"/>
      <c r="BZ3777" s="230"/>
      <c r="CA3777" s="230"/>
      <c r="CB3777" s="230"/>
      <c r="CC3777" s="230"/>
      <c r="CD3777" s="230"/>
      <c r="CE3777" s="230"/>
      <c r="CF3777" s="230"/>
      <c r="CG3777" s="230"/>
      <c r="CH3777" s="230"/>
      <c r="CI3777" s="230"/>
      <c r="CJ3777" s="230"/>
    </row>
    <row r="3778" spans="1:88" ht="14.25" customHeight="1">
      <c r="A3778" s="123"/>
      <c r="B3778" s="122"/>
      <c r="C3778" s="123"/>
      <c r="E3778" s="224"/>
      <c r="F3778" s="224"/>
      <c r="G3778" s="224"/>
      <c r="H3778" s="224"/>
      <c r="I3778" s="232"/>
      <c r="J3778" s="224"/>
      <c r="K3778" s="224"/>
      <c r="L3778" s="224"/>
      <c r="M3778" s="233"/>
      <c r="N3778" s="224"/>
      <c r="P3778" s="233"/>
      <c r="Q3778" s="154"/>
      <c r="R3778" s="154"/>
      <c r="S3778" s="154"/>
      <c r="T3778" s="154"/>
      <c r="U3778" s="236"/>
      <c r="V3778" s="225"/>
      <c r="W3778" s="246"/>
      <c r="X3778" s="247"/>
      <c r="Y3778" s="248"/>
      <c r="Z3778" s="249"/>
      <c r="AA3778" s="249"/>
      <c r="AB3778" s="256"/>
      <c r="AC3778" s="256"/>
      <c r="AD3778" s="230"/>
      <c r="AE3778" s="251"/>
      <c r="AF3778" s="252"/>
      <c r="AG3778" s="255"/>
      <c r="AH3778" s="253"/>
      <c r="AI3778" s="230"/>
      <c r="AJ3778" s="230"/>
      <c r="AK3778" s="230"/>
      <c r="AL3778" s="230"/>
      <c r="AM3778" s="230"/>
      <c r="AN3778" s="230"/>
      <c r="AO3778" s="230"/>
      <c r="AP3778" s="230"/>
      <c r="AQ3778" s="230"/>
      <c r="AR3778" s="249"/>
      <c r="AS3778" s="230"/>
      <c r="AT3778" s="230"/>
      <c r="AU3778" s="230"/>
      <c r="AV3778" s="230"/>
      <c r="AW3778" s="230"/>
      <c r="AX3778" s="230"/>
      <c r="AY3778" s="230"/>
      <c r="AZ3778" s="230"/>
      <c r="BA3778" s="230"/>
      <c r="BB3778" s="230"/>
      <c r="BC3778" s="230"/>
      <c r="BD3778" s="230"/>
      <c r="BE3778" s="230"/>
      <c r="BF3778" s="230"/>
      <c r="BG3778" s="230"/>
      <c r="BH3778" s="230"/>
      <c r="BI3778" s="230"/>
      <c r="BJ3778" s="230"/>
      <c r="BK3778" s="230"/>
      <c r="BL3778" s="230"/>
      <c r="BM3778" s="230"/>
      <c r="BN3778" s="230"/>
      <c r="BO3778" s="230"/>
      <c r="BP3778" s="230"/>
      <c r="BQ3778" s="230"/>
      <c r="BR3778" s="230"/>
      <c r="BS3778" s="230"/>
      <c r="BT3778" s="230"/>
      <c r="BU3778" s="230"/>
      <c r="BV3778" s="230"/>
      <c r="BW3778" s="230"/>
      <c r="BX3778" s="230"/>
      <c r="BY3778" s="230"/>
      <c r="BZ3778" s="230"/>
      <c r="CA3778" s="230"/>
      <c r="CB3778" s="230"/>
      <c r="CC3778" s="230"/>
      <c r="CD3778" s="230"/>
      <c r="CE3778" s="230"/>
      <c r="CF3778" s="230"/>
      <c r="CG3778" s="230"/>
      <c r="CH3778" s="230"/>
      <c r="CI3778" s="230"/>
      <c r="CJ3778" s="230"/>
    </row>
    <row r="3779" spans="1:88" ht="14.25" customHeight="1">
      <c r="A3779" s="123"/>
      <c r="B3779" s="122"/>
      <c r="C3779" s="123"/>
      <c r="E3779" s="224"/>
      <c r="F3779" s="224"/>
      <c r="G3779" s="224"/>
      <c r="H3779" s="224"/>
      <c r="I3779" s="232"/>
      <c r="J3779" s="224"/>
      <c r="K3779" s="224"/>
      <c r="L3779" s="224"/>
      <c r="M3779" s="233"/>
      <c r="N3779" s="224"/>
      <c r="P3779" s="233"/>
      <c r="Q3779" s="154"/>
      <c r="R3779" s="154"/>
      <c r="S3779" s="154"/>
      <c r="T3779" s="154"/>
      <c r="U3779" s="236"/>
      <c r="V3779" s="225"/>
      <c r="W3779" s="246"/>
      <c r="X3779" s="247"/>
      <c r="Y3779" s="248"/>
      <c r="Z3779" s="249"/>
      <c r="AA3779" s="249"/>
      <c r="AB3779" s="256"/>
      <c r="AC3779" s="256"/>
      <c r="AD3779" s="230"/>
      <c r="AE3779" s="251"/>
      <c r="AF3779" s="252"/>
      <c r="AG3779" s="255"/>
      <c r="AH3779" s="253"/>
      <c r="AI3779" s="230"/>
      <c r="AJ3779" s="230"/>
      <c r="AK3779" s="230"/>
      <c r="AL3779" s="230"/>
      <c r="AM3779" s="230"/>
      <c r="AN3779" s="230"/>
      <c r="AO3779" s="230"/>
      <c r="AP3779" s="230"/>
      <c r="AQ3779" s="230"/>
      <c r="AR3779" s="249"/>
      <c r="AS3779" s="230"/>
      <c r="AT3779" s="230"/>
      <c r="AU3779" s="230"/>
      <c r="AV3779" s="230"/>
      <c r="AW3779" s="230"/>
      <c r="AX3779" s="230"/>
      <c r="AY3779" s="230"/>
      <c r="AZ3779" s="230"/>
      <c r="BA3779" s="230"/>
      <c r="BB3779" s="230"/>
      <c r="BC3779" s="230"/>
      <c r="BD3779" s="230"/>
      <c r="BE3779" s="230"/>
      <c r="BF3779" s="230"/>
      <c r="BG3779" s="230"/>
      <c r="BH3779" s="230"/>
      <c r="BI3779" s="230"/>
      <c r="BJ3779" s="230"/>
      <c r="BK3779" s="230"/>
      <c r="BL3779" s="230"/>
      <c r="BM3779" s="230"/>
      <c r="BN3779" s="230"/>
      <c r="BO3779" s="230"/>
      <c r="BP3779" s="230"/>
      <c r="BQ3779" s="230"/>
      <c r="BR3779" s="230"/>
      <c r="BS3779" s="230"/>
      <c r="BT3779" s="230"/>
      <c r="BU3779" s="230"/>
      <c r="BV3779" s="230"/>
      <c r="BW3779" s="230"/>
      <c r="BX3779" s="230"/>
      <c r="BY3779" s="230"/>
      <c r="BZ3779" s="230"/>
      <c r="CA3779" s="230"/>
      <c r="CB3779" s="230"/>
      <c r="CC3779" s="230"/>
      <c r="CD3779" s="230"/>
      <c r="CE3779" s="230"/>
      <c r="CF3779" s="230"/>
      <c r="CG3779" s="230"/>
      <c r="CH3779" s="230"/>
      <c r="CI3779" s="230"/>
      <c r="CJ3779" s="230"/>
    </row>
    <row r="3780" spans="1:88" ht="14.25" customHeight="1">
      <c r="A3780" s="123"/>
      <c r="B3780" s="122"/>
      <c r="C3780" s="123"/>
      <c r="E3780" s="224"/>
      <c r="F3780" s="224"/>
      <c r="G3780" s="224"/>
      <c r="H3780" s="224"/>
      <c r="I3780" s="232"/>
      <c r="J3780" s="224"/>
      <c r="K3780" s="224"/>
      <c r="L3780" s="224"/>
      <c r="M3780" s="233"/>
      <c r="N3780" s="224"/>
      <c r="P3780" s="233"/>
      <c r="Q3780" s="154"/>
      <c r="R3780" s="154"/>
      <c r="S3780" s="154"/>
      <c r="T3780" s="154"/>
      <c r="U3780" s="236"/>
      <c r="V3780" s="225"/>
      <c r="W3780" s="246"/>
      <c r="X3780" s="247"/>
      <c r="Y3780" s="248"/>
      <c r="Z3780" s="249"/>
      <c r="AA3780" s="249"/>
      <c r="AB3780" s="256"/>
      <c r="AC3780" s="256"/>
      <c r="AD3780" s="230"/>
      <c r="AE3780" s="251"/>
      <c r="AF3780" s="252"/>
      <c r="AG3780" s="255"/>
      <c r="AH3780" s="253"/>
      <c r="AI3780" s="230"/>
      <c r="AJ3780" s="230"/>
      <c r="AK3780" s="230"/>
      <c r="AL3780" s="230"/>
      <c r="AM3780" s="230"/>
      <c r="AN3780" s="230"/>
      <c r="AO3780" s="230"/>
      <c r="AP3780" s="230"/>
      <c r="AQ3780" s="230"/>
      <c r="AR3780" s="249"/>
      <c r="AS3780" s="230"/>
      <c r="AT3780" s="230"/>
      <c r="AU3780" s="230"/>
      <c r="AV3780" s="230"/>
      <c r="AW3780" s="230"/>
      <c r="AX3780" s="230"/>
      <c r="AY3780" s="230"/>
      <c r="AZ3780" s="230"/>
      <c r="BA3780" s="230"/>
      <c r="BB3780" s="230"/>
      <c r="BC3780" s="230"/>
      <c r="BD3780" s="230"/>
      <c r="BE3780" s="230"/>
      <c r="BF3780" s="230"/>
      <c r="BG3780" s="230"/>
      <c r="BH3780" s="230"/>
      <c r="BI3780" s="230"/>
      <c r="BJ3780" s="230"/>
      <c r="BK3780" s="230"/>
      <c r="BL3780" s="230"/>
      <c r="BM3780" s="230"/>
      <c r="BN3780" s="230"/>
      <c r="BO3780" s="230"/>
      <c r="BP3780" s="230"/>
      <c r="BQ3780" s="230"/>
      <c r="BR3780" s="230"/>
      <c r="BS3780" s="230"/>
      <c r="BT3780" s="230"/>
      <c r="BU3780" s="230"/>
      <c r="BV3780" s="230"/>
      <c r="BW3780" s="230"/>
      <c r="BX3780" s="230"/>
      <c r="BY3780" s="230"/>
      <c r="BZ3780" s="230"/>
      <c r="CA3780" s="230"/>
      <c r="CB3780" s="230"/>
      <c r="CC3780" s="230"/>
      <c r="CD3780" s="230"/>
      <c r="CE3780" s="230"/>
      <c r="CF3780" s="230"/>
      <c r="CG3780" s="230"/>
      <c r="CH3780" s="230"/>
      <c r="CI3780" s="230"/>
      <c r="CJ3780" s="230"/>
    </row>
    <row r="3781" spans="1:88" ht="14.25" customHeight="1">
      <c r="A3781" s="123"/>
      <c r="B3781" s="122"/>
      <c r="C3781" s="123"/>
      <c r="E3781" s="224"/>
      <c r="F3781" s="224"/>
      <c r="G3781" s="224"/>
      <c r="H3781" s="224"/>
      <c r="I3781" s="232"/>
      <c r="J3781" s="224"/>
      <c r="K3781" s="224"/>
      <c r="L3781" s="224"/>
      <c r="M3781" s="233"/>
      <c r="N3781" s="224"/>
      <c r="P3781" s="233"/>
      <c r="Q3781" s="154"/>
      <c r="R3781" s="154"/>
      <c r="S3781" s="154"/>
      <c r="T3781" s="154"/>
      <c r="U3781" s="236"/>
      <c r="V3781" s="225"/>
      <c r="W3781" s="246"/>
      <c r="X3781" s="247"/>
      <c r="Y3781" s="248"/>
      <c r="Z3781" s="249"/>
      <c r="AA3781" s="249"/>
      <c r="AB3781" s="256"/>
      <c r="AC3781" s="256"/>
      <c r="AD3781" s="230"/>
      <c r="AE3781" s="251"/>
      <c r="AF3781" s="252"/>
      <c r="AG3781" s="255"/>
      <c r="AH3781" s="253"/>
      <c r="AI3781" s="230"/>
      <c r="AJ3781" s="230"/>
      <c r="AK3781" s="230"/>
      <c r="AL3781" s="230"/>
      <c r="AM3781" s="230"/>
      <c r="AN3781" s="230"/>
      <c r="AO3781" s="230"/>
      <c r="AP3781" s="230"/>
      <c r="AQ3781" s="230"/>
      <c r="AR3781" s="249"/>
      <c r="AS3781" s="230"/>
      <c r="AT3781" s="230"/>
      <c r="AU3781" s="230"/>
      <c r="AV3781" s="230"/>
      <c r="AW3781" s="230"/>
      <c r="AX3781" s="230"/>
      <c r="AY3781" s="230"/>
      <c r="AZ3781" s="230"/>
      <c r="BA3781" s="230"/>
      <c r="BB3781" s="230"/>
      <c r="BC3781" s="230"/>
      <c r="BD3781" s="230"/>
      <c r="BE3781" s="230"/>
      <c r="BF3781" s="230"/>
      <c r="BG3781" s="230"/>
      <c r="BH3781" s="230"/>
      <c r="BI3781" s="230"/>
      <c r="BJ3781" s="230"/>
      <c r="BK3781" s="230"/>
      <c r="BL3781" s="230"/>
      <c r="BM3781" s="230"/>
      <c r="BN3781" s="230"/>
      <c r="BO3781" s="230"/>
      <c r="BP3781" s="230"/>
      <c r="BQ3781" s="230"/>
      <c r="BR3781" s="230"/>
      <c r="BS3781" s="230"/>
      <c r="BT3781" s="230"/>
      <c r="BU3781" s="230"/>
      <c r="BV3781" s="230"/>
      <c r="BW3781" s="230"/>
      <c r="BX3781" s="230"/>
      <c r="BY3781" s="230"/>
      <c r="BZ3781" s="230"/>
      <c r="CA3781" s="230"/>
      <c r="CB3781" s="230"/>
      <c r="CC3781" s="230"/>
      <c r="CD3781" s="230"/>
      <c r="CE3781" s="230"/>
      <c r="CF3781" s="230"/>
      <c r="CG3781" s="230"/>
      <c r="CH3781" s="230"/>
      <c r="CI3781" s="230"/>
      <c r="CJ3781" s="230"/>
    </row>
    <row r="3782" spans="1:88" ht="14.25" customHeight="1">
      <c r="A3782" s="123"/>
      <c r="B3782" s="122"/>
      <c r="C3782" s="123"/>
      <c r="E3782" s="224"/>
      <c r="F3782" s="224"/>
      <c r="G3782" s="224"/>
      <c r="H3782" s="224"/>
      <c r="I3782" s="232"/>
      <c r="J3782" s="224"/>
      <c r="K3782" s="224"/>
      <c r="L3782" s="224"/>
      <c r="M3782" s="233"/>
      <c r="N3782" s="224"/>
      <c r="P3782" s="233"/>
      <c r="Q3782" s="154"/>
      <c r="R3782" s="154"/>
      <c r="S3782" s="154"/>
      <c r="T3782" s="154"/>
      <c r="U3782" s="236"/>
      <c r="V3782" s="225"/>
      <c r="W3782" s="246"/>
      <c r="X3782" s="247"/>
      <c r="Y3782" s="248"/>
      <c r="Z3782" s="249"/>
      <c r="AA3782" s="249"/>
      <c r="AB3782" s="256"/>
      <c r="AC3782" s="256"/>
      <c r="AD3782" s="230"/>
      <c r="AE3782" s="251"/>
      <c r="AF3782" s="252"/>
      <c r="AG3782" s="255"/>
      <c r="AH3782" s="253"/>
      <c r="AI3782" s="230"/>
      <c r="AJ3782" s="230"/>
      <c r="AK3782" s="230"/>
      <c r="AL3782" s="230"/>
      <c r="AM3782" s="230"/>
      <c r="AN3782" s="230"/>
      <c r="AO3782" s="230"/>
      <c r="AP3782" s="230"/>
      <c r="AQ3782" s="230"/>
      <c r="AR3782" s="249"/>
      <c r="AS3782" s="230"/>
      <c r="AT3782" s="230"/>
      <c r="AU3782" s="230"/>
      <c r="AV3782" s="230"/>
      <c r="AW3782" s="230"/>
      <c r="AX3782" s="230"/>
      <c r="AY3782" s="230"/>
      <c r="AZ3782" s="230"/>
      <c r="BA3782" s="230"/>
      <c r="BB3782" s="230"/>
      <c r="BC3782" s="230"/>
      <c r="BD3782" s="230"/>
      <c r="BE3782" s="230"/>
      <c r="BF3782" s="230"/>
      <c r="BG3782" s="230"/>
      <c r="BH3782" s="230"/>
      <c r="BI3782" s="230"/>
      <c r="BJ3782" s="230"/>
      <c r="BK3782" s="230"/>
      <c r="BL3782" s="230"/>
      <c r="BM3782" s="230"/>
      <c r="BN3782" s="230"/>
      <c r="BO3782" s="230"/>
      <c r="BP3782" s="230"/>
      <c r="BQ3782" s="230"/>
      <c r="BR3782" s="230"/>
      <c r="BS3782" s="230"/>
      <c r="BT3782" s="230"/>
      <c r="BU3782" s="230"/>
      <c r="BV3782" s="230"/>
      <c r="BW3782" s="230"/>
      <c r="BX3782" s="230"/>
      <c r="BY3782" s="230"/>
      <c r="BZ3782" s="230"/>
      <c r="CA3782" s="230"/>
      <c r="CB3782" s="230"/>
      <c r="CC3782" s="230"/>
      <c r="CD3782" s="230"/>
      <c r="CE3782" s="230"/>
      <c r="CF3782" s="230"/>
      <c r="CG3782" s="230"/>
      <c r="CH3782" s="230"/>
      <c r="CI3782" s="230"/>
      <c r="CJ3782" s="230"/>
    </row>
    <row r="3783" spans="1:88" ht="14.25" customHeight="1">
      <c r="A3783" s="123"/>
      <c r="B3783" s="122"/>
      <c r="C3783" s="123"/>
      <c r="E3783" s="224"/>
      <c r="F3783" s="224"/>
      <c r="G3783" s="224"/>
      <c r="H3783" s="224"/>
      <c r="I3783" s="232"/>
      <c r="J3783" s="224"/>
      <c r="K3783" s="224"/>
      <c r="L3783" s="224"/>
      <c r="M3783" s="233"/>
      <c r="N3783" s="224"/>
      <c r="P3783" s="233"/>
      <c r="Q3783" s="154"/>
      <c r="R3783" s="154"/>
      <c r="S3783" s="154"/>
      <c r="T3783" s="154"/>
      <c r="U3783" s="236"/>
      <c r="V3783" s="225"/>
      <c r="W3783" s="246"/>
      <c r="X3783" s="247"/>
      <c r="Y3783" s="248"/>
      <c r="Z3783" s="249"/>
      <c r="AA3783" s="249"/>
      <c r="AB3783" s="256"/>
      <c r="AC3783" s="256"/>
      <c r="AD3783" s="230"/>
      <c r="AE3783" s="251"/>
      <c r="AF3783" s="252"/>
      <c r="AG3783" s="255"/>
      <c r="AH3783" s="253"/>
      <c r="AI3783" s="230"/>
      <c r="AJ3783" s="230"/>
      <c r="AK3783" s="230"/>
      <c r="AL3783" s="230"/>
      <c r="AM3783" s="230"/>
      <c r="AN3783" s="230"/>
      <c r="AO3783" s="230"/>
      <c r="AP3783" s="230"/>
      <c r="AQ3783" s="230"/>
      <c r="AR3783" s="249"/>
      <c r="AS3783" s="230"/>
      <c r="AT3783" s="230"/>
      <c r="AU3783" s="230"/>
      <c r="AV3783" s="230"/>
      <c r="AW3783" s="230"/>
      <c r="AX3783" s="230"/>
      <c r="AY3783" s="230"/>
      <c r="AZ3783" s="230"/>
      <c r="BA3783" s="230"/>
      <c r="BB3783" s="230"/>
      <c r="BC3783" s="230"/>
      <c r="BD3783" s="230"/>
      <c r="BE3783" s="230"/>
      <c r="BF3783" s="230"/>
      <c r="BG3783" s="230"/>
      <c r="BH3783" s="230"/>
      <c r="BI3783" s="230"/>
      <c r="BJ3783" s="230"/>
      <c r="BK3783" s="230"/>
      <c r="BL3783" s="230"/>
      <c r="BM3783" s="230"/>
      <c r="BN3783" s="230"/>
      <c r="BO3783" s="230"/>
      <c r="BP3783" s="230"/>
      <c r="BQ3783" s="230"/>
      <c r="BR3783" s="230"/>
      <c r="BS3783" s="230"/>
      <c r="BT3783" s="230"/>
      <c r="BU3783" s="230"/>
      <c r="BV3783" s="230"/>
      <c r="BW3783" s="230"/>
      <c r="BX3783" s="230"/>
      <c r="BY3783" s="230"/>
      <c r="BZ3783" s="230"/>
      <c r="CA3783" s="230"/>
      <c r="CB3783" s="230"/>
      <c r="CC3783" s="230"/>
      <c r="CD3783" s="230"/>
      <c r="CE3783" s="230"/>
      <c r="CF3783" s="230"/>
      <c r="CG3783" s="230"/>
      <c r="CH3783" s="230"/>
      <c r="CI3783" s="230"/>
      <c r="CJ3783" s="230"/>
    </row>
    <row r="3784" spans="1:88" ht="14.25" customHeight="1">
      <c r="A3784" s="123"/>
      <c r="B3784" s="122"/>
      <c r="C3784" s="123"/>
      <c r="E3784" s="224"/>
      <c r="F3784" s="224"/>
      <c r="G3784" s="224"/>
      <c r="H3784" s="224"/>
      <c r="I3784" s="232"/>
      <c r="J3784" s="224"/>
      <c r="K3784" s="224"/>
      <c r="L3784" s="224"/>
      <c r="M3784" s="233"/>
      <c r="N3784" s="224"/>
      <c r="P3784" s="233"/>
      <c r="Q3784" s="154"/>
      <c r="R3784" s="154"/>
      <c r="S3784" s="154"/>
      <c r="T3784" s="154"/>
      <c r="U3784" s="236"/>
      <c r="V3784" s="225"/>
      <c r="W3784" s="246"/>
      <c r="X3784" s="247"/>
      <c r="Y3784" s="248"/>
      <c r="Z3784" s="249"/>
      <c r="AA3784" s="249"/>
      <c r="AB3784" s="256"/>
      <c r="AC3784" s="256"/>
      <c r="AD3784" s="230"/>
      <c r="AE3784" s="251"/>
      <c r="AF3784" s="252"/>
      <c r="AG3784" s="255"/>
      <c r="AH3784" s="253"/>
      <c r="AI3784" s="230"/>
      <c r="AJ3784" s="230"/>
      <c r="AK3784" s="230"/>
      <c r="AL3784" s="230"/>
      <c r="AM3784" s="230"/>
      <c r="AN3784" s="230"/>
      <c r="AO3784" s="230"/>
      <c r="AP3784" s="230"/>
      <c r="AQ3784" s="230"/>
      <c r="AR3784" s="249"/>
      <c r="AS3784" s="230"/>
      <c r="AT3784" s="230"/>
      <c r="AU3784" s="230"/>
      <c r="AV3784" s="230"/>
      <c r="AW3784" s="230"/>
      <c r="AX3784" s="230"/>
      <c r="AY3784" s="230"/>
      <c r="AZ3784" s="230"/>
      <c r="BA3784" s="230"/>
      <c r="BB3784" s="230"/>
      <c r="BC3784" s="230"/>
      <c r="BD3784" s="230"/>
      <c r="BE3784" s="230"/>
      <c r="BF3784" s="230"/>
      <c r="BG3784" s="230"/>
      <c r="BH3784" s="230"/>
      <c r="BI3784" s="230"/>
      <c r="BJ3784" s="230"/>
      <c r="BK3784" s="230"/>
      <c r="BL3784" s="230"/>
      <c r="BM3784" s="230"/>
      <c r="BN3784" s="230"/>
      <c r="BO3784" s="230"/>
      <c r="BP3784" s="230"/>
      <c r="BQ3784" s="230"/>
      <c r="BR3784" s="230"/>
      <c r="BS3784" s="230"/>
      <c r="BT3784" s="230"/>
      <c r="BU3784" s="230"/>
      <c r="BV3784" s="230"/>
      <c r="BW3784" s="230"/>
      <c r="BX3784" s="230"/>
      <c r="BY3784" s="230"/>
      <c r="BZ3784" s="230"/>
      <c r="CA3784" s="230"/>
      <c r="CB3784" s="230"/>
      <c r="CC3784" s="230"/>
      <c r="CD3784" s="230"/>
      <c r="CE3784" s="230"/>
      <c r="CF3784" s="230"/>
      <c r="CG3784" s="230"/>
      <c r="CH3784" s="230"/>
      <c r="CI3784" s="230"/>
      <c r="CJ3784" s="230"/>
    </row>
    <row r="3785" spans="1:88" ht="14.25" customHeight="1">
      <c r="A3785" s="123"/>
      <c r="B3785" s="122"/>
      <c r="C3785" s="123"/>
      <c r="E3785" s="224"/>
      <c r="F3785" s="224"/>
      <c r="G3785" s="224"/>
      <c r="H3785" s="224"/>
      <c r="I3785" s="232"/>
      <c r="J3785" s="224"/>
      <c r="K3785" s="224"/>
      <c r="L3785" s="224"/>
      <c r="M3785" s="233"/>
      <c r="N3785" s="224"/>
      <c r="P3785" s="233"/>
      <c r="Q3785" s="154"/>
      <c r="R3785" s="154"/>
      <c r="S3785" s="154"/>
      <c r="T3785" s="154"/>
      <c r="U3785" s="236"/>
      <c r="V3785" s="225"/>
      <c r="W3785" s="246"/>
      <c r="X3785" s="247"/>
      <c r="Y3785" s="248"/>
      <c r="Z3785" s="249"/>
      <c r="AA3785" s="249"/>
      <c r="AB3785" s="256"/>
      <c r="AC3785" s="256"/>
      <c r="AD3785" s="230"/>
      <c r="AE3785" s="251"/>
      <c r="AF3785" s="252"/>
      <c r="AG3785" s="255"/>
      <c r="AH3785" s="253"/>
      <c r="AI3785" s="230"/>
      <c r="AJ3785" s="230"/>
      <c r="AK3785" s="230"/>
      <c r="AL3785" s="230"/>
      <c r="AM3785" s="230"/>
      <c r="AN3785" s="230"/>
      <c r="AO3785" s="230"/>
      <c r="AP3785" s="230"/>
      <c r="AQ3785" s="230"/>
      <c r="AR3785" s="249"/>
      <c r="AS3785" s="230"/>
      <c r="AT3785" s="230"/>
      <c r="AU3785" s="230"/>
      <c r="AV3785" s="230"/>
      <c r="AW3785" s="230"/>
      <c r="AX3785" s="230"/>
      <c r="AY3785" s="230"/>
      <c r="AZ3785" s="230"/>
      <c r="BA3785" s="230"/>
      <c r="BB3785" s="230"/>
      <c r="BC3785" s="230"/>
      <c r="BD3785" s="230"/>
      <c r="BE3785" s="230"/>
      <c r="BF3785" s="230"/>
      <c r="BG3785" s="230"/>
      <c r="BH3785" s="230"/>
      <c r="BI3785" s="230"/>
      <c r="BJ3785" s="230"/>
      <c r="BK3785" s="230"/>
      <c r="BL3785" s="230"/>
      <c r="BM3785" s="230"/>
      <c r="BN3785" s="230"/>
      <c r="BO3785" s="230"/>
      <c r="BP3785" s="230"/>
      <c r="BQ3785" s="230"/>
      <c r="BR3785" s="230"/>
      <c r="BS3785" s="230"/>
      <c r="BT3785" s="230"/>
      <c r="BU3785" s="230"/>
      <c r="BV3785" s="230"/>
      <c r="BW3785" s="230"/>
      <c r="BX3785" s="230"/>
      <c r="BY3785" s="230"/>
      <c r="BZ3785" s="230"/>
      <c r="CA3785" s="230"/>
      <c r="CB3785" s="230"/>
      <c r="CC3785" s="230"/>
      <c r="CD3785" s="230"/>
      <c r="CE3785" s="230"/>
      <c r="CF3785" s="230"/>
      <c r="CG3785" s="230"/>
      <c r="CH3785" s="230"/>
      <c r="CI3785" s="230"/>
      <c r="CJ3785" s="230"/>
    </row>
    <row r="3786" spans="1:88" ht="14.25" customHeight="1">
      <c r="A3786" s="123"/>
      <c r="B3786" s="122"/>
      <c r="C3786" s="123"/>
      <c r="E3786" s="224"/>
      <c r="F3786" s="224"/>
      <c r="G3786" s="224"/>
      <c r="H3786" s="224"/>
      <c r="I3786" s="232"/>
      <c r="J3786" s="224"/>
      <c r="K3786" s="224"/>
      <c r="L3786" s="224"/>
      <c r="M3786" s="233"/>
      <c r="N3786" s="224"/>
      <c r="P3786" s="233"/>
      <c r="Q3786" s="154"/>
      <c r="R3786" s="154"/>
      <c r="S3786" s="154"/>
      <c r="T3786" s="154"/>
      <c r="U3786" s="236"/>
      <c r="V3786" s="225"/>
      <c r="W3786" s="246"/>
      <c r="X3786" s="247"/>
      <c r="Y3786" s="248"/>
      <c r="Z3786" s="249"/>
      <c r="AA3786" s="249"/>
      <c r="AB3786" s="256"/>
      <c r="AC3786" s="256"/>
      <c r="AD3786" s="230"/>
      <c r="AE3786" s="251"/>
      <c r="AF3786" s="252"/>
      <c r="AG3786" s="255"/>
      <c r="AH3786" s="253"/>
      <c r="AI3786" s="230"/>
      <c r="AJ3786" s="230"/>
      <c r="AK3786" s="230"/>
      <c r="AL3786" s="230"/>
      <c r="AM3786" s="230"/>
      <c r="AN3786" s="230"/>
      <c r="AO3786" s="230"/>
      <c r="AP3786" s="230"/>
      <c r="AQ3786" s="230"/>
      <c r="AR3786" s="249"/>
      <c r="AS3786" s="230"/>
      <c r="AT3786" s="230"/>
      <c r="AU3786" s="230"/>
      <c r="AV3786" s="230"/>
      <c r="AW3786" s="230"/>
      <c r="AX3786" s="230"/>
      <c r="AY3786" s="230"/>
      <c r="AZ3786" s="230"/>
      <c r="BA3786" s="230"/>
      <c r="BB3786" s="230"/>
      <c r="BC3786" s="230"/>
      <c r="BD3786" s="230"/>
      <c r="BE3786" s="230"/>
      <c r="BF3786" s="230"/>
      <c r="BG3786" s="230"/>
      <c r="BH3786" s="230"/>
      <c r="BI3786" s="230"/>
      <c r="BJ3786" s="230"/>
      <c r="BK3786" s="230"/>
      <c r="BL3786" s="230"/>
      <c r="BM3786" s="230"/>
      <c r="BN3786" s="230"/>
      <c r="BO3786" s="230"/>
      <c r="BP3786" s="230"/>
      <c r="BQ3786" s="230"/>
      <c r="BR3786" s="230"/>
      <c r="BS3786" s="230"/>
      <c r="BT3786" s="230"/>
      <c r="BU3786" s="230"/>
      <c r="BV3786" s="230"/>
      <c r="BW3786" s="230"/>
      <c r="BX3786" s="230"/>
      <c r="BY3786" s="230"/>
      <c r="BZ3786" s="230"/>
      <c r="CA3786" s="230"/>
      <c r="CB3786" s="230"/>
      <c r="CC3786" s="230"/>
      <c r="CD3786" s="230"/>
      <c r="CE3786" s="230"/>
      <c r="CF3786" s="230"/>
      <c r="CG3786" s="230"/>
      <c r="CH3786" s="230"/>
      <c r="CI3786" s="230"/>
      <c r="CJ3786" s="230"/>
    </row>
    <row r="3787" spans="1:88" ht="14.25" customHeight="1">
      <c r="A3787" s="123"/>
      <c r="B3787" s="122"/>
      <c r="C3787" s="123"/>
      <c r="E3787" s="224"/>
      <c r="F3787" s="224"/>
      <c r="G3787" s="224"/>
      <c r="H3787" s="224"/>
      <c r="I3787" s="232"/>
      <c r="J3787" s="224"/>
      <c r="K3787" s="224"/>
      <c r="L3787" s="224"/>
      <c r="M3787" s="233"/>
      <c r="N3787" s="224"/>
      <c r="P3787" s="233"/>
      <c r="Q3787" s="154"/>
      <c r="R3787" s="154"/>
      <c r="S3787" s="154"/>
      <c r="T3787" s="154"/>
      <c r="U3787" s="236"/>
      <c r="V3787" s="225"/>
      <c r="W3787" s="246"/>
      <c r="X3787" s="247"/>
      <c r="Y3787" s="248"/>
      <c r="Z3787" s="249"/>
      <c r="AA3787" s="249"/>
      <c r="AB3787" s="256"/>
      <c r="AC3787" s="256"/>
      <c r="AD3787" s="230"/>
      <c r="AE3787" s="251"/>
      <c r="AF3787" s="252"/>
      <c r="AG3787" s="255"/>
      <c r="AH3787" s="253"/>
      <c r="AI3787" s="230"/>
      <c r="AJ3787" s="230"/>
      <c r="AK3787" s="230"/>
      <c r="AL3787" s="230"/>
      <c r="AM3787" s="230"/>
      <c r="AN3787" s="230"/>
      <c r="AO3787" s="230"/>
      <c r="AP3787" s="230"/>
      <c r="AQ3787" s="230"/>
      <c r="AR3787" s="249"/>
      <c r="AS3787" s="230"/>
      <c r="AT3787" s="230"/>
      <c r="AU3787" s="230"/>
      <c r="AV3787" s="230"/>
      <c r="AW3787" s="230"/>
      <c r="AX3787" s="230"/>
      <c r="AY3787" s="230"/>
      <c r="AZ3787" s="230"/>
      <c r="BA3787" s="230"/>
      <c r="BB3787" s="230"/>
      <c r="BC3787" s="230"/>
      <c r="BD3787" s="230"/>
      <c r="BE3787" s="230"/>
      <c r="BF3787" s="230"/>
      <c r="BG3787" s="230"/>
      <c r="BH3787" s="230"/>
      <c r="BI3787" s="230"/>
      <c r="BJ3787" s="230"/>
      <c r="BK3787" s="230"/>
      <c r="BL3787" s="230"/>
      <c r="BM3787" s="230"/>
      <c r="BN3787" s="230"/>
      <c r="BO3787" s="230"/>
      <c r="BP3787" s="230"/>
      <c r="BQ3787" s="230"/>
      <c r="BR3787" s="230"/>
      <c r="BS3787" s="230"/>
      <c r="BT3787" s="230"/>
      <c r="BU3787" s="230"/>
      <c r="BV3787" s="230"/>
      <c r="BW3787" s="230"/>
      <c r="BX3787" s="230"/>
      <c r="BY3787" s="230"/>
      <c r="BZ3787" s="230"/>
      <c r="CA3787" s="230"/>
      <c r="CB3787" s="230"/>
      <c r="CC3787" s="230"/>
      <c r="CD3787" s="230"/>
      <c r="CE3787" s="230"/>
      <c r="CF3787" s="230"/>
      <c r="CG3787" s="230"/>
      <c r="CH3787" s="230"/>
      <c r="CI3787" s="230"/>
      <c r="CJ3787" s="230"/>
    </row>
    <row r="3788" spans="1:88" ht="14.25" customHeight="1">
      <c r="A3788" s="123"/>
      <c r="B3788" s="122"/>
      <c r="C3788" s="123"/>
      <c r="E3788" s="224"/>
      <c r="F3788" s="224"/>
      <c r="G3788" s="224"/>
      <c r="H3788" s="224"/>
      <c r="I3788" s="232"/>
      <c r="J3788" s="224"/>
      <c r="K3788" s="224"/>
      <c r="L3788" s="224"/>
      <c r="M3788" s="233"/>
      <c r="N3788" s="224"/>
      <c r="P3788" s="233"/>
      <c r="Q3788" s="154"/>
      <c r="R3788" s="154"/>
      <c r="S3788" s="154"/>
      <c r="T3788" s="154"/>
      <c r="U3788" s="236"/>
      <c r="V3788" s="225"/>
      <c r="W3788" s="246"/>
      <c r="X3788" s="247"/>
      <c r="Y3788" s="248"/>
      <c r="Z3788" s="249"/>
      <c r="AA3788" s="249"/>
      <c r="AB3788" s="256"/>
      <c r="AC3788" s="256"/>
      <c r="AD3788" s="230"/>
      <c r="AE3788" s="251"/>
      <c r="AF3788" s="252"/>
      <c r="AG3788" s="255"/>
      <c r="AH3788" s="253"/>
      <c r="AI3788" s="230"/>
      <c r="AJ3788" s="230"/>
      <c r="AK3788" s="230"/>
      <c r="AL3788" s="230"/>
      <c r="AM3788" s="230"/>
      <c r="AN3788" s="230"/>
      <c r="AO3788" s="230"/>
      <c r="AP3788" s="230"/>
      <c r="AQ3788" s="230"/>
      <c r="AR3788" s="249"/>
      <c r="AS3788" s="230"/>
      <c r="AT3788" s="230"/>
      <c r="AU3788" s="230"/>
      <c r="AV3788" s="230"/>
      <c r="AW3788" s="230"/>
      <c r="AX3788" s="230"/>
      <c r="AY3788" s="230"/>
      <c r="AZ3788" s="230"/>
      <c r="BA3788" s="230"/>
      <c r="BB3788" s="230"/>
      <c r="BC3788" s="230"/>
      <c r="BD3788" s="230"/>
      <c r="BE3788" s="230"/>
      <c r="BF3788" s="230"/>
      <c r="BG3788" s="230"/>
      <c r="BH3788" s="230"/>
      <c r="BI3788" s="230"/>
      <c r="BJ3788" s="230"/>
      <c r="BK3788" s="230"/>
      <c r="BL3788" s="230"/>
      <c r="BM3788" s="230"/>
      <c r="BN3788" s="230"/>
      <c r="BO3788" s="230"/>
      <c r="BP3788" s="230"/>
      <c r="BQ3788" s="230"/>
      <c r="BR3788" s="230"/>
      <c r="BS3788" s="230"/>
      <c r="BT3788" s="230"/>
      <c r="BU3788" s="230"/>
      <c r="BV3788" s="230"/>
      <c r="BW3788" s="230"/>
      <c r="BX3788" s="230"/>
      <c r="BY3788" s="230"/>
      <c r="BZ3788" s="230"/>
      <c r="CA3788" s="230"/>
      <c r="CB3788" s="230"/>
      <c r="CC3788" s="230"/>
      <c r="CD3788" s="230"/>
      <c r="CE3788" s="230"/>
      <c r="CF3788" s="230"/>
      <c r="CG3788" s="230"/>
      <c r="CH3788" s="230"/>
      <c r="CI3788" s="230"/>
      <c r="CJ3788" s="230"/>
    </row>
    <row r="3789" spans="1:88" ht="14.25" customHeight="1">
      <c r="A3789" s="123"/>
      <c r="B3789" s="122"/>
      <c r="C3789" s="123"/>
      <c r="E3789" s="224"/>
      <c r="F3789" s="224"/>
      <c r="G3789" s="224"/>
      <c r="H3789" s="224"/>
      <c r="I3789" s="232"/>
      <c r="J3789" s="224"/>
      <c r="K3789" s="224"/>
      <c r="L3789" s="224"/>
      <c r="M3789" s="233"/>
      <c r="N3789" s="224"/>
      <c r="P3789" s="233"/>
      <c r="Q3789" s="154"/>
      <c r="R3789" s="154"/>
      <c r="S3789" s="154"/>
      <c r="T3789" s="154"/>
      <c r="U3789" s="236"/>
      <c r="V3789" s="225"/>
      <c r="W3789" s="246"/>
      <c r="X3789" s="247"/>
      <c r="Y3789" s="248"/>
      <c r="Z3789" s="249"/>
      <c r="AA3789" s="249"/>
      <c r="AB3789" s="256"/>
      <c r="AC3789" s="256"/>
      <c r="AD3789" s="230"/>
      <c r="AE3789" s="251"/>
      <c r="AF3789" s="252"/>
      <c r="AG3789" s="255"/>
      <c r="AH3789" s="253"/>
      <c r="AI3789" s="230"/>
      <c r="AJ3789" s="230"/>
      <c r="AK3789" s="230"/>
      <c r="AL3789" s="230"/>
      <c r="AM3789" s="230"/>
      <c r="AN3789" s="230"/>
      <c r="AO3789" s="230"/>
      <c r="AP3789" s="230"/>
      <c r="AQ3789" s="230"/>
      <c r="AR3789" s="249"/>
      <c r="AS3789" s="230"/>
      <c r="AT3789" s="230"/>
      <c r="AU3789" s="230"/>
      <c r="AV3789" s="230"/>
      <c r="AW3789" s="230"/>
      <c r="AX3789" s="230"/>
      <c r="AY3789" s="230"/>
      <c r="AZ3789" s="230"/>
      <c r="BA3789" s="230"/>
      <c r="BB3789" s="230"/>
      <c r="BC3789" s="230"/>
      <c r="BD3789" s="230"/>
      <c r="BE3789" s="230"/>
      <c r="BF3789" s="230"/>
      <c r="BG3789" s="230"/>
      <c r="BH3789" s="230"/>
      <c r="BI3789" s="230"/>
      <c r="BJ3789" s="230"/>
      <c r="BK3789" s="230"/>
      <c r="BL3789" s="230"/>
      <c r="BM3789" s="230"/>
      <c r="BN3789" s="230"/>
      <c r="BO3789" s="230"/>
      <c r="BP3789" s="230"/>
      <c r="BQ3789" s="230"/>
      <c r="BR3789" s="230"/>
      <c r="BS3789" s="230"/>
      <c r="BT3789" s="230"/>
      <c r="BU3789" s="230"/>
      <c r="BV3789" s="230"/>
      <c r="BW3789" s="230"/>
      <c r="BX3789" s="230"/>
      <c r="BY3789" s="230"/>
      <c r="BZ3789" s="230"/>
      <c r="CA3789" s="230"/>
      <c r="CB3789" s="230"/>
      <c r="CC3789" s="230"/>
      <c r="CD3789" s="230"/>
      <c r="CE3789" s="230"/>
      <c r="CF3789" s="230"/>
      <c r="CG3789" s="230"/>
      <c r="CH3789" s="230"/>
      <c r="CI3789" s="230"/>
      <c r="CJ3789" s="230"/>
    </row>
    <row r="3790" spans="1:88" ht="14.25" customHeight="1">
      <c r="A3790" s="123"/>
      <c r="B3790" s="122"/>
      <c r="C3790" s="123"/>
      <c r="E3790" s="224"/>
      <c r="F3790" s="224"/>
      <c r="G3790" s="224"/>
      <c r="H3790" s="224"/>
      <c r="I3790" s="232"/>
      <c r="J3790" s="224"/>
      <c r="K3790" s="224"/>
      <c r="L3790" s="224"/>
      <c r="M3790" s="233"/>
      <c r="N3790" s="224"/>
      <c r="P3790" s="233"/>
      <c r="Q3790" s="154"/>
      <c r="R3790" s="154"/>
      <c r="S3790" s="154"/>
      <c r="T3790" s="154"/>
      <c r="U3790" s="236"/>
      <c r="V3790" s="225"/>
      <c r="W3790" s="246"/>
      <c r="X3790" s="247"/>
      <c r="Y3790" s="248"/>
      <c r="Z3790" s="249"/>
      <c r="AA3790" s="249"/>
      <c r="AB3790" s="256"/>
      <c r="AC3790" s="256"/>
      <c r="AD3790" s="230"/>
      <c r="AE3790" s="251"/>
      <c r="AF3790" s="252"/>
      <c r="AG3790" s="255"/>
      <c r="AH3790" s="253"/>
      <c r="AI3790" s="230"/>
      <c r="AJ3790" s="230"/>
      <c r="AK3790" s="230"/>
      <c r="AL3790" s="230"/>
      <c r="AM3790" s="230"/>
      <c r="AN3790" s="230"/>
      <c r="AO3790" s="230"/>
      <c r="AP3790" s="230"/>
      <c r="AQ3790" s="230"/>
      <c r="AR3790" s="249"/>
      <c r="AS3790" s="230"/>
      <c r="AT3790" s="230"/>
      <c r="AU3790" s="230"/>
      <c r="AV3790" s="230"/>
      <c r="AW3790" s="230"/>
      <c r="AX3790" s="230"/>
      <c r="AY3790" s="230"/>
      <c r="AZ3790" s="230"/>
      <c r="BA3790" s="230"/>
      <c r="BB3790" s="230"/>
      <c r="BC3790" s="230"/>
      <c r="BD3790" s="230"/>
      <c r="BE3790" s="230"/>
      <c r="BF3790" s="230"/>
      <c r="BG3790" s="230"/>
      <c r="BH3790" s="230"/>
      <c r="BI3790" s="230"/>
      <c r="BJ3790" s="230"/>
      <c r="BK3790" s="230"/>
      <c r="BL3790" s="230"/>
      <c r="BM3790" s="230"/>
      <c r="BN3790" s="230"/>
      <c r="BO3790" s="230"/>
      <c r="BP3790" s="230"/>
      <c r="BQ3790" s="230"/>
      <c r="BR3790" s="230"/>
      <c r="BS3790" s="230"/>
      <c r="BT3790" s="230"/>
      <c r="BU3790" s="230"/>
      <c r="BV3790" s="230"/>
      <c r="BW3790" s="230"/>
      <c r="BX3790" s="230"/>
      <c r="BY3790" s="230"/>
      <c r="BZ3790" s="230"/>
      <c r="CA3790" s="230"/>
      <c r="CB3790" s="230"/>
      <c r="CC3790" s="230"/>
      <c r="CD3790" s="230"/>
      <c r="CE3790" s="230"/>
      <c r="CF3790" s="230"/>
      <c r="CG3790" s="230"/>
      <c r="CH3790" s="230"/>
      <c r="CI3790" s="230"/>
      <c r="CJ3790" s="230"/>
    </row>
    <row r="3791" spans="1:88" ht="14.25" customHeight="1">
      <c r="A3791" s="123"/>
      <c r="B3791" s="122"/>
      <c r="C3791" s="123"/>
      <c r="E3791" s="224"/>
      <c r="F3791" s="224"/>
      <c r="G3791" s="224"/>
      <c r="H3791" s="224"/>
      <c r="I3791" s="232"/>
      <c r="J3791" s="224"/>
      <c r="K3791" s="224"/>
      <c r="L3791" s="224"/>
      <c r="M3791" s="233"/>
      <c r="N3791" s="224"/>
      <c r="P3791" s="233"/>
      <c r="Q3791" s="154"/>
      <c r="R3791" s="154"/>
      <c r="S3791" s="154"/>
      <c r="T3791" s="154"/>
      <c r="U3791" s="236"/>
      <c r="V3791" s="225"/>
      <c r="W3791" s="246"/>
      <c r="X3791" s="247"/>
      <c r="Y3791" s="248"/>
      <c r="Z3791" s="249"/>
      <c r="AA3791" s="249"/>
      <c r="AB3791" s="256"/>
      <c r="AC3791" s="256"/>
      <c r="AD3791" s="230"/>
      <c r="AE3791" s="251"/>
      <c r="AF3791" s="252"/>
      <c r="AG3791" s="255"/>
      <c r="AH3791" s="253"/>
      <c r="AI3791" s="230"/>
      <c r="AJ3791" s="230"/>
      <c r="AK3791" s="230"/>
      <c r="AL3791" s="230"/>
      <c r="AM3791" s="230"/>
      <c r="AN3791" s="230"/>
      <c r="AO3791" s="230"/>
      <c r="AP3791" s="230"/>
      <c r="AQ3791" s="230"/>
      <c r="AR3791" s="249"/>
      <c r="AS3791" s="230"/>
      <c r="AT3791" s="230"/>
      <c r="AU3791" s="230"/>
      <c r="AV3791" s="230"/>
      <c r="AW3791" s="230"/>
      <c r="AX3791" s="230"/>
      <c r="AY3791" s="230"/>
      <c r="AZ3791" s="230"/>
      <c r="BA3791" s="230"/>
      <c r="BB3791" s="230"/>
      <c r="BC3791" s="230"/>
      <c r="BD3791" s="230"/>
      <c r="BE3791" s="230"/>
      <c r="BF3791" s="230"/>
      <c r="BG3791" s="230"/>
      <c r="BH3791" s="230"/>
      <c r="BI3791" s="230"/>
      <c r="BJ3791" s="230"/>
      <c r="BK3791" s="230"/>
      <c r="BL3791" s="230"/>
      <c r="BM3791" s="230"/>
      <c r="BN3791" s="230"/>
      <c r="BO3791" s="230"/>
      <c r="BP3791" s="230"/>
      <c r="BQ3791" s="230"/>
      <c r="BR3791" s="230"/>
      <c r="BS3791" s="230"/>
      <c r="BT3791" s="230"/>
      <c r="BU3791" s="230"/>
      <c r="BV3791" s="230"/>
      <c r="BW3791" s="230"/>
      <c r="BX3791" s="230"/>
      <c r="BY3791" s="230"/>
      <c r="BZ3791" s="230"/>
      <c r="CA3791" s="230"/>
      <c r="CB3791" s="230"/>
      <c r="CC3791" s="230"/>
      <c r="CD3791" s="230"/>
      <c r="CE3791" s="230"/>
      <c r="CF3791" s="230"/>
      <c r="CG3791" s="230"/>
      <c r="CH3791" s="230"/>
      <c r="CI3791" s="230"/>
      <c r="CJ3791" s="230"/>
    </row>
    <row r="3792" spans="1:88" ht="14.25" customHeight="1">
      <c r="A3792" s="123"/>
      <c r="B3792" s="122"/>
      <c r="C3792" s="123"/>
      <c r="E3792" s="224"/>
      <c r="F3792" s="224"/>
      <c r="G3792" s="224"/>
      <c r="H3792" s="224"/>
      <c r="I3792" s="232"/>
      <c r="J3792" s="224"/>
      <c r="K3792" s="224"/>
      <c r="L3792" s="224"/>
      <c r="M3792" s="233"/>
      <c r="N3792" s="224"/>
      <c r="P3792" s="233"/>
      <c r="Q3792" s="154"/>
      <c r="R3792" s="154"/>
      <c r="S3792" s="154"/>
      <c r="T3792" s="154"/>
      <c r="U3792" s="236"/>
      <c r="V3792" s="225"/>
      <c r="W3792" s="246"/>
      <c r="X3792" s="247"/>
      <c r="Y3792" s="248"/>
      <c r="Z3792" s="249"/>
      <c r="AA3792" s="249"/>
      <c r="AB3792" s="256"/>
      <c r="AC3792" s="256"/>
      <c r="AD3792" s="230"/>
      <c r="AE3792" s="251"/>
      <c r="AF3792" s="252"/>
      <c r="AG3792" s="255"/>
      <c r="AH3792" s="253"/>
      <c r="AI3792" s="230"/>
      <c r="AJ3792" s="230"/>
      <c r="AK3792" s="230"/>
      <c r="AL3792" s="230"/>
      <c r="AM3792" s="230"/>
      <c r="AN3792" s="230"/>
      <c r="AO3792" s="230"/>
      <c r="AP3792" s="230"/>
      <c r="AQ3792" s="230"/>
      <c r="AR3792" s="249"/>
      <c r="AS3792" s="230"/>
      <c r="AT3792" s="230"/>
      <c r="AU3792" s="230"/>
      <c r="AV3792" s="230"/>
      <c r="AW3792" s="230"/>
      <c r="AX3792" s="230"/>
      <c r="AY3792" s="230"/>
      <c r="AZ3792" s="230"/>
      <c r="BA3792" s="230"/>
      <c r="BB3792" s="230"/>
      <c r="BC3792" s="230"/>
      <c r="BD3792" s="230"/>
      <c r="BE3792" s="230"/>
      <c r="BF3792" s="230"/>
      <c r="BG3792" s="230"/>
      <c r="BH3792" s="230"/>
      <c r="BI3792" s="230"/>
      <c r="BJ3792" s="230"/>
      <c r="BK3792" s="230"/>
      <c r="BL3792" s="230"/>
      <c r="BM3792" s="230"/>
      <c r="BN3792" s="230"/>
      <c r="BO3792" s="230"/>
      <c r="BP3792" s="230"/>
      <c r="BQ3792" s="230"/>
      <c r="BR3792" s="230"/>
      <c r="BS3792" s="230"/>
      <c r="BT3792" s="230"/>
      <c r="BU3792" s="230"/>
      <c r="BV3792" s="230"/>
      <c r="BW3792" s="230"/>
      <c r="BX3792" s="230"/>
      <c r="BY3792" s="230"/>
      <c r="BZ3792" s="230"/>
      <c r="CA3792" s="230"/>
      <c r="CB3792" s="230"/>
      <c r="CC3792" s="230"/>
      <c r="CD3792" s="230"/>
      <c r="CE3792" s="230"/>
      <c r="CF3792" s="230"/>
      <c r="CG3792" s="230"/>
      <c r="CH3792" s="230"/>
      <c r="CI3792" s="230"/>
      <c r="CJ3792" s="230"/>
    </row>
    <row r="3793" spans="1:88" ht="14.25" customHeight="1">
      <c r="A3793" s="123"/>
      <c r="B3793" s="122"/>
      <c r="C3793" s="123"/>
      <c r="E3793" s="224"/>
      <c r="F3793" s="224"/>
      <c r="G3793" s="224"/>
      <c r="H3793" s="224"/>
      <c r="I3793" s="232"/>
      <c r="J3793" s="224"/>
      <c r="K3793" s="224"/>
      <c r="L3793" s="224"/>
      <c r="M3793" s="233"/>
      <c r="N3793" s="224"/>
      <c r="P3793" s="233"/>
      <c r="Q3793" s="154"/>
      <c r="R3793" s="154"/>
      <c r="S3793" s="154"/>
      <c r="T3793" s="154"/>
      <c r="U3793" s="236"/>
      <c r="V3793" s="225"/>
      <c r="W3793" s="246"/>
      <c r="X3793" s="247"/>
      <c r="Y3793" s="248"/>
      <c r="Z3793" s="249"/>
      <c r="AA3793" s="249"/>
      <c r="AB3793" s="256"/>
      <c r="AC3793" s="256"/>
      <c r="AD3793" s="230"/>
      <c r="AE3793" s="251"/>
      <c r="AF3793" s="252"/>
      <c r="AG3793" s="255"/>
      <c r="AH3793" s="253"/>
      <c r="AI3793" s="230"/>
      <c r="AJ3793" s="230"/>
      <c r="AK3793" s="230"/>
      <c r="AL3793" s="230"/>
      <c r="AM3793" s="230"/>
      <c r="AN3793" s="230"/>
      <c r="AO3793" s="230"/>
      <c r="AP3793" s="230"/>
      <c r="AQ3793" s="230"/>
      <c r="AR3793" s="249"/>
      <c r="AS3793" s="230"/>
      <c r="AT3793" s="230"/>
      <c r="AU3793" s="230"/>
      <c r="AV3793" s="230"/>
      <c r="AW3793" s="230"/>
      <c r="AX3793" s="230"/>
      <c r="AY3793" s="230"/>
      <c r="AZ3793" s="230"/>
      <c r="BA3793" s="230"/>
      <c r="BB3793" s="230"/>
      <c r="BC3793" s="230"/>
      <c r="BD3793" s="230"/>
      <c r="BE3793" s="230"/>
      <c r="BF3793" s="230"/>
      <c r="BG3793" s="230"/>
      <c r="BH3793" s="230"/>
      <c r="BI3793" s="230"/>
      <c r="BJ3793" s="230"/>
      <c r="BK3793" s="230"/>
      <c r="BL3793" s="230"/>
      <c r="BM3793" s="230"/>
      <c r="BN3793" s="230"/>
      <c r="BO3793" s="230"/>
      <c r="BP3793" s="230"/>
      <c r="BQ3793" s="230"/>
      <c r="BR3793" s="230"/>
      <c r="BS3793" s="230"/>
      <c r="BT3793" s="230"/>
      <c r="BU3793" s="230"/>
      <c r="BV3793" s="230"/>
      <c r="BW3793" s="230"/>
      <c r="BX3793" s="230"/>
      <c r="BY3793" s="230"/>
      <c r="BZ3793" s="230"/>
      <c r="CA3793" s="230"/>
      <c r="CB3793" s="230"/>
      <c r="CC3793" s="230"/>
      <c r="CD3793" s="230"/>
      <c r="CE3793" s="230"/>
      <c r="CF3793" s="230"/>
      <c r="CG3793" s="230"/>
      <c r="CH3793" s="230"/>
      <c r="CI3793" s="230"/>
      <c r="CJ3793" s="230"/>
    </row>
    <row r="3794" spans="1:88" ht="14.25" customHeight="1">
      <c r="A3794" s="123"/>
      <c r="B3794" s="122"/>
      <c r="C3794" s="123"/>
      <c r="E3794" s="224"/>
      <c r="F3794" s="224"/>
      <c r="G3794" s="224"/>
      <c r="H3794" s="224"/>
      <c r="I3794" s="232"/>
      <c r="J3794" s="224"/>
      <c r="K3794" s="224"/>
      <c r="L3794" s="224"/>
      <c r="M3794" s="233"/>
      <c r="N3794" s="224"/>
      <c r="P3794" s="233"/>
      <c r="Q3794" s="154"/>
      <c r="R3794" s="154"/>
      <c r="S3794" s="154"/>
      <c r="T3794" s="154"/>
      <c r="U3794" s="236"/>
      <c r="V3794" s="225"/>
      <c r="W3794" s="246"/>
      <c r="X3794" s="247"/>
      <c r="Y3794" s="248"/>
      <c r="Z3794" s="249"/>
      <c r="AA3794" s="249"/>
      <c r="AB3794" s="256"/>
      <c r="AC3794" s="256"/>
      <c r="AD3794" s="230"/>
      <c r="AE3794" s="251"/>
      <c r="AF3794" s="252"/>
      <c r="AG3794" s="255"/>
      <c r="AH3794" s="253"/>
      <c r="AI3794" s="230"/>
      <c r="AJ3794" s="230"/>
      <c r="AK3794" s="230"/>
      <c r="AL3794" s="230"/>
      <c r="AM3794" s="230"/>
      <c r="AN3794" s="230"/>
      <c r="AO3794" s="230"/>
      <c r="AP3794" s="230"/>
      <c r="AQ3794" s="230"/>
      <c r="AR3794" s="249"/>
      <c r="AS3794" s="230"/>
      <c r="AT3794" s="230"/>
      <c r="AU3794" s="230"/>
      <c r="AV3794" s="230"/>
      <c r="AW3794" s="230"/>
      <c r="AX3794" s="230"/>
      <c r="AY3794" s="230"/>
      <c r="AZ3794" s="230"/>
      <c r="BA3794" s="230"/>
      <c r="BB3794" s="230"/>
      <c r="BC3794" s="230"/>
      <c r="BD3794" s="230"/>
      <c r="BE3794" s="230"/>
      <c r="BF3794" s="230"/>
      <c r="BG3794" s="230"/>
      <c r="BH3794" s="230"/>
      <c r="BI3794" s="230"/>
      <c r="BJ3794" s="230"/>
      <c r="BK3794" s="230"/>
      <c r="BL3794" s="230"/>
      <c r="BM3794" s="230"/>
      <c r="BN3794" s="230"/>
      <c r="BO3794" s="230"/>
      <c r="BP3794" s="230"/>
      <c r="BQ3794" s="230"/>
      <c r="BR3794" s="230"/>
      <c r="BS3794" s="230"/>
      <c r="BT3794" s="230"/>
      <c r="BU3794" s="230"/>
      <c r="BV3794" s="230"/>
      <c r="BW3794" s="230"/>
      <c r="BX3794" s="230"/>
      <c r="BY3794" s="230"/>
      <c r="BZ3794" s="230"/>
      <c r="CA3794" s="230"/>
      <c r="CB3794" s="230"/>
      <c r="CC3794" s="230"/>
      <c r="CD3794" s="230"/>
      <c r="CE3794" s="230"/>
      <c r="CF3794" s="230"/>
      <c r="CG3794" s="230"/>
      <c r="CH3794" s="230"/>
      <c r="CI3794" s="230"/>
      <c r="CJ3794" s="230"/>
    </row>
    <row r="3795" spans="1:88" ht="14.25" customHeight="1">
      <c r="A3795" s="123"/>
      <c r="B3795" s="122"/>
      <c r="C3795" s="123"/>
      <c r="E3795" s="224"/>
      <c r="F3795" s="224"/>
      <c r="G3795" s="224"/>
      <c r="H3795" s="224"/>
      <c r="I3795" s="232"/>
      <c r="J3795" s="224"/>
      <c r="K3795" s="224"/>
      <c r="L3795" s="224"/>
      <c r="M3795" s="233"/>
      <c r="N3795" s="224"/>
      <c r="P3795" s="233"/>
      <c r="Q3795" s="154"/>
      <c r="R3795" s="154"/>
      <c r="S3795" s="154"/>
      <c r="T3795" s="154"/>
      <c r="U3795" s="236"/>
      <c r="V3795" s="225"/>
      <c r="W3795" s="246"/>
      <c r="X3795" s="247"/>
      <c r="Y3795" s="248"/>
      <c r="Z3795" s="249"/>
      <c r="AA3795" s="249"/>
      <c r="AB3795" s="256"/>
      <c r="AC3795" s="256"/>
      <c r="AD3795" s="230"/>
      <c r="AE3795" s="251"/>
      <c r="AF3795" s="252"/>
      <c r="AG3795" s="255"/>
      <c r="AH3795" s="253"/>
      <c r="AI3795" s="230"/>
      <c r="AJ3795" s="230"/>
      <c r="AK3795" s="230"/>
      <c r="AL3795" s="230"/>
      <c r="AM3795" s="230"/>
      <c r="AN3795" s="230"/>
      <c r="AO3795" s="230"/>
      <c r="AP3795" s="230"/>
      <c r="AQ3795" s="230"/>
      <c r="AR3795" s="249"/>
      <c r="AS3795" s="230"/>
      <c r="AT3795" s="230"/>
      <c r="AU3795" s="230"/>
      <c r="AV3795" s="230"/>
      <c r="AW3795" s="230"/>
      <c r="AX3795" s="230"/>
      <c r="AY3795" s="230"/>
      <c r="AZ3795" s="230"/>
      <c r="BA3795" s="230"/>
      <c r="BB3795" s="230"/>
      <c r="BC3795" s="230"/>
      <c r="BD3795" s="230"/>
      <c r="BE3795" s="230"/>
      <c r="BF3795" s="230"/>
      <c r="BG3795" s="230"/>
      <c r="BH3795" s="230"/>
      <c r="BI3795" s="230"/>
      <c r="BJ3795" s="230"/>
      <c r="BK3795" s="230"/>
      <c r="BL3795" s="230"/>
      <c r="BM3795" s="230"/>
      <c r="BN3795" s="230"/>
      <c r="BO3795" s="230"/>
      <c r="BP3795" s="230"/>
      <c r="BQ3795" s="230"/>
      <c r="BR3795" s="230"/>
      <c r="BS3795" s="230"/>
      <c r="BT3795" s="230"/>
      <c r="BU3795" s="230"/>
      <c r="BV3795" s="230"/>
      <c r="BW3795" s="230"/>
      <c r="BX3795" s="230"/>
      <c r="BY3795" s="230"/>
      <c r="BZ3795" s="230"/>
      <c r="CA3795" s="230"/>
      <c r="CB3795" s="230"/>
      <c r="CC3795" s="230"/>
      <c r="CD3795" s="230"/>
      <c r="CE3795" s="230"/>
      <c r="CF3795" s="230"/>
      <c r="CG3795" s="230"/>
      <c r="CH3795" s="230"/>
      <c r="CI3795" s="230"/>
      <c r="CJ3795" s="230"/>
    </row>
    <row r="3796" spans="1:88" ht="14.25" customHeight="1">
      <c r="A3796" s="123"/>
      <c r="B3796" s="122"/>
      <c r="C3796" s="123"/>
      <c r="E3796" s="224"/>
      <c r="F3796" s="224"/>
      <c r="G3796" s="224"/>
      <c r="H3796" s="224"/>
      <c r="I3796" s="232"/>
      <c r="J3796" s="224"/>
      <c r="K3796" s="224"/>
      <c r="L3796" s="224"/>
      <c r="M3796" s="233"/>
      <c r="N3796" s="224"/>
      <c r="P3796" s="233"/>
      <c r="Q3796" s="154"/>
      <c r="R3796" s="154"/>
      <c r="S3796" s="154"/>
      <c r="T3796" s="154"/>
      <c r="U3796" s="236"/>
      <c r="V3796" s="225"/>
      <c r="W3796" s="246"/>
      <c r="X3796" s="247"/>
      <c r="Y3796" s="248"/>
      <c r="Z3796" s="249"/>
      <c r="AA3796" s="249"/>
      <c r="AB3796" s="256"/>
      <c r="AC3796" s="256"/>
      <c r="AD3796" s="230"/>
      <c r="AE3796" s="251"/>
      <c r="AF3796" s="252"/>
      <c r="AG3796" s="255"/>
      <c r="AH3796" s="253"/>
      <c r="AI3796" s="230"/>
      <c r="AJ3796" s="230"/>
      <c r="AK3796" s="230"/>
      <c r="AL3796" s="230"/>
      <c r="AM3796" s="230"/>
      <c r="AN3796" s="230"/>
      <c r="AO3796" s="230"/>
      <c r="AP3796" s="230"/>
      <c r="AQ3796" s="230"/>
      <c r="AR3796" s="249"/>
      <c r="AS3796" s="230"/>
      <c r="AT3796" s="230"/>
      <c r="AU3796" s="230"/>
      <c r="AV3796" s="230"/>
      <c r="AW3796" s="230"/>
      <c r="AX3796" s="230"/>
      <c r="AY3796" s="230"/>
      <c r="AZ3796" s="230"/>
      <c r="BA3796" s="230"/>
      <c r="BB3796" s="230"/>
      <c r="BC3796" s="230"/>
      <c r="BD3796" s="230"/>
      <c r="BE3796" s="230"/>
      <c r="BF3796" s="230"/>
      <c r="BG3796" s="230"/>
      <c r="BH3796" s="230"/>
      <c r="BI3796" s="230"/>
      <c r="BJ3796" s="230"/>
      <c r="BK3796" s="230"/>
      <c r="BL3796" s="230"/>
      <c r="BM3796" s="230"/>
      <c r="BN3796" s="230"/>
      <c r="BO3796" s="230"/>
      <c r="BP3796" s="230"/>
      <c r="BQ3796" s="230"/>
      <c r="BR3796" s="230"/>
      <c r="BS3796" s="230"/>
      <c r="BT3796" s="230"/>
      <c r="BU3796" s="230"/>
      <c r="BV3796" s="230"/>
      <c r="BW3796" s="230"/>
      <c r="BX3796" s="230"/>
      <c r="BY3796" s="230"/>
      <c r="BZ3796" s="230"/>
      <c r="CA3796" s="230"/>
      <c r="CB3796" s="230"/>
      <c r="CC3796" s="230"/>
      <c r="CD3796" s="230"/>
      <c r="CE3796" s="230"/>
      <c r="CF3796" s="230"/>
      <c r="CG3796" s="230"/>
      <c r="CH3796" s="230"/>
      <c r="CI3796" s="230"/>
      <c r="CJ3796" s="230"/>
    </row>
    <row r="3797" spans="1:88" ht="14.25" customHeight="1">
      <c r="A3797" s="123"/>
      <c r="B3797" s="122"/>
      <c r="C3797" s="123"/>
      <c r="E3797" s="224"/>
      <c r="F3797" s="224"/>
      <c r="G3797" s="224"/>
      <c r="H3797" s="224"/>
      <c r="I3797" s="232"/>
      <c r="J3797" s="224"/>
      <c r="K3797" s="224"/>
      <c r="L3797" s="224"/>
      <c r="M3797" s="233"/>
      <c r="N3797" s="224"/>
      <c r="P3797" s="233"/>
      <c r="Q3797" s="154"/>
      <c r="R3797" s="154"/>
      <c r="S3797" s="154"/>
      <c r="T3797" s="154"/>
      <c r="U3797" s="236"/>
      <c r="V3797" s="225"/>
      <c r="W3797" s="246"/>
      <c r="X3797" s="247"/>
      <c r="Y3797" s="248"/>
      <c r="Z3797" s="249"/>
      <c r="AA3797" s="249"/>
      <c r="AB3797" s="256"/>
      <c r="AC3797" s="256"/>
      <c r="AD3797" s="230"/>
      <c r="AE3797" s="251"/>
      <c r="AF3797" s="252"/>
      <c r="AG3797" s="255"/>
      <c r="AH3797" s="253"/>
      <c r="AI3797" s="230"/>
      <c r="AJ3797" s="230"/>
      <c r="AK3797" s="230"/>
      <c r="AL3797" s="230"/>
      <c r="AM3797" s="230"/>
      <c r="AN3797" s="230"/>
      <c r="AO3797" s="230"/>
      <c r="AP3797" s="230"/>
      <c r="AQ3797" s="230"/>
      <c r="AR3797" s="249"/>
      <c r="AS3797" s="230"/>
      <c r="AT3797" s="230"/>
      <c r="AU3797" s="230"/>
      <c r="AV3797" s="230"/>
      <c r="AW3797" s="230"/>
      <c r="AX3797" s="230"/>
      <c r="AY3797" s="230"/>
      <c r="AZ3797" s="230"/>
      <c r="BA3797" s="230"/>
      <c r="BB3797" s="230"/>
      <c r="BC3797" s="230"/>
      <c r="BD3797" s="230"/>
      <c r="BE3797" s="230"/>
      <c r="BF3797" s="230"/>
      <c r="BG3797" s="230"/>
      <c r="BH3797" s="230"/>
      <c r="BI3797" s="230"/>
      <c r="BJ3797" s="230"/>
      <c r="BK3797" s="230"/>
      <c r="BL3797" s="230"/>
      <c r="BM3797" s="230"/>
      <c r="BN3797" s="230"/>
      <c r="BO3797" s="230"/>
      <c r="BP3797" s="230"/>
      <c r="BQ3797" s="230"/>
      <c r="BR3797" s="230"/>
      <c r="BS3797" s="230"/>
      <c r="BT3797" s="230"/>
      <c r="BU3797" s="230"/>
      <c r="BV3797" s="230"/>
      <c r="BW3797" s="230"/>
      <c r="BX3797" s="230"/>
      <c r="BY3797" s="230"/>
      <c r="BZ3797" s="230"/>
      <c r="CA3797" s="230"/>
      <c r="CB3797" s="230"/>
      <c r="CC3797" s="230"/>
      <c r="CD3797" s="230"/>
      <c r="CE3797" s="230"/>
      <c r="CF3797" s="230"/>
      <c r="CG3797" s="230"/>
      <c r="CH3797" s="230"/>
      <c r="CI3797" s="230"/>
      <c r="CJ3797" s="230"/>
    </row>
    <row r="3798" spans="1:88" ht="14.25" customHeight="1">
      <c r="A3798" s="123"/>
      <c r="B3798" s="122"/>
      <c r="C3798" s="123"/>
      <c r="E3798" s="224"/>
      <c r="F3798" s="224"/>
      <c r="G3798" s="224"/>
      <c r="H3798" s="224"/>
      <c r="I3798" s="232"/>
      <c r="J3798" s="224"/>
      <c r="K3798" s="224"/>
      <c r="L3798" s="224"/>
      <c r="M3798" s="233"/>
      <c r="N3798" s="224"/>
      <c r="P3798" s="233"/>
      <c r="Q3798" s="154"/>
      <c r="R3798" s="154"/>
      <c r="S3798" s="154"/>
      <c r="T3798" s="154"/>
      <c r="U3798" s="236"/>
      <c r="V3798" s="225"/>
      <c r="W3798" s="246"/>
      <c r="X3798" s="247"/>
      <c r="Y3798" s="248"/>
      <c r="Z3798" s="249"/>
      <c r="AA3798" s="249"/>
      <c r="AB3798" s="256"/>
      <c r="AC3798" s="256"/>
      <c r="AD3798" s="230"/>
      <c r="AE3798" s="251"/>
      <c r="AF3798" s="252"/>
      <c r="AG3798" s="255"/>
      <c r="AH3798" s="253"/>
      <c r="AI3798" s="230"/>
      <c r="AJ3798" s="230"/>
      <c r="AK3798" s="230"/>
      <c r="AL3798" s="230"/>
      <c r="AM3798" s="230"/>
      <c r="AN3798" s="230"/>
      <c r="AO3798" s="230"/>
      <c r="AP3798" s="230"/>
      <c r="AQ3798" s="230"/>
      <c r="AR3798" s="249"/>
      <c r="AS3798" s="230"/>
      <c r="AT3798" s="230"/>
      <c r="AU3798" s="230"/>
      <c r="AV3798" s="230"/>
      <c r="AW3798" s="230"/>
      <c r="AX3798" s="230"/>
      <c r="AY3798" s="230"/>
      <c r="AZ3798" s="230"/>
      <c r="BA3798" s="230"/>
      <c r="BB3798" s="230"/>
      <c r="BC3798" s="230"/>
      <c r="BD3798" s="230"/>
      <c r="BE3798" s="230"/>
      <c r="BF3798" s="230"/>
      <c r="BG3798" s="230"/>
      <c r="BH3798" s="230"/>
      <c r="BI3798" s="230"/>
      <c r="BJ3798" s="230"/>
      <c r="BK3798" s="230"/>
      <c r="BL3798" s="230"/>
      <c r="BM3798" s="230"/>
      <c r="BN3798" s="230"/>
      <c r="BO3798" s="230"/>
      <c r="BP3798" s="230"/>
      <c r="BQ3798" s="230"/>
      <c r="BR3798" s="230"/>
      <c r="BS3798" s="230"/>
      <c r="BT3798" s="230"/>
      <c r="BU3798" s="230"/>
      <c r="BV3798" s="230"/>
      <c r="BW3798" s="230"/>
      <c r="BX3798" s="230"/>
      <c r="BY3798" s="230"/>
      <c r="BZ3798" s="230"/>
      <c r="CA3798" s="230"/>
      <c r="CB3798" s="230"/>
      <c r="CC3798" s="230"/>
      <c r="CD3798" s="230"/>
      <c r="CE3798" s="230"/>
      <c r="CF3798" s="230"/>
      <c r="CG3798" s="230"/>
      <c r="CH3798" s="230"/>
      <c r="CI3798" s="230"/>
      <c r="CJ3798" s="230"/>
    </row>
    <row r="3799" spans="1:88" ht="14.25" customHeight="1">
      <c r="A3799" s="123"/>
      <c r="B3799" s="122"/>
      <c r="C3799" s="123"/>
      <c r="E3799" s="224"/>
      <c r="F3799" s="224"/>
      <c r="G3799" s="224"/>
      <c r="H3799" s="224"/>
      <c r="I3799" s="232"/>
      <c r="J3799" s="224"/>
      <c r="K3799" s="224"/>
      <c r="L3799" s="224"/>
      <c r="M3799" s="233"/>
      <c r="N3799" s="224"/>
      <c r="P3799" s="233"/>
      <c r="Q3799" s="154"/>
      <c r="R3799" s="154"/>
      <c r="S3799" s="154"/>
      <c r="T3799" s="154"/>
      <c r="U3799" s="236"/>
      <c r="V3799" s="225"/>
      <c r="W3799" s="246"/>
      <c r="X3799" s="247"/>
      <c r="Y3799" s="248"/>
      <c r="Z3799" s="249"/>
      <c r="AA3799" s="249"/>
      <c r="AB3799" s="256"/>
      <c r="AC3799" s="256"/>
      <c r="AD3799" s="230"/>
      <c r="AE3799" s="251"/>
      <c r="AF3799" s="252"/>
      <c r="AG3799" s="255"/>
      <c r="AH3799" s="253"/>
      <c r="AI3799" s="230"/>
      <c r="AJ3799" s="230"/>
      <c r="AK3799" s="230"/>
      <c r="AL3799" s="230"/>
      <c r="AM3799" s="230"/>
      <c r="AN3799" s="230"/>
      <c r="AO3799" s="230"/>
      <c r="AP3799" s="230"/>
      <c r="AQ3799" s="230"/>
      <c r="AR3799" s="249"/>
      <c r="AS3799" s="230"/>
      <c r="AT3799" s="230"/>
      <c r="AU3799" s="230"/>
      <c r="AV3799" s="230"/>
      <c r="AW3799" s="230"/>
      <c r="AX3799" s="230"/>
      <c r="AY3799" s="230"/>
      <c r="AZ3799" s="230"/>
      <c r="BA3799" s="230"/>
      <c r="BB3799" s="230"/>
      <c r="BC3799" s="230"/>
      <c r="BD3799" s="230"/>
      <c r="BE3799" s="230"/>
      <c r="BF3799" s="230"/>
      <c r="BG3799" s="230"/>
      <c r="BH3799" s="230"/>
      <c r="BI3799" s="230"/>
      <c r="BJ3799" s="230"/>
      <c r="BK3799" s="230"/>
      <c r="BL3799" s="230"/>
      <c r="BM3799" s="230"/>
      <c r="BN3799" s="230"/>
      <c r="BO3799" s="230"/>
      <c r="BP3799" s="230"/>
      <c r="BQ3799" s="230"/>
      <c r="BR3799" s="230"/>
      <c r="BS3799" s="230"/>
      <c r="BT3799" s="230"/>
      <c r="BU3799" s="230"/>
      <c r="BV3799" s="230"/>
      <c r="BW3799" s="230"/>
      <c r="BX3799" s="230"/>
      <c r="BY3799" s="230"/>
      <c r="BZ3799" s="230"/>
      <c r="CA3799" s="230"/>
      <c r="CB3799" s="230"/>
      <c r="CC3799" s="230"/>
      <c r="CD3799" s="230"/>
      <c r="CE3799" s="230"/>
      <c r="CF3799" s="230"/>
      <c r="CG3799" s="230"/>
      <c r="CH3799" s="230"/>
      <c r="CI3799" s="230"/>
      <c r="CJ3799" s="230"/>
    </row>
    <row r="3800" spans="1:88" ht="14.25" customHeight="1">
      <c r="A3800" s="123"/>
      <c r="B3800" s="122"/>
      <c r="C3800" s="123"/>
      <c r="E3800" s="224"/>
      <c r="F3800" s="224"/>
      <c r="G3800" s="224"/>
      <c r="H3800" s="224"/>
      <c r="I3800" s="232"/>
      <c r="J3800" s="224"/>
      <c r="K3800" s="224"/>
      <c r="L3800" s="224"/>
      <c r="M3800" s="233"/>
      <c r="N3800" s="224"/>
      <c r="P3800" s="233"/>
      <c r="Q3800" s="154"/>
      <c r="R3800" s="154"/>
      <c r="S3800" s="154"/>
      <c r="T3800" s="154"/>
      <c r="U3800" s="236"/>
      <c r="V3800" s="225"/>
      <c r="W3800" s="246"/>
      <c r="X3800" s="247"/>
      <c r="Y3800" s="248"/>
      <c r="Z3800" s="249"/>
      <c r="AA3800" s="249"/>
      <c r="AB3800" s="256"/>
      <c r="AC3800" s="256"/>
      <c r="AD3800" s="230"/>
      <c r="AE3800" s="251"/>
      <c r="AF3800" s="252"/>
      <c r="AG3800" s="255"/>
      <c r="AH3800" s="253"/>
      <c r="AI3800" s="230"/>
      <c r="AJ3800" s="230"/>
      <c r="AK3800" s="230"/>
      <c r="AL3800" s="230"/>
      <c r="AM3800" s="230"/>
      <c r="AN3800" s="230"/>
      <c r="AO3800" s="230"/>
      <c r="AP3800" s="230"/>
      <c r="AQ3800" s="230"/>
      <c r="AR3800" s="249"/>
      <c r="AS3800" s="230"/>
      <c r="AT3800" s="230"/>
      <c r="AU3800" s="230"/>
      <c r="AV3800" s="230"/>
      <c r="AW3800" s="230"/>
      <c r="AX3800" s="230"/>
      <c r="AY3800" s="230"/>
      <c r="AZ3800" s="230"/>
      <c r="BA3800" s="230"/>
      <c r="BB3800" s="230"/>
      <c r="BC3800" s="230"/>
      <c r="BD3800" s="230"/>
      <c r="BE3800" s="230"/>
      <c r="BF3800" s="230"/>
      <c r="BG3800" s="230"/>
      <c r="BH3800" s="230"/>
      <c r="BI3800" s="230"/>
      <c r="BJ3800" s="230"/>
      <c r="BK3800" s="230"/>
      <c r="BL3800" s="230"/>
      <c r="BM3800" s="230"/>
      <c r="BN3800" s="230"/>
      <c r="BO3800" s="230"/>
      <c r="BP3800" s="230"/>
      <c r="BQ3800" s="230"/>
      <c r="BR3800" s="230"/>
      <c r="BS3800" s="230"/>
      <c r="BT3800" s="230"/>
      <c r="BU3800" s="230"/>
      <c r="BV3800" s="230"/>
      <c r="BW3800" s="230"/>
      <c r="BX3800" s="230"/>
      <c r="BY3800" s="230"/>
      <c r="BZ3800" s="230"/>
      <c r="CA3800" s="230"/>
      <c r="CB3800" s="230"/>
      <c r="CC3800" s="230"/>
      <c r="CD3800" s="230"/>
      <c r="CE3800" s="230"/>
      <c r="CF3800" s="230"/>
      <c r="CG3800" s="230"/>
      <c r="CH3800" s="230"/>
      <c r="CI3800" s="230"/>
      <c r="CJ3800" s="230"/>
    </row>
    <row r="3801" spans="1:88" ht="14.25" customHeight="1">
      <c r="A3801" s="123"/>
      <c r="B3801" s="122"/>
      <c r="C3801" s="123"/>
      <c r="E3801" s="224"/>
      <c r="F3801" s="224"/>
      <c r="G3801" s="224"/>
      <c r="H3801" s="224"/>
      <c r="I3801" s="232"/>
      <c r="J3801" s="224"/>
      <c r="K3801" s="224"/>
      <c r="L3801" s="224"/>
      <c r="M3801" s="233"/>
      <c r="N3801" s="224"/>
      <c r="P3801" s="233"/>
      <c r="Q3801" s="154"/>
      <c r="R3801" s="154"/>
      <c r="S3801" s="154"/>
      <c r="T3801" s="154"/>
      <c r="U3801" s="236"/>
      <c r="V3801" s="225"/>
      <c r="W3801" s="246"/>
      <c r="X3801" s="247"/>
      <c r="Y3801" s="248"/>
      <c r="Z3801" s="249"/>
      <c r="AA3801" s="249"/>
      <c r="AB3801" s="256"/>
      <c r="AC3801" s="256"/>
      <c r="AD3801" s="230"/>
      <c r="AE3801" s="251"/>
      <c r="AF3801" s="252"/>
      <c r="AG3801" s="255"/>
      <c r="AH3801" s="253"/>
      <c r="AI3801" s="230"/>
      <c r="AJ3801" s="230"/>
      <c r="AK3801" s="230"/>
      <c r="AL3801" s="230"/>
      <c r="AM3801" s="230"/>
      <c r="AN3801" s="230"/>
      <c r="AO3801" s="230"/>
      <c r="AP3801" s="230"/>
      <c r="AQ3801" s="230"/>
      <c r="AR3801" s="249"/>
      <c r="AS3801" s="230"/>
      <c r="AT3801" s="230"/>
      <c r="AU3801" s="230"/>
      <c r="AV3801" s="230"/>
      <c r="AW3801" s="230"/>
      <c r="AX3801" s="230"/>
      <c r="AY3801" s="230"/>
      <c r="AZ3801" s="230"/>
      <c r="BA3801" s="230"/>
      <c r="BB3801" s="230"/>
      <c r="BC3801" s="230"/>
      <c r="BD3801" s="230"/>
      <c r="BE3801" s="230"/>
      <c r="BF3801" s="230"/>
      <c r="BG3801" s="230"/>
      <c r="BH3801" s="230"/>
      <c r="BI3801" s="230"/>
      <c r="BJ3801" s="230"/>
      <c r="BK3801" s="230"/>
      <c r="BL3801" s="230"/>
      <c r="BM3801" s="230"/>
      <c r="BN3801" s="230"/>
      <c r="BO3801" s="230"/>
      <c r="BP3801" s="230"/>
      <c r="BQ3801" s="230"/>
      <c r="BR3801" s="230"/>
      <c r="BS3801" s="230"/>
      <c r="BT3801" s="230"/>
      <c r="BU3801" s="230"/>
      <c r="BV3801" s="230"/>
      <c r="BW3801" s="230"/>
      <c r="BX3801" s="230"/>
      <c r="BY3801" s="230"/>
      <c r="BZ3801" s="230"/>
      <c r="CA3801" s="230"/>
      <c r="CB3801" s="230"/>
      <c r="CC3801" s="230"/>
      <c r="CD3801" s="230"/>
      <c r="CE3801" s="230"/>
      <c r="CF3801" s="230"/>
      <c r="CG3801" s="230"/>
      <c r="CH3801" s="230"/>
      <c r="CI3801" s="230"/>
      <c r="CJ3801" s="230"/>
    </row>
    <row r="3802" spans="1:88" ht="14.25" customHeight="1">
      <c r="A3802" s="123"/>
      <c r="B3802" s="122"/>
      <c r="C3802" s="123"/>
      <c r="E3802" s="224"/>
      <c r="F3802" s="224"/>
      <c r="G3802" s="224"/>
      <c r="H3802" s="224"/>
      <c r="I3802" s="232"/>
      <c r="J3802" s="224"/>
      <c r="K3802" s="224"/>
      <c r="L3802" s="224"/>
      <c r="M3802" s="233"/>
      <c r="N3802" s="224"/>
      <c r="P3802" s="233"/>
      <c r="Q3802" s="154"/>
      <c r="R3802" s="154"/>
      <c r="S3802" s="154"/>
      <c r="T3802" s="154"/>
      <c r="U3802" s="236"/>
      <c r="V3802" s="225"/>
      <c r="W3802" s="246"/>
      <c r="X3802" s="247"/>
      <c r="Y3802" s="248"/>
      <c r="Z3802" s="249"/>
      <c r="AA3802" s="249"/>
      <c r="AB3802" s="256"/>
      <c r="AC3802" s="256"/>
      <c r="AD3802" s="230"/>
      <c r="AE3802" s="251"/>
      <c r="AF3802" s="252"/>
      <c r="AG3802" s="255"/>
      <c r="AH3802" s="253"/>
      <c r="AI3802" s="230"/>
      <c r="AJ3802" s="230"/>
      <c r="AK3802" s="230"/>
      <c r="AL3802" s="230"/>
      <c r="AM3802" s="230"/>
      <c r="AN3802" s="230"/>
      <c r="AO3802" s="230"/>
      <c r="AP3802" s="230"/>
      <c r="AQ3802" s="230"/>
      <c r="AR3802" s="249"/>
      <c r="AS3802" s="230"/>
      <c r="AT3802" s="230"/>
      <c r="AU3802" s="230"/>
      <c r="AV3802" s="230"/>
      <c r="AW3802" s="230"/>
      <c r="AX3802" s="230"/>
      <c r="AY3802" s="230"/>
      <c r="AZ3802" s="230"/>
      <c r="BA3802" s="230"/>
      <c r="BB3802" s="230"/>
      <c r="BC3802" s="230"/>
      <c r="BD3802" s="230"/>
      <c r="BE3802" s="230"/>
      <c r="BF3802" s="230"/>
      <c r="BG3802" s="230"/>
      <c r="BH3802" s="230"/>
      <c r="BI3802" s="230"/>
      <c r="BJ3802" s="230"/>
      <c r="BK3802" s="230"/>
      <c r="BL3802" s="230"/>
      <c r="BM3802" s="230"/>
      <c r="BN3802" s="230"/>
      <c r="BO3802" s="230"/>
      <c r="BP3802" s="230"/>
      <c r="BQ3802" s="230"/>
      <c r="BR3802" s="230"/>
      <c r="BS3802" s="230"/>
      <c r="BT3802" s="230"/>
      <c r="BU3802" s="230"/>
      <c r="BV3802" s="230"/>
      <c r="BW3802" s="230"/>
      <c r="BX3802" s="230"/>
      <c r="BY3802" s="230"/>
      <c r="BZ3802" s="230"/>
      <c r="CA3802" s="230"/>
      <c r="CB3802" s="230"/>
      <c r="CC3802" s="230"/>
      <c r="CD3802" s="230"/>
      <c r="CE3802" s="230"/>
      <c r="CF3802" s="230"/>
      <c r="CG3802" s="230"/>
      <c r="CH3802" s="230"/>
      <c r="CI3802" s="230"/>
      <c r="CJ3802" s="230"/>
    </row>
    <row r="3803" spans="1:88" ht="14.25" customHeight="1">
      <c r="A3803" s="123"/>
      <c r="B3803" s="122"/>
      <c r="C3803" s="123"/>
      <c r="E3803" s="224"/>
      <c r="F3803" s="224"/>
      <c r="G3803" s="224"/>
      <c r="H3803" s="224"/>
      <c r="I3803" s="232"/>
      <c r="J3803" s="224"/>
      <c r="K3803" s="224"/>
      <c r="L3803" s="224"/>
      <c r="M3803" s="233"/>
      <c r="N3803" s="224"/>
      <c r="P3803" s="233"/>
      <c r="Q3803" s="154"/>
      <c r="R3803" s="154"/>
      <c r="S3803" s="154"/>
      <c r="T3803" s="154"/>
      <c r="U3803" s="236"/>
      <c r="V3803" s="225"/>
      <c r="W3803" s="246"/>
      <c r="X3803" s="247"/>
      <c r="Y3803" s="248"/>
      <c r="Z3803" s="249"/>
      <c r="AA3803" s="249"/>
      <c r="AB3803" s="256"/>
      <c r="AC3803" s="256"/>
      <c r="AD3803" s="230"/>
      <c r="AE3803" s="251"/>
      <c r="AF3803" s="252"/>
      <c r="AG3803" s="255"/>
      <c r="AH3803" s="253"/>
      <c r="AI3803" s="230"/>
      <c r="AJ3803" s="230"/>
      <c r="AK3803" s="230"/>
      <c r="AL3803" s="230"/>
      <c r="AM3803" s="230"/>
      <c r="AN3803" s="230"/>
      <c r="AO3803" s="230"/>
      <c r="AP3803" s="230"/>
      <c r="AQ3803" s="230"/>
      <c r="AR3803" s="249"/>
      <c r="AS3803" s="230"/>
      <c r="AT3803" s="230"/>
      <c r="AU3803" s="230"/>
      <c r="AV3803" s="230"/>
      <c r="AW3803" s="230"/>
      <c r="AX3803" s="230"/>
      <c r="AY3803" s="230"/>
      <c r="AZ3803" s="230"/>
      <c r="BA3803" s="230"/>
      <c r="BB3803" s="230"/>
      <c r="BC3803" s="230"/>
      <c r="BD3803" s="230"/>
      <c r="BE3803" s="230"/>
      <c r="BF3803" s="230"/>
      <c r="BG3803" s="230"/>
      <c r="BH3803" s="230"/>
      <c r="BI3803" s="230"/>
      <c r="BJ3803" s="230"/>
      <c r="BK3803" s="230"/>
      <c r="BL3803" s="230"/>
      <c r="BM3803" s="230"/>
      <c r="BN3803" s="230"/>
      <c r="BO3803" s="230"/>
      <c r="BP3803" s="230"/>
      <c r="BQ3803" s="230"/>
      <c r="BR3803" s="230"/>
      <c r="BS3803" s="230"/>
      <c r="BT3803" s="230"/>
      <c r="BU3803" s="230"/>
      <c r="BV3803" s="230"/>
      <c r="BW3803" s="230"/>
      <c r="BX3803" s="230"/>
      <c r="BY3803" s="230"/>
      <c r="BZ3803" s="230"/>
      <c r="CA3803" s="230"/>
      <c r="CB3803" s="230"/>
      <c r="CC3803" s="230"/>
      <c r="CD3803" s="230"/>
      <c r="CE3803" s="230"/>
      <c r="CF3803" s="230"/>
      <c r="CG3803" s="230"/>
      <c r="CH3803" s="230"/>
      <c r="CI3803" s="230"/>
      <c r="CJ3803" s="230"/>
    </row>
    <row r="3804" spans="1:88" ht="14.25" customHeight="1">
      <c r="A3804" s="123"/>
      <c r="B3804" s="122"/>
      <c r="C3804" s="123"/>
      <c r="E3804" s="224"/>
      <c r="F3804" s="224"/>
      <c r="G3804" s="224"/>
      <c r="H3804" s="224"/>
      <c r="I3804" s="232"/>
      <c r="J3804" s="224"/>
      <c r="K3804" s="224"/>
      <c r="L3804" s="224"/>
      <c r="M3804" s="233"/>
      <c r="N3804" s="224"/>
      <c r="P3804" s="233"/>
      <c r="Q3804" s="154"/>
      <c r="R3804" s="154"/>
      <c r="S3804" s="154"/>
      <c r="T3804" s="154"/>
      <c r="U3804" s="236"/>
      <c r="V3804" s="225"/>
      <c r="W3804" s="246"/>
      <c r="X3804" s="247"/>
      <c r="Y3804" s="248"/>
      <c r="Z3804" s="249"/>
      <c r="AA3804" s="249"/>
      <c r="AB3804" s="256"/>
      <c r="AC3804" s="256"/>
      <c r="AD3804" s="230"/>
      <c r="AE3804" s="251"/>
      <c r="AF3804" s="252"/>
      <c r="AG3804" s="255"/>
      <c r="AH3804" s="253"/>
      <c r="AI3804" s="230"/>
      <c r="AJ3804" s="230"/>
      <c r="AK3804" s="230"/>
      <c r="AL3804" s="230"/>
      <c r="AM3804" s="230"/>
      <c r="AN3804" s="230"/>
      <c r="AO3804" s="230"/>
      <c r="AP3804" s="230"/>
      <c r="AQ3804" s="230"/>
      <c r="AR3804" s="249"/>
      <c r="AS3804" s="230"/>
      <c r="AT3804" s="230"/>
      <c r="AU3804" s="230"/>
      <c r="AV3804" s="230"/>
      <c r="AW3804" s="230"/>
      <c r="AX3804" s="230"/>
      <c r="AY3804" s="230"/>
      <c r="AZ3804" s="230"/>
      <c r="BA3804" s="230"/>
      <c r="BB3804" s="230"/>
      <c r="BC3804" s="230"/>
      <c r="BD3804" s="230"/>
      <c r="BE3804" s="230"/>
      <c r="BF3804" s="230"/>
      <c r="BG3804" s="230"/>
      <c r="BH3804" s="230"/>
      <c r="BI3804" s="230"/>
      <c r="BJ3804" s="230"/>
      <c r="BK3804" s="230"/>
      <c r="BL3804" s="230"/>
      <c r="BM3804" s="230"/>
      <c r="BN3804" s="230"/>
      <c r="BO3804" s="230"/>
      <c r="BP3804" s="230"/>
      <c r="BQ3804" s="230"/>
      <c r="BR3804" s="230"/>
      <c r="BS3804" s="230"/>
      <c r="BT3804" s="230"/>
      <c r="BU3804" s="230"/>
      <c r="BV3804" s="230"/>
      <c r="BW3804" s="230"/>
      <c r="BX3804" s="230"/>
      <c r="BY3804" s="230"/>
      <c r="BZ3804" s="230"/>
      <c r="CA3804" s="230"/>
      <c r="CB3804" s="230"/>
      <c r="CC3804" s="230"/>
      <c r="CD3804" s="230"/>
      <c r="CE3804" s="230"/>
      <c r="CF3804" s="230"/>
      <c r="CG3804" s="230"/>
      <c r="CH3804" s="230"/>
      <c r="CI3804" s="230"/>
      <c r="CJ3804" s="230"/>
    </row>
    <row r="3805" spans="1:88" ht="14.25" customHeight="1">
      <c r="A3805" s="123"/>
      <c r="B3805" s="122"/>
      <c r="C3805" s="123"/>
      <c r="E3805" s="224"/>
      <c r="F3805" s="224"/>
      <c r="G3805" s="224"/>
      <c r="H3805" s="224"/>
      <c r="I3805" s="232"/>
      <c r="J3805" s="224"/>
      <c r="K3805" s="224"/>
      <c r="L3805" s="224"/>
      <c r="M3805" s="233"/>
      <c r="N3805" s="224"/>
      <c r="P3805" s="233"/>
      <c r="Q3805" s="154"/>
      <c r="R3805" s="154"/>
      <c r="S3805" s="154"/>
      <c r="T3805" s="154"/>
      <c r="U3805" s="236"/>
      <c r="V3805" s="225"/>
      <c r="W3805" s="246"/>
      <c r="X3805" s="247"/>
      <c r="Y3805" s="248"/>
      <c r="Z3805" s="249"/>
      <c r="AA3805" s="249"/>
      <c r="AB3805" s="256"/>
      <c r="AC3805" s="256"/>
      <c r="AD3805" s="230"/>
      <c r="AE3805" s="251"/>
      <c r="AF3805" s="252"/>
      <c r="AG3805" s="255"/>
      <c r="AH3805" s="253"/>
      <c r="AI3805" s="230"/>
      <c r="AJ3805" s="230"/>
      <c r="AK3805" s="230"/>
      <c r="AL3805" s="230"/>
      <c r="AM3805" s="230"/>
      <c r="AN3805" s="230"/>
      <c r="AO3805" s="230"/>
      <c r="AP3805" s="230"/>
      <c r="AQ3805" s="230"/>
      <c r="AR3805" s="249"/>
      <c r="AS3805" s="230"/>
      <c r="AT3805" s="230"/>
      <c r="AU3805" s="230"/>
      <c r="AV3805" s="230"/>
      <c r="AW3805" s="230"/>
      <c r="AX3805" s="230"/>
      <c r="AY3805" s="230"/>
      <c r="AZ3805" s="230"/>
      <c r="BA3805" s="230"/>
      <c r="BB3805" s="230"/>
      <c r="BC3805" s="230"/>
      <c r="BD3805" s="230"/>
      <c r="BE3805" s="230"/>
      <c r="BF3805" s="230"/>
      <c r="BG3805" s="230"/>
      <c r="BH3805" s="230"/>
      <c r="BI3805" s="230"/>
      <c r="BJ3805" s="230"/>
      <c r="BK3805" s="230"/>
      <c r="BL3805" s="230"/>
      <c r="BM3805" s="230"/>
      <c r="BN3805" s="230"/>
      <c r="BO3805" s="230"/>
      <c r="BP3805" s="230"/>
      <c r="BQ3805" s="230"/>
      <c r="BR3805" s="230"/>
      <c r="BS3805" s="230"/>
      <c r="BT3805" s="230"/>
      <c r="BU3805" s="230"/>
      <c r="BV3805" s="230"/>
      <c r="BW3805" s="230"/>
      <c r="BX3805" s="230"/>
      <c r="BY3805" s="230"/>
      <c r="BZ3805" s="230"/>
      <c r="CA3805" s="230"/>
      <c r="CB3805" s="230"/>
      <c r="CC3805" s="230"/>
      <c r="CD3805" s="230"/>
      <c r="CE3805" s="230"/>
      <c r="CF3805" s="230"/>
      <c r="CG3805" s="230"/>
      <c r="CH3805" s="230"/>
      <c r="CI3805" s="230"/>
      <c r="CJ3805" s="230"/>
    </row>
    <row r="3806" spans="1:88" ht="14.25" customHeight="1">
      <c r="A3806" s="123"/>
      <c r="B3806" s="122"/>
      <c r="C3806" s="123"/>
      <c r="E3806" s="224"/>
      <c r="F3806" s="224"/>
      <c r="G3806" s="224"/>
      <c r="H3806" s="224"/>
      <c r="I3806" s="232"/>
      <c r="J3806" s="224"/>
      <c r="K3806" s="224"/>
      <c r="L3806" s="224"/>
      <c r="M3806" s="233"/>
      <c r="N3806" s="224"/>
      <c r="P3806" s="233"/>
      <c r="Q3806" s="154"/>
      <c r="R3806" s="154"/>
      <c r="S3806" s="154"/>
      <c r="T3806" s="154"/>
      <c r="U3806" s="236"/>
      <c r="V3806" s="225"/>
      <c r="W3806" s="246"/>
      <c r="X3806" s="247"/>
      <c r="Y3806" s="248"/>
      <c r="Z3806" s="249"/>
      <c r="AA3806" s="249"/>
      <c r="AB3806" s="256"/>
      <c r="AC3806" s="256"/>
      <c r="AD3806" s="230"/>
      <c r="AE3806" s="251"/>
      <c r="AF3806" s="252"/>
      <c r="AG3806" s="255"/>
      <c r="AH3806" s="253"/>
      <c r="AI3806" s="230"/>
      <c r="AJ3806" s="230"/>
      <c r="AK3806" s="230"/>
      <c r="AL3806" s="230"/>
      <c r="AM3806" s="230"/>
      <c r="AN3806" s="230"/>
      <c r="AO3806" s="230"/>
      <c r="AP3806" s="230"/>
      <c r="AQ3806" s="230"/>
      <c r="AR3806" s="249"/>
      <c r="AS3806" s="230"/>
      <c r="AT3806" s="230"/>
      <c r="AU3806" s="230"/>
      <c r="AV3806" s="230"/>
      <c r="AW3806" s="230"/>
      <c r="AX3806" s="230"/>
      <c r="AY3806" s="230"/>
      <c r="AZ3806" s="230"/>
      <c r="BA3806" s="230"/>
      <c r="BB3806" s="230"/>
      <c r="BC3806" s="230"/>
      <c r="BD3806" s="230"/>
      <c r="BE3806" s="230"/>
      <c r="BF3806" s="230"/>
      <c r="BG3806" s="230"/>
      <c r="BH3806" s="230"/>
      <c r="BI3806" s="230"/>
      <c r="BJ3806" s="230"/>
      <c r="BK3806" s="230"/>
      <c r="BL3806" s="230"/>
      <c r="BM3806" s="230"/>
      <c r="BN3806" s="230"/>
      <c r="BO3806" s="230"/>
      <c r="BP3806" s="230"/>
      <c r="BQ3806" s="230"/>
      <c r="BR3806" s="230"/>
      <c r="BS3806" s="230"/>
      <c r="BT3806" s="230"/>
      <c r="BU3806" s="230"/>
      <c r="BV3806" s="230"/>
      <c r="BW3806" s="230"/>
      <c r="BX3806" s="230"/>
      <c r="BY3806" s="230"/>
      <c r="BZ3806" s="230"/>
      <c r="CA3806" s="230"/>
      <c r="CB3806" s="230"/>
      <c r="CC3806" s="230"/>
      <c r="CD3806" s="230"/>
      <c r="CE3806" s="230"/>
      <c r="CF3806" s="230"/>
      <c r="CG3806" s="230"/>
      <c r="CH3806" s="230"/>
      <c r="CI3806" s="230"/>
      <c r="CJ3806" s="230"/>
    </row>
    <row r="3807" spans="1:88" ht="14.25" customHeight="1">
      <c r="A3807" s="123"/>
      <c r="B3807" s="122"/>
      <c r="C3807" s="123"/>
      <c r="E3807" s="224"/>
      <c r="F3807" s="224"/>
      <c r="G3807" s="224"/>
      <c r="H3807" s="224"/>
      <c r="I3807" s="232"/>
      <c r="J3807" s="224"/>
      <c r="K3807" s="224"/>
      <c r="L3807" s="224"/>
      <c r="M3807" s="233"/>
      <c r="N3807" s="224"/>
      <c r="P3807" s="233"/>
      <c r="Q3807" s="154"/>
      <c r="R3807" s="154"/>
      <c r="S3807" s="154"/>
      <c r="T3807" s="154"/>
      <c r="U3807" s="236"/>
      <c r="V3807" s="225"/>
      <c r="W3807" s="246"/>
      <c r="X3807" s="247"/>
      <c r="Y3807" s="248"/>
      <c r="Z3807" s="249"/>
      <c r="AA3807" s="249"/>
      <c r="AB3807" s="256"/>
      <c r="AC3807" s="256"/>
      <c r="AD3807" s="230"/>
      <c r="AE3807" s="251"/>
      <c r="AF3807" s="252"/>
      <c r="AG3807" s="255"/>
      <c r="AH3807" s="253"/>
      <c r="AI3807" s="230"/>
      <c r="AJ3807" s="230"/>
      <c r="AK3807" s="230"/>
      <c r="AL3807" s="230"/>
      <c r="AM3807" s="230"/>
      <c r="AN3807" s="230"/>
      <c r="AO3807" s="230"/>
      <c r="AP3807" s="230"/>
      <c r="AQ3807" s="230"/>
      <c r="AR3807" s="249"/>
      <c r="AS3807" s="230"/>
      <c r="AT3807" s="230"/>
      <c r="AU3807" s="230"/>
      <c r="AV3807" s="230"/>
      <c r="AW3807" s="230"/>
      <c r="AX3807" s="230"/>
      <c r="AY3807" s="230"/>
      <c r="AZ3807" s="230"/>
      <c r="BA3807" s="230"/>
      <c r="BB3807" s="230"/>
      <c r="BC3807" s="230"/>
      <c r="BD3807" s="230"/>
      <c r="BE3807" s="230"/>
      <c r="BF3807" s="230"/>
      <c r="BG3807" s="230"/>
      <c r="BH3807" s="230"/>
      <c r="BI3807" s="230"/>
      <c r="BJ3807" s="230"/>
      <c r="BK3807" s="230"/>
      <c r="BL3807" s="230"/>
      <c r="BM3807" s="230"/>
      <c r="BN3807" s="230"/>
      <c r="BO3807" s="230"/>
      <c r="BP3807" s="230"/>
      <c r="BQ3807" s="230"/>
      <c r="BR3807" s="230"/>
      <c r="BS3807" s="230"/>
      <c r="BT3807" s="230"/>
      <c r="BU3807" s="230"/>
      <c r="BV3807" s="230"/>
      <c r="BW3807" s="230"/>
      <c r="BX3807" s="230"/>
      <c r="BY3807" s="230"/>
      <c r="BZ3807" s="230"/>
      <c r="CA3807" s="230"/>
      <c r="CB3807" s="230"/>
      <c r="CC3807" s="230"/>
      <c r="CD3807" s="230"/>
      <c r="CE3807" s="230"/>
      <c r="CF3807" s="230"/>
      <c r="CG3807" s="230"/>
      <c r="CH3807" s="230"/>
      <c r="CI3807" s="230"/>
      <c r="CJ3807" s="230"/>
    </row>
    <row r="3808" spans="1:88" ht="14.25" customHeight="1">
      <c r="A3808" s="123"/>
      <c r="B3808" s="122"/>
      <c r="C3808" s="123"/>
      <c r="E3808" s="224"/>
      <c r="F3808" s="224"/>
      <c r="G3808" s="224"/>
      <c r="H3808" s="224"/>
      <c r="I3808" s="232"/>
      <c r="J3808" s="224"/>
      <c r="K3808" s="224"/>
      <c r="L3808" s="224"/>
      <c r="M3808" s="233"/>
      <c r="N3808" s="224"/>
      <c r="P3808" s="233"/>
      <c r="Q3808" s="154"/>
      <c r="R3808" s="154"/>
      <c r="S3808" s="154"/>
      <c r="T3808" s="154"/>
      <c r="U3808" s="236"/>
      <c r="V3808" s="225"/>
      <c r="W3808" s="246"/>
      <c r="X3808" s="247"/>
      <c r="Y3808" s="248"/>
      <c r="Z3808" s="249"/>
      <c r="AA3808" s="249"/>
      <c r="AB3808" s="256"/>
      <c r="AC3808" s="256"/>
      <c r="AD3808" s="230"/>
      <c r="AE3808" s="251"/>
      <c r="AF3808" s="252"/>
      <c r="AG3808" s="255"/>
      <c r="AH3808" s="253"/>
      <c r="AI3808" s="230"/>
      <c r="AJ3808" s="230"/>
      <c r="AK3808" s="230"/>
      <c r="AL3808" s="230"/>
      <c r="AM3808" s="230"/>
      <c r="AN3808" s="230"/>
      <c r="AO3808" s="230"/>
      <c r="AP3808" s="230"/>
      <c r="AQ3808" s="230"/>
      <c r="AR3808" s="249"/>
      <c r="AS3808" s="230"/>
      <c r="AT3808" s="230"/>
      <c r="AU3808" s="230"/>
      <c r="AV3808" s="230"/>
      <c r="AW3808" s="230"/>
      <c r="AX3808" s="230"/>
      <c r="AY3808" s="230"/>
      <c r="AZ3808" s="230"/>
      <c r="BA3808" s="230"/>
      <c r="BB3808" s="230"/>
      <c r="BC3808" s="230"/>
      <c r="BD3808" s="230"/>
      <c r="BE3808" s="230"/>
      <c r="BF3808" s="230"/>
      <c r="BG3808" s="230"/>
      <c r="BH3808" s="230"/>
      <c r="BI3808" s="230"/>
      <c r="BJ3808" s="230"/>
      <c r="BK3808" s="230"/>
      <c r="BL3808" s="230"/>
      <c r="BM3808" s="230"/>
      <c r="BN3808" s="230"/>
      <c r="BO3808" s="230"/>
      <c r="BP3808" s="230"/>
      <c r="BQ3808" s="230"/>
      <c r="BR3808" s="230"/>
      <c r="BS3808" s="230"/>
      <c r="BT3808" s="230"/>
      <c r="BU3808" s="230"/>
      <c r="BV3808" s="230"/>
      <c r="BW3808" s="230"/>
      <c r="BX3808" s="230"/>
      <c r="BY3808" s="230"/>
      <c r="BZ3808" s="230"/>
      <c r="CA3808" s="230"/>
      <c r="CB3808" s="230"/>
      <c r="CC3808" s="230"/>
      <c r="CD3808" s="230"/>
      <c r="CE3808" s="230"/>
      <c r="CF3808" s="230"/>
      <c r="CG3808" s="230"/>
      <c r="CH3808" s="230"/>
      <c r="CI3808" s="230"/>
      <c r="CJ3808" s="230"/>
    </row>
    <row r="3809" spans="1:88" ht="14.25" customHeight="1">
      <c r="A3809" s="123"/>
      <c r="B3809" s="122"/>
      <c r="C3809" s="123"/>
      <c r="E3809" s="224"/>
      <c r="F3809" s="224"/>
      <c r="G3809" s="224"/>
      <c r="H3809" s="224"/>
      <c r="I3809" s="232"/>
      <c r="J3809" s="224"/>
      <c r="K3809" s="224"/>
      <c r="L3809" s="224"/>
      <c r="M3809" s="233"/>
      <c r="N3809" s="224"/>
      <c r="P3809" s="233"/>
      <c r="Q3809" s="154"/>
      <c r="R3809" s="154"/>
      <c r="S3809" s="154"/>
      <c r="T3809" s="154"/>
      <c r="U3809" s="236"/>
      <c r="V3809" s="225"/>
      <c r="W3809" s="246"/>
      <c r="X3809" s="247"/>
      <c r="Y3809" s="248"/>
      <c r="Z3809" s="249"/>
      <c r="AA3809" s="249"/>
      <c r="AB3809" s="256"/>
      <c r="AC3809" s="256"/>
      <c r="AD3809" s="230"/>
      <c r="AE3809" s="251"/>
      <c r="AF3809" s="252"/>
      <c r="AG3809" s="255"/>
      <c r="AH3809" s="253"/>
      <c r="AI3809" s="230"/>
      <c r="AJ3809" s="230"/>
      <c r="AK3809" s="230"/>
      <c r="AL3809" s="230"/>
      <c r="AM3809" s="230"/>
      <c r="AN3809" s="230"/>
      <c r="AO3809" s="230"/>
      <c r="AP3809" s="230"/>
      <c r="AQ3809" s="230"/>
      <c r="AR3809" s="249"/>
      <c r="AS3809" s="230"/>
      <c r="AT3809" s="230"/>
      <c r="AU3809" s="230"/>
      <c r="AV3809" s="230"/>
      <c r="AW3809" s="230"/>
      <c r="AX3809" s="230"/>
      <c r="AY3809" s="230"/>
      <c r="AZ3809" s="230"/>
      <c r="BA3809" s="230"/>
      <c r="BB3809" s="230"/>
      <c r="BC3809" s="230"/>
      <c r="BD3809" s="230"/>
      <c r="BE3809" s="230"/>
      <c r="BF3809" s="230"/>
      <c r="BG3809" s="230"/>
      <c r="BH3809" s="230"/>
      <c r="BI3809" s="230"/>
      <c r="BJ3809" s="230"/>
      <c r="BK3809" s="230"/>
      <c r="BL3809" s="230"/>
      <c r="BM3809" s="230"/>
      <c r="BN3809" s="230"/>
      <c r="BO3809" s="230"/>
      <c r="BP3809" s="230"/>
      <c r="BQ3809" s="230"/>
      <c r="BR3809" s="230"/>
      <c r="BS3809" s="230"/>
      <c r="BT3809" s="230"/>
      <c r="BU3809" s="230"/>
      <c r="BV3809" s="230"/>
      <c r="BW3809" s="230"/>
      <c r="BX3809" s="230"/>
      <c r="BY3809" s="230"/>
      <c r="BZ3809" s="230"/>
      <c r="CA3809" s="230"/>
      <c r="CB3809" s="230"/>
      <c r="CC3809" s="230"/>
      <c r="CD3809" s="230"/>
      <c r="CE3809" s="230"/>
      <c r="CF3809" s="230"/>
      <c r="CG3809" s="230"/>
      <c r="CH3809" s="230"/>
      <c r="CI3809" s="230"/>
      <c r="CJ3809" s="230"/>
    </row>
    <row r="3810" spans="1:88" ht="14.25" customHeight="1">
      <c r="A3810" s="123"/>
      <c r="B3810" s="122"/>
      <c r="C3810" s="123"/>
      <c r="E3810" s="224"/>
      <c r="F3810" s="224"/>
      <c r="G3810" s="224"/>
      <c r="H3810" s="224"/>
      <c r="I3810" s="232"/>
      <c r="J3810" s="224"/>
      <c r="K3810" s="224"/>
      <c r="L3810" s="224"/>
      <c r="M3810" s="233"/>
      <c r="N3810" s="224"/>
      <c r="P3810" s="233"/>
      <c r="Q3810" s="154"/>
      <c r="R3810" s="154"/>
      <c r="S3810" s="154"/>
      <c r="T3810" s="154"/>
      <c r="U3810" s="236"/>
      <c r="V3810" s="225"/>
      <c r="W3810" s="246"/>
      <c r="X3810" s="247"/>
      <c r="Y3810" s="248"/>
      <c r="Z3810" s="249"/>
      <c r="AA3810" s="249"/>
      <c r="AB3810" s="256"/>
      <c r="AC3810" s="256"/>
      <c r="AD3810" s="230"/>
      <c r="AE3810" s="251"/>
      <c r="AF3810" s="252"/>
      <c r="AG3810" s="255"/>
      <c r="AH3810" s="253"/>
      <c r="AI3810" s="230"/>
      <c r="AJ3810" s="230"/>
      <c r="AK3810" s="230"/>
      <c r="AL3810" s="230"/>
      <c r="AM3810" s="230"/>
      <c r="AN3810" s="230"/>
      <c r="AO3810" s="230"/>
      <c r="AP3810" s="230"/>
      <c r="AQ3810" s="230"/>
      <c r="AR3810" s="249"/>
      <c r="AS3810" s="230"/>
      <c r="AT3810" s="230"/>
      <c r="AU3810" s="230"/>
      <c r="AV3810" s="230"/>
      <c r="AW3810" s="230"/>
      <c r="AX3810" s="230"/>
      <c r="AY3810" s="230"/>
      <c r="AZ3810" s="230"/>
      <c r="BA3810" s="230"/>
      <c r="BB3810" s="230"/>
      <c r="BC3810" s="230"/>
      <c r="BD3810" s="230"/>
      <c r="BE3810" s="230"/>
      <c r="BF3810" s="230"/>
      <c r="BG3810" s="230"/>
      <c r="BH3810" s="230"/>
      <c r="BI3810" s="230"/>
      <c r="BJ3810" s="230"/>
      <c r="BK3810" s="230"/>
      <c r="BL3810" s="230"/>
      <c r="BM3810" s="230"/>
      <c r="BN3810" s="230"/>
      <c r="BO3810" s="230"/>
      <c r="BP3810" s="230"/>
      <c r="BQ3810" s="230"/>
      <c r="BR3810" s="230"/>
      <c r="BS3810" s="230"/>
      <c r="BT3810" s="230"/>
      <c r="BU3810" s="230"/>
      <c r="BV3810" s="230"/>
      <c r="BW3810" s="230"/>
      <c r="BX3810" s="230"/>
      <c r="BY3810" s="230"/>
      <c r="BZ3810" s="230"/>
      <c r="CA3810" s="230"/>
      <c r="CB3810" s="230"/>
      <c r="CC3810" s="230"/>
      <c r="CD3810" s="230"/>
      <c r="CE3810" s="230"/>
      <c r="CF3810" s="230"/>
      <c r="CG3810" s="230"/>
      <c r="CH3810" s="230"/>
      <c r="CI3810" s="230"/>
      <c r="CJ3810" s="230"/>
    </row>
    <row r="3811" spans="1:88" ht="14.25" customHeight="1">
      <c r="A3811" s="123"/>
      <c r="B3811" s="122"/>
      <c r="C3811" s="123"/>
      <c r="E3811" s="224"/>
      <c r="F3811" s="224"/>
      <c r="G3811" s="224"/>
      <c r="H3811" s="224"/>
      <c r="I3811" s="232"/>
      <c r="J3811" s="224"/>
      <c r="K3811" s="224"/>
      <c r="L3811" s="224"/>
      <c r="M3811" s="233"/>
      <c r="N3811" s="224"/>
      <c r="P3811" s="233"/>
      <c r="Q3811" s="154"/>
      <c r="R3811" s="154"/>
      <c r="S3811" s="154"/>
      <c r="T3811" s="154"/>
      <c r="U3811" s="236"/>
      <c r="V3811" s="225"/>
      <c r="W3811" s="246"/>
      <c r="X3811" s="247"/>
      <c r="Y3811" s="248"/>
      <c r="Z3811" s="249"/>
      <c r="AA3811" s="249"/>
      <c r="AB3811" s="256"/>
      <c r="AC3811" s="256"/>
      <c r="AD3811" s="230"/>
      <c r="AE3811" s="251"/>
      <c r="AF3811" s="252"/>
      <c r="AG3811" s="255"/>
      <c r="AH3811" s="253"/>
      <c r="AI3811" s="230"/>
      <c r="AJ3811" s="230"/>
      <c r="AK3811" s="230"/>
      <c r="AL3811" s="230"/>
      <c r="AM3811" s="230"/>
      <c r="AN3811" s="230"/>
      <c r="AO3811" s="230"/>
      <c r="AP3811" s="230"/>
      <c r="AQ3811" s="230"/>
      <c r="AR3811" s="249"/>
      <c r="AS3811" s="230"/>
      <c r="AT3811" s="230"/>
      <c r="AU3811" s="230"/>
      <c r="AV3811" s="230"/>
      <c r="AW3811" s="230"/>
      <c r="AX3811" s="230"/>
      <c r="AY3811" s="230"/>
      <c r="AZ3811" s="230"/>
      <c r="BA3811" s="230"/>
      <c r="BB3811" s="230"/>
      <c r="BC3811" s="230"/>
      <c r="BD3811" s="230"/>
      <c r="BE3811" s="230"/>
      <c r="BF3811" s="230"/>
      <c r="BG3811" s="230"/>
      <c r="BH3811" s="230"/>
      <c r="BI3811" s="230"/>
      <c r="BJ3811" s="230"/>
      <c r="BK3811" s="230"/>
      <c r="BL3811" s="230"/>
      <c r="BM3811" s="230"/>
      <c r="BN3811" s="230"/>
      <c r="BO3811" s="230"/>
      <c r="BP3811" s="230"/>
      <c r="BQ3811" s="230"/>
      <c r="BR3811" s="230"/>
      <c r="BS3811" s="230"/>
      <c r="BT3811" s="230"/>
      <c r="BU3811" s="230"/>
      <c r="BV3811" s="230"/>
      <c r="BW3811" s="230"/>
      <c r="BX3811" s="230"/>
      <c r="BY3811" s="230"/>
      <c r="BZ3811" s="230"/>
      <c r="CA3811" s="230"/>
      <c r="CB3811" s="230"/>
      <c r="CC3811" s="230"/>
      <c r="CD3811" s="230"/>
      <c r="CE3811" s="230"/>
      <c r="CF3811" s="230"/>
      <c r="CG3811" s="230"/>
      <c r="CH3811" s="230"/>
      <c r="CI3811" s="230"/>
      <c r="CJ3811" s="230"/>
    </row>
    <row r="3812" spans="1:88" ht="14.25" customHeight="1">
      <c r="A3812" s="123"/>
      <c r="B3812" s="122"/>
      <c r="C3812" s="123"/>
      <c r="E3812" s="224"/>
      <c r="F3812" s="224"/>
      <c r="G3812" s="224"/>
      <c r="H3812" s="224"/>
      <c r="I3812" s="232"/>
      <c r="J3812" s="224"/>
      <c r="K3812" s="224"/>
      <c r="L3812" s="224"/>
      <c r="M3812" s="233"/>
      <c r="N3812" s="224"/>
      <c r="P3812" s="233"/>
      <c r="Q3812" s="154"/>
      <c r="R3812" s="154"/>
      <c r="S3812" s="154"/>
      <c r="T3812" s="154"/>
      <c r="U3812" s="236"/>
      <c r="V3812" s="225"/>
      <c r="W3812" s="246"/>
      <c r="X3812" s="247"/>
      <c r="Y3812" s="248"/>
      <c r="Z3812" s="249"/>
      <c r="AA3812" s="249"/>
      <c r="AB3812" s="256"/>
      <c r="AC3812" s="256"/>
      <c r="AD3812" s="230"/>
      <c r="AE3812" s="251"/>
      <c r="AF3812" s="252"/>
      <c r="AG3812" s="255"/>
      <c r="AH3812" s="253"/>
      <c r="AI3812" s="230"/>
      <c r="AJ3812" s="230"/>
      <c r="AK3812" s="230"/>
      <c r="AL3812" s="230"/>
      <c r="AM3812" s="230"/>
      <c r="AN3812" s="230"/>
      <c r="AO3812" s="230"/>
      <c r="AP3812" s="230"/>
      <c r="AQ3812" s="230"/>
      <c r="AR3812" s="249"/>
      <c r="AS3812" s="230"/>
      <c r="AT3812" s="230"/>
      <c r="AU3812" s="230"/>
      <c r="AV3812" s="230"/>
      <c r="AW3812" s="230"/>
      <c r="AX3812" s="230"/>
      <c r="AY3812" s="230"/>
      <c r="AZ3812" s="230"/>
      <c r="BA3812" s="230"/>
      <c r="BB3812" s="230"/>
      <c r="BC3812" s="230"/>
      <c r="BD3812" s="230"/>
      <c r="BE3812" s="230"/>
      <c r="BF3812" s="230"/>
      <c r="BG3812" s="230"/>
      <c r="BH3812" s="230"/>
      <c r="BI3812" s="230"/>
      <c r="BJ3812" s="230"/>
      <c r="BK3812" s="230"/>
      <c r="BL3812" s="230"/>
      <c r="BM3812" s="230"/>
      <c r="BN3812" s="230"/>
      <c r="BO3812" s="230"/>
      <c r="BP3812" s="230"/>
      <c r="BQ3812" s="230"/>
      <c r="BR3812" s="230"/>
      <c r="BS3812" s="230"/>
      <c r="BT3812" s="230"/>
      <c r="BU3812" s="230"/>
      <c r="BV3812" s="230"/>
      <c r="BW3812" s="230"/>
      <c r="BX3812" s="230"/>
      <c r="BY3812" s="230"/>
      <c r="BZ3812" s="230"/>
      <c r="CA3812" s="230"/>
      <c r="CB3812" s="230"/>
      <c r="CC3812" s="230"/>
      <c r="CD3812" s="230"/>
      <c r="CE3812" s="230"/>
      <c r="CF3812" s="230"/>
      <c r="CG3812" s="230"/>
      <c r="CH3812" s="230"/>
      <c r="CI3812" s="230"/>
      <c r="CJ3812" s="230"/>
    </row>
    <row r="3813" spans="1:88" ht="14.25" customHeight="1">
      <c r="A3813" s="123"/>
      <c r="B3813" s="122"/>
      <c r="C3813" s="123"/>
      <c r="E3813" s="224"/>
      <c r="F3813" s="224"/>
      <c r="G3813" s="224"/>
      <c r="H3813" s="224"/>
      <c r="I3813" s="232"/>
      <c r="J3813" s="224"/>
      <c r="K3813" s="224"/>
      <c r="L3813" s="224"/>
      <c r="M3813" s="233"/>
      <c r="N3813" s="224"/>
      <c r="P3813" s="233"/>
      <c r="Q3813" s="154"/>
      <c r="R3813" s="154"/>
      <c r="S3813" s="154"/>
      <c r="T3813" s="154"/>
      <c r="U3813" s="236"/>
      <c r="V3813" s="225"/>
      <c r="W3813" s="246"/>
      <c r="X3813" s="247"/>
      <c r="Y3813" s="248"/>
      <c r="Z3813" s="249"/>
      <c r="AA3813" s="249"/>
      <c r="AB3813" s="256"/>
      <c r="AC3813" s="256"/>
      <c r="AD3813" s="230"/>
      <c r="AE3813" s="251"/>
      <c r="AF3813" s="252"/>
      <c r="AG3813" s="255"/>
      <c r="AH3813" s="253"/>
      <c r="AI3813" s="230"/>
      <c r="AJ3813" s="230"/>
      <c r="AK3813" s="230"/>
      <c r="AL3813" s="230"/>
      <c r="AM3813" s="230"/>
      <c r="AN3813" s="230"/>
      <c r="AO3813" s="230"/>
      <c r="AP3813" s="230"/>
      <c r="AQ3813" s="230"/>
      <c r="AR3813" s="249"/>
      <c r="AS3813" s="230"/>
      <c r="AT3813" s="230"/>
      <c r="AU3813" s="230"/>
      <c r="AV3813" s="230"/>
      <c r="AW3813" s="230"/>
      <c r="AX3813" s="230"/>
      <c r="AY3813" s="230"/>
      <c r="AZ3813" s="230"/>
      <c r="BA3813" s="230"/>
      <c r="BB3813" s="230"/>
      <c r="BC3813" s="230"/>
      <c r="BD3813" s="230"/>
      <c r="BE3813" s="230"/>
      <c r="BF3813" s="230"/>
      <c r="BG3813" s="230"/>
      <c r="BH3813" s="230"/>
      <c r="BI3813" s="230"/>
      <c r="BJ3813" s="230"/>
      <c r="BK3813" s="230"/>
      <c r="BL3813" s="230"/>
      <c r="BM3813" s="230"/>
      <c r="BN3813" s="230"/>
      <c r="BO3813" s="230"/>
      <c r="BP3813" s="230"/>
      <c r="BQ3813" s="230"/>
      <c r="BR3813" s="230"/>
      <c r="BS3813" s="230"/>
      <c r="BT3813" s="230"/>
      <c r="BU3813" s="230"/>
      <c r="BV3813" s="230"/>
      <c r="BW3813" s="230"/>
      <c r="BX3813" s="230"/>
      <c r="BY3813" s="230"/>
      <c r="BZ3813" s="230"/>
      <c r="CA3813" s="230"/>
      <c r="CB3813" s="230"/>
      <c r="CC3813" s="230"/>
      <c r="CD3813" s="230"/>
      <c r="CE3813" s="230"/>
      <c r="CF3813" s="230"/>
      <c r="CG3813" s="230"/>
      <c r="CH3813" s="230"/>
      <c r="CI3813" s="230"/>
      <c r="CJ3813" s="230"/>
    </row>
    <row r="3814" spans="1:88" ht="14.25" customHeight="1">
      <c r="A3814" s="123"/>
      <c r="B3814" s="122"/>
      <c r="C3814" s="123"/>
      <c r="E3814" s="224"/>
      <c r="F3814" s="224"/>
      <c r="G3814" s="224"/>
      <c r="H3814" s="224"/>
      <c r="I3814" s="232"/>
      <c r="J3814" s="224"/>
      <c r="K3814" s="224"/>
      <c r="L3814" s="224"/>
      <c r="M3814" s="233"/>
      <c r="N3814" s="224"/>
      <c r="P3814" s="233"/>
      <c r="Q3814" s="154"/>
      <c r="R3814" s="154"/>
      <c r="S3814" s="154"/>
      <c r="T3814" s="154"/>
      <c r="U3814" s="236"/>
      <c r="V3814" s="225"/>
      <c r="W3814" s="246"/>
      <c r="X3814" s="247"/>
      <c r="Y3814" s="248"/>
      <c r="Z3814" s="249"/>
      <c r="AA3814" s="249"/>
      <c r="AB3814" s="256"/>
      <c r="AC3814" s="256"/>
      <c r="AD3814" s="230"/>
      <c r="AE3814" s="251"/>
      <c r="AF3814" s="252"/>
      <c r="AG3814" s="255"/>
      <c r="AH3814" s="253"/>
      <c r="AI3814" s="230"/>
      <c r="AJ3814" s="230"/>
      <c r="AK3814" s="230"/>
      <c r="AL3814" s="230"/>
      <c r="AM3814" s="230"/>
      <c r="AN3814" s="230"/>
      <c r="AO3814" s="230"/>
      <c r="AP3814" s="230"/>
      <c r="AQ3814" s="230"/>
      <c r="AR3814" s="249"/>
      <c r="AS3814" s="230"/>
      <c r="AT3814" s="230"/>
      <c r="AU3814" s="230"/>
      <c r="AV3814" s="230"/>
      <c r="AW3814" s="230"/>
      <c r="AX3814" s="230"/>
      <c r="AY3814" s="230"/>
      <c r="AZ3814" s="230"/>
      <c r="BA3814" s="230"/>
      <c r="BB3814" s="230"/>
      <c r="BC3814" s="230"/>
      <c r="BD3814" s="230"/>
      <c r="BE3814" s="230"/>
      <c r="BF3814" s="230"/>
      <c r="BG3814" s="230"/>
      <c r="BH3814" s="230"/>
      <c r="BI3814" s="230"/>
      <c r="BJ3814" s="230"/>
      <c r="BK3814" s="230"/>
      <c r="BL3814" s="230"/>
      <c r="BM3814" s="230"/>
      <c r="BN3814" s="230"/>
      <c r="BO3814" s="230"/>
      <c r="BP3814" s="230"/>
      <c r="BQ3814" s="230"/>
      <c r="BR3814" s="230"/>
      <c r="BS3814" s="230"/>
      <c r="BT3814" s="230"/>
      <c r="BU3814" s="230"/>
      <c r="BV3814" s="230"/>
      <c r="BW3814" s="230"/>
      <c r="BX3814" s="230"/>
      <c r="BY3814" s="230"/>
      <c r="BZ3814" s="230"/>
      <c r="CA3814" s="230"/>
      <c r="CB3814" s="230"/>
      <c r="CC3814" s="230"/>
      <c r="CD3814" s="230"/>
      <c r="CE3814" s="230"/>
      <c r="CF3814" s="230"/>
      <c r="CG3814" s="230"/>
      <c r="CH3814" s="230"/>
      <c r="CI3814" s="230"/>
      <c r="CJ3814" s="230"/>
    </row>
    <row r="3815" spans="1:88" ht="14.25" customHeight="1">
      <c r="A3815" s="123"/>
      <c r="B3815" s="122"/>
      <c r="C3815" s="123"/>
      <c r="E3815" s="224"/>
      <c r="F3815" s="224"/>
      <c r="G3815" s="224"/>
      <c r="H3815" s="224"/>
      <c r="I3815" s="232"/>
      <c r="J3815" s="224"/>
      <c r="K3815" s="224"/>
      <c r="L3815" s="224"/>
      <c r="M3815" s="233"/>
      <c r="N3815" s="224"/>
      <c r="P3815" s="233"/>
      <c r="Q3815" s="154"/>
      <c r="R3815" s="154"/>
      <c r="S3815" s="154"/>
      <c r="T3815" s="154"/>
      <c r="U3815" s="236"/>
      <c r="V3815" s="225"/>
      <c r="W3815" s="246"/>
      <c r="X3815" s="247"/>
      <c r="Y3815" s="248"/>
      <c r="Z3815" s="249"/>
      <c r="AA3815" s="249"/>
      <c r="AB3815" s="256"/>
      <c r="AC3815" s="256"/>
      <c r="AD3815" s="230"/>
      <c r="AE3815" s="251"/>
      <c r="AF3815" s="252"/>
      <c r="AG3815" s="255"/>
      <c r="AH3815" s="253"/>
      <c r="AI3815" s="230"/>
      <c r="AJ3815" s="230"/>
      <c r="AK3815" s="230"/>
      <c r="AL3815" s="230"/>
      <c r="AM3815" s="230"/>
      <c r="AN3815" s="230"/>
      <c r="AO3815" s="230"/>
      <c r="AP3815" s="230"/>
      <c r="AQ3815" s="230"/>
      <c r="AR3815" s="249"/>
      <c r="AS3815" s="230"/>
      <c r="AT3815" s="230"/>
      <c r="AU3815" s="230"/>
      <c r="AV3815" s="230"/>
      <c r="AW3815" s="230"/>
      <c r="AX3815" s="230"/>
      <c r="AY3815" s="230"/>
      <c r="AZ3815" s="230"/>
      <c r="BA3815" s="230"/>
      <c r="BB3815" s="230"/>
      <c r="BC3815" s="230"/>
      <c r="BD3815" s="230"/>
      <c r="BE3815" s="230"/>
      <c r="BF3815" s="230"/>
      <c r="BG3815" s="230"/>
      <c r="BH3815" s="230"/>
      <c r="BI3815" s="230"/>
      <c r="BJ3815" s="230"/>
      <c r="BK3815" s="230"/>
      <c r="BL3815" s="230"/>
      <c r="BM3815" s="230"/>
      <c r="BN3815" s="230"/>
      <c r="BO3815" s="230"/>
      <c r="BP3815" s="230"/>
      <c r="BQ3815" s="230"/>
      <c r="BR3815" s="230"/>
      <c r="BS3815" s="230"/>
      <c r="BT3815" s="230"/>
      <c r="BU3815" s="230"/>
      <c r="BV3815" s="230"/>
      <c r="BW3815" s="230"/>
      <c r="BX3815" s="230"/>
      <c r="BY3815" s="230"/>
      <c r="BZ3815" s="230"/>
      <c r="CA3815" s="230"/>
      <c r="CB3815" s="230"/>
      <c r="CC3815" s="230"/>
      <c r="CD3815" s="230"/>
      <c r="CE3815" s="230"/>
      <c r="CF3815" s="230"/>
      <c r="CG3815" s="230"/>
      <c r="CH3815" s="230"/>
      <c r="CI3815" s="230"/>
      <c r="CJ3815" s="230"/>
    </row>
    <row r="3816" spans="1:88" ht="14.25" customHeight="1">
      <c r="A3816" s="123"/>
      <c r="B3816" s="122"/>
      <c r="C3816" s="123"/>
      <c r="E3816" s="224"/>
      <c r="F3816" s="224"/>
      <c r="G3816" s="224"/>
      <c r="H3816" s="224"/>
      <c r="I3816" s="232"/>
      <c r="J3816" s="224"/>
      <c r="K3816" s="224"/>
      <c r="L3816" s="224"/>
      <c r="M3816" s="233"/>
      <c r="N3816" s="224"/>
      <c r="P3816" s="233"/>
      <c r="Q3816" s="154"/>
      <c r="R3816" s="154"/>
      <c r="S3816" s="154"/>
      <c r="T3816" s="154"/>
      <c r="U3816" s="236"/>
      <c r="V3816" s="225"/>
      <c r="W3816" s="246"/>
      <c r="X3816" s="247"/>
      <c r="Y3816" s="248"/>
      <c r="Z3816" s="249"/>
      <c r="AA3816" s="249"/>
      <c r="AB3816" s="256"/>
      <c r="AC3816" s="256"/>
      <c r="AD3816" s="230"/>
      <c r="AE3816" s="251"/>
      <c r="AF3816" s="252"/>
      <c r="AG3816" s="255"/>
      <c r="AH3816" s="253"/>
      <c r="AI3816" s="230"/>
      <c r="AJ3816" s="230"/>
      <c r="AK3816" s="230"/>
      <c r="AL3816" s="230"/>
      <c r="AM3816" s="230"/>
      <c r="AN3816" s="230"/>
      <c r="AO3816" s="230"/>
      <c r="AP3816" s="230"/>
      <c r="AQ3816" s="230"/>
      <c r="AR3816" s="249"/>
      <c r="AS3816" s="230"/>
      <c r="AT3816" s="230"/>
      <c r="AU3816" s="230"/>
      <c r="AV3816" s="230"/>
      <c r="AW3816" s="230"/>
      <c r="AX3816" s="230"/>
      <c r="AY3816" s="230"/>
      <c r="AZ3816" s="230"/>
      <c r="BA3816" s="230"/>
      <c r="BB3816" s="230"/>
      <c r="BC3816" s="230"/>
      <c r="BD3816" s="230"/>
      <c r="BE3816" s="230"/>
      <c r="BF3816" s="230"/>
      <c r="BG3816" s="230"/>
      <c r="BH3816" s="230"/>
      <c r="BI3816" s="230"/>
      <c r="BJ3816" s="230"/>
      <c r="BK3816" s="230"/>
      <c r="BL3816" s="230"/>
      <c r="BM3816" s="230"/>
      <c r="BN3816" s="230"/>
      <c r="BO3816" s="230"/>
      <c r="BP3816" s="230"/>
      <c r="BQ3816" s="230"/>
      <c r="BR3816" s="230"/>
      <c r="BS3816" s="230"/>
      <c r="BT3816" s="230"/>
      <c r="BU3816" s="230"/>
      <c r="BV3816" s="230"/>
      <c r="BW3816" s="230"/>
      <c r="BX3816" s="230"/>
      <c r="BY3816" s="230"/>
      <c r="BZ3816" s="230"/>
      <c r="CA3816" s="230"/>
      <c r="CB3816" s="230"/>
      <c r="CC3816" s="230"/>
      <c r="CD3816" s="230"/>
      <c r="CE3816" s="230"/>
      <c r="CF3816" s="230"/>
      <c r="CG3816" s="230"/>
      <c r="CH3816" s="230"/>
      <c r="CI3816" s="230"/>
      <c r="CJ3816" s="230"/>
    </row>
    <row r="3817" spans="1:88" ht="14.25" customHeight="1">
      <c r="A3817" s="123"/>
      <c r="B3817" s="122"/>
      <c r="C3817" s="123"/>
      <c r="E3817" s="224"/>
      <c r="F3817" s="224"/>
      <c r="G3817" s="224"/>
      <c r="H3817" s="224"/>
      <c r="I3817" s="232"/>
      <c r="J3817" s="224"/>
      <c r="K3817" s="224"/>
      <c r="L3817" s="224"/>
      <c r="M3817" s="233"/>
      <c r="N3817" s="224"/>
      <c r="P3817" s="233"/>
      <c r="Q3817" s="154"/>
      <c r="R3817" s="154"/>
      <c r="S3817" s="154"/>
      <c r="T3817" s="154"/>
      <c r="U3817" s="236"/>
      <c r="V3817" s="225"/>
      <c r="W3817" s="246"/>
      <c r="X3817" s="247"/>
      <c r="Y3817" s="248"/>
      <c r="Z3817" s="249"/>
      <c r="AA3817" s="249"/>
      <c r="AB3817" s="256"/>
      <c r="AC3817" s="256"/>
      <c r="AD3817" s="230"/>
      <c r="AE3817" s="251"/>
      <c r="AF3817" s="252"/>
      <c r="AG3817" s="255"/>
      <c r="AH3817" s="253"/>
      <c r="AI3817" s="230"/>
      <c r="AJ3817" s="230"/>
      <c r="AK3817" s="230"/>
      <c r="AL3817" s="230"/>
      <c r="AM3817" s="230"/>
      <c r="AN3817" s="230"/>
      <c r="AO3817" s="230"/>
      <c r="AP3817" s="230"/>
      <c r="AQ3817" s="230"/>
      <c r="AR3817" s="249"/>
      <c r="AS3817" s="230"/>
      <c r="AT3817" s="230"/>
      <c r="AU3817" s="230"/>
      <c r="AV3817" s="230"/>
      <c r="AW3817" s="230"/>
      <c r="AX3817" s="230"/>
      <c r="AY3817" s="230"/>
      <c r="AZ3817" s="230"/>
      <c r="BA3817" s="230"/>
      <c r="BB3817" s="230"/>
      <c r="BC3817" s="230"/>
      <c r="BD3817" s="230"/>
      <c r="BE3817" s="230"/>
      <c r="BF3817" s="230"/>
      <c r="BG3817" s="230"/>
      <c r="BH3817" s="230"/>
      <c r="BI3817" s="230"/>
      <c r="BJ3817" s="230"/>
      <c r="BK3817" s="230"/>
      <c r="BL3817" s="230"/>
      <c r="BM3817" s="230"/>
      <c r="BN3817" s="230"/>
      <c r="BO3817" s="230"/>
      <c r="BP3817" s="230"/>
      <c r="BQ3817" s="230"/>
      <c r="BR3817" s="230"/>
      <c r="BS3817" s="230"/>
      <c r="BT3817" s="230"/>
      <c r="BU3817" s="230"/>
      <c r="BV3817" s="230"/>
      <c r="BW3817" s="230"/>
      <c r="BX3817" s="230"/>
      <c r="BY3817" s="230"/>
      <c r="BZ3817" s="230"/>
      <c r="CA3817" s="230"/>
      <c r="CB3817" s="230"/>
      <c r="CC3817" s="230"/>
      <c r="CD3817" s="230"/>
      <c r="CE3817" s="230"/>
      <c r="CF3817" s="230"/>
      <c r="CG3817" s="230"/>
      <c r="CH3817" s="230"/>
      <c r="CI3817" s="230"/>
      <c r="CJ3817" s="230"/>
    </row>
    <row r="3818" spans="1:88" ht="14.25" customHeight="1">
      <c r="A3818" s="123"/>
      <c r="B3818" s="122"/>
      <c r="C3818" s="123"/>
      <c r="E3818" s="224"/>
      <c r="F3818" s="224"/>
      <c r="G3818" s="224"/>
      <c r="H3818" s="224"/>
      <c r="I3818" s="232"/>
      <c r="J3818" s="224"/>
      <c r="K3818" s="224"/>
      <c r="L3818" s="224"/>
      <c r="M3818" s="233"/>
      <c r="N3818" s="224"/>
      <c r="P3818" s="233"/>
      <c r="Q3818" s="154"/>
      <c r="R3818" s="154"/>
      <c r="S3818" s="154"/>
      <c r="T3818" s="154"/>
      <c r="U3818" s="236"/>
      <c r="V3818" s="225"/>
      <c r="W3818" s="246"/>
      <c r="X3818" s="247"/>
      <c r="Y3818" s="248"/>
      <c r="Z3818" s="249"/>
      <c r="AA3818" s="249"/>
      <c r="AB3818" s="256"/>
      <c r="AC3818" s="256"/>
      <c r="AD3818" s="230"/>
      <c r="AE3818" s="251"/>
      <c r="AF3818" s="252"/>
      <c r="AG3818" s="255"/>
      <c r="AH3818" s="253"/>
      <c r="AI3818" s="230"/>
      <c r="AJ3818" s="230"/>
      <c r="AK3818" s="230"/>
      <c r="AL3818" s="230"/>
      <c r="AM3818" s="230"/>
      <c r="AN3818" s="230"/>
      <c r="AO3818" s="230"/>
      <c r="AP3818" s="230"/>
      <c r="AQ3818" s="230"/>
      <c r="AR3818" s="249"/>
      <c r="AS3818" s="230"/>
      <c r="AT3818" s="230"/>
      <c r="AU3818" s="230"/>
      <c r="AV3818" s="230"/>
      <c r="AW3818" s="230"/>
      <c r="AX3818" s="230"/>
      <c r="AY3818" s="230"/>
      <c r="AZ3818" s="230"/>
      <c r="BA3818" s="230"/>
      <c r="BB3818" s="230"/>
      <c r="BC3818" s="230"/>
      <c r="BD3818" s="230"/>
      <c r="BE3818" s="230"/>
      <c r="BF3818" s="230"/>
      <c r="BG3818" s="230"/>
      <c r="BH3818" s="230"/>
      <c r="BI3818" s="230"/>
      <c r="BJ3818" s="230"/>
      <c r="BK3818" s="230"/>
      <c r="BL3818" s="230"/>
      <c r="BM3818" s="230"/>
      <c r="BN3818" s="230"/>
      <c r="BO3818" s="230"/>
      <c r="BP3818" s="230"/>
      <c r="BQ3818" s="230"/>
      <c r="BR3818" s="230"/>
      <c r="BS3818" s="230"/>
      <c r="BT3818" s="230"/>
      <c r="BU3818" s="230"/>
      <c r="BV3818" s="230"/>
      <c r="BW3818" s="230"/>
      <c r="BX3818" s="230"/>
      <c r="BY3818" s="230"/>
      <c r="BZ3818" s="230"/>
      <c r="CA3818" s="230"/>
      <c r="CB3818" s="230"/>
      <c r="CC3818" s="230"/>
      <c r="CD3818" s="230"/>
      <c r="CE3818" s="230"/>
      <c r="CF3818" s="230"/>
      <c r="CG3818" s="230"/>
      <c r="CH3818" s="230"/>
      <c r="CI3818" s="230"/>
      <c r="CJ3818" s="230"/>
    </row>
    <row r="3819" spans="1:88" ht="14.25" customHeight="1">
      <c r="A3819" s="123"/>
      <c r="B3819" s="122"/>
      <c r="C3819" s="123"/>
      <c r="E3819" s="224"/>
      <c r="F3819" s="224"/>
      <c r="G3819" s="224"/>
      <c r="H3819" s="224"/>
      <c r="I3819" s="232"/>
      <c r="J3819" s="224"/>
      <c r="K3819" s="224"/>
      <c r="L3819" s="224"/>
      <c r="M3819" s="233"/>
      <c r="N3819" s="224"/>
      <c r="P3819" s="233"/>
      <c r="Q3819" s="154"/>
      <c r="R3819" s="154"/>
      <c r="S3819" s="154"/>
      <c r="T3819" s="154"/>
      <c r="U3819" s="236"/>
      <c r="V3819" s="225"/>
      <c r="W3819" s="246"/>
      <c r="X3819" s="247"/>
      <c r="Y3819" s="248"/>
      <c r="Z3819" s="249"/>
      <c r="AA3819" s="249"/>
      <c r="AB3819" s="256"/>
      <c r="AC3819" s="256"/>
      <c r="AD3819" s="230"/>
      <c r="AE3819" s="251"/>
      <c r="AF3819" s="252"/>
      <c r="AG3819" s="255"/>
      <c r="AH3819" s="253"/>
      <c r="AI3819" s="230"/>
      <c r="AJ3819" s="230"/>
      <c r="AK3819" s="230"/>
      <c r="AL3819" s="230"/>
      <c r="AM3819" s="230"/>
      <c r="AN3819" s="230"/>
      <c r="AO3819" s="230"/>
      <c r="AP3819" s="230"/>
      <c r="AQ3819" s="230"/>
      <c r="AR3819" s="249"/>
      <c r="AS3819" s="230"/>
      <c r="AT3819" s="230"/>
      <c r="AU3819" s="230"/>
      <c r="AV3819" s="230"/>
      <c r="AW3819" s="230"/>
      <c r="AX3819" s="230"/>
      <c r="AY3819" s="230"/>
      <c r="AZ3819" s="230"/>
      <c r="BA3819" s="230"/>
      <c r="BB3819" s="230"/>
      <c r="BC3819" s="230"/>
      <c r="BD3819" s="230"/>
      <c r="BE3819" s="230"/>
      <c r="BF3819" s="230"/>
      <c r="BG3819" s="230"/>
      <c r="BH3819" s="230"/>
      <c r="BI3819" s="230"/>
      <c r="BJ3819" s="230"/>
      <c r="BK3819" s="230"/>
      <c r="BL3819" s="230"/>
      <c r="BM3819" s="230"/>
      <c r="BN3819" s="230"/>
      <c r="BO3819" s="230"/>
      <c r="BP3819" s="230"/>
      <c r="BQ3819" s="230"/>
      <c r="BR3819" s="230"/>
      <c r="BS3819" s="230"/>
      <c r="BT3819" s="230"/>
      <c r="BU3819" s="230"/>
      <c r="BV3819" s="230"/>
      <c r="BW3819" s="230"/>
      <c r="BX3819" s="230"/>
      <c r="BY3819" s="230"/>
      <c r="BZ3819" s="230"/>
      <c r="CA3819" s="230"/>
      <c r="CB3819" s="230"/>
      <c r="CC3819" s="230"/>
      <c r="CD3819" s="230"/>
      <c r="CE3819" s="230"/>
      <c r="CF3819" s="230"/>
      <c r="CG3819" s="230"/>
      <c r="CH3819" s="230"/>
      <c r="CI3819" s="230"/>
      <c r="CJ3819" s="230"/>
    </row>
    <row r="3820" spans="1:88" ht="14.25" customHeight="1">
      <c r="A3820" s="123"/>
      <c r="B3820" s="122"/>
      <c r="C3820" s="123"/>
      <c r="E3820" s="224"/>
      <c r="F3820" s="224"/>
      <c r="G3820" s="224"/>
      <c r="H3820" s="224"/>
      <c r="I3820" s="232"/>
      <c r="J3820" s="224"/>
      <c r="K3820" s="224"/>
      <c r="L3820" s="224"/>
      <c r="M3820" s="233"/>
      <c r="N3820" s="224"/>
      <c r="P3820" s="233"/>
      <c r="Q3820" s="154"/>
      <c r="R3820" s="154"/>
      <c r="S3820" s="154"/>
      <c r="T3820" s="154"/>
      <c r="U3820" s="236"/>
      <c r="V3820" s="225"/>
      <c r="W3820" s="246"/>
      <c r="X3820" s="247"/>
      <c r="Y3820" s="248"/>
      <c r="Z3820" s="249"/>
      <c r="AA3820" s="249"/>
      <c r="AB3820" s="256"/>
      <c r="AC3820" s="256"/>
      <c r="AD3820" s="230"/>
      <c r="AE3820" s="251"/>
      <c r="AF3820" s="252"/>
      <c r="AG3820" s="255"/>
      <c r="AH3820" s="253"/>
      <c r="AI3820" s="230"/>
      <c r="AJ3820" s="230"/>
      <c r="AK3820" s="230"/>
      <c r="AL3820" s="230"/>
      <c r="AM3820" s="230"/>
      <c r="AN3820" s="230"/>
      <c r="AO3820" s="230"/>
      <c r="AP3820" s="230"/>
      <c r="AQ3820" s="230"/>
      <c r="AR3820" s="249"/>
      <c r="AS3820" s="230"/>
      <c r="AT3820" s="230"/>
      <c r="AU3820" s="230"/>
      <c r="AV3820" s="230"/>
      <c r="AW3820" s="230"/>
      <c r="AX3820" s="230"/>
      <c r="AY3820" s="230"/>
      <c r="AZ3820" s="230"/>
      <c r="BA3820" s="230"/>
      <c r="BB3820" s="230"/>
      <c r="BC3820" s="230"/>
      <c r="BD3820" s="230"/>
      <c r="BE3820" s="230"/>
      <c r="BF3820" s="230"/>
      <c r="BG3820" s="230"/>
      <c r="BH3820" s="230"/>
      <c r="BI3820" s="230"/>
      <c r="BJ3820" s="230"/>
      <c r="BK3820" s="230"/>
      <c r="BL3820" s="230"/>
      <c r="BM3820" s="230"/>
      <c r="BN3820" s="230"/>
      <c r="BO3820" s="230"/>
      <c r="BP3820" s="230"/>
      <c r="BQ3820" s="230"/>
      <c r="BR3820" s="230"/>
      <c r="BS3820" s="230"/>
      <c r="BT3820" s="230"/>
      <c r="BU3820" s="230"/>
      <c r="BV3820" s="230"/>
      <c r="BW3820" s="230"/>
      <c r="BX3820" s="230"/>
      <c r="BY3820" s="230"/>
      <c r="BZ3820" s="230"/>
      <c r="CA3820" s="230"/>
      <c r="CB3820" s="230"/>
      <c r="CC3820" s="230"/>
      <c r="CD3820" s="230"/>
      <c r="CE3820" s="230"/>
      <c r="CF3820" s="230"/>
      <c r="CG3820" s="230"/>
      <c r="CH3820" s="230"/>
      <c r="CI3820" s="230"/>
      <c r="CJ3820" s="230"/>
    </row>
    <row r="3821" spans="1:88" ht="14.25" customHeight="1">
      <c r="A3821" s="123"/>
      <c r="B3821" s="122"/>
      <c r="C3821" s="123"/>
      <c r="E3821" s="224"/>
      <c r="F3821" s="224"/>
      <c r="G3821" s="224"/>
      <c r="H3821" s="224"/>
      <c r="I3821" s="232"/>
      <c r="J3821" s="224"/>
      <c r="K3821" s="224"/>
      <c r="L3821" s="224"/>
      <c r="M3821" s="233"/>
      <c r="N3821" s="224"/>
      <c r="P3821" s="233"/>
      <c r="Q3821" s="154"/>
      <c r="R3821" s="154"/>
      <c r="S3821" s="154"/>
      <c r="T3821" s="154"/>
      <c r="U3821" s="236"/>
      <c r="V3821" s="225"/>
      <c r="W3821" s="246"/>
      <c r="X3821" s="247"/>
      <c r="Y3821" s="248"/>
      <c r="Z3821" s="249"/>
      <c r="AA3821" s="249"/>
      <c r="AB3821" s="256"/>
      <c r="AC3821" s="256"/>
      <c r="AD3821" s="230"/>
      <c r="AE3821" s="251"/>
      <c r="AF3821" s="252"/>
      <c r="AG3821" s="255"/>
      <c r="AH3821" s="253"/>
      <c r="AI3821" s="230"/>
      <c r="AJ3821" s="230"/>
      <c r="AK3821" s="230"/>
      <c r="AL3821" s="230"/>
      <c r="AM3821" s="230"/>
      <c r="AN3821" s="230"/>
      <c r="AO3821" s="230"/>
      <c r="AP3821" s="230"/>
      <c r="AQ3821" s="230"/>
      <c r="AR3821" s="249"/>
      <c r="AS3821" s="230"/>
      <c r="AT3821" s="230"/>
      <c r="AU3821" s="230"/>
      <c r="AV3821" s="230"/>
      <c r="AW3821" s="230"/>
      <c r="AX3821" s="230"/>
      <c r="AY3821" s="230"/>
      <c r="AZ3821" s="230"/>
      <c r="BA3821" s="230"/>
      <c r="BB3821" s="230"/>
      <c r="BC3821" s="230"/>
      <c r="BD3821" s="230"/>
      <c r="BE3821" s="230"/>
      <c r="BF3821" s="230"/>
      <c r="BG3821" s="230"/>
      <c r="BH3821" s="230"/>
      <c r="BI3821" s="230"/>
      <c r="BJ3821" s="230"/>
      <c r="BK3821" s="230"/>
      <c r="BL3821" s="230"/>
      <c r="BM3821" s="230"/>
      <c r="BN3821" s="230"/>
      <c r="BO3821" s="230"/>
      <c r="BP3821" s="230"/>
      <c r="BQ3821" s="230"/>
      <c r="BR3821" s="230"/>
      <c r="BS3821" s="230"/>
      <c r="BT3821" s="230"/>
      <c r="BU3821" s="230"/>
      <c r="BV3821" s="230"/>
      <c r="BW3821" s="230"/>
      <c r="BX3821" s="230"/>
      <c r="BY3821" s="230"/>
      <c r="BZ3821" s="230"/>
      <c r="CA3821" s="230"/>
      <c r="CB3821" s="230"/>
      <c r="CC3821" s="230"/>
      <c r="CD3821" s="230"/>
      <c r="CE3821" s="230"/>
      <c r="CF3821" s="230"/>
      <c r="CG3821" s="230"/>
      <c r="CH3821" s="230"/>
      <c r="CI3821" s="230"/>
      <c r="CJ3821" s="230"/>
    </row>
    <row r="3822" spans="1:88" ht="14.25" customHeight="1">
      <c r="A3822" s="123"/>
      <c r="B3822" s="122"/>
      <c r="C3822" s="123"/>
      <c r="E3822" s="224"/>
      <c r="F3822" s="224"/>
      <c r="G3822" s="224"/>
      <c r="H3822" s="224"/>
      <c r="I3822" s="232"/>
      <c r="J3822" s="224"/>
      <c r="K3822" s="224"/>
      <c r="L3822" s="224"/>
      <c r="M3822" s="233"/>
      <c r="N3822" s="224"/>
      <c r="P3822" s="233"/>
      <c r="Q3822" s="154"/>
      <c r="R3822" s="154"/>
      <c r="S3822" s="154"/>
      <c r="T3822" s="154"/>
      <c r="U3822" s="236"/>
      <c r="V3822" s="225"/>
      <c r="W3822" s="246"/>
      <c r="X3822" s="247"/>
      <c r="Y3822" s="248"/>
      <c r="Z3822" s="249"/>
      <c r="AA3822" s="249"/>
      <c r="AB3822" s="256"/>
      <c r="AC3822" s="256"/>
      <c r="AD3822" s="230"/>
      <c r="AE3822" s="251"/>
      <c r="AF3822" s="252"/>
      <c r="AG3822" s="255"/>
      <c r="AH3822" s="253"/>
      <c r="AI3822" s="230"/>
      <c r="AJ3822" s="230"/>
      <c r="AK3822" s="230"/>
      <c r="AL3822" s="230"/>
      <c r="AM3822" s="230"/>
      <c r="AN3822" s="230"/>
      <c r="AO3822" s="230"/>
      <c r="AP3822" s="230"/>
      <c r="AQ3822" s="230"/>
      <c r="AR3822" s="249"/>
      <c r="AS3822" s="230"/>
      <c r="AT3822" s="230"/>
      <c r="AU3822" s="230"/>
      <c r="AV3822" s="230"/>
      <c r="AW3822" s="230"/>
      <c r="AX3822" s="230"/>
      <c r="AY3822" s="230"/>
      <c r="AZ3822" s="230"/>
      <c r="BA3822" s="230"/>
      <c r="BB3822" s="230"/>
      <c r="BC3822" s="230"/>
      <c r="BD3822" s="230"/>
      <c r="BE3822" s="230"/>
      <c r="BF3822" s="230"/>
      <c r="BG3822" s="230"/>
      <c r="BH3822" s="230"/>
      <c r="BI3822" s="230"/>
      <c r="BJ3822" s="230"/>
      <c r="BK3822" s="230"/>
      <c r="BL3822" s="230"/>
      <c r="BM3822" s="230"/>
      <c r="BN3822" s="230"/>
      <c r="BO3822" s="230"/>
      <c r="BP3822" s="230"/>
      <c r="BQ3822" s="230"/>
      <c r="BR3822" s="230"/>
      <c r="BS3822" s="230"/>
      <c r="BT3822" s="230"/>
      <c r="BU3822" s="230"/>
      <c r="BV3822" s="230"/>
      <c r="BW3822" s="230"/>
      <c r="BX3822" s="230"/>
      <c r="BY3822" s="230"/>
      <c r="BZ3822" s="230"/>
      <c r="CA3822" s="230"/>
      <c r="CB3822" s="230"/>
      <c r="CC3822" s="230"/>
      <c r="CD3822" s="230"/>
      <c r="CE3822" s="230"/>
      <c r="CF3822" s="230"/>
      <c r="CG3822" s="230"/>
      <c r="CH3822" s="230"/>
      <c r="CI3822" s="230"/>
      <c r="CJ3822" s="230"/>
    </row>
    <row r="3823" spans="1:88" ht="14.25" customHeight="1">
      <c r="A3823" s="123"/>
      <c r="B3823" s="122"/>
      <c r="C3823" s="123"/>
      <c r="E3823" s="224"/>
      <c r="F3823" s="224"/>
      <c r="G3823" s="224"/>
      <c r="H3823" s="224"/>
      <c r="I3823" s="232"/>
      <c r="J3823" s="224"/>
      <c r="K3823" s="224"/>
      <c r="L3823" s="224"/>
      <c r="M3823" s="233"/>
      <c r="N3823" s="224"/>
      <c r="P3823" s="233"/>
      <c r="Q3823" s="154"/>
      <c r="R3823" s="154"/>
      <c r="S3823" s="154"/>
      <c r="T3823" s="154"/>
      <c r="U3823" s="236"/>
      <c r="V3823" s="225"/>
      <c r="W3823" s="246"/>
      <c r="X3823" s="247"/>
      <c r="Y3823" s="248"/>
      <c r="Z3823" s="249"/>
      <c r="AA3823" s="249"/>
      <c r="AB3823" s="256"/>
      <c r="AC3823" s="256"/>
      <c r="AD3823" s="230"/>
      <c r="AE3823" s="251"/>
      <c r="AF3823" s="252"/>
      <c r="AG3823" s="255"/>
      <c r="AH3823" s="253"/>
      <c r="AI3823" s="230"/>
      <c r="AJ3823" s="230"/>
      <c r="AK3823" s="230"/>
      <c r="AL3823" s="230"/>
      <c r="AM3823" s="230"/>
      <c r="AN3823" s="230"/>
      <c r="AO3823" s="230"/>
      <c r="AP3823" s="230"/>
      <c r="AQ3823" s="230"/>
      <c r="AR3823" s="249"/>
      <c r="AS3823" s="230"/>
      <c r="AT3823" s="230"/>
      <c r="AU3823" s="230"/>
      <c r="AV3823" s="230"/>
      <c r="AW3823" s="230"/>
      <c r="AX3823" s="230"/>
      <c r="AY3823" s="230"/>
      <c r="AZ3823" s="230"/>
      <c r="BA3823" s="230"/>
      <c r="BB3823" s="230"/>
      <c r="BC3823" s="230"/>
      <c r="BD3823" s="230"/>
      <c r="BE3823" s="230"/>
      <c r="BF3823" s="230"/>
      <c r="BG3823" s="230"/>
      <c r="BH3823" s="230"/>
      <c r="BI3823" s="230"/>
      <c r="BJ3823" s="230"/>
      <c r="BK3823" s="230"/>
      <c r="BL3823" s="230"/>
      <c r="BM3823" s="230"/>
      <c r="BN3823" s="230"/>
      <c r="BO3823" s="230"/>
      <c r="BP3823" s="230"/>
      <c r="BQ3823" s="230"/>
      <c r="BR3823" s="230"/>
      <c r="BS3823" s="230"/>
      <c r="BT3823" s="230"/>
      <c r="BU3823" s="230"/>
      <c r="BV3823" s="230"/>
      <c r="BW3823" s="230"/>
      <c r="BX3823" s="230"/>
      <c r="BY3823" s="230"/>
      <c r="BZ3823" s="230"/>
      <c r="CA3823" s="230"/>
      <c r="CB3823" s="230"/>
      <c r="CC3823" s="230"/>
      <c r="CD3823" s="230"/>
      <c r="CE3823" s="230"/>
      <c r="CF3823" s="230"/>
      <c r="CG3823" s="230"/>
      <c r="CH3823" s="230"/>
      <c r="CI3823" s="230"/>
      <c r="CJ3823" s="230"/>
    </row>
    <row r="3824" spans="1:88" ht="14.25" customHeight="1">
      <c r="A3824" s="123"/>
      <c r="B3824" s="122"/>
      <c r="C3824" s="123"/>
      <c r="E3824" s="224"/>
      <c r="F3824" s="224"/>
      <c r="G3824" s="224"/>
      <c r="H3824" s="224"/>
      <c r="I3824" s="232"/>
      <c r="J3824" s="224"/>
      <c r="K3824" s="224"/>
      <c r="L3824" s="224"/>
      <c r="M3824" s="233"/>
      <c r="N3824" s="224"/>
      <c r="P3824" s="233"/>
      <c r="Q3824" s="154"/>
      <c r="R3824" s="154"/>
      <c r="S3824" s="154"/>
      <c r="T3824" s="154"/>
      <c r="U3824" s="236"/>
      <c r="V3824" s="225"/>
      <c r="W3824" s="246"/>
      <c r="X3824" s="247"/>
      <c r="Y3824" s="248"/>
      <c r="Z3824" s="249"/>
      <c r="AA3824" s="249"/>
      <c r="AB3824" s="256"/>
      <c r="AC3824" s="256"/>
      <c r="AD3824" s="230"/>
      <c r="AE3824" s="251"/>
      <c r="AF3824" s="252"/>
      <c r="AG3824" s="255"/>
      <c r="AH3824" s="253"/>
      <c r="AI3824" s="230"/>
      <c r="AJ3824" s="230"/>
      <c r="AK3824" s="230"/>
      <c r="AL3824" s="230"/>
      <c r="AM3824" s="230"/>
      <c r="AN3824" s="230"/>
      <c r="AO3824" s="230"/>
      <c r="AP3824" s="230"/>
      <c r="AQ3824" s="230"/>
      <c r="AR3824" s="249"/>
      <c r="AS3824" s="230"/>
      <c r="AT3824" s="230"/>
      <c r="AU3824" s="230"/>
      <c r="AV3824" s="230"/>
      <c r="AW3824" s="230"/>
      <c r="AX3824" s="230"/>
      <c r="AY3824" s="230"/>
      <c r="AZ3824" s="230"/>
      <c r="BA3824" s="230"/>
      <c r="BB3824" s="230"/>
      <c r="BC3824" s="230"/>
      <c r="BD3824" s="230"/>
      <c r="BE3824" s="230"/>
      <c r="BF3824" s="230"/>
      <c r="BG3824" s="230"/>
      <c r="BH3824" s="230"/>
      <c r="BI3824" s="230"/>
      <c r="BJ3824" s="230"/>
      <c r="BK3824" s="230"/>
      <c r="BL3824" s="230"/>
      <c r="BM3824" s="230"/>
      <c r="BN3824" s="230"/>
      <c r="BO3824" s="230"/>
      <c r="BP3824" s="230"/>
      <c r="BQ3824" s="230"/>
      <c r="BR3824" s="230"/>
      <c r="BS3824" s="230"/>
      <c r="BT3824" s="230"/>
      <c r="BU3824" s="230"/>
      <c r="BV3824" s="230"/>
      <c r="BW3824" s="230"/>
      <c r="BX3824" s="230"/>
      <c r="BY3824" s="230"/>
      <c r="BZ3824" s="230"/>
      <c r="CA3824" s="230"/>
      <c r="CB3824" s="230"/>
      <c r="CC3824" s="230"/>
      <c r="CD3824" s="230"/>
      <c r="CE3824" s="230"/>
      <c r="CF3824" s="230"/>
      <c r="CG3824" s="230"/>
      <c r="CH3824" s="230"/>
      <c r="CI3824" s="230"/>
      <c r="CJ3824" s="230"/>
    </row>
    <row r="3825" spans="1:88" ht="14.25" customHeight="1">
      <c r="A3825" s="123"/>
      <c r="B3825" s="122"/>
      <c r="C3825" s="123"/>
      <c r="E3825" s="224"/>
      <c r="F3825" s="224"/>
      <c r="G3825" s="224"/>
      <c r="H3825" s="224"/>
      <c r="I3825" s="232"/>
      <c r="J3825" s="224"/>
      <c r="K3825" s="224"/>
      <c r="L3825" s="224"/>
      <c r="M3825" s="233"/>
      <c r="N3825" s="224"/>
      <c r="P3825" s="233"/>
      <c r="Q3825" s="154"/>
      <c r="R3825" s="154"/>
      <c r="S3825" s="154"/>
      <c r="T3825" s="154"/>
      <c r="U3825" s="236"/>
      <c r="V3825" s="225"/>
      <c r="W3825" s="246"/>
      <c r="X3825" s="247"/>
      <c r="Y3825" s="248"/>
      <c r="Z3825" s="249"/>
      <c r="AA3825" s="249"/>
      <c r="AB3825" s="256"/>
      <c r="AC3825" s="256"/>
      <c r="AD3825" s="230"/>
      <c r="AE3825" s="251"/>
      <c r="AF3825" s="252"/>
      <c r="AG3825" s="255"/>
      <c r="AH3825" s="253"/>
      <c r="AI3825" s="230"/>
      <c r="AJ3825" s="230"/>
      <c r="AK3825" s="230"/>
      <c r="AL3825" s="230"/>
      <c r="AM3825" s="230"/>
      <c r="AN3825" s="230"/>
      <c r="AO3825" s="230"/>
      <c r="AP3825" s="230"/>
      <c r="AQ3825" s="230"/>
      <c r="AR3825" s="249"/>
      <c r="AS3825" s="230"/>
      <c r="AT3825" s="230"/>
      <c r="AU3825" s="230"/>
      <c r="AV3825" s="230"/>
      <c r="AW3825" s="230"/>
      <c r="AX3825" s="230"/>
      <c r="AY3825" s="230"/>
      <c r="AZ3825" s="230"/>
      <c r="BA3825" s="230"/>
      <c r="BB3825" s="230"/>
      <c r="BC3825" s="230"/>
      <c r="BD3825" s="230"/>
      <c r="BE3825" s="230"/>
      <c r="BF3825" s="230"/>
      <c r="BG3825" s="230"/>
      <c r="BH3825" s="230"/>
      <c r="BI3825" s="230"/>
      <c r="BJ3825" s="230"/>
      <c r="BK3825" s="230"/>
      <c r="BL3825" s="230"/>
      <c r="BM3825" s="230"/>
      <c r="BN3825" s="230"/>
      <c r="BO3825" s="230"/>
      <c r="BP3825" s="230"/>
      <c r="BQ3825" s="230"/>
      <c r="BR3825" s="230"/>
      <c r="BS3825" s="230"/>
      <c r="BT3825" s="230"/>
      <c r="BU3825" s="230"/>
      <c r="BV3825" s="230"/>
      <c r="BW3825" s="230"/>
      <c r="BX3825" s="230"/>
      <c r="BY3825" s="230"/>
      <c r="BZ3825" s="230"/>
      <c r="CA3825" s="230"/>
      <c r="CB3825" s="230"/>
      <c r="CC3825" s="230"/>
      <c r="CD3825" s="230"/>
      <c r="CE3825" s="230"/>
      <c r="CF3825" s="230"/>
      <c r="CG3825" s="230"/>
      <c r="CH3825" s="230"/>
      <c r="CI3825" s="230"/>
      <c r="CJ3825" s="230"/>
    </row>
    <row r="3826" spans="1:88" ht="14.25" customHeight="1">
      <c r="A3826" s="123"/>
      <c r="B3826" s="122"/>
      <c r="C3826" s="123"/>
      <c r="E3826" s="224"/>
      <c r="F3826" s="224"/>
      <c r="G3826" s="224"/>
      <c r="H3826" s="224"/>
      <c r="I3826" s="232"/>
      <c r="J3826" s="224"/>
      <c r="K3826" s="224"/>
      <c r="L3826" s="224"/>
      <c r="M3826" s="233"/>
      <c r="N3826" s="224"/>
      <c r="P3826" s="233"/>
      <c r="Q3826" s="154"/>
      <c r="R3826" s="154"/>
      <c r="S3826" s="154"/>
      <c r="T3826" s="154"/>
      <c r="U3826" s="236"/>
      <c r="V3826" s="225"/>
      <c r="W3826" s="246"/>
      <c r="X3826" s="247"/>
      <c r="Y3826" s="248"/>
      <c r="Z3826" s="249"/>
      <c r="AA3826" s="249"/>
      <c r="AB3826" s="256"/>
      <c r="AC3826" s="256"/>
      <c r="AD3826" s="230"/>
      <c r="AE3826" s="251"/>
      <c r="AF3826" s="252"/>
      <c r="AG3826" s="255"/>
      <c r="AH3826" s="253"/>
      <c r="AI3826" s="230"/>
      <c r="AJ3826" s="230"/>
      <c r="AK3826" s="230"/>
      <c r="AL3826" s="230"/>
      <c r="AM3826" s="230"/>
      <c r="AN3826" s="230"/>
      <c r="AO3826" s="230"/>
      <c r="AP3826" s="230"/>
      <c r="AQ3826" s="230"/>
      <c r="AR3826" s="249"/>
      <c r="AS3826" s="230"/>
      <c r="AT3826" s="230"/>
      <c r="AU3826" s="230"/>
      <c r="AV3826" s="230"/>
      <c r="AW3826" s="230"/>
      <c r="AX3826" s="230"/>
      <c r="AY3826" s="230"/>
      <c r="AZ3826" s="230"/>
      <c r="BA3826" s="230"/>
      <c r="BB3826" s="230"/>
      <c r="BC3826" s="230"/>
      <c r="BD3826" s="230"/>
      <c r="BE3826" s="230"/>
      <c r="BF3826" s="230"/>
      <c r="BG3826" s="230"/>
      <c r="BH3826" s="230"/>
      <c r="BI3826" s="230"/>
      <c r="BJ3826" s="230"/>
      <c r="BK3826" s="230"/>
      <c r="BL3826" s="230"/>
      <c r="BM3826" s="230"/>
      <c r="BN3826" s="230"/>
      <c r="BO3826" s="230"/>
      <c r="BP3826" s="230"/>
      <c r="BQ3826" s="230"/>
      <c r="BR3826" s="230"/>
      <c r="BS3826" s="230"/>
      <c r="BT3826" s="230"/>
      <c r="BU3826" s="230"/>
      <c r="BV3826" s="230"/>
      <c r="BW3826" s="230"/>
      <c r="BX3826" s="230"/>
      <c r="BY3826" s="230"/>
      <c r="BZ3826" s="230"/>
      <c r="CA3826" s="230"/>
      <c r="CB3826" s="230"/>
      <c r="CC3826" s="230"/>
      <c r="CD3826" s="230"/>
      <c r="CE3826" s="230"/>
      <c r="CF3826" s="230"/>
      <c r="CG3826" s="230"/>
      <c r="CH3826" s="230"/>
      <c r="CI3826" s="230"/>
      <c r="CJ3826" s="230"/>
    </row>
    <row r="3827" spans="1:88" ht="14.25" customHeight="1">
      <c r="A3827" s="123"/>
      <c r="B3827" s="122"/>
      <c r="C3827" s="123"/>
      <c r="E3827" s="224"/>
      <c r="F3827" s="224"/>
      <c r="G3827" s="224"/>
      <c r="H3827" s="224"/>
      <c r="I3827" s="232"/>
      <c r="J3827" s="224"/>
      <c r="K3827" s="224"/>
      <c r="L3827" s="224"/>
      <c r="M3827" s="233"/>
      <c r="N3827" s="224"/>
      <c r="P3827" s="233"/>
      <c r="Q3827" s="154"/>
      <c r="R3827" s="154"/>
      <c r="S3827" s="154"/>
      <c r="T3827" s="154"/>
      <c r="U3827" s="236"/>
      <c r="V3827" s="225"/>
      <c r="W3827" s="246"/>
      <c r="X3827" s="247"/>
      <c r="Y3827" s="248"/>
      <c r="Z3827" s="249"/>
      <c r="AA3827" s="249"/>
      <c r="AB3827" s="256"/>
      <c r="AC3827" s="256"/>
      <c r="AD3827" s="230"/>
      <c r="AE3827" s="251"/>
      <c r="AF3827" s="252"/>
      <c r="AG3827" s="255"/>
      <c r="AH3827" s="253"/>
      <c r="AI3827" s="230"/>
      <c r="AJ3827" s="230"/>
      <c r="AK3827" s="230"/>
      <c r="AL3827" s="230"/>
      <c r="AM3827" s="230"/>
      <c r="AN3827" s="230"/>
      <c r="AO3827" s="230"/>
      <c r="AP3827" s="230"/>
      <c r="AQ3827" s="230"/>
      <c r="AR3827" s="249"/>
      <c r="AS3827" s="230"/>
      <c r="AT3827" s="230"/>
      <c r="AU3827" s="230"/>
      <c r="AV3827" s="230"/>
      <c r="AW3827" s="230"/>
      <c r="AX3827" s="230"/>
      <c r="AY3827" s="230"/>
      <c r="AZ3827" s="230"/>
      <c r="BA3827" s="230"/>
      <c r="BB3827" s="230"/>
      <c r="BC3827" s="230"/>
      <c r="BD3827" s="230"/>
      <c r="BE3827" s="230"/>
      <c r="BF3827" s="230"/>
      <c r="BG3827" s="230"/>
      <c r="BH3827" s="230"/>
      <c r="BI3827" s="230"/>
      <c r="BJ3827" s="230"/>
      <c r="BK3827" s="230"/>
      <c r="BL3827" s="230"/>
      <c r="BM3827" s="230"/>
      <c r="BN3827" s="230"/>
      <c r="BO3827" s="230"/>
      <c r="BP3827" s="230"/>
      <c r="BQ3827" s="230"/>
      <c r="BR3827" s="230"/>
      <c r="BS3827" s="230"/>
      <c r="BT3827" s="230"/>
      <c r="BU3827" s="230"/>
      <c r="BV3827" s="230"/>
      <c r="BW3827" s="230"/>
      <c r="BX3827" s="230"/>
      <c r="BY3827" s="230"/>
      <c r="BZ3827" s="230"/>
      <c r="CA3827" s="230"/>
      <c r="CB3827" s="230"/>
      <c r="CC3827" s="230"/>
      <c r="CD3827" s="230"/>
      <c r="CE3827" s="230"/>
      <c r="CF3827" s="230"/>
      <c r="CG3827" s="230"/>
      <c r="CH3827" s="230"/>
      <c r="CI3827" s="230"/>
      <c r="CJ3827" s="230"/>
    </row>
    <row r="3828" spans="1:88" ht="14.25" customHeight="1">
      <c r="A3828" s="123"/>
      <c r="B3828" s="122"/>
      <c r="C3828" s="123"/>
      <c r="E3828" s="224"/>
      <c r="F3828" s="224"/>
      <c r="G3828" s="224"/>
      <c r="H3828" s="224"/>
      <c r="I3828" s="232"/>
      <c r="J3828" s="224"/>
      <c r="K3828" s="224"/>
      <c r="L3828" s="224"/>
      <c r="M3828" s="233"/>
      <c r="N3828" s="224"/>
      <c r="P3828" s="233"/>
      <c r="Q3828" s="154"/>
      <c r="R3828" s="154"/>
      <c r="S3828" s="154"/>
      <c r="T3828" s="154"/>
      <c r="U3828" s="236"/>
      <c r="V3828" s="225"/>
      <c r="W3828" s="246"/>
      <c r="X3828" s="247"/>
      <c r="Y3828" s="248"/>
      <c r="Z3828" s="249"/>
      <c r="AA3828" s="249"/>
      <c r="AB3828" s="256"/>
      <c r="AC3828" s="256"/>
      <c r="AD3828" s="230"/>
      <c r="AE3828" s="251"/>
      <c r="AF3828" s="252"/>
      <c r="AG3828" s="255"/>
      <c r="AH3828" s="253"/>
      <c r="AI3828" s="230"/>
      <c r="AJ3828" s="230"/>
      <c r="AK3828" s="230"/>
      <c r="AL3828" s="230"/>
      <c r="AM3828" s="230"/>
      <c r="AN3828" s="230"/>
      <c r="AO3828" s="230"/>
      <c r="AP3828" s="230"/>
      <c r="AQ3828" s="230"/>
      <c r="AR3828" s="249"/>
      <c r="AS3828" s="230"/>
      <c r="AT3828" s="230"/>
      <c r="AU3828" s="230"/>
      <c r="AV3828" s="230"/>
      <c r="AW3828" s="230"/>
      <c r="AX3828" s="230"/>
      <c r="AY3828" s="230"/>
      <c r="AZ3828" s="230"/>
      <c r="BA3828" s="230"/>
      <c r="BB3828" s="230"/>
      <c r="BC3828" s="230"/>
      <c r="BD3828" s="230"/>
      <c r="BE3828" s="230"/>
      <c r="BF3828" s="230"/>
      <c r="BG3828" s="230"/>
      <c r="BH3828" s="230"/>
      <c r="BI3828" s="230"/>
      <c r="BJ3828" s="230"/>
      <c r="BK3828" s="230"/>
      <c r="BL3828" s="230"/>
      <c r="BM3828" s="230"/>
      <c r="BN3828" s="230"/>
      <c r="BO3828" s="230"/>
      <c r="BP3828" s="230"/>
      <c r="BQ3828" s="230"/>
      <c r="BR3828" s="230"/>
      <c r="BS3828" s="230"/>
      <c r="BT3828" s="230"/>
      <c r="BU3828" s="230"/>
      <c r="BV3828" s="230"/>
      <c r="BW3828" s="230"/>
      <c r="BX3828" s="230"/>
      <c r="BY3828" s="230"/>
      <c r="BZ3828" s="230"/>
      <c r="CA3828" s="230"/>
      <c r="CB3828" s="230"/>
      <c r="CC3828" s="230"/>
      <c r="CD3828" s="230"/>
      <c r="CE3828" s="230"/>
      <c r="CF3828" s="230"/>
      <c r="CG3828" s="230"/>
      <c r="CH3828" s="230"/>
      <c r="CI3828" s="230"/>
      <c r="CJ3828" s="230"/>
    </row>
    <row r="3829" spans="1:88" ht="14.25" customHeight="1">
      <c r="A3829" s="123"/>
      <c r="B3829" s="122"/>
      <c r="C3829" s="123"/>
      <c r="E3829" s="224"/>
      <c r="F3829" s="224"/>
      <c r="G3829" s="224"/>
      <c r="H3829" s="224"/>
      <c r="I3829" s="232"/>
      <c r="J3829" s="224"/>
      <c r="K3829" s="224"/>
      <c r="L3829" s="224"/>
      <c r="M3829" s="233"/>
      <c r="N3829" s="224"/>
      <c r="P3829" s="233"/>
      <c r="Q3829" s="154"/>
      <c r="R3829" s="154"/>
      <c r="S3829" s="154"/>
      <c r="T3829" s="154"/>
      <c r="U3829" s="236"/>
      <c r="V3829" s="225"/>
      <c r="W3829" s="246"/>
      <c r="X3829" s="247"/>
      <c r="Y3829" s="248"/>
      <c r="Z3829" s="249"/>
      <c r="AA3829" s="249"/>
      <c r="AB3829" s="256"/>
      <c r="AC3829" s="256"/>
      <c r="AD3829" s="230"/>
      <c r="AE3829" s="251"/>
      <c r="AF3829" s="252"/>
      <c r="AG3829" s="255"/>
      <c r="AH3829" s="253"/>
      <c r="AI3829" s="230"/>
      <c r="AJ3829" s="230"/>
      <c r="AK3829" s="230"/>
      <c r="AL3829" s="230"/>
      <c r="AM3829" s="230"/>
      <c r="AN3829" s="230"/>
      <c r="AO3829" s="230"/>
      <c r="AP3829" s="230"/>
      <c r="AQ3829" s="230"/>
      <c r="AR3829" s="249"/>
      <c r="AS3829" s="230"/>
      <c r="AT3829" s="230"/>
      <c r="AU3829" s="230"/>
      <c r="AV3829" s="230"/>
      <c r="AW3829" s="230"/>
      <c r="AX3829" s="230"/>
      <c r="AY3829" s="230"/>
      <c r="AZ3829" s="230"/>
      <c r="BA3829" s="230"/>
      <c r="BB3829" s="230"/>
      <c r="BC3829" s="230"/>
      <c r="BD3829" s="230"/>
      <c r="BE3829" s="230"/>
      <c r="BF3829" s="230"/>
      <c r="BG3829" s="230"/>
      <c r="BH3829" s="230"/>
      <c r="BI3829" s="230"/>
      <c r="BJ3829" s="230"/>
      <c r="BK3829" s="230"/>
      <c r="BL3829" s="230"/>
      <c r="BM3829" s="230"/>
      <c r="BN3829" s="230"/>
      <c r="BO3829" s="230"/>
      <c r="BP3829" s="230"/>
      <c r="BQ3829" s="230"/>
      <c r="BR3829" s="230"/>
      <c r="BS3829" s="230"/>
      <c r="BT3829" s="230"/>
      <c r="BU3829" s="230"/>
      <c r="BV3829" s="230"/>
      <c r="BW3829" s="230"/>
      <c r="BX3829" s="230"/>
      <c r="BY3829" s="230"/>
      <c r="BZ3829" s="230"/>
      <c r="CA3829" s="230"/>
      <c r="CB3829" s="230"/>
      <c r="CC3829" s="230"/>
      <c r="CD3829" s="230"/>
      <c r="CE3829" s="230"/>
      <c r="CF3829" s="230"/>
      <c r="CG3829" s="230"/>
      <c r="CH3829" s="230"/>
      <c r="CI3829" s="230"/>
      <c r="CJ3829" s="230"/>
    </row>
    <row r="3830" spans="1:88" ht="14.25" customHeight="1">
      <c r="A3830" s="123"/>
      <c r="B3830" s="122"/>
      <c r="C3830" s="123"/>
      <c r="E3830" s="224"/>
      <c r="F3830" s="224"/>
      <c r="G3830" s="224"/>
      <c r="H3830" s="224"/>
      <c r="I3830" s="232"/>
      <c r="J3830" s="224"/>
      <c r="K3830" s="224"/>
      <c r="L3830" s="224"/>
      <c r="M3830" s="233"/>
      <c r="N3830" s="224"/>
      <c r="P3830" s="233"/>
      <c r="Q3830" s="154"/>
      <c r="R3830" s="154"/>
      <c r="S3830" s="154"/>
      <c r="T3830" s="154"/>
      <c r="U3830" s="236"/>
      <c r="V3830" s="225"/>
      <c r="W3830" s="246"/>
      <c r="X3830" s="247"/>
      <c r="Y3830" s="248"/>
      <c r="Z3830" s="249"/>
      <c r="AA3830" s="249"/>
      <c r="AB3830" s="256"/>
      <c r="AC3830" s="256"/>
      <c r="AD3830" s="230"/>
      <c r="AE3830" s="251"/>
      <c r="AF3830" s="252"/>
      <c r="AG3830" s="255"/>
      <c r="AH3830" s="253"/>
      <c r="AI3830" s="230"/>
      <c r="AJ3830" s="230"/>
      <c r="AK3830" s="230"/>
      <c r="AL3830" s="230"/>
      <c r="AM3830" s="230"/>
      <c r="AN3830" s="230"/>
      <c r="AO3830" s="230"/>
      <c r="AP3830" s="230"/>
      <c r="AQ3830" s="230"/>
      <c r="AR3830" s="249"/>
      <c r="AS3830" s="230"/>
      <c r="AT3830" s="230"/>
      <c r="AU3830" s="230"/>
      <c r="AV3830" s="230"/>
      <c r="AW3830" s="230"/>
      <c r="AX3830" s="230"/>
      <c r="AY3830" s="230"/>
      <c r="AZ3830" s="230"/>
      <c r="BA3830" s="230"/>
      <c r="BB3830" s="230"/>
      <c r="BC3830" s="230"/>
      <c r="BD3830" s="230"/>
      <c r="BE3830" s="230"/>
      <c r="BF3830" s="230"/>
      <c r="BG3830" s="230"/>
      <c r="BH3830" s="230"/>
      <c r="BI3830" s="230"/>
      <c r="BJ3830" s="230"/>
      <c r="BK3830" s="230"/>
      <c r="BL3830" s="230"/>
      <c r="BM3830" s="230"/>
      <c r="BN3830" s="230"/>
      <c r="BO3830" s="230"/>
      <c r="BP3830" s="230"/>
      <c r="BQ3830" s="230"/>
      <c r="BR3830" s="230"/>
      <c r="BS3830" s="230"/>
      <c r="BT3830" s="230"/>
      <c r="BU3830" s="230"/>
      <c r="BV3830" s="230"/>
      <c r="BW3830" s="230"/>
      <c r="BX3830" s="230"/>
      <c r="BY3830" s="230"/>
      <c r="BZ3830" s="230"/>
      <c r="CA3830" s="230"/>
      <c r="CB3830" s="230"/>
      <c r="CC3830" s="230"/>
      <c r="CD3830" s="230"/>
      <c r="CE3830" s="230"/>
      <c r="CF3830" s="230"/>
      <c r="CG3830" s="230"/>
      <c r="CH3830" s="230"/>
      <c r="CI3830" s="230"/>
      <c r="CJ3830" s="230"/>
    </row>
    <row r="3831" spans="1:88" ht="14.25" customHeight="1">
      <c r="A3831" s="123"/>
      <c r="B3831" s="122"/>
      <c r="C3831" s="123"/>
      <c r="E3831" s="224"/>
      <c r="F3831" s="224"/>
      <c r="G3831" s="224"/>
      <c r="H3831" s="224"/>
      <c r="I3831" s="232"/>
      <c r="J3831" s="224"/>
      <c r="K3831" s="224"/>
      <c r="L3831" s="224"/>
      <c r="M3831" s="233"/>
      <c r="N3831" s="224"/>
      <c r="P3831" s="233"/>
      <c r="Q3831" s="154"/>
      <c r="R3831" s="154"/>
      <c r="S3831" s="154"/>
      <c r="T3831" s="154"/>
      <c r="U3831" s="236"/>
      <c r="V3831" s="225"/>
      <c r="W3831" s="246"/>
      <c r="X3831" s="247"/>
      <c r="Y3831" s="248"/>
      <c r="Z3831" s="249"/>
      <c r="AA3831" s="249"/>
      <c r="AB3831" s="256"/>
      <c r="AC3831" s="256"/>
      <c r="AD3831" s="230"/>
      <c r="AE3831" s="251"/>
      <c r="AF3831" s="252"/>
      <c r="AG3831" s="255"/>
      <c r="AH3831" s="253"/>
      <c r="AI3831" s="230"/>
      <c r="AJ3831" s="230"/>
      <c r="AK3831" s="230"/>
      <c r="AL3831" s="230"/>
      <c r="AM3831" s="230"/>
      <c r="AN3831" s="230"/>
      <c r="AO3831" s="230"/>
      <c r="AP3831" s="230"/>
      <c r="AQ3831" s="230"/>
      <c r="AR3831" s="249"/>
      <c r="AS3831" s="230"/>
      <c r="AT3831" s="230"/>
      <c r="AU3831" s="230"/>
      <c r="AV3831" s="230"/>
      <c r="AW3831" s="230"/>
      <c r="AX3831" s="230"/>
      <c r="AY3831" s="230"/>
      <c r="AZ3831" s="230"/>
      <c r="BA3831" s="230"/>
      <c r="BB3831" s="230"/>
      <c r="BC3831" s="230"/>
      <c r="BD3831" s="230"/>
      <c r="BE3831" s="230"/>
      <c r="BF3831" s="230"/>
      <c r="BG3831" s="230"/>
      <c r="BH3831" s="230"/>
      <c r="BI3831" s="230"/>
      <c r="BJ3831" s="230"/>
      <c r="BK3831" s="230"/>
      <c r="BL3831" s="230"/>
      <c r="BM3831" s="230"/>
      <c r="BN3831" s="230"/>
      <c r="BO3831" s="230"/>
      <c r="BP3831" s="230"/>
      <c r="BQ3831" s="230"/>
      <c r="BR3831" s="230"/>
      <c r="BS3831" s="230"/>
      <c r="BT3831" s="230"/>
      <c r="BU3831" s="230"/>
      <c r="BV3831" s="230"/>
      <c r="BW3831" s="230"/>
      <c r="BX3831" s="230"/>
      <c r="BY3831" s="230"/>
      <c r="BZ3831" s="230"/>
      <c r="CA3831" s="230"/>
      <c r="CB3831" s="230"/>
      <c r="CC3831" s="230"/>
      <c r="CD3831" s="230"/>
      <c r="CE3831" s="230"/>
      <c r="CF3831" s="230"/>
      <c r="CG3831" s="230"/>
      <c r="CH3831" s="230"/>
      <c r="CI3831" s="230"/>
      <c r="CJ3831" s="230"/>
    </row>
    <row r="3832" spans="1:88" ht="14.25" customHeight="1">
      <c r="A3832" s="123"/>
      <c r="B3832" s="122"/>
      <c r="C3832" s="123"/>
      <c r="E3832" s="224"/>
      <c r="F3832" s="224"/>
      <c r="G3832" s="224"/>
      <c r="H3832" s="224"/>
      <c r="I3832" s="232"/>
      <c r="J3832" s="224"/>
      <c r="K3832" s="224"/>
      <c r="L3832" s="224"/>
      <c r="M3832" s="233"/>
      <c r="N3832" s="224"/>
      <c r="P3832" s="233"/>
      <c r="Q3832" s="154"/>
      <c r="R3832" s="154"/>
      <c r="S3832" s="154"/>
      <c r="T3832" s="154"/>
      <c r="U3832" s="236"/>
      <c r="V3832" s="225"/>
      <c r="W3832" s="246"/>
      <c r="X3832" s="247"/>
      <c r="Y3832" s="248"/>
      <c r="Z3832" s="249"/>
      <c r="AA3832" s="249"/>
      <c r="AB3832" s="256"/>
      <c r="AC3832" s="256"/>
      <c r="AD3832" s="230"/>
      <c r="AE3832" s="251"/>
      <c r="AF3832" s="252"/>
      <c r="AG3832" s="255"/>
      <c r="AH3832" s="253"/>
      <c r="AI3832" s="230"/>
      <c r="AJ3832" s="230"/>
      <c r="AK3832" s="230"/>
      <c r="AL3832" s="230"/>
      <c r="AM3832" s="230"/>
      <c r="AN3832" s="230"/>
      <c r="AO3832" s="230"/>
      <c r="AP3832" s="230"/>
      <c r="AQ3832" s="230"/>
      <c r="AR3832" s="249"/>
      <c r="AS3832" s="230"/>
      <c r="AT3832" s="230"/>
      <c r="AU3832" s="230"/>
      <c r="AV3832" s="230"/>
      <c r="AW3832" s="230"/>
      <c r="AX3832" s="230"/>
      <c r="AY3832" s="230"/>
      <c r="AZ3832" s="230"/>
      <c r="BA3832" s="230"/>
      <c r="BB3832" s="230"/>
      <c r="BC3832" s="230"/>
      <c r="BD3832" s="230"/>
      <c r="BE3832" s="230"/>
      <c r="BF3832" s="230"/>
      <c r="BG3832" s="230"/>
      <c r="BH3832" s="230"/>
      <c r="BI3832" s="230"/>
      <c r="BJ3832" s="230"/>
      <c r="BK3832" s="230"/>
      <c r="BL3832" s="230"/>
      <c r="BM3832" s="230"/>
      <c r="BN3832" s="230"/>
      <c r="BO3832" s="230"/>
      <c r="BP3832" s="230"/>
      <c r="BQ3832" s="230"/>
      <c r="BR3832" s="230"/>
      <c r="BS3832" s="230"/>
      <c r="BT3832" s="230"/>
      <c r="BU3832" s="230"/>
      <c r="BV3832" s="230"/>
      <c r="BW3832" s="230"/>
      <c r="BX3832" s="230"/>
      <c r="BY3832" s="230"/>
      <c r="BZ3832" s="230"/>
      <c r="CA3832" s="230"/>
      <c r="CB3832" s="230"/>
      <c r="CC3832" s="230"/>
      <c r="CD3832" s="230"/>
      <c r="CE3832" s="230"/>
      <c r="CF3832" s="230"/>
      <c r="CG3832" s="230"/>
      <c r="CH3832" s="230"/>
      <c r="CI3832" s="230"/>
      <c r="CJ3832" s="230"/>
    </row>
    <row r="3833" spans="1:88" ht="14.25" customHeight="1">
      <c r="A3833" s="123"/>
      <c r="B3833" s="122"/>
      <c r="C3833" s="123"/>
      <c r="E3833" s="224"/>
      <c r="F3833" s="224"/>
      <c r="G3833" s="224"/>
      <c r="H3833" s="224"/>
      <c r="I3833" s="232"/>
      <c r="J3833" s="224"/>
      <c r="K3833" s="224"/>
      <c r="L3833" s="224"/>
      <c r="M3833" s="233"/>
      <c r="N3833" s="224"/>
      <c r="P3833" s="233"/>
      <c r="Q3833" s="154"/>
      <c r="R3833" s="154"/>
      <c r="S3833" s="154"/>
      <c r="T3833" s="154"/>
      <c r="U3833" s="236"/>
      <c r="V3833" s="225"/>
      <c r="W3833" s="246"/>
      <c r="X3833" s="247"/>
      <c r="Y3833" s="248"/>
      <c r="Z3833" s="249"/>
      <c r="AA3833" s="249"/>
      <c r="AB3833" s="256"/>
      <c r="AC3833" s="256"/>
      <c r="AD3833" s="230"/>
      <c r="AE3833" s="251"/>
      <c r="AF3833" s="252"/>
      <c r="AG3833" s="255"/>
      <c r="AH3833" s="253"/>
      <c r="AI3833" s="230"/>
      <c r="AJ3833" s="230"/>
      <c r="AK3833" s="230"/>
      <c r="AL3833" s="230"/>
      <c r="AM3833" s="230"/>
      <c r="AN3833" s="230"/>
      <c r="AO3833" s="230"/>
      <c r="AP3833" s="230"/>
      <c r="AQ3833" s="230"/>
      <c r="AR3833" s="249"/>
      <c r="AS3833" s="230"/>
      <c r="AT3833" s="230"/>
      <c r="AU3833" s="230"/>
      <c r="AV3833" s="230"/>
      <c r="AW3833" s="230"/>
      <c r="AX3833" s="230"/>
      <c r="AY3833" s="230"/>
      <c r="AZ3833" s="230"/>
      <c r="BA3833" s="230"/>
      <c r="BB3833" s="230"/>
      <c r="BC3833" s="230"/>
      <c r="BD3833" s="230"/>
      <c r="BE3833" s="230"/>
      <c r="BF3833" s="230"/>
      <c r="BG3833" s="230"/>
      <c r="BH3833" s="230"/>
      <c r="BI3833" s="230"/>
      <c r="BJ3833" s="230"/>
      <c r="BK3833" s="230"/>
      <c r="BL3833" s="230"/>
      <c r="BM3833" s="230"/>
      <c r="BN3833" s="230"/>
      <c r="BO3833" s="230"/>
      <c r="BP3833" s="230"/>
      <c r="BQ3833" s="230"/>
      <c r="BR3833" s="230"/>
      <c r="BS3833" s="230"/>
      <c r="BT3833" s="230"/>
      <c r="BU3833" s="230"/>
      <c r="BV3833" s="230"/>
      <c r="BW3833" s="230"/>
      <c r="BX3833" s="230"/>
      <c r="BY3833" s="230"/>
      <c r="BZ3833" s="230"/>
      <c r="CA3833" s="230"/>
      <c r="CB3833" s="230"/>
      <c r="CC3833" s="230"/>
      <c r="CD3833" s="230"/>
      <c r="CE3833" s="230"/>
      <c r="CF3833" s="230"/>
      <c r="CG3833" s="230"/>
      <c r="CH3833" s="230"/>
      <c r="CI3833" s="230"/>
      <c r="CJ3833" s="230"/>
    </row>
    <row r="3834" spans="1:88" ht="14.25" customHeight="1">
      <c r="A3834" s="123"/>
      <c r="B3834" s="122"/>
      <c r="C3834" s="123"/>
      <c r="E3834" s="224"/>
      <c r="F3834" s="224"/>
      <c r="G3834" s="224"/>
      <c r="H3834" s="224"/>
      <c r="I3834" s="232"/>
      <c r="J3834" s="224"/>
      <c r="K3834" s="224"/>
      <c r="L3834" s="224"/>
      <c r="M3834" s="233"/>
      <c r="N3834" s="224"/>
      <c r="P3834" s="233"/>
      <c r="Q3834" s="154"/>
      <c r="R3834" s="154"/>
      <c r="S3834" s="154"/>
      <c r="T3834" s="154"/>
      <c r="U3834" s="236"/>
      <c r="V3834" s="225"/>
      <c r="W3834" s="246"/>
      <c r="X3834" s="247"/>
      <c r="Y3834" s="248"/>
      <c r="Z3834" s="249"/>
      <c r="AA3834" s="249"/>
      <c r="AB3834" s="256"/>
      <c r="AC3834" s="256"/>
      <c r="AD3834" s="230"/>
      <c r="AE3834" s="251"/>
      <c r="AF3834" s="252"/>
      <c r="AG3834" s="255"/>
      <c r="AH3834" s="253"/>
      <c r="AI3834" s="230"/>
      <c r="AJ3834" s="230"/>
      <c r="AK3834" s="230"/>
      <c r="AL3834" s="230"/>
      <c r="AM3834" s="230"/>
      <c r="AN3834" s="230"/>
      <c r="AO3834" s="230"/>
      <c r="AP3834" s="230"/>
      <c r="AQ3834" s="230"/>
      <c r="AR3834" s="249"/>
      <c r="AS3834" s="230"/>
      <c r="AT3834" s="230"/>
      <c r="AU3834" s="230"/>
      <c r="AV3834" s="230"/>
      <c r="AW3834" s="230"/>
      <c r="AX3834" s="230"/>
      <c r="AY3834" s="230"/>
      <c r="AZ3834" s="230"/>
      <c r="BA3834" s="230"/>
      <c r="BB3834" s="230"/>
      <c r="BC3834" s="230"/>
      <c r="BD3834" s="230"/>
      <c r="BE3834" s="230"/>
      <c r="BF3834" s="230"/>
      <c r="BG3834" s="230"/>
      <c r="BH3834" s="230"/>
      <c r="BI3834" s="230"/>
      <c r="BJ3834" s="230"/>
      <c r="BK3834" s="230"/>
      <c r="BL3834" s="230"/>
      <c r="BM3834" s="230"/>
      <c r="BN3834" s="230"/>
      <c r="BO3834" s="230"/>
      <c r="BP3834" s="230"/>
      <c r="BQ3834" s="230"/>
      <c r="BR3834" s="230"/>
      <c r="BS3834" s="230"/>
      <c r="BT3834" s="230"/>
      <c r="BU3834" s="230"/>
      <c r="BV3834" s="230"/>
      <c r="BW3834" s="230"/>
      <c r="BX3834" s="230"/>
      <c r="BY3834" s="230"/>
      <c r="BZ3834" s="230"/>
      <c r="CA3834" s="230"/>
      <c r="CB3834" s="230"/>
      <c r="CC3834" s="230"/>
      <c r="CD3834" s="230"/>
      <c r="CE3834" s="230"/>
      <c r="CF3834" s="230"/>
      <c r="CG3834" s="230"/>
      <c r="CH3834" s="230"/>
      <c r="CI3834" s="230"/>
      <c r="CJ3834" s="230"/>
    </row>
    <row r="3835" spans="1:88" ht="14.25" customHeight="1">
      <c r="A3835" s="123"/>
      <c r="B3835" s="122"/>
      <c r="C3835" s="123"/>
      <c r="E3835" s="224"/>
      <c r="F3835" s="224"/>
      <c r="G3835" s="224"/>
      <c r="H3835" s="224"/>
      <c r="I3835" s="232"/>
      <c r="J3835" s="224"/>
      <c r="K3835" s="224"/>
      <c r="L3835" s="224"/>
      <c r="M3835" s="233"/>
      <c r="N3835" s="224"/>
      <c r="P3835" s="233"/>
      <c r="Q3835" s="154"/>
      <c r="R3835" s="154"/>
      <c r="S3835" s="154"/>
      <c r="T3835" s="154"/>
      <c r="U3835" s="236"/>
      <c r="V3835" s="225"/>
      <c r="W3835" s="246"/>
      <c r="X3835" s="247"/>
      <c r="Y3835" s="248"/>
      <c r="Z3835" s="249"/>
      <c r="AA3835" s="249"/>
      <c r="AB3835" s="256"/>
      <c r="AC3835" s="256"/>
      <c r="AD3835" s="230"/>
      <c r="AE3835" s="251"/>
      <c r="AF3835" s="252"/>
      <c r="AG3835" s="255"/>
      <c r="AH3835" s="253"/>
      <c r="AI3835" s="230"/>
      <c r="AJ3835" s="230"/>
      <c r="AK3835" s="230"/>
      <c r="AL3835" s="230"/>
      <c r="AM3835" s="230"/>
      <c r="AN3835" s="230"/>
      <c r="AO3835" s="230"/>
      <c r="AP3835" s="230"/>
      <c r="AQ3835" s="230"/>
      <c r="AR3835" s="249"/>
      <c r="AS3835" s="230"/>
      <c r="AT3835" s="230"/>
      <c r="AU3835" s="230"/>
      <c r="AV3835" s="230"/>
      <c r="AW3835" s="230"/>
      <c r="AX3835" s="230"/>
      <c r="AY3835" s="230"/>
      <c r="AZ3835" s="230"/>
      <c r="BA3835" s="230"/>
      <c r="BB3835" s="230"/>
      <c r="BC3835" s="230"/>
      <c r="BD3835" s="230"/>
      <c r="BE3835" s="230"/>
      <c r="BF3835" s="230"/>
      <c r="BG3835" s="230"/>
      <c r="BH3835" s="230"/>
      <c r="BI3835" s="230"/>
      <c r="BJ3835" s="230"/>
      <c r="BK3835" s="230"/>
      <c r="BL3835" s="230"/>
      <c r="BM3835" s="230"/>
      <c r="BN3835" s="230"/>
      <c r="BO3835" s="230"/>
      <c r="BP3835" s="230"/>
      <c r="BQ3835" s="230"/>
      <c r="BR3835" s="230"/>
      <c r="BS3835" s="230"/>
      <c r="BT3835" s="230"/>
      <c r="BU3835" s="230"/>
      <c r="BV3835" s="230"/>
      <c r="BW3835" s="230"/>
      <c r="BX3835" s="230"/>
      <c r="BY3835" s="230"/>
      <c r="BZ3835" s="230"/>
      <c r="CA3835" s="230"/>
      <c r="CB3835" s="230"/>
      <c r="CC3835" s="230"/>
      <c r="CD3835" s="230"/>
      <c r="CE3835" s="230"/>
      <c r="CF3835" s="230"/>
      <c r="CG3835" s="230"/>
      <c r="CH3835" s="230"/>
      <c r="CI3835" s="230"/>
      <c r="CJ3835" s="230"/>
    </row>
    <row r="3836" spans="1:88" ht="14.25" customHeight="1">
      <c r="A3836" s="123"/>
      <c r="B3836" s="122"/>
      <c r="C3836" s="123"/>
      <c r="E3836" s="224"/>
      <c r="F3836" s="224"/>
      <c r="G3836" s="224"/>
      <c r="H3836" s="224"/>
      <c r="I3836" s="232"/>
      <c r="J3836" s="224"/>
      <c r="K3836" s="224"/>
      <c r="L3836" s="224"/>
      <c r="M3836" s="233"/>
      <c r="N3836" s="224"/>
      <c r="P3836" s="233"/>
      <c r="Q3836" s="154"/>
      <c r="R3836" s="154"/>
      <c r="S3836" s="154"/>
      <c r="T3836" s="154"/>
      <c r="U3836" s="236"/>
      <c r="V3836" s="225"/>
      <c r="W3836" s="246"/>
      <c r="X3836" s="247"/>
      <c r="Y3836" s="248"/>
      <c r="Z3836" s="249"/>
      <c r="AA3836" s="249"/>
      <c r="AB3836" s="256"/>
      <c r="AC3836" s="256"/>
      <c r="AD3836" s="230"/>
      <c r="AE3836" s="251"/>
      <c r="AF3836" s="252"/>
      <c r="AG3836" s="255"/>
      <c r="AH3836" s="253"/>
      <c r="AI3836" s="230"/>
      <c r="AJ3836" s="230"/>
      <c r="AK3836" s="230"/>
      <c r="AL3836" s="230"/>
      <c r="AM3836" s="230"/>
      <c r="AN3836" s="230"/>
      <c r="AO3836" s="230"/>
      <c r="AP3836" s="230"/>
      <c r="AQ3836" s="230"/>
      <c r="AR3836" s="249"/>
      <c r="AS3836" s="230"/>
      <c r="AT3836" s="230"/>
      <c r="AU3836" s="230"/>
      <c r="AV3836" s="230"/>
      <c r="AW3836" s="230"/>
      <c r="AX3836" s="230"/>
      <c r="AY3836" s="230"/>
      <c r="AZ3836" s="230"/>
      <c r="BA3836" s="230"/>
      <c r="BB3836" s="230"/>
      <c r="BC3836" s="230"/>
      <c r="BD3836" s="230"/>
      <c r="BE3836" s="230"/>
      <c r="BF3836" s="230"/>
      <c r="BG3836" s="230"/>
      <c r="BH3836" s="230"/>
      <c r="BI3836" s="230"/>
      <c r="BJ3836" s="230"/>
      <c r="BK3836" s="230"/>
      <c r="BL3836" s="230"/>
      <c r="BM3836" s="230"/>
      <c r="BN3836" s="230"/>
      <c r="BO3836" s="230"/>
      <c r="BP3836" s="230"/>
      <c r="BQ3836" s="230"/>
      <c r="BR3836" s="230"/>
      <c r="BS3836" s="230"/>
      <c r="BT3836" s="230"/>
      <c r="BU3836" s="230"/>
      <c r="BV3836" s="230"/>
      <c r="BW3836" s="230"/>
      <c r="BX3836" s="230"/>
      <c r="BY3836" s="230"/>
      <c r="BZ3836" s="230"/>
      <c r="CA3836" s="230"/>
      <c r="CB3836" s="230"/>
      <c r="CC3836" s="230"/>
      <c r="CD3836" s="230"/>
      <c r="CE3836" s="230"/>
      <c r="CF3836" s="230"/>
      <c r="CG3836" s="230"/>
      <c r="CH3836" s="230"/>
      <c r="CI3836" s="230"/>
      <c r="CJ3836" s="230"/>
    </row>
    <row r="3837" spans="1:88" ht="14.25" customHeight="1">
      <c r="A3837" s="123"/>
      <c r="B3837" s="122"/>
      <c r="C3837" s="123"/>
      <c r="E3837" s="224"/>
      <c r="F3837" s="224"/>
      <c r="G3837" s="224"/>
      <c r="H3837" s="224"/>
      <c r="I3837" s="232"/>
      <c r="J3837" s="224"/>
      <c r="K3837" s="224"/>
      <c r="L3837" s="224"/>
      <c r="M3837" s="233"/>
      <c r="N3837" s="224"/>
      <c r="P3837" s="233"/>
      <c r="Q3837" s="154"/>
      <c r="R3837" s="154"/>
      <c r="S3837" s="154"/>
      <c r="T3837" s="154"/>
      <c r="U3837" s="236"/>
      <c r="V3837" s="225"/>
      <c r="W3837" s="246"/>
      <c r="X3837" s="247"/>
      <c r="Y3837" s="248"/>
      <c r="Z3837" s="249"/>
      <c r="AA3837" s="249"/>
      <c r="AB3837" s="256"/>
      <c r="AC3837" s="256"/>
      <c r="AD3837" s="230"/>
      <c r="AE3837" s="251"/>
      <c r="AF3837" s="252"/>
      <c r="AG3837" s="255"/>
      <c r="AH3837" s="253"/>
      <c r="AI3837" s="230"/>
      <c r="AJ3837" s="230"/>
      <c r="AK3837" s="230"/>
      <c r="AL3837" s="230"/>
      <c r="AM3837" s="230"/>
      <c r="AN3837" s="230"/>
      <c r="AO3837" s="230"/>
      <c r="AP3837" s="230"/>
      <c r="AQ3837" s="230"/>
      <c r="AR3837" s="249"/>
      <c r="AS3837" s="230"/>
      <c r="AT3837" s="230"/>
      <c r="AU3837" s="230"/>
      <c r="AV3837" s="230"/>
      <c r="AW3837" s="230"/>
      <c r="AX3837" s="230"/>
      <c r="AY3837" s="230"/>
      <c r="AZ3837" s="230"/>
      <c r="BA3837" s="230"/>
      <c r="BB3837" s="230"/>
      <c r="BC3837" s="230"/>
      <c r="BD3837" s="230"/>
      <c r="BE3837" s="230"/>
      <c r="BF3837" s="230"/>
      <c r="BG3837" s="230"/>
      <c r="BH3837" s="230"/>
      <c r="BI3837" s="230"/>
      <c r="BJ3837" s="230"/>
      <c r="BK3837" s="230"/>
      <c r="BL3837" s="230"/>
      <c r="BM3837" s="230"/>
      <c r="BN3837" s="230"/>
      <c r="BO3837" s="230"/>
      <c r="BP3837" s="230"/>
      <c r="BQ3837" s="230"/>
      <c r="BR3837" s="230"/>
      <c r="BS3837" s="230"/>
      <c r="BT3837" s="230"/>
      <c r="BU3837" s="230"/>
      <c r="BV3837" s="230"/>
      <c r="BW3837" s="230"/>
      <c r="BX3837" s="230"/>
      <c r="BY3837" s="230"/>
      <c r="BZ3837" s="230"/>
      <c r="CA3837" s="230"/>
      <c r="CB3837" s="230"/>
      <c r="CC3837" s="230"/>
      <c r="CD3837" s="230"/>
      <c r="CE3837" s="230"/>
      <c r="CF3837" s="230"/>
      <c r="CG3837" s="230"/>
      <c r="CH3837" s="230"/>
      <c r="CI3837" s="230"/>
      <c r="CJ3837" s="230"/>
    </row>
    <row r="3838" spans="1:88" ht="14.25" customHeight="1">
      <c r="A3838" s="123"/>
      <c r="B3838" s="122"/>
      <c r="C3838" s="123"/>
      <c r="E3838" s="224"/>
      <c r="F3838" s="224"/>
      <c r="G3838" s="224"/>
      <c r="H3838" s="224"/>
      <c r="I3838" s="232"/>
      <c r="J3838" s="224"/>
      <c r="K3838" s="224"/>
      <c r="L3838" s="224"/>
      <c r="M3838" s="233"/>
      <c r="N3838" s="224"/>
      <c r="P3838" s="233"/>
      <c r="Q3838" s="154"/>
      <c r="R3838" s="154"/>
      <c r="S3838" s="154"/>
      <c r="T3838" s="154"/>
      <c r="U3838" s="236"/>
      <c r="V3838" s="225"/>
      <c r="W3838" s="246"/>
      <c r="X3838" s="247"/>
      <c r="Y3838" s="248"/>
      <c r="Z3838" s="249"/>
      <c r="AA3838" s="249"/>
      <c r="AB3838" s="256"/>
      <c r="AC3838" s="256"/>
      <c r="AD3838" s="230"/>
      <c r="AE3838" s="251"/>
      <c r="AF3838" s="252"/>
      <c r="AG3838" s="255"/>
      <c r="AH3838" s="253"/>
      <c r="AI3838" s="230"/>
      <c r="AJ3838" s="230"/>
      <c r="AK3838" s="230"/>
      <c r="AL3838" s="230"/>
      <c r="AM3838" s="230"/>
      <c r="AN3838" s="230"/>
      <c r="AO3838" s="230"/>
      <c r="AP3838" s="230"/>
      <c r="AQ3838" s="230"/>
      <c r="AR3838" s="249"/>
      <c r="AS3838" s="230"/>
      <c r="AT3838" s="230"/>
      <c r="AU3838" s="230"/>
      <c r="AV3838" s="230"/>
      <c r="AW3838" s="230"/>
      <c r="AX3838" s="230"/>
      <c r="AY3838" s="230"/>
      <c r="AZ3838" s="230"/>
      <c r="BA3838" s="230"/>
      <c r="BB3838" s="230"/>
      <c r="BC3838" s="230"/>
      <c r="BD3838" s="230"/>
      <c r="BE3838" s="230"/>
      <c r="BF3838" s="230"/>
      <c r="BG3838" s="230"/>
      <c r="BH3838" s="230"/>
      <c r="BI3838" s="230"/>
      <c r="BJ3838" s="230"/>
      <c r="BK3838" s="230"/>
      <c r="BL3838" s="230"/>
      <c r="BM3838" s="230"/>
      <c r="BN3838" s="230"/>
      <c r="BO3838" s="230"/>
      <c r="BP3838" s="230"/>
      <c r="BQ3838" s="230"/>
      <c r="BR3838" s="230"/>
      <c r="BS3838" s="230"/>
      <c r="BT3838" s="230"/>
      <c r="BU3838" s="230"/>
      <c r="BV3838" s="230"/>
      <c r="BW3838" s="230"/>
      <c r="BX3838" s="230"/>
      <c r="BY3838" s="230"/>
      <c r="BZ3838" s="230"/>
      <c r="CA3838" s="230"/>
      <c r="CB3838" s="230"/>
      <c r="CC3838" s="230"/>
      <c r="CD3838" s="230"/>
      <c r="CE3838" s="230"/>
      <c r="CF3838" s="230"/>
      <c r="CG3838" s="230"/>
      <c r="CH3838" s="230"/>
      <c r="CI3838" s="230"/>
      <c r="CJ3838" s="230"/>
    </row>
    <row r="3839" spans="1:88" ht="14.25" customHeight="1">
      <c r="A3839" s="123"/>
      <c r="B3839" s="122"/>
      <c r="C3839" s="123"/>
      <c r="E3839" s="224"/>
      <c r="F3839" s="224"/>
      <c r="G3839" s="224"/>
      <c r="H3839" s="224"/>
      <c r="I3839" s="232"/>
      <c r="J3839" s="224"/>
      <c r="K3839" s="224"/>
      <c r="L3839" s="224"/>
      <c r="M3839" s="233"/>
      <c r="N3839" s="224"/>
      <c r="P3839" s="233"/>
      <c r="Q3839" s="154"/>
      <c r="R3839" s="154"/>
      <c r="S3839" s="154"/>
      <c r="T3839" s="154"/>
      <c r="U3839" s="236"/>
      <c r="V3839" s="225"/>
      <c r="W3839" s="246"/>
      <c r="X3839" s="247"/>
      <c r="Y3839" s="248"/>
      <c r="Z3839" s="249"/>
      <c r="AA3839" s="249"/>
      <c r="AB3839" s="256"/>
      <c r="AC3839" s="256"/>
      <c r="AD3839" s="230"/>
      <c r="AE3839" s="251"/>
      <c r="AF3839" s="252"/>
      <c r="AG3839" s="255"/>
      <c r="AH3839" s="253"/>
      <c r="AI3839" s="230"/>
      <c r="AJ3839" s="230"/>
      <c r="AK3839" s="230"/>
      <c r="AL3839" s="230"/>
      <c r="AM3839" s="230"/>
      <c r="AN3839" s="230"/>
      <c r="AO3839" s="230"/>
      <c r="AP3839" s="230"/>
      <c r="AQ3839" s="230"/>
      <c r="AR3839" s="249"/>
      <c r="AS3839" s="230"/>
      <c r="AT3839" s="230"/>
      <c r="AU3839" s="230"/>
      <c r="AV3839" s="230"/>
      <c r="AW3839" s="230"/>
      <c r="AX3839" s="230"/>
      <c r="AY3839" s="230"/>
      <c r="AZ3839" s="230"/>
      <c r="BA3839" s="230"/>
      <c r="BB3839" s="230"/>
      <c r="BC3839" s="230"/>
      <c r="BD3839" s="230"/>
      <c r="BE3839" s="230"/>
      <c r="BF3839" s="230"/>
      <c r="BG3839" s="230"/>
      <c r="BH3839" s="230"/>
      <c r="BI3839" s="230"/>
      <c r="BJ3839" s="230"/>
      <c r="BK3839" s="230"/>
      <c r="BL3839" s="230"/>
      <c r="BM3839" s="230"/>
      <c r="BN3839" s="230"/>
      <c r="BO3839" s="230"/>
      <c r="BP3839" s="230"/>
      <c r="BQ3839" s="230"/>
      <c r="BR3839" s="230"/>
      <c r="BS3839" s="230"/>
      <c r="BT3839" s="230"/>
      <c r="BU3839" s="230"/>
      <c r="BV3839" s="230"/>
      <c r="BW3839" s="230"/>
      <c r="BX3839" s="230"/>
      <c r="BY3839" s="230"/>
      <c r="BZ3839" s="230"/>
      <c r="CA3839" s="230"/>
      <c r="CB3839" s="230"/>
      <c r="CC3839" s="230"/>
      <c r="CD3839" s="230"/>
      <c r="CE3839" s="230"/>
      <c r="CF3839" s="230"/>
      <c r="CG3839" s="230"/>
      <c r="CH3839" s="230"/>
      <c r="CI3839" s="230"/>
      <c r="CJ3839" s="230"/>
    </row>
    <row r="3840" spans="1:88" ht="14.25" customHeight="1">
      <c r="A3840" s="123"/>
      <c r="B3840" s="122"/>
      <c r="C3840" s="123"/>
      <c r="E3840" s="224"/>
      <c r="F3840" s="224"/>
      <c r="G3840" s="224"/>
      <c r="H3840" s="224"/>
      <c r="I3840" s="232"/>
      <c r="J3840" s="224"/>
      <c r="K3840" s="224"/>
      <c r="L3840" s="224"/>
      <c r="M3840" s="233"/>
      <c r="N3840" s="224"/>
      <c r="P3840" s="233"/>
      <c r="Q3840" s="154"/>
      <c r="R3840" s="154"/>
      <c r="S3840" s="154"/>
      <c r="T3840" s="154"/>
      <c r="U3840" s="236"/>
      <c r="V3840" s="225"/>
      <c r="W3840" s="246"/>
      <c r="X3840" s="247"/>
      <c r="Y3840" s="248"/>
      <c r="Z3840" s="249"/>
      <c r="AA3840" s="249"/>
      <c r="AB3840" s="256"/>
      <c r="AC3840" s="256"/>
      <c r="AD3840" s="230"/>
      <c r="AE3840" s="251"/>
      <c r="AF3840" s="252"/>
      <c r="AG3840" s="255"/>
      <c r="AH3840" s="253"/>
      <c r="AI3840" s="230"/>
      <c r="AJ3840" s="230"/>
      <c r="AK3840" s="230"/>
      <c r="AL3840" s="230"/>
      <c r="AM3840" s="230"/>
      <c r="AN3840" s="230"/>
      <c r="AO3840" s="230"/>
      <c r="AP3840" s="230"/>
      <c r="AQ3840" s="230"/>
      <c r="AR3840" s="249"/>
      <c r="AS3840" s="230"/>
      <c r="AT3840" s="230"/>
      <c r="AU3840" s="230"/>
      <c r="AV3840" s="230"/>
      <c r="AW3840" s="230"/>
      <c r="AX3840" s="230"/>
      <c r="AY3840" s="230"/>
      <c r="AZ3840" s="230"/>
      <c r="BA3840" s="230"/>
      <c r="BB3840" s="230"/>
      <c r="BC3840" s="230"/>
      <c r="BD3840" s="230"/>
      <c r="BE3840" s="230"/>
      <c r="BF3840" s="230"/>
      <c r="BG3840" s="230"/>
      <c r="BH3840" s="230"/>
      <c r="BI3840" s="230"/>
      <c r="BJ3840" s="230"/>
      <c r="BK3840" s="230"/>
      <c r="BL3840" s="230"/>
      <c r="BM3840" s="230"/>
      <c r="BN3840" s="230"/>
      <c r="BO3840" s="230"/>
      <c r="BP3840" s="230"/>
      <c r="BQ3840" s="230"/>
      <c r="BR3840" s="230"/>
      <c r="BS3840" s="230"/>
      <c r="BT3840" s="230"/>
      <c r="BU3840" s="230"/>
      <c r="BV3840" s="230"/>
      <c r="BW3840" s="230"/>
      <c r="BX3840" s="230"/>
      <c r="BY3840" s="230"/>
      <c r="BZ3840" s="230"/>
      <c r="CA3840" s="230"/>
      <c r="CB3840" s="230"/>
      <c r="CC3840" s="230"/>
      <c r="CD3840" s="230"/>
      <c r="CE3840" s="230"/>
      <c r="CF3840" s="230"/>
      <c r="CG3840" s="230"/>
      <c r="CH3840" s="230"/>
      <c r="CI3840" s="230"/>
      <c r="CJ3840" s="230"/>
    </row>
    <row r="3841" spans="1:88" ht="14.25" customHeight="1">
      <c r="A3841" s="123"/>
      <c r="B3841" s="122"/>
      <c r="C3841" s="123"/>
      <c r="E3841" s="224"/>
      <c r="F3841" s="224"/>
      <c r="G3841" s="224"/>
      <c r="H3841" s="224"/>
      <c r="I3841" s="232"/>
      <c r="J3841" s="224"/>
      <c r="K3841" s="224"/>
      <c r="L3841" s="224"/>
      <c r="M3841" s="233"/>
      <c r="N3841" s="224"/>
      <c r="P3841" s="233"/>
      <c r="Q3841" s="154"/>
      <c r="R3841" s="154"/>
      <c r="S3841" s="154"/>
      <c r="T3841" s="154"/>
      <c r="U3841" s="236"/>
      <c r="V3841" s="225"/>
      <c r="W3841" s="246"/>
      <c r="X3841" s="247"/>
      <c r="Y3841" s="248"/>
      <c r="Z3841" s="249"/>
      <c r="AA3841" s="249"/>
      <c r="AB3841" s="256"/>
      <c r="AC3841" s="256"/>
      <c r="AD3841" s="230"/>
      <c r="AE3841" s="251"/>
      <c r="AF3841" s="252"/>
      <c r="AG3841" s="255"/>
      <c r="AH3841" s="253"/>
      <c r="AI3841" s="230"/>
      <c r="AJ3841" s="230"/>
      <c r="AK3841" s="230"/>
      <c r="AL3841" s="230"/>
      <c r="AM3841" s="230"/>
      <c r="AN3841" s="230"/>
      <c r="AO3841" s="230"/>
      <c r="AP3841" s="230"/>
      <c r="AQ3841" s="230"/>
      <c r="AR3841" s="249"/>
      <c r="AS3841" s="230"/>
      <c r="AT3841" s="230"/>
      <c r="AU3841" s="230"/>
      <c r="AV3841" s="230"/>
      <c r="AW3841" s="230"/>
      <c r="AX3841" s="230"/>
      <c r="AY3841" s="230"/>
      <c r="AZ3841" s="230"/>
      <c r="BA3841" s="230"/>
      <c r="BB3841" s="230"/>
      <c r="BC3841" s="230"/>
      <c r="BD3841" s="230"/>
      <c r="BE3841" s="230"/>
      <c r="BF3841" s="230"/>
      <c r="BG3841" s="230"/>
      <c r="BH3841" s="230"/>
      <c r="BI3841" s="230"/>
      <c r="BJ3841" s="230"/>
      <c r="BK3841" s="230"/>
      <c r="BL3841" s="230"/>
      <c r="BM3841" s="230"/>
      <c r="BN3841" s="230"/>
      <c r="BO3841" s="230"/>
      <c r="BP3841" s="230"/>
      <c r="BQ3841" s="230"/>
      <c r="BR3841" s="230"/>
      <c r="BS3841" s="230"/>
      <c r="BT3841" s="230"/>
      <c r="BU3841" s="230"/>
      <c r="BV3841" s="230"/>
      <c r="BW3841" s="230"/>
      <c r="BX3841" s="230"/>
      <c r="BY3841" s="230"/>
      <c r="BZ3841" s="230"/>
      <c r="CA3841" s="230"/>
      <c r="CB3841" s="230"/>
      <c r="CC3841" s="230"/>
      <c r="CD3841" s="230"/>
      <c r="CE3841" s="230"/>
      <c r="CF3841" s="230"/>
      <c r="CG3841" s="230"/>
      <c r="CH3841" s="230"/>
      <c r="CI3841" s="230"/>
      <c r="CJ3841" s="230"/>
    </row>
    <row r="3842" spans="1:88" ht="14.25" customHeight="1">
      <c r="A3842" s="123"/>
      <c r="B3842" s="122"/>
      <c r="C3842" s="123"/>
      <c r="E3842" s="224"/>
      <c r="F3842" s="224"/>
      <c r="G3842" s="224"/>
      <c r="H3842" s="224"/>
      <c r="I3842" s="232"/>
      <c r="J3842" s="224"/>
      <c r="K3842" s="224"/>
      <c r="L3842" s="224"/>
      <c r="M3842" s="233"/>
      <c r="N3842" s="224"/>
      <c r="P3842" s="233"/>
      <c r="Q3842" s="154"/>
      <c r="R3842" s="154"/>
      <c r="S3842" s="154"/>
      <c r="T3842" s="154"/>
      <c r="U3842" s="236"/>
      <c r="V3842" s="225"/>
      <c r="W3842" s="246"/>
      <c r="X3842" s="247"/>
      <c r="Y3842" s="248"/>
      <c r="Z3842" s="249"/>
      <c r="AA3842" s="249"/>
      <c r="AB3842" s="256"/>
      <c r="AC3842" s="256"/>
      <c r="AD3842" s="230"/>
      <c r="AE3842" s="251"/>
      <c r="AF3842" s="252"/>
      <c r="AG3842" s="255"/>
      <c r="AH3842" s="253"/>
      <c r="AI3842" s="230"/>
      <c r="AJ3842" s="230"/>
      <c r="AK3842" s="230"/>
      <c r="AL3842" s="230"/>
      <c r="AM3842" s="230"/>
      <c r="AN3842" s="230"/>
      <c r="AO3842" s="230"/>
      <c r="AP3842" s="230"/>
      <c r="AQ3842" s="230"/>
      <c r="AR3842" s="249"/>
      <c r="AS3842" s="230"/>
      <c r="AT3842" s="230"/>
      <c r="AU3842" s="230"/>
      <c r="AV3842" s="230"/>
      <c r="AW3842" s="230"/>
      <c r="AX3842" s="230"/>
      <c r="AY3842" s="230"/>
      <c r="AZ3842" s="230"/>
      <c r="BA3842" s="230"/>
      <c r="BB3842" s="230"/>
      <c r="BC3842" s="230"/>
      <c r="BD3842" s="230"/>
      <c r="BE3842" s="230"/>
      <c r="BF3842" s="230"/>
      <c r="BG3842" s="230"/>
      <c r="BH3842" s="230"/>
      <c r="BI3842" s="230"/>
      <c r="BJ3842" s="230"/>
      <c r="BK3842" s="230"/>
      <c r="BL3842" s="230"/>
      <c r="BM3842" s="230"/>
      <c r="BN3842" s="230"/>
      <c r="BO3842" s="230"/>
      <c r="BP3842" s="230"/>
      <c r="BQ3842" s="230"/>
      <c r="BR3842" s="230"/>
      <c r="BS3842" s="230"/>
      <c r="BT3842" s="230"/>
      <c r="BU3842" s="230"/>
      <c r="BV3842" s="230"/>
      <c r="BW3842" s="230"/>
      <c r="BX3842" s="230"/>
      <c r="BY3842" s="230"/>
      <c r="BZ3842" s="230"/>
      <c r="CA3842" s="230"/>
      <c r="CB3842" s="230"/>
      <c r="CC3842" s="230"/>
      <c r="CD3842" s="230"/>
      <c r="CE3842" s="230"/>
      <c r="CF3842" s="230"/>
      <c r="CG3842" s="230"/>
      <c r="CH3842" s="230"/>
      <c r="CI3842" s="230"/>
      <c r="CJ3842" s="230"/>
    </row>
    <row r="3843" spans="1:88" ht="14.25" customHeight="1">
      <c r="A3843" s="123"/>
      <c r="B3843" s="122"/>
      <c r="C3843" s="123"/>
      <c r="E3843" s="224"/>
      <c r="F3843" s="224"/>
      <c r="G3843" s="224"/>
      <c r="H3843" s="224"/>
      <c r="I3843" s="232"/>
      <c r="J3843" s="224"/>
      <c r="K3843" s="224"/>
      <c r="L3843" s="224"/>
      <c r="M3843" s="233"/>
      <c r="N3843" s="224"/>
      <c r="P3843" s="233"/>
      <c r="Q3843" s="154"/>
      <c r="R3843" s="154"/>
      <c r="S3843" s="154"/>
      <c r="T3843" s="154"/>
      <c r="U3843" s="236"/>
      <c r="V3843" s="225"/>
      <c r="W3843" s="246"/>
      <c r="X3843" s="247"/>
      <c r="Y3843" s="248"/>
      <c r="Z3843" s="249"/>
      <c r="AA3843" s="249"/>
      <c r="AB3843" s="256"/>
      <c r="AC3843" s="256"/>
      <c r="AD3843" s="230"/>
      <c r="AE3843" s="251"/>
      <c r="AF3843" s="252"/>
      <c r="AG3843" s="255"/>
      <c r="AH3843" s="253"/>
      <c r="AI3843" s="230"/>
      <c r="AJ3843" s="230"/>
      <c r="AK3843" s="230"/>
      <c r="AL3843" s="230"/>
      <c r="AM3843" s="230"/>
      <c r="AN3843" s="230"/>
      <c r="AO3843" s="230"/>
      <c r="AP3843" s="230"/>
      <c r="AQ3843" s="230"/>
      <c r="AR3843" s="249"/>
      <c r="AS3843" s="230"/>
      <c r="AT3843" s="230"/>
      <c r="AU3843" s="230"/>
      <c r="AV3843" s="230"/>
      <c r="AW3843" s="230"/>
      <c r="AX3843" s="230"/>
      <c r="AY3843" s="230"/>
      <c r="AZ3843" s="230"/>
      <c r="BA3843" s="230"/>
      <c r="BB3843" s="230"/>
      <c r="BC3843" s="230"/>
      <c r="BD3843" s="230"/>
      <c r="BE3843" s="230"/>
      <c r="BF3843" s="230"/>
      <c r="BG3843" s="230"/>
      <c r="BH3843" s="230"/>
      <c r="BI3843" s="230"/>
      <c r="BJ3843" s="230"/>
      <c r="BK3843" s="230"/>
      <c r="BL3843" s="230"/>
      <c r="BM3843" s="230"/>
      <c r="BN3843" s="230"/>
      <c r="BO3843" s="230"/>
      <c r="BP3843" s="230"/>
      <c r="BQ3843" s="230"/>
      <c r="BR3843" s="230"/>
      <c r="BS3843" s="230"/>
      <c r="BT3843" s="230"/>
      <c r="BU3843" s="230"/>
      <c r="BV3843" s="230"/>
      <c r="BW3843" s="230"/>
      <c r="BX3843" s="230"/>
      <c r="BY3843" s="230"/>
      <c r="BZ3843" s="230"/>
      <c r="CA3843" s="230"/>
      <c r="CB3843" s="230"/>
      <c r="CC3843" s="230"/>
      <c r="CD3843" s="230"/>
      <c r="CE3843" s="230"/>
      <c r="CF3843" s="230"/>
      <c r="CG3843" s="230"/>
      <c r="CH3843" s="230"/>
      <c r="CI3843" s="230"/>
      <c r="CJ3843" s="230"/>
    </row>
    <row r="3844" spans="1:88" ht="14.25" customHeight="1">
      <c r="A3844" s="123"/>
      <c r="B3844" s="122"/>
      <c r="C3844" s="123"/>
      <c r="E3844" s="224"/>
      <c r="F3844" s="224"/>
      <c r="G3844" s="224"/>
      <c r="H3844" s="224"/>
      <c r="I3844" s="232"/>
      <c r="J3844" s="224"/>
      <c r="K3844" s="224"/>
      <c r="L3844" s="224"/>
      <c r="M3844" s="233"/>
      <c r="N3844" s="224"/>
      <c r="P3844" s="233"/>
      <c r="Q3844" s="154"/>
      <c r="R3844" s="154"/>
      <c r="S3844" s="154"/>
      <c r="T3844" s="154"/>
      <c r="U3844" s="236"/>
      <c r="V3844" s="225"/>
      <c r="W3844" s="246"/>
      <c r="X3844" s="247"/>
      <c r="Y3844" s="248"/>
      <c r="Z3844" s="249"/>
      <c r="AA3844" s="249"/>
      <c r="AB3844" s="256"/>
      <c r="AC3844" s="256"/>
      <c r="AD3844" s="230"/>
      <c r="AE3844" s="251"/>
      <c r="AF3844" s="252"/>
      <c r="AG3844" s="255"/>
      <c r="AH3844" s="253"/>
      <c r="AI3844" s="230"/>
      <c r="AJ3844" s="230"/>
      <c r="AK3844" s="230"/>
      <c r="AL3844" s="230"/>
      <c r="AM3844" s="230"/>
      <c r="AN3844" s="230"/>
      <c r="AO3844" s="230"/>
      <c r="AP3844" s="230"/>
      <c r="AQ3844" s="230"/>
      <c r="AR3844" s="249"/>
      <c r="AS3844" s="230"/>
      <c r="AT3844" s="230"/>
      <c r="AU3844" s="230"/>
      <c r="AV3844" s="230"/>
      <c r="AW3844" s="230"/>
      <c r="AX3844" s="230"/>
      <c r="AY3844" s="230"/>
      <c r="AZ3844" s="230"/>
      <c r="BA3844" s="230"/>
      <c r="BB3844" s="230"/>
      <c r="BC3844" s="230"/>
      <c r="BD3844" s="230"/>
      <c r="BE3844" s="230"/>
      <c r="BF3844" s="230"/>
      <c r="BG3844" s="230"/>
      <c r="BH3844" s="230"/>
      <c r="BI3844" s="230"/>
      <c r="BJ3844" s="230"/>
      <c r="BK3844" s="230"/>
      <c r="BL3844" s="230"/>
      <c r="BM3844" s="230"/>
      <c r="BN3844" s="230"/>
      <c r="BO3844" s="230"/>
      <c r="BP3844" s="230"/>
      <c r="BQ3844" s="230"/>
      <c r="BR3844" s="230"/>
      <c r="BS3844" s="230"/>
      <c r="BT3844" s="230"/>
      <c r="BU3844" s="230"/>
      <c r="BV3844" s="230"/>
      <c r="BW3844" s="230"/>
      <c r="BX3844" s="230"/>
      <c r="BY3844" s="230"/>
      <c r="BZ3844" s="230"/>
      <c r="CA3844" s="230"/>
      <c r="CB3844" s="230"/>
      <c r="CC3844" s="230"/>
      <c r="CD3844" s="230"/>
      <c r="CE3844" s="230"/>
      <c r="CF3844" s="230"/>
      <c r="CG3844" s="230"/>
      <c r="CH3844" s="230"/>
      <c r="CI3844" s="230"/>
      <c r="CJ3844" s="230"/>
    </row>
    <row r="3845" spans="1:88" ht="14.25" customHeight="1">
      <c r="A3845" s="123"/>
      <c r="B3845" s="122"/>
      <c r="C3845" s="123"/>
      <c r="E3845" s="224"/>
      <c r="F3845" s="224"/>
      <c r="G3845" s="224"/>
      <c r="H3845" s="224"/>
      <c r="I3845" s="232"/>
      <c r="J3845" s="224"/>
      <c r="K3845" s="224"/>
      <c r="L3845" s="224"/>
      <c r="M3845" s="233"/>
      <c r="N3845" s="224"/>
      <c r="P3845" s="233"/>
      <c r="Q3845" s="154"/>
      <c r="R3845" s="154"/>
      <c r="S3845" s="154"/>
      <c r="T3845" s="154"/>
      <c r="U3845" s="236"/>
      <c r="V3845" s="225"/>
      <c r="W3845" s="246"/>
      <c r="X3845" s="247"/>
      <c r="Y3845" s="248"/>
      <c r="Z3845" s="249"/>
      <c r="AA3845" s="249"/>
      <c r="AB3845" s="256"/>
      <c r="AC3845" s="256"/>
      <c r="AD3845" s="230"/>
      <c r="AE3845" s="251"/>
      <c r="AF3845" s="252"/>
      <c r="AG3845" s="255"/>
      <c r="AH3845" s="253"/>
      <c r="AI3845" s="230"/>
      <c r="AJ3845" s="230"/>
      <c r="AK3845" s="230"/>
      <c r="AL3845" s="230"/>
      <c r="AM3845" s="230"/>
      <c r="AN3845" s="230"/>
      <c r="AO3845" s="230"/>
      <c r="AP3845" s="230"/>
      <c r="AQ3845" s="230"/>
      <c r="AR3845" s="249"/>
      <c r="AS3845" s="230"/>
      <c r="AT3845" s="230"/>
      <c r="AU3845" s="230"/>
      <c r="AV3845" s="230"/>
      <c r="AW3845" s="230"/>
      <c r="AX3845" s="230"/>
      <c r="AY3845" s="230"/>
      <c r="AZ3845" s="230"/>
      <c r="BA3845" s="230"/>
      <c r="BB3845" s="230"/>
      <c r="BC3845" s="230"/>
      <c r="BD3845" s="230"/>
      <c r="BE3845" s="230"/>
      <c r="BF3845" s="230"/>
      <c r="BG3845" s="230"/>
      <c r="BH3845" s="230"/>
      <c r="BI3845" s="230"/>
      <c r="BJ3845" s="230"/>
      <c r="BK3845" s="230"/>
      <c r="BL3845" s="230"/>
      <c r="BM3845" s="230"/>
      <c r="BN3845" s="230"/>
      <c r="BO3845" s="230"/>
      <c r="BP3845" s="230"/>
      <c r="BQ3845" s="230"/>
      <c r="BR3845" s="230"/>
      <c r="BS3845" s="230"/>
      <c r="BT3845" s="230"/>
      <c r="BU3845" s="230"/>
      <c r="BV3845" s="230"/>
      <c r="BW3845" s="230"/>
      <c r="BX3845" s="230"/>
      <c r="BY3845" s="230"/>
      <c r="BZ3845" s="230"/>
      <c r="CA3845" s="230"/>
      <c r="CB3845" s="230"/>
      <c r="CC3845" s="230"/>
      <c r="CD3845" s="230"/>
      <c r="CE3845" s="230"/>
      <c r="CF3845" s="230"/>
      <c r="CG3845" s="230"/>
      <c r="CH3845" s="230"/>
      <c r="CI3845" s="230"/>
      <c r="CJ3845" s="230"/>
    </row>
    <row r="3846" spans="1:88" ht="14.25" customHeight="1">
      <c r="A3846" s="123"/>
      <c r="B3846" s="122"/>
      <c r="C3846" s="123"/>
      <c r="E3846" s="224"/>
      <c r="F3846" s="224"/>
      <c r="G3846" s="224"/>
      <c r="H3846" s="224"/>
      <c r="I3846" s="232"/>
      <c r="J3846" s="224"/>
      <c r="K3846" s="224"/>
      <c r="L3846" s="224"/>
      <c r="M3846" s="233"/>
      <c r="N3846" s="224"/>
      <c r="P3846" s="233"/>
      <c r="Q3846" s="154"/>
      <c r="R3846" s="154"/>
      <c r="S3846" s="154"/>
      <c r="T3846" s="154"/>
      <c r="U3846" s="236"/>
      <c r="V3846" s="225"/>
      <c r="W3846" s="246"/>
      <c r="X3846" s="247"/>
      <c r="Y3846" s="248"/>
      <c r="Z3846" s="249"/>
      <c r="AA3846" s="249"/>
      <c r="AB3846" s="256"/>
      <c r="AC3846" s="256"/>
      <c r="AD3846" s="230"/>
      <c r="AE3846" s="251"/>
      <c r="AF3846" s="252"/>
      <c r="AG3846" s="255"/>
      <c r="AH3846" s="253"/>
      <c r="AI3846" s="230"/>
      <c r="AJ3846" s="230"/>
      <c r="AK3846" s="230"/>
      <c r="AL3846" s="230"/>
      <c r="AM3846" s="230"/>
      <c r="AN3846" s="230"/>
      <c r="AO3846" s="230"/>
      <c r="AP3846" s="230"/>
      <c r="AQ3846" s="230"/>
      <c r="AR3846" s="249"/>
      <c r="AS3846" s="230"/>
      <c r="AT3846" s="230"/>
      <c r="AU3846" s="230"/>
      <c r="AV3846" s="230"/>
      <c r="AW3846" s="230"/>
      <c r="AX3846" s="230"/>
      <c r="AY3846" s="230"/>
      <c r="AZ3846" s="230"/>
      <c r="BA3846" s="230"/>
      <c r="BB3846" s="230"/>
      <c r="BC3846" s="230"/>
      <c r="BD3846" s="230"/>
      <c r="BE3846" s="230"/>
      <c r="BF3846" s="230"/>
      <c r="BG3846" s="230"/>
      <c r="BH3846" s="230"/>
      <c r="BI3846" s="230"/>
      <c r="BJ3846" s="230"/>
      <c r="BK3846" s="230"/>
      <c r="BL3846" s="230"/>
      <c r="BM3846" s="230"/>
      <c r="BN3846" s="230"/>
      <c r="BO3846" s="230"/>
      <c r="BP3846" s="230"/>
      <c r="BQ3846" s="230"/>
      <c r="BR3846" s="230"/>
      <c r="BS3846" s="230"/>
      <c r="BT3846" s="230"/>
      <c r="BU3846" s="230"/>
      <c r="BV3846" s="230"/>
      <c r="BW3846" s="230"/>
      <c r="BX3846" s="230"/>
      <c r="BY3846" s="230"/>
      <c r="BZ3846" s="230"/>
      <c r="CA3846" s="230"/>
      <c r="CB3846" s="230"/>
      <c r="CC3846" s="230"/>
      <c r="CD3846" s="230"/>
      <c r="CE3846" s="230"/>
      <c r="CF3846" s="230"/>
      <c r="CG3846" s="230"/>
      <c r="CH3846" s="230"/>
      <c r="CI3846" s="230"/>
      <c r="CJ3846" s="230"/>
    </row>
    <row r="3847" spans="1:88" ht="14.25" customHeight="1">
      <c r="A3847" s="123"/>
      <c r="B3847" s="122"/>
      <c r="C3847" s="123"/>
      <c r="E3847" s="224"/>
      <c r="F3847" s="224"/>
      <c r="G3847" s="224"/>
      <c r="H3847" s="224"/>
      <c r="I3847" s="232"/>
      <c r="J3847" s="224"/>
      <c r="K3847" s="224"/>
      <c r="L3847" s="224"/>
      <c r="M3847" s="233"/>
      <c r="N3847" s="224"/>
      <c r="P3847" s="233"/>
      <c r="Q3847" s="154"/>
      <c r="R3847" s="154"/>
      <c r="S3847" s="154"/>
      <c r="T3847" s="154"/>
      <c r="U3847" s="236"/>
      <c r="V3847" s="225"/>
      <c r="W3847" s="246"/>
      <c r="X3847" s="247"/>
      <c r="Y3847" s="248"/>
      <c r="Z3847" s="249"/>
      <c r="AA3847" s="249"/>
      <c r="AB3847" s="256"/>
      <c r="AC3847" s="256"/>
      <c r="AD3847" s="230"/>
      <c r="AE3847" s="251"/>
      <c r="AF3847" s="252"/>
      <c r="AG3847" s="255"/>
      <c r="AH3847" s="253"/>
      <c r="AI3847" s="230"/>
      <c r="AJ3847" s="230"/>
      <c r="AK3847" s="230"/>
      <c r="AL3847" s="230"/>
      <c r="AM3847" s="230"/>
      <c r="AN3847" s="230"/>
      <c r="AO3847" s="230"/>
      <c r="AP3847" s="230"/>
      <c r="AQ3847" s="230"/>
      <c r="AR3847" s="249"/>
      <c r="AS3847" s="230"/>
      <c r="AT3847" s="230"/>
      <c r="AU3847" s="230"/>
      <c r="AV3847" s="230"/>
      <c r="AW3847" s="230"/>
      <c r="AX3847" s="230"/>
      <c r="AY3847" s="230"/>
      <c r="AZ3847" s="230"/>
      <c r="BA3847" s="230"/>
      <c r="BB3847" s="230"/>
      <c r="BC3847" s="230"/>
      <c r="BD3847" s="230"/>
      <c r="BE3847" s="230"/>
      <c r="BF3847" s="230"/>
      <c r="BG3847" s="230"/>
      <c r="BH3847" s="230"/>
      <c r="BI3847" s="230"/>
      <c r="BJ3847" s="230"/>
      <c r="BK3847" s="230"/>
      <c r="BL3847" s="230"/>
      <c r="BM3847" s="230"/>
      <c r="BN3847" s="230"/>
      <c r="BO3847" s="230"/>
      <c r="BP3847" s="230"/>
      <c r="BQ3847" s="230"/>
      <c r="BR3847" s="230"/>
      <c r="BS3847" s="230"/>
      <c r="BT3847" s="230"/>
      <c r="BU3847" s="230"/>
      <c r="BV3847" s="230"/>
      <c r="BW3847" s="230"/>
      <c r="BX3847" s="230"/>
      <c r="BY3847" s="230"/>
      <c r="BZ3847" s="230"/>
      <c r="CA3847" s="230"/>
      <c r="CB3847" s="230"/>
      <c r="CC3847" s="230"/>
      <c r="CD3847" s="230"/>
      <c r="CE3847" s="230"/>
      <c r="CF3847" s="230"/>
      <c r="CG3847" s="230"/>
      <c r="CH3847" s="230"/>
      <c r="CI3847" s="230"/>
      <c r="CJ3847" s="230"/>
    </row>
    <row r="3848" spans="1:88" ht="14.25" customHeight="1">
      <c r="A3848" s="123"/>
      <c r="B3848" s="122"/>
      <c r="C3848" s="123"/>
      <c r="E3848" s="224"/>
      <c r="F3848" s="224"/>
      <c r="G3848" s="224"/>
      <c r="H3848" s="224"/>
      <c r="I3848" s="232"/>
      <c r="J3848" s="224"/>
      <c r="K3848" s="224"/>
      <c r="L3848" s="224"/>
      <c r="M3848" s="233"/>
      <c r="N3848" s="224"/>
      <c r="P3848" s="233"/>
      <c r="Q3848" s="154"/>
      <c r="R3848" s="154"/>
      <c r="S3848" s="154"/>
      <c r="T3848" s="154"/>
      <c r="U3848" s="236"/>
      <c r="V3848" s="225"/>
      <c r="W3848" s="246"/>
      <c r="X3848" s="247"/>
      <c r="Y3848" s="248"/>
      <c r="Z3848" s="249"/>
      <c r="AA3848" s="249"/>
      <c r="AB3848" s="256"/>
      <c r="AC3848" s="256"/>
      <c r="AD3848" s="230"/>
      <c r="AE3848" s="251"/>
      <c r="AF3848" s="252"/>
      <c r="AG3848" s="255"/>
      <c r="AH3848" s="253"/>
      <c r="AI3848" s="230"/>
      <c r="AJ3848" s="230"/>
      <c r="AK3848" s="230"/>
      <c r="AL3848" s="230"/>
      <c r="AM3848" s="230"/>
      <c r="AN3848" s="230"/>
      <c r="AO3848" s="230"/>
      <c r="AP3848" s="230"/>
      <c r="AQ3848" s="230"/>
      <c r="AR3848" s="249"/>
      <c r="AS3848" s="230"/>
      <c r="AT3848" s="230"/>
      <c r="AU3848" s="230"/>
      <c r="AV3848" s="230"/>
      <c r="AW3848" s="230"/>
      <c r="AX3848" s="230"/>
      <c r="AY3848" s="230"/>
      <c r="AZ3848" s="230"/>
      <c r="BA3848" s="230"/>
      <c r="BB3848" s="230"/>
      <c r="BC3848" s="230"/>
      <c r="BD3848" s="230"/>
      <c r="BE3848" s="230"/>
      <c r="BF3848" s="230"/>
      <c r="BG3848" s="230"/>
      <c r="BH3848" s="230"/>
      <c r="BI3848" s="230"/>
      <c r="BJ3848" s="230"/>
      <c r="BK3848" s="230"/>
      <c r="BL3848" s="230"/>
      <c r="BM3848" s="230"/>
      <c r="BN3848" s="230"/>
      <c r="BO3848" s="230"/>
      <c r="BP3848" s="230"/>
      <c r="BQ3848" s="230"/>
      <c r="BR3848" s="230"/>
      <c r="BS3848" s="230"/>
      <c r="BT3848" s="230"/>
      <c r="BU3848" s="230"/>
      <c r="BV3848" s="230"/>
      <c r="BW3848" s="230"/>
      <c r="BX3848" s="230"/>
      <c r="BY3848" s="230"/>
      <c r="BZ3848" s="230"/>
      <c r="CA3848" s="230"/>
      <c r="CB3848" s="230"/>
      <c r="CC3848" s="230"/>
      <c r="CD3848" s="230"/>
      <c r="CE3848" s="230"/>
      <c r="CF3848" s="230"/>
      <c r="CG3848" s="230"/>
      <c r="CH3848" s="230"/>
      <c r="CI3848" s="230"/>
      <c r="CJ3848" s="230"/>
    </row>
    <row r="3849" spans="1:88" ht="14.25" customHeight="1">
      <c r="A3849" s="123"/>
      <c r="B3849" s="122"/>
      <c r="C3849" s="123"/>
      <c r="E3849" s="224"/>
      <c r="F3849" s="224"/>
      <c r="G3849" s="224"/>
      <c r="H3849" s="224"/>
      <c r="I3849" s="232"/>
      <c r="J3849" s="224"/>
      <c r="K3849" s="224"/>
      <c r="L3849" s="224"/>
      <c r="M3849" s="233"/>
      <c r="N3849" s="224"/>
      <c r="P3849" s="233"/>
      <c r="Q3849" s="154"/>
      <c r="R3849" s="154"/>
      <c r="S3849" s="154"/>
      <c r="T3849" s="154"/>
      <c r="U3849" s="236"/>
      <c r="V3849" s="225"/>
      <c r="W3849" s="246"/>
      <c r="X3849" s="247"/>
      <c r="Y3849" s="248"/>
      <c r="Z3849" s="249"/>
      <c r="AA3849" s="249"/>
      <c r="AB3849" s="256"/>
      <c r="AC3849" s="256"/>
      <c r="AD3849" s="230"/>
      <c r="AE3849" s="251"/>
      <c r="AF3849" s="252"/>
      <c r="AG3849" s="255"/>
      <c r="AH3849" s="253"/>
      <c r="AI3849" s="230"/>
      <c r="AJ3849" s="230"/>
      <c r="AK3849" s="230"/>
      <c r="AL3849" s="230"/>
      <c r="AM3849" s="230"/>
      <c r="AN3849" s="230"/>
      <c r="AO3849" s="230"/>
      <c r="AP3849" s="230"/>
      <c r="AQ3849" s="230"/>
      <c r="AR3849" s="249"/>
      <c r="AS3849" s="230"/>
      <c r="AT3849" s="230"/>
      <c r="AU3849" s="230"/>
      <c r="AV3849" s="230"/>
      <c r="AW3849" s="230"/>
      <c r="AX3849" s="230"/>
      <c r="AY3849" s="230"/>
      <c r="AZ3849" s="230"/>
      <c r="BA3849" s="230"/>
      <c r="BB3849" s="230"/>
      <c r="BC3849" s="230"/>
      <c r="BD3849" s="230"/>
      <c r="BE3849" s="230"/>
      <c r="BF3849" s="230"/>
      <c r="BG3849" s="230"/>
      <c r="BH3849" s="230"/>
      <c r="BI3849" s="230"/>
      <c r="BJ3849" s="230"/>
      <c r="BK3849" s="230"/>
      <c r="BL3849" s="230"/>
      <c r="BM3849" s="230"/>
      <c r="BN3849" s="230"/>
      <c r="BO3849" s="230"/>
      <c r="BP3849" s="230"/>
      <c r="BQ3849" s="230"/>
      <c r="BR3849" s="230"/>
      <c r="BS3849" s="230"/>
      <c r="BT3849" s="230"/>
      <c r="BU3849" s="230"/>
      <c r="BV3849" s="230"/>
      <c r="BW3849" s="230"/>
      <c r="BX3849" s="230"/>
      <c r="BY3849" s="230"/>
      <c r="BZ3849" s="230"/>
      <c r="CA3849" s="230"/>
      <c r="CB3849" s="230"/>
      <c r="CC3849" s="230"/>
      <c r="CD3849" s="230"/>
      <c r="CE3849" s="230"/>
      <c r="CF3849" s="230"/>
      <c r="CG3849" s="230"/>
      <c r="CH3849" s="230"/>
      <c r="CI3849" s="230"/>
      <c r="CJ3849" s="230"/>
    </row>
    <row r="3850" spans="1:88" ht="14.25" customHeight="1">
      <c r="A3850" s="123"/>
      <c r="B3850" s="122"/>
      <c r="C3850" s="123"/>
      <c r="E3850" s="224"/>
      <c r="F3850" s="224"/>
      <c r="G3850" s="224"/>
      <c r="H3850" s="224"/>
      <c r="I3850" s="232"/>
      <c r="J3850" s="224"/>
      <c r="K3850" s="224"/>
      <c r="L3850" s="224"/>
      <c r="M3850" s="233"/>
      <c r="N3850" s="224"/>
      <c r="P3850" s="233"/>
      <c r="Q3850" s="154"/>
      <c r="R3850" s="154"/>
      <c r="S3850" s="154"/>
      <c r="T3850" s="154"/>
      <c r="U3850" s="236"/>
      <c r="V3850" s="225"/>
      <c r="W3850" s="246"/>
      <c r="X3850" s="247"/>
      <c r="Y3850" s="248"/>
      <c r="Z3850" s="249"/>
      <c r="AA3850" s="249"/>
      <c r="AB3850" s="256"/>
      <c r="AC3850" s="256"/>
      <c r="AD3850" s="230"/>
      <c r="AE3850" s="251"/>
      <c r="AF3850" s="252"/>
      <c r="AG3850" s="255"/>
      <c r="AH3850" s="253"/>
      <c r="AI3850" s="230"/>
      <c r="AJ3850" s="230"/>
      <c r="AK3850" s="230"/>
      <c r="AL3850" s="230"/>
      <c r="AM3850" s="230"/>
      <c r="AN3850" s="230"/>
      <c r="AO3850" s="230"/>
      <c r="AP3850" s="230"/>
      <c r="AQ3850" s="230"/>
      <c r="AR3850" s="249"/>
      <c r="AS3850" s="230"/>
      <c r="AT3850" s="230"/>
      <c r="AU3850" s="230"/>
      <c r="AV3850" s="230"/>
      <c r="AW3850" s="230"/>
      <c r="AX3850" s="230"/>
      <c r="AY3850" s="230"/>
      <c r="AZ3850" s="230"/>
      <c r="BA3850" s="230"/>
      <c r="BB3850" s="230"/>
      <c r="BC3850" s="230"/>
      <c r="BD3850" s="230"/>
      <c r="BE3850" s="230"/>
      <c r="BF3850" s="230"/>
      <c r="BG3850" s="230"/>
      <c r="BH3850" s="230"/>
      <c r="BI3850" s="230"/>
      <c r="BJ3850" s="230"/>
      <c r="BK3850" s="230"/>
      <c r="BL3850" s="230"/>
      <c r="BM3850" s="230"/>
      <c r="BN3850" s="230"/>
      <c r="BO3850" s="230"/>
      <c r="BP3850" s="230"/>
      <c r="BQ3850" s="230"/>
      <c r="BR3850" s="230"/>
      <c r="BS3850" s="230"/>
      <c r="BT3850" s="230"/>
      <c r="BU3850" s="230"/>
      <c r="BV3850" s="230"/>
      <c r="BW3850" s="230"/>
      <c r="BX3850" s="230"/>
      <c r="BY3850" s="230"/>
      <c r="BZ3850" s="230"/>
      <c r="CA3850" s="230"/>
      <c r="CB3850" s="230"/>
      <c r="CC3850" s="230"/>
      <c r="CD3850" s="230"/>
      <c r="CE3850" s="230"/>
      <c r="CF3850" s="230"/>
      <c r="CG3850" s="230"/>
      <c r="CH3850" s="230"/>
      <c r="CI3850" s="230"/>
      <c r="CJ3850" s="230"/>
    </row>
    <row r="3851" spans="1:88" ht="14.25" customHeight="1">
      <c r="A3851" s="123"/>
      <c r="B3851" s="122"/>
      <c r="C3851" s="123"/>
      <c r="E3851" s="224"/>
      <c r="F3851" s="224"/>
      <c r="G3851" s="224"/>
      <c r="H3851" s="224"/>
      <c r="I3851" s="232"/>
      <c r="J3851" s="224"/>
      <c r="K3851" s="224"/>
      <c r="L3851" s="224"/>
      <c r="M3851" s="233"/>
      <c r="N3851" s="224"/>
      <c r="P3851" s="233"/>
      <c r="Q3851" s="154"/>
      <c r="R3851" s="154"/>
      <c r="S3851" s="154"/>
      <c r="T3851" s="154"/>
      <c r="U3851" s="236"/>
      <c r="V3851" s="225"/>
      <c r="W3851" s="246"/>
      <c r="X3851" s="247"/>
      <c r="Y3851" s="248"/>
      <c r="Z3851" s="249"/>
      <c r="AA3851" s="249"/>
      <c r="AB3851" s="256"/>
      <c r="AC3851" s="256"/>
      <c r="AD3851" s="230"/>
      <c r="AE3851" s="251"/>
      <c r="AF3851" s="252"/>
      <c r="AG3851" s="255"/>
      <c r="AH3851" s="253"/>
      <c r="AI3851" s="230"/>
      <c r="AJ3851" s="230"/>
      <c r="AK3851" s="230"/>
      <c r="AL3851" s="230"/>
      <c r="AM3851" s="230"/>
      <c r="AN3851" s="230"/>
      <c r="AO3851" s="230"/>
      <c r="AP3851" s="230"/>
      <c r="AQ3851" s="230"/>
      <c r="AR3851" s="249"/>
      <c r="AS3851" s="230"/>
      <c r="AT3851" s="230"/>
      <c r="AU3851" s="230"/>
      <c r="AV3851" s="230"/>
      <c r="AW3851" s="230"/>
      <c r="AX3851" s="230"/>
      <c r="AY3851" s="230"/>
      <c r="AZ3851" s="230"/>
      <c r="BA3851" s="230"/>
      <c r="BB3851" s="230"/>
      <c r="BC3851" s="230"/>
      <c r="BD3851" s="230"/>
      <c r="BE3851" s="230"/>
      <c r="BF3851" s="230"/>
      <c r="BG3851" s="230"/>
      <c r="BH3851" s="230"/>
      <c r="BI3851" s="230"/>
      <c r="BJ3851" s="230"/>
      <c r="BK3851" s="230"/>
      <c r="BL3851" s="230"/>
      <c r="BM3851" s="230"/>
      <c r="BN3851" s="230"/>
      <c r="BO3851" s="230"/>
      <c r="BP3851" s="230"/>
      <c r="BQ3851" s="230"/>
      <c r="BR3851" s="230"/>
      <c r="BS3851" s="230"/>
      <c r="BT3851" s="230"/>
      <c r="BU3851" s="230"/>
      <c r="BV3851" s="230"/>
      <c r="BW3851" s="230"/>
      <c r="BX3851" s="230"/>
      <c r="BY3851" s="230"/>
      <c r="BZ3851" s="230"/>
      <c r="CA3851" s="230"/>
      <c r="CB3851" s="230"/>
      <c r="CC3851" s="230"/>
      <c r="CD3851" s="230"/>
      <c r="CE3851" s="230"/>
      <c r="CF3851" s="230"/>
      <c r="CG3851" s="230"/>
      <c r="CH3851" s="230"/>
      <c r="CI3851" s="230"/>
      <c r="CJ3851" s="230"/>
    </row>
    <row r="3852" spans="1:88" ht="14.25" customHeight="1">
      <c r="A3852" s="123"/>
      <c r="B3852" s="122"/>
      <c r="C3852" s="123"/>
      <c r="E3852" s="224"/>
      <c r="F3852" s="224"/>
      <c r="G3852" s="224"/>
      <c r="H3852" s="224"/>
      <c r="I3852" s="232"/>
      <c r="J3852" s="224"/>
      <c r="K3852" s="224"/>
      <c r="L3852" s="224"/>
      <c r="M3852" s="233"/>
      <c r="N3852" s="224"/>
      <c r="P3852" s="233"/>
      <c r="Q3852" s="154"/>
      <c r="R3852" s="154"/>
      <c r="S3852" s="154"/>
      <c r="T3852" s="154"/>
      <c r="U3852" s="236"/>
      <c r="V3852" s="225"/>
      <c r="W3852" s="246"/>
      <c r="X3852" s="247"/>
      <c r="Y3852" s="248"/>
      <c r="Z3852" s="249"/>
      <c r="AA3852" s="249"/>
      <c r="AB3852" s="256"/>
      <c r="AC3852" s="256"/>
      <c r="AD3852" s="230"/>
      <c r="AE3852" s="251"/>
      <c r="AF3852" s="252"/>
      <c r="AG3852" s="255"/>
      <c r="AH3852" s="253"/>
      <c r="AI3852" s="230"/>
      <c r="AJ3852" s="230"/>
      <c r="AK3852" s="230"/>
      <c r="AL3852" s="230"/>
      <c r="AM3852" s="230"/>
      <c r="AN3852" s="230"/>
      <c r="AO3852" s="230"/>
      <c r="AP3852" s="230"/>
      <c r="AQ3852" s="230"/>
      <c r="AR3852" s="249"/>
      <c r="AS3852" s="230"/>
      <c r="AT3852" s="230"/>
      <c r="AU3852" s="230"/>
      <c r="AV3852" s="230"/>
      <c r="AW3852" s="230"/>
      <c r="AX3852" s="230"/>
      <c r="AY3852" s="230"/>
      <c r="AZ3852" s="230"/>
      <c r="BA3852" s="230"/>
      <c r="BB3852" s="230"/>
      <c r="BC3852" s="230"/>
      <c r="BD3852" s="230"/>
      <c r="BE3852" s="230"/>
      <c r="BF3852" s="230"/>
      <c r="BG3852" s="230"/>
      <c r="BH3852" s="230"/>
      <c r="BI3852" s="230"/>
      <c r="BJ3852" s="230"/>
      <c r="BK3852" s="230"/>
      <c r="BL3852" s="230"/>
      <c r="BM3852" s="230"/>
      <c r="BN3852" s="230"/>
      <c r="BO3852" s="230"/>
      <c r="BP3852" s="230"/>
      <c r="BQ3852" s="230"/>
      <c r="BR3852" s="230"/>
      <c r="BS3852" s="230"/>
      <c r="BT3852" s="230"/>
      <c r="BU3852" s="230"/>
      <c r="BV3852" s="230"/>
      <c r="BW3852" s="230"/>
      <c r="BX3852" s="230"/>
      <c r="BY3852" s="230"/>
      <c r="BZ3852" s="230"/>
      <c r="CA3852" s="230"/>
      <c r="CB3852" s="230"/>
      <c r="CC3852" s="230"/>
      <c r="CD3852" s="230"/>
      <c r="CE3852" s="230"/>
      <c r="CF3852" s="230"/>
      <c r="CG3852" s="230"/>
      <c r="CH3852" s="230"/>
      <c r="CI3852" s="230"/>
      <c r="CJ3852" s="230"/>
    </row>
    <row r="3853" spans="1:88" ht="14.25" customHeight="1">
      <c r="A3853" s="123"/>
      <c r="B3853" s="122"/>
      <c r="C3853" s="123"/>
      <c r="E3853" s="224"/>
      <c r="F3853" s="224"/>
      <c r="G3853" s="224"/>
      <c r="H3853" s="224"/>
      <c r="I3853" s="232"/>
      <c r="J3853" s="224"/>
      <c r="K3853" s="224"/>
      <c r="L3853" s="224"/>
      <c r="M3853" s="233"/>
      <c r="N3853" s="224"/>
      <c r="P3853" s="233"/>
      <c r="Q3853" s="154"/>
      <c r="R3853" s="154"/>
      <c r="S3853" s="154"/>
      <c r="T3853" s="154"/>
      <c r="U3853" s="236"/>
      <c r="V3853" s="225"/>
      <c r="W3853" s="246"/>
      <c r="X3853" s="247"/>
      <c r="Y3853" s="248"/>
      <c r="Z3853" s="249"/>
      <c r="AA3853" s="249"/>
      <c r="AB3853" s="256"/>
      <c r="AC3853" s="256"/>
      <c r="AD3853" s="230"/>
      <c r="AE3853" s="251"/>
      <c r="AF3853" s="252"/>
      <c r="AG3853" s="255"/>
      <c r="AH3853" s="253"/>
      <c r="AI3853" s="230"/>
      <c r="AJ3853" s="230"/>
      <c r="AK3853" s="230"/>
      <c r="AL3853" s="230"/>
      <c r="AM3853" s="230"/>
      <c r="AN3853" s="230"/>
      <c r="AO3853" s="230"/>
      <c r="AP3853" s="230"/>
      <c r="AQ3853" s="230"/>
      <c r="AR3853" s="249"/>
      <c r="AS3853" s="230"/>
      <c r="AT3853" s="230"/>
      <c r="AU3853" s="230"/>
      <c r="AV3853" s="230"/>
      <c r="AW3853" s="230"/>
      <c r="AX3853" s="230"/>
      <c r="AY3853" s="230"/>
      <c r="AZ3853" s="230"/>
      <c r="BA3853" s="230"/>
      <c r="BB3853" s="230"/>
      <c r="BC3853" s="230"/>
      <c r="BD3853" s="230"/>
      <c r="BE3853" s="230"/>
      <c r="BF3853" s="230"/>
      <c r="BG3853" s="230"/>
      <c r="BH3853" s="230"/>
      <c r="BI3853" s="230"/>
      <c r="BJ3853" s="230"/>
      <c r="BK3853" s="230"/>
      <c r="BL3853" s="230"/>
      <c r="BM3853" s="230"/>
      <c r="BN3853" s="230"/>
      <c r="BO3853" s="230"/>
      <c r="BP3853" s="230"/>
      <c r="BQ3853" s="230"/>
      <c r="BR3853" s="230"/>
      <c r="BS3853" s="230"/>
      <c r="BT3853" s="230"/>
      <c r="BU3853" s="230"/>
      <c r="BV3853" s="230"/>
      <c r="BW3853" s="230"/>
      <c r="BX3853" s="230"/>
      <c r="BY3853" s="230"/>
      <c r="BZ3853" s="230"/>
      <c r="CA3853" s="230"/>
      <c r="CB3853" s="230"/>
      <c r="CC3853" s="230"/>
      <c r="CD3853" s="230"/>
      <c r="CE3853" s="230"/>
      <c r="CF3853" s="230"/>
      <c r="CG3853" s="230"/>
      <c r="CH3853" s="230"/>
      <c r="CI3853" s="230"/>
      <c r="CJ3853" s="230"/>
    </row>
    <row r="3854" spans="1:88" ht="14.25" customHeight="1">
      <c r="A3854" s="123"/>
      <c r="B3854" s="122"/>
      <c r="C3854" s="123"/>
      <c r="E3854" s="224"/>
      <c r="F3854" s="224"/>
      <c r="G3854" s="224"/>
      <c r="H3854" s="224"/>
      <c r="I3854" s="232"/>
      <c r="J3854" s="224"/>
      <c r="K3854" s="224"/>
      <c r="L3854" s="224"/>
      <c r="M3854" s="233"/>
      <c r="N3854" s="224"/>
      <c r="P3854" s="233"/>
      <c r="Q3854" s="154"/>
      <c r="R3854" s="154"/>
      <c r="S3854" s="154"/>
      <c r="T3854" s="154"/>
      <c r="U3854" s="236"/>
      <c r="V3854" s="225"/>
      <c r="W3854" s="246"/>
      <c r="X3854" s="247"/>
      <c r="Y3854" s="248"/>
      <c r="Z3854" s="249"/>
      <c r="AA3854" s="249"/>
      <c r="AB3854" s="256"/>
      <c r="AC3854" s="256"/>
      <c r="AD3854" s="230"/>
      <c r="AE3854" s="251"/>
      <c r="AF3854" s="252"/>
      <c r="AG3854" s="255"/>
      <c r="AH3854" s="253"/>
      <c r="AI3854" s="230"/>
      <c r="AJ3854" s="230"/>
      <c r="AK3854" s="230"/>
      <c r="AL3854" s="230"/>
      <c r="AM3854" s="230"/>
      <c r="AN3854" s="230"/>
      <c r="AO3854" s="230"/>
      <c r="AP3854" s="230"/>
      <c r="AQ3854" s="230"/>
      <c r="AR3854" s="249"/>
      <c r="AS3854" s="230"/>
      <c r="AT3854" s="230"/>
      <c r="AU3854" s="230"/>
      <c r="AV3854" s="230"/>
      <c r="AW3854" s="230"/>
      <c r="AX3854" s="230"/>
      <c r="AY3854" s="230"/>
      <c r="AZ3854" s="230"/>
      <c r="BA3854" s="230"/>
      <c r="BB3854" s="230"/>
      <c r="BC3854" s="230"/>
      <c r="BD3854" s="230"/>
      <c r="BE3854" s="230"/>
      <c r="BF3854" s="230"/>
      <c r="BG3854" s="230"/>
      <c r="BH3854" s="230"/>
      <c r="BI3854" s="230"/>
      <c r="BJ3854" s="230"/>
      <c r="BK3854" s="230"/>
      <c r="BL3854" s="230"/>
      <c r="BM3854" s="230"/>
      <c r="BN3854" s="230"/>
      <c r="BO3854" s="230"/>
      <c r="BP3854" s="230"/>
      <c r="BQ3854" s="230"/>
      <c r="BR3854" s="230"/>
      <c r="BS3854" s="230"/>
      <c r="BT3854" s="230"/>
      <c r="BU3854" s="230"/>
      <c r="BV3854" s="230"/>
      <c r="BW3854" s="230"/>
      <c r="BX3854" s="230"/>
      <c r="BY3854" s="230"/>
      <c r="BZ3854" s="230"/>
      <c r="CA3854" s="230"/>
      <c r="CB3854" s="230"/>
      <c r="CC3854" s="230"/>
      <c r="CD3854" s="230"/>
      <c r="CE3854" s="230"/>
      <c r="CF3854" s="230"/>
      <c r="CG3854" s="230"/>
      <c r="CH3854" s="230"/>
      <c r="CI3854" s="230"/>
      <c r="CJ3854" s="230"/>
    </row>
    <row r="3855" spans="1:88" ht="14.25" customHeight="1">
      <c r="A3855" s="123"/>
      <c r="B3855" s="122"/>
      <c r="C3855" s="123"/>
      <c r="E3855" s="224"/>
      <c r="F3855" s="224"/>
      <c r="G3855" s="224"/>
      <c r="H3855" s="224"/>
      <c r="I3855" s="232"/>
      <c r="J3855" s="224"/>
      <c r="K3855" s="224"/>
      <c r="L3855" s="224"/>
      <c r="M3855" s="233"/>
      <c r="N3855" s="224"/>
      <c r="P3855" s="233"/>
      <c r="Q3855" s="154"/>
      <c r="R3855" s="154"/>
      <c r="S3855" s="154"/>
      <c r="T3855" s="154"/>
      <c r="U3855" s="236"/>
      <c r="V3855" s="225"/>
      <c r="W3855" s="246"/>
      <c r="X3855" s="247"/>
      <c r="Y3855" s="248"/>
      <c r="Z3855" s="249"/>
      <c r="AA3855" s="249"/>
      <c r="AB3855" s="256"/>
      <c r="AC3855" s="256"/>
      <c r="AD3855" s="230"/>
      <c r="AE3855" s="251"/>
      <c r="AF3855" s="252"/>
      <c r="AG3855" s="255"/>
      <c r="AH3855" s="253"/>
      <c r="AI3855" s="230"/>
      <c r="AJ3855" s="230"/>
      <c r="AK3855" s="230"/>
      <c r="AL3855" s="230"/>
      <c r="AM3855" s="230"/>
      <c r="AN3855" s="230"/>
      <c r="AO3855" s="230"/>
      <c r="AP3855" s="230"/>
      <c r="AQ3855" s="230"/>
      <c r="AR3855" s="249"/>
      <c r="AS3855" s="230"/>
      <c r="AT3855" s="230"/>
      <c r="AU3855" s="230"/>
      <c r="AV3855" s="230"/>
      <c r="AW3855" s="230"/>
      <c r="AX3855" s="230"/>
      <c r="AY3855" s="230"/>
      <c r="AZ3855" s="230"/>
      <c r="BA3855" s="230"/>
      <c r="BB3855" s="230"/>
      <c r="BC3855" s="230"/>
      <c r="BD3855" s="230"/>
      <c r="BE3855" s="230"/>
      <c r="BF3855" s="230"/>
      <c r="BG3855" s="230"/>
      <c r="BH3855" s="230"/>
      <c r="BI3855" s="230"/>
      <c r="BJ3855" s="230"/>
      <c r="BK3855" s="230"/>
      <c r="BL3855" s="230"/>
      <c r="BM3855" s="230"/>
      <c r="BN3855" s="230"/>
      <c r="BO3855" s="230"/>
      <c r="BP3855" s="230"/>
      <c r="BQ3855" s="230"/>
      <c r="BR3855" s="230"/>
      <c r="BS3855" s="230"/>
      <c r="BT3855" s="230"/>
      <c r="BU3855" s="230"/>
      <c r="BV3855" s="230"/>
      <c r="BW3855" s="230"/>
      <c r="BX3855" s="230"/>
      <c r="BY3855" s="230"/>
      <c r="BZ3855" s="230"/>
      <c r="CA3855" s="230"/>
      <c r="CB3855" s="230"/>
      <c r="CC3855" s="230"/>
      <c r="CD3855" s="230"/>
      <c r="CE3855" s="230"/>
      <c r="CF3855" s="230"/>
      <c r="CG3855" s="230"/>
      <c r="CH3855" s="230"/>
      <c r="CI3855" s="230"/>
      <c r="CJ3855" s="230"/>
    </row>
    <row r="3856" spans="1:88" ht="14.25" customHeight="1">
      <c r="A3856" s="123"/>
      <c r="B3856" s="122"/>
      <c r="C3856" s="123"/>
      <c r="E3856" s="224"/>
      <c r="F3856" s="224"/>
      <c r="G3856" s="224"/>
      <c r="H3856" s="224"/>
      <c r="I3856" s="232"/>
      <c r="J3856" s="224"/>
      <c r="K3856" s="224"/>
      <c r="L3856" s="224"/>
      <c r="M3856" s="233"/>
      <c r="N3856" s="224"/>
      <c r="P3856" s="233"/>
      <c r="Q3856" s="154"/>
      <c r="R3856" s="154"/>
      <c r="S3856" s="154"/>
      <c r="T3856" s="154"/>
      <c r="U3856" s="236"/>
      <c r="V3856" s="225"/>
      <c r="W3856" s="246"/>
      <c r="X3856" s="247"/>
      <c r="Y3856" s="248"/>
      <c r="Z3856" s="249"/>
      <c r="AA3856" s="249"/>
      <c r="AB3856" s="256"/>
      <c r="AC3856" s="256"/>
      <c r="AD3856" s="230"/>
      <c r="AE3856" s="251"/>
      <c r="AF3856" s="252"/>
      <c r="AG3856" s="255"/>
      <c r="AH3856" s="253"/>
      <c r="AI3856" s="230"/>
      <c r="AJ3856" s="230"/>
      <c r="AK3856" s="230"/>
      <c r="AL3856" s="230"/>
      <c r="AM3856" s="230"/>
      <c r="AN3856" s="230"/>
      <c r="AO3856" s="230"/>
      <c r="AP3856" s="230"/>
      <c r="AQ3856" s="230"/>
      <c r="AR3856" s="249"/>
      <c r="AS3856" s="230"/>
      <c r="AT3856" s="230"/>
      <c r="AU3856" s="230"/>
      <c r="AV3856" s="230"/>
      <c r="AW3856" s="230"/>
      <c r="AX3856" s="230"/>
      <c r="AY3856" s="230"/>
      <c r="AZ3856" s="230"/>
      <c r="BA3856" s="230"/>
      <c r="BB3856" s="230"/>
      <c r="BC3856" s="230"/>
      <c r="BD3856" s="230"/>
      <c r="BE3856" s="230"/>
      <c r="BF3856" s="230"/>
      <c r="BG3856" s="230"/>
      <c r="BH3856" s="230"/>
      <c r="BI3856" s="230"/>
      <c r="BJ3856" s="230"/>
      <c r="BK3856" s="230"/>
      <c r="BL3856" s="230"/>
      <c r="BM3856" s="230"/>
      <c r="BN3856" s="230"/>
      <c r="BO3856" s="230"/>
      <c r="BP3856" s="230"/>
      <c r="BQ3856" s="230"/>
      <c r="BR3856" s="230"/>
      <c r="BS3856" s="230"/>
      <c r="BT3856" s="230"/>
      <c r="BU3856" s="230"/>
      <c r="BV3856" s="230"/>
      <c r="BW3856" s="230"/>
      <c r="BX3856" s="230"/>
      <c r="BY3856" s="230"/>
      <c r="BZ3856" s="230"/>
      <c r="CA3856" s="230"/>
      <c r="CB3856" s="230"/>
      <c r="CC3856" s="230"/>
      <c r="CD3856" s="230"/>
      <c r="CE3856" s="230"/>
      <c r="CF3856" s="230"/>
      <c r="CG3856" s="230"/>
      <c r="CH3856" s="230"/>
      <c r="CI3856" s="230"/>
      <c r="CJ3856" s="230"/>
    </row>
    <row r="3857" spans="1:88" ht="14.25" customHeight="1">
      <c r="A3857" s="123"/>
      <c r="B3857" s="122"/>
      <c r="C3857" s="123"/>
      <c r="E3857" s="224"/>
      <c r="F3857" s="224"/>
      <c r="G3857" s="224"/>
      <c r="H3857" s="224"/>
      <c r="I3857" s="232"/>
      <c r="J3857" s="224"/>
      <c r="K3857" s="224"/>
      <c r="L3857" s="224"/>
      <c r="M3857" s="233"/>
      <c r="N3857" s="224"/>
      <c r="P3857" s="233"/>
      <c r="Q3857" s="154"/>
      <c r="R3857" s="154"/>
      <c r="S3857" s="154"/>
      <c r="T3857" s="154"/>
      <c r="U3857" s="236"/>
      <c r="V3857" s="225"/>
      <c r="W3857" s="246"/>
      <c r="X3857" s="247"/>
      <c r="Y3857" s="248"/>
      <c r="Z3857" s="249"/>
      <c r="AA3857" s="249"/>
      <c r="AB3857" s="256"/>
      <c r="AC3857" s="256"/>
      <c r="AD3857" s="230"/>
      <c r="AE3857" s="251"/>
      <c r="AF3857" s="252"/>
      <c r="AG3857" s="255"/>
      <c r="AH3857" s="253"/>
      <c r="AI3857" s="230"/>
      <c r="AJ3857" s="230"/>
      <c r="AK3857" s="230"/>
      <c r="AL3857" s="230"/>
      <c r="AM3857" s="230"/>
      <c r="AN3857" s="230"/>
      <c r="AO3857" s="230"/>
      <c r="AP3857" s="230"/>
      <c r="AQ3857" s="230"/>
      <c r="AR3857" s="249"/>
      <c r="AS3857" s="230"/>
      <c r="AT3857" s="230"/>
      <c r="AU3857" s="230"/>
      <c r="AV3857" s="230"/>
      <c r="AW3857" s="230"/>
      <c r="AX3857" s="230"/>
      <c r="AY3857" s="230"/>
      <c r="AZ3857" s="230"/>
      <c r="BA3857" s="230"/>
      <c r="BB3857" s="230"/>
      <c r="BC3857" s="230"/>
      <c r="BD3857" s="230"/>
      <c r="BE3857" s="230"/>
      <c r="BF3857" s="230"/>
      <c r="BG3857" s="230"/>
      <c r="BH3857" s="230"/>
      <c r="BI3857" s="230"/>
      <c r="BJ3857" s="230"/>
      <c r="BK3857" s="230"/>
      <c r="BL3857" s="230"/>
      <c r="BM3857" s="230"/>
      <c r="BN3857" s="230"/>
      <c r="BO3857" s="230"/>
      <c r="BP3857" s="230"/>
      <c r="BQ3857" s="230"/>
      <c r="BR3857" s="230"/>
      <c r="BS3857" s="230"/>
      <c r="BT3857" s="230"/>
      <c r="BU3857" s="230"/>
      <c r="BV3857" s="230"/>
      <c r="BW3857" s="230"/>
      <c r="BX3857" s="230"/>
      <c r="BY3857" s="230"/>
      <c r="BZ3857" s="230"/>
      <c r="CA3857" s="230"/>
      <c r="CB3857" s="230"/>
      <c r="CC3857" s="230"/>
      <c r="CD3857" s="230"/>
      <c r="CE3857" s="230"/>
      <c r="CF3857" s="230"/>
      <c r="CG3857" s="230"/>
      <c r="CH3857" s="230"/>
      <c r="CI3857" s="230"/>
      <c r="CJ3857" s="230"/>
    </row>
    <row r="3858" spans="1:88" ht="14.25" customHeight="1">
      <c r="A3858" s="123"/>
      <c r="B3858" s="122"/>
      <c r="C3858" s="123"/>
      <c r="E3858" s="224"/>
      <c r="F3858" s="224"/>
      <c r="G3858" s="224"/>
      <c r="H3858" s="224"/>
      <c r="I3858" s="232"/>
      <c r="J3858" s="224"/>
      <c r="K3858" s="224"/>
      <c r="L3858" s="224"/>
      <c r="M3858" s="233"/>
      <c r="N3858" s="224"/>
      <c r="P3858" s="233"/>
      <c r="Q3858" s="154"/>
      <c r="R3858" s="154"/>
      <c r="S3858" s="154"/>
      <c r="T3858" s="154"/>
      <c r="U3858" s="236"/>
      <c r="V3858" s="225"/>
      <c r="W3858" s="246"/>
      <c r="X3858" s="247"/>
      <c r="Y3858" s="248"/>
      <c r="Z3858" s="249"/>
      <c r="AA3858" s="249"/>
      <c r="AB3858" s="256"/>
      <c r="AC3858" s="256"/>
      <c r="AD3858" s="230"/>
      <c r="AE3858" s="251"/>
      <c r="AF3858" s="252"/>
      <c r="AG3858" s="255"/>
      <c r="AH3858" s="253"/>
      <c r="AI3858" s="230"/>
      <c r="AJ3858" s="230"/>
      <c r="AK3858" s="230"/>
      <c r="AL3858" s="230"/>
      <c r="AM3858" s="230"/>
      <c r="AN3858" s="230"/>
      <c r="AO3858" s="230"/>
      <c r="AP3858" s="230"/>
      <c r="AQ3858" s="230"/>
      <c r="AR3858" s="249"/>
      <c r="AS3858" s="230"/>
      <c r="AT3858" s="230"/>
      <c r="AU3858" s="230"/>
      <c r="AV3858" s="230"/>
      <c r="AW3858" s="230"/>
      <c r="AX3858" s="230"/>
      <c r="AY3858" s="230"/>
      <c r="AZ3858" s="230"/>
      <c r="BA3858" s="230"/>
      <c r="BB3858" s="230"/>
      <c r="BC3858" s="230"/>
      <c r="BD3858" s="230"/>
      <c r="BE3858" s="230"/>
      <c r="BF3858" s="230"/>
      <c r="BG3858" s="230"/>
      <c r="BH3858" s="230"/>
      <c r="BI3858" s="230"/>
      <c r="BJ3858" s="230"/>
      <c r="BK3858" s="230"/>
      <c r="BL3858" s="230"/>
      <c r="BM3858" s="230"/>
      <c r="BN3858" s="230"/>
      <c r="BO3858" s="230"/>
      <c r="BP3858" s="230"/>
      <c r="BQ3858" s="230"/>
      <c r="BR3858" s="230"/>
      <c r="BS3858" s="230"/>
      <c r="BT3858" s="230"/>
      <c r="BU3858" s="230"/>
      <c r="BV3858" s="230"/>
      <c r="BW3858" s="230"/>
      <c r="BX3858" s="230"/>
      <c r="BY3858" s="230"/>
      <c r="BZ3858" s="230"/>
      <c r="CA3858" s="230"/>
      <c r="CB3858" s="230"/>
      <c r="CC3858" s="230"/>
      <c r="CD3858" s="230"/>
      <c r="CE3858" s="230"/>
      <c r="CF3858" s="230"/>
      <c r="CG3858" s="230"/>
      <c r="CH3858" s="230"/>
      <c r="CI3858" s="230"/>
      <c r="CJ3858" s="230"/>
    </row>
    <row r="3859" spans="1:88" ht="14.25" customHeight="1">
      <c r="A3859" s="123"/>
      <c r="B3859" s="122"/>
      <c r="C3859" s="123"/>
      <c r="E3859" s="224"/>
      <c r="F3859" s="224"/>
      <c r="G3859" s="224"/>
      <c r="H3859" s="224"/>
      <c r="I3859" s="232"/>
      <c r="J3859" s="224"/>
      <c r="K3859" s="224"/>
      <c r="L3859" s="224"/>
      <c r="M3859" s="233"/>
      <c r="N3859" s="224"/>
      <c r="P3859" s="233"/>
      <c r="Q3859" s="154"/>
      <c r="R3859" s="154"/>
      <c r="S3859" s="154"/>
      <c r="T3859" s="154"/>
      <c r="U3859" s="236"/>
      <c r="V3859" s="225"/>
      <c r="W3859" s="246"/>
      <c r="X3859" s="247"/>
      <c r="Y3859" s="248"/>
      <c r="Z3859" s="249"/>
      <c r="AA3859" s="249"/>
      <c r="AB3859" s="256"/>
      <c r="AC3859" s="256"/>
      <c r="AD3859" s="230"/>
      <c r="AE3859" s="251"/>
      <c r="AF3859" s="252"/>
      <c r="AG3859" s="255"/>
      <c r="AH3859" s="253"/>
      <c r="AI3859" s="230"/>
      <c r="AJ3859" s="230"/>
      <c r="AK3859" s="230"/>
      <c r="AL3859" s="230"/>
      <c r="AM3859" s="230"/>
      <c r="AN3859" s="230"/>
      <c r="AO3859" s="230"/>
      <c r="AP3859" s="230"/>
      <c r="AQ3859" s="230"/>
      <c r="AR3859" s="249"/>
      <c r="AS3859" s="230"/>
      <c r="AT3859" s="230"/>
      <c r="AU3859" s="230"/>
      <c r="AV3859" s="230"/>
      <c r="AW3859" s="230"/>
      <c r="AX3859" s="230"/>
      <c r="AY3859" s="230"/>
      <c r="AZ3859" s="230"/>
      <c r="BA3859" s="230"/>
      <c r="BB3859" s="230"/>
      <c r="BC3859" s="230"/>
      <c r="BD3859" s="230"/>
      <c r="BE3859" s="230"/>
      <c r="BF3859" s="230"/>
      <c r="BG3859" s="230"/>
      <c r="BH3859" s="230"/>
      <c r="BI3859" s="230"/>
      <c r="BJ3859" s="230"/>
      <c r="BK3859" s="230"/>
      <c r="BL3859" s="230"/>
      <c r="BM3859" s="230"/>
      <c r="BN3859" s="230"/>
      <c r="BO3859" s="230"/>
      <c r="BP3859" s="230"/>
      <c r="BQ3859" s="230"/>
      <c r="BR3859" s="230"/>
      <c r="BS3859" s="230"/>
      <c r="BT3859" s="230"/>
      <c r="BU3859" s="230"/>
      <c r="BV3859" s="230"/>
      <c r="BW3859" s="230"/>
      <c r="BX3859" s="230"/>
      <c r="BY3859" s="230"/>
      <c r="BZ3859" s="230"/>
      <c r="CA3859" s="230"/>
      <c r="CB3859" s="230"/>
      <c r="CC3859" s="230"/>
      <c r="CD3859" s="230"/>
      <c r="CE3859" s="230"/>
      <c r="CF3859" s="230"/>
      <c r="CG3859" s="230"/>
      <c r="CH3859" s="230"/>
      <c r="CI3859" s="230"/>
      <c r="CJ3859" s="230"/>
    </row>
    <row r="3860" spans="1:88" ht="14.25" customHeight="1">
      <c r="A3860" s="123"/>
      <c r="B3860" s="122"/>
      <c r="C3860" s="123"/>
      <c r="E3860" s="224"/>
      <c r="F3860" s="224"/>
      <c r="G3860" s="224"/>
      <c r="H3860" s="224"/>
      <c r="I3860" s="232"/>
      <c r="J3860" s="224"/>
      <c r="K3860" s="224"/>
      <c r="L3860" s="224"/>
      <c r="M3860" s="233"/>
      <c r="N3860" s="224"/>
      <c r="P3860" s="233"/>
      <c r="Q3860" s="154"/>
      <c r="R3860" s="154"/>
      <c r="S3860" s="154"/>
      <c r="T3860" s="154"/>
      <c r="U3860" s="236"/>
      <c r="V3860" s="225"/>
      <c r="W3860" s="246"/>
      <c r="X3860" s="247"/>
      <c r="Y3860" s="248"/>
      <c r="Z3860" s="249"/>
      <c r="AA3860" s="249"/>
      <c r="AB3860" s="256"/>
      <c r="AC3860" s="256"/>
      <c r="AD3860" s="230"/>
      <c r="AE3860" s="251"/>
      <c r="AF3860" s="252"/>
      <c r="AG3860" s="255"/>
      <c r="AH3860" s="253"/>
      <c r="AI3860" s="230"/>
      <c r="AJ3860" s="230"/>
      <c r="AK3860" s="230"/>
      <c r="AL3860" s="230"/>
      <c r="AM3860" s="230"/>
      <c r="AN3860" s="230"/>
      <c r="AO3860" s="230"/>
      <c r="AP3860" s="230"/>
      <c r="AQ3860" s="230"/>
      <c r="AR3860" s="249"/>
      <c r="AS3860" s="230"/>
      <c r="AT3860" s="230"/>
      <c r="AU3860" s="230"/>
      <c r="AV3860" s="230"/>
      <c r="AW3860" s="230"/>
      <c r="AX3860" s="230"/>
      <c r="AY3860" s="230"/>
      <c r="AZ3860" s="230"/>
      <c r="BA3860" s="230"/>
      <c r="BB3860" s="230"/>
      <c r="BC3860" s="230"/>
      <c r="BD3860" s="230"/>
      <c r="BE3860" s="230"/>
      <c r="BF3860" s="230"/>
      <c r="BG3860" s="230"/>
      <c r="BH3860" s="230"/>
      <c r="BI3860" s="230"/>
      <c r="BJ3860" s="230"/>
      <c r="BK3860" s="230"/>
      <c r="BL3860" s="230"/>
      <c r="BM3860" s="230"/>
      <c r="BN3860" s="230"/>
      <c r="BO3860" s="230"/>
      <c r="BP3860" s="230"/>
      <c r="BQ3860" s="230"/>
      <c r="BR3860" s="230"/>
      <c r="BS3860" s="230"/>
      <c r="BT3860" s="230"/>
      <c r="BU3860" s="230"/>
      <c r="BV3860" s="230"/>
      <c r="BW3860" s="230"/>
      <c r="BX3860" s="230"/>
      <c r="BY3860" s="230"/>
      <c r="BZ3860" s="230"/>
      <c r="CA3860" s="230"/>
      <c r="CB3860" s="230"/>
      <c r="CC3860" s="230"/>
      <c r="CD3860" s="230"/>
      <c r="CE3860" s="230"/>
      <c r="CF3860" s="230"/>
      <c r="CG3860" s="230"/>
      <c r="CH3860" s="230"/>
      <c r="CI3860" s="230"/>
      <c r="CJ3860" s="230"/>
    </row>
    <row r="3861" spans="1:88" ht="14.25" customHeight="1">
      <c r="A3861" s="123"/>
      <c r="B3861" s="122"/>
      <c r="C3861" s="123"/>
      <c r="E3861" s="224"/>
      <c r="F3861" s="224"/>
      <c r="G3861" s="224"/>
      <c r="H3861" s="224"/>
      <c r="I3861" s="232"/>
      <c r="J3861" s="224"/>
      <c r="K3861" s="224"/>
      <c r="L3861" s="224"/>
      <c r="M3861" s="233"/>
      <c r="N3861" s="224"/>
      <c r="P3861" s="233"/>
      <c r="Q3861" s="154"/>
      <c r="R3861" s="154"/>
      <c r="S3861" s="154"/>
      <c r="T3861" s="154"/>
      <c r="U3861" s="236"/>
      <c r="V3861" s="225"/>
      <c r="W3861" s="246"/>
      <c r="X3861" s="247"/>
      <c r="Y3861" s="248"/>
      <c r="Z3861" s="249"/>
      <c r="AA3861" s="249"/>
      <c r="AB3861" s="256"/>
      <c r="AC3861" s="256"/>
      <c r="AD3861" s="230"/>
      <c r="AE3861" s="251"/>
      <c r="AF3861" s="252"/>
      <c r="AG3861" s="255"/>
      <c r="AH3861" s="253"/>
      <c r="AI3861" s="230"/>
      <c r="AJ3861" s="230"/>
      <c r="AK3861" s="230"/>
      <c r="AL3861" s="230"/>
      <c r="AM3861" s="230"/>
      <c r="AN3861" s="230"/>
      <c r="AO3861" s="230"/>
      <c r="AP3861" s="230"/>
      <c r="AQ3861" s="230"/>
      <c r="AR3861" s="249"/>
      <c r="AS3861" s="230"/>
      <c r="AT3861" s="230"/>
      <c r="AU3861" s="230"/>
      <c r="AV3861" s="230"/>
      <c r="AW3861" s="230"/>
      <c r="AX3861" s="230"/>
      <c r="AY3861" s="230"/>
      <c r="AZ3861" s="230"/>
      <c r="BA3861" s="230"/>
      <c r="BB3861" s="230"/>
      <c r="BC3861" s="230"/>
      <c r="BD3861" s="230"/>
      <c r="BE3861" s="230"/>
      <c r="BF3861" s="230"/>
      <c r="BG3861" s="230"/>
      <c r="BH3861" s="230"/>
      <c r="BI3861" s="230"/>
      <c r="BJ3861" s="230"/>
      <c r="BK3861" s="230"/>
      <c r="BL3861" s="230"/>
      <c r="BM3861" s="230"/>
      <c r="BN3861" s="230"/>
      <c r="BO3861" s="230"/>
      <c r="BP3861" s="230"/>
      <c r="BQ3861" s="230"/>
      <c r="BR3861" s="230"/>
      <c r="BS3861" s="230"/>
      <c r="BT3861" s="230"/>
      <c r="BU3861" s="230"/>
      <c r="BV3861" s="230"/>
      <c r="BW3861" s="230"/>
      <c r="BX3861" s="230"/>
      <c r="BY3861" s="230"/>
      <c r="BZ3861" s="230"/>
      <c r="CA3861" s="230"/>
      <c r="CB3861" s="230"/>
      <c r="CC3861" s="230"/>
      <c r="CD3861" s="230"/>
      <c r="CE3861" s="230"/>
      <c r="CF3861" s="230"/>
      <c r="CG3861" s="230"/>
      <c r="CH3861" s="230"/>
      <c r="CI3861" s="230"/>
      <c r="CJ3861" s="230"/>
    </row>
    <row r="3862" spans="1:88" ht="14.25" customHeight="1">
      <c r="A3862" s="123"/>
      <c r="B3862" s="122"/>
      <c r="C3862" s="123"/>
      <c r="E3862" s="224"/>
      <c r="F3862" s="224"/>
      <c r="G3862" s="224"/>
      <c r="H3862" s="224"/>
      <c r="I3862" s="232"/>
      <c r="J3862" s="224"/>
      <c r="K3862" s="224"/>
      <c r="L3862" s="224"/>
      <c r="M3862" s="233"/>
      <c r="N3862" s="224"/>
      <c r="P3862" s="233"/>
      <c r="Q3862" s="154"/>
      <c r="R3862" s="154"/>
      <c r="S3862" s="154"/>
      <c r="T3862" s="154"/>
      <c r="U3862" s="236"/>
      <c r="V3862" s="225"/>
      <c r="W3862" s="246"/>
      <c r="X3862" s="247"/>
      <c r="Y3862" s="248"/>
      <c r="Z3862" s="249"/>
      <c r="AA3862" s="249"/>
      <c r="AB3862" s="256"/>
      <c r="AC3862" s="256"/>
      <c r="AD3862" s="230"/>
      <c r="AE3862" s="251"/>
      <c r="AF3862" s="252"/>
      <c r="AG3862" s="255"/>
      <c r="AH3862" s="253"/>
      <c r="AI3862" s="230"/>
      <c r="AJ3862" s="230"/>
      <c r="AK3862" s="230"/>
      <c r="AL3862" s="230"/>
      <c r="AM3862" s="230"/>
      <c r="AN3862" s="230"/>
      <c r="AO3862" s="230"/>
      <c r="AP3862" s="230"/>
      <c r="AQ3862" s="230"/>
      <c r="AR3862" s="249"/>
      <c r="AS3862" s="230"/>
      <c r="AT3862" s="230"/>
      <c r="AU3862" s="230"/>
      <c r="AV3862" s="230"/>
      <c r="AW3862" s="230"/>
      <c r="AX3862" s="230"/>
      <c r="AY3862" s="230"/>
      <c r="AZ3862" s="230"/>
      <c r="BA3862" s="230"/>
      <c r="BB3862" s="230"/>
      <c r="BC3862" s="230"/>
      <c r="BD3862" s="230"/>
      <c r="BE3862" s="230"/>
      <c r="BF3862" s="230"/>
      <c r="BG3862" s="230"/>
      <c r="BH3862" s="230"/>
      <c r="BI3862" s="230"/>
      <c r="BJ3862" s="230"/>
      <c r="BK3862" s="230"/>
      <c r="BL3862" s="230"/>
      <c r="BM3862" s="230"/>
      <c r="BN3862" s="230"/>
      <c r="BO3862" s="230"/>
      <c r="BP3862" s="230"/>
      <c r="BQ3862" s="230"/>
      <c r="BR3862" s="230"/>
      <c r="BS3862" s="230"/>
      <c r="BT3862" s="230"/>
      <c r="BU3862" s="230"/>
      <c r="BV3862" s="230"/>
      <c r="BW3862" s="230"/>
      <c r="BX3862" s="230"/>
      <c r="BY3862" s="230"/>
      <c r="BZ3862" s="230"/>
      <c r="CA3862" s="230"/>
      <c r="CB3862" s="230"/>
      <c r="CC3862" s="230"/>
      <c r="CD3862" s="230"/>
      <c r="CE3862" s="230"/>
      <c r="CF3862" s="230"/>
      <c r="CG3862" s="230"/>
      <c r="CH3862" s="230"/>
      <c r="CI3862" s="230"/>
      <c r="CJ3862" s="230"/>
    </row>
    <row r="3863" spans="1:88" ht="14.25" customHeight="1">
      <c r="A3863" s="123"/>
      <c r="B3863" s="122"/>
      <c r="C3863" s="123"/>
      <c r="E3863" s="224"/>
      <c r="F3863" s="224"/>
      <c r="G3863" s="224"/>
      <c r="H3863" s="224"/>
      <c r="I3863" s="232"/>
      <c r="J3863" s="224"/>
      <c r="K3863" s="224"/>
      <c r="L3863" s="224"/>
      <c r="M3863" s="233"/>
      <c r="N3863" s="224"/>
      <c r="P3863" s="233"/>
      <c r="Q3863" s="154"/>
      <c r="R3863" s="154"/>
      <c r="S3863" s="154"/>
      <c r="T3863" s="154"/>
      <c r="U3863" s="236"/>
      <c r="V3863" s="225"/>
      <c r="W3863" s="246"/>
      <c r="X3863" s="247"/>
      <c r="Y3863" s="248"/>
      <c r="Z3863" s="249"/>
      <c r="AA3863" s="249"/>
      <c r="AB3863" s="256"/>
      <c r="AC3863" s="256"/>
      <c r="AD3863" s="230"/>
      <c r="AE3863" s="251"/>
      <c r="AF3863" s="252"/>
      <c r="AG3863" s="255"/>
      <c r="AH3863" s="253"/>
      <c r="AI3863" s="230"/>
      <c r="AJ3863" s="230"/>
      <c r="AK3863" s="230"/>
      <c r="AL3863" s="230"/>
      <c r="AM3863" s="230"/>
      <c r="AN3863" s="230"/>
      <c r="AO3863" s="230"/>
      <c r="AP3863" s="230"/>
      <c r="AQ3863" s="230"/>
      <c r="AR3863" s="249"/>
      <c r="AS3863" s="230"/>
      <c r="AT3863" s="230"/>
      <c r="AU3863" s="230"/>
      <c r="AV3863" s="230"/>
      <c r="AW3863" s="230"/>
      <c r="AX3863" s="230"/>
      <c r="AY3863" s="230"/>
      <c r="AZ3863" s="230"/>
      <c r="BA3863" s="230"/>
      <c r="BB3863" s="230"/>
      <c r="BC3863" s="230"/>
      <c r="BD3863" s="230"/>
      <c r="BE3863" s="230"/>
      <c r="BF3863" s="230"/>
      <c r="BG3863" s="230"/>
      <c r="BH3863" s="230"/>
      <c r="BI3863" s="230"/>
      <c r="BJ3863" s="230"/>
      <c r="BK3863" s="230"/>
      <c r="BL3863" s="230"/>
      <c r="BM3863" s="230"/>
      <c r="BN3863" s="230"/>
      <c r="BO3863" s="230"/>
      <c r="BP3863" s="230"/>
      <c r="BQ3863" s="230"/>
      <c r="BR3863" s="230"/>
      <c r="BS3863" s="230"/>
      <c r="BT3863" s="230"/>
      <c r="BU3863" s="230"/>
      <c r="BV3863" s="230"/>
      <c r="BW3863" s="230"/>
      <c r="BX3863" s="230"/>
      <c r="BY3863" s="230"/>
      <c r="BZ3863" s="230"/>
      <c r="CA3863" s="230"/>
      <c r="CB3863" s="230"/>
      <c r="CC3863" s="230"/>
      <c r="CD3863" s="230"/>
      <c r="CE3863" s="230"/>
      <c r="CF3863" s="230"/>
      <c r="CG3863" s="230"/>
      <c r="CH3863" s="230"/>
      <c r="CI3863" s="230"/>
      <c r="CJ3863" s="230"/>
    </row>
    <row r="3864" spans="1:88" ht="14.25" customHeight="1">
      <c r="A3864" s="123"/>
      <c r="B3864" s="122"/>
      <c r="C3864" s="123"/>
      <c r="E3864" s="224"/>
      <c r="F3864" s="224"/>
      <c r="G3864" s="224"/>
      <c r="H3864" s="224"/>
      <c r="I3864" s="232"/>
      <c r="J3864" s="224"/>
      <c r="K3864" s="224"/>
      <c r="L3864" s="224"/>
      <c r="M3864" s="233"/>
      <c r="N3864" s="224"/>
      <c r="P3864" s="233"/>
      <c r="Q3864" s="154"/>
      <c r="R3864" s="154"/>
      <c r="S3864" s="154"/>
      <c r="T3864" s="154"/>
      <c r="U3864" s="236"/>
      <c r="V3864" s="225"/>
      <c r="W3864" s="246"/>
      <c r="X3864" s="247"/>
      <c r="Y3864" s="248"/>
      <c r="Z3864" s="249"/>
      <c r="AA3864" s="249"/>
      <c r="AB3864" s="256"/>
      <c r="AC3864" s="256"/>
      <c r="AD3864" s="230"/>
      <c r="AE3864" s="251"/>
      <c r="AF3864" s="252"/>
      <c r="AG3864" s="255"/>
      <c r="AH3864" s="253"/>
      <c r="AI3864" s="230"/>
      <c r="AJ3864" s="230"/>
      <c r="AK3864" s="230"/>
      <c r="AL3864" s="230"/>
      <c r="AM3864" s="230"/>
      <c r="AN3864" s="230"/>
      <c r="AO3864" s="230"/>
      <c r="AP3864" s="230"/>
      <c r="AQ3864" s="230"/>
      <c r="AR3864" s="249"/>
      <c r="AS3864" s="230"/>
      <c r="AT3864" s="230"/>
      <c r="AU3864" s="230"/>
      <c r="AV3864" s="230"/>
      <c r="AW3864" s="230"/>
      <c r="AX3864" s="230"/>
      <c r="AY3864" s="230"/>
      <c r="AZ3864" s="230"/>
      <c r="BA3864" s="230"/>
      <c r="BB3864" s="230"/>
      <c r="BC3864" s="230"/>
      <c r="BD3864" s="230"/>
      <c r="BE3864" s="230"/>
      <c r="BF3864" s="230"/>
      <c r="BG3864" s="230"/>
      <c r="BH3864" s="230"/>
      <c r="BI3864" s="230"/>
      <c r="BJ3864" s="230"/>
      <c r="BK3864" s="230"/>
      <c r="BL3864" s="230"/>
      <c r="BM3864" s="230"/>
      <c r="BN3864" s="230"/>
      <c r="BO3864" s="230"/>
      <c r="BP3864" s="230"/>
      <c r="BQ3864" s="230"/>
      <c r="BR3864" s="230"/>
      <c r="BS3864" s="230"/>
      <c r="BT3864" s="230"/>
      <c r="BU3864" s="230"/>
      <c r="BV3864" s="230"/>
      <c r="BW3864" s="230"/>
      <c r="BX3864" s="230"/>
      <c r="BY3864" s="230"/>
      <c r="BZ3864" s="230"/>
      <c r="CA3864" s="230"/>
      <c r="CB3864" s="230"/>
      <c r="CC3864" s="230"/>
      <c r="CD3864" s="230"/>
      <c r="CE3864" s="230"/>
      <c r="CF3864" s="230"/>
      <c r="CG3864" s="230"/>
      <c r="CH3864" s="230"/>
      <c r="CI3864" s="230"/>
      <c r="CJ3864" s="230"/>
    </row>
    <row r="3865" spans="1:88" ht="14.25" customHeight="1">
      <c r="A3865" s="123"/>
      <c r="B3865" s="122"/>
      <c r="C3865" s="123"/>
      <c r="E3865" s="224"/>
      <c r="F3865" s="224"/>
      <c r="G3865" s="224"/>
      <c r="H3865" s="224"/>
      <c r="I3865" s="232"/>
      <c r="J3865" s="224"/>
      <c r="K3865" s="224"/>
      <c r="L3865" s="224"/>
      <c r="M3865" s="233"/>
      <c r="N3865" s="224"/>
      <c r="P3865" s="233"/>
      <c r="Q3865" s="154"/>
      <c r="R3865" s="154"/>
      <c r="S3865" s="154"/>
      <c r="T3865" s="154"/>
      <c r="U3865" s="236"/>
      <c r="V3865" s="225"/>
      <c r="W3865" s="246"/>
      <c r="X3865" s="247"/>
      <c r="Y3865" s="248"/>
      <c r="Z3865" s="249"/>
      <c r="AA3865" s="249"/>
      <c r="AB3865" s="256"/>
      <c r="AC3865" s="256"/>
      <c r="AD3865" s="230"/>
      <c r="AE3865" s="251"/>
      <c r="AF3865" s="252"/>
      <c r="AG3865" s="255"/>
      <c r="AH3865" s="253"/>
      <c r="AI3865" s="230"/>
      <c r="AJ3865" s="230"/>
      <c r="AK3865" s="230"/>
      <c r="AL3865" s="230"/>
      <c r="AM3865" s="230"/>
      <c r="AN3865" s="230"/>
      <c r="AO3865" s="230"/>
      <c r="AP3865" s="230"/>
      <c r="AQ3865" s="230"/>
      <c r="AR3865" s="249"/>
      <c r="AS3865" s="230"/>
      <c r="AT3865" s="230"/>
      <c r="AU3865" s="230"/>
      <c r="AV3865" s="230"/>
      <c r="AW3865" s="230"/>
      <c r="AX3865" s="230"/>
      <c r="AY3865" s="230"/>
      <c r="AZ3865" s="230"/>
      <c r="BA3865" s="230"/>
      <c r="BB3865" s="230"/>
      <c r="BC3865" s="230"/>
      <c r="BD3865" s="230"/>
      <c r="BE3865" s="230"/>
      <c r="BF3865" s="230"/>
      <c r="BG3865" s="230"/>
      <c r="BH3865" s="230"/>
      <c r="BI3865" s="230"/>
      <c r="BJ3865" s="230"/>
      <c r="BK3865" s="230"/>
      <c r="BL3865" s="230"/>
      <c r="BM3865" s="230"/>
      <c r="BN3865" s="230"/>
      <c r="BO3865" s="230"/>
      <c r="BP3865" s="230"/>
      <c r="BQ3865" s="230"/>
      <c r="BR3865" s="230"/>
      <c r="BS3865" s="230"/>
      <c r="BT3865" s="230"/>
      <c r="BU3865" s="230"/>
      <c r="BV3865" s="230"/>
      <c r="BW3865" s="230"/>
      <c r="BX3865" s="230"/>
      <c r="BY3865" s="230"/>
      <c r="BZ3865" s="230"/>
      <c r="CA3865" s="230"/>
      <c r="CB3865" s="230"/>
      <c r="CC3865" s="230"/>
      <c r="CD3865" s="230"/>
      <c r="CE3865" s="230"/>
      <c r="CF3865" s="230"/>
      <c r="CG3865" s="230"/>
      <c r="CH3865" s="230"/>
      <c r="CI3865" s="230"/>
      <c r="CJ3865" s="230"/>
    </row>
    <row r="3866" spans="1:88" ht="14.25" customHeight="1">
      <c r="A3866" s="123"/>
      <c r="B3866" s="122"/>
      <c r="C3866" s="123"/>
      <c r="E3866" s="224"/>
      <c r="F3866" s="224"/>
      <c r="G3866" s="224"/>
      <c r="H3866" s="224"/>
      <c r="I3866" s="232"/>
      <c r="J3866" s="224"/>
      <c r="K3866" s="224"/>
      <c r="L3866" s="224"/>
      <c r="M3866" s="233"/>
      <c r="N3866" s="224"/>
      <c r="P3866" s="233"/>
      <c r="Q3866" s="154"/>
      <c r="R3866" s="154"/>
      <c r="S3866" s="154"/>
      <c r="T3866" s="154"/>
      <c r="U3866" s="236"/>
      <c r="V3866" s="225"/>
      <c r="W3866" s="246"/>
      <c r="X3866" s="247"/>
      <c r="Y3866" s="248"/>
      <c r="Z3866" s="249"/>
      <c r="AA3866" s="249"/>
      <c r="AB3866" s="256"/>
      <c r="AC3866" s="256"/>
      <c r="AD3866" s="230"/>
      <c r="AE3866" s="251"/>
      <c r="AF3866" s="252"/>
      <c r="AG3866" s="255"/>
      <c r="AH3866" s="253"/>
      <c r="AI3866" s="230"/>
      <c r="AJ3866" s="230"/>
      <c r="AK3866" s="230"/>
      <c r="AL3866" s="230"/>
      <c r="AM3866" s="230"/>
      <c r="AN3866" s="230"/>
      <c r="AO3866" s="230"/>
      <c r="AP3866" s="230"/>
      <c r="AQ3866" s="230"/>
      <c r="AR3866" s="249"/>
      <c r="AS3866" s="230"/>
      <c r="AT3866" s="230"/>
      <c r="AU3866" s="230"/>
      <c r="AV3866" s="230"/>
      <c r="AW3866" s="230"/>
      <c r="AX3866" s="230"/>
      <c r="AY3866" s="230"/>
      <c r="AZ3866" s="230"/>
      <c r="BA3866" s="230"/>
      <c r="BB3866" s="230"/>
      <c r="BC3866" s="230"/>
      <c r="BD3866" s="230"/>
      <c r="BE3866" s="230"/>
      <c r="BF3866" s="230"/>
      <c r="BG3866" s="230"/>
      <c r="BH3866" s="230"/>
      <c r="BI3866" s="230"/>
      <c r="BJ3866" s="230"/>
      <c r="BK3866" s="230"/>
      <c r="BL3866" s="230"/>
      <c r="BM3866" s="230"/>
      <c r="BN3866" s="230"/>
      <c r="BO3866" s="230"/>
      <c r="BP3866" s="230"/>
      <c r="BQ3866" s="230"/>
      <c r="BR3866" s="230"/>
      <c r="BS3866" s="230"/>
      <c r="BT3866" s="230"/>
      <c r="BU3866" s="230"/>
      <c r="BV3866" s="230"/>
      <c r="BW3866" s="230"/>
      <c r="BX3866" s="230"/>
      <c r="BY3866" s="230"/>
      <c r="BZ3866" s="230"/>
      <c r="CA3866" s="230"/>
      <c r="CB3866" s="230"/>
      <c r="CC3866" s="230"/>
      <c r="CD3866" s="230"/>
      <c r="CE3866" s="230"/>
      <c r="CF3866" s="230"/>
      <c r="CG3866" s="230"/>
      <c r="CH3866" s="230"/>
      <c r="CI3866" s="230"/>
      <c r="CJ3866" s="230"/>
    </row>
    <row r="3867" spans="1:88" ht="14.25" customHeight="1">
      <c r="A3867" s="123"/>
      <c r="B3867" s="122"/>
      <c r="C3867" s="123"/>
      <c r="E3867" s="224"/>
      <c r="F3867" s="224"/>
      <c r="G3867" s="224"/>
      <c r="H3867" s="224"/>
      <c r="I3867" s="232"/>
      <c r="J3867" s="224"/>
      <c r="K3867" s="224"/>
      <c r="L3867" s="224"/>
      <c r="M3867" s="233"/>
      <c r="N3867" s="224"/>
      <c r="P3867" s="233"/>
      <c r="Q3867" s="154"/>
      <c r="R3867" s="154"/>
      <c r="S3867" s="154"/>
      <c r="T3867" s="154"/>
      <c r="U3867" s="236"/>
      <c r="V3867" s="225"/>
      <c r="W3867" s="246"/>
      <c r="X3867" s="247"/>
      <c r="Y3867" s="248"/>
      <c r="Z3867" s="249"/>
      <c r="AA3867" s="249"/>
      <c r="AB3867" s="256"/>
      <c r="AC3867" s="256"/>
      <c r="AD3867" s="230"/>
      <c r="AE3867" s="251"/>
      <c r="AF3867" s="252"/>
      <c r="AG3867" s="255"/>
      <c r="AH3867" s="253"/>
      <c r="AI3867" s="230"/>
      <c r="AJ3867" s="230"/>
      <c r="AK3867" s="230"/>
      <c r="AL3867" s="230"/>
      <c r="AM3867" s="230"/>
      <c r="AN3867" s="230"/>
      <c r="AO3867" s="230"/>
      <c r="AP3867" s="230"/>
      <c r="AQ3867" s="230"/>
      <c r="AR3867" s="249"/>
      <c r="AS3867" s="230"/>
      <c r="AT3867" s="230"/>
      <c r="AU3867" s="230"/>
      <c r="AV3867" s="230"/>
      <c r="AW3867" s="230"/>
      <c r="AX3867" s="230"/>
      <c r="AY3867" s="230"/>
      <c r="AZ3867" s="230"/>
      <c r="BA3867" s="230"/>
      <c r="BB3867" s="230"/>
      <c r="BC3867" s="230"/>
      <c r="BD3867" s="230"/>
      <c r="BE3867" s="230"/>
      <c r="BF3867" s="230"/>
      <c r="BG3867" s="230"/>
      <c r="BH3867" s="230"/>
      <c r="BI3867" s="230"/>
      <c r="BJ3867" s="230"/>
      <c r="BK3867" s="230"/>
      <c r="BL3867" s="230"/>
      <c r="BM3867" s="230"/>
      <c r="BN3867" s="230"/>
      <c r="BO3867" s="230"/>
      <c r="BP3867" s="230"/>
      <c r="BQ3867" s="230"/>
      <c r="BR3867" s="230"/>
      <c r="BS3867" s="230"/>
      <c r="BT3867" s="230"/>
      <c r="BU3867" s="230"/>
      <c r="BV3867" s="230"/>
      <c r="BW3867" s="230"/>
      <c r="BX3867" s="230"/>
      <c r="BY3867" s="230"/>
      <c r="BZ3867" s="230"/>
      <c r="CA3867" s="230"/>
      <c r="CB3867" s="230"/>
      <c r="CC3867" s="230"/>
      <c r="CD3867" s="230"/>
      <c r="CE3867" s="230"/>
      <c r="CF3867" s="230"/>
      <c r="CG3867" s="230"/>
      <c r="CH3867" s="230"/>
      <c r="CI3867" s="230"/>
      <c r="CJ3867" s="230"/>
    </row>
    <row r="3868" spans="1:88" ht="14.25" customHeight="1">
      <c r="A3868" s="123"/>
      <c r="B3868" s="122"/>
      <c r="C3868" s="123"/>
      <c r="E3868" s="224"/>
      <c r="F3868" s="224"/>
      <c r="G3868" s="224"/>
      <c r="H3868" s="224"/>
      <c r="I3868" s="232"/>
      <c r="J3868" s="224"/>
      <c r="K3868" s="224"/>
      <c r="L3868" s="224"/>
      <c r="M3868" s="233"/>
      <c r="N3868" s="224"/>
      <c r="P3868" s="233"/>
      <c r="Q3868" s="154"/>
      <c r="R3868" s="154"/>
      <c r="S3868" s="154"/>
      <c r="T3868" s="154"/>
      <c r="U3868" s="236"/>
      <c r="V3868" s="225"/>
      <c r="W3868" s="246"/>
      <c r="X3868" s="247"/>
      <c r="Y3868" s="248"/>
      <c r="Z3868" s="249"/>
      <c r="AA3868" s="249"/>
      <c r="AB3868" s="256"/>
      <c r="AC3868" s="256"/>
      <c r="AD3868" s="230"/>
      <c r="AE3868" s="251"/>
      <c r="AF3868" s="252"/>
      <c r="AG3868" s="255"/>
      <c r="AH3868" s="253"/>
      <c r="AI3868" s="230"/>
      <c r="AJ3868" s="230"/>
      <c r="AK3868" s="230"/>
      <c r="AL3868" s="230"/>
      <c r="AM3868" s="230"/>
      <c r="AN3868" s="230"/>
      <c r="AO3868" s="230"/>
      <c r="AP3868" s="230"/>
      <c r="AQ3868" s="230"/>
      <c r="AR3868" s="249"/>
      <c r="AS3868" s="230"/>
      <c r="AT3868" s="230"/>
      <c r="AU3868" s="230"/>
      <c r="AV3868" s="230"/>
      <c r="AW3868" s="230"/>
      <c r="AX3868" s="230"/>
      <c r="AY3868" s="230"/>
      <c r="AZ3868" s="230"/>
      <c r="BA3868" s="230"/>
      <c r="BB3868" s="230"/>
      <c r="BC3868" s="230"/>
      <c r="BD3868" s="230"/>
      <c r="BE3868" s="230"/>
      <c r="BF3868" s="230"/>
      <c r="BG3868" s="230"/>
      <c r="BH3868" s="230"/>
      <c r="BI3868" s="230"/>
      <c r="BJ3868" s="230"/>
      <c r="BK3868" s="230"/>
      <c r="BL3868" s="230"/>
      <c r="BM3868" s="230"/>
      <c r="BN3868" s="230"/>
      <c r="BO3868" s="230"/>
      <c r="BP3868" s="230"/>
      <c r="BQ3868" s="230"/>
      <c r="BR3868" s="230"/>
      <c r="BS3868" s="230"/>
      <c r="BT3868" s="230"/>
      <c r="BU3868" s="230"/>
      <c r="BV3868" s="230"/>
      <c r="BW3868" s="230"/>
      <c r="BX3868" s="230"/>
      <c r="BY3868" s="230"/>
      <c r="BZ3868" s="230"/>
      <c r="CA3868" s="230"/>
      <c r="CB3868" s="230"/>
      <c r="CC3868" s="230"/>
      <c r="CD3868" s="230"/>
      <c r="CE3868" s="230"/>
      <c r="CF3868" s="230"/>
      <c r="CG3868" s="230"/>
      <c r="CH3868" s="230"/>
      <c r="CI3868" s="230"/>
      <c r="CJ3868" s="230"/>
    </row>
    <row r="3869" spans="1:88" ht="14.25" customHeight="1">
      <c r="A3869" s="123"/>
      <c r="B3869" s="122"/>
      <c r="C3869" s="123"/>
      <c r="E3869" s="224"/>
      <c r="F3869" s="224"/>
      <c r="G3869" s="224"/>
      <c r="H3869" s="224"/>
      <c r="I3869" s="232"/>
      <c r="J3869" s="224"/>
      <c r="K3869" s="224"/>
      <c r="L3869" s="224"/>
      <c r="M3869" s="233"/>
      <c r="N3869" s="224"/>
      <c r="P3869" s="233"/>
      <c r="Q3869" s="154"/>
      <c r="R3869" s="154"/>
      <c r="S3869" s="154"/>
      <c r="T3869" s="154"/>
      <c r="U3869" s="236"/>
      <c r="V3869" s="225"/>
      <c r="W3869" s="246"/>
      <c r="X3869" s="247"/>
      <c r="Y3869" s="248"/>
      <c r="Z3869" s="249"/>
      <c r="AA3869" s="249"/>
      <c r="AB3869" s="256"/>
      <c r="AC3869" s="256"/>
      <c r="AD3869" s="230"/>
      <c r="AE3869" s="251"/>
      <c r="AF3869" s="252"/>
      <c r="AG3869" s="255"/>
      <c r="AH3869" s="253"/>
      <c r="AI3869" s="230"/>
      <c r="AJ3869" s="230"/>
      <c r="AK3869" s="230"/>
      <c r="AL3869" s="230"/>
      <c r="AM3869" s="230"/>
      <c r="AN3869" s="230"/>
      <c r="AO3869" s="230"/>
      <c r="AP3869" s="230"/>
      <c r="AQ3869" s="230"/>
      <c r="AR3869" s="249"/>
      <c r="AS3869" s="230"/>
      <c r="AT3869" s="230"/>
      <c r="AU3869" s="230"/>
      <c r="AV3869" s="230"/>
      <c r="AW3869" s="230"/>
      <c r="AX3869" s="230"/>
      <c r="AY3869" s="230"/>
      <c r="AZ3869" s="230"/>
      <c r="BA3869" s="230"/>
      <c r="BB3869" s="230"/>
      <c r="BC3869" s="230"/>
      <c r="BD3869" s="230"/>
      <c r="BE3869" s="230"/>
      <c r="BF3869" s="230"/>
      <c r="BG3869" s="230"/>
      <c r="BH3869" s="230"/>
      <c r="BI3869" s="230"/>
      <c r="BJ3869" s="230"/>
      <c r="BK3869" s="230"/>
      <c r="BL3869" s="230"/>
      <c r="BM3869" s="230"/>
      <c r="BN3869" s="230"/>
      <c r="BO3869" s="230"/>
      <c r="BP3869" s="230"/>
      <c r="BQ3869" s="230"/>
      <c r="BR3869" s="230"/>
      <c r="BS3869" s="230"/>
      <c r="BT3869" s="230"/>
      <c r="BU3869" s="230"/>
      <c r="BV3869" s="230"/>
      <c r="BW3869" s="230"/>
      <c r="BX3869" s="230"/>
      <c r="BY3869" s="230"/>
      <c r="BZ3869" s="230"/>
      <c r="CA3869" s="230"/>
      <c r="CB3869" s="230"/>
      <c r="CC3869" s="230"/>
      <c r="CD3869" s="230"/>
      <c r="CE3869" s="230"/>
      <c r="CF3869" s="230"/>
      <c r="CG3869" s="230"/>
      <c r="CH3869" s="230"/>
      <c r="CI3869" s="230"/>
      <c r="CJ3869" s="230"/>
    </row>
    <row r="3870" spans="1:88" ht="14.25" customHeight="1">
      <c r="A3870" s="123"/>
      <c r="B3870" s="122"/>
      <c r="C3870" s="123"/>
      <c r="E3870" s="224"/>
      <c r="F3870" s="224"/>
      <c r="G3870" s="224"/>
      <c r="H3870" s="224"/>
      <c r="I3870" s="232"/>
      <c r="J3870" s="224"/>
      <c r="K3870" s="224"/>
      <c r="L3870" s="224"/>
      <c r="M3870" s="233"/>
      <c r="N3870" s="224"/>
      <c r="P3870" s="233"/>
      <c r="Q3870" s="154"/>
      <c r="R3870" s="154"/>
      <c r="S3870" s="154"/>
      <c r="T3870" s="154"/>
      <c r="U3870" s="236"/>
      <c r="V3870" s="225"/>
      <c r="W3870" s="246"/>
      <c r="X3870" s="247"/>
      <c r="Y3870" s="248"/>
      <c r="Z3870" s="249"/>
      <c r="AA3870" s="249"/>
      <c r="AB3870" s="256"/>
      <c r="AC3870" s="256"/>
      <c r="AD3870" s="230"/>
      <c r="AE3870" s="251"/>
      <c r="AF3870" s="252"/>
      <c r="AG3870" s="255"/>
      <c r="AH3870" s="253"/>
      <c r="AI3870" s="230"/>
      <c r="AJ3870" s="230"/>
      <c r="AK3870" s="230"/>
      <c r="AL3870" s="230"/>
      <c r="AM3870" s="230"/>
      <c r="AN3870" s="230"/>
      <c r="AO3870" s="230"/>
      <c r="AP3870" s="230"/>
      <c r="AQ3870" s="230"/>
      <c r="AR3870" s="249"/>
      <c r="AS3870" s="230"/>
      <c r="AT3870" s="230"/>
      <c r="AU3870" s="230"/>
      <c r="AV3870" s="230"/>
      <c r="AW3870" s="230"/>
      <c r="AX3870" s="230"/>
      <c r="AY3870" s="230"/>
      <c r="AZ3870" s="230"/>
      <c r="BA3870" s="230"/>
      <c r="BB3870" s="230"/>
      <c r="BC3870" s="230"/>
      <c r="BD3870" s="230"/>
      <c r="BE3870" s="230"/>
      <c r="BF3870" s="230"/>
      <c r="BG3870" s="230"/>
      <c r="BH3870" s="230"/>
      <c r="BI3870" s="230"/>
      <c r="BJ3870" s="230"/>
      <c r="BK3870" s="230"/>
      <c r="BL3870" s="230"/>
      <c r="BM3870" s="230"/>
      <c r="BN3870" s="230"/>
      <c r="BO3870" s="230"/>
      <c r="BP3870" s="230"/>
      <c r="BQ3870" s="230"/>
      <c r="BR3870" s="230"/>
      <c r="BS3870" s="230"/>
      <c r="BT3870" s="230"/>
      <c r="BU3870" s="230"/>
      <c r="BV3870" s="230"/>
      <c r="BW3870" s="230"/>
      <c r="BX3870" s="230"/>
      <c r="BY3870" s="230"/>
      <c r="BZ3870" s="230"/>
      <c r="CA3870" s="230"/>
      <c r="CB3870" s="230"/>
      <c r="CC3870" s="230"/>
      <c r="CD3870" s="230"/>
      <c r="CE3870" s="230"/>
      <c r="CF3870" s="230"/>
      <c r="CG3870" s="230"/>
      <c r="CH3870" s="230"/>
      <c r="CI3870" s="230"/>
      <c r="CJ3870" s="230"/>
    </row>
    <row r="3871" spans="1:88" ht="14.25" customHeight="1">
      <c r="A3871" s="123"/>
      <c r="B3871" s="122"/>
      <c r="C3871" s="123"/>
      <c r="E3871" s="224"/>
      <c r="F3871" s="224"/>
      <c r="G3871" s="224"/>
      <c r="H3871" s="224"/>
      <c r="I3871" s="232"/>
      <c r="J3871" s="224"/>
      <c r="K3871" s="224"/>
      <c r="L3871" s="224"/>
      <c r="M3871" s="233"/>
      <c r="N3871" s="224"/>
      <c r="P3871" s="233"/>
      <c r="Q3871" s="154"/>
      <c r="R3871" s="154"/>
      <c r="S3871" s="154"/>
      <c r="T3871" s="154"/>
      <c r="U3871" s="236"/>
      <c r="V3871" s="225"/>
      <c r="W3871" s="246"/>
      <c r="X3871" s="247"/>
      <c r="Y3871" s="248"/>
      <c r="Z3871" s="249"/>
      <c r="AA3871" s="249"/>
      <c r="AB3871" s="256"/>
      <c r="AC3871" s="256"/>
      <c r="AD3871" s="230"/>
      <c r="AE3871" s="251"/>
      <c r="AF3871" s="252"/>
      <c r="AG3871" s="255"/>
      <c r="AH3871" s="253"/>
      <c r="AI3871" s="230"/>
      <c r="AJ3871" s="230"/>
      <c r="AK3871" s="230"/>
      <c r="AL3871" s="230"/>
      <c r="AM3871" s="230"/>
      <c r="AN3871" s="230"/>
      <c r="AO3871" s="230"/>
      <c r="AP3871" s="230"/>
      <c r="AQ3871" s="230"/>
      <c r="AR3871" s="249"/>
      <c r="AS3871" s="230"/>
      <c r="AT3871" s="230"/>
      <c r="AU3871" s="230"/>
      <c r="AV3871" s="230"/>
      <c r="AW3871" s="230"/>
      <c r="AX3871" s="230"/>
      <c r="AY3871" s="230"/>
      <c r="AZ3871" s="230"/>
      <c r="BA3871" s="230"/>
      <c r="BB3871" s="230"/>
      <c r="BC3871" s="230"/>
      <c r="BD3871" s="230"/>
      <c r="BE3871" s="230"/>
      <c r="BF3871" s="230"/>
      <c r="BG3871" s="230"/>
      <c r="BH3871" s="230"/>
      <c r="BI3871" s="230"/>
      <c r="BJ3871" s="230"/>
      <c r="BK3871" s="230"/>
      <c r="BL3871" s="230"/>
      <c r="BM3871" s="230"/>
      <c r="BN3871" s="230"/>
      <c r="BO3871" s="230"/>
      <c r="BP3871" s="230"/>
      <c r="BQ3871" s="230"/>
      <c r="BR3871" s="230"/>
      <c r="BS3871" s="230"/>
      <c r="BT3871" s="230"/>
      <c r="BU3871" s="230"/>
      <c r="BV3871" s="230"/>
      <c r="BW3871" s="230"/>
      <c r="BX3871" s="230"/>
      <c r="BY3871" s="230"/>
      <c r="BZ3871" s="230"/>
      <c r="CA3871" s="230"/>
      <c r="CB3871" s="230"/>
      <c r="CC3871" s="230"/>
      <c r="CD3871" s="230"/>
      <c r="CE3871" s="230"/>
      <c r="CF3871" s="230"/>
      <c r="CG3871" s="230"/>
      <c r="CH3871" s="230"/>
      <c r="CI3871" s="230"/>
      <c r="CJ3871" s="230"/>
    </row>
    <row r="3872" spans="1:88" ht="14.25" customHeight="1">
      <c r="A3872" s="123"/>
      <c r="B3872" s="122"/>
      <c r="C3872" s="123"/>
      <c r="E3872" s="224"/>
      <c r="F3872" s="224"/>
      <c r="G3872" s="224"/>
      <c r="H3872" s="224"/>
      <c r="I3872" s="232"/>
      <c r="J3872" s="224"/>
      <c r="K3872" s="224"/>
      <c r="L3872" s="224"/>
      <c r="M3872" s="233"/>
      <c r="N3872" s="224"/>
      <c r="P3872" s="233"/>
      <c r="Q3872" s="154"/>
      <c r="R3872" s="154"/>
      <c r="S3872" s="154"/>
      <c r="T3872" s="154"/>
      <c r="U3872" s="236"/>
      <c r="V3872" s="225"/>
      <c r="W3872" s="246"/>
      <c r="X3872" s="247"/>
      <c r="Y3872" s="248"/>
      <c r="Z3872" s="249"/>
      <c r="AA3872" s="249"/>
      <c r="AB3872" s="256"/>
      <c r="AC3872" s="256"/>
      <c r="AD3872" s="230"/>
      <c r="AE3872" s="251"/>
      <c r="AF3872" s="252"/>
      <c r="AG3872" s="255"/>
      <c r="AH3872" s="253"/>
      <c r="AI3872" s="230"/>
      <c r="AJ3872" s="230"/>
      <c r="AK3872" s="230"/>
      <c r="AL3872" s="230"/>
      <c r="AM3872" s="230"/>
      <c r="AN3872" s="230"/>
      <c r="AO3872" s="230"/>
      <c r="AP3872" s="230"/>
      <c r="AQ3872" s="230"/>
      <c r="AR3872" s="249"/>
      <c r="AS3872" s="230"/>
      <c r="AT3872" s="230"/>
      <c r="AU3872" s="230"/>
      <c r="AV3872" s="230"/>
      <c r="AW3872" s="230"/>
      <c r="AX3872" s="230"/>
      <c r="AY3872" s="230"/>
      <c r="AZ3872" s="230"/>
      <c r="BA3872" s="230"/>
      <c r="BB3872" s="230"/>
      <c r="BC3872" s="230"/>
      <c r="BD3872" s="230"/>
      <c r="BE3872" s="230"/>
      <c r="BF3872" s="230"/>
      <c r="BG3872" s="230"/>
      <c r="BH3872" s="230"/>
      <c r="BI3872" s="230"/>
      <c r="BJ3872" s="230"/>
      <c r="BK3872" s="230"/>
      <c r="BL3872" s="230"/>
      <c r="BM3872" s="230"/>
      <c r="BN3872" s="230"/>
      <c r="BO3872" s="230"/>
      <c r="BP3872" s="230"/>
      <c r="BQ3872" s="230"/>
      <c r="BR3872" s="230"/>
      <c r="BS3872" s="230"/>
      <c r="BT3872" s="230"/>
      <c r="BU3872" s="230"/>
      <c r="BV3872" s="230"/>
      <c r="BW3872" s="230"/>
      <c r="BX3872" s="230"/>
      <c r="BY3872" s="230"/>
      <c r="BZ3872" s="230"/>
      <c r="CA3872" s="230"/>
      <c r="CB3872" s="230"/>
      <c r="CC3872" s="230"/>
      <c r="CD3872" s="230"/>
      <c r="CE3872" s="230"/>
      <c r="CF3872" s="230"/>
      <c r="CG3872" s="230"/>
      <c r="CH3872" s="230"/>
      <c r="CI3872" s="230"/>
      <c r="CJ3872" s="230"/>
    </row>
    <row r="3873" spans="1:88" ht="14.25" customHeight="1">
      <c r="A3873" s="123"/>
      <c r="B3873" s="122"/>
      <c r="C3873" s="123"/>
      <c r="E3873" s="224"/>
      <c r="F3873" s="224"/>
      <c r="G3873" s="224"/>
      <c r="H3873" s="224"/>
      <c r="I3873" s="232"/>
      <c r="J3873" s="224"/>
      <c r="K3873" s="224"/>
      <c r="L3873" s="224"/>
      <c r="M3873" s="233"/>
      <c r="N3873" s="224"/>
      <c r="P3873" s="233"/>
      <c r="Q3873" s="154"/>
      <c r="R3873" s="154"/>
      <c r="S3873" s="154"/>
      <c r="T3873" s="154"/>
      <c r="U3873" s="236"/>
      <c r="V3873" s="225"/>
      <c r="W3873" s="246"/>
      <c r="X3873" s="247"/>
      <c r="Y3873" s="248"/>
      <c r="Z3873" s="249"/>
      <c r="AA3873" s="249"/>
      <c r="AB3873" s="256"/>
      <c r="AC3873" s="256"/>
      <c r="AD3873" s="230"/>
      <c r="AE3873" s="251"/>
      <c r="AF3873" s="252"/>
      <c r="AG3873" s="255"/>
      <c r="AH3873" s="253"/>
      <c r="AI3873" s="230"/>
      <c r="AJ3873" s="230"/>
      <c r="AK3873" s="230"/>
      <c r="AL3873" s="230"/>
      <c r="AM3873" s="230"/>
      <c r="AN3873" s="230"/>
      <c r="AO3873" s="230"/>
      <c r="AP3873" s="230"/>
      <c r="AQ3873" s="230"/>
      <c r="AR3873" s="249"/>
      <c r="AS3873" s="230"/>
      <c r="AT3873" s="230"/>
      <c r="AU3873" s="230"/>
      <c r="AV3873" s="230"/>
      <c r="AW3873" s="230"/>
      <c r="AX3873" s="230"/>
      <c r="AY3873" s="230"/>
      <c r="AZ3873" s="230"/>
      <c r="BA3873" s="230"/>
      <c r="BB3873" s="230"/>
      <c r="BC3873" s="230"/>
      <c r="BD3873" s="230"/>
      <c r="BE3873" s="230"/>
      <c r="BF3873" s="230"/>
      <c r="BG3873" s="230"/>
      <c r="BH3873" s="230"/>
      <c r="BI3873" s="230"/>
      <c r="BJ3873" s="230"/>
      <c r="BK3873" s="230"/>
      <c r="BL3873" s="230"/>
      <c r="BM3873" s="230"/>
      <c r="BN3873" s="230"/>
      <c r="BO3873" s="230"/>
      <c r="BP3873" s="230"/>
      <c r="BQ3873" s="230"/>
      <c r="BR3873" s="230"/>
      <c r="BS3873" s="230"/>
      <c r="BT3873" s="230"/>
      <c r="BU3873" s="230"/>
      <c r="BV3873" s="230"/>
      <c r="BW3873" s="230"/>
      <c r="BX3873" s="230"/>
      <c r="BY3873" s="230"/>
      <c r="BZ3873" s="230"/>
      <c r="CA3873" s="230"/>
      <c r="CB3873" s="230"/>
      <c r="CC3873" s="230"/>
      <c r="CD3873" s="230"/>
      <c r="CE3873" s="230"/>
      <c r="CF3873" s="230"/>
      <c r="CG3873" s="230"/>
      <c r="CH3873" s="230"/>
      <c r="CI3873" s="230"/>
      <c r="CJ3873" s="230"/>
    </row>
    <row r="3874" spans="1:88" ht="14.25" customHeight="1">
      <c r="A3874" s="123"/>
      <c r="B3874" s="122"/>
      <c r="C3874" s="123"/>
      <c r="E3874" s="224"/>
      <c r="F3874" s="224"/>
      <c r="G3874" s="224"/>
      <c r="H3874" s="224"/>
      <c r="I3874" s="232"/>
      <c r="J3874" s="224"/>
      <c r="K3874" s="224"/>
      <c r="L3874" s="224"/>
      <c r="M3874" s="233"/>
      <c r="N3874" s="224"/>
      <c r="P3874" s="233"/>
      <c r="Q3874" s="154"/>
      <c r="R3874" s="154"/>
      <c r="S3874" s="154"/>
      <c r="T3874" s="154"/>
      <c r="U3874" s="236"/>
      <c r="V3874" s="225"/>
      <c r="W3874" s="246"/>
      <c r="X3874" s="247"/>
      <c r="Y3874" s="248"/>
      <c r="Z3874" s="249"/>
      <c r="AA3874" s="249"/>
      <c r="AB3874" s="256"/>
      <c r="AC3874" s="256"/>
      <c r="AD3874" s="230"/>
      <c r="AE3874" s="251"/>
      <c r="AF3874" s="252"/>
      <c r="AG3874" s="255"/>
      <c r="AH3874" s="253"/>
      <c r="AI3874" s="230"/>
      <c r="AJ3874" s="230"/>
      <c r="AK3874" s="230"/>
      <c r="AL3874" s="230"/>
      <c r="AM3874" s="230"/>
      <c r="AN3874" s="230"/>
      <c r="AO3874" s="230"/>
      <c r="AP3874" s="230"/>
      <c r="AQ3874" s="230"/>
      <c r="AR3874" s="249"/>
      <c r="AS3874" s="230"/>
      <c r="AT3874" s="230"/>
      <c r="AU3874" s="230"/>
      <c r="AV3874" s="230"/>
      <c r="AW3874" s="230"/>
      <c r="AX3874" s="230"/>
      <c r="AY3874" s="230"/>
      <c r="AZ3874" s="230"/>
      <c r="BA3874" s="230"/>
      <c r="BB3874" s="230"/>
      <c r="BC3874" s="230"/>
      <c r="BD3874" s="230"/>
      <c r="BE3874" s="230"/>
      <c r="BF3874" s="230"/>
      <c r="BG3874" s="230"/>
      <c r="BH3874" s="230"/>
      <c r="BI3874" s="230"/>
      <c r="BJ3874" s="230"/>
      <c r="BK3874" s="230"/>
      <c r="BL3874" s="230"/>
      <c r="BM3874" s="230"/>
      <c r="BN3874" s="230"/>
      <c r="BO3874" s="230"/>
      <c r="BP3874" s="230"/>
      <c r="BQ3874" s="230"/>
      <c r="BR3874" s="230"/>
      <c r="BS3874" s="230"/>
      <c r="BT3874" s="230"/>
      <c r="BU3874" s="230"/>
      <c r="BV3874" s="230"/>
      <c r="BW3874" s="230"/>
      <c r="BX3874" s="230"/>
      <c r="BY3874" s="230"/>
      <c r="BZ3874" s="230"/>
      <c r="CA3874" s="230"/>
      <c r="CB3874" s="230"/>
      <c r="CC3874" s="230"/>
      <c r="CD3874" s="230"/>
      <c r="CE3874" s="230"/>
      <c r="CF3874" s="230"/>
      <c r="CG3874" s="230"/>
      <c r="CH3874" s="230"/>
      <c r="CI3874" s="230"/>
      <c r="CJ3874" s="230"/>
    </row>
    <row r="3875" spans="1:88" ht="14.25" customHeight="1">
      <c r="A3875" s="123"/>
      <c r="B3875" s="122"/>
      <c r="C3875" s="123"/>
      <c r="E3875" s="224"/>
      <c r="F3875" s="224"/>
      <c r="G3875" s="224"/>
      <c r="H3875" s="224"/>
      <c r="I3875" s="232"/>
      <c r="J3875" s="224"/>
      <c r="K3875" s="224"/>
      <c r="L3875" s="224"/>
      <c r="M3875" s="233"/>
      <c r="N3875" s="224"/>
      <c r="P3875" s="233"/>
      <c r="Q3875" s="154"/>
      <c r="R3875" s="154"/>
      <c r="S3875" s="154"/>
      <c r="T3875" s="154"/>
      <c r="U3875" s="236"/>
      <c r="V3875" s="225"/>
      <c r="W3875" s="246"/>
      <c r="X3875" s="247"/>
      <c r="Y3875" s="248"/>
      <c r="Z3875" s="249"/>
      <c r="AA3875" s="249"/>
      <c r="AB3875" s="256"/>
      <c r="AC3875" s="256"/>
      <c r="AD3875" s="230"/>
      <c r="AE3875" s="251"/>
      <c r="AF3875" s="252"/>
      <c r="AG3875" s="255"/>
      <c r="AH3875" s="253"/>
      <c r="AI3875" s="230"/>
      <c r="AJ3875" s="230"/>
      <c r="AK3875" s="230"/>
      <c r="AL3875" s="230"/>
      <c r="AM3875" s="230"/>
      <c r="AN3875" s="230"/>
      <c r="AO3875" s="230"/>
      <c r="AP3875" s="230"/>
      <c r="AQ3875" s="230"/>
      <c r="AR3875" s="249"/>
      <c r="AS3875" s="230"/>
      <c r="AT3875" s="230"/>
      <c r="AU3875" s="230"/>
      <c r="AV3875" s="230"/>
      <c r="AW3875" s="230"/>
      <c r="AX3875" s="230"/>
      <c r="AY3875" s="230"/>
      <c r="AZ3875" s="230"/>
      <c r="BA3875" s="230"/>
      <c r="BB3875" s="230"/>
      <c r="BC3875" s="230"/>
      <c r="BD3875" s="230"/>
      <c r="BE3875" s="230"/>
      <c r="BF3875" s="230"/>
      <c r="BG3875" s="230"/>
      <c r="BH3875" s="230"/>
      <c r="BI3875" s="230"/>
      <c r="BJ3875" s="230"/>
      <c r="BK3875" s="230"/>
      <c r="BL3875" s="230"/>
      <c r="BM3875" s="230"/>
      <c r="BN3875" s="230"/>
      <c r="BO3875" s="230"/>
      <c r="BP3875" s="230"/>
      <c r="BQ3875" s="230"/>
      <c r="BR3875" s="230"/>
      <c r="BS3875" s="230"/>
      <c r="BT3875" s="230"/>
      <c r="BU3875" s="230"/>
      <c r="BV3875" s="230"/>
      <c r="BW3875" s="230"/>
      <c r="BX3875" s="230"/>
      <c r="BY3875" s="230"/>
      <c r="BZ3875" s="230"/>
      <c r="CA3875" s="230"/>
      <c r="CB3875" s="230"/>
      <c r="CC3875" s="230"/>
      <c r="CD3875" s="230"/>
      <c r="CE3875" s="230"/>
      <c r="CF3875" s="230"/>
      <c r="CG3875" s="230"/>
      <c r="CH3875" s="230"/>
      <c r="CI3875" s="230"/>
      <c r="CJ3875" s="230"/>
    </row>
    <row r="3876" spans="1:88" ht="14.25" customHeight="1">
      <c r="A3876" s="123"/>
      <c r="B3876" s="122"/>
      <c r="C3876" s="123"/>
      <c r="E3876" s="224"/>
      <c r="F3876" s="224"/>
      <c r="G3876" s="224"/>
      <c r="H3876" s="224"/>
      <c r="I3876" s="232"/>
      <c r="J3876" s="224"/>
      <c r="K3876" s="224"/>
      <c r="L3876" s="224"/>
      <c r="M3876" s="233"/>
      <c r="N3876" s="224"/>
      <c r="P3876" s="233"/>
      <c r="Q3876" s="154"/>
      <c r="R3876" s="154"/>
      <c r="S3876" s="154"/>
      <c r="T3876" s="154"/>
      <c r="U3876" s="236"/>
      <c r="V3876" s="225"/>
      <c r="W3876" s="246"/>
      <c r="X3876" s="247"/>
      <c r="Y3876" s="248"/>
      <c r="Z3876" s="249"/>
      <c r="AA3876" s="249"/>
      <c r="AB3876" s="256"/>
      <c r="AC3876" s="256"/>
      <c r="AD3876" s="230"/>
      <c r="AE3876" s="251"/>
      <c r="AF3876" s="252"/>
      <c r="AG3876" s="255"/>
      <c r="AH3876" s="253"/>
      <c r="AI3876" s="230"/>
      <c r="AJ3876" s="230"/>
      <c r="AK3876" s="230"/>
      <c r="AL3876" s="230"/>
      <c r="AM3876" s="230"/>
      <c r="AN3876" s="230"/>
      <c r="AO3876" s="230"/>
      <c r="AP3876" s="230"/>
      <c r="AQ3876" s="230"/>
      <c r="AR3876" s="249"/>
      <c r="AS3876" s="230"/>
      <c r="AT3876" s="230"/>
      <c r="AU3876" s="230"/>
      <c r="AV3876" s="230"/>
      <c r="AW3876" s="230"/>
      <c r="AX3876" s="230"/>
      <c r="AY3876" s="230"/>
      <c r="AZ3876" s="230"/>
      <c r="BA3876" s="230"/>
      <c r="BB3876" s="230"/>
      <c r="BC3876" s="230"/>
      <c r="BD3876" s="230"/>
      <c r="BE3876" s="230"/>
      <c r="BF3876" s="230"/>
      <c r="BG3876" s="230"/>
      <c r="BH3876" s="230"/>
      <c r="BI3876" s="230"/>
      <c r="BJ3876" s="230"/>
      <c r="BK3876" s="230"/>
      <c r="BL3876" s="230"/>
      <c r="BM3876" s="230"/>
      <c r="BN3876" s="230"/>
      <c r="BO3876" s="230"/>
      <c r="BP3876" s="230"/>
      <c r="BQ3876" s="230"/>
      <c r="BR3876" s="230"/>
      <c r="BS3876" s="230"/>
      <c r="BT3876" s="230"/>
      <c r="BU3876" s="230"/>
      <c r="BV3876" s="230"/>
      <c r="BW3876" s="230"/>
      <c r="BX3876" s="230"/>
      <c r="BY3876" s="230"/>
      <c r="BZ3876" s="230"/>
      <c r="CA3876" s="230"/>
      <c r="CB3876" s="230"/>
      <c r="CC3876" s="230"/>
      <c r="CD3876" s="230"/>
      <c r="CE3876" s="230"/>
      <c r="CF3876" s="230"/>
      <c r="CG3876" s="230"/>
      <c r="CH3876" s="230"/>
      <c r="CI3876" s="230"/>
      <c r="CJ3876" s="230"/>
    </row>
    <row r="3877" spans="1:88" ht="14.25" customHeight="1">
      <c r="A3877" s="123"/>
      <c r="B3877" s="122"/>
      <c r="C3877" s="123"/>
      <c r="E3877" s="224"/>
      <c r="F3877" s="224"/>
      <c r="G3877" s="224"/>
      <c r="H3877" s="224"/>
      <c r="I3877" s="232"/>
      <c r="J3877" s="224"/>
      <c r="K3877" s="224"/>
      <c r="L3877" s="224"/>
      <c r="M3877" s="233"/>
      <c r="N3877" s="224"/>
      <c r="P3877" s="233"/>
      <c r="Q3877" s="154"/>
      <c r="R3877" s="154"/>
      <c r="S3877" s="154"/>
      <c r="T3877" s="154"/>
      <c r="U3877" s="236"/>
      <c r="V3877" s="225"/>
      <c r="W3877" s="246"/>
      <c r="X3877" s="247"/>
      <c r="Y3877" s="248"/>
      <c r="Z3877" s="249"/>
      <c r="AA3877" s="249"/>
      <c r="AB3877" s="256"/>
      <c r="AC3877" s="256"/>
      <c r="AD3877" s="230"/>
      <c r="AE3877" s="251"/>
      <c r="AF3877" s="252"/>
      <c r="AG3877" s="255"/>
      <c r="AH3877" s="253"/>
      <c r="AI3877" s="230"/>
      <c r="AJ3877" s="230"/>
      <c r="AK3877" s="230"/>
      <c r="AL3877" s="230"/>
      <c r="AM3877" s="230"/>
      <c r="AN3877" s="230"/>
      <c r="AO3877" s="230"/>
      <c r="AP3877" s="230"/>
      <c r="AQ3877" s="230"/>
      <c r="AR3877" s="249"/>
      <c r="AS3877" s="230"/>
      <c r="AT3877" s="230"/>
      <c r="AU3877" s="230"/>
      <c r="AV3877" s="230"/>
      <c r="AW3877" s="230"/>
      <c r="AX3877" s="230"/>
      <c r="AY3877" s="230"/>
      <c r="AZ3877" s="230"/>
      <c r="BA3877" s="230"/>
      <c r="BB3877" s="230"/>
      <c r="BC3877" s="230"/>
      <c r="BD3877" s="230"/>
      <c r="BE3877" s="230"/>
      <c r="BF3877" s="230"/>
      <c r="BG3877" s="230"/>
      <c r="BH3877" s="230"/>
      <c r="BI3877" s="230"/>
      <c r="BJ3877" s="230"/>
      <c r="BK3877" s="230"/>
      <c r="BL3877" s="230"/>
      <c r="BM3877" s="230"/>
      <c r="BN3877" s="230"/>
      <c r="BO3877" s="230"/>
      <c r="BP3877" s="230"/>
      <c r="BQ3877" s="230"/>
      <c r="BR3877" s="230"/>
      <c r="BS3877" s="230"/>
      <c r="BT3877" s="230"/>
      <c r="BU3877" s="230"/>
      <c r="BV3877" s="230"/>
      <c r="BW3877" s="230"/>
      <c r="BX3877" s="230"/>
      <c r="BY3877" s="230"/>
      <c r="BZ3877" s="230"/>
      <c r="CA3877" s="230"/>
      <c r="CB3877" s="230"/>
      <c r="CC3877" s="230"/>
      <c r="CD3877" s="230"/>
      <c r="CE3877" s="230"/>
      <c r="CF3877" s="230"/>
      <c r="CG3877" s="230"/>
      <c r="CH3877" s="230"/>
      <c r="CI3877" s="230"/>
      <c r="CJ3877" s="230"/>
    </row>
    <row r="3878" spans="1:88" ht="14.25" customHeight="1">
      <c r="A3878" s="123"/>
      <c r="B3878" s="122"/>
      <c r="C3878" s="123"/>
      <c r="E3878" s="224"/>
      <c r="F3878" s="224"/>
      <c r="G3878" s="224"/>
      <c r="H3878" s="224"/>
      <c r="I3878" s="232"/>
      <c r="J3878" s="224"/>
      <c r="K3878" s="224"/>
      <c r="L3878" s="224"/>
      <c r="M3878" s="233"/>
      <c r="N3878" s="224"/>
      <c r="P3878" s="233"/>
      <c r="Q3878" s="154"/>
      <c r="R3878" s="154"/>
      <c r="S3878" s="154"/>
      <c r="T3878" s="154"/>
      <c r="U3878" s="236"/>
      <c r="V3878" s="225"/>
      <c r="W3878" s="246"/>
      <c r="X3878" s="247"/>
      <c r="Y3878" s="248"/>
      <c r="Z3878" s="249"/>
      <c r="AA3878" s="249"/>
      <c r="AB3878" s="256"/>
      <c r="AC3878" s="256"/>
      <c r="AD3878" s="230"/>
      <c r="AE3878" s="251"/>
      <c r="AF3878" s="252"/>
      <c r="AG3878" s="255"/>
      <c r="AH3878" s="253"/>
      <c r="AI3878" s="230"/>
      <c r="AJ3878" s="230"/>
      <c r="AK3878" s="230"/>
      <c r="AL3878" s="230"/>
      <c r="AM3878" s="230"/>
      <c r="AN3878" s="230"/>
      <c r="AO3878" s="230"/>
      <c r="AP3878" s="230"/>
      <c r="AQ3878" s="230"/>
      <c r="AR3878" s="249"/>
      <c r="AS3878" s="230"/>
      <c r="AT3878" s="230"/>
      <c r="AU3878" s="230"/>
      <c r="AV3878" s="230"/>
      <c r="AW3878" s="230"/>
      <c r="AX3878" s="230"/>
      <c r="AY3878" s="230"/>
      <c r="AZ3878" s="230"/>
      <c r="BA3878" s="230"/>
      <c r="BB3878" s="230"/>
      <c r="BC3878" s="230"/>
      <c r="BD3878" s="230"/>
      <c r="BE3878" s="230"/>
      <c r="BF3878" s="230"/>
      <c r="BG3878" s="230"/>
      <c r="BH3878" s="230"/>
      <c r="BI3878" s="230"/>
      <c r="BJ3878" s="230"/>
      <c r="BK3878" s="230"/>
      <c r="BL3878" s="230"/>
      <c r="BM3878" s="230"/>
      <c r="BN3878" s="230"/>
      <c r="BO3878" s="230"/>
      <c r="BP3878" s="230"/>
      <c r="BQ3878" s="230"/>
      <c r="BR3878" s="230"/>
      <c r="BS3878" s="230"/>
      <c r="BT3878" s="230"/>
      <c r="BU3878" s="230"/>
      <c r="BV3878" s="230"/>
      <c r="BW3878" s="230"/>
      <c r="BX3878" s="230"/>
      <c r="BY3878" s="230"/>
      <c r="BZ3878" s="230"/>
      <c r="CA3878" s="230"/>
      <c r="CB3878" s="230"/>
      <c r="CC3878" s="230"/>
      <c r="CD3878" s="230"/>
      <c r="CE3878" s="230"/>
      <c r="CF3878" s="230"/>
      <c r="CG3878" s="230"/>
      <c r="CH3878" s="230"/>
      <c r="CI3878" s="230"/>
      <c r="CJ3878" s="230"/>
    </row>
    <row r="3879" spans="1:88" ht="14.25" customHeight="1">
      <c r="A3879" s="123"/>
      <c r="B3879" s="122"/>
      <c r="C3879" s="123"/>
      <c r="E3879" s="224"/>
      <c r="F3879" s="224"/>
      <c r="G3879" s="224"/>
      <c r="H3879" s="224"/>
      <c r="I3879" s="232"/>
      <c r="J3879" s="224"/>
      <c r="K3879" s="224"/>
      <c r="L3879" s="224"/>
      <c r="M3879" s="233"/>
      <c r="N3879" s="224"/>
      <c r="P3879" s="233"/>
      <c r="Q3879" s="154"/>
      <c r="R3879" s="154"/>
      <c r="S3879" s="154"/>
      <c r="T3879" s="154"/>
      <c r="U3879" s="236"/>
      <c r="V3879" s="225"/>
      <c r="W3879" s="246"/>
      <c r="X3879" s="247"/>
      <c r="Y3879" s="248"/>
      <c r="Z3879" s="249"/>
      <c r="AA3879" s="249"/>
      <c r="AB3879" s="256"/>
      <c r="AC3879" s="256"/>
      <c r="AD3879" s="230"/>
      <c r="AE3879" s="251"/>
      <c r="AF3879" s="252"/>
      <c r="AG3879" s="255"/>
      <c r="AH3879" s="253"/>
      <c r="AI3879" s="230"/>
      <c r="AJ3879" s="230"/>
      <c r="AK3879" s="230"/>
      <c r="AL3879" s="230"/>
      <c r="AM3879" s="230"/>
      <c r="AN3879" s="230"/>
      <c r="AO3879" s="230"/>
      <c r="AP3879" s="230"/>
      <c r="AQ3879" s="230"/>
      <c r="AR3879" s="249"/>
      <c r="AS3879" s="230"/>
      <c r="AT3879" s="230"/>
      <c r="AU3879" s="230"/>
      <c r="AV3879" s="230"/>
      <c r="AW3879" s="230"/>
      <c r="AX3879" s="230"/>
      <c r="AY3879" s="230"/>
      <c r="AZ3879" s="230"/>
      <c r="BA3879" s="230"/>
      <c r="BB3879" s="230"/>
      <c r="BC3879" s="230"/>
      <c r="BD3879" s="230"/>
      <c r="BE3879" s="230"/>
      <c r="BF3879" s="230"/>
      <c r="BG3879" s="230"/>
      <c r="BH3879" s="230"/>
      <c r="BI3879" s="230"/>
      <c r="BJ3879" s="230"/>
      <c r="BK3879" s="230"/>
      <c r="BL3879" s="230"/>
      <c r="BM3879" s="230"/>
      <c r="BN3879" s="230"/>
      <c r="BO3879" s="230"/>
      <c r="BP3879" s="230"/>
      <c r="BQ3879" s="230"/>
      <c r="BR3879" s="230"/>
      <c r="BS3879" s="230"/>
      <c r="BT3879" s="230"/>
      <c r="BU3879" s="230"/>
      <c r="BV3879" s="230"/>
      <c r="BW3879" s="230"/>
      <c r="BX3879" s="230"/>
      <c r="BY3879" s="230"/>
      <c r="BZ3879" s="230"/>
      <c r="CA3879" s="230"/>
      <c r="CB3879" s="230"/>
      <c r="CC3879" s="230"/>
      <c r="CD3879" s="230"/>
      <c r="CE3879" s="230"/>
      <c r="CF3879" s="230"/>
      <c r="CG3879" s="230"/>
      <c r="CH3879" s="230"/>
      <c r="CI3879" s="230"/>
      <c r="CJ3879" s="230"/>
    </row>
    <row r="3880" spans="1:88" ht="14.25" customHeight="1">
      <c r="A3880" s="123"/>
      <c r="B3880" s="122"/>
      <c r="C3880" s="123"/>
      <c r="E3880" s="224"/>
      <c r="F3880" s="224"/>
      <c r="G3880" s="224"/>
      <c r="H3880" s="224"/>
      <c r="I3880" s="232"/>
      <c r="J3880" s="224"/>
      <c r="K3880" s="224"/>
      <c r="L3880" s="224"/>
      <c r="M3880" s="233"/>
      <c r="N3880" s="224"/>
      <c r="P3880" s="233"/>
      <c r="Q3880" s="154"/>
      <c r="R3880" s="154"/>
      <c r="S3880" s="154"/>
      <c r="T3880" s="154"/>
      <c r="U3880" s="236"/>
      <c r="V3880" s="225"/>
      <c r="W3880" s="246"/>
      <c r="X3880" s="247"/>
      <c r="Y3880" s="248"/>
      <c r="Z3880" s="249"/>
      <c r="AA3880" s="249"/>
      <c r="AB3880" s="256"/>
      <c r="AC3880" s="256"/>
      <c r="AD3880" s="230"/>
      <c r="AE3880" s="251"/>
      <c r="AF3880" s="252"/>
      <c r="AG3880" s="255"/>
      <c r="AH3880" s="253"/>
      <c r="AI3880" s="230"/>
      <c r="AJ3880" s="230"/>
      <c r="AK3880" s="230"/>
      <c r="AL3880" s="230"/>
      <c r="AM3880" s="230"/>
      <c r="AN3880" s="230"/>
      <c r="AO3880" s="230"/>
      <c r="AP3880" s="230"/>
      <c r="AQ3880" s="230"/>
      <c r="AR3880" s="249"/>
      <c r="AS3880" s="230"/>
      <c r="AT3880" s="230"/>
      <c r="AU3880" s="230"/>
      <c r="AV3880" s="230"/>
      <c r="AW3880" s="230"/>
      <c r="AX3880" s="230"/>
      <c r="AY3880" s="230"/>
      <c r="AZ3880" s="230"/>
      <c r="BA3880" s="230"/>
      <c r="BB3880" s="230"/>
      <c r="BC3880" s="230"/>
      <c r="BD3880" s="230"/>
      <c r="BE3880" s="230"/>
      <c r="BF3880" s="230"/>
      <c r="BG3880" s="230"/>
      <c r="BH3880" s="230"/>
      <c r="BI3880" s="230"/>
      <c r="BJ3880" s="230"/>
      <c r="BK3880" s="230"/>
      <c r="BL3880" s="230"/>
      <c r="BM3880" s="230"/>
      <c r="BN3880" s="230"/>
      <c r="BO3880" s="230"/>
      <c r="BP3880" s="230"/>
      <c r="BQ3880" s="230"/>
      <c r="BR3880" s="230"/>
      <c r="BS3880" s="230"/>
      <c r="BT3880" s="230"/>
      <c r="BU3880" s="230"/>
      <c r="BV3880" s="230"/>
      <c r="BW3880" s="230"/>
      <c r="BX3880" s="230"/>
      <c r="BY3880" s="230"/>
      <c r="BZ3880" s="230"/>
      <c r="CA3880" s="230"/>
      <c r="CB3880" s="230"/>
      <c r="CC3880" s="230"/>
      <c r="CD3880" s="230"/>
      <c r="CE3880" s="230"/>
      <c r="CF3880" s="230"/>
      <c r="CG3880" s="230"/>
      <c r="CH3880" s="230"/>
      <c r="CI3880" s="230"/>
      <c r="CJ3880" s="230"/>
    </row>
    <row r="3881" spans="1:88" ht="14.25" customHeight="1">
      <c r="A3881" s="123"/>
      <c r="B3881" s="122"/>
      <c r="C3881" s="123"/>
      <c r="E3881" s="224"/>
      <c r="F3881" s="224"/>
      <c r="G3881" s="224"/>
      <c r="H3881" s="224"/>
      <c r="I3881" s="232"/>
      <c r="J3881" s="224"/>
      <c r="K3881" s="224"/>
      <c r="L3881" s="224"/>
      <c r="M3881" s="233"/>
      <c r="N3881" s="224"/>
      <c r="P3881" s="233"/>
      <c r="Q3881" s="154"/>
      <c r="R3881" s="154"/>
      <c r="S3881" s="154"/>
      <c r="T3881" s="154"/>
      <c r="U3881" s="236"/>
      <c r="V3881" s="225"/>
      <c r="W3881" s="246"/>
      <c r="X3881" s="247"/>
      <c r="Y3881" s="248"/>
      <c r="Z3881" s="249"/>
      <c r="AA3881" s="249"/>
      <c r="AB3881" s="256"/>
      <c r="AC3881" s="256"/>
      <c r="AD3881" s="230"/>
      <c r="AE3881" s="251"/>
      <c r="AF3881" s="252"/>
      <c r="AG3881" s="255"/>
      <c r="AH3881" s="253"/>
      <c r="AI3881" s="230"/>
      <c r="AJ3881" s="230"/>
      <c r="AK3881" s="230"/>
      <c r="AL3881" s="230"/>
      <c r="AM3881" s="230"/>
      <c r="AN3881" s="230"/>
      <c r="AO3881" s="230"/>
      <c r="AP3881" s="230"/>
      <c r="AQ3881" s="230"/>
      <c r="AR3881" s="249"/>
      <c r="AS3881" s="230"/>
      <c r="AT3881" s="230"/>
      <c r="AU3881" s="230"/>
      <c r="AV3881" s="230"/>
      <c r="AW3881" s="230"/>
      <c r="AX3881" s="230"/>
      <c r="AY3881" s="230"/>
      <c r="AZ3881" s="230"/>
      <c r="BA3881" s="230"/>
      <c r="BB3881" s="230"/>
      <c r="BC3881" s="230"/>
      <c r="BD3881" s="230"/>
      <c r="BE3881" s="230"/>
      <c r="BF3881" s="230"/>
      <c r="BG3881" s="230"/>
      <c r="BH3881" s="230"/>
      <c r="BI3881" s="230"/>
      <c r="BJ3881" s="230"/>
      <c r="BK3881" s="230"/>
      <c r="BL3881" s="230"/>
      <c r="BM3881" s="230"/>
      <c r="BN3881" s="230"/>
      <c r="BO3881" s="230"/>
      <c r="BP3881" s="230"/>
      <c r="BQ3881" s="230"/>
      <c r="BR3881" s="230"/>
      <c r="BS3881" s="230"/>
      <c r="BT3881" s="230"/>
      <c r="BU3881" s="230"/>
      <c r="BV3881" s="230"/>
      <c r="BW3881" s="230"/>
      <c r="BX3881" s="230"/>
      <c r="BY3881" s="230"/>
      <c r="BZ3881" s="230"/>
      <c r="CA3881" s="230"/>
      <c r="CB3881" s="230"/>
      <c r="CC3881" s="230"/>
      <c r="CD3881" s="230"/>
      <c r="CE3881" s="230"/>
      <c r="CF3881" s="230"/>
      <c r="CG3881" s="230"/>
      <c r="CH3881" s="230"/>
      <c r="CI3881" s="230"/>
      <c r="CJ3881" s="230"/>
    </row>
    <row r="3882" spans="1:88" ht="14.25" customHeight="1">
      <c r="A3882" s="123"/>
      <c r="B3882" s="122"/>
      <c r="C3882" s="123"/>
      <c r="E3882" s="224"/>
      <c r="F3882" s="224"/>
      <c r="G3882" s="224"/>
      <c r="H3882" s="224"/>
      <c r="I3882" s="232"/>
      <c r="J3882" s="224"/>
      <c r="K3882" s="224"/>
      <c r="L3882" s="224"/>
      <c r="M3882" s="233"/>
      <c r="N3882" s="224"/>
      <c r="P3882" s="233"/>
      <c r="Q3882" s="154"/>
      <c r="R3882" s="154"/>
      <c r="S3882" s="154"/>
      <c r="T3882" s="154"/>
      <c r="U3882" s="236"/>
      <c r="V3882" s="225"/>
      <c r="W3882" s="246"/>
      <c r="X3882" s="247"/>
      <c r="Y3882" s="248"/>
      <c r="Z3882" s="249"/>
      <c r="AA3882" s="249"/>
      <c r="AB3882" s="256"/>
      <c r="AC3882" s="256"/>
      <c r="AD3882" s="230"/>
      <c r="AE3882" s="251"/>
      <c r="AF3882" s="252"/>
      <c r="AG3882" s="255"/>
      <c r="AH3882" s="253"/>
      <c r="AI3882" s="230"/>
      <c r="AJ3882" s="230"/>
      <c r="AK3882" s="230"/>
      <c r="AL3882" s="230"/>
      <c r="AM3882" s="230"/>
      <c r="AN3882" s="230"/>
      <c r="AO3882" s="230"/>
      <c r="AP3882" s="230"/>
      <c r="AQ3882" s="230"/>
      <c r="AR3882" s="249"/>
      <c r="AS3882" s="230"/>
      <c r="AT3882" s="230"/>
      <c r="AU3882" s="230"/>
      <c r="AV3882" s="230"/>
      <c r="AW3882" s="230"/>
      <c r="AX3882" s="230"/>
      <c r="AY3882" s="230"/>
      <c r="AZ3882" s="230"/>
      <c r="BA3882" s="230"/>
      <c r="BB3882" s="230"/>
      <c r="BC3882" s="230"/>
      <c r="BD3882" s="230"/>
      <c r="BE3882" s="230"/>
      <c r="BF3882" s="230"/>
      <c r="BG3882" s="230"/>
      <c r="BH3882" s="230"/>
      <c r="BI3882" s="230"/>
      <c r="BJ3882" s="230"/>
      <c r="BK3882" s="230"/>
      <c r="BL3882" s="230"/>
      <c r="BM3882" s="230"/>
      <c r="BN3882" s="230"/>
      <c r="BO3882" s="230"/>
      <c r="BP3882" s="230"/>
      <c r="BQ3882" s="230"/>
      <c r="BR3882" s="230"/>
      <c r="BS3882" s="230"/>
      <c r="BT3882" s="230"/>
      <c r="BU3882" s="230"/>
      <c r="BV3882" s="230"/>
      <c r="BW3882" s="230"/>
      <c r="BX3882" s="230"/>
      <c r="BY3882" s="230"/>
      <c r="BZ3882" s="230"/>
      <c r="CA3882" s="230"/>
      <c r="CB3882" s="230"/>
      <c r="CC3882" s="230"/>
      <c r="CD3882" s="230"/>
      <c r="CE3882" s="230"/>
      <c r="CF3882" s="230"/>
      <c r="CG3882" s="230"/>
      <c r="CH3882" s="230"/>
      <c r="CI3882" s="230"/>
      <c r="CJ3882" s="230"/>
    </row>
    <row r="3883" spans="1:88" ht="14.25" customHeight="1">
      <c r="A3883" s="123"/>
      <c r="B3883" s="122"/>
      <c r="C3883" s="123"/>
      <c r="E3883" s="224"/>
      <c r="F3883" s="224"/>
      <c r="G3883" s="224"/>
      <c r="H3883" s="224"/>
      <c r="I3883" s="232"/>
      <c r="J3883" s="224"/>
      <c r="K3883" s="224"/>
      <c r="L3883" s="224"/>
      <c r="M3883" s="233"/>
      <c r="N3883" s="224"/>
      <c r="P3883" s="233"/>
      <c r="Q3883" s="154"/>
      <c r="R3883" s="154"/>
      <c r="S3883" s="154"/>
      <c r="T3883" s="154"/>
      <c r="U3883" s="236"/>
      <c r="V3883" s="225"/>
      <c r="W3883" s="246"/>
      <c r="X3883" s="247"/>
      <c r="Y3883" s="248"/>
      <c r="Z3883" s="249"/>
      <c r="AA3883" s="249"/>
      <c r="AB3883" s="256"/>
      <c r="AC3883" s="256"/>
      <c r="AD3883" s="230"/>
      <c r="AE3883" s="251"/>
      <c r="AF3883" s="252"/>
      <c r="AG3883" s="255"/>
      <c r="AH3883" s="253"/>
      <c r="AI3883" s="230"/>
      <c r="AJ3883" s="230"/>
      <c r="AK3883" s="230"/>
      <c r="AL3883" s="230"/>
      <c r="AM3883" s="230"/>
      <c r="AN3883" s="230"/>
      <c r="AO3883" s="230"/>
      <c r="AP3883" s="230"/>
      <c r="AQ3883" s="230"/>
      <c r="AR3883" s="249"/>
      <c r="AS3883" s="230"/>
      <c r="AT3883" s="230"/>
      <c r="AU3883" s="230"/>
      <c r="AV3883" s="230"/>
      <c r="AW3883" s="230"/>
      <c r="AX3883" s="230"/>
      <c r="AY3883" s="230"/>
      <c r="AZ3883" s="230"/>
      <c r="BA3883" s="230"/>
      <c r="BB3883" s="230"/>
      <c r="BC3883" s="230"/>
      <c r="BD3883" s="230"/>
      <c r="BE3883" s="230"/>
      <c r="BF3883" s="230"/>
      <c r="BG3883" s="230"/>
      <c r="BH3883" s="230"/>
      <c r="BI3883" s="230"/>
      <c r="BJ3883" s="230"/>
      <c r="BK3883" s="230"/>
      <c r="BL3883" s="230"/>
      <c r="BM3883" s="230"/>
      <c r="BN3883" s="230"/>
      <c r="BO3883" s="230"/>
      <c r="BP3883" s="230"/>
      <c r="BQ3883" s="230"/>
      <c r="BR3883" s="230"/>
      <c r="BS3883" s="230"/>
      <c r="BT3883" s="230"/>
      <c r="BU3883" s="230"/>
      <c r="BV3883" s="230"/>
      <c r="BW3883" s="230"/>
      <c r="BX3883" s="230"/>
      <c r="BY3883" s="230"/>
      <c r="BZ3883" s="230"/>
      <c r="CA3883" s="230"/>
      <c r="CB3883" s="230"/>
      <c r="CC3883" s="230"/>
      <c r="CD3883" s="230"/>
      <c r="CE3883" s="230"/>
      <c r="CF3883" s="230"/>
      <c r="CG3883" s="230"/>
      <c r="CH3883" s="230"/>
      <c r="CI3883" s="230"/>
      <c r="CJ3883" s="230"/>
    </row>
    <row r="3884" spans="1:88" ht="14.25" customHeight="1">
      <c r="A3884" s="123"/>
      <c r="B3884" s="122"/>
      <c r="C3884" s="123"/>
      <c r="E3884" s="224"/>
      <c r="F3884" s="224"/>
      <c r="G3884" s="224"/>
      <c r="H3884" s="224"/>
      <c r="I3884" s="232"/>
      <c r="J3884" s="224"/>
      <c r="K3884" s="224"/>
      <c r="L3884" s="224"/>
      <c r="M3884" s="233"/>
      <c r="N3884" s="224"/>
      <c r="P3884" s="233"/>
      <c r="Q3884" s="154"/>
      <c r="R3884" s="154"/>
      <c r="S3884" s="154"/>
      <c r="T3884" s="154"/>
      <c r="U3884" s="236"/>
      <c r="V3884" s="225"/>
      <c r="W3884" s="246"/>
      <c r="X3884" s="247"/>
      <c r="Y3884" s="248"/>
      <c r="Z3884" s="249"/>
      <c r="AA3884" s="249"/>
      <c r="AB3884" s="256"/>
      <c r="AC3884" s="256"/>
      <c r="AD3884" s="230"/>
      <c r="AE3884" s="251"/>
      <c r="AF3884" s="252"/>
      <c r="AG3884" s="255"/>
      <c r="AH3884" s="253"/>
      <c r="AI3884" s="230"/>
      <c r="AJ3884" s="230"/>
      <c r="AK3884" s="230"/>
      <c r="AL3884" s="230"/>
      <c r="AM3884" s="230"/>
      <c r="AN3884" s="230"/>
      <c r="AO3884" s="230"/>
      <c r="AP3884" s="230"/>
      <c r="AQ3884" s="230"/>
      <c r="AR3884" s="249"/>
      <c r="AS3884" s="230"/>
      <c r="AT3884" s="230"/>
      <c r="AU3884" s="230"/>
      <c r="AV3884" s="230"/>
      <c r="AW3884" s="230"/>
      <c r="AX3884" s="230"/>
      <c r="AY3884" s="230"/>
      <c r="AZ3884" s="230"/>
      <c r="BA3884" s="230"/>
      <c r="BB3884" s="230"/>
      <c r="BC3884" s="230"/>
      <c r="BD3884" s="230"/>
      <c r="BE3884" s="230"/>
      <c r="BF3884" s="230"/>
      <c r="BG3884" s="230"/>
      <c r="BH3884" s="230"/>
      <c r="BI3884" s="230"/>
      <c r="BJ3884" s="230"/>
      <c r="BK3884" s="230"/>
      <c r="BL3884" s="230"/>
      <c r="BM3884" s="230"/>
      <c r="BN3884" s="230"/>
      <c r="BO3884" s="230"/>
      <c r="BP3884" s="230"/>
      <c r="BQ3884" s="230"/>
      <c r="BR3884" s="230"/>
      <c r="BS3884" s="230"/>
      <c r="BT3884" s="230"/>
      <c r="BU3884" s="230"/>
      <c r="BV3884" s="230"/>
      <c r="BW3884" s="230"/>
      <c r="BX3884" s="230"/>
      <c r="BY3884" s="230"/>
      <c r="BZ3884" s="230"/>
      <c r="CA3884" s="230"/>
      <c r="CB3884" s="230"/>
      <c r="CC3884" s="230"/>
      <c r="CD3884" s="230"/>
      <c r="CE3884" s="230"/>
      <c r="CF3884" s="230"/>
      <c r="CG3884" s="230"/>
      <c r="CH3884" s="230"/>
      <c r="CI3884" s="230"/>
      <c r="CJ3884" s="230"/>
    </row>
    <row r="3885" spans="1:88" ht="14.25" customHeight="1">
      <c r="A3885" s="123"/>
      <c r="B3885" s="122"/>
      <c r="C3885" s="123"/>
      <c r="E3885" s="224"/>
      <c r="F3885" s="224"/>
      <c r="G3885" s="224"/>
      <c r="H3885" s="224"/>
      <c r="I3885" s="232"/>
      <c r="J3885" s="224"/>
      <c r="K3885" s="224"/>
      <c r="L3885" s="224"/>
      <c r="M3885" s="233"/>
      <c r="N3885" s="224"/>
      <c r="P3885" s="233"/>
      <c r="Q3885" s="154"/>
      <c r="R3885" s="154"/>
      <c r="S3885" s="154"/>
      <c r="T3885" s="154"/>
      <c r="U3885" s="236"/>
      <c r="V3885" s="225"/>
      <c r="W3885" s="246"/>
      <c r="X3885" s="247"/>
      <c r="Y3885" s="248"/>
      <c r="Z3885" s="249"/>
      <c r="AA3885" s="249"/>
      <c r="AB3885" s="256"/>
      <c r="AC3885" s="256"/>
      <c r="AD3885" s="230"/>
      <c r="AE3885" s="251"/>
      <c r="AF3885" s="252"/>
      <c r="AG3885" s="255"/>
      <c r="AH3885" s="253"/>
      <c r="AI3885" s="230"/>
      <c r="AJ3885" s="230"/>
      <c r="AK3885" s="230"/>
      <c r="AL3885" s="230"/>
      <c r="AM3885" s="230"/>
      <c r="AN3885" s="230"/>
      <c r="AO3885" s="230"/>
      <c r="AP3885" s="230"/>
      <c r="AQ3885" s="230"/>
      <c r="AR3885" s="249"/>
      <c r="AS3885" s="230"/>
      <c r="AT3885" s="230"/>
      <c r="AU3885" s="230"/>
      <c r="AV3885" s="230"/>
      <c r="AW3885" s="230"/>
      <c r="AX3885" s="230"/>
      <c r="AY3885" s="230"/>
      <c r="AZ3885" s="230"/>
      <c r="BA3885" s="230"/>
      <c r="BB3885" s="230"/>
      <c r="BC3885" s="230"/>
      <c r="BD3885" s="230"/>
      <c r="BE3885" s="230"/>
      <c r="BF3885" s="230"/>
      <c r="BG3885" s="230"/>
      <c r="BH3885" s="230"/>
      <c r="BI3885" s="230"/>
      <c r="BJ3885" s="230"/>
      <c r="BK3885" s="230"/>
      <c r="BL3885" s="230"/>
      <c r="BM3885" s="230"/>
      <c r="BN3885" s="230"/>
      <c r="BO3885" s="230"/>
      <c r="BP3885" s="230"/>
      <c r="BQ3885" s="230"/>
      <c r="BR3885" s="230"/>
      <c r="BS3885" s="230"/>
      <c r="BT3885" s="230"/>
      <c r="BU3885" s="230"/>
      <c r="BV3885" s="230"/>
      <c r="BW3885" s="230"/>
      <c r="BX3885" s="230"/>
      <c r="BY3885" s="230"/>
      <c r="BZ3885" s="230"/>
      <c r="CA3885" s="230"/>
      <c r="CB3885" s="230"/>
      <c r="CC3885" s="230"/>
      <c r="CD3885" s="230"/>
      <c r="CE3885" s="230"/>
      <c r="CF3885" s="230"/>
      <c r="CG3885" s="230"/>
      <c r="CH3885" s="230"/>
      <c r="CI3885" s="230"/>
      <c r="CJ3885" s="230"/>
    </row>
    <row r="3886" spans="1:88" ht="14.25" customHeight="1">
      <c r="A3886" s="123"/>
      <c r="B3886" s="122"/>
      <c r="C3886" s="123"/>
      <c r="E3886" s="224"/>
      <c r="F3886" s="224"/>
      <c r="G3886" s="224"/>
      <c r="H3886" s="224"/>
      <c r="I3886" s="232"/>
      <c r="J3886" s="224"/>
      <c r="K3886" s="224"/>
      <c r="L3886" s="224"/>
      <c r="M3886" s="233"/>
      <c r="N3886" s="224"/>
      <c r="P3886" s="233"/>
      <c r="Q3886" s="154"/>
      <c r="R3886" s="154"/>
      <c r="S3886" s="154"/>
      <c r="T3886" s="154"/>
      <c r="U3886" s="236"/>
      <c r="V3886" s="225"/>
      <c r="W3886" s="246"/>
      <c r="X3886" s="247"/>
      <c r="Y3886" s="248"/>
      <c r="Z3886" s="249"/>
      <c r="AA3886" s="249"/>
      <c r="AB3886" s="256"/>
      <c r="AC3886" s="256"/>
      <c r="AD3886" s="230"/>
      <c r="AE3886" s="251"/>
      <c r="AF3886" s="252"/>
      <c r="AG3886" s="255"/>
      <c r="AH3886" s="253"/>
      <c r="AI3886" s="230"/>
      <c r="AJ3886" s="230"/>
      <c r="AK3886" s="230"/>
      <c r="AL3886" s="230"/>
      <c r="AM3886" s="230"/>
      <c r="AN3886" s="230"/>
      <c r="AO3886" s="230"/>
      <c r="AP3886" s="230"/>
      <c r="AQ3886" s="230"/>
      <c r="AR3886" s="249"/>
      <c r="AS3886" s="230"/>
      <c r="AT3886" s="230"/>
      <c r="AU3886" s="230"/>
      <c r="AV3886" s="230"/>
      <c r="AW3886" s="230"/>
      <c r="AX3886" s="230"/>
      <c r="AY3886" s="230"/>
      <c r="AZ3886" s="230"/>
      <c r="BA3886" s="230"/>
      <c r="BB3886" s="230"/>
      <c r="BC3886" s="230"/>
      <c r="BD3886" s="230"/>
      <c r="BE3886" s="230"/>
      <c r="BF3886" s="230"/>
      <c r="BG3886" s="230"/>
      <c r="BH3886" s="230"/>
      <c r="BI3886" s="230"/>
      <c r="BJ3886" s="230"/>
      <c r="BK3886" s="230"/>
      <c r="BL3886" s="230"/>
      <c r="BM3886" s="230"/>
      <c r="BN3886" s="230"/>
      <c r="BO3886" s="230"/>
      <c r="BP3886" s="230"/>
      <c r="BQ3886" s="230"/>
      <c r="BR3886" s="230"/>
      <c r="BS3886" s="230"/>
      <c r="BT3886" s="230"/>
      <c r="BU3886" s="230"/>
      <c r="BV3886" s="230"/>
      <c r="BW3886" s="230"/>
      <c r="BX3886" s="230"/>
      <c r="BY3886" s="230"/>
      <c r="BZ3886" s="230"/>
      <c r="CA3886" s="230"/>
      <c r="CB3886" s="230"/>
      <c r="CC3886" s="230"/>
      <c r="CD3886" s="230"/>
      <c r="CE3886" s="230"/>
      <c r="CF3886" s="230"/>
      <c r="CG3886" s="230"/>
      <c r="CH3886" s="230"/>
      <c r="CI3886" s="230"/>
      <c r="CJ3886" s="230"/>
    </row>
    <row r="3887" spans="1:88" ht="14.25" customHeight="1">
      <c r="A3887" s="123"/>
      <c r="B3887" s="122"/>
      <c r="C3887" s="123"/>
      <c r="E3887" s="224"/>
      <c r="F3887" s="224"/>
      <c r="G3887" s="224"/>
      <c r="H3887" s="224"/>
      <c r="I3887" s="232"/>
      <c r="J3887" s="224"/>
      <c r="K3887" s="224"/>
      <c r="L3887" s="224"/>
      <c r="M3887" s="233"/>
      <c r="N3887" s="224"/>
      <c r="P3887" s="233"/>
      <c r="Q3887" s="154"/>
      <c r="R3887" s="154"/>
      <c r="S3887" s="154"/>
      <c r="T3887" s="154"/>
      <c r="U3887" s="236"/>
      <c r="V3887" s="225"/>
      <c r="W3887" s="246"/>
      <c r="X3887" s="247"/>
      <c r="Y3887" s="248"/>
      <c r="Z3887" s="249"/>
      <c r="AA3887" s="249"/>
      <c r="AB3887" s="256"/>
      <c r="AC3887" s="256"/>
      <c r="AD3887" s="230"/>
      <c r="AE3887" s="251"/>
      <c r="AF3887" s="252"/>
      <c r="AG3887" s="255"/>
      <c r="AH3887" s="253"/>
      <c r="AI3887" s="230"/>
      <c r="AJ3887" s="230"/>
      <c r="AK3887" s="230"/>
      <c r="AL3887" s="230"/>
      <c r="AM3887" s="230"/>
      <c r="AN3887" s="230"/>
      <c r="AO3887" s="230"/>
      <c r="AP3887" s="230"/>
      <c r="AQ3887" s="230"/>
      <c r="AR3887" s="249"/>
      <c r="AS3887" s="230"/>
      <c r="AT3887" s="230"/>
      <c r="AU3887" s="230"/>
      <c r="AV3887" s="230"/>
      <c r="AW3887" s="230"/>
      <c r="AX3887" s="230"/>
      <c r="AY3887" s="230"/>
      <c r="AZ3887" s="230"/>
      <c r="BA3887" s="230"/>
      <c r="BB3887" s="230"/>
      <c r="BC3887" s="230"/>
      <c r="BD3887" s="230"/>
      <c r="BE3887" s="230"/>
      <c r="BF3887" s="230"/>
      <c r="BG3887" s="230"/>
      <c r="BH3887" s="230"/>
      <c r="BI3887" s="230"/>
      <c r="BJ3887" s="230"/>
      <c r="BK3887" s="230"/>
      <c r="BL3887" s="230"/>
      <c r="BM3887" s="230"/>
      <c r="BN3887" s="230"/>
      <c r="BO3887" s="230"/>
      <c r="BP3887" s="230"/>
      <c r="BQ3887" s="230"/>
      <c r="BR3887" s="230"/>
      <c r="BS3887" s="230"/>
      <c r="BT3887" s="230"/>
      <c r="BU3887" s="230"/>
      <c r="BV3887" s="230"/>
      <c r="BW3887" s="230"/>
      <c r="BX3887" s="230"/>
      <c r="BY3887" s="230"/>
      <c r="BZ3887" s="230"/>
      <c r="CA3887" s="230"/>
      <c r="CB3887" s="230"/>
      <c r="CC3887" s="230"/>
      <c r="CD3887" s="230"/>
      <c r="CE3887" s="230"/>
      <c r="CF3887" s="230"/>
      <c r="CG3887" s="230"/>
      <c r="CH3887" s="230"/>
      <c r="CI3887" s="230"/>
      <c r="CJ3887" s="230"/>
    </row>
    <row r="3888" spans="1:88" ht="14.25" customHeight="1">
      <c r="A3888" s="123"/>
      <c r="B3888" s="122"/>
      <c r="C3888" s="123"/>
      <c r="E3888" s="224"/>
      <c r="F3888" s="224"/>
      <c r="G3888" s="224"/>
      <c r="H3888" s="224"/>
      <c r="I3888" s="232"/>
      <c r="J3888" s="224"/>
      <c r="K3888" s="224"/>
      <c r="L3888" s="224"/>
      <c r="M3888" s="233"/>
      <c r="N3888" s="224"/>
      <c r="P3888" s="233"/>
      <c r="Q3888" s="154"/>
      <c r="R3888" s="154"/>
      <c r="S3888" s="154"/>
      <c r="T3888" s="154"/>
      <c r="U3888" s="236"/>
      <c r="V3888" s="225"/>
      <c r="W3888" s="246"/>
      <c r="X3888" s="247"/>
      <c r="Y3888" s="248"/>
      <c r="Z3888" s="249"/>
      <c r="AA3888" s="249"/>
      <c r="AB3888" s="256"/>
      <c r="AC3888" s="256"/>
      <c r="AD3888" s="230"/>
      <c r="AE3888" s="251"/>
      <c r="AF3888" s="252"/>
      <c r="AG3888" s="255"/>
      <c r="AH3888" s="253"/>
      <c r="AI3888" s="230"/>
      <c r="AJ3888" s="230"/>
      <c r="AK3888" s="230"/>
      <c r="AL3888" s="230"/>
      <c r="AM3888" s="230"/>
      <c r="AN3888" s="230"/>
      <c r="AO3888" s="230"/>
      <c r="AP3888" s="230"/>
      <c r="AQ3888" s="230"/>
      <c r="AR3888" s="249"/>
      <c r="AS3888" s="230"/>
      <c r="AT3888" s="230"/>
      <c r="AU3888" s="230"/>
      <c r="AV3888" s="230"/>
      <c r="AW3888" s="230"/>
      <c r="AX3888" s="230"/>
      <c r="AY3888" s="230"/>
      <c r="AZ3888" s="230"/>
      <c r="BA3888" s="230"/>
      <c r="BB3888" s="230"/>
      <c r="BC3888" s="230"/>
      <c r="BD3888" s="230"/>
      <c r="BE3888" s="230"/>
      <c r="BF3888" s="230"/>
      <c r="BG3888" s="230"/>
      <c r="BH3888" s="230"/>
      <c r="BI3888" s="230"/>
      <c r="BJ3888" s="230"/>
      <c r="BK3888" s="230"/>
      <c r="BL3888" s="230"/>
      <c r="BM3888" s="230"/>
      <c r="BN3888" s="230"/>
      <c r="BO3888" s="230"/>
      <c r="BP3888" s="230"/>
      <c r="BQ3888" s="230"/>
      <c r="BR3888" s="230"/>
      <c r="BS3888" s="230"/>
      <c r="BT3888" s="230"/>
      <c r="BU3888" s="230"/>
      <c r="BV3888" s="230"/>
      <c r="BW3888" s="230"/>
      <c r="BX3888" s="230"/>
      <c r="BY3888" s="230"/>
      <c r="BZ3888" s="230"/>
      <c r="CA3888" s="230"/>
      <c r="CB3888" s="230"/>
      <c r="CC3888" s="230"/>
      <c r="CD3888" s="230"/>
      <c r="CE3888" s="230"/>
      <c r="CF3888" s="230"/>
      <c r="CG3888" s="230"/>
      <c r="CH3888" s="230"/>
      <c r="CI3888" s="230"/>
      <c r="CJ3888" s="230"/>
    </row>
    <row r="3889" spans="1:88" ht="14.25" customHeight="1">
      <c r="A3889" s="123"/>
      <c r="B3889" s="122"/>
      <c r="C3889" s="123"/>
      <c r="E3889" s="224"/>
      <c r="F3889" s="224"/>
      <c r="G3889" s="224"/>
      <c r="H3889" s="224"/>
      <c r="I3889" s="232"/>
      <c r="J3889" s="224"/>
      <c r="K3889" s="224"/>
      <c r="L3889" s="224"/>
      <c r="M3889" s="233"/>
      <c r="N3889" s="224"/>
      <c r="P3889" s="233"/>
      <c r="Q3889" s="154"/>
      <c r="R3889" s="154"/>
      <c r="S3889" s="154"/>
      <c r="T3889" s="154"/>
      <c r="U3889" s="236"/>
      <c r="V3889" s="225"/>
      <c r="W3889" s="246"/>
      <c r="X3889" s="247"/>
      <c r="Y3889" s="248"/>
      <c r="Z3889" s="249"/>
      <c r="AA3889" s="249"/>
      <c r="AB3889" s="256"/>
      <c r="AC3889" s="256"/>
      <c r="AD3889" s="230"/>
      <c r="AE3889" s="251"/>
      <c r="AF3889" s="252"/>
      <c r="AG3889" s="255"/>
      <c r="AH3889" s="253"/>
      <c r="AI3889" s="230"/>
      <c r="AJ3889" s="230"/>
      <c r="AK3889" s="230"/>
      <c r="AL3889" s="230"/>
      <c r="AM3889" s="230"/>
      <c r="AN3889" s="230"/>
      <c r="AO3889" s="230"/>
      <c r="AP3889" s="230"/>
      <c r="AQ3889" s="230"/>
      <c r="AR3889" s="249"/>
      <c r="AS3889" s="230"/>
      <c r="AT3889" s="230"/>
      <c r="AU3889" s="230"/>
      <c r="AV3889" s="230"/>
      <c r="AW3889" s="230"/>
      <c r="AX3889" s="230"/>
      <c r="AY3889" s="230"/>
      <c r="AZ3889" s="230"/>
      <c r="BA3889" s="230"/>
      <c r="BB3889" s="230"/>
      <c r="BC3889" s="230"/>
      <c r="BD3889" s="230"/>
      <c r="BE3889" s="230"/>
      <c r="BF3889" s="230"/>
      <c r="BG3889" s="230"/>
      <c r="BH3889" s="230"/>
      <c r="BI3889" s="230"/>
      <c r="BJ3889" s="230"/>
      <c r="BK3889" s="230"/>
      <c r="BL3889" s="230"/>
      <c r="BM3889" s="230"/>
      <c r="BN3889" s="230"/>
      <c r="BO3889" s="230"/>
      <c r="BP3889" s="230"/>
      <c r="BQ3889" s="230"/>
      <c r="BR3889" s="230"/>
      <c r="BS3889" s="230"/>
      <c r="BT3889" s="230"/>
      <c r="BU3889" s="230"/>
      <c r="BV3889" s="230"/>
      <c r="BW3889" s="230"/>
      <c r="BX3889" s="230"/>
      <c r="BY3889" s="230"/>
      <c r="BZ3889" s="230"/>
      <c r="CA3889" s="230"/>
      <c r="CB3889" s="230"/>
      <c r="CC3889" s="230"/>
      <c r="CD3889" s="230"/>
      <c r="CE3889" s="230"/>
      <c r="CF3889" s="230"/>
      <c r="CG3889" s="230"/>
      <c r="CH3889" s="230"/>
      <c r="CI3889" s="230"/>
      <c r="CJ3889" s="230"/>
    </row>
    <row r="3890" spans="1:88" ht="14.25" customHeight="1">
      <c r="A3890" s="123"/>
      <c r="B3890" s="122"/>
      <c r="C3890" s="123"/>
      <c r="E3890" s="224"/>
      <c r="F3890" s="224"/>
      <c r="G3890" s="224"/>
      <c r="H3890" s="224"/>
      <c r="I3890" s="232"/>
      <c r="J3890" s="224"/>
      <c r="K3890" s="224"/>
      <c r="L3890" s="224"/>
      <c r="M3890" s="233"/>
      <c r="N3890" s="224"/>
      <c r="P3890" s="233"/>
      <c r="Q3890" s="154"/>
      <c r="R3890" s="154"/>
      <c r="S3890" s="154"/>
      <c r="T3890" s="154"/>
      <c r="U3890" s="236"/>
      <c r="V3890" s="225"/>
      <c r="W3890" s="246"/>
      <c r="X3890" s="247"/>
      <c r="Y3890" s="248"/>
      <c r="Z3890" s="249"/>
      <c r="AA3890" s="249"/>
      <c r="AB3890" s="256"/>
      <c r="AC3890" s="256"/>
      <c r="AD3890" s="230"/>
      <c r="AE3890" s="251"/>
      <c r="AF3890" s="252"/>
      <c r="AG3890" s="255"/>
      <c r="AH3890" s="253"/>
      <c r="AI3890" s="230"/>
      <c r="AJ3890" s="230"/>
      <c r="AK3890" s="230"/>
      <c r="AL3890" s="230"/>
      <c r="AM3890" s="230"/>
      <c r="AN3890" s="230"/>
      <c r="AO3890" s="230"/>
      <c r="AP3890" s="230"/>
      <c r="AQ3890" s="230"/>
      <c r="AR3890" s="249"/>
      <c r="AS3890" s="230"/>
      <c r="AT3890" s="230"/>
      <c r="AU3890" s="230"/>
      <c r="AV3890" s="230"/>
      <c r="AW3890" s="230"/>
      <c r="AX3890" s="230"/>
      <c r="AY3890" s="230"/>
      <c r="AZ3890" s="230"/>
      <c r="BA3890" s="230"/>
      <c r="BB3890" s="230"/>
      <c r="BC3890" s="230"/>
      <c r="BD3890" s="230"/>
      <c r="BE3890" s="230"/>
      <c r="BF3890" s="230"/>
      <c r="BG3890" s="230"/>
      <c r="BH3890" s="230"/>
      <c r="BI3890" s="230"/>
      <c r="BJ3890" s="230"/>
      <c r="BK3890" s="230"/>
      <c r="BL3890" s="230"/>
      <c r="BM3890" s="230"/>
      <c r="BN3890" s="230"/>
      <c r="BO3890" s="230"/>
      <c r="BP3890" s="230"/>
      <c r="BQ3890" s="230"/>
      <c r="BR3890" s="230"/>
      <c r="BS3890" s="230"/>
      <c r="BT3890" s="230"/>
      <c r="BU3890" s="230"/>
      <c r="BV3890" s="230"/>
      <c r="BW3890" s="230"/>
      <c r="BX3890" s="230"/>
      <c r="BY3890" s="230"/>
      <c r="BZ3890" s="230"/>
      <c r="CA3890" s="230"/>
      <c r="CB3890" s="230"/>
      <c r="CC3890" s="230"/>
      <c r="CD3890" s="230"/>
      <c r="CE3890" s="230"/>
      <c r="CF3890" s="230"/>
      <c r="CG3890" s="230"/>
      <c r="CH3890" s="230"/>
      <c r="CI3890" s="230"/>
      <c r="CJ3890" s="230"/>
    </row>
    <row r="3891" spans="1:88" ht="14.25" customHeight="1">
      <c r="A3891" s="123"/>
      <c r="B3891" s="122"/>
      <c r="C3891" s="123"/>
      <c r="E3891" s="224"/>
      <c r="F3891" s="224"/>
      <c r="G3891" s="224"/>
      <c r="H3891" s="224"/>
      <c r="I3891" s="232"/>
      <c r="J3891" s="224"/>
      <c r="K3891" s="224"/>
      <c r="L3891" s="224"/>
      <c r="M3891" s="233"/>
      <c r="N3891" s="224"/>
      <c r="P3891" s="233"/>
      <c r="Q3891" s="154"/>
      <c r="R3891" s="154"/>
      <c r="S3891" s="154"/>
      <c r="T3891" s="154"/>
      <c r="U3891" s="236"/>
      <c r="V3891" s="225"/>
      <c r="W3891" s="246"/>
      <c r="X3891" s="247"/>
      <c r="Y3891" s="248"/>
      <c r="Z3891" s="249"/>
      <c r="AA3891" s="249"/>
      <c r="AB3891" s="256"/>
      <c r="AC3891" s="256"/>
      <c r="AD3891" s="230"/>
      <c r="AE3891" s="251"/>
      <c r="AF3891" s="252"/>
      <c r="AG3891" s="255"/>
      <c r="AH3891" s="253"/>
      <c r="AI3891" s="230"/>
      <c r="AJ3891" s="230"/>
      <c r="AK3891" s="230"/>
      <c r="AL3891" s="230"/>
      <c r="AM3891" s="230"/>
      <c r="AN3891" s="230"/>
      <c r="AO3891" s="230"/>
      <c r="AP3891" s="230"/>
      <c r="AQ3891" s="230"/>
      <c r="AR3891" s="249"/>
      <c r="AS3891" s="230"/>
      <c r="AT3891" s="230"/>
      <c r="AU3891" s="230"/>
      <c r="AV3891" s="230"/>
      <c r="AW3891" s="230"/>
      <c r="AX3891" s="230"/>
      <c r="AY3891" s="230"/>
      <c r="AZ3891" s="230"/>
      <c r="BA3891" s="230"/>
      <c r="BB3891" s="230"/>
      <c r="BC3891" s="230"/>
      <c r="BD3891" s="230"/>
      <c r="BE3891" s="230"/>
      <c r="BF3891" s="230"/>
      <c r="BG3891" s="230"/>
      <c r="BH3891" s="230"/>
      <c r="BI3891" s="230"/>
      <c r="BJ3891" s="230"/>
      <c r="BK3891" s="230"/>
      <c r="BL3891" s="230"/>
      <c r="BM3891" s="230"/>
      <c r="BN3891" s="230"/>
      <c r="BO3891" s="230"/>
      <c r="BP3891" s="230"/>
      <c r="BQ3891" s="230"/>
      <c r="BR3891" s="230"/>
      <c r="BS3891" s="230"/>
      <c r="BT3891" s="230"/>
      <c r="BU3891" s="230"/>
      <c r="BV3891" s="230"/>
      <c r="BW3891" s="230"/>
      <c r="BX3891" s="230"/>
      <c r="BY3891" s="230"/>
      <c r="BZ3891" s="230"/>
      <c r="CA3891" s="230"/>
      <c r="CB3891" s="230"/>
      <c r="CC3891" s="230"/>
      <c r="CD3891" s="230"/>
      <c r="CE3891" s="230"/>
      <c r="CF3891" s="230"/>
      <c r="CG3891" s="230"/>
      <c r="CH3891" s="230"/>
      <c r="CI3891" s="230"/>
      <c r="CJ3891" s="230"/>
    </row>
    <row r="3892" spans="1:88" ht="14.25" customHeight="1">
      <c r="A3892" s="123"/>
      <c r="B3892" s="122"/>
      <c r="C3892" s="123"/>
      <c r="E3892" s="224"/>
      <c r="F3892" s="224"/>
      <c r="G3892" s="224"/>
      <c r="H3892" s="224"/>
      <c r="I3892" s="232"/>
      <c r="J3892" s="224"/>
      <c r="K3892" s="224"/>
      <c r="L3892" s="224"/>
      <c r="M3892" s="233"/>
      <c r="N3892" s="224"/>
      <c r="P3892" s="233"/>
      <c r="Q3892" s="154"/>
      <c r="R3892" s="154"/>
      <c r="S3892" s="154"/>
      <c r="T3892" s="154"/>
      <c r="U3892" s="236"/>
      <c r="V3892" s="225"/>
      <c r="W3892" s="246"/>
      <c r="X3892" s="247"/>
      <c r="Y3892" s="248"/>
      <c r="Z3892" s="249"/>
      <c r="AA3892" s="249"/>
      <c r="AB3892" s="256"/>
      <c r="AC3892" s="256"/>
      <c r="AD3892" s="230"/>
      <c r="AE3892" s="251"/>
      <c r="AF3892" s="252"/>
      <c r="AG3892" s="255"/>
      <c r="AH3892" s="253"/>
      <c r="AI3892" s="230"/>
      <c r="AJ3892" s="230"/>
      <c r="AK3892" s="230"/>
      <c r="AL3892" s="230"/>
      <c r="AM3892" s="230"/>
      <c r="AN3892" s="230"/>
      <c r="AO3892" s="230"/>
      <c r="AP3892" s="230"/>
      <c r="AQ3892" s="230"/>
      <c r="AR3892" s="249"/>
      <c r="AS3892" s="230"/>
      <c r="AT3892" s="230"/>
      <c r="AU3892" s="230"/>
      <c r="AV3892" s="230"/>
      <c r="AW3892" s="230"/>
      <c r="AX3892" s="230"/>
      <c r="AY3892" s="230"/>
      <c r="AZ3892" s="230"/>
      <c r="BA3892" s="230"/>
      <c r="BB3892" s="230"/>
      <c r="BC3892" s="230"/>
      <c r="BD3892" s="230"/>
      <c r="BE3892" s="230"/>
      <c r="BF3892" s="230"/>
      <c r="BG3892" s="230"/>
      <c r="BH3892" s="230"/>
      <c r="BI3892" s="230"/>
      <c r="BJ3892" s="230"/>
      <c r="BK3892" s="230"/>
      <c r="BL3892" s="230"/>
      <c r="BM3892" s="230"/>
      <c r="BN3892" s="230"/>
      <c r="BO3892" s="230"/>
      <c r="BP3892" s="230"/>
      <c r="BQ3892" s="230"/>
      <c r="BR3892" s="230"/>
      <c r="BS3892" s="230"/>
      <c r="BT3892" s="230"/>
      <c r="BU3892" s="230"/>
      <c r="BV3892" s="230"/>
      <c r="BW3892" s="230"/>
      <c r="BX3892" s="230"/>
      <c r="BY3892" s="230"/>
      <c r="BZ3892" s="230"/>
      <c r="CA3892" s="230"/>
      <c r="CB3892" s="230"/>
      <c r="CC3892" s="230"/>
      <c r="CD3892" s="230"/>
      <c r="CE3892" s="230"/>
      <c r="CF3892" s="230"/>
      <c r="CG3892" s="230"/>
      <c r="CH3892" s="230"/>
      <c r="CI3892" s="230"/>
      <c r="CJ3892" s="230"/>
    </row>
    <row r="3893" spans="1:88" ht="14.25" customHeight="1">
      <c r="A3893" s="123"/>
      <c r="B3893" s="122"/>
      <c r="C3893" s="123"/>
      <c r="E3893" s="224"/>
      <c r="F3893" s="224"/>
      <c r="G3893" s="224"/>
      <c r="H3893" s="224"/>
      <c r="I3893" s="232"/>
      <c r="J3893" s="224"/>
      <c r="K3893" s="224"/>
      <c r="L3893" s="224"/>
      <c r="M3893" s="233"/>
      <c r="N3893" s="224"/>
      <c r="P3893" s="233"/>
      <c r="Q3893" s="154"/>
      <c r="R3893" s="154"/>
      <c r="S3893" s="154"/>
      <c r="T3893" s="154"/>
      <c r="U3893" s="236"/>
      <c r="V3893" s="225"/>
      <c r="W3893" s="246"/>
      <c r="X3893" s="247"/>
      <c r="Y3893" s="248"/>
      <c r="Z3893" s="249"/>
      <c r="AA3893" s="249"/>
      <c r="AB3893" s="256"/>
      <c r="AC3893" s="256"/>
      <c r="AD3893" s="230"/>
      <c r="AE3893" s="251"/>
      <c r="AF3893" s="252"/>
      <c r="AG3893" s="255"/>
      <c r="AH3893" s="253"/>
      <c r="AI3893" s="230"/>
      <c r="AJ3893" s="230"/>
      <c r="AK3893" s="230"/>
      <c r="AL3893" s="230"/>
      <c r="AM3893" s="230"/>
      <c r="AN3893" s="230"/>
      <c r="AO3893" s="230"/>
      <c r="AP3893" s="230"/>
      <c r="AQ3893" s="230"/>
      <c r="AR3893" s="249"/>
      <c r="AS3893" s="230"/>
      <c r="AT3893" s="230"/>
      <c r="AU3893" s="230"/>
      <c r="AV3893" s="230"/>
      <c r="AW3893" s="230"/>
      <c r="AX3893" s="230"/>
      <c r="AY3893" s="230"/>
      <c r="AZ3893" s="230"/>
      <c r="BA3893" s="230"/>
      <c r="BB3893" s="230"/>
      <c r="BC3893" s="230"/>
      <c r="BD3893" s="230"/>
      <c r="BE3893" s="230"/>
      <c r="BF3893" s="230"/>
      <c r="BG3893" s="230"/>
      <c r="BH3893" s="230"/>
      <c r="BI3893" s="230"/>
      <c r="BJ3893" s="230"/>
      <c r="BK3893" s="230"/>
      <c r="BL3893" s="230"/>
      <c r="BM3893" s="230"/>
      <c r="BN3893" s="230"/>
      <c r="BO3893" s="230"/>
      <c r="BP3893" s="230"/>
      <c r="BQ3893" s="230"/>
      <c r="BR3893" s="230"/>
      <c r="BS3893" s="230"/>
      <c r="BT3893" s="230"/>
      <c r="BU3893" s="230"/>
      <c r="BV3893" s="230"/>
      <c r="BW3893" s="230"/>
      <c r="BX3893" s="230"/>
      <c r="BY3893" s="230"/>
      <c r="BZ3893" s="230"/>
      <c r="CA3893" s="230"/>
      <c r="CB3893" s="230"/>
      <c r="CC3893" s="230"/>
      <c r="CD3893" s="230"/>
      <c r="CE3893" s="230"/>
      <c r="CF3893" s="230"/>
      <c r="CG3893" s="230"/>
      <c r="CH3893" s="230"/>
      <c r="CI3893" s="230"/>
      <c r="CJ3893" s="230"/>
    </row>
    <row r="3894" spans="1:88" ht="14.25" customHeight="1">
      <c r="A3894" s="123"/>
      <c r="B3894" s="122"/>
      <c r="C3894" s="123"/>
      <c r="E3894" s="224"/>
      <c r="F3894" s="224"/>
      <c r="G3894" s="224"/>
      <c r="H3894" s="224"/>
      <c r="I3894" s="232"/>
      <c r="J3894" s="224"/>
      <c r="K3894" s="224"/>
      <c r="L3894" s="224"/>
      <c r="M3894" s="233"/>
      <c r="N3894" s="224"/>
      <c r="P3894" s="233"/>
      <c r="Q3894" s="154"/>
      <c r="R3894" s="154"/>
      <c r="S3894" s="154"/>
      <c r="T3894" s="154"/>
      <c r="U3894" s="236"/>
      <c r="V3894" s="225"/>
      <c r="W3894" s="246"/>
      <c r="X3894" s="247"/>
      <c r="Y3894" s="248"/>
      <c r="Z3894" s="249"/>
      <c r="AA3894" s="249"/>
      <c r="AB3894" s="256"/>
      <c r="AC3894" s="256"/>
      <c r="AD3894" s="230"/>
      <c r="AE3894" s="251"/>
      <c r="AF3894" s="252"/>
      <c r="AG3894" s="255"/>
      <c r="AH3894" s="253"/>
      <c r="AI3894" s="230"/>
      <c r="AJ3894" s="230"/>
      <c r="AK3894" s="230"/>
      <c r="AL3894" s="230"/>
      <c r="AM3894" s="230"/>
      <c r="AN3894" s="230"/>
      <c r="AO3894" s="230"/>
      <c r="AP3894" s="230"/>
      <c r="AQ3894" s="230"/>
      <c r="AR3894" s="249"/>
      <c r="AS3894" s="230"/>
      <c r="AT3894" s="230"/>
      <c r="AU3894" s="230"/>
      <c r="AV3894" s="230"/>
      <c r="AW3894" s="230"/>
      <c r="AX3894" s="230"/>
      <c r="AY3894" s="230"/>
      <c r="AZ3894" s="230"/>
      <c r="BA3894" s="230"/>
      <c r="BB3894" s="230"/>
      <c r="BC3894" s="230"/>
      <c r="BD3894" s="230"/>
      <c r="BE3894" s="230"/>
      <c r="BF3894" s="230"/>
      <c r="BG3894" s="230"/>
      <c r="BH3894" s="230"/>
      <c r="BI3894" s="230"/>
      <c r="BJ3894" s="230"/>
      <c r="BK3894" s="230"/>
      <c r="BL3894" s="230"/>
      <c r="BM3894" s="230"/>
      <c r="BN3894" s="230"/>
      <c r="BO3894" s="230"/>
      <c r="BP3894" s="230"/>
      <c r="BQ3894" s="230"/>
      <c r="BR3894" s="230"/>
      <c r="BS3894" s="230"/>
      <c r="BT3894" s="230"/>
      <c r="BU3894" s="230"/>
      <c r="BV3894" s="230"/>
      <c r="BW3894" s="230"/>
      <c r="BX3894" s="230"/>
      <c r="BY3894" s="230"/>
      <c r="BZ3894" s="230"/>
      <c r="CA3894" s="230"/>
      <c r="CB3894" s="230"/>
      <c r="CC3894" s="230"/>
      <c r="CD3894" s="230"/>
      <c r="CE3894" s="230"/>
      <c r="CF3894" s="230"/>
      <c r="CG3894" s="230"/>
      <c r="CH3894" s="230"/>
      <c r="CI3894" s="230"/>
      <c r="CJ3894" s="230"/>
    </row>
    <row r="3895" spans="1:88" ht="14.25" customHeight="1">
      <c r="A3895" s="123"/>
      <c r="B3895" s="122"/>
      <c r="C3895" s="123"/>
      <c r="E3895" s="224"/>
      <c r="F3895" s="224"/>
      <c r="G3895" s="224"/>
      <c r="H3895" s="224"/>
      <c r="I3895" s="232"/>
      <c r="J3895" s="224"/>
      <c r="K3895" s="224"/>
      <c r="L3895" s="224"/>
      <c r="M3895" s="233"/>
      <c r="N3895" s="224"/>
      <c r="P3895" s="233"/>
      <c r="Q3895" s="154"/>
      <c r="R3895" s="154"/>
      <c r="S3895" s="154"/>
      <c r="T3895" s="154"/>
      <c r="U3895" s="236"/>
      <c r="V3895" s="225"/>
      <c r="W3895" s="246"/>
      <c r="X3895" s="247"/>
      <c r="Y3895" s="248"/>
      <c r="Z3895" s="249"/>
      <c r="AA3895" s="249"/>
      <c r="AB3895" s="256"/>
      <c r="AC3895" s="256"/>
      <c r="AD3895" s="230"/>
      <c r="AE3895" s="251"/>
      <c r="AF3895" s="252"/>
      <c r="AG3895" s="255"/>
      <c r="AH3895" s="253"/>
      <c r="AI3895" s="230"/>
      <c r="AJ3895" s="230"/>
      <c r="AK3895" s="230"/>
      <c r="AL3895" s="230"/>
      <c r="AM3895" s="230"/>
      <c r="AN3895" s="230"/>
      <c r="AO3895" s="230"/>
      <c r="AP3895" s="230"/>
      <c r="AQ3895" s="230"/>
      <c r="AR3895" s="249"/>
      <c r="AS3895" s="230"/>
      <c r="AT3895" s="230"/>
      <c r="AU3895" s="230"/>
      <c r="AV3895" s="230"/>
      <c r="AW3895" s="230"/>
      <c r="AX3895" s="230"/>
      <c r="AY3895" s="230"/>
      <c r="AZ3895" s="230"/>
      <c r="BA3895" s="230"/>
      <c r="BB3895" s="230"/>
      <c r="BC3895" s="230"/>
      <c r="BD3895" s="230"/>
      <c r="BE3895" s="230"/>
      <c r="BF3895" s="230"/>
      <c r="BG3895" s="230"/>
      <c r="BH3895" s="230"/>
      <c r="BI3895" s="230"/>
      <c r="BJ3895" s="230"/>
      <c r="BK3895" s="230"/>
      <c r="BL3895" s="230"/>
      <c r="BM3895" s="230"/>
      <c r="BN3895" s="230"/>
      <c r="BO3895" s="230"/>
      <c r="BP3895" s="230"/>
      <c r="BQ3895" s="230"/>
      <c r="BR3895" s="230"/>
      <c r="BS3895" s="230"/>
      <c r="BT3895" s="230"/>
      <c r="BU3895" s="230"/>
      <c r="BV3895" s="230"/>
      <c r="BW3895" s="230"/>
      <c r="BX3895" s="230"/>
      <c r="BY3895" s="230"/>
      <c r="BZ3895" s="230"/>
      <c r="CA3895" s="230"/>
      <c r="CB3895" s="230"/>
      <c r="CC3895" s="230"/>
      <c r="CD3895" s="230"/>
      <c r="CE3895" s="230"/>
      <c r="CF3895" s="230"/>
      <c r="CG3895" s="230"/>
      <c r="CH3895" s="230"/>
      <c r="CI3895" s="230"/>
      <c r="CJ3895" s="230"/>
    </row>
    <row r="3896" spans="1:88" ht="14.25" customHeight="1">
      <c r="A3896" s="123"/>
      <c r="B3896" s="122"/>
      <c r="C3896" s="123"/>
      <c r="E3896" s="224"/>
      <c r="F3896" s="224"/>
      <c r="G3896" s="224"/>
      <c r="H3896" s="224"/>
      <c r="I3896" s="232"/>
      <c r="J3896" s="224"/>
      <c r="K3896" s="224"/>
      <c r="L3896" s="224"/>
      <c r="M3896" s="233"/>
      <c r="N3896" s="224"/>
      <c r="P3896" s="233"/>
      <c r="Q3896" s="154"/>
      <c r="R3896" s="154"/>
      <c r="S3896" s="154"/>
      <c r="T3896" s="154"/>
      <c r="U3896" s="236"/>
      <c r="V3896" s="225"/>
      <c r="W3896" s="246"/>
      <c r="X3896" s="247"/>
      <c r="Y3896" s="248"/>
      <c r="Z3896" s="249"/>
      <c r="AA3896" s="249"/>
      <c r="AB3896" s="256"/>
      <c r="AC3896" s="256"/>
      <c r="AD3896" s="230"/>
      <c r="AE3896" s="251"/>
      <c r="AF3896" s="252"/>
      <c r="AG3896" s="255"/>
      <c r="AH3896" s="253"/>
      <c r="AI3896" s="230"/>
      <c r="AJ3896" s="230"/>
      <c r="AK3896" s="230"/>
      <c r="AL3896" s="230"/>
      <c r="AM3896" s="230"/>
      <c r="AN3896" s="230"/>
      <c r="AO3896" s="230"/>
      <c r="AP3896" s="230"/>
      <c r="AQ3896" s="230"/>
      <c r="AR3896" s="249"/>
      <c r="AS3896" s="230"/>
      <c r="AT3896" s="230"/>
      <c r="AU3896" s="230"/>
      <c r="AV3896" s="230"/>
      <c r="AW3896" s="230"/>
      <c r="AX3896" s="230"/>
      <c r="AY3896" s="230"/>
      <c r="AZ3896" s="230"/>
      <c r="BA3896" s="230"/>
      <c r="BB3896" s="230"/>
      <c r="BC3896" s="230"/>
      <c r="BD3896" s="230"/>
      <c r="BE3896" s="230"/>
      <c r="BF3896" s="230"/>
      <c r="BG3896" s="230"/>
      <c r="BH3896" s="230"/>
      <c r="BI3896" s="230"/>
      <c r="BJ3896" s="230"/>
      <c r="BK3896" s="230"/>
      <c r="BL3896" s="230"/>
      <c r="BM3896" s="230"/>
      <c r="BN3896" s="230"/>
      <c r="BO3896" s="230"/>
      <c r="BP3896" s="230"/>
      <c r="BQ3896" s="230"/>
      <c r="BR3896" s="230"/>
      <c r="BS3896" s="230"/>
      <c r="BT3896" s="230"/>
      <c r="BU3896" s="230"/>
      <c r="BV3896" s="230"/>
      <c r="BW3896" s="230"/>
      <c r="BX3896" s="230"/>
      <c r="BY3896" s="230"/>
      <c r="BZ3896" s="230"/>
      <c r="CA3896" s="230"/>
      <c r="CB3896" s="230"/>
      <c r="CC3896" s="230"/>
      <c r="CD3896" s="230"/>
      <c r="CE3896" s="230"/>
      <c r="CF3896" s="230"/>
      <c r="CG3896" s="230"/>
      <c r="CH3896" s="230"/>
      <c r="CI3896" s="230"/>
      <c r="CJ3896" s="230"/>
    </row>
    <row r="3897" spans="1:88" ht="14.25" customHeight="1">
      <c r="A3897" s="123"/>
      <c r="B3897" s="122"/>
      <c r="C3897" s="123"/>
      <c r="E3897" s="224"/>
      <c r="F3897" s="224"/>
      <c r="G3897" s="224"/>
      <c r="H3897" s="224"/>
      <c r="I3897" s="232"/>
      <c r="J3897" s="224"/>
      <c r="K3897" s="224"/>
      <c r="L3897" s="224"/>
      <c r="M3897" s="233"/>
      <c r="N3897" s="224"/>
      <c r="P3897" s="233"/>
      <c r="Q3897" s="154"/>
      <c r="R3897" s="154"/>
      <c r="S3897" s="154"/>
      <c r="T3897" s="154"/>
      <c r="U3897" s="236"/>
      <c r="V3897" s="225"/>
      <c r="W3897" s="246"/>
      <c r="X3897" s="247"/>
      <c r="Y3897" s="248"/>
      <c r="Z3897" s="249"/>
      <c r="AA3897" s="249"/>
      <c r="AB3897" s="256"/>
      <c r="AC3897" s="256"/>
      <c r="AD3897" s="230"/>
      <c r="AE3897" s="251"/>
      <c r="AF3897" s="252"/>
      <c r="AG3897" s="255"/>
      <c r="AH3897" s="253"/>
      <c r="AI3897" s="230"/>
      <c r="AJ3897" s="230"/>
      <c r="AK3897" s="230"/>
      <c r="AL3897" s="230"/>
      <c r="AM3897" s="230"/>
      <c r="AN3897" s="230"/>
      <c r="AO3897" s="230"/>
      <c r="AP3897" s="230"/>
      <c r="AQ3897" s="230"/>
      <c r="AR3897" s="249"/>
      <c r="AS3897" s="230"/>
      <c r="AT3897" s="230"/>
      <c r="AU3897" s="230"/>
      <c r="AV3897" s="230"/>
      <c r="AW3897" s="230"/>
      <c r="AX3897" s="230"/>
      <c r="AY3897" s="230"/>
      <c r="AZ3897" s="230"/>
      <c r="BA3897" s="230"/>
      <c r="BB3897" s="230"/>
      <c r="BC3897" s="230"/>
      <c r="BD3897" s="230"/>
      <c r="BE3897" s="230"/>
      <c r="BF3897" s="230"/>
      <c r="BG3897" s="230"/>
      <c r="BH3897" s="230"/>
      <c r="BI3897" s="230"/>
      <c r="BJ3897" s="230"/>
      <c r="BK3897" s="230"/>
      <c r="BL3897" s="230"/>
      <c r="BM3897" s="230"/>
      <c r="BN3897" s="230"/>
      <c r="BO3897" s="230"/>
      <c r="BP3897" s="230"/>
      <c r="BQ3897" s="230"/>
      <c r="BR3897" s="230"/>
      <c r="BS3897" s="230"/>
      <c r="BT3897" s="230"/>
      <c r="BU3897" s="230"/>
      <c r="BV3897" s="230"/>
      <c r="BW3897" s="230"/>
      <c r="BX3897" s="230"/>
      <c r="BY3897" s="230"/>
      <c r="BZ3897" s="230"/>
      <c r="CA3897" s="230"/>
      <c r="CB3897" s="230"/>
      <c r="CC3897" s="230"/>
      <c r="CD3897" s="230"/>
      <c r="CE3897" s="230"/>
      <c r="CF3897" s="230"/>
      <c r="CG3897" s="230"/>
      <c r="CH3897" s="230"/>
      <c r="CI3897" s="230"/>
      <c r="CJ3897" s="230"/>
    </row>
    <row r="3898" spans="1:88" ht="14.25" customHeight="1">
      <c r="A3898" s="123"/>
      <c r="B3898" s="122"/>
      <c r="C3898" s="123"/>
      <c r="E3898" s="224"/>
      <c r="F3898" s="224"/>
      <c r="G3898" s="224"/>
      <c r="H3898" s="224"/>
      <c r="I3898" s="232"/>
      <c r="J3898" s="224"/>
      <c r="K3898" s="224"/>
      <c r="L3898" s="224"/>
      <c r="M3898" s="233"/>
      <c r="N3898" s="224"/>
      <c r="P3898" s="233"/>
      <c r="Q3898" s="154"/>
      <c r="R3898" s="154"/>
      <c r="S3898" s="154"/>
      <c r="T3898" s="154"/>
      <c r="U3898" s="236"/>
      <c r="V3898" s="225"/>
      <c r="W3898" s="246"/>
      <c r="X3898" s="247"/>
      <c r="Y3898" s="248"/>
      <c r="Z3898" s="249"/>
      <c r="AA3898" s="249"/>
      <c r="AB3898" s="256"/>
      <c r="AC3898" s="256"/>
      <c r="AD3898" s="230"/>
      <c r="AE3898" s="251"/>
      <c r="AF3898" s="252"/>
      <c r="AG3898" s="255"/>
      <c r="AH3898" s="253"/>
      <c r="AI3898" s="230"/>
      <c r="AJ3898" s="230"/>
      <c r="AK3898" s="230"/>
      <c r="AL3898" s="230"/>
      <c r="AM3898" s="230"/>
      <c r="AN3898" s="230"/>
      <c r="AO3898" s="230"/>
      <c r="AP3898" s="230"/>
      <c r="AQ3898" s="230"/>
      <c r="AR3898" s="249"/>
      <c r="AS3898" s="230"/>
      <c r="AT3898" s="230"/>
      <c r="AU3898" s="230"/>
      <c r="AV3898" s="230"/>
      <c r="AW3898" s="230"/>
      <c r="AX3898" s="230"/>
      <c r="AY3898" s="230"/>
      <c r="AZ3898" s="230"/>
      <c r="BA3898" s="230"/>
      <c r="BB3898" s="230"/>
      <c r="BC3898" s="230"/>
      <c r="BD3898" s="230"/>
      <c r="BE3898" s="230"/>
      <c r="BF3898" s="230"/>
      <c r="BG3898" s="230"/>
      <c r="BH3898" s="230"/>
      <c r="BI3898" s="230"/>
      <c r="BJ3898" s="230"/>
      <c r="BK3898" s="230"/>
      <c r="BL3898" s="230"/>
      <c r="BM3898" s="230"/>
      <c r="BN3898" s="230"/>
      <c r="BO3898" s="230"/>
      <c r="BP3898" s="230"/>
      <c r="BQ3898" s="230"/>
      <c r="BR3898" s="230"/>
      <c r="BS3898" s="230"/>
      <c r="BT3898" s="230"/>
      <c r="BU3898" s="230"/>
      <c r="BV3898" s="230"/>
      <c r="BW3898" s="230"/>
      <c r="BX3898" s="230"/>
      <c r="BY3898" s="230"/>
      <c r="BZ3898" s="230"/>
      <c r="CA3898" s="230"/>
      <c r="CB3898" s="230"/>
      <c r="CC3898" s="230"/>
      <c r="CD3898" s="230"/>
      <c r="CE3898" s="230"/>
      <c r="CF3898" s="230"/>
      <c r="CG3898" s="230"/>
      <c r="CH3898" s="230"/>
      <c r="CI3898" s="230"/>
      <c r="CJ3898" s="230"/>
    </row>
    <row r="3899" spans="1:88" ht="14.25" customHeight="1">
      <c r="A3899" s="123"/>
      <c r="B3899" s="122"/>
      <c r="C3899" s="123"/>
      <c r="E3899" s="224"/>
      <c r="F3899" s="224"/>
      <c r="G3899" s="224"/>
      <c r="H3899" s="224"/>
      <c r="I3899" s="232"/>
      <c r="J3899" s="224"/>
      <c r="K3899" s="224"/>
      <c r="L3899" s="224"/>
      <c r="M3899" s="233"/>
      <c r="N3899" s="224"/>
      <c r="P3899" s="233"/>
      <c r="Q3899" s="154"/>
      <c r="R3899" s="154"/>
      <c r="S3899" s="154"/>
      <c r="T3899" s="154"/>
      <c r="U3899" s="236"/>
      <c r="V3899" s="225"/>
      <c r="W3899" s="246"/>
      <c r="X3899" s="247"/>
      <c r="Y3899" s="248"/>
      <c r="Z3899" s="249"/>
      <c r="AA3899" s="249"/>
      <c r="AB3899" s="256"/>
      <c r="AC3899" s="256"/>
      <c r="AD3899" s="230"/>
      <c r="AE3899" s="251"/>
      <c r="AF3899" s="252"/>
      <c r="AG3899" s="255"/>
      <c r="AH3899" s="253"/>
      <c r="AI3899" s="230"/>
      <c r="AJ3899" s="230"/>
      <c r="AK3899" s="230"/>
      <c r="AL3899" s="230"/>
      <c r="AM3899" s="230"/>
      <c r="AN3899" s="230"/>
      <c r="AO3899" s="230"/>
      <c r="AP3899" s="230"/>
      <c r="AQ3899" s="230"/>
      <c r="AR3899" s="249"/>
      <c r="AS3899" s="230"/>
      <c r="AT3899" s="230"/>
      <c r="AU3899" s="230"/>
      <c r="AV3899" s="230"/>
      <c r="AW3899" s="230"/>
      <c r="AX3899" s="230"/>
      <c r="AY3899" s="230"/>
      <c r="AZ3899" s="230"/>
      <c r="BA3899" s="230"/>
      <c r="BB3899" s="230"/>
      <c r="BC3899" s="230"/>
      <c r="BD3899" s="230"/>
      <c r="BE3899" s="230"/>
      <c r="BF3899" s="230"/>
      <c r="BG3899" s="230"/>
      <c r="BH3899" s="230"/>
      <c r="BI3899" s="230"/>
      <c r="BJ3899" s="230"/>
      <c r="BK3899" s="230"/>
      <c r="BL3899" s="230"/>
      <c r="BM3899" s="230"/>
      <c r="BN3899" s="230"/>
      <c r="BO3899" s="230"/>
      <c r="BP3899" s="230"/>
      <c r="BQ3899" s="230"/>
      <c r="BR3899" s="230"/>
      <c r="BS3899" s="230"/>
      <c r="BT3899" s="230"/>
      <c r="BU3899" s="230"/>
      <c r="BV3899" s="230"/>
      <c r="BW3899" s="230"/>
      <c r="BX3899" s="230"/>
      <c r="BY3899" s="230"/>
      <c r="BZ3899" s="230"/>
      <c r="CA3899" s="230"/>
      <c r="CB3899" s="230"/>
      <c r="CC3899" s="230"/>
      <c r="CD3899" s="230"/>
      <c r="CE3899" s="230"/>
      <c r="CF3899" s="230"/>
      <c r="CG3899" s="230"/>
      <c r="CH3899" s="230"/>
      <c r="CI3899" s="230"/>
      <c r="CJ3899" s="230"/>
    </row>
    <row r="3900" spans="1:88" ht="14.25" customHeight="1">
      <c r="A3900" s="123"/>
      <c r="B3900" s="122"/>
      <c r="C3900" s="123"/>
      <c r="E3900" s="224"/>
      <c r="F3900" s="224"/>
      <c r="G3900" s="224"/>
      <c r="H3900" s="224"/>
      <c r="I3900" s="232"/>
      <c r="J3900" s="224"/>
      <c r="K3900" s="224"/>
      <c r="L3900" s="224"/>
      <c r="M3900" s="233"/>
      <c r="N3900" s="224"/>
      <c r="P3900" s="233"/>
      <c r="Q3900" s="154"/>
      <c r="R3900" s="154"/>
      <c r="S3900" s="154"/>
      <c r="T3900" s="154"/>
      <c r="U3900" s="236"/>
      <c r="V3900" s="225"/>
      <c r="W3900" s="246"/>
      <c r="X3900" s="247"/>
      <c r="Y3900" s="248"/>
      <c r="Z3900" s="249"/>
      <c r="AA3900" s="249"/>
      <c r="AB3900" s="256"/>
      <c r="AC3900" s="256"/>
      <c r="AD3900" s="230"/>
      <c r="AE3900" s="251"/>
      <c r="AF3900" s="252"/>
      <c r="AG3900" s="255"/>
      <c r="AH3900" s="253"/>
      <c r="AI3900" s="230"/>
      <c r="AJ3900" s="230"/>
      <c r="AK3900" s="230"/>
      <c r="AL3900" s="230"/>
      <c r="AM3900" s="230"/>
      <c r="AN3900" s="230"/>
      <c r="AO3900" s="230"/>
      <c r="AP3900" s="230"/>
      <c r="AQ3900" s="230"/>
      <c r="AR3900" s="249"/>
      <c r="AS3900" s="230"/>
      <c r="AT3900" s="230"/>
      <c r="AU3900" s="230"/>
      <c r="AV3900" s="230"/>
      <c r="AW3900" s="230"/>
      <c r="AX3900" s="230"/>
      <c r="AY3900" s="230"/>
      <c r="AZ3900" s="230"/>
      <c r="BA3900" s="230"/>
      <c r="BB3900" s="230"/>
      <c r="BC3900" s="230"/>
      <c r="BD3900" s="230"/>
      <c r="BE3900" s="230"/>
      <c r="BF3900" s="230"/>
      <c r="BG3900" s="230"/>
      <c r="BH3900" s="230"/>
      <c r="BI3900" s="230"/>
      <c r="BJ3900" s="230"/>
      <c r="BK3900" s="230"/>
      <c r="BL3900" s="230"/>
      <c r="BM3900" s="230"/>
      <c r="BN3900" s="230"/>
      <c r="BO3900" s="230"/>
      <c r="BP3900" s="230"/>
      <c r="BQ3900" s="230"/>
      <c r="BR3900" s="230"/>
      <c r="BS3900" s="230"/>
      <c r="BT3900" s="230"/>
      <c r="BU3900" s="230"/>
      <c r="BV3900" s="230"/>
      <c r="BW3900" s="230"/>
      <c r="BX3900" s="230"/>
      <c r="BY3900" s="230"/>
      <c r="BZ3900" s="230"/>
      <c r="CA3900" s="230"/>
      <c r="CB3900" s="230"/>
      <c r="CC3900" s="230"/>
      <c r="CD3900" s="230"/>
      <c r="CE3900" s="230"/>
      <c r="CF3900" s="230"/>
      <c r="CG3900" s="230"/>
      <c r="CH3900" s="230"/>
      <c r="CI3900" s="230"/>
      <c r="CJ3900" s="230"/>
    </row>
    <row r="3901" spans="1:88" ht="14.25" customHeight="1">
      <c r="A3901" s="123"/>
      <c r="B3901" s="122"/>
      <c r="C3901" s="123"/>
      <c r="E3901" s="224"/>
      <c r="F3901" s="224"/>
      <c r="G3901" s="224"/>
      <c r="H3901" s="224"/>
      <c r="I3901" s="232"/>
      <c r="J3901" s="224"/>
      <c r="K3901" s="224"/>
      <c r="L3901" s="224"/>
      <c r="M3901" s="233"/>
      <c r="N3901" s="224"/>
      <c r="P3901" s="233"/>
      <c r="Q3901" s="154"/>
      <c r="R3901" s="154"/>
      <c r="S3901" s="154"/>
      <c r="T3901" s="154"/>
      <c r="U3901" s="236"/>
      <c r="V3901" s="225"/>
      <c r="W3901" s="246"/>
      <c r="X3901" s="247"/>
      <c r="Y3901" s="248"/>
      <c r="Z3901" s="249"/>
      <c r="AA3901" s="249"/>
      <c r="AB3901" s="256"/>
      <c r="AC3901" s="256"/>
      <c r="AD3901" s="230"/>
      <c r="AE3901" s="251"/>
      <c r="AF3901" s="252"/>
      <c r="AG3901" s="255"/>
      <c r="AH3901" s="253"/>
      <c r="AI3901" s="230"/>
      <c r="AJ3901" s="230"/>
      <c r="AK3901" s="230"/>
      <c r="AL3901" s="230"/>
      <c r="AM3901" s="230"/>
      <c r="AN3901" s="230"/>
      <c r="AO3901" s="230"/>
      <c r="AP3901" s="230"/>
      <c r="AQ3901" s="230"/>
      <c r="AR3901" s="249"/>
      <c r="AS3901" s="230"/>
      <c r="AT3901" s="230"/>
      <c r="AU3901" s="230"/>
      <c r="AV3901" s="230"/>
      <c r="AW3901" s="230"/>
      <c r="AX3901" s="230"/>
      <c r="AY3901" s="230"/>
      <c r="AZ3901" s="230"/>
      <c r="BA3901" s="230"/>
      <c r="BB3901" s="230"/>
      <c r="BC3901" s="230"/>
      <c r="BD3901" s="230"/>
      <c r="BE3901" s="230"/>
      <c r="BF3901" s="230"/>
      <c r="BG3901" s="230"/>
      <c r="BH3901" s="230"/>
      <c r="BI3901" s="230"/>
      <c r="BJ3901" s="230"/>
      <c r="BK3901" s="230"/>
      <c r="BL3901" s="230"/>
      <c r="BM3901" s="230"/>
      <c r="BN3901" s="230"/>
      <c r="BO3901" s="230"/>
      <c r="BP3901" s="230"/>
      <c r="BQ3901" s="230"/>
      <c r="BR3901" s="230"/>
      <c r="BS3901" s="230"/>
      <c r="BT3901" s="230"/>
      <c r="BU3901" s="230"/>
      <c r="BV3901" s="230"/>
      <c r="BW3901" s="230"/>
      <c r="BX3901" s="230"/>
      <c r="BY3901" s="230"/>
      <c r="BZ3901" s="230"/>
      <c r="CA3901" s="230"/>
      <c r="CB3901" s="230"/>
      <c r="CC3901" s="230"/>
      <c r="CD3901" s="230"/>
      <c r="CE3901" s="230"/>
      <c r="CF3901" s="230"/>
      <c r="CG3901" s="230"/>
      <c r="CH3901" s="230"/>
      <c r="CI3901" s="230"/>
      <c r="CJ3901" s="230"/>
    </row>
    <row r="3902" spans="1:88" ht="14.25" customHeight="1">
      <c r="A3902" s="123"/>
      <c r="B3902" s="122"/>
      <c r="C3902" s="123"/>
      <c r="E3902" s="224"/>
      <c r="F3902" s="224"/>
      <c r="G3902" s="224"/>
      <c r="H3902" s="224"/>
      <c r="I3902" s="232"/>
      <c r="J3902" s="224"/>
      <c r="K3902" s="224"/>
      <c r="L3902" s="224"/>
      <c r="M3902" s="233"/>
      <c r="N3902" s="224"/>
      <c r="P3902" s="233"/>
      <c r="Q3902" s="154"/>
      <c r="R3902" s="154"/>
      <c r="S3902" s="154"/>
      <c r="T3902" s="154"/>
      <c r="U3902" s="236"/>
      <c r="V3902" s="225"/>
      <c r="W3902" s="246"/>
      <c r="X3902" s="247"/>
      <c r="Y3902" s="248"/>
      <c r="Z3902" s="249"/>
      <c r="AA3902" s="249"/>
      <c r="AB3902" s="256"/>
      <c r="AC3902" s="256"/>
      <c r="AD3902" s="230"/>
      <c r="AE3902" s="251"/>
      <c r="AF3902" s="252"/>
      <c r="AG3902" s="255"/>
      <c r="AH3902" s="253"/>
      <c r="AI3902" s="230"/>
      <c r="AJ3902" s="230"/>
      <c r="AK3902" s="230"/>
      <c r="AL3902" s="230"/>
      <c r="AM3902" s="230"/>
      <c r="AN3902" s="230"/>
      <c r="AO3902" s="230"/>
      <c r="AP3902" s="230"/>
      <c r="AQ3902" s="230"/>
      <c r="AR3902" s="249"/>
      <c r="AS3902" s="230"/>
      <c r="AT3902" s="230"/>
      <c r="AU3902" s="230"/>
      <c r="AV3902" s="230"/>
      <c r="AW3902" s="230"/>
      <c r="AX3902" s="230"/>
      <c r="AY3902" s="230"/>
      <c r="AZ3902" s="230"/>
      <c r="BA3902" s="230"/>
      <c r="BB3902" s="230"/>
      <c r="BC3902" s="230"/>
      <c r="BD3902" s="230"/>
      <c r="BE3902" s="230"/>
      <c r="BF3902" s="230"/>
      <c r="BG3902" s="230"/>
      <c r="BH3902" s="230"/>
      <c r="BI3902" s="230"/>
      <c r="BJ3902" s="230"/>
      <c r="BK3902" s="230"/>
      <c r="BL3902" s="230"/>
      <c r="BM3902" s="230"/>
      <c r="BN3902" s="230"/>
      <c r="BO3902" s="230"/>
      <c r="BP3902" s="230"/>
      <c r="BQ3902" s="230"/>
      <c r="BR3902" s="230"/>
      <c r="BS3902" s="230"/>
      <c r="BT3902" s="230"/>
      <c r="BU3902" s="230"/>
      <c r="BV3902" s="230"/>
      <c r="BW3902" s="230"/>
      <c r="BX3902" s="230"/>
      <c r="BY3902" s="230"/>
      <c r="BZ3902" s="230"/>
      <c r="CA3902" s="230"/>
      <c r="CB3902" s="230"/>
      <c r="CC3902" s="230"/>
      <c r="CD3902" s="230"/>
      <c r="CE3902" s="230"/>
      <c r="CF3902" s="230"/>
      <c r="CG3902" s="230"/>
      <c r="CH3902" s="230"/>
      <c r="CI3902" s="230"/>
      <c r="CJ3902" s="230"/>
    </row>
    <row r="3903" spans="1:88" ht="14.25" customHeight="1">
      <c r="A3903" s="123"/>
      <c r="B3903" s="122"/>
      <c r="C3903" s="123"/>
      <c r="E3903" s="224"/>
      <c r="F3903" s="224"/>
      <c r="G3903" s="224"/>
      <c r="H3903" s="224"/>
      <c r="I3903" s="232"/>
      <c r="J3903" s="224"/>
      <c r="K3903" s="224"/>
      <c r="L3903" s="224"/>
      <c r="M3903" s="233"/>
      <c r="N3903" s="224"/>
      <c r="P3903" s="233"/>
      <c r="Q3903" s="154"/>
      <c r="R3903" s="154"/>
      <c r="S3903" s="154"/>
      <c r="T3903" s="154"/>
      <c r="U3903" s="236"/>
      <c r="V3903" s="225"/>
      <c r="W3903" s="246"/>
      <c r="X3903" s="247"/>
      <c r="Y3903" s="248"/>
      <c r="Z3903" s="249"/>
      <c r="AA3903" s="249"/>
      <c r="AB3903" s="256"/>
      <c r="AC3903" s="256"/>
      <c r="AD3903" s="230"/>
      <c r="AE3903" s="251"/>
      <c r="AF3903" s="252"/>
      <c r="AG3903" s="255"/>
      <c r="AH3903" s="253"/>
      <c r="AI3903" s="230"/>
      <c r="AJ3903" s="230"/>
      <c r="AK3903" s="230"/>
      <c r="AL3903" s="230"/>
      <c r="AM3903" s="230"/>
      <c r="AN3903" s="230"/>
      <c r="AO3903" s="230"/>
      <c r="AP3903" s="230"/>
      <c r="AQ3903" s="230"/>
      <c r="AR3903" s="249"/>
      <c r="AS3903" s="230"/>
      <c r="AT3903" s="230"/>
      <c r="AU3903" s="230"/>
      <c r="AV3903" s="230"/>
      <c r="AW3903" s="230"/>
      <c r="AX3903" s="230"/>
      <c r="AY3903" s="230"/>
      <c r="AZ3903" s="230"/>
      <c r="BA3903" s="230"/>
      <c r="BB3903" s="230"/>
      <c r="BC3903" s="230"/>
      <c r="BD3903" s="230"/>
      <c r="BE3903" s="230"/>
      <c r="BF3903" s="230"/>
      <c r="BG3903" s="230"/>
      <c r="BH3903" s="230"/>
      <c r="BI3903" s="230"/>
      <c r="BJ3903" s="230"/>
      <c r="BK3903" s="230"/>
      <c r="BL3903" s="230"/>
      <c r="BM3903" s="230"/>
      <c r="BN3903" s="230"/>
      <c r="BO3903" s="230"/>
      <c r="BP3903" s="230"/>
      <c r="BQ3903" s="230"/>
      <c r="BR3903" s="230"/>
      <c r="BS3903" s="230"/>
      <c r="BT3903" s="230"/>
      <c r="BU3903" s="230"/>
      <c r="BV3903" s="230"/>
      <c r="BW3903" s="230"/>
      <c r="BX3903" s="230"/>
      <c r="BY3903" s="230"/>
      <c r="BZ3903" s="230"/>
      <c r="CA3903" s="230"/>
      <c r="CB3903" s="230"/>
      <c r="CC3903" s="230"/>
      <c r="CD3903" s="230"/>
      <c r="CE3903" s="230"/>
      <c r="CF3903" s="230"/>
      <c r="CG3903" s="230"/>
      <c r="CH3903" s="230"/>
      <c r="CI3903" s="230"/>
      <c r="CJ3903" s="230"/>
    </row>
    <row r="3904" spans="1:88" ht="14.25" customHeight="1">
      <c r="A3904" s="123"/>
      <c r="B3904" s="122"/>
      <c r="C3904" s="123"/>
      <c r="E3904" s="224"/>
      <c r="F3904" s="224"/>
      <c r="G3904" s="224"/>
      <c r="H3904" s="224"/>
      <c r="I3904" s="232"/>
      <c r="J3904" s="224"/>
      <c r="K3904" s="224"/>
      <c r="L3904" s="224"/>
      <c r="M3904" s="233"/>
      <c r="N3904" s="224"/>
      <c r="P3904" s="233"/>
      <c r="Q3904" s="154"/>
      <c r="R3904" s="154"/>
      <c r="S3904" s="154"/>
      <c r="T3904" s="154"/>
      <c r="U3904" s="236"/>
      <c r="V3904" s="225"/>
      <c r="W3904" s="246"/>
      <c r="X3904" s="247"/>
      <c r="Y3904" s="248"/>
      <c r="Z3904" s="249"/>
      <c r="AA3904" s="249"/>
      <c r="AB3904" s="256"/>
      <c r="AC3904" s="256"/>
      <c r="AD3904" s="230"/>
      <c r="AE3904" s="251"/>
      <c r="AF3904" s="252"/>
      <c r="AG3904" s="255"/>
      <c r="AH3904" s="253"/>
      <c r="AI3904" s="230"/>
      <c r="AJ3904" s="230"/>
      <c r="AK3904" s="230"/>
      <c r="AL3904" s="230"/>
      <c r="AM3904" s="230"/>
      <c r="AN3904" s="230"/>
      <c r="AO3904" s="230"/>
      <c r="AP3904" s="230"/>
      <c r="AQ3904" s="230"/>
      <c r="AR3904" s="249"/>
      <c r="AS3904" s="230"/>
      <c r="AT3904" s="230"/>
      <c r="AU3904" s="230"/>
      <c r="AV3904" s="230"/>
      <c r="AW3904" s="230"/>
      <c r="AX3904" s="230"/>
      <c r="AY3904" s="230"/>
      <c r="AZ3904" s="230"/>
      <c r="BA3904" s="230"/>
      <c r="BB3904" s="230"/>
      <c r="BC3904" s="230"/>
      <c r="BD3904" s="230"/>
      <c r="BE3904" s="230"/>
      <c r="BF3904" s="230"/>
      <c r="BG3904" s="230"/>
      <c r="BH3904" s="230"/>
      <c r="BI3904" s="230"/>
      <c r="BJ3904" s="230"/>
      <c r="BK3904" s="230"/>
      <c r="BL3904" s="230"/>
      <c r="BM3904" s="230"/>
      <c r="BN3904" s="230"/>
      <c r="BO3904" s="230"/>
      <c r="BP3904" s="230"/>
      <c r="BQ3904" s="230"/>
      <c r="BR3904" s="230"/>
      <c r="BS3904" s="230"/>
      <c r="BT3904" s="230"/>
      <c r="BU3904" s="230"/>
      <c r="BV3904" s="230"/>
      <c r="BW3904" s="230"/>
      <c r="BX3904" s="230"/>
      <c r="BY3904" s="230"/>
      <c r="BZ3904" s="230"/>
      <c r="CA3904" s="230"/>
      <c r="CB3904" s="230"/>
      <c r="CC3904" s="230"/>
      <c r="CD3904" s="230"/>
      <c r="CE3904" s="230"/>
      <c r="CF3904" s="230"/>
      <c r="CG3904" s="230"/>
      <c r="CH3904" s="230"/>
      <c r="CI3904" s="230"/>
      <c r="CJ3904" s="230"/>
    </row>
    <row r="3905" spans="1:88" ht="14.25" customHeight="1">
      <c r="A3905" s="123"/>
      <c r="B3905" s="122"/>
      <c r="C3905" s="123"/>
      <c r="E3905" s="224"/>
      <c r="F3905" s="224"/>
      <c r="G3905" s="224"/>
      <c r="H3905" s="224"/>
      <c r="I3905" s="232"/>
      <c r="J3905" s="224"/>
      <c r="K3905" s="224"/>
      <c r="L3905" s="224"/>
      <c r="M3905" s="233"/>
      <c r="N3905" s="224"/>
      <c r="P3905" s="233"/>
      <c r="Q3905" s="154"/>
      <c r="R3905" s="154"/>
      <c r="S3905" s="154"/>
      <c r="T3905" s="154"/>
      <c r="U3905" s="236"/>
      <c r="V3905" s="225"/>
      <c r="W3905" s="246"/>
      <c r="X3905" s="247"/>
      <c r="Y3905" s="248"/>
      <c r="Z3905" s="249"/>
      <c r="AA3905" s="249"/>
      <c r="AB3905" s="256"/>
      <c r="AC3905" s="256"/>
      <c r="AD3905" s="230"/>
      <c r="AE3905" s="251"/>
      <c r="AF3905" s="252"/>
      <c r="AG3905" s="255"/>
      <c r="AH3905" s="253"/>
      <c r="AI3905" s="230"/>
      <c r="AJ3905" s="230"/>
      <c r="AK3905" s="230"/>
      <c r="AL3905" s="230"/>
      <c r="AM3905" s="230"/>
      <c r="AN3905" s="230"/>
      <c r="AO3905" s="230"/>
      <c r="AP3905" s="230"/>
      <c r="AQ3905" s="230"/>
      <c r="AR3905" s="249"/>
      <c r="AS3905" s="230"/>
      <c r="AT3905" s="230"/>
      <c r="AU3905" s="230"/>
      <c r="AV3905" s="230"/>
      <c r="AW3905" s="230"/>
      <c r="AX3905" s="230"/>
      <c r="AY3905" s="230"/>
      <c r="AZ3905" s="230"/>
      <c r="BA3905" s="230"/>
      <c r="BB3905" s="230"/>
      <c r="BC3905" s="230"/>
      <c r="BD3905" s="230"/>
      <c r="BE3905" s="230"/>
      <c r="BF3905" s="230"/>
      <c r="BG3905" s="230"/>
      <c r="BH3905" s="230"/>
      <c r="BI3905" s="230"/>
      <c r="BJ3905" s="230"/>
      <c r="BK3905" s="230"/>
      <c r="BL3905" s="230"/>
      <c r="BM3905" s="230"/>
      <c r="BN3905" s="230"/>
      <c r="BO3905" s="230"/>
      <c r="BP3905" s="230"/>
      <c r="BQ3905" s="230"/>
      <c r="BR3905" s="230"/>
      <c r="BS3905" s="230"/>
      <c r="BT3905" s="230"/>
      <c r="BU3905" s="230"/>
      <c r="BV3905" s="230"/>
      <c r="BW3905" s="230"/>
      <c r="BX3905" s="230"/>
      <c r="BY3905" s="230"/>
      <c r="BZ3905" s="230"/>
      <c r="CA3905" s="230"/>
      <c r="CB3905" s="230"/>
      <c r="CC3905" s="230"/>
      <c r="CD3905" s="230"/>
      <c r="CE3905" s="230"/>
      <c r="CF3905" s="230"/>
      <c r="CG3905" s="230"/>
      <c r="CH3905" s="230"/>
      <c r="CI3905" s="230"/>
      <c r="CJ3905" s="230"/>
    </row>
    <row r="3906" spans="1:88" ht="14.25" customHeight="1">
      <c r="A3906" s="123"/>
      <c r="B3906" s="122"/>
      <c r="C3906" s="123"/>
      <c r="E3906" s="224"/>
      <c r="F3906" s="224"/>
      <c r="G3906" s="224"/>
      <c r="H3906" s="224"/>
      <c r="I3906" s="232"/>
      <c r="J3906" s="224"/>
      <c r="K3906" s="224"/>
      <c r="L3906" s="224"/>
      <c r="M3906" s="233"/>
      <c r="N3906" s="224"/>
      <c r="P3906" s="233"/>
      <c r="Q3906" s="154"/>
      <c r="R3906" s="154"/>
      <c r="S3906" s="154"/>
      <c r="T3906" s="154"/>
      <c r="U3906" s="236"/>
      <c r="V3906" s="225"/>
      <c r="W3906" s="246"/>
      <c r="X3906" s="247"/>
      <c r="Y3906" s="248"/>
      <c r="Z3906" s="249"/>
      <c r="AA3906" s="249"/>
      <c r="AB3906" s="256"/>
      <c r="AC3906" s="256"/>
      <c r="AD3906" s="230"/>
      <c r="AE3906" s="251"/>
      <c r="AF3906" s="252"/>
      <c r="AG3906" s="255"/>
      <c r="AH3906" s="253"/>
      <c r="AI3906" s="230"/>
      <c r="AJ3906" s="230"/>
      <c r="AK3906" s="230"/>
      <c r="AL3906" s="230"/>
      <c r="AM3906" s="230"/>
      <c r="AN3906" s="230"/>
      <c r="AO3906" s="230"/>
      <c r="AP3906" s="230"/>
      <c r="AQ3906" s="230"/>
      <c r="AR3906" s="249"/>
      <c r="AS3906" s="230"/>
      <c r="AT3906" s="230"/>
      <c r="AU3906" s="230"/>
      <c r="AV3906" s="230"/>
      <c r="AW3906" s="230"/>
      <c r="AX3906" s="230"/>
      <c r="AY3906" s="230"/>
      <c r="AZ3906" s="230"/>
      <c r="BA3906" s="230"/>
      <c r="BB3906" s="230"/>
      <c r="BC3906" s="230"/>
      <c r="BD3906" s="230"/>
      <c r="BE3906" s="230"/>
      <c r="BF3906" s="230"/>
      <c r="BG3906" s="230"/>
      <c r="BH3906" s="230"/>
      <c r="BI3906" s="230"/>
      <c r="BJ3906" s="230"/>
      <c r="BK3906" s="230"/>
      <c r="BL3906" s="230"/>
      <c r="BM3906" s="230"/>
      <c r="BN3906" s="230"/>
      <c r="BO3906" s="230"/>
      <c r="BP3906" s="230"/>
      <c r="BQ3906" s="230"/>
      <c r="BR3906" s="230"/>
      <c r="BS3906" s="230"/>
      <c r="BT3906" s="230"/>
      <c r="BU3906" s="230"/>
      <c r="BV3906" s="230"/>
      <c r="BW3906" s="230"/>
      <c r="BX3906" s="230"/>
      <c r="BY3906" s="230"/>
      <c r="BZ3906" s="230"/>
      <c r="CA3906" s="230"/>
      <c r="CB3906" s="230"/>
      <c r="CC3906" s="230"/>
      <c r="CD3906" s="230"/>
      <c r="CE3906" s="230"/>
      <c r="CF3906" s="230"/>
      <c r="CG3906" s="230"/>
      <c r="CH3906" s="230"/>
      <c r="CI3906" s="230"/>
      <c r="CJ3906" s="230"/>
    </row>
    <row r="3907" spans="1:88" ht="14.25" customHeight="1">
      <c r="A3907" s="123"/>
      <c r="B3907" s="122"/>
      <c r="C3907" s="123"/>
      <c r="E3907" s="224"/>
      <c r="F3907" s="224"/>
      <c r="G3907" s="224"/>
      <c r="H3907" s="224"/>
      <c r="I3907" s="232"/>
      <c r="J3907" s="224"/>
      <c r="K3907" s="224"/>
      <c r="L3907" s="224"/>
      <c r="M3907" s="233"/>
      <c r="N3907" s="224"/>
      <c r="P3907" s="233"/>
      <c r="Q3907" s="154"/>
      <c r="R3907" s="154"/>
      <c r="S3907" s="154"/>
      <c r="T3907" s="154"/>
      <c r="U3907" s="236"/>
      <c r="V3907" s="225"/>
      <c r="W3907" s="246"/>
      <c r="X3907" s="247"/>
      <c r="Y3907" s="248"/>
      <c r="Z3907" s="249"/>
      <c r="AA3907" s="249"/>
      <c r="AB3907" s="256"/>
      <c r="AC3907" s="256"/>
      <c r="AD3907" s="230"/>
      <c r="AE3907" s="251"/>
      <c r="AF3907" s="252"/>
      <c r="AG3907" s="255"/>
      <c r="AH3907" s="253"/>
      <c r="AI3907" s="230"/>
      <c r="AJ3907" s="230"/>
      <c r="AK3907" s="230"/>
      <c r="AL3907" s="230"/>
      <c r="AM3907" s="230"/>
      <c r="AN3907" s="230"/>
      <c r="AO3907" s="230"/>
      <c r="AP3907" s="230"/>
      <c r="AQ3907" s="230"/>
      <c r="AR3907" s="249"/>
      <c r="AS3907" s="230"/>
      <c r="AT3907" s="230"/>
      <c r="AU3907" s="230"/>
      <c r="AV3907" s="230"/>
      <c r="AW3907" s="230"/>
      <c r="AX3907" s="230"/>
      <c r="AY3907" s="230"/>
      <c r="AZ3907" s="230"/>
      <c r="BA3907" s="230"/>
      <c r="BB3907" s="230"/>
      <c r="BC3907" s="230"/>
      <c r="BD3907" s="230"/>
      <c r="BE3907" s="230"/>
      <c r="BF3907" s="230"/>
      <c r="BG3907" s="230"/>
      <c r="BH3907" s="230"/>
      <c r="BI3907" s="230"/>
      <c r="BJ3907" s="230"/>
      <c r="BK3907" s="230"/>
      <c r="BL3907" s="230"/>
      <c r="BM3907" s="230"/>
      <c r="BN3907" s="230"/>
      <c r="BO3907" s="230"/>
      <c r="BP3907" s="230"/>
      <c r="BQ3907" s="230"/>
      <c r="BR3907" s="230"/>
      <c r="BS3907" s="230"/>
      <c r="BT3907" s="230"/>
      <c r="BU3907" s="230"/>
      <c r="BV3907" s="230"/>
      <c r="BW3907" s="230"/>
      <c r="BX3907" s="230"/>
      <c r="BY3907" s="230"/>
      <c r="BZ3907" s="230"/>
      <c r="CA3907" s="230"/>
      <c r="CB3907" s="230"/>
      <c r="CC3907" s="230"/>
      <c r="CD3907" s="230"/>
      <c r="CE3907" s="230"/>
      <c r="CF3907" s="230"/>
      <c r="CG3907" s="230"/>
      <c r="CH3907" s="230"/>
      <c r="CI3907" s="230"/>
      <c r="CJ3907" s="230"/>
    </row>
    <row r="3908" spans="1:88" ht="14.25" customHeight="1">
      <c r="A3908" s="123"/>
      <c r="B3908" s="122"/>
      <c r="C3908" s="123"/>
      <c r="E3908" s="224"/>
      <c r="F3908" s="224"/>
      <c r="G3908" s="224"/>
      <c r="H3908" s="224"/>
      <c r="I3908" s="232"/>
      <c r="J3908" s="224"/>
      <c r="K3908" s="224"/>
      <c r="L3908" s="224"/>
      <c r="M3908" s="233"/>
      <c r="N3908" s="224"/>
      <c r="P3908" s="233"/>
      <c r="Q3908" s="154"/>
      <c r="R3908" s="154"/>
      <c r="S3908" s="154"/>
      <c r="T3908" s="154"/>
      <c r="U3908" s="236"/>
      <c r="V3908" s="225"/>
      <c r="W3908" s="246"/>
      <c r="X3908" s="247"/>
      <c r="Y3908" s="248"/>
      <c r="Z3908" s="249"/>
      <c r="AA3908" s="249"/>
      <c r="AB3908" s="256"/>
      <c r="AC3908" s="256"/>
      <c r="AD3908" s="230"/>
      <c r="AE3908" s="251"/>
      <c r="AF3908" s="252"/>
      <c r="AG3908" s="255"/>
      <c r="AH3908" s="253"/>
      <c r="AI3908" s="230"/>
      <c r="AJ3908" s="230"/>
      <c r="AK3908" s="230"/>
      <c r="AL3908" s="230"/>
      <c r="AM3908" s="230"/>
      <c r="AN3908" s="230"/>
      <c r="AO3908" s="230"/>
      <c r="AP3908" s="230"/>
      <c r="AQ3908" s="230"/>
      <c r="AR3908" s="249"/>
      <c r="AS3908" s="230"/>
      <c r="AT3908" s="230"/>
      <c r="AU3908" s="230"/>
      <c r="AV3908" s="230"/>
      <c r="AW3908" s="230"/>
      <c r="AX3908" s="230"/>
      <c r="AY3908" s="230"/>
      <c r="AZ3908" s="230"/>
      <c r="BA3908" s="230"/>
      <c r="BB3908" s="230"/>
      <c r="BC3908" s="230"/>
      <c r="BD3908" s="230"/>
      <c r="BE3908" s="230"/>
      <c r="BF3908" s="230"/>
      <c r="BG3908" s="230"/>
      <c r="BH3908" s="230"/>
      <c r="BI3908" s="230"/>
      <c r="BJ3908" s="230"/>
      <c r="BK3908" s="230"/>
      <c r="BL3908" s="230"/>
      <c r="BM3908" s="230"/>
      <c r="BN3908" s="230"/>
      <c r="BO3908" s="230"/>
      <c r="BP3908" s="230"/>
      <c r="BQ3908" s="230"/>
      <c r="BR3908" s="230"/>
      <c r="BS3908" s="230"/>
      <c r="BT3908" s="230"/>
      <c r="BU3908" s="230"/>
      <c r="BV3908" s="230"/>
      <c r="BW3908" s="230"/>
      <c r="BX3908" s="230"/>
      <c r="BY3908" s="230"/>
      <c r="BZ3908" s="230"/>
      <c r="CA3908" s="230"/>
      <c r="CB3908" s="230"/>
      <c r="CC3908" s="230"/>
      <c r="CD3908" s="230"/>
      <c r="CE3908" s="230"/>
      <c r="CF3908" s="230"/>
      <c r="CG3908" s="230"/>
      <c r="CH3908" s="230"/>
      <c r="CI3908" s="230"/>
      <c r="CJ3908" s="230"/>
    </row>
    <row r="3909" spans="1:88" ht="14.25" customHeight="1">
      <c r="A3909" s="123"/>
      <c r="B3909" s="122"/>
      <c r="C3909" s="123"/>
      <c r="E3909" s="224"/>
      <c r="F3909" s="224"/>
      <c r="G3909" s="224"/>
      <c r="H3909" s="224"/>
      <c r="I3909" s="232"/>
      <c r="J3909" s="224"/>
      <c r="K3909" s="224"/>
      <c r="L3909" s="224"/>
      <c r="M3909" s="233"/>
      <c r="N3909" s="224"/>
      <c r="P3909" s="233"/>
      <c r="Q3909" s="154"/>
      <c r="R3909" s="154"/>
      <c r="S3909" s="154"/>
      <c r="T3909" s="154"/>
      <c r="U3909" s="236"/>
      <c r="V3909" s="225"/>
      <c r="W3909" s="246"/>
      <c r="X3909" s="247"/>
      <c r="Y3909" s="248"/>
      <c r="Z3909" s="249"/>
      <c r="AA3909" s="249"/>
      <c r="AB3909" s="256"/>
      <c r="AC3909" s="256"/>
      <c r="AD3909" s="230"/>
      <c r="AE3909" s="251"/>
      <c r="AF3909" s="252"/>
      <c r="AG3909" s="255"/>
      <c r="AH3909" s="253"/>
      <c r="AI3909" s="230"/>
      <c r="AJ3909" s="230"/>
      <c r="AK3909" s="230"/>
      <c r="AL3909" s="230"/>
      <c r="AM3909" s="230"/>
      <c r="AN3909" s="230"/>
      <c r="AO3909" s="230"/>
      <c r="AP3909" s="230"/>
      <c r="AQ3909" s="230"/>
      <c r="AR3909" s="249"/>
      <c r="AS3909" s="230"/>
      <c r="AT3909" s="230"/>
      <c r="AU3909" s="230"/>
      <c r="AV3909" s="230"/>
      <c r="AW3909" s="230"/>
      <c r="AX3909" s="230"/>
      <c r="AY3909" s="230"/>
      <c r="AZ3909" s="230"/>
      <c r="BA3909" s="230"/>
      <c r="BB3909" s="230"/>
      <c r="BC3909" s="230"/>
      <c r="BD3909" s="230"/>
      <c r="BE3909" s="230"/>
      <c r="BF3909" s="230"/>
      <c r="BG3909" s="230"/>
      <c r="BH3909" s="230"/>
      <c r="BI3909" s="230"/>
      <c r="BJ3909" s="230"/>
      <c r="BK3909" s="230"/>
      <c r="BL3909" s="230"/>
      <c r="BM3909" s="230"/>
      <c r="BN3909" s="230"/>
      <c r="BO3909" s="230"/>
      <c r="BP3909" s="230"/>
      <c r="BQ3909" s="230"/>
      <c r="BR3909" s="230"/>
      <c r="BS3909" s="230"/>
      <c r="BT3909" s="230"/>
      <c r="BU3909" s="230"/>
      <c r="BV3909" s="230"/>
      <c r="BW3909" s="230"/>
      <c r="BX3909" s="230"/>
      <c r="BY3909" s="230"/>
      <c r="BZ3909" s="230"/>
      <c r="CA3909" s="230"/>
      <c r="CB3909" s="230"/>
      <c r="CC3909" s="230"/>
      <c r="CD3909" s="230"/>
      <c r="CE3909" s="230"/>
      <c r="CF3909" s="230"/>
      <c r="CG3909" s="230"/>
      <c r="CH3909" s="230"/>
      <c r="CI3909" s="230"/>
      <c r="CJ3909" s="230"/>
    </row>
    <row r="3910" spans="1:88" ht="14.25" customHeight="1">
      <c r="A3910" s="123"/>
      <c r="B3910" s="122"/>
      <c r="C3910" s="123"/>
      <c r="E3910" s="224"/>
      <c r="F3910" s="224"/>
      <c r="G3910" s="224"/>
      <c r="H3910" s="224"/>
      <c r="I3910" s="232"/>
      <c r="J3910" s="224"/>
      <c r="K3910" s="224"/>
      <c r="L3910" s="224"/>
      <c r="M3910" s="233"/>
      <c r="N3910" s="224"/>
      <c r="P3910" s="233"/>
      <c r="Q3910" s="154"/>
      <c r="R3910" s="154"/>
      <c r="S3910" s="154"/>
      <c r="T3910" s="154"/>
      <c r="U3910" s="236"/>
      <c r="V3910" s="225"/>
      <c r="W3910" s="246"/>
      <c r="X3910" s="247"/>
      <c r="Y3910" s="248"/>
      <c r="Z3910" s="249"/>
      <c r="AA3910" s="249"/>
      <c r="AB3910" s="256"/>
      <c r="AC3910" s="256"/>
      <c r="AD3910" s="230"/>
      <c r="AE3910" s="251"/>
      <c r="AF3910" s="252"/>
      <c r="AG3910" s="255"/>
      <c r="AH3910" s="253"/>
      <c r="AI3910" s="230"/>
      <c r="AJ3910" s="230"/>
      <c r="AK3910" s="230"/>
      <c r="AL3910" s="230"/>
      <c r="AM3910" s="230"/>
      <c r="AN3910" s="230"/>
      <c r="AO3910" s="230"/>
      <c r="AP3910" s="230"/>
      <c r="AQ3910" s="230"/>
      <c r="AR3910" s="249"/>
      <c r="AS3910" s="230"/>
      <c r="AT3910" s="230"/>
      <c r="AU3910" s="230"/>
      <c r="AV3910" s="230"/>
      <c r="AW3910" s="230"/>
      <c r="AX3910" s="230"/>
      <c r="AY3910" s="230"/>
      <c r="AZ3910" s="230"/>
      <c r="BA3910" s="230"/>
      <c r="BB3910" s="230"/>
      <c r="BC3910" s="230"/>
      <c r="BD3910" s="230"/>
      <c r="BE3910" s="230"/>
      <c r="BF3910" s="230"/>
      <c r="BG3910" s="230"/>
      <c r="BH3910" s="230"/>
      <c r="BI3910" s="230"/>
      <c r="BJ3910" s="230"/>
      <c r="BK3910" s="230"/>
      <c r="BL3910" s="230"/>
      <c r="BM3910" s="230"/>
      <c r="BN3910" s="230"/>
      <c r="BO3910" s="230"/>
      <c r="BP3910" s="230"/>
      <c r="BQ3910" s="230"/>
      <c r="BR3910" s="230"/>
      <c r="BS3910" s="230"/>
      <c r="BT3910" s="230"/>
      <c r="BU3910" s="230"/>
      <c r="BV3910" s="230"/>
      <c r="BW3910" s="230"/>
      <c r="BX3910" s="230"/>
      <c r="BY3910" s="230"/>
      <c r="BZ3910" s="230"/>
      <c r="CA3910" s="230"/>
      <c r="CB3910" s="230"/>
      <c r="CC3910" s="230"/>
      <c r="CD3910" s="230"/>
      <c r="CE3910" s="230"/>
      <c r="CF3910" s="230"/>
      <c r="CG3910" s="230"/>
      <c r="CH3910" s="230"/>
      <c r="CI3910" s="230"/>
      <c r="CJ3910" s="230"/>
    </row>
    <row r="3911" spans="1:88" ht="14.25" customHeight="1">
      <c r="A3911" s="123"/>
      <c r="B3911" s="122"/>
      <c r="C3911" s="123"/>
      <c r="E3911" s="224"/>
      <c r="F3911" s="224"/>
      <c r="G3911" s="224"/>
      <c r="H3911" s="224"/>
      <c r="I3911" s="232"/>
      <c r="J3911" s="224"/>
      <c r="K3911" s="224"/>
      <c r="L3911" s="224"/>
      <c r="M3911" s="233"/>
      <c r="N3911" s="224"/>
      <c r="P3911" s="233"/>
      <c r="Q3911" s="154"/>
      <c r="R3911" s="154"/>
      <c r="S3911" s="154"/>
      <c r="T3911" s="154"/>
      <c r="U3911" s="236"/>
      <c r="V3911" s="225"/>
      <c r="W3911" s="246"/>
      <c r="X3911" s="247"/>
      <c r="Y3911" s="248"/>
      <c r="Z3911" s="249"/>
      <c r="AA3911" s="249"/>
      <c r="AB3911" s="256"/>
      <c r="AC3911" s="256"/>
      <c r="AD3911" s="230"/>
      <c r="AE3911" s="251"/>
      <c r="AF3911" s="252"/>
      <c r="AG3911" s="255"/>
      <c r="AH3911" s="253"/>
      <c r="AI3911" s="230"/>
      <c r="AJ3911" s="230"/>
      <c r="AK3911" s="230"/>
      <c r="AL3911" s="230"/>
      <c r="AM3911" s="230"/>
      <c r="AN3911" s="230"/>
      <c r="AO3911" s="230"/>
      <c r="AP3911" s="230"/>
      <c r="AQ3911" s="230"/>
      <c r="AR3911" s="249"/>
      <c r="AS3911" s="230"/>
      <c r="AT3911" s="230"/>
      <c r="AU3911" s="230"/>
      <c r="AV3911" s="230"/>
      <c r="AW3911" s="230"/>
      <c r="AX3911" s="230"/>
      <c r="AY3911" s="230"/>
      <c r="AZ3911" s="230"/>
      <c r="BA3911" s="230"/>
      <c r="BB3911" s="230"/>
      <c r="BC3911" s="230"/>
      <c r="BD3911" s="230"/>
      <c r="BE3911" s="230"/>
      <c r="BF3911" s="230"/>
      <c r="BG3911" s="230"/>
      <c r="BH3911" s="230"/>
      <c r="BI3911" s="230"/>
      <c r="BJ3911" s="230"/>
      <c r="BK3911" s="230"/>
      <c r="BL3911" s="230"/>
      <c r="BM3911" s="230"/>
      <c r="BN3911" s="230"/>
      <c r="BO3911" s="230"/>
      <c r="BP3911" s="230"/>
      <c r="BQ3911" s="230"/>
      <c r="BR3911" s="230"/>
      <c r="BS3911" s="230"/>
      <c r="BT3911" s="230"/>
      <c r="BU3911" s="230"/>
      <c r="BV3911" s="230"/>
      <c r="BW3911" s="230"/>
      <c r="BX3911" s="230"/>
      <c r="BY3911" s="230"/>
      <c r="BZ3911" s="230"/>
      <c r="CA3911" s="230"/>
      <c r="CB3911" s="230"/>
      <c r="CC3911" s="230"/>
      <c r="CD3911" s="230"/>
      <c r="CE3911" s="230"/>
      <c r="CF3911" s="230"/>
      <c r="CG3911" s="230"/>
      <c r="CH3911" s="230"/>
      <c r="CI3911" s="230"/>
      <c r="CJ3911" s="230"/>
    </row>
    <row r="3912" spans="1:88" ht="14.25" customHeight="1">
      <c r="A3912" s="123"/>
      <c r="B3912" s="122"/>
      <c r="C3912" s="123"/>
      <c r="E3912" s="224"/>
      <c r="F3912" s="224"/>
      <c r="G3912" s="224"/>
      <c r="H3912" s="224"/>
      <c r="I3912" s="232"/>
      <c r="J3912" s="224"/>
      <c r="K3912" s="224"/>
      <c r="L3912" s="224"/>
      <c r="M3912" s="233"/>
      <c r="N3912" s="224"/>
      <c r="P3912" s="233"/>
      <c r="Q3912" s="154"/>
      <c r="R3912" s="154"/>
      <c r="S3912" s="154"/>
      <c r="T3912" s="154"/>
      <c r="U3912" s="236"/>
      <c r="V3912" s="225"/>
      <c r="W3912" s="246"/>
      <c r="X3912" s="247"/>
      <c r="Y3912" s="248"/>
      <c r="Z3912" s="249"/>
      <c r="AA3912" s="249"/>
      <c r="AB3912" s="256"/>
      <c r="AC3912" s="256"/>
      <c r="AD3912" s="230"/>
      <c r="AE3912" s="251"/>
      <c r="AF3912" s="252"/>
      <c r="AG3912" s="255"/>
      <c r="AH3912" s="253"/>
      <c r="AI3912" s="230"/>
      <c r="AJ3912" s="230"/>
      <c r="AK3912" s="230"/>
      <c r="AL3912" s="230"/>
      <c r="AM3912" s="230"/>
      <c r="AN3912" s="230"/>
      <c r="AO3912" s="230"/>
      <c r="AP3912" s="230"/>
      <c r="AQ3912" s="230"/>
      <c r="AR3912" s="249"/>
      <c r="AS3912" s="230"/>
      <c r="AT3912" s="230"/>
      <c r="AU3912" s="230"/>
      <c r="AV3912" s="230"/>
      <c r="AW3912" s="230"/>
      <c r="AX3912" s="230"/>
      <c r="AY3912" s="230"/>
      <c r="AZ3912" s="230"/>
      <c r="BA3912" s="230"/>
      <c r="BB3912" s="230"/>
      <c r="BC3912" s="230"/>
      <c r="BD3912" s="230"/>
      <c r="BE3912" s="230"/>
      <c r="BF3912" s="230"/>
      <c r="BG3912" s="230"/>
      <c r="BH3912" s="230"/>
      <c r="BI3912" s="230"/>
      <c r="BJ3912" s="230"/>
      <c r="BK3912" s="230"/>
      <c r="BL3912" s="230"/>
      <c r="BM3912" s="230"/>
      <c r="BN3912" s="230"/>
      <c r="BO3912" s="230"/>
      <c r="BP3912" s="230"/>
      <c r="BQ3912" s="230"/>
      <c r="BR3912" s="230"/>
      <c r="BS3912" s="230"/>
      <c r="BT3912" s="230"/>
      <c r="BU3912" s="230"/>
      <c r="BV3912" s="230"/>
      <c r="BW3912" s="230"/>
      <c r="BX3912" s="230"/>
      <c r="BY3912" s="230"/>
      <c r="BZ3912" s="230"/>
      <c r="CA3912" s="230"/>
      <c r="CB3912" s="230"/>
      <c r="CC3912" s="230"/>
      <c r="CD3912" s="230"/>
      <c r="CE3912" s="230"/>
      <c r="CF3912" s="230"/>
      <c r="CG3912" s="230"/>
      <c r="CH3912" s="230"/>
      <c r="CI3912" s="230"/>
      <c r="CJ3912" s="230"/>
    </row>
    <row r="3913" spans="1:88" ht="14.25" customHeight="1">
      <c r="A3913" s="123"/>
      <c r="B3913" s="122"/>
      <c r="C3913" s="123"/>
      <c r="E3913" s="224"/>
      <c r="F3913" s="224"/>
      <c r="G3913" s="224"/>
      <c r="H3913" s="224"/>
      <c r="I3913" s="232"/>
      <c r="J3913" s="224"/>
      <c r="K3913" s="224"/>
      <c r="L3913" s="224"/>
      <c r="M3913" s="233"/>
      <c r="N3913" s="224"/>
      <c r="P3913" s="233"/>
      <c r="Q3913" s="154"/>
      <c r="R3913" s="154"/>
      <c r="S3913" s="154"/>
      <c r="T3913" s="154"/>
      <c r="U3913" s="236"/>
      <c r="V3913" s="225"/>
      <c r="W3913" s="246"/>
      <c r="X3913" s="247"/>
      <c r="Y3913" s="248"/>
      <c r="Z3913" s="249"/>
      <c r="AA3913" s="249"/>
      <c r="AB3913" s="256"/>
      <c r="AC3913" s="256"/>
      <c r="AD3913" s="230"/>
      <c r="AE3913" s="251"/>
      <c r="AF3913" s="252"/>
      <c r="AG3913" s="255"/>
      <c r="AH3913" s="253"/>
      <c r="AI3913" s="230"/>
      <c r="AJ3913" s="230"/>
      <c r="AK3913" s="230"/>
      <c r="AL3913" s="230"/>
      <c r="AM3913" s="230"/>
      <c r="AN3913" s="230"/>
      <c r="AO3913" s="230"/>
      <c r="AP3913" s="230"/>
      <c r="AQ3913" s="230"/>
      <c r="AR3913" s="249"/>
      <c r="AS3913" s="230"/>
      <c r="AT3913" s="230"/>
      <c r="AU3913" s="230"/>
      <c r="AV3913" s="230"/>
      <c r="AW3913" s="230"/>
      <c r="AX3913" s="230"/>
      <c r="AY3913" s="230"/>
      <c r="AZ3913" s="230"/>
      <c r="BA3913" s="230"/>
      <c r="BB3913" s="230"/>
      <c r="BC3913" s="230"/>
      <c r="BD3913" s="230"/>
      <c r="BE3913" s="230"/>
      <c r="BF3913" s="230"/>
      <c r="BG3913" s="230"/>
      <c r="BH3913" s="230"/>
      <c r="BI3913" s="230"/>
      <c r="BJ3913" s="230"/>
      <c r="BK3913" s="230"/>
      <c r="BL3913" s="230"/>
      <c r="BM3913" s="230"/>
      <c r="BN3913" s="230"/>
      <c r="BO3913" s="230"/>
      <c r="BP3913" s="230"/>
      <c r="BQ3913" s="230"/>
      <c r="BR3913" s="230"/>
      <c r="BS3913" s="230"/>
      <c r="BT3913" s="230"/>
      <c r="BU3913" s="230"/>
      <c r="BV3913" s="230"/>
      <c r="BW3913" s="230"/>
      <c r="BX3913" s="230"/>
      <c r="BY3913" s="230"/>
      <c r="BZ3913" s="230"/>
      <c r="CA3913" s="230"/>
      <c r="CB3913" s="230"/>
      <c r="CC3913" s="230"/>
      <c r="CD3913" s="230"/>
      <c r="CE3913" s="230"/>
      <c r="CF3913" s="230"/>
      <c r="CG3913" s="230"/>
      <c r="CH3913" s="230"/>
      <c r="CI3913" s="230"/>
      <c r="CJ3913" s="230"/>
    </row>
    <row r="3914" spans="1:88" ht="14.25" customHeight="1">
      <c r="A3914" s="123"/>
      <c r="B3914" s="122"/>
      <c r="C3914" s="123"/>
      <c r="E3914" s="224"/>
      <c r="F3914" s="224"/>
      <c r="G3914" s="224"/>
      <c r="H3914" s="224"/>
      <c r="I3914" s="232"/>
      <c r="J3914" s="224"/>
      <c r="K3914" s="224"/>
      <c r="L3914" s="224"/>
      <c r="M3914" s="233"/>
      <c r="N3914" s="224"/>
      <c r="P3914" s="233"/>
      <c r="Q3914" s="154"/>
      <c r="R3914" s="154"/>
      <c r="S3914" s="154"/>
      <c r="T3914" s="154"/>
      <c r="U3914" s="236"/>
      <c r="V3914" s="225"/>
      <c r="W3914" s="246"/>
      <c r="X3914" s="247"/>
      <c r="Y3914" s="248"/>
      <c r="Z3914" s="249"/>
      <c r="AA3914" s="249"/>
      <c r="AB3914" s="256"/>
      <c r="AC3914" s="256"/>
      <c r="AD3914" s="230"/>
      <c r="AE3914" s="251"/>
      <c r="AF3914" s="252"/>
      <c r="AG3914" s="255"/>
      <c r="AH3914" s="253"/>
      <c r="AI3914" s="230"/>
      <c r="AJ3914" s="230"/>
      <c r="AK3914" s="230"/>
      <c r="AL3914" s="230"/>
      <c r="AM3914" s="230"/>
      <c r="AN3914" s="230"/>
      <c r="AO3914" s="230"/>
      <c r="AP3914" s="230"/>
      <c r="AQ3914" s="230"/>
      <c r="AR3914" s="249"/>
      <c r="AS3914" s="230"/>
      <c r="AT3914" s="230"/>
      <c r="AU3914" s="230"/>
      <c r="AV3914" s="230"/>
      <c r="AW3914" s="230"/>
      <c r="AX3914" s="230"/>
      <c r="AY3914" s="230"/>
      <c r="AZ3914" s="230"/>
      <c r="BA3914" s="230"/>
      <c r="BB3914" s="230"/>
      <c r="BC3914" s="230"/>
      <c r="BD3914" s="230"/>
      <c r="BE3914" s="230"/>
      <c r="BF3914" s="230"/>
      <c r="BG3914" s="230"/>
      <c r="BH3914" s="230"/>
      <c r="BI3914" s="230"/>
      <c r="BJ3914" s="230"/>
      <c r="BK3914" s="230"/>
      <c r="BL3914" s="230"/>
      <c r="BM3914" s="230"/>
      <c r="BN3914" s="230"/>
      <c r="BO3914" s="230"/>
      <c r="BP3914" s="230"/>
      <c r="BQ3914" s="230"/>
      <c r="BR3914" s="230"/>
      <c r="BS3914" s="230"/>
      <c r="BT3914" s="230"/>
      <c r="BU3914" s="230"/>
      <c r="BV3914" s="230"/>
      <c r="BW3914" s="230"/>
      <c r="BX3914" s="230"/>
      <c r="BY3914" s="230"/>
      <c r="BZ3914" s="230"/>
      <c r="CA3914" s="230"/>
      <c r="CB3914" s="230"/>
      <c r="CC3914" s="230"/>
      <c r="CD3914" s="230"/>
      <c r="CE3914" s="230"/>
      <c r="CF3914" s="230"/>
      <c r="CG3914" s="230"/>
      <c r="CH3914" s="230"/>
      <c r="CI3914" s="230"/>
      <c r="CJ3914" s="230"/>
    </row>
    <row r="3915" spans="1:88" ht="14.25" customHeight="1">
      <c r="A3915" s="123"/>
      <c r="B3915" s="122"/>
      <c r="C3915" s="123"/>
      <c r="E3915" s="224"/>
      <c r="F3915" s="224"/>
      <c r="G3915" s="224"/>
      <c r="H3915" s="224"/>
      <c r="I3915" s="232"/>
      <c r="J3915" s="224"/>
      <c r="K3915" s="224"/>
      <c r="L3915" s="224"/>
      <c r="M3915" s="233"/>
      <c r="N3915" s="224"/>
      <c r="P3915" s="233"/>
      <c r="Q3915" s="154"/>
      <c r="R3915" s="154"/>
      <c r="S3915" s="154"/>
      <c r="T3915" s="154"/>
      <c r="U3915" s="236"/>
      <c r="V3915" s="225"/>
      <c r="W3915" s="246"/>
      <c r="X3915" s="247"/>
      <c r="Y3915" s="248"/>
      <c r="Z3915" s="249"/>
      <c r="AA3915" s="249"/>
      <c r="AB3915" s="256"/>
      <c r="AC3915" s="256"/>
      <c r="AD3915" s="230"/>
      <c r="AE3915" s="251"/>
      <c r="AF3915" s="252"/>
      <c r="AG3915" s="255"/>
      <c r="AH3915" s="253"/>
      <c r="AI3915" s="230"/>
      <c r="AJ3915" s="230"/>
      <c r="AK3915" s="230"/>
      <c r="AL3915" s="230"/>
      <c r="AM3915" s="230"/>
      <c r="AN3915" s="230"/>
      <c r="AO3915" s="230"/>
      <c r="AP3915" s="230"/>
      <c r="AQ3915" s="230"/>
      <c r="AR3915" s="249"/>
      <c r="AS3915" s="230"/>
      <c r="AT3915" s="230"/>
      <c r="AU3915" s="230"/>
      <c r="AV3915" s="230"/>
      <c r="AW3915" s="230"/>
      <c r="AX3915" s="230"/>
      <c r="AY3915" s="230"/>
      <c r="AZ3915" s="230"/>
      <c r="BA3915" s="230"/>
      <c r="BB3915" s="230"/>
      <c r="BC3915" s="230"/>
      <c r="BD3915" s="230"/>
      <c r="BE3915" s="230"/>
      <c r="BF3915" s="230"/>
      <c r="BG3915" s="230"/>
      <c r="BH3915" s="230"/>
      <c r="BI3915" s="230"/>
      <c r="BJ3915" s="230"/>
      <c r="BK3915" s="230"/>
      <c r="BL3915" s="230"/>
      <c r="BM3915" s="230"/>
      <c r="BN3915" s="230"/>
      <c r="BO3915" s="230"/>
      <c r="BP3915" s="230"/>
      <c r="BQ3915" s="230"/>
      <c r="BR3915" s="230"/>
      <c r="BS3915" s="230"/>
      <c r="BT3915" s="230"/>
      <c r="BU3915" s="230"/>
      <c r="BV3915" s="230"/>
      <c r="BW3915" s="230"/>
      <c r="BX3915" s="230"/>
      <c r="BY3915" s="230"/>
      <c r="BZ3915" s="230"/>
      <c r="CA3915" s="230"/>
      <c r="CB3915" s="230"/>
      <c r="CC3915" s="230"/>
      <c r="CD3915" s="230"/>
      <c r="CE3915" s="230"/>
      <c r="CF3915" s="230"/>
      <c r="CG3915" s="230"/>
      <c r="CH3915" s="230"/>
      <c r="CI3915" s="230"/>
      <c r="CJ3915" s="230"/>
    </row>
    <row r="3916" spans="1:88" ht="14.25" customHeight="1">
      <c r="A3916" s="123"/>
      <c r="B3916" s="122"/>
      <c r="C3916" s="123"/>
      <c r="E3916" s="224"/>
      <c r="F3916" s="224"/>
      <c r="G3916" s="224"/>
      <c r="H3916" s="224"/>
      <c r="I3916" s="232"/>
      <c r="J3916" s="224"/>
      <c r="K3916" s="224"/>
      <c r="L3916" s="224"/>
      <c r="M3916" s="233"/>
      <c r="N3916" s="224"/>
      <c r="P3916" s="233"/>
      <c r="Q3916" s="154"/>
      <c r="R3916" s="154"/>
      <c r="S3916" s="154"/>
      <c r="T3916" s="154"/>
      <c r="U3916" s="236"/>
      <c r="V3916" s="225"/>
      <c r="W3916" s="246"/>
      <c r="X3916" s="247"/>
      <c r="Y3916" s="248"/>
      <c r="Z3916" s="249"/>
      <c r="AA3916" s="249"/>
      <c r="AB3916" s="256"/>
      <c r="AC3916" s="256"/>
      <c r="AD3916" s="230"/>
      <c r="AE3916" s="251"/>
      <c r="AF3916" s="252"/>
      <c r="AG3916" s="255"/>
      <c r="AH3916" s="253"/>
      <c r="AI3916" s="230"/>
      <c r="AJ3916" s="230"/>
      <c r="AK3916" s="230"/>
      <c r="AL3916" s="230"/>
      <c r="AM3916" s="230"/>
      <c r="AN3916" s="230"/>
      <c r="AO3916" s="230"/>
      <c r="AP3916" s="230"/>
      <c r="AQ3916" s="230"/>
      <c r="AR3916" s="249"/>
      <c r="AS3916" s="230"/>
      <c r="AT3916" s="230"/>
      <c r="AU3916" s="230"/>
      <c r="AV3916" s="230"/>
      <c r="AW3916" s="230"/>
      <c r="AX3916" s="230"/>
      <c r="AY3916" s="230"/>
      <c r="AZ3916" s="230"/>
      <c r="BA3916" s="230"/>
      <c r="BB3916" s="230"/>
      <c r="BC3916" s="230"/>
      <c r="BD3916" s="230"/>
      <c r="BE3916" s="230"/>
      <c r="BF3916" s="230"/>
      <c r="BG3916" s="230"/>
      <c r="BH3916" s="230"/>
      <c r="BI3916" s="230"/>
      <c r="BJ3916" s="230"/>
      <c r="BK3916" s="230"/>
      <c r="BL3916" s="230"/>
      <c r="BM3916" s="230"/>
      <c r="BN3916" s="230"/>
      <c r="BO3916" s="230"/>
      <c r="BP3916" s="230"/>
      <c r="BQ3916" s="230"/>
      <c r="BR3916" s="230"/>
      <c r="BS3916" s="230"/>
      <c r="BT3916" s="230"/>
      <c r="BU3916" s="230"/>
      <c r="BV3916" s="230"/>
      <c r="BW3916" s="230"/>
      <c r="BX3916" s="230"/>
      <c r="BY3916" s="230"/>
      <c r="BZ3916" s="230"/>
      <c r="CA3916" s="230"/>
      <c r="CB3916" s="230"/>
      <c r="CC3916" s="230"/>
      <c r="CD3916" s="230"/>
      <c r="CE3916" s="230"/>
      <c r="CF3916" s="230"/>
      <c r="CG3916" s="230"/>
      <c r="CH3916" s="230"/>
      <c r="CI3916" s="230"/>
      <c r="CJ3916" s="230"/>
    </row>
    <row r="3917" spans="1:88" ht="14.25" customHeight="1">
      <c r="A3917" s="123"/>
      <c r="B3917" s="122"/>
      <c r="C3917" s="123"/>
      <c r="E3917" s="224"/>
      <c r="F3917" s="224"/>
      <c r="G3917" s="224"/>
      <c r="H3917" s="224"/>
      <c r="I3917" s="232"/>
      <c r="J3917" s="224"/>
      <c r="K3917" s="224"/>
      <c r="L3917" s="224"/>
      <c r="M3917" s="233"/>
      <c r="N3917" s="224"/>
      <c r="P3917" s="233"/>
      <c r="Q3917" s="154"/>
      <c r="R3917" s="154"/>
      <c r="S3917" s="154"/>
      <c r="T3917" s="154"/>
      <c r="U3917" s="236"/>
      <c r="V3917" s="225"/>
      <c r="W3917" s="246"/>
      <c r="X3917" s="247"/>
      <c r="Y3917" s="248"/>
      <c r="Z3917" s="249"/>
      <c r="AA3917" s="249"/>
      <c r="AB3917" s="256"/>
      <c r="AC3917" s="256"/>
      <c r="AD3917" s="230"/>
      <c r="AE3917" s="251"/>
      <c r="AF3917" s="252"/>
      <c r="AG3917" s="255"/>
      <c r="AH3917" s="253"/>
      <c r="AI3917" s="230"/>
      <c r="AJ3917" s="230"/>
      <c r="AK3917" s="230"/>
      <c r="AL3917" s="230"/>
      <c r="AM3917" s="230"/>
      <c r="AN3917" s="230"/>
      <c r="AO3917" s="230"/>
      <c r="AP3917" s="230"/>
      <c r="AQ3917" s="230"/>
      <c r="AR3917" s="249"/>
      <c r="AS3917" s="230"/>
      <c r="AT3917" s="230"/>
      <c r="AU3917" s="230"/>
      <c r="AV3917" s="230"/>
      <c r="AW3917" s="230"/>
      <c r="AX3917" s="230"/>
      <c r="AY3917" s="230"/>
      <c r="AZ3917" s="230"/>
      <c r="BA3917" s="230"/>
      <c r="BB3917" s="230"/>
      <c r="BC3917" s="230"/>
      <c r="BD3917" s="230"/>
      <c r="BE3917" s="230"/>
      <c r="BF3917" s="230"/>
      <c r="BG3917" s="230"/>
      <c r="BH3917" s="230"/>
      <c r="BI3917" s="230"/>
      <c r="BJ3917" s="230"/>
      <c r="BK3917" s="230"/>
      <c r="BL3917" s="230"/>
      <c r="BM3917" s="230"/>
      <c r="BN3917" s="230"/>
      <c r="BO3917" s="230"/>
      <c r="BP3917" s="230"/>
      <c r="BQ3917" s="230"/>
      <c r="BR3917" s="230"/>
      <c r="BS3917" s="230"/>
      <c r="BT3917" s="230"/>
      <c r="BU3917" s="230"/>
      <c r="BV3917" s="230"/>
      <c r="BW3917" s="230"/>
      <c r="BX3917" s="230"/>
      <c r="BY3917" s="230"/>
      <c r="BZ3917" s="230"/>
      <c r="CA3917" s="230"/>
      <c r="CB3917" s="230"/>
      <c r="CC3917" s="230"/>
      <c r="CD3917" s="230"/>
      <c r="CE3917" s="230"/>
      <c r="CF3917" s="230"/>
      <c r="CG3917" s="230"/>
      <c r="CH3917" s="230"/>
      <c r="CI3917" s="230"/>
      <c r="CJ3917" s="230"/>
    </row>
    <row r="3918" spans="1:88" ht="14.25" customHeight="1">
      <c r="A3918" s="123"/>
      <c r="B3918" s="122"/>
      <c r="C3918" s="123"/>
      <c r="E3918" s="224"/>
      <c r="F3918" s="224"/>
      <c r="G3918" s="224"/>
      <c r="H3918" s="224"/>
      <c r="I3918" s="232"/>
      <c r="J3918" s="224"/>
      <c r="K3918" s="224"/>
      <c r="L3918" s="224"/>
      <c r="M3918" s="233"/>
      <c r="N3918" s="224"/>
      <c r="P3918" s="233"/>
      <c r="Q3918" s="154"/>
      <c r="R3918" s="154"/>
      <c r="S3918" s="154"/>
      <c r="T3918" s="154"/>
      <c r="U3918" s="236"/>
      <c r="V3918" s="225"/>
      <c r="W3918" s="246"/>
      <c r="X3918" s="247"/>
      <c r="Y3918" s="248"/>
      <c r="Z3918" s="249"/>
      <c r="AA3918" s="249"/>
      <c r="AB3918" s="256"/>
      <c r="AC3918" s="256"/>
      <c r="AD3918" s="230"/>
      <c r="AE3918" s="251"/>
      <c r="AF3918" s="252"/>
      <c r="AG3918" s="255"/>
      <c r="AH3918" s="253"/>
      <c r="AI3918" s="230"/>
      <c r="AJ3918" s="230"/>
      <c r="AK3918" s="230"/>
      <c r="AL3918" s="230"/>
      <c r="AM3918" s="230"/>
      <c r="AN3918" s="230"/>
      <c r="AO3918" s="230"/>
      <c r="AP3918" s="230"/>
      <c r="AQ3918" s="230"/>
      <c r="AR3918" s="249"/>
      <c r="AS3918" s="230"/>
      <c r="AT3918" s="230"/>
      <c r="AU3918" s="230"/>
      <c r="AV3918" s="230"/>
      <c r="AW3918" s="230"/>
      <c r="AX3918" s="230"/>
      <c r="AY3918" s="230"/>
      <c r="AZ3918" s="230"/>
      <c r="BA3918" s="230"/>
      <c r="BB3918" s="230"/>
      <c r="BC3918" s="230"/>
      <c r="BD3918" s="230"/>
      <c r="BE3918" s="230"/>
      <c r="BF3918" s="230"/>
      <c r="BG3918" s="230"/>
      <c r="BH3918" s="230"/>
      <c r="BI3918" s="230"/>
      <c r="BJ3918" s="230"/>
      <c r="BK3918" s="230"/>
      <c r="BL3918" s="230"/>
      <c r="BM3918" s="230"/>
      <c r="BN3918" s="230"/>
      <c r="BO3918" s="230"/>
      <c r="BP3918" s="230"/>
      <c r="BQ3918" s="230"/>
      <c r="BR3918" s="230"/>
      <c r="BS3918" s="230"/>
      <c r="BT3918" s="230"/>
      <c r="BU3918" s="230"/>
      <c r="BV3918" s="230"/>
      <c r="BW3918" s="230"/>
      <c r="BX3918" s="230"/>
      <c r="BY3918" s="230"/>
      <c r="BZ3918" s="230"/>
      <c r="CA3918" s="230"/>
      <c r="CB3918" s="230"/>
      <c r="CC3918" s="230"/>
      <c r="CD3918" s="230"/>
      <c r="CE3918" s="230"/>
      <c r="CF3918" s="230"/>
      <c r="CG3918" s="230"/>
      <c r="CH3918" s="230"/>
      <c r="CI3918" s="230"/>
      <c r="CJ3918" s="230"/>
    </row>
    <row r="3919" spans="1:88" ht="14.25" customHeight="1">
      <c r="A3919" s="123"/>
      <c r="B3919" s="122"/>
      <c r="C3919" s="123"/>
      <c r="E3919" s="224"/>
      <c r="F3919" s="224"/>
      <c r="G3919" s="224"/>
      <c r="H3919" s="224"/>
      <c r="I3919" s="232"/>
      <c r="J3919" s="224"/>
      <c r="K3919" s="224"/>
      <c r="L3919" s="224"/>
      <c r="M3919" s="233"/>
      <c r="N3919" s="224"/>
      <c r="P3919" s="233"/>
      <c r="Q3919" s="154"/>
      <c r="R3919" s="154"/>
      <c r="S3919" s="154"/>
      <c r="T3919" s="154"/>
      <c r="U3919" s="236"/>
      <c r="V3919" s="225"/>
      <c r="W3919" s="246"/>
      <c r="X3919" s="247"/>
      <c r="Y3919" s="248"/>
      <c r="Z3919" s="249"/>
      <c r="AA3919" s="249"/>
      <c r="AB3919" s="256"/>
      <c r="AC3919" s="256"/>
      <c r="AD3919" s="230"/>
      <c r="AE3919" s="251"/>
      <c r="AF3919" s="252"/>
      <c r="AG3919" s="255"/>
      <c r="AH3919" s="253"/>
      <c r="AI3919" s="230"/>
      <c r="AJ3919" s="230"/>
      <c r="AK3919" s="230"/>
      <c r="AL3919" s="230"/>
      <c r="AM3919" s="230"/>
      <c r="AN3919" s="230"/>
      <c r="AO3919" s="230"/>
      <c r="AP3919" s="230"/>
      <c r="AQ3919" s="230"/>
      <c r="AR3919" s="249"/>
      <c r="AS3919" s="230"/>
      <c r="AT3919" s="230"/>
      <c r="AU3919" s="230"/>
      <c r="AV3919" s="230"/>
      <c r="AW3919" s="230"/>
      <c r="AX3919" s="230"/>
      <c r="AY3919" s="230"/>
      <c r="AZ3919" s="230"/>
      <c r="BA3919" s="230"/>
      <c r="BB3919" s="230"/>
      <c r="BC3919" s="230"/>
      <c r="BD3919" s="230"/>
      <c r="BE3919" s="230"/>
      <c r="BF3919" s="230"/>
      <c r="BG3919" s="230"/>
      <c r="BH3919" s="230"/>
      <c r="BI3919" s="230"/>
      <c r="BJ3919" s="230"/>
      <c r="BK3919" s="230"/>
      <c r="BL3919" s="230"/>
      <c r="BM3919" s="230"/>
      <c r="BN3919" s="230"/>
      <c r="BO3919" s="230"/>
      <c r="BP3919" s="230"/>
      <c r="BQ3919" s="230"/>
      <c r="BR3919" s="230"/>
      <c r="BS3919" s="230"/>
      <c r="BT3919" s="230"/>
      <c r="BU3919" s="230"/>
      <c r="BV3919" s="230"/>
      <c r="BW3919" s="230"/>
      <c r="BX3919" s="230"/>
      <c r="BY3919" s="230"/>
      <c r="BZ3919" s="230"/>
      <c r="CA3919" s="230"/>
      <c r="CB3919" s="230"/>
      <c r="CC3919" s="230"/>
      <c r="CD3919" s="230"/>
      <c r="CE3919" s="230"/>
      <c r="CF3919" s="230"/>
      <c r="CG3919" s="230"/>
      <c r="CH3919" s="230"/>
      <c r="CI3919" s="230"/>
      <c r="CJ3919" s="230"/>
    </row>
    <row r="3920" spans="1:88" ht="14.25" customHeight="1">
      <c r="A3920" s="123"/>
      <c r="B3920" s="122"/>
      <c r="C3920" s="123"/>
      <c r="E3920" s="224"/>
      <c r="F3920" s="224"/>
      <c r="G3920" s="224"/>
      <c r="H3920" s="224"/>
      <c r="I3920" s="232"/>
      <c r="J3920" s="224"/>
      <c r="K3920" s="224"/>
      <c r="L3920" s="224"/>
      <c r="M3920" s="233"/>
      <c r="N3920" s="224"/>
      <c r="P3920" s="233"/>
      <c r="Q3920" s="154"/>
      <c r="R3920" s="154"/>
      <c r="S3920" s="154"/>
      <c r="T3920" s="154"/>
      <c r="U3920" s="236"/>
      <c r="V3920" s="225"/>
      <c r="W3920" s="246"/>
      <c r="X3920" s="247"/>
      <c r="Y3920" s="248"/>
      <c r="Z3920" s="249"/>
      <c r="AA3920" s="249"/>
      <c r="AB3920" s="256"/>
      <c r="AC3920" s="256"/>
      <c r="AD3920" s="230"/>
      <c r="AE3920" s="251"/>
      <c r="AF3920" s="252"/>
      <c r="AG3920" s="255"/>
      <c r="AH3920" s="253"/>
      <c r="AI3920" s="230"/>
      <c r="AJ3920" s="230"/>
      <c r="AK3920" s="230"/>
      <c r="AL3920" s="230"/>
      <c r="AM3920" s="230"/>
      <c r="AN3920" s="230"/>
      <c r="AO3920" s="230"/>
      <c r="AP3920" s="230"/>
      <c r="AQ3920" s="230"/>
      <c r="AR3920" s="249"/>
      <c r="AS3920" s="230"/>
      <c r="AT3920" s="230"/>
      <c r="AU3920" s="230"/>
      <c r="AV3920" s="230"/>
      <c r="AW3920" s="230"/>
      <c r="AX3920" s="230"/>
      <c r="AY3920" s="230"/>
      <c r="AZ3920" s="230"/>
      <c r="BA3920" s="230"/>
      <c r="BB3920" s="230"/>
      <c r="BC3920" s="230"/>
      <c r="BD3920" s="230"/>
      <c r="BE3920" s="230"/>
      <c r="BF3920" s="230"/>
      <c r="BG3920" s="230"/>
      <c r="BH3920" s="230"/>
      <c r="BI3920" s="230"/>
      <c r="BJ3920" s="230"/>
      <c r="BK3920" s="230"/>
      <c r="BL3920" s="230"/>
      <c r="BM3920" s="230"/>
      <c r="BN3920" s="230"/>
      <c r="BO3920" s="230"/>
      <c r="BP3920" s="230"/>
      <c r="BQ3920" s="230"/>
      <c r="BR3920" s="230"/>
      <c r="BS3920" s="230"/>
      <c r="BT3920" s="230"/>
      <c r="BU3920" s="230"/>
      <c r="BV3920" s="230"/>
      <c r="BW3920" s="230"/>
      <c r="BX3920" s="230"/>
      <c r="BY3920" s="230"/>
      <c r="BZ3920" s="230"/>
      <c r="CA3920" s="230"/>
      <c r="CB3920" s="230"/>
      <c r="CC3920" s="230"/>
      <c r="CD3920" s="230"/>
      <c r="CE3920" s="230"/>
      <c r="CF3920" s="230"/>
      <c r="CG3920" s="230"/>
      <c r="CH3920" s="230"/>
      <c r="CI3920" s="230"/>
      <c r="CJ3920" s="230"/>
    </row>
    <row r="3921" spans="1:88" ht="14.25" customHeight="1">
      <c r="A3921" s="123"/>
      <c r="B3921" s="122"/>
      <c r="C3921" s="123"/>
      <c r="E3921" s="224"/>
      <c r="F3921" s="224"/>
      <c r="G3921" s="224"/>
      <c r="H3921" s="224"/>
      <c r="I3921" s="232"/>
      <c r="J3921" s="224"/>
      <c r="K3921" s="224"/>
      <c r="L3921" s="224"/>
      <c r="M3921" s="233"/>
      <c r="N3921" s="224"/>
      <c r="P3921" s="233"/>
      <c r="Q3921" s="154"/>
      <c r="R3921" s="154"/>
      <c r="S3921" s="154"/>
      <c r="T3921" s="154"/>
      <c r="U3921" s="236"/>
      <c r="V3921" s="225"/>
      <c r="W3921" s="246"/>
      <c r="X3921" s="247"/>
      <c r="Y3921" s="248"/>
      <c r="Z3921" s="249"/>
      <c r="AA3921" s="249"/>
      <c r="AB3921" s="256"/>
      <c r="AC3921" s="256"/>
      <c r="AD3921" s="230"/>
      <c r="AE3921" s="251"/>
      <c r="AF3921" s="252"/>
      <c r="AG3921" s="255"/>
      <c r="AH3921" s="253"/>
      <c r="AI3921" s="230"/>
      <c r="AJ3921" s="230"/>
      <c r="AK3921" s="230"/>
      <c r="AL3921" s="230"/>
      <c r="AM3921" s="230"/>
      <c r="AN3921" s="230"/>
      <c r="AO3921" s="230"/>
      <c r="AP3921" s="230"/>
      <c r="AQ3921" s="230"/>
      <c r="AR3921" s="249"/>
      <c r="AS3921" s="230"/>
      <c r="AT3921" s="230"/>
      <c r="AU3921" s="230"/>
      <c r="AV3921" s="230"/>
      <c r="AW3921" s="230"/>
      <c r="AX3921" s="230"/>
      <c r="AY3921" s="230"/>
      <c r="AZ3921" s="230"/>
      <c r="BA3921" s="230"/>
      <c r="BB3921" s="230"/>
      <c r="BC3921" s="230"/>
      <c r="BD3921" s="230"/>
      <c r="BE3921" s="230"/>
      <c r="BF3921" s="230"/>
      <c r="BG3921" s="230"/>
      <c r="BH3921" s="230"/>
      <c r="BI3921" s="230"/>
      <c r="BJ3921" s="230"/>
      <c r="BK3921" s="230"/>
      <c r="BL3921" s="230"/>
      <c r="BM3921" s="230"/>
      <c r="BN3921" s="230"/>
      <c r="BO3921" s="230"/>
      <c r="BP3921" s="230"/>
      <c r="BQ3921" s="230"/>
      <c r="BR3921" s="230"/>
      <c r="BS3921" s="230"/>
      <c r="BT3921" s="230"/>
      <c r="BU3921" s="230"/>
      <c r="BV3921" s="230"/>
      <c r="BW3921" s="230"/>
      <c r="BX3921" s="230"/>
      <c r="BY3921" s="230"/>
      <c r="BZ3921" s="230"/>
      <c r="CA3921" s="230"/>
      <c r="CB3921" s="230"/>
      <c r="CC3921" s="230"/>
      <c r="CD3921" s="230"/>
      <c r="CE3921" s="230"/>
      <c r="CF3921" s="230"/>
      <c r="CG3921" s="230"/>
      <c r="CH3921" s="230"/>
      <c r="CI3921" s="230"/>
      <c r="CJ3921" s="230"/>
    </row>
    <row r="3922" spans="1:88" ht="14.25" customHeight="1">
      <c r="A3922" s="123"/>
      <c r="B3922" s="122"/>
      <c r="C3922" s="123"/>
      <c r="E3922" s="224"/>
      <c r="F3922" s="224"/>
      <c r="G3922" s="224"/>
      <c r="H3922" s="224"/>
      <c r="I3922" s="232"/>
      <c r="J3922" s="224"/>
      <c r="K3922" s="224"/>
      <c r="L3922" s="224"/>
      <c r="M3922" s="233"/>
      <c r="N3922" s="224"/>
      <c r="P3922" s="233"/>
      <c r="Q3922" s="154"/>
      <c r="R3922" s="154"/>
      <c r="S3922" s="154"/>
      <c r="T3922" s="154"/>
      <c r="U3922" s="236"/>
      <c r="V3922" s="225"/>
      <c r="W3922" s="246"/>
      <c r="X3922" s="247"/>
      <c r="Y3922" s="248"/>
      <c r="Z3922" s="249"/>
      <c r="AA3922" s="249"/>
      <c r="AB3922" s="256"/>
      <c r="AC3922" s="256"/>
      <c r="AD3922" s="230"/>
      <c r="AE3922" s="251"/>
      <c r="AF3922" s="252"/>
      <c r="AG3922" s="255"/>
      <c r="AH3922" s="253"/>
      <c r="AI3922" s="230"/>
      <c r="AJ3922" s="230"/>
      <c r="AK3922" s="230"/>
      <c r="AL3922" s="230"/>
      <c r="AM3922" s="230"/>
      <c r="AN3922" s="230"/>
      <c r="AO3922" s="230"/>
      <c r="AP3922" s="230"/>
      <c r="AQ3922" s="230"/>
      <c r="AR3922" s="249"/>
      <c r="AS3922" s="230"/>
      <c r="AT3922" s="230"/>
      <c r="AU3922" s="230"/>
      <c r="AV3922" s="230"/>
      <c r="AW3922" s="230"/>
      <c r="AX3922" s="230"/>
      <c r="AY3922" s="230"/>
      <c r="AZ3922" s="230"/>
      <c r="BA3922" s="230"/>
      <c r="BB3922" s="230"/>
      <c r="BC3922" s="230"/>
      <c r="BD3922" s="230"/>
      <c r="BE3922" s="230"/>
      <c r="BF3922" s="230"/>
      <c r="BG3922" s="230"/>
      <c r="BH3922" s="230"/>
      <c r="BI3922" s="230"/>
      <c r="BJ3922" s="230"/>
      <c r="BK3922" s="230"/>
      <c r="BL3922" s="230"/>
      <c r="BM3922" s="230"/>
      <c r="BN3922" s="230"/>
      <c r="BO3922" s="230"/>
      <c r="BP3922" s="230"/>
      <c r="BQ3922" s="230"/>
      <c r="BR3922" s="230"/>
      <c r="BS3922" s="230"/>
      <c r="BT3922" s="230"/>
      <c r="BU3922" s="230"/>
      <c r="BV3922" s="230"/>
      <c r="BW3922" s="230"/>
      <c r="BX3922" s="230"/>
      <c r="BY3922" s="230"/>
      <c r="BZ3922" s="230"/>
      <c r="CA3922" s="230"/>
      <c r="CB3922" s="230"/>
      <c r="CC3922" s="230"/>
      <c r="CD3922" s="230"/>
      <c r="CE3922" s="230"/>
      <c r="CF3922" s="230"/>
      <c r="CG3922" s="230"/>
      <c r="CH3922" s="230"/>
      <c r="CI3922" s="230"/>
      <c r="CJ3922" s="230"/>
    </row>
    <row r="3923" spans="1:88" ht="14.25" customHeight="1">
      <c r="A3923" s="123"/>
      <c r="B3923" s="122"/>
      <c r="C3923" s="123"/>
      <c r="E3923" s="224"/>
      <c r="F3923" s="224"/>
      <c r="G3923" s="224"/>
      <c r="H3923" s="224"/>
      <c r="I3923" s="232"/>
      <c r="J3923" s="224"/>
      <c r="K3923" s="224"/>
      <c r="L3923" s="224"/>
      <c r="M3923" s="233"/>
      <c r="N3923" s="224"/>
      <c r="P3923" s="233"/>
      <c r="Q3923" s="154"/>
      <c r="R3923" s="154"/>
      <c r="S3923" s="154"/>
      <c r="T3923" s="154"/>
      <c r="U3923" s="236"/>
      <c r="V3923" s="225"/>
      <c r="W3923" s="246"/>
      <c r="X3923" s="247"/>
      <c r="Y3923" s="248"/>
      <c r="Z3923" s="249"/>
      <c r="AA3923" s="249"/>
      <c r="AB3923" s="256"/>
      <c r="AC3923" s="256"/>
      <c r="AD3923" s="230"/>
      <c r="AE3923" s="251"/>
      <c r="AF3923" s="252"/>
      <c r="AG3923" s="255"/>
      <c r="AH3923" s="253"/>
      <c r="AI3923" s="230"/>
      <c r="AJ3923" s="230"/>
      <c r="AK3923" s="230"/>
      <c r="AL3923" s="230"/>
      <c r="AM3923" s="230"/>
      <c r="AN3923" s="230"/>
      <c r="AO3923" s="230"/>
      <c r="AP3923" s="230"/>
      <c r="AQ3923" s="230"/>
      <c r="AR3923" s="249"/>
      <c r="AS3923" s="230"/>
      <c r="AT3923" s="230"/>
      <c r="AU3923" s="230"/>
      <c r="AV3923" s="230"/>
      <c r="AW3923" s="230"/>
      <c r="AX3923" s="230"/>
      <c r="AY3923" s="230"/>
      <c r="AZ3923" s="230"/>
      <c r="BA3923" s="230"/>
      <c r="BB3923" s="230"/>
      <c r="BC3923" s="230"/>
      <c r="BD3923" s="230"/>
      <c r="BE3923" s="230"/>
      <c r="BF3923" s="230"/>
      <c r="BG3923" s="230"/>
      <c r="BH3923" s="230"/>
      <c r="BI3923" s="230"/>
      <c r="BJ3923" s="230"/>
      <c r="BK3923" s="230"/>
      <c r="BL3923" s="230"/>
      <c r="BM3923" s="230"/>
      <c r="BN3923" s="230"/>
      <c r="BO3923" s="230"/>
      <c r="BP3923" s="230"/>
      <c r="BQ3923" s="230"/>
      <c r="BR3923" s="230"/>
      <c r="BS3923" s="230"/>
      <c r="BT3923" s="230"/>
      <c r="BU3923" s="230"/>
      <c r="BV3923" s="230"/>
      <c r="BW3923" s="230"/>
      <c r="BX3923" s="230"/>
      <c r="BY3923" s="230"/>
      <c r="BZ3923" s="230"/>
      <c r="CA3923" s="230"/>
      <c r="CB3923" s="230"/>
      <c r="CC3923" s="230"/>
      <c r="CD3923" s="230"/>
      <c r="CE3923" s="230"/>
      <c r="CF3923" s="230"/>
      <c r="CG3923" s="230"/>
      <c r="CH3923" s="230"/>
      <c r="CI3923" s="230"/>
      <c r="CJ3923" s="230"/>
    </row>
    <row r="3924" spans="1:88" ht="14.25" customHeight="1">
      <c r="A3924" s="123"/>
      <c r="B3924" s="122"/>
      <c r="C3924" s="123"/>
      <c r="E3924" s="224"/>
      <c r="F3924" s="224"/>
      <c r="G3924" s="224"/>
      <c r="H3924" s="224"/>
      <c r="I3924" s="232"/>
      <c r="J3924" s="224"/>
      <c r="K3924" s="224"/>
      <c r="L3924" s="224"/>
      <c r="M3924" s="233"/>
      <c r="N3924" s="224"/>
      <c r="P3924" s="233"/>
      <c r="Q3924" s="154"/>
      <c r="R3924" s="154"/>
      <c r="S3924" s="154"/>
      <c r="T3924" s="154"/>
      <c r="U3924" s="236"/>
      <c r="V3924" s="225"/>
      <c r="W3924" s="246"/>
      <c r="X3924" s="247"/>
      <c r="Y3924" s="248"/>
      <c r="Z3924" s="249"/>
      <c r="AA3924" s="249"/>
      <c r="AB3924" s="256"/>
      <c r="AC3924" s="256"/>
      <c r="AD3924" s="230"/>
      <c r="AE3924" s="251"/>
      <c r="AF3924" s="252"/>
      <c r="AG3924" s="255"/>
      <c r="AH3924" s="253"/>
      <c r="AI3924" s="230"/>
      <c r="AJ3924" s="230"/>
      <c r="AK3924" s="230"/>
      <c r="AL3924" s="230"/>
      <c r="AM3924" s="230"/>
      <c r="AN3924" s="230"/>
      <c r="AO3924" s="230"/>
      <c r="AP3924" s="230"/>
      <c r="AQ3924" s="230"/>
      <c r="AR3924" s="249"/>
      <c r="AS3924" s="230"/>
      <c r="AT3924" s="230"/>
      <c r="AU3924" s="230"/>
      <c r="AV3924" s="230"/>
      <c r="AW3924" s="230"/>
      <c r="AX3924" s="230"/>
      <c r="AY3924" s="230"/>
      <c r="AZ3924" s="230"/>
      <c r="BA3924" s="230"/>
      <c r="BB3924" s="230"/>
      <c r="BC3924" s="230"/>
      <c r="BD3924" s="230"/>
      <c r="BE3924" s="230"/>
      <c r="BF3924" s="230"/>
      <c r="BG3924" s="230"/>
      <c r="BH3924" s="230"/>
      <c r="BI3924" s="230"/>
      <c r="BJ3924" s="230"/>
      <c r="BK3924" s="230"/>
      <c r="BL3924" s="230"/>
      <c r="BM3924" s="230"/>
      <c r="BN3924" s="230"/>
      <c r="BO3924" s="230"/>
      <c r="BP3924" s="230"/>
      <c r="BQ3924" s="230"/>
      <c r="BR3924" s="230"/>
      <c r="BS3924" s="230"/>
      <c r="BT3924" s="230"/>
      <c r="BU3924" s="230"/>
      <c r="BV3924" s="230"/>
      <c r="BW3924" s="230"/>
      <c r="BX3924" s="230"/>
      <c r="BY3924" s="230"/>
      <c r="BZ3924" s="230"/>
      <c r="CA3924" s="230"/>
      <c r="CB3924" s="230"/>
      <c r="CC3924" s="230"/>
      <c r="CD3924" s="230"/>
      <c r="CE3924" s="230"/>
      <c r="CF3924" s="230"/>
      <c r="CG3924" s="230"/>
      <c r="CH3924" s="230"/>
      <c r="CI3924" s="230"/>
      <c r="CJ3924" s="230"/>
    </row>
    <row r="3925" spans="1:88" ht="14.25" customHeight="1">
      <c r="A3925" s="123"/>
      <c r="B3925" s="122"/>
      <c r="C3925" s="123"/>
      <c r="E3925" s="224"/>
      <c r="F3925" s="224"/>
      <c r="G3925" s="224"/>
      <c r="H3925" s="224"/>
      <c r="I3925" s="232"/>
      <c r="J3925" s="224"/>
      <c r="K3925" s="224"/>
      <c r="L3925" s="224"/>
      <c r="M3925" s="233"/>
      <c r="N3925" s="224"/>
      <c r="P3925" s="233"/>
      <c r="Q3925" s="154"/>
      <c r="R3925" s="154"/>
      <c r="S3925" s="154"/>
      <c r="T3925" s="154"/>
      <c r="U3925" s="236"/>
      <c r="V3925" s="225"/>
      <c r="W3925" s="246"/>
      <c r="X3925" s="247"/>
      <c r="Y3925" s="248"/>
      <c r="Z3925" s="249"/>
      <c r="AA3925" s="249"/>
      <c r="AB3925" s="256"/>
      <c r="AC3925" s="256"/>
      <c r="AD3925" s="230"/>
      <c r="AE3925" s="251"/>
      <c r="AF3925" s="252"/>
      <c r="AG3925" s="255"/>
      <c r="AH3925" s="253"/>
      <c r="AI3925" s="230"/>
      <c r="AJ3925" s="230"/>
      <c r="AK3925" s="230"/>
      <c r="AL3925" s="230"/>
      <c r="AM3925" s="230"/>
      <c r="AN3925" s="230"/>
      <c r="AO3925" s="230"/>
      <c r="AP3925" s="230"/>
      <c r="AQ3925" s="230"/>
      <c r="AR3925" s="249"/>
      <c r="AS3925" s="230"/>
      <c r="AT3925" s="230"/>
      <c r="AU3925" s="230"/>
      <c r="AV3925" s="230"/>
      <c r="AW3925" s="230"/>
      <c r="AX3925" s="230"/>
      <c r="AY3925" s="230"/>
      <c r="AZ3925" s="230"/>
      <c r="BA3925" s="230"/>
      <c r="BB3925" s="230"/>
      <c r="BC3925" s="230"/>
      <c r="BD3925" s="230"/>
      <c r="BE3925" s="230"/>
      <c r="BF3925" s="230"/>
      <c r="BG3925" s="230"/>
      <c r="BH3925" s="230"/>
      <c r="BI3925" s="230"/>
      <c r="BJ3925" s="230"/>
      <c r="BK3925" s="230"/>
      <c r="BL3925" s="230"/>
      <c r="BM3925" s="230"/>
      <c r="BN3925" s="230"/>
      <c r="BO3925" s="230"/>
      <c r="BP3925" s="230"/>
      <c r="BQ3925" s="230"/>
      <c r="BR3925" s="230"/>
      <c r="BS3925" s="230"/>
      <c r="BT3925" s="230"/>
      <c r="BU3925" s="230"/>
      <c r="BV3925" s="230"/>
      <c r="BW3925" s="230"/>
      <c r="BX3925" s="230"/>
      <c r="BY3925" s="230"/>
      <c r="BZ3925" s="230"/>
      <c r="CA3925" s="230"/>
      <c r="CB3925" s="230"/>
      <c r="CC3925" s="230"/>
      <c r="CD3925" s="230"/>
      <c r="CE3925" s="230"/>
      <c r="CF3925" s="230"/>
      <c r="CG3925" s="230"/>
      <c r="CH3925" s="230"/>
      <c r="CI3925" s="230"/>
      <c r="CJ3925" s="230"/>
    </row>
    <row r="3926" spans="1:88" ht="14.25" customHeight="1">
      <c r="A3926" s="123"/>
      <c r="B3926" s="122"/>
      <c r="C3926" s="123"/>
      <c r="E3926" s="224"/>
      <c r="F3926" s="224"/>
      <c r="G3926" s="224"/>
      <c r="H3926" s="224"/>
      <c r="I3926" s="232"/>
      <c r="J3926" s="224"/>
      <c r="K3926" s="224"/>
      <c r="L3926" s="224"/>
      <c r="M3926" s="233"/>
      <c r="N3926" s="224"/>
      <c r="P3926" s="233"/>
      <c r="Q3926" s="154"/>
      <c r="R3926" s="154"/>
      <c r="S3926" s="154"/>
      <c r="T3926" s="154"/>
      <c r="U3926" s="236"/>
      <c r="V3926" s="225"/>
      <c r="W3926" s="246"/>
      <c r="X3926" s="247"/>
      <c r="Y3926" s="248"/>
      <c r="Z3926" s="249"/>
      <c r="AA3926" s="249"/>
      <c r="AB3926" s="256"/>
      <c r="AC3926" s="256"/>
      <c r="AD3926" s="230"/>
      <c r="AE3926" s="251"/>
      <c r="AF3926" s="252"/>
      <c r="AG3926" s="255"/>
      <c r="AH3926" s="253"/>
      <c r="AI3926" s="230"/>
      <c r="AJ3926" s="230"/>
      <c r="AK3926" s="230"/>
      <c r="AL3926" s="230"/>
      <c r="AM3926" s="230"/>
      <c r="AN3926" s="230"/>
      <c r="AO3926" s="230"/>
      <c r="AP3926" s="230"/>
      <c r="AQ3926" s="230"/>
      <c r="AR3926" s="249"/>
      <c r="AS3926" s="230"/>
      <c r="AT3926" s="230"/>
      <c r="AU3926" s="230"/>
      <c r="AV3926" s="230"/>
      <c r="AW3926" s="230"/>
      <c r="AX3926" s="230"/>
      <c r="AY3926" s="230"/>
      <c r="AZ3926" s="230"/>
      <c r="BA3926" s="230"/>
      <c r="BB3926" s="230"/>
      <c r="BC3926" s="230"/>
      <c r="BD3926" s="230"/>
      <c r="BE3926" s="230"/>
      <c r="BF3926" s="230"/>
      <c r="BG3926" s="230"/>
      <c r="BH3926" s="230"/>
      <c r="BI3926" s="230"/>
      <c r="BJ3926" s="230"/>
      <c r="BK3926" s="230"/>
      <c r="BL3926" s="230"/>
      <c r="BM3926" s="230"/>
      <c r="BN3926" s="230"/>
      <c r="BO3926" s="230"/>
      <c r="BP3926" s="230"/>
      <c r="BQ3926" s="230"/>
      <c r="BR3926" s="230"/>
      <c r="BS3926" s="230"/>
      <c r="BT3926" s="230"/>
      <c r="BU3926" s="230"/>
      <c r="BV3926" s="230"/>
      <c r="BW3926" s="230"/>
      <c r="BX3926" s="230"/>
      <c r="BY3926" s="230"/>
      <c r="BZ3926" s="230"/>
      <c r="CA3926" s="230"/>
      <c r="CB3926" s="230"/>
      <c r="CC3926" s="230"/>
      <c r="CD3926" s="230"/>
      <c r="CE3926" s="230"/>
      <c r="CF3926" s="230"/>
      <c r="CG3926" s="230"/>
      <c r="CH3926" s="230"/>
      <c r="CI3926" s="230"/>
      <c r="CJ3926" s="230"/>
    </row>
    <row r="3927" spans="1:88" ht="14.25" customHeight="1">
      <c r="A3927" s="123"/>
      <c r="B3927" s="122"/>
      <c r="C3927" s="123"/>
      <c r="E3927" s="224"/>
      <c r="F3927" s="224"/>
      <c r="G3927" s="224"/>
      <c r="H3927" s="224"/>
      <c r="I3927" s="232"/>
      <c r="J3927" s="224"/>
      <c r="K3927" s="224"/>
      <c r="L3927" s="224"/>
      <c r="M3927" s="233"/>
      <c r="N3927" s="224"/>
      <c r="P3927" s="233"/>
      <c r="Q3927" s="154"/>
      <c r="R3927" s="154"/>
      <c r="S3927" s="154"/>
      <c r="T3927" s="154"/>
      <c r="U3927" s="236"/>
      <c r="V3927" s="225"/>
      <c r="W3927" s="246"/>
      <c r="X3927" s="247"/>
      <c r="Y3927" s="248"/>
      <c r="Z3927" s="249"/>
      <c r="AA3927" s="249"/>
      <c r="AB3927" s="256"/>
      <c r="AC3927" s="256"/>
      <c r="AD3927" s="230"/>
      <c r="AE3927" s="251"/>
      <c r="AF3927" s="252"/>
      <c r="AG3927" s="255"/>
      <c r="AH3927" s="253"/>
      <c r="AI3927" s="230"/>
      <c r="AJ3927" s="230"/>
      <c r="AK3927" s="230"/>
      <c r="AL3927" s="230"/>
      <c r="AM3927" s="230"/>
      <c r="AN3927" s="230"/>
      <c r="AO3927" s="230"/>
      <c r="AP3927" s="230"/>
      <c r="AQ3927" s="230"/>
      <c r="AR3927" s="249"/>
      <c r="AS3927" s="230"/>
      <c r="AT3927" s="230"/>
      <c r="AU3927" s="230"/>
      <c r="AV3927" s="230"/>
      <c r="AW3927" s="230"/>
      <c r="AX3927" s="230"/>
      <c r="AY3927" s="230"/>
      <c r="AZ3927" s="230"/>
      <c r="BA3927" s="230"/>
      <c r="BB3927" s="230"/>
      <c r="BC3927" s="230"/>
      <c r="BD3927" s="230"/>
      <c r="BE3927" s="230"/>
      <c r="BF3927" s="230"/>
      <c r="BG3927" s="230"/>
      <c r="BH3927" s="230"/>
      <c r="BI3927" s="230"/>
      <c r="BJ3927" s="230"/>
      <c r="BK3927" s="230"/>
      <c r="BL3927" s="230"/>
      <c r="BM3927" s="230"/>
      <c r="BN3927" s="230"/>
      <c r="BO3927" s="230"/>
      <c r="BP3927" s="230"/>
      <c r="BQ3927" s="230"/>
      <c r="BR3927" s="230"/>
      <c r="BS3927" s="230"/>
      <c r="BT3927" s="230"/>
      <c r="BU3927" s="230"/>
      <c r="BV3927" s="230"/>
      <c r="BW3927" s="230"/>
      <c r="BX3927" s="230"/>
      <c r="BY3927" s="230"/>
      <c r="BZ3927" s="230"/>
      <c r="CA3927" s="230"/>
      <c r="CB3927" s="230"/>
      <c r="CC3927" s="230"/>
      <c r="CD3927" s="230"/>
      <c r="CE3927" s="230"/>
      <c r="CF3927" s="230"/>
      <c r="CG3927" s="230"/>
      <c r="CH3927" s="230"/>
      <c r="CI3927" s="230"/>
      <c r="CJ3927" s="230"/>
    </row>
    <row r="3928" spans="1:88" ht="14.25" customHeight="1">
      <c r="A3928" s="123"/>
      <c r="B3928" s="122"/>
      <c r="C3928" s="123"/>
      <c r="E3928" s="224"/>
      <c r="F3928" s="224"/>
      <c r="G3928" s="224"/>
      <c r="H3928" s="224"/>
      <c r="I3928" s="232"/>
      <c r="J3928" s="224"/>
      <c r="K3928" s="224"/>
      <c r="L3928" s="224"/>
      <c r="M3928" s="233"/>
      <c r="N3928" s="224"/>
      <c r="P3928" s="233"/>
      <c r="Q3928" s="154"/>
      <c r="R3928" s="154"/>
      <c r="S3928" s="154"/>
      <c r="T3928" s="154"/>
      <c r="U3928" s="236"/>
      <c r="V3928" s="225"/>
      <c r="W3928" s="246"/>
      <c r="X3928" s="247"/>
      <c r="Y3928" s="248"/>
      <c r="Z3928" s="249"/>
      <c r="AA3928" s="249"/>
      <c r="AB3928" s="256"/>
      <c r="AC3928" s="256"/>
      <c r="AD3928" s="230"/>
      <c r="AE3928" s="251"/>
      <c r="AF3928" s="252"/>
      <c r="AG3928" s="255"/>
      <c r="AH3928" s="253"/>
      <c r="AI3928" s="230"/>
      <c r="AJ3928" s="230"/>
      <c r="AK3928" s="230"/>
      <c r="AL3928" s="230"/>
      <c r="AM3928" s="230"/>
      <c r="AN3928" s="230"/>
      <c r="AO3928" s="230"/>
      <c r="AP3928" s="230"/>
      <c r="AQ3928" s="230"/>
      <c r="AR3928" s="249"/>
      <c r="AS3928" s="230"/>
      <c r="AT3928" s="230"/>
      <c r="AU3928" s="230"/>
      <c r="AV3928" s="230"/>
      <c r="AW3928" s="230"/>
      <c r="AX3928" s="230"/>
      <c r="AY3928" s="230"/>
      <c r="AZ3928" s="230"/>
      <c r="BA3928" s="230"/>
      <c r="BB3928" s="230"/>
      <c r="BC3928" s="230"/>
      <c r="BD3928" s="230"/>
      <c r="BE3928" s="230"/>
      <c r="BF3928" s="230"/>
      <c r="BG3928" s="230"/>
      <c r="BH3928" s="230"/>
      <c r="BI3928" s="230"/>
      <c r="BJ3928" s="230"/>
      <c r="BK3928" s="230"/>
      <c r="BL3928" s="230"/>
      <c r="BM3928" s="230"/>
      <c r="BN3928" s="230"/>
      <c r="BO3928" s="230"/>
      <c r="BP3928" s="230"/>
      <c r="BQ3928" s="230"/>
      <c r="BR3928" s="230"/>
      <c r="BS3928" s="230"/>
      <c r="BT3928" s="230"/>
      <c r="BU3928" s="230"/>
      <c r="BV3928" s="230"/>
      <c r="BW3928" s="230"/>
      <c r="BX3928" s="230"/>
      <c r="BY3928" s="230"/>
      <c r="BZ3928" s="230"/>
      <c r="CA3928" s="230"/>
      <c r="CB3928" s="230"/>
      <c r="CC3928" s="230"/>
      <c r="CD3928" s="230"/>
      <c r="CE3928" s="230"/>
      <c r="CF3928" s="230"/>
      <c r="CG3928" s="230"/>
      <c r="CH3928" s="230"/>
      <c r="CI3928" s="230"/>
      <c r="CJ3928" s="230"/>
    </row>
    <row r="3929" spans="1:88" ht="14.25" customHeight="1">
      <c r="A3929" s="123"/>
      <c r="B3929" s="122"/>
      <c r="C3929" s="123"/>
      <c r="E3929" s="224"/>
      <c r="F3929" s="224"/>
      <c r="G3929" s="224"/>
      <c r="H3929" s="224"/>
      <c r="I3929" s="232"/>
      <c r="J3929" s="224"/>
      <c r="K3929" s="224"/>
      <c r="L3929" s="224"/>
      <c r="M3929" s="233"/>
      <c r="N3929" s="224"/>
      <c r="P3929" s="233"/>
      <c r="Q3929" s="154"/>
      <c r="R3929" s="154"/>
      <c r="S3929" s="154"/>
      <c r="T3929" s="154"/>
      <c r="U3929" s="236"/>
      <c r="V3929" s="225"/>
      <c r="W3929" s="246"/>
      <c r="X3929" s="247"/>
      <c r="Y3929" s="248"/>
      <c r="Z3929" s="249"/>
      <c r="AA3929" s="249"/>
      <c r="AB3929" s="256"/>
      <c r="AC3929" s="256"/>
      <c r="AD3929" s="230"/>
      <c r="AE3929" s="251"/>
      <c r="AF3929" s="252"/>
      <c r="AG3929" s="255"/>
      <c r="AH3929" s="253"/>
      <c r="AI3929" s="230"/>
      <c r="AJ3929" s="230"/>
      <c r="AK3929" s="230"/>
      <c r="AL3929" s="230"/>
      <c r="AM3929" s="230"/>
      <c r="AN3929" s="230"/>
      <c r="AO3929" s="230"/>
      <c r="AP3929" s="230"/>
      <c r="AQ3929" s="230"/>
      <c r="AR3929" s="249"/>
      <c r="AS3929" s="230"/>
      <c r="AT3929" s="230"/>
      <c r="AU3929" s="230"/>
      <c r="AV3929" s="230"/>
      <c r="AW3929" s="230"/>
      <c r="AX3929" s="230"/>
      <c r="AY3929" s="230"/>
      <c r="AZ3929" s="230"/>
      <c r="BA3929" s="230"/>
      <c r="BB3929" s="230"/>
      <c r="BC3929" s="230"/>
      <c r="BD3929" s="230"/>
      <c r="BE3929" s="230"/>
      <c r="BF3929" s="230"/>
      <c r="BG3929" s="230"/>
      <c r="BH3929" s="230"/>
      <c r="BI3929" s="230"/>
      <c r="BJ3929" s="230"/>
      <c r="BK3929" s="230"/>
      <c r="BL3929" s="230"/>
      <c r="BM3929" s="230"/>
      <c r="BN3929" s="230"/>
      <c r="BO3929" s="230"/>
      <c r="BP3929" s="230"/>
      <c r="BQ3929" s="230"/>
      <c r="BR3929" s="230"/>
      <c r="BS3929" s="230"/>
      <c r="BT3929" s="230"/>
      <c r="BU3929" s="230"/>
      <c r="BV3929" s="230"/>
      <c r="BW3929" s="230"/>
      <c r="BX3929" s="230"/>
      <c r="BY3929" s="230"/>
      <c r="BZ3929" s="230"/>
      <c r="CA3929" s="230"/>
      <c r="CB3929" s="230"/>
      <c r="CC3929" s="230"/>
      <c r="CD3929" s="230"/>
      <c r="CE3929" s="230"/>
      <c r="CF3929" s="230"/>
      <c r="CG3929" s="230"/>
      <c r="CH3929" s="230"/>
      <c r="CI3929" s="230"/>
      <c r="CJ3929" s="230"/>
    </row>
    <row r="3930" spans="1:88" ht="14.25" customHeight="1">
      <c r="A3930" s="123"/>
      <c r="B3930" s="122"/>
      <c r="C3930" s="123"/>
      <c r="E3930" s="224"/>
      <c r="F3930" s="224"/>
      <c r="G3930" s="224"/>
      <c r="H3930" s="224"/>
      <c r="I3930" s="232"/>
      <c r="J3930" s="224"/>
      <c r="K3930" s="224"/>
      <c r="L3930" s="224"/>
      <c r="M3930" s="233"/>
      <c r="N3930" s="224"/>
      <c r="P3930" s="233"/>
      <c r="Q3930" s="154"/>
      <c r="R3930" s="154"/>
      <c r="S3930" s="154"/>
      <c r="T3930" s="154"/>
      <c r="U3930" s="236"/>
      <c r="V3930" s="225"/>
      <c r="W3930" s="246"/>
      <c r="X3930" s="247"/>
      <c r="Y3930" s="248"/>
      <c r="Z3930" s="249"/>
      <c r="AA3930" s="249"/>
      <c r="AB3930" s="256"/>
      <c r="AC3930" s="256"/>
      <c r="AD3930" s="230"/>
      <c r="AE3930" s="251"/>
      <c r="AF3930" s="252"/>
      <c r="AG3930" s="255"/>
      <c r="AH3930" s="253"/>
      <c r="AI3930" s="230"/>
      <c r="AJ3930" s="230"/>
      <c r="AK3930" s="230"/>
      <c r="AL3930" s="230"/>
      <c r="AM3930" s="230"/>
      <c r="AN3930" s="230"/>
      <c r="AO3930" s="230"/>
      <c r="AP3930" s="230"/>
      <c r="AQ3930" s="230"/>
      <c r="AR3930" s="249"/>
      <c r="AS3930" s="230"/>
      <c r="AT3930" s="230"/>
      <c r="AU3930" s="230"/>
      <c r="AV3930" s="230"/>
      <c r="AW3930" s="230"/>
      <c r="AX3930" s="230"/>
      <c r="AY3930" s="230"/>
      <c r="AZ3930" s="230"/>
      <c r="BA3930" s="230"/>
      <c r="BB3930" s="230"/>
      <c r="BC3930" s="230"/>
      <c r="BD3930" s="230"/>
      <c r="BE3930" s="230"/>
      <c r="BF3930" s="230"/>
      <c r="BG3930" s="230"/>
      <c r="BH3930" s="230"/>
      <c r="BI3930" s="230"/>
      <c r="BJ3930" s="230"/>
      <c r="BK3930" s="230"/>
      <c r="BL3930" s="230"/>
      <c r="BM3930" s="230"/>
      <c r="BN3930" s="230"/>
      <c r="BO3930" s="230"/>
      <c r="BP3930" s="230"/>
      <c r="BQ3930" s="230"/>
      <c r="BR3930" s="230"/>
      <c r="BS3930" s="230"/>
      <c r="BT3930" s="230"/>
      <c r="BU3930" s="230"/>
      <c r="BV3930" s="230"/>
      <c r="BW3930" s="230"/>
      <c r="BX3930" s="230"/>
      <c r="BY3930" s="230"/>
      <c r="BZ3930" s="230"/>
      <c r="CA3930" s="230"/>
      <c r="CB3930" s="230"/>
      <c r="CC3930" s="230"/>
      <c r="CD3930" s="230"/>
      <c r="CE3930" s="230"/>
      <c r="CF3930" s="230"/>
      <c r="CG3930" s="230"/>
      <c r="CH3930" s="230"/>
      <c r="CI3930" s="230"/>
      <c r="CJ3930" s="230"/>
    </row>
    <row r="3931" spans="1:88" ht="14.25" customHeight="1">
      <c r="A3931" s="123"/>
      <c r="B3931" s="122"/>
      <c r="C3931" s="123"/>
      <c r="E3931" s="224"/>
      <c r="F3931" s="224"/>
      <c r="G3931" s="224"/>
      <c r="H3931" s="224"/>
      <c r="I3931" s="232"/>
      <c r="J3931" s="224"/>
      <c r="K3931" s="224"/>
      <c r="L3931" s="224"/>
      <c r="M3931" s="233"/>
      <c r="N3931" s="224"/>
      <c r="P3931" s="233"/>
      <c r="Q3931" s="154"/>
      <c r="R3931" s="154"/>
      <c r="S3931" s="154"/>
      <c r="T3931" s="154"/>
      <c r="U3931" s="236"/>
      <c r="V3931" s="225"/>
      <c r="W3931" s="246"/>
      <c r="X3931" s="247"/>
      <c r="Y3931" s="248"/>
      <c r="Z3931" s="249"/>
      <c r="AA3931" s="249"/>
      <c r="AB3931" s="256"/>
      <c r="AC3931" s="256"/>
      <c r="AD3931" s="230"/>
      <c r="AE3931" s="251"/>
      <c r="AF3931" s="252"/>
      <c r="AG3931" s="255"/>
      <c r="AH3931" s="253"/>
      <c r="AI3931" s="230"/>
      <c r="AJ3931" s="230"/>
      <c r="AK3931" s="230"/>
      <c r="AL3931" s="230"/>
      <c r="AM3931" s="230"/>
      <c r="AN3931" s="230"/>
      <c r="AO3931" s="230"/>
      <c r="AP3931" s="230"/>
      <c r="AQ3931" s="230"/>
      <c r="AR3931" s="249"/>
      <c r="AS3931" s="230"/>
      <c r="AT3931" s="230"/>
      <c r="AU3931" s="230"/>
      <c r="AV3931" s="230"/>
      <c r="AW3931" s="230"/>
      <c r="AX3931" s="230"/>
      <c r="AY3931" s="230"/>
      <c r="AZ3931" s="230"/>
      <c r="BA3931" s="230"/>
      <c r="BB3931" s="230"/>
      <c r="BC3931" s="230"/>
      <c r="BD3931" s="230"/>
      <c r="BE3931" s="230"/>
      <c r="BF3931" s="230"/>
      <c r="BG3931" s="230"/>
      <c r="BH3931" s="230"/>
      <c r="BI3931" s="230"/>
      <c r="BJ3931" s="230"/>
      <c r="BK3931" s="230"/>
      <c r="BL3931" s="230"/>
      <c r="BM3931" s="230"/>
      <c r="BN3931" s="230"/>
      <c r="BO3931" s="230"/>
      <c r="BP3931" s="230"/>
      <c r="BQ3931" s="230"/>
      <c r="BR3931" s="230"/>
      <c r="BS3931" s="230"/>
      <c r="BT3931" s="230"/>
      <c r="BU3931" s="230"/>
      <c r="BV3931" s="230"/>
      <c r="BW3931" s="230"/>
      <c r="BX3931" s="230"/>
      <c r="BY3931" s="230"/>
      <c r="BZ3931" s="230"/>
      <c r="CA3931" s="230"/>
      <c r="CB3931" s="230"/>
      <c r="CC3931" s="230"/>
      <c r="CD3931" s="230"/>
      <c r="CE3931" s="230"/>
      <c r="CF3931" s="230"/>
      <c r="CG3931" s="230"/>
      <c r="CH3931" s="230"/>
      <c r="CI3931" s="230"/>
      <c r="CJ3931" s="230"/>
    </row>
    <row r="3932" spans="1:88" ht="14.25" customHeight="1">
      <c r="A3932" s="123"/>
      <c r="B3932" s="122"/>
      <c r="C3932" s="123"/>
      <c r="E3932" s="224"/>
      <c r="F3932" s="224"/>
      <c r="G3932" s="224"/>
      <c r="H3932" s="224"/>
      <c r="I3932" s="232"/>
      <c r="J3932" s="224"/>
      <c r="K3932" s="224"/>
      <c r="L3932" s="224"/>
      <c r="M3932" s="233"/>
      <c r="N3932" s="224"/>
      <c r="P3932" s="233"/>
      <c r="Q3932" s="154"/>
      <c r="R3932" s="154"/>
      <c r="S3932" s="154"/>
      <c r="T3932" s="154"/>
      <c r="U3932" s="236"/>
      <c r="V3932" s="225"/>
      <c r="W3932" s="246"/>
      <c r="X3932" s="247"/>
      <c r="Y3932" s="248"/>
      <c r="Z3932" s="249"/>
      <c r="AA3932" s="249"/>
      <c r="AB3932" s="256"/>
      <c r="AC3932" s="256"/>
      <c r="AD3932" s="230"/>
      <c r="AE3932" s="251"/>
      <c r="AF3932" s="252"/>
      <c r="AG3932" s="255"/>
      <c r="AH3932" s="253"/>
      <c r="AI3932" s="230"/>
      <c r="AJ3932" s="230"/>
      <c r="AK3932" s="230"/>
      <c r="AL3932" s="230"/>
      <c r="AM3932" s="230"/>
      <c r="AN3932" s="230"/>
      <c r="AO3932" s="230"/>
      <c r="AP3932" s="230"/>
      <c r="AQ3932" s="230"/>
      <c r="AR3932" s="249"/>
      <c r="AS3932" s="230"/>
      <c r="AT3932" s="230"/>
      <c r="AU3932" s="230"/>
      <c r="AV3932" s="230"/>
      <c r="AW3932" s="230"/>
      <c r="AX3932" s="230"/>
      <c r="AY3932" s="230"/>
      <c r="AZ3932" s="230"/>
      <c r="BA3932" s="230"/>
      <c r="BB3932" s="230"/>
      <c r="BC3932" s="230"/>
      <c r="BD3932" s="230"/>
      <c r="BE3932" s="230"/>
      <c r="BF3932" s="230"/>
      <c r="BG3932" s="230"/>
      <c r="BH3932" s="230"/>
      <c r="BI3932" s="230"/>
      <c r="BJ3932" s="230"/>
      <c r="BK3932" s="230"/>
      <c r="BL3932" s="230"/>
      <c r="BM3932" s="230"/>
      <c r="BN3932" s="230"/>
      <c r="BO3932" s="230"/>
      <c r="BP3932" s="230"/>
      <c r="BQ3932" s="230"/>
      <c r="BR3932" s="230"/>
      <c r="BS3932" s="230"/>
      <c r="BT3932" s="230"/>
      <c r="BU3932" s="230"/>
      <c r="BV3932" s="230"/>
      <c r="BW3932" s="230"/>
      <c r="BX3932" s="230"/>
      <c r="BY3932" s="230"/>
      <c r="BZ3932" s="230"/>
      <c r="CA3932" s="230"/>
      <c r="CB3932" s="230"/>
      <c r="CC3932" s="230"/>
      <c r="CD3932" s="230"/>
      <c r="CE3932" s="230"/>
      <c r="CF3932" s="230"/>
      <c r="CG3932" s="230"/>
      <c r="CH3932" s="230"/>
      <c r="CI3932" s="230"/>
      <c r="CJ3932" s="230"/>
    </row>
    <row r="3933" spans="1:88" ht="14.25" customHeight="1">
      <c r="A3933" s="123"/>
      <c r="B3933" s="122"/>
      <c r="C3933" s="123"/>
      <c r="E3933" s="224"/>
      <c r="F3933" s="224"/>
      <c r="G3933" s="224"/>
      <c r="H3933" s="224"/>
      <c r="I3933" s="232"/>
      <c r="J3933" s="224"/>
      <c r="K3933" s="224"/>
      <c r="L3933" s="224"/>
      <c r="M3933" s="233"/>
      <c r="N3933" s="224"/>
      <c r="P3933" s="233"/>
      <c r="Q3933" s="154"/>
      <c r="R3933" s="154"/>
      <c r="S3933" s="154"/>
      <c r="T3933" s="154"/>
      <c r="U3933" s="236"/>
      <c r="V3933" s="225"/>
      <c r="W3933" s="246"/>
      <c r="X3933" s="247"/>
      <c r="Y3933" s="248"/>
      <c r="Z3933" s="249"/>
      <c r="AA3933" s="249"/>
      <c r="AB3933" s="256"/>
      <c r="AC3933" s="256"/>
      <c r="AD3933" s="230"/>
      <c r="AE3933" s="251"/>
      <c r="AF3933" s="252"/>
      <c r="AG3933" s="255"/>
      <c r="AH3933" s="253"/>
      <c r="AI3933" s="230"/>
      <c r="AJ3933" s="230"/>
      <c r="AK3933" s="230"/>
      <c r="AL3933" s="230"/>
      <c r="AM3933" s="230"/>
      <c r="AN3933" s="230"/>
      <c r="AO3933" s="230"/>
      <c r="AP3933" s="230"/>
      <c r="AQ3933" s="230"/>
      <c r="AR3933" s="249"/>
      <c r="AS3933" s="230"/>
      <c r="AT3933" s="230"/>
      <c r="AU3933" s="230"/>
      <c r="AV3933" s="230"/>
      <c r="AW3933" s="230"/>
      <c r="AX3933" s="230"/>
      <c r="AY3933" s="230"/>
      <c r="AZ3933" s="230"/>
      <c r="BA3933" s="230"/>
      <c r="BB3933" s="230"/>
      <c r="BC3933" s="230"/>
      <c r="BD3933" s="230"/>
      <c r="BE3933" s="230"/>
      <c r="BF3933" s="230"/>
      <c r="BG3933" s="230"/>
      <c r="BH3933" s="230"/>
      <c r="BI3933" s="230"/>
      <c r="BJ3933" s="230"/>
      <c r="BK3933" s="230"/>
      <c r="BL3933" s="230"/>
      <c r="BM3933" s="230"/>
      <c r="BN3933" s="230"/>
      <c r="BO3933" s="230"/>
      <c r="BP3933" s="230"/>
      <c r="BQ3933" s="230"/>
      <c r="BR3933" s="230"/>
      <c r="BS3933" s="230"/>
      <c r="BT3933" s="230"/>
      <c r="BU3933" s="230"/>
      <c r="BV3933" s="230"/>
      <c r="BW3933" s="230"/>
      <c r="BX3933" s="230"/>
      <c r="BY3933" s="230"/>
      <c r="BZ3933" s="230"/>
      <c r="CA3933" s="230"/>
      <c r="CB3933" s="230"/>
      <c r="CC3933" s="230"/>
      <c r="CD3933" s="230"/>
      <c r="CE3933" s="230"/>
      <c r="CF3933" s="230"/>
      <c r="CG3933" s="230"/>
      <c r="CH3933" s="230"/>
      <c r="CI3933" s="230"/>
      <c r="CJ3933" s="230"/>
    </row>
    <row r="3934" spans="1:88" ht="14.25" customHeight="1">
      <c r="A3934" s="123"/>
      <c r="B3934" s="122"/>
      <c r="C3934" s="123"/>
      <c r="E3934" s="224"/>
      <c r="F3934" s="224"/>
      <c r="G3934" s="224"/>
      <c r="H3934" s="224"/>
      <c r="I3934" s="232"/>
      <c r="J3934" s="224"/>
      <c r="K3934" s="224"/>
      <c r="L3934" s="224"/>
      <c r="M3934" s="233"/>
      <c r="N3934" s="224"/>
      <c r="P3934" s="233"/>
      <c r="Q3934" s="154"/>
      <c r="R3934" s="154"/>
      <c r="S3934" s="154"/>
      <c r="T3934" s="154"/>
      <c r="U3934" s="236"/>
      <c r="V3934" s="225"/>
      <c r="W3934" s="246"/>
      <c r="X3934" s="247"/>
      <c r="Y3934" s="248"/>
      <c r="Z3934" s="249"/>
      <c r="AA3934" s="249"/>
      <c r="AB3934" s="256"/>
      <c r="AC3934" s="256"/>
      <c r="AD3934" s="230"/>
      <c r="AE3934" s="251"/>
      <c r="AF3934" s="252"/>
      <c r="AG3934" s="255"/>
      <c r="AH3934" s="253"/>
      <c r="AI3934" s="230"/>
      <c r="AJ3934" s="230"/>
      <c r="AK3934" s="230"/>
      <c r="AL3934" s="230"/>
      <c r="AM3934" s="230"/>
      <c r="AN3934" s="230"/>
      <c r="AO3934" s="230"/>
      <c r="AP3934" s="230"/>
      <c r="AQ3934" s="230"/>
      <c r="AR3934" s="249"/>
      <c r="AS3934" s="230"/>
      <c r="AT3934" s="230"/>
      <c r="AU3934" s="230"/>
      <c r="AV3934" s="230"/>
      <c r="AW3934" s="230"/>
      <c r="AX3934" s="230"/>
      <c r="AY3934" s="230"/>
      <c r="AZ3934" s="230"/>
      <c r="BA3934" s="230"/>
      <c r="BB3934" s="230"/>
      <c r="BC3934" s="230"/>
      <c r="BD3934" s="230"/>
      <c r="BE3934" s="230"/>
      <c r="BF3934" s="230"/>
      <c r="BG3934" s="230"/>
      <c r="BH3934" s="230"/>
      <c r="BI3934" s="230"/>
      <c r="BJ3934" s="230"/>
      <c r="BK3934" s="230"/>
      <c r="BL3934" s="230"/>
      <c r="BM3934" s="230"/>
      <c r="BN3934" s="230"/>
      <c r="BO3934" s="230"/>
      <c r="BP3934" s="230"/>
      <c r="BQ3934" s="230"/>
      <c r="BR3934" s="230"/>
      <c r="BS3934" s="230"/>
      <c r="BT3934" s="230"/>
      <c r="BU3934" s="230"/>
      <c r="BV3934" s="230"/>
      <c r="BW3934" s="230"/>
      <c r="BX3934" s="230"/>
      <c r="BY3934" s="230"/>
      <c r="BZ3934" s="230"/>
      <c r="CA3934" s="230"/>
      <c r="CB3934" s="230"/>
      <c r="CC3934" s="230"/>
      <c r="CD3934" s="230"/>
      <c r="CE3934" s="230"/>
      <c r="CF3934" s="230"/>
      <c r="CG3934" s="230"/>
      <c r="CH3934" s="230"/>
      <c r="CI3934" s="230"/>
      <c r="CJ3934" s="230"/>
    </row>
    <row r="3935" spans="1:88" ht="14.25" customHeight="1">
      <c r="A3935" s="123"/>
      <c r="B3935" s="122"/>
      <c r="C3935" s="123"/>
      <c r="E3935" s="224"/>
      <c r="F3935" s="224"/>
      <c r="G3935" s="224"/>
      <c r="H3935" s="224"/>
      <c r="I3935" s="232"/>
      <c r="J3935" s="224"/>
      <c r="K3935" s="224"/>
      <c r="L3935" s="224"/>
      <c r="M3935" s="233"/>
      <c r="N3935" s="224"/>
      <c r="P3935" s="233"/>
      <c r="Q3935" s="154"/>
      <c r="R3935" s="154"/>
      <c r="S3935" s="154"/>
      <c r="T3935" s="154"/>
      <c r="U3935" s="236"/>
      <c r="V3935" s="225"/>
      <c r="W3935" s="246"/>
      <c r="X3935" s="247"/>
      <c r="Y3935" s="248"/>
      <c r="Z3935" s="249"/>
      <c r="AA3935" s="249"/>
      <c r="AB3935" s="256"/>
      <c r="AC3935" s="256"/>
      <c r="AD3935" s="230"/>
      <c r="AE3935" s="251"/>
      <c r="AF3935" s="252"/>
      <c r="AG3935" s="255"/>
      <c r="AH3935" s="253"/>
      <c r="AI3935" s="230"/>
      <c r="AJ3935" s="230"/>
      <c r="AK3935" s="230"/>
      <c r="AL3935" s="230"/>
      <c r="AM3935" s="230"/>
      <c r="AN3935" s="230"/>
      <c r="AO3935" s="230"/>
      <c r="AP3935" s="230"/>
      <c r="AQ3935" s="230"/>
      <c r="AR3935" s="249"/>
      <c r="AS3935" s="230"/>
      <c r="AT3935" s="230"/>
      <c r="AU3935" s="230"/>
      <c r="AV3935" s="230"/>
      <c r="AW3935" s="230"/>
      <c r="AX3935" s="230"/>
      <c r="AY3935" s="230"/>
      <c r="AZ3935" s="230"/>
      <c r="BA3935" s="230"/>
      <c r="BB3935" s="230"/>
      <c r="BC3935" s="230"/>
      <c r="BD3935" s="230"/>
      <c r="BE3935" s="230"/>
      <c r="BF3935" s="230"/>
      <c r="BG3935" s="230"/>
      <c r="BH3935" s="230"/>
      <c r="BI3935" s="230"/>
      <c r="BJ3935" s="230"/>
      <c r="BK3935" s="230"/>
      <c r="BL3935" s="230"/>
      <c r="BM3935" s="230"/>
      <c r="BN3935" s="230"/>
      <c r="BO3935" s="230"/>
      <c r="BP3935" s="230"/>
      <c r="BQ3935" s="230"/>
      <c r="BR3935" s="230"/>
      <c r="BS3935" s="230"/>
      <c r="BT3935" s="230"/>
      <c r="BU3935" s="230"/>
      <c r="BV3935" s="230"/>
      <c r="BW3935" s="230"/>
      <c r="BX3935" s="230"/>
      <c r="BY3935" s="230"/>
      <c r="BZ3935" s="230"/>
      <c r="CA3935" s="230"/>
      <c r="CB3935" s="230"/>
      <c r="CC3935" s="230"/>
      <c r="CD3935" s="230"/>
      <c r="CE3935" s="230"/>
      <c r="CF3935" s="230"/>
      <c r="CG3935" s="230"/>
      <c r="CH3935" s="230"/>
      <c r="CI3935" s="230"/>
      <c r="CJ3935" s="230"/>
    </row>
    <row r="3936" spans="1:88" ht="14.25" customHeight="1">
      <c r="A3936" s="123"/>
      <c r="B3936" s="122"/>
      <c r="C3936" s="123"/>
      <c r="E3936" s="224"/>
      <c r="F3936" s="224"/>
      <c r="G3936" s="224"/>
      <c r="H3936" s="224"/>
      <c r="I3936" s="232"/>
      <c r="J3936" s="224"/>
      <c r="K3936" s="224"/>
      <c r="L3936" s="224"/>
      <c r="M3936" s="233"/>
      <c r="N3936" s="224"/>
      <c r="P3936" s="233"/>
      <c r="Q3936" s="154"/>
      <c r="R3936" s="154"/>
      <c r="S3936" s="154"/>
      <c r="T3936" s="154"/>
      <c r="U3936" s="236"/>
      <c r="V3936" s="225"/>
      <c r="W3936" s="246"/>
      <c r="X3936" s="247"/>
      <c r="Y3936" s="248"/>
      <c r="Z3936" s="249"/>
      <c r="AA3936" s="249"/>
      <c r="AB3936" s="256"/>
      <c r="AC3936" s="256"/>
      <c r="AD3936" s="230"/>
      <c r="AE3936" s="251"/>
      <c r="AF3936" s="252"/>
      <c r="AG3936" s="255"/>
      <c r="AH3936" s="253"/>
      <c r="AI3936" s="230"/>
      <c r="AJ3936" s="230"/>
      <c r="AK3936" s="230"/>
      <c r="AL3936" s="230"/>
      <c r="AM3936" s="230"/>
      <c r="AN3936" s="230"/>
      <c r="AO3936" s="230"/>
      <c r="AP3936" s="230"/>
      <c r="AQ3936" s="230"/>
      <c r="AR3936" s="249"/>
      <c r="AS3936" s="230"/>
      <c r="AT3936" s="230"/>
      <c r="AU3936" s="230"/>
      <c r="AV3936" s="230"/>
      <c r="AW3936" s="230"/>
      <c r="AX3936" s="230"/>
      <c r="AY3936" s="230"/>
      <c r="AZ3936" s="230"/>
      <c r="BA3936" s="230"/>
      <c r="BB3936" s="230"/>
      <c r="BC3936" s="230"/>
      <c r="BD3936" s="230"/>
      <c r="BE3936" s="230"/>
      <c r="BF3936" s="230"/>
      <c r="BG3936" s="230"/>
      <c r="BH3936" s="230"/>
      <c r="BI3936" s="230"/>
      <c r="BJ3936" s="230"/>
      <c r="BK3936" s="230"/>
      <c r="BL3936" s="230"/>
      <c r="BM3936" s="230"/>
      <c r="BN3936" s="230"/>
      <c r="BO3936" s="230"/>
      <c r="BP3936" s="230"/>
      <c r="BQ3936" s="230"/>
      <c r="BR3936" s="230"/>
      <c r="BS3936" s="230"/>
      <c r="BT3936" s="230"/>
      <c r="BU3936" s="230"/>
      <c r="BV3936" s="230"/>
      <c r="BW3936" s="230"/>
      <c r="BX3936" s="230"/>
      <c r="BY3936" s="230"/>
      <c r="BZ3936" s="230"/>
      <c r="CA3936" s="230"/>
      <c r="CB3936" s="230"/>
      <c r="CC3936" s="230"/>
      <c r="CD3936" s="230"/>
      <c r="CE3936" s="230"/>
      <c r="CF3936" s="230"/>
      <c r="CG3936" s="230"/>
      <c r="CH3936" s="230"/>
      <c r="CI3936" s="230"/>
      <c r="CJ3936" s="230"/>
    </row>
    <row r="3937" spans="1:88" ht="14.25" customHeight="1">
      <c r="A3937" s="123"/>
      <c r="B3937" s="122"/>
      <c r="C3937" s="123"/>
      <c r="E3937" s="224"/>
      <c r="F3937" s="224"/>
      <c r="G3937" s="224"/>
      <c r="H3937" s="224"/>
      <c r="I3937" s="232"/>
      <c r="J3937" s="224"/>
      <c r="K3937" s="224"/>
      <c r="L3937" s="224"/>
      <c r="M3937" s="233"/>
      <c r="N3937" s="224"/>
      <c r="P3937" s="233"/>
      <c r="Q3937" s="154"/>
      <c r="R3937" s="154"/>
      <c r="S3937" s="154"/>
      <c r="T3937" s="154"/>
      <c r="U3937" s="236"/>
      <c r="V3937" s="225"/>
      <c r="W3937" s="246"/>
      <c r="X3937" s="247"/>
      <c r="Y3937" s="248"/>
      <c r="Z3937" s="249"/>
      <c r="AA3937" s="249"/>
      <c r="AB3937" s="256"/>
      <c r="AC3937" s="256"/>
      <c r="AD3937" s="230"/>
      <c r="AE3937" s="251"/>
      <c r="AF3937" s="252"/>
      <c r="AG3937" s="255"/>
      <c r="AH3937" s="253"/>
      <c r="AI3937" s="230"/>
      <c r="AJ3937" s="230"/>
      <c r="AK3937" s="230"/>
      <c r="AL3937" s="230"/>
      <c r="AM3937" s="230"/>
      <c r="AN3937" s="230"/>
      <c r="AO3937" s="230"/>
      <c r="AP3937" s="230"/>
      <c r="AQ3937" s="230"/>
      <c r="AR3937" s="249"/>
      <c r="AS3937" s="230"/>
      <c r="AT3937" s="230"/>
      <c r="AU3937" s="230"/>
      <c r="AV3937" s="230"/>
      <c r="AW3937" s="230"/>
      <c r="AX3937" s="230"/>
      <c r="AY3937" s="230"/>
      <c r="AZ3937" s="230"/>
      <c r="BA3937" s="230"/>
      <c r="BB3937" s="230"/>
      <c r="BC3937" s="230"/>
      <c r="BD3937" s="230"/>
      <c r="BE3937" s="230"/>
      <c r="BF3937" s="230"/>
      <c r="BG3937" s="230"/>
      <c r="BH3937" s="230"/>
      <c r="BI3937" s="230"/>
      <c r="BJ3937" s="230"/>
      <c r="BK3937" s="230"/>
      <c r="BL3937" s="230"/>
      <c r="BM3937" s="230"/>
      <c r="BN3937" s="230"/>
      <c r="BO3937" s="230"/>
      <c r="BP3937" s="230"/>
      <c r="BQ3937" s="230"/>
      <c r="BR3937" s="230"/>
      <c r="BS3937" s="230"/>
      <c r="BT3937" s="230"/>
      <c r="BU3937" s="230"/>
      <c r="BV3937" s="230"/>
      <c r="BW3937" s="230"/>
      <c r="BX3937" s="230"/>
      <c r="BY3937" s="230"/>
      <c r="BZ3937" s="230"/>
      <c r="CA3937" s="230"/>
      <c r="CB3937" s="230"/>
      <c r="CC3937" s="230"/>
      <c r="CD3937" s="230"/>
      <c r="CE3937" s="230"/>
      <c r="CF3937" s="230"/>
      <c r="CG3937" s="230"/>
      <c r="CH3937" s="230"/>
      <c r="CI3937" s="230"/>
      <c r="CJ3937" s="230"/>
    </row>
    <row r="3938" spans="1:88" ht="14.25" customHeight="1">
      <c r="A3938" s="123"/>
      <c r="B3938" s="122"/>
      <c r="C3938" s="123"/>
      <c r="E3938" s="224"/>
      <c r="F3938" s="224"/>
      <c r="G3938" s="224"/>
      <c r="H3938" s="224"/>
      <c r="I3938" s="232"/>
      <c r="J3938" s="224"/>
      <c r="K3938" s="224"/>
      <c r="L3938" s="224"/>
      <c r="M3938" s="233"/>
      <c r="N3938" s="224"/>
      <c r="P3938" s="233"/>
      <c r="Q3938" s="154"/>
      <c r="R3938" s="154"/>
      <c r="S3938" s="154"/>
      <c r="T3938" s="154"/>
      <c r="U3938" s="236"/>
      <c r="V3938" s="225"/>
      <c r="W3938" s="246"/>
      <c r="X3938" s="247"/>
      <c r="Y3938" s="248"/>
      <c r="Z3938" s="249"/>
      <c r="AA3938" s="249"/>
      <c r="AB3938" s="256"/>
      <c r="AC3938" s="256"/>
      <c r="AD3938" s="230"/>
      <c r="AE3938" s="251"/>
      <c r="AF3938" s="252"/>
      <c r="AG3938" s="255"/>
      <c r="AH3938" s="253"/>
      <c r="AI3938" s="230"/>
      <c r="AJ3938" s="230"/>
      <c r="AK3938" s="230"/>
      <c r="AL3938" s="230"/>
      <c r="AM3938" s="230"/>
      <c r="AN3938" s="230"/>
      <c r="AO3938" s="230"/>
      <c r="AP3938" s="230"/>
      <c r="AQ3938" s="230"/>
      <c r="AR3938" s="249"/>
      <c r="AS3938" s="230"/>
      <c r="AT3938" s="230"/>
      <c r="AU3938" s="230"/>
      <c r="AV3938" s="230"/>
      <c r="AW3938" s="230"/>
      <c r="AX3938" s="230"/>
      <c r="AY3938" s="230"/>
      <c r="AZ3938" s="230"/>
      <c r="BA3938" s="230"/>
      <c r="BB3938" s="230"/>
      <c r="BC3938" s="230"/>
      <c r="BD3938" s="230"/>
      <c r="BE3938" s="230"/>
      <c r="BF3938" s="230"/>
      <c r="BG3938" s="230"/>
      <c r="BH3938" s="230"/>
      <c r="BI3938" s="230"/>
      <c r="BJ3938" s="230"/>
      <c r="BK3938" s="230"/>
      <c r="BL3938" s="230"/>
      <c r="BM3938" s="230"/>
      <c r="BN3938" s="230"/>
      <c r="BO3938" s="230"/>
      <c r="BP3938" s="230"/>
      <c r="BQ3938" s="230"/>
      <c r="BR3938" s="230"/>
      <c r="BS3938" s="230"/>
      <c r="BT3938" s="230"/>
      <c r="BU3938" s="230"/>
      <c r="BV3938" s="230"/>
      <c r="BW3938" s="230"/>
      <c r="BX3938" s="230"/>
      <c r="BY3938" s="230"/>
      <c r="BZ3938" s="230"/>
      <c r="CA3938" s="230"/>
      <c r="CB3938" s="230"/>
      <c r="CC3938" s="230"/>
      <c r="CD3938" s="230"/>
      <c r="CE3938" s="230"/>
      <c r="CF3938" s="230"/>
      <c r="CG3938" s="230"/>
      <c r="CH3938" s="230"/>
      <c r="CI3938" s="230"/>
      <c r="CJ3938" s="230"/>
    </row>
    <row r="3939" spans="1:88" ht="14.25" customHeight="1">
      <c r="A3939" s="123"/>
      <c r="B3939" s="122"/>
      <c r="C3939" s="123"/>
      <c r="E3939" s="224"/>
      <c r="F3939" s="224"/>
      <c r="G3939" s="224"/>
      <c r="H3939" s="224"/>
      <c r="I3939" s="232"/>
      <c r="J3939" s="224"/>
      <c r="K3939" s="224"/>
      <c r="L3939" s="224"/>
      <c r="M3939" s="233"/>
      <c r="N3939" s="224"/>
      <c r="P3939" s="233"/>
      <c r="Q3939" s="154"/>
      <c r="R3939" s="154"/>
      <c r="S3939" s="154"/>
      <c r="T3939" s="154"/>
      <c r="U3939" s="236"/>
      <c r="V3939" s="225"/>
      <c r="W3939" s="246"/>
      <c r="X3939" s="247"/>
      <c r="Y3939" s="248"/>
      <c r="Z3939" s="249"/>
      <c r="AA3939" s="249"/>
      <c r="AB3939" s="256"/>
      <c r="AC3939" s="256"/>
      <c r="AD3939" s="230"/>
      <c r="AE3939" s="251"/>
      <c r="AF3939" s="252"/>
      <c r="AG3939" s="255"/>
      <c r="AH3939" s="253"/>
      <c r="AI3939" s="230"/>
      <c r="AJ3939" s="230"/>
      <c r="AK3939" s="230"/>
      <c r="AL3939" s="230"/>
      <c r="AM3939" s="230"/>
      <c r="AN3939" s="230"/>
      <c r="AO3939" s="230"/>
      <c r="AP3939" s="230"/>
      <c r="AQ3939" s="230"/>
      <c r="AR3939" s="249"/>
      <c r="AS3939" s="230"/>
      <c r="AT3939" s="230"/>
      <c r="AU3939" s="230"/>
      <c r="AV3939" s="230"/>
      <c r="AW3939" s="230"/>
      <c r="AX3939" s="230"/>
      <c r="AY3939" s="230"/>
      <c r="AZ3939" s="230"/>
      <c r="BA3939" s="230"/>
      <c r="BB3939" s="230"/>
      <c r="BC3939" s="230"/>
      <c r="BD3939" s="230"/>
      <c r="BE3939" s="230"/>
      <c r="BF3939" s="230"/>
      <c r="BG3939" s="230"/>
      <c r="BH3939" s="230"/>
      <c r="BI3939" s="230"/>
      <c r="BJ3939" s="230"/>
      <c r="BK3939" s="230"/>
      <c r="BL3939" s="230"/>
      <c r="BM3939" s="230"/>
      <c r="BN3939" s="230"/>
      <c r="BO3939" s="230"/>
      <c r="BP3939" s="230"/>
      <c r="BQ3939" s="230"/>
      <c r="BR3939" s="230"/>
      <c r="BS3939" s="230"/>
      <c r="BT3939" s="230"/>
      <c r="BU3939" s="230"/>
      <c r="BV3939" s="230"/>
      <c r="BW3939" s="230"/>
      <c r="BX3939" s="230"/>
      <c r="BY3939" s="230"/>
      <c r="BZ3939" s="230"/>
      <c r="CA3939" s="230"/>
      <c r="CB3939" s="230"/>
      <c r="CC3939" s="230"/>
      <c r="CD3939" s="230"/>
      <c r="CE3939" s="230"/>
      <c r="CF3939" s="230"/>
      <c r="CG3939" s="230"/>
      <c r="CH3939" s="230"/>
      <c r="CI3939" s="230"/>
      <c r="CJ3939" s="230"/>
    </row>
    <row r="3940" spans="1:88" ht="14.25" customHeight="1">
      <c r="A3940" s="123"/>
      <c r="B3940" s="122"/>
      <c r="C3940" s="123"/>
      <c r="E3940" s="224"/>
      <c r="F3940" s="224"/>
      <c r="G3940" s="224"/>
      <c r="H3940" s="224"/>
      <c r="I3940" s="232"/>
      <c r="J3940" s="224"/>
      <c r="K3940" s="224"/>
      <c r="L3940" s="224"/>
      <c r="M3940" s="233"/>
      <c r="N3940" s="224"/>
      <c r="P3940" s="233"/>
      <c r="Q3940" s="154"/>
      <c r="R3940" s="154"/>
      <c r="S3940" s="154"/>
      <c r="T3940" s="154"/>
      <c r="U3940" s="236"/>
      <c r="V3940" s="225"/>
      <c r="W3940" s="246"/>
      <c r="X3940" s="247"/>
      <c r="Y3940" s="248"/>
      <c r="Z3940" s="249"/>
      <c r="AA3940" s="249"/>
      <c r="AB3940" s="256"/>
      <c r="AC3940" s="256"/>
      <c r="AD3940" s="230"/>
      <c r="AE3940" s="251"/>
      <c r="AF3940" s="252"/>
      <c r="AG3940" s="255"/>
      <c r="AH3940" s="253"/>
      <c r="AI3940" s="230"/>
      <c r="AJ3940" s="230"/>
      <c r="AK3940" s="230"/>
      <c r="AL3940" s="230"/>
      <c r="AM3940" s="230"/>
      <c r="AN3940" s="230"/>
      <c r="AO3940" s="230"/>
      <c r="AP3940" s="230"/>
      <c r="AQ3940" s="230"/>
      <c r="AR3940" s="249"/>
      <c r="AS3940" s="230"/>
      <c r="AT3940" s="230"/>
      <c r="AU3940" s="230"/>
      <c r="AV3940" s="230"/>
      <c r="AW3940" s="230"/>
      <c r="AX3940" s="230"/>
      <c r="AY3940" s="230"/>
      <c r="AZ3940" s="230"/>
      <c r="BA3940" s="230"/>
      <c r="BB3940" s="230"/>
      <c r="BC3940" s="230"/>
      <c r="BD3940" s="230"/>
      <c r="BE3940" s="230"/>
      <c r="BF3940" s="230"/>
      <c r="BG3940" s="230"/>
      <c r="BH3940" s="230"/>
      <c r="BI3940" s="230"/>
      <c r="BJ3940" s="230"/>
      <c r="BK3940" s="230"/>
      <c r="BL3940" s="230"/>
      <c r="BM3940" s="230"/>
      <c r="BN3940" s="230"/>
      <c r="BO3940" s="230"/>
      <c r="BP3940" s="230"/>
      <c r="BQ3940" s="230"/>
      <c r="BR3940" s="230"/>
      <c r="BS3940" s="230"/>
      <c r="BT3940" s="230"/>
      <c r="BU3940" s="230"/>
      <c r="BV3940" s="230"/>
      <c r="BW3940" s="230"/>
      <c r="BX3940" s="230"/>
      <c r="BY3940" s="230"/>
      <c r="BZ3940" s="230"/>
      <c r="CA3940" s="230"/>
      <c r="CB3940" s="230"/>
      <c r="CC3940" s="230"/>
      <c r="CD3940" s="230"/>
      <c r="CE3940" s="230"/>
      <c r="CF3940" s="230"/>
      <c r="CG3940" s="230"/>
      <c r="CH3940" s="230"/>
      <c r="CI3940" s="230"/>
      <c r="CJ3940" s="230"/>
    </row>
    <row r="3941" spans="1:88" ht="14.25" customHeight="1">
      <c r="A3941" s="123"/>
      <c r="B3941" s="122"/>
      <c r="C3941" s="123"/>
      <c r="E3941" s="224"/>
      <c r="F3941" s="224"/>
      <c r="G3941" s="224"/>
      <c r="H3941" s="224"/>
      <c r="I3941" s="232"/>
      <c r="J3941" s="224"/>
      <c r="K3941" s="224"/>
      <c r="L3941" s="224"/>
      <c r="M3941" s="233"/>
      <c r="N3941" s="224"/>
      <c r="P3941" s="233"/>
      <c r="Q3941" s="154"/>
      <c r="R3941" s="154"/>
      <c r="S3941" s="154"/>
      <c r="T3941" s="154"/>
      <c r="U3941" s="236"/>
      <c r="V3941" s="225"/>
      <c r="W3941" s="246"/>
      <c r="X3941" s="247"/>
      <c r="Y3941" s="248"/>
      <c r="Z3941" s="249"/>
      <c r="AA3941" s="249"/>
      <c r="AB3941" s="256"/>
      <c r="AC3941" s="256"/>
      <c r="AD3941" s="230"/>
      <c r="AE3941" s="251"/>
      <c r="AF3941" s="252"/>
      <c r="AG3941" s="255"/>
      <c r="AH3941" s="253"/>
      <c r="AI3941" s="230"/>
      <c r="AJ3941" s="230"/>
      <c r="AK3941" s="230"/>
      <c r="AL3941" s="230"/>
      <c r="AM3941" s="230"/>
      <c r="AN3941" s="230"/>
      <c r="AO3941" s="230"/>
      <c r="AP3941" s="230"/>
      <c r="AQ3941" s="230"/>
      <c r="AR3941" s="249"/>
      <c r="AS3941" s="230"/>
      <c r="AT3941" s="230"/>
      <c r="AU3941" s="230"/>
      <c r="AV3941" s="230"/>
      <c r="AW3941" s="230"/>
      <c r="AX3941" s="230"/>
      <c r="AY3941" s="230"/>
      <c r="AZ3941" s="230"/>
      <c r="BA3941" s="230"/>
      <c r="BB3941" s="230"/>
      <c r="BC3941" s="230"/>
      <c r="BD3941" s="230"/>
      <c r="BE3941" s="230"/>
      <c r="BF3941" s="230"/>
      <c r="BG3941" s="230"/>
      <c r="BH3941" s="230"/>
      <c r="BI3941" s="230"/>
      <c r="BJ3941" s="230"/>
      <c r="BK3941" s="230"/>
      <c r="BL3941" s="230"/>
      <c r="BM3941" s="230"/>
      <c r="BN3941" s="230"/>
      <c r="BO3941" s="230"/>
      <c r="BP3941" s="230"/>
      <c r="BQ3941" s="230"/>
      <c r="BR3941" s="230"/>
      <c r="BS3941" s="230"/>
      <c r="BT3941" s="230"/>
      <c r="BU3941" s="230"/>
      <c r="BV3941" s="230"/>
      <c r="BW3941" s="230"/>
      <c r="BX3941" s="230"/>
      <c r="BY3941" s="230"/>
      <c r="BZ3941" s="230"/>
      <c r="CA3941" s="230"/>
      <c r="CB3941" s="230"/>
      <c r="CC3941" s="230"/>
      <c r="CD3941" s="230"/>
      <c r="CE3941" s="230"/>
      <c r="CF3941" s="230"/>
      <c r="CG3941" s="230"/>
      <c r="CH3941" s="230"/>
      <c r="CI3941" s="230"/>
      <c r="CJ3941" s="230"/>
    </row>
    <row r="3942" spans="1:88" ht="14.25" customHeight="1">
      <c r="A3942" s="123"/>
      <c r="B3942" s="122"/>
      <c r="C3942" s="123"/>
      <c r="E3942" s="224"/>
      <c r="F3942" s="224"/>
      <c r="G3942" s="224"/>
      <c r="H3942" s="224"/>
      <c r="I3942" s="232"/>
      <c r="J3942" s="224"/>
      <c r="K3942" s="224"/>
      <c r="L3942" s="224"/>
      <c r="M3942" s="233"/>
      <c r="N3942" s="224"/>
      <c r="P3942" s="233"/>
      <c r="Q3942" s="154"/>
      <c r="R3942" s="154"/>
      <c r="S3942" s="154"/>
      <c r="T3942" s="154"/>
      <c r="U3942" s="236"/>
      <c r="V3942" s="225"/>
      <c r="W3942" s="246"/>
      <c r="X3942" s="247"/>
      <c r="Y3942" s="248"/>
      <c r="Z3942" s="249"/>
      <c r="AA3942" s="249"/>
      <c r="AB3942" s="256"/>
      <c r="AC3942" s="256"/>
      <c r="AD3942" s="230"/>
      <c r="AE3942" s="251"/>
      <c r="AF3942" s="252"/>
      <c r="AG3942" s="255"/>
      <c r="AH3942" s="253"/>
      <c r="AI3942" s="230"/>
      <c r="AJ3942" s="230"/>
      <c r="AK3942" s="230"/>
      <c r="AL3942" s="230"/>
      <c r="AM3942" s="230"/>
      <c r="AN3942" s="230"/>
      <c r="AO3942" s="230"/>
      <c r="AP3942" s="230"/>
      <c r="AQ3942" s="230"/>
      <c r="AR3942" s="249"/>
      <c r="AS3942" s="230"/>
      <c r="AT3942" s="230"/>
      <c r="AU3942" s="230"/>
      <c r="AV3942" s="230"/>
      <c r="AW3942" s="230"/>
      <c r="AX3942" s="230"/>
      <c r="AY3942" s="230"/>
      <c r="AZ3942" s="230"/>
      <c r="BA3942" s="230"/>
      <c r="BB3942" s="230"/>
      <c r="BC3942" s="230"/>
      <c r="BD3942" s="230"/>
      <c r="BE3942" s="230"/>
      <c r="BF3942" s="230"/>
      <c r="BG3942" s="230"/>
      <c r="BH3942" s="230"/>
      <c r="BI3942" s="230"/>
      <c r="BJ3942" s="230"/>
      <c r="BK3942" s="230"/>
      <c r="BL3942" s="230"/>
      <c r="BM3942" s="230"/>
      <c r="BN3942" s="230"/>
      <c r="BO3942" s="230"/>
      <c r="BP3942" s="230"/>
      <c r="BQ3942" s="230"/>
      <c r="BR3942" s="230"/>
      <c r="BS3942" s="230"/>
      <c r="BT3942" s="230"/>
      <c r="BU3942" s="230"/>
      <c r="BV3942" s="230"/>
      <c r="BW3942" s="230"/>
      <c r="BX3942" s="230"/>
      <c r="BY3942" s="230"/>
      <c r="BZ3942" s="230"/>
      <c r="CA3942" s="230"/>
      <c r="CB3942" s="230"/>
      <c r="CC3942" s="230"/>
      <c r="CD3942" s="230"/>
      <c r="CE3942" s="230"/>
      <c r="CF3942" s="230"/>
      <c r="CG3942" s="230"/>
      <c r="CH3942" s="230"/>
      <c r="CI3942" s="230"/>
      <c r="CJ3942" s="230"/>
    </row>
    <row r="3943" spans="1:88" ht="14.25" customHeight="1">
      <c r="A3943" s="123"/>
      <c r="B3943" s="122"/>
      <c r="C3943" s="123"/>
      <c r="E3943" s="224"/>
      <c r="F3943" s="224"/>
      <c r="G3943" s="224"/>
      <c r="H3943" s="224"/>
      <c r="I3943" s="232"/>
      <c r="J3943" s="224"/>
      <c r="K3943" s="224"/>
      <c r="L3943" s="224"/>
      <c r="M3943" s="233"/>
      <c r="N3943" s="224"/>
      <c r="P3943" s="233"/>
      <c r="Q3943" s="154"/>
      <c r="R3943" s="154"/>
      <c r="S3943" s="154"/>
      <c r="T3943" s="154"/>
      <c r="U3943" s="236"/>
      <c r="V3943" s="225"/>
      <c r="W3943" s="246"/>
      <c r="X3943" s="247"/>
      <c r="Y3943" s="248"/>
      <c r="Z3943" s="249"/>
      <c r="AA3943" s="249"/>
      <c r="AB3943" s="256"/>
      <c r="AC3943" s="256"/>
      <c r="AD3943" s="230"/>
      <c r="AE3943" s="251"/>
      <c r="AF3943" s="252"/>
      <c r="AG3943" s="255"/>
      <c r="AH3943" s="253"/>
      <c r="AI3943" s="230"/>
      <c r="AJ3943" s="230"/>
      <c r="AK3943" s="230"/>
      <c r="AL3943" s="230"/>
      <c r="AM3943" s="230"/>
      <c r="AN3943" s="230"/>
      <c r="AO3943" s="230"/>
      <c r="AP3943" s="230"/>
      <c r="AQ3943" s="230"/>
      <c r="AR3943" s="249"/>
      <c r="AS3943" s="230"/>
      <c r="AT3943" s="230"/>
      <c r="AU3943" s="230"/>
      <c r="AV3943" s="230"/>
      <c r="AW3943" s="230"/>
      <c r="AX3943" s="230"/>
      <c r="AY3943" s="230"/>
      <c r="AZ3943" s="230"/>
      <c r="BA3943" s="230"/>
      <c r="BB3943" s="230"/>
      <c r="BC3943" s="230"/>
      <c r="BD3943" s="230"/>
      <c r="BE3943" s="230"/>
      <c r="BF3943" s="230"/>
      <c r="BG3943" s="230"/>
      <c r="BH3943" s="230"/>
      <c r="BI3943" s="230"/>
      <c r="BJ3943" s="230"/>
      <c r="BK3943" s="230"/>
      <c r="BL3943" s="230"/>
      <c r="BM3943" s="230"/>
      <c r="BN3943" s="230"/>
      <c r="BO3943" s="230"/>
      <c r="BP3943" s="230"/>
      <c r="BQ3943" s="230"/>
      <c r="BR3943" s="230"/>
      <c r="BS3943" s="230"/>
      <c r="BT3943" s="230"/>
      <c r="BU3943" s="230"/>
      <c r="BV3943" s="230"/>
      <c r="BW3943" s="230"/>
      <c r="BX3943" s="230"/>
      <c r="BY3943" s="230"/>
      <c r="BZ3943" s="230"/>
      <c r="CA3943" s="230"/>
      <c r="CB3943" s="230"/>
      <c r="CC3943" s="230"/>
      <c r="CD3943" s="230"/>
      <c r="CE3943" s="230"/>
      <c r="CF3943" s="230"/>
      <c r="CG3943" s="230"/>
      <c r="CH3943" s="230"/>
      <c r="CI3943" s="230"/>
      <c r="CJ3943" s="230"/>
    </row>
    <row r="3944" spans="1:88" ht="14.25" customHeight="1">
      <c r="A3944" s="123"/>
      <c r="B3944" s="122"/>
      <c r="C3944" s="123"/>
      <c r="E3944" s="224"/>
      <c r="F3944" s="224"/>
      <c r="G3944" s="224"/>
      <c r="H3944" s="224"/>
      <c r="I3944" s="232"/>
      <c r="J3944" s="224"/>
      <c r="K3944" s="224"/>
      <c r="L3944" s="224"/>
      <c r="M3944" s="233"/>
      <c r="N3944" s="224"/>
      <c r="P3944" s="233"/>
      <c r="Q3944" s="154"/>
      <c r="R3944" s="154"/>
      <c r="S3944" s="154"/>
      <c r="T3944" s="154"/>
      <c r="U3944" s="236"/>
      <c r="V3944" s="225"/>
      <c r="W3944" s="246"/>
      <c r="X3944" s="247"/>
      <c r="Y3944" s="248"/>
      <c r="Z3944" s="249"/>
      <c r="AA3944" s="249"/>
      <c r="AB3944" s="256"/>
      <c r="AC3944" s="256"/>
      <c r="AD3944" s="230"/>
      <c r="AE3944" s="251"/>
      <c r="AF3944" s="252"/>
      <c r="AG3944" s="255"/>
      <c r="AH3944" s="253"/>
      <c r="AI3944" s="230"/>
      <c r="AJ3944" s="230"/>
      <c r="AK3944" s="230"/>
      <c r="AL3944" s="230"/>
      <c r="AM3944" s="230"/>
      <c r="AN3944" s="230"/>
      <c r="AO3944" s="230"/>
      <c r="AP3944" s="230"/>
      <c r="AQ3944" s="230"/>
      <c r="AR3944" s="249"/>
      <c r="AS3944" s="230"/>
      <c r="AT3944" s="230"/>
      <c r="AU3944" s="230"/>
      <c r="AV3944" s="230"/>
      <c r="AW3944" s="230"/>
      <c r="AX3944" s="230"/>
      <c r="AY3944" s="230"/>
      <c r="AZ3944" s="230"/>
      <c r="BA3944" s="230"/>
      <c r="BB3944" s="230"/>
      <c r="BC3944" s="230"/>
      <c r="BD3944" s="230"/>
      <c r="BE3944" s="230"/>
      <c r="BF3944" s="230"/>
      <c r="BG3944" s="230"/>
      <c r="BH3944" s="230"/>
      <c r="BI3944" s="230"/>
      <c r="BJ3944" s="230"/>
      <c r="BK3944" s="230"/>
      <c r="BL3944" s="230"/>
      <c r="BM3944" s="230"/>
      <c r="BN3944" s="230"/>
      <c r="BO3944" s="230"/>
      <c r="BP3944" s="230"/>
      <c r="BQ3944" s="230"/>
      <c r="BR3944" s="230"/>
      <c r="BS3944" s="230"/>
      <c r="BT3944" s="230"/>
      <c r="BU3944" s="230"/>
      <c r="BV3944" s="230"/>
      <c r="BW3944" s="230"/>
      <c r="BX3944" s="230"/>
      <c r="BY3944" s="230"/>
      <c r="BZ3944" s="230"/>
      <c r="CA3944" s="230"/>
      <c r="CB3944" s="230"/>
      <c r="CC3944" s="230"/>
      <c r="CD3944" s="230"/>
      <c r="CE3944" s="230"/>
      <c r="CF3944" s="230"/>
      <c r="CG3944" s="230"/>
      <c r="CH3944" s="230"/>
      <c r="CI3944" s="230"/>
      <c r="CJ3944" s="230"/>
    </row>
    <row r="3945" spans="1:88" ht="14.25" customHeight="1">
      <c r="A3945" s="123"/>
      <c r="B3945" s="122"/>
      <c r="C3945" s="123"/>
      <c r="E3945" s="224"/>
      <c r="F3945" s="224"/>
      <c r="G3945" s="224"/>
      <c r="H3945" s="224"/>
      <c r="I3945" s="232"/>
      <c r="J3945" s="224"/>
      <c r="K3945" s="224"/>
      <c r="L3945" s="224"/>
      <c r="M3945" s="233"/>
      <c r="N3945" s="224"/>
      <c r="P3945" s="233"/>
      <c r="Q3945" s="154"/>
      <c r="R3945" s="154"/>
      <c r="S3945" s="154"/>
      <c r="T3945" s="154"/>
      <c r="U3945" s="236"/>
      <c r="V3945" s="225"/>
      <c r="W3945" s="246"/>
      <c r="X3945" s="247"/>
      <c r="Y3945" s="248"/>
      <c r="Z3945" s="249"/>
      <c r="AA3945" s="249"/>
      <c r="AB3945" s="256"/>
      <c r="AC3945" s="256"/>
      <c r="AD3945" s="230"/>
      <c r="AE3945" s="251"/>
      <c r="AF3945" s="252"/>
      <c r="AG3945" s="255"/>
      <c r="AH3945" s="253"/>
      <c r="AI3945" s="230"/>
      <c r="AJ3945" s="230"/>
      <c r="AK3945" s="230"/>
      <c r="AL3945" s="230"/>
      <c r="AM3945" s="230"/>
      <c r="AN3945" s="230"/>
      <c r="AO3945" s="230"/>
      <c r="AP3945" s="230"/>
      <c r="AQ3945" s="230"/>
      <c r="AR3945" s="249"/>
      <c r="AS3945" s="230"/>
      <c r="AT3945" s="230"/>
      <c r="AU3945" s="230"/>
      <c r="AV3945" s="230"/>
      <c r="AW3945" s="230"/>
      <c r="AX3945" s="230"/>
      <c r="AY3945" s="230"/>
      <c r="AZ3945" s="230"/>
      <c r="BA3945" s="230"/>
      <c r="BB3945" s="230"/>
      <c r="BC3945" s="230"/>
      <c r="BD3945" s="230"/>
      <c r="BE3945" s="230"/>
      <c r="BF3945" s="230"/>
      <c r="BG3945" s="230"/>
      <c r="BH3945" s="230"/>
      <c r="BI3945" s="230"/>
      <c r="BJ3945" s="230"/>
      <c r="BK3945" s="230"/>
      <c r="BL3945" s="230"/>
      <c r="BM3945" s="230"/>
      <c r="BN3945" s="230"/>
      <c r="BO3945" s="230"/>
      <c r="BP3945" s="230"/>
      <c r="BQ3945" s="230"/>
      <c r="BR3945" s="230"/>
      <c r="BS3945" s="230"/>
      <c r="BT3945" s="230"/>
      <c r="BU3945" s="230"/>
      <c r="BV3945" s="230"/>
      <c r="BW3945" s="230"/>
      <c r="BX3945" s="230"/>
      <c r="BY3945" s="230"/>
      <c r="BZ3945" s="230"/>
      <c r="CA3945" s="230"/>
      <c r="CB3945" s="230"/>
      <c r="CC3945" s="230"/>
      <c r="CD3945" s="230"/>
      <c r="CE3945" s="230"/>
      <c r="CF3945" s="230"/>
      <c r="CG3945" s="230"/>
      <c r="CH3945" s="230"/>
      <c r="CI3945" s="230"/>
      <c r="CJ3945" s="230"/>
    </row>
    <row r="3946" spans="1:88" ht="14.25" customHeight="1">
      <c r="A3946" s="123"/>
      <c r="B3946" s="122"/>
      <c r="C3946" s="123"/>
      <c r="E3946" s="224"/>
      <c r="F3946" s="224"/>
      <c r="G3946" s="224"/>
      <c r="H3946" s="224"/>
      <c r="I3946" s="232"/>
      <c r="J3946" s="224"/>
      <c r="K3946" s="224"/>
      <c r="L3946" s="224"/>
      <c r="M3946" s="233"/>
      <c r="N3946" s="224"/>
      <c r="P3946" s="233"/>
      <c r="Q3946" s="154"/>
      <c r="R3946" s="154"/>
      <c r="S3946" s="154"/>
      <c r="T3946" s="154"/>
      <c r="U3946" s="236"/>
      <c r="V3946" s="225"/>
      <c r="W3946" s="246"/>
      <c r="X3946" s="247"/>
      <c r="Y3946" s="248"/>
      <c r="Z3946" s="249"/>
      <c r="AA3946" s="249"/>
      <c r="AB3946" s="256"/>
      <c r="AC3946" s="256"/>
      <c r="AD3946" s="230"/>
      <c r="AE3946" s="251"/>
      <c r="AF3946" s="252"/>
      <c r="AG3946" s="255"/>
      <c r="AH3946" s="253"/>
      <c r="AI3946" s="230"/>
      <c r="AJ3946" s="230"/>
      <c r="AK3946" s="230"/>
      <c r="AL3946" s="230"/>
      <c r="AM3946" s="230"/>
      <c r="AN3946" s="230"/>
      <c r="AO3946" s="230"/>
      <c r="AP3946" s="230"/>
      <c r="AQ3946" s="230"/>
      <c r="AR3946" s="249"/>
      <c r="AS3946" s="230"/>
      <c r="AT3946" s="230"/>
      <c r="AU3946" s="230"/>
      <c r="AV3946" s="230"/>
      <c r="AW3946" s="230"/>
      <c r="AX3946" s="230"/>
      <c r="AY3946" s="230"/>
      <c r="AZ3946" s="230"/>
      <c r="BA3946" s="230"/>
      <c r="BB3946" s="230"/>
      <c r="BC3946" s="230"/>
      <c r="BD3946" s="230"/>
      <c r="BE3946" s="230"/>
      <c r="BF3946" s="230"/>
      <c r="BG3946" s="230"/>
      <c r="BH3946" s="230"/>
      <c r="BI3946" s="230"/>
      <c r="BJ3946" s="230"/>
      <c r="BK3946" s="230"/>
      <c r="BL3946" s="230"/>
      <c r="BM3946" s="230"/>
      <c r="BN3946" s="230"/>
      <c r="BO3946" s="230"/>
      <c r="BP3946" s="230"/>
      <c r="BQ3946" s="230"/>
      <c r="BR3946" s="230"/>
      <c r="BS3946" s="230"/>
      <c r="BT3946" s="230"/>
      <c r="BU3946" s="230"/>
      <c r="BV3946" s="230"/>
      <c r="BW3946" s="230"/>
      <c r="BX3946" s="230"/>
      <c r="BY3946" s="230"/>
      <c r="BZ3946" s="230"/>
      <c r="CA3946" s="230"/>
      <c r="CB3946" s="230"/>
      <c r="CC3946" s="230"/>
      <c r="CD3946" s="230"/>
      <c r="CE3946" s="230"/>
      <c r="CF3946" s="230"/>
      <c r="CG3946" s="230"/>
      <c r="CH3946" s="230"/>
      <c r="CI3946" s="230"/>
      <c r="CJ3946" s="230"/>
    </row>
    <row r="3947" spans="1:88" ht="14.25" customHeight="1">
      <c r="A3947" s="123"/>
      <c r="B3947" s="122"/>
      <c r="C3947" s="123"/>
      <c r="E3947" s="224"/>
      <c r="F3947" s="224"/>
      <c r="G3947" s="224"/>
      <c r="H3947" s="224"/>
      <c r="I3947" s="232"/>
      <c r="J3947" s="224"/>
      <c r="K3947" s="224"/>
      <c r="L3947" s="224"/>
      <c r="M3947" s="233"/>
      <c r="N3947" s="224"/>
      <c r="P3947" s="233"/>
      <c r="Q3947" s="154"/>
      <c r="R3947" s="154"/>
      <c r="S3947" s="154"/>
      <c r="T3947" s="154"/>
      <c r="U3947" s="236"/>
      <c r="V3947" s="225"/>
      <c r="W3947" s="246"/>
      <c r="X3947" s="247"/>
      <c r="Y3947" s="248"/>
      <c r="Z3947" s="249"/>
      <c r="AA3947" s="249"/>
      <c r="AB3947" s="256"/>
      <c r="AC3947" s="256"/>
      <c r="AD3947" s="230"/>
      <c r="AE3947" s="251"/>
      <c r="AF3947" s="252"/>
      <c r="AG3947" s="255"/>
      <c r="AH3947" s="253"/>
      <c r="AI3947" s="230"/>
      <c r="AJ3947" s="230"/>
      <c r="AK3947" s="230"/>
      <c r="AL3947" s="230"/>
      <c r="AM3947" s="230"/>
      <c r="AN3947" s="230"/>
      <c r="AO3947" s="230"/>
      <c r="AP3947" s="230"/>
      <c r="AQ3947" s="230"/>
      <c r="AR3947" s="249"/>
      <c r="AS3947" s="230"/>
      <c r="AT3947" s="230"/>
      <c r="AU3947" s="230"/>
      <c r="AV3947" s="230"/>
      <c r="AW3947" s="230"/>
      <c r="AX3947" s="230"/>
      <c r="AY3947" s="230"/>
      <c r="AZ3947" s="230"/>
      <c r="BA3947" s="230"/>
      <c r="BB3947" s="230"/>
      <c r="BC3947" s="230"/>
      <c r="BD3947" s="230"/>
      <c r="BE3947" s="230"/>
      <c r="BF3947" s="230"/>
      <c r="BG3947" s="230"/>
      <c r="BH3947" s="230"/>
      <c r="BI3947" s="230"/>
      <c r="BJ3947" s="230"/>
      <c r="BK3947" s="230"/>
      <c r="BL3947" s="230"/>
      <c r="BM3947" s="230"/>
      <c r="BN3947" s="230"/>
      <c r="BO3947" s="230"/>
      <c r="BP3947" s="230"/>
      <c r="BQ3947" s="230"/>
      <c r="BR3947" s="230"/>
      <c r="BS3947" s="230"/>
      <c r="BT3947" s="230"/>
      <c r="BU3947" s="230"/>
      <c r="BV3947" s="230"/>
      <c r="BW3947" s="230"/>
      <c r="BX3947" s="230"/>
      <c r="BY3947" s="230"/>
      <c r="BZ3947" s="230"/>
      <c r="CA3947" s="230"/>
      <c r="CB3947" s="230"/>
      <c r="CC3947" s="230"/>
      <c r="CD3947" s="230"/>
      <c r="CE3947" s="230"/>
      <c r="CF3947" s="230"/>
      <c r="CG3947" s="230"/>
      <c r="CH3947" s="230"/>
      <c r="CI3947" s="230"/>
      <c r="CJ3947" s="230"/>
    </row>
    <row r="3948" spans="1:88" ht="14.25" customHeight="1">
      <c r="A3948" s="123"/>
      <c r="B3948" s="122"/>
      <c r="C3948" s="123"/>
      <c r="E3948" s="224"/>
      <c r="F3948" s="224"/>
      <c r="G3948" s="224"/>
      <c r="H3948" s="224"/>
      <c r="I3948" s="232"/>
      <c r="J3948" s="224"/>
      <c r="K3948" s="224"/>
      <c r="L3948" s="224"/>
      <c r="M3948" s="233"/>
      <c r="N3948" s="224"/>
      <c r="P3948" s="233"/>
      <c r="Q3948" s="154"/>
      <c r="R3948" s="154"/>
      <c r="S3948" s="154"/>
      <c r="T3948" s="154"/>
      <c r="U3948" s="236"/>
      <c r="V3948" s="225"/>
      <c r="W3948" s="246"/>
      <c r="X3948" s="247"/>
      <c r="Y3948" s="248"/>
      <c r="Z3948" s="249"/>
      <c r="AA3948" s="249"/>
      <c r="AB3948" s="256"/>
      <c r="AC3948" s="256"/>
      <c r="AD3948" s="230"/>
      <c r="AE3948" s="251"/>
      <c r="AF3948" s="252"/>
      <c r="AG3948" s="255"/>
      <c r="AH3948" s="253"/>
      <c r="AI3948" s="230"/>
      <c r="AJ3948" s="230"/>
      <c r="AK3948" s="230"/>
      <c r="AL3948" s="230"/>
      <c r="AM3948" s="230"/>
      <c r="AN3948" s="230"/>
      <c r="AO3948" s="230"/>
      <c r="AP3948" s="230"/>
      <c r="AQ3948" s="230"/>
      <c r="AR3948" s="249"/>
      <c r="AS3948" s="230"/>
      <c r="AT3948" s="230"/>
      <c r="AU3948" s="230"/>
      <c r="AV3948" s="230"/>
      <c r="AW3948" s="230"/>
      <c r="AX3948" s="230"/>
      <c r="AY3948" s="230"/>
      <c r="AZ3948" s="230"/>
      <c r="BA3948" s="230"/>
      <c r="BB3948" s="230"/>
      <c r="BC3948" s="230"/>
      <c r="BD3948" s="230"/>
      <c r="BE3948" s="230"/>
      <c r="BF3948" s="230"/>
      <c r="BG3948" s="230"/>
      <c r="BH3948" s="230"/>
      <c r="BI3948" s="230"/>
      <c r="BJ3948" s="230"/>
      <c r="BK3948" s="230"/>
      <c r="BL3948" s="230"/>
      <c r="BM3948" s="230"/>
      <c r="BN3948" s="230"/>
      <c r="BO3948" s="230"/>
      <c r="BP3948" s="230"/>
      <c r="BQ3948" s="230"/>
      <c r="BR3948" s="230"/>
      <c r="BS3948" s="230"/>
      <c r="BT3948" s="230"/>
      <c r="BU3948" s="230"/>
      <c r="BV3948" s="230"/>
      <c r="BW3948" s="230"/>
      <c r="BX3948" s="230"/>
      <c r="BY3948" s="230"/>
      <c r="BZ3948" s="230"/>
      <c r="CA3948" s="230"/>
      <c r="CB3948" s="230"/>
      <c r="CC3948" s="230"/>
      <c r="CD3948" s="230"/>
      <c r="CE3948" s="230"/>
      <c r="CF3948" s="230"/>
      <c r="CG3948" s="230"/>
      <c r="CH3948" s="230"/>
      <c r="CI3948" s="230"/>
      <c r="CJ3948" s="230"/>
    </row>
    <row r="3949" spans="1:88" ht="14.25" customHeight="1">
      <c r="A3949" s="123"/>
      <c r="B3949" s="122"/>
      <c r="C3949" s="123"/>
      <c r="E3949" s="224"/>
      <c r="F3949" s="224"/>
      <c r="G3949" s="224"/>
      <c r="H3949" s="224"/>
      <c r="I3949" s="232"/>
      <c r="J3949" s="224"/>
      <c r="K3949" s="224"/>
      <c r="L3949" s="224"/>
      <c r="M3949" s="233"/>
      <c r="N3949" s="224"/>
      <c r="P3949" s="233"/>
      <c r="Q3949" s="154"/>
      <c r="R3949" s="154"/>
      <c r="S3949" s="154"/>
      <c r="T3949" s="154"/>
      <c r="U3949" s="236"/>
      <c r="V3949" s="225"/>
      <c r="W3949" s="246"/>
      <c r="X3949" s="247"/>
      <c r="Y3949" s="248"/>
      <c r="Z3949" s="249"/>
      <c r="AA3949" s="249"/>
      <c r="AB3949" s="256"/>
      <c r="AC3949" s="256"/>
      <c r="AD3949" s="230"/>
      <c r="AE3949" s="251"/>
      <c r="AF3949" s="252"/>
      <c r="AG3949" s="255"/>
      <c r="AH3949" s="253"/>
      <c r="AI3949" s="230"/>
      <c r="AJ3949" s="230"/>
      <c r="AK3949" s="230"/>
      <c r="AL3949" s="230"/>
      <c r="AM3949" s="230"/>
      <c r="AN3949" s="230"/>
      <c r="AO3949" s="230"/>
      <c r="AP3949" s="230"/>
      <c r="AQ3949" s="230"/>
      <c r="AR3949" s="249"/>
      <c r="AS3949" s="230"/>
      <c r="AT3949" s="230"/>
      <c r="AU3949" s="230"/>
      <c r="AV3949" s="230"/>
      <c r="AW3949" s="230"/>
      <c r="AX3949" s="230"/>
      <c r="AY3949" s="230"/>
      <c r="AZ3949" s="230"/>
      <c r="BA3949" s="230"/>
      <c r="BB3949" s="230"/>
      <c r="BC3949" s="230"/>
      <c r="BD3949" s="230"/>
      <c r="BE3949" s="230"/>
      <c r="BF3949" s="230"/>
      <c r="BG3949" s="230"/>
      <c r="BH3949" s="230"/>
      <c r="BI3949" s="230"/>
      <c r="BJ3949" s="230"/>
      <c r="BK3949" s="230"/>
      <c r="BL3949" s="230"/>
      <c r="BM3949" s="230"/>
      <c r="BN3949" s="230"/>
      <c r="BO3949" s="230"/>
      <c r="BP3949" s="230"/>
      <c r="BQ3949" s="230"/>
      <c r="BR3949" s="230"/>
      <c r="BS3949" s="230"/>
      <c r="BT3949" s="230"/>
      <c r="BU3949" s="230"/>
      <c r="BV3949" s="230"/>
      <c r="BW3949" s="230"/>
      <c r="BX3949" s="230"/>
      <c r="BY3949" s="230"/>
      <c r="BZ3949" s="230"/>
      <c r="CA3949" s="230"/>
      <c r="CB3949" s="230"/>
      <c r="CC3949" s="230"/>
      <c r="CD3949" s="230"/>
      <c r="CE3949" s="230"/>
      <c r="CF3949" s="230"/>
      <c r="CG3949" s="230"/>
      <c r="CH3949" s="230"/>
      <c r="CI3949" s="230"/>
      <c r="CJ3949" s="230"/>
    </row>
    <row r="3950" spans="1:88" ht="14.25" customHeight="1">
      <c r="A3950" s="123"/>
      <c r="B3950" s="122"/>
      <c r="C3950" s="123"/>
      <c r="E3950" s="224"/>
      <c r="F3950" s="224"/>
      <c r="G3950" s="224"/>
      <c r="H3950" s="224"/>
      <c r="I3950" s="232"/>
      <c r="J3950" s="224"/>
      <c r="K3950" s="224"/>
      <c r="L3950" s="224"/>
      <c r="M3950" s="233"/>
      <c r="N3950" s="224"/>
      <c r="P3950" s="233"/>
      <c r="Q3950" s="154"/>
      <c r="R3950" s="154"/>
      <c r="S3950" s="154"/>
      <c r="T3950" s="154"/>
      <c r="U3950" s="236"/>
      <c r="V3950" s="225"/>
      <c r="W3950" s="246"/>
      <c r="X3950" s="247"/>
      <c r="Y3950" s="248"/>
      <c r="Z3950" s="249"/>
      <c r="AA3950" s="249"/>
      <c r="AB3950" s="256"/>
      <c r="AC3950" s="256"/>
      <c r="AD3950" s="230"/>
      <c r="AE3950" s="251"/>
      <c r="AF3950" s="252"/>
      <c r="AG3950" s="255"/>
      <c r="AH3950" s="253"/>
      <c r="AI3950" s="230"/>
      <c r="AJ3950" s="230"/>
      <c r="AK3950" s="230"/>
      <c r="AL3950" s="230"/>
      <c r="AM3950" s="230"/>
      <c r="AN3950" s="230"/>
      <c r="AO3950" s="230"/>
      <c r="AP3950" s="230"/>
      <c r="AQ3950" s="230"/>
      <c r="AR3950" s="249"/>
      <c r="AS3950" s="230"/>
      <c r="AT3950" s="230"/>
      <c r="AU3950" s="230"/>
      <c r="AV3950" s="230"/>
      <c r="AW3950" s="230"/>
      <c r="AX3950" s="230"/>
      <c r="AY3950" s="230"/>
      <c r="AZ3950" s="230"/>
      <c r="BA3950" s="230"/>
      <c r="BB3950" s="230"/>
      <c r="BC3950" s="230"/>
      <c r="BD3950" s="230"/>
      <c r="BE3950" s="230"/>
      <c r="BF3950" s="230"/>
      <c r="BG3950" s="230"/>
      <c r="BH3950" s="230"/>
      <c r="BI3950" s="230"/>
      <c r="BJ3950" s="230"/>
      <c r="BK3950" s="230"/>
      <c r="BL3950" s="230"/>
      <c r="BM3950" s="230"/>
      <c r="BN3950" s="230"/>
      <c r="BO3950" s="230"/>
      <c r="BP3950" s="230"/>
      <c r="BQ3950" s="230"/>
      <c r="BR3950" s="230"/>
      <c r="BS3950" s="230"/>
      <c r="BT3950" s="230"/>
      <c r="BU3950" s="230"/>
      <c r="BV3950" s="230"/>
      <c r="BW3950" s="230"/>
      <c r="BX3950" s="230"/>
      <c r="BY3950" s="230"/>
      <c r="BZ3950" s="230"/>
      <c r="CA3950" s="230"/>
      <c r="CB3950" s="230"/>
      <c r="CC3950" s="230"/>
      <c r="CD3950" s="230"/>
      <c r="CE3950" s="230"/>
      <c r="CF3950" s="230"/>
      <c r="CG3950" s="230"/>
      <c r="CH3950" s="230"/>
      <c r="CI3950" s="230"/>
      <c r="CJ3950" s="230"/>
    </row>
    <row r="3951" spans="1:88" ht="14.25" customHeight="1">
      <c r="A3951" s="123"/>
      <c r="B3951" s="122"/>
      <c r="C3951" s="123"/>
      <c r="E3951" s="224"/>
      <c r="F3951" s="224"/>
      <c r="G3951" s="224"/>
      <c r="H3951" s="224"/>
      <c r="I3951" s="232"/>
      <c r="J3951" s="224"/>
      <c r="K3951" s="224"/>
      <c r="L3951" s="224"/>
      <c r="M3951" s="233"/>
      <c r="N3951" s="224"/>
      <c r="P3951" s="233"/>
      <c r="Q3951" s="154"/>
      <c r="R3951" s="154"/>
      <c r="S3951" s="154"/>
      <c r="T3951" s="154"/>
      <c r="U3951" s="236"/>
      <c r="V3951" s="225"/>
      <c r="W3951" s="246"/>
      <c r="X3951" s="247"/>
      <c r="Y3951" s="248"/>
      <c r="Z3951" s="249"/>
      <c r="AA3951" s="249"/>
      <c r="AB3951" s="256"/>
      <c r="AC3951" s="256"/>
      <c r="AD3951" s="230"/>
      <c r="AE3951" s="251"/>
      <c r="AF3951" s="252"/>
      <c r="AG3951" s="255"/>
      <c r="AH3951" s="253"/>
      <c r="AI3951" s="230"/>
      <c r="AJ3951" s="230"/>
      <c r="AK3951" s="230"/>
      <c r="AL3951" s="230"/>
      <c r="AM3951" s="230"/>
      <c r="AN3951" s="230"/>
      <c r="AO3951" s="230"/>
      <c r="AP3951" s="230"/>
      <c r="AQ3951" s="230"/>
      <c r="AR3951" s="249"/>
      <c r="AS3951" s="230"/>
      <c r="AT3951" s="230"/>
      <c r="AU3951" s="230"/>
      <c r="AV3951" s="230"/>
      <c r="AW3951" s="230"/>
      <c r="AX3951" s="230"/>
      <c r="AY3951" s="230"/>
      <c r="AZ3951" s="230"/>
      <c r="BA3951" s="230"/>
      <c r="BB3951" s="230"/>
      <c r="BC3951" s="230"/>
      <c r="BD3951" s="230"/>
      <c r="BE3951" s="230"/>
      <c r="BF3951" s="230"/>
      <c r="BG3951" s="230"/>
      <c r="BH3951" s="230"/>
      <c r="BI3951" s="230"/>
      <c r="BJ3951" s="230"/>
      <c r="BK3951" s="230"/>
      <c r="BL3951" s="230"/>
      <c r="BM3951" s="230"/>
      <c r="BN3951" s="230"/>
      <c r="BO3951" s="230"/>
      <c r="BP3951" s="230"/>
      <c r="BQ3951" s="230"/>
      <c r="BR3951" s="230"/>
      <c r="BS3951" s="230"/>
      <c r="BT3951" s="230"/>
      <c r="BU3951" s="230"/>
      <c r="BV3951" s="230"/>
      <c r="BW3951" s="230"/>
      <c r="BX3951" s="230"/>
      <c r="BY3951" s="230"/>
      <c r="BZ3951" s="230"/>
      <c r="CA3951" s="230"/>
      <c r="CB3951" s="230"/>
      <c r="CC3951" s="230"/>
      <c r="CD3951" s="230"/>
      <c r="CE3951" s="230"/>
      <c r="CF3951" s="230"/>
      <c r="CG3951" s="230"/>
      <c r="CH3951" s="230"/>
      <c r="CI3951" s="230"/>
      <c r="CJ3951" s="230"/>
    </row>
    <row r="3952" spans="1:88" ht="14.25" customHeight="1">
      <c r="A3952" s="123"/>
      <c r="B3952" s="122"/>
      <c r="C3952" s="123"/>
      <c r="E3952" s="224"/>
      <c r="F3952" s="224"/>
      <c r="G3952" s="224"/>
      <c r="H3952" s="224"/>
      <c r="I3952" s="232"/>
      <c r="J3952" s="224"/>
      <c r="K3952" s="224"/>
      <c r="L3952" s="224"/>
      <c r="M3952" s="233"/>
      <c r="N3952" s="224"/>
      <c r="P3952" s="233"/>
      <c r="Q3952" s="154"/>
      <c r="R3952" s="154"/>
      <c r="S3952" s="154"/>
      <c r="T3952" s="154"/>
      <c r="U3952" s="236"/>
      <c r="V3952" s="225"/>
      <c r="W3952" s="246"/>
      <c r="X3952" s="247"/>
      <c r="Y3952" s="248"/>
      <c r="Z3952" s="249"/>
      <c r="AA3952" s="249"/>
      <c r="AB3952" s="256"/>
      <c r="AC3952" s="256"/>
      <c r="AD3952" s="230"/>
      <c r="AE3952" s="251"/>
      <c r="AF3952" s="252"/>
      <c r="AG3952" s="255"/>
      <c r="AH3952" s="253"/>
      <c r="AI3952" s="230"/>
      <c r="AJ3952" s="230"/>
      <c r="AK3952" s="230"/>
      <c r="AL3952" s="230"/>
      <c r="AM3952" s="230"/>
      <c r="AN3952" s="230"/>
      <c r="AO3952" s="230"/>
      <c r="AP3952" s="230"/>
      <c r="AQ3952" s="230"/>
      <c r="AR3952" s="249"/>
      <c r="AS3952" s="230"/>
      <c r="AT3952" s="230"/>
      <c r="AU3952" s="230"/>
      <c r="AV3952" s="230"/>
      <c r="AW3952" s="230"/>
      <c r="AX3952" s="230"/>
      <c r="AY3952" s="230"/>
      <c r="AZ3952" s="230"/>
      <c r="BA3952" s="230"/>
      <c r="BB3952" s="230"/>
      <c r="BC3952" s="230"/>
      <c r="BD3952" s="230"/>
      <c r="BE3952" s="230"/>
      <c r="BF3952" s="230"/>
      <c r="BG3952" s="230"/>
      <c r="BH3952" s="230"/>
      <c r="BI3952" s="230"/>
      <c r="BJ3952" s="230"/>
      <c r="BK3952" s="230"/>
      <c r="BL3952" s="230"/>
      <c r="BM3952" s="230"/>
      <c r="BN3952" s="230"/>
      <c r="BO3952" s="230"/>
      <c r="BP3952" s="230"/>
      <c r="BQ3952" s="230"/>
      <c r="BR3952" s="230"/>
      <c r="BS3952" s="230"/>
      <c r="BT3952" s="230"/>
      <c r="BU3952" s="230"/>
      <c r="BV3952" s="230"/>
      <c r="BW3952" s="230"/>
      <c r="BX3952" s="230"/>
      <c r="BY3952" s="230"/>
      <c r="BZ3952" s="230"/>
      <c r="CA3952" s="230"/>
      <c r="CB3952" s="230"/>
      <c r="CC3952" s="230"/>
      <c r="CD3952" s="230"/>
      <c r="CE3952" s="230"/>
      <c r="CF3952" s="230"/>
      <c r="CG3952" s="230"/>
      <c r="CH3952" s="230"/>
      <c r="CI3952" s="230"/>
      <c r="CJ3952" s="230"/>
    </row>
    <row r="3953" spans="1:88" ht="14.25" customHeight="1">
      <c r="A3953" s="123"/>
      <c r="B3953" s="122"/>
      <c r="C3953" s="123"/>
      <c r="E3953" s="224"/>
      <c r="F3953" s="224"/>
      <c r="G3953" s="224"/>
      <c r="H3953" s="224"/>
      <c r="I3953" s="232"/>
      <c r="J3953" s="224"/>
      <c r="K3953" s="224"/>
      <c r="L3953" s="224"/>
      <c r="M3953" s="233"/>
      <c r="N3953" s="224"/>
      <c r="P3953" s="233"/>
      <c r="Q3953" s="154"/>
      <c r="R3953" s="154"/>
      <c r="S3953" s="154"/>
      <c r="T3953" s="154"/>
      <c r="U3953" s="236"/>
      <c r="V3953" s="225"/>
      <c r="W3953" s="246"/>
      <c r="X3953" s="247"/>
      <c r="Y3953" s="248"/>
      <c r="Z3953" s="249"/>
      <c r="AA3953" s="249"/>
      <c r="AB3953" s="256"/>
      <c r="AC3953" s="256"/>
      <c r="AD3953" s="230"/>
      <c r="AE3953" s="251"/>
      <c r="AF3953" s="252"/>
      <c r="AG3953" s="255"/>
      <c r="AH3953" s="253"/>
      <c r="AI3953" s="230"/>
      <c r="AJ3953" s="230"/>
      <c r="AK3953" s="230"/>
      <c r="AL3953" s="230"/>
      <c r="AM3953" s="230"/>
      <c r="AN3953" s="230"/>
      <c r="AO3953" s="230"/>
      <c r="AP3953" s="230"/>
      <c r="AQ3953" s="230"/>
      <c r="AR3953" s="249"/>
      <c r="AS3953" s="230"/>
      <c r="AT3953" s="230"/>
      <c r="AU3953" s="230"/>
      <c r="AV3953" s="230"/>
      <c r="AW3953" s="230"/>
      <c r="AX3953" s="230"/>
      <c r="AY3953" s="230"/>
      <c r="AZ3953" s="230"/>
      <c r="BA3953" s="230"/>
      <c r="BB3953" s="230"/>
      <c r="BC3953" s="230"/>
      <c r="BD3953" s="230"/>
      <c r="BE3953" s="230"/>
      <c r="BF3953" s="230"/>
      <c r="BG3953" s="230"/>
      <c r="BH3953" s="230"/>
      <c r="BI3953" s="230"/>
      <c r="BJ3953" s="230"/>
      <c r="BK3953" s="230"/>
      <c r="BL3953" s="230"/>
      <c r="BM3953" s="230"/>
      <c r="BN3953" s="230"/>
      <c r="BO3953" s="230"/>
      <c r="BP3953" s="230"/>
      <c r="BQ3953" s="230"/>
      <c r="BR3953" s="230"/>
      <c r="BS3953" s="230"/>
      <c r="BT3953" s="230"/>
      <c r="BU3953" s="230"/>
      <c r="BV3953" s="230"/>
      <c r="BW3953" s="230"/>
      <c r="BX3953" s="230"/>
      <c r="BY3953" s="230"/>
      <c r="BZ3953" s="230"/>
      <c r="CA3953" s="230"/>
      <c r="CB3953" s="230"/>
      <c r="CC3953" s="230"/>
      <c r="CD3953" s="230"/>
      <c r="CE3953" s="230"/>
      <c r="CF3953" s="230"/>
      <c r="CG3953" s="230"/>
      <c r="CH3953" s="230"/>
      <c r="CI3953" s="230"/>
      <c r="CJ3953" s="230"/>
    </row>
    <row r="3954" spans="1:88" ht="14.25" customHeight="1">
      <c r="A3954" s="123"/>
      <c r="B3954" s="122"/>
      <c r="C3954" s="123"/>
      <c r="E3954" s="224"/>
      <c r="F3954" s="224"/>
      <c r="G3954" s="224"/>
      <c r="H3954" s="224"/>
      <c r="I3954" s="232"/>
      <c r="J3954" s="224"/>
      <c r="K3954" s="224"/>
      <c r="L3954" s="224"/>
      <c r="M3954" s="233"/>
      <c r="N3954" s="224"/>
      <c r="P3954" s="233"/>
      <c r="Q3954" s="154"/>
      <c r="R3954" s="154"/>
      <c r="S3954" s="154"/>
      <c r="T3954" s="154"/>
      <c r="U3954" s="236"/>
      <c r="V3954" s="225"/>
      <c r="W3954" s="246"/>
      <c r="X3954" s="247"/>
      <c r="Y3954" s="248"/>
      <c r="Z3954" s="249"/>
      <c r="AA3954" s="249"/>
      <c r="AB3954" s="256"/>
      <c r="AC3954" s="256"/>
      <c r="AD3954" s="230"/>
      <c r="AE3954" s="251"/>
      <c r="AF3954" s="252"/>
      <c r="AG3954" s="255"/>
      <c r="AH3954" s="253"/>
      <c r="AI3954" s="230"/>
      <c r="AJ3954" s="230"/>
      <c r="AK3954" s="230"/>
      <c r="AL3954" s="230"/>
      <c r="AM3954" s="230"/>
      <c r="AN3954" s="230"/>
      <c r="AO3954" s="230"/>
      <c r="AP3954" s="230"/>
      <c r="AQ3954" s="230"/>
      <c r="AR3954" s="249"/>
      <c r="AS3954" s="230"/>
      <c r="AT3954" s="230"/>
      <c r="AU3954" s="230"/>
      <c r="AV3954" s="230"/>
      <c r="AW3954" s="230"/>
      <c r="AX3954" s="230"/>
      <c r="AY3954" s="230"/>
      <c r="AZ3954" s="230"/>
      <c r="BA3954" s="230"/>
      <c r="BB3954" s="230"/>
      <c r="BC3954" s="230"/>
      <c r="BD3954" s="230"/>
      <c r="BE3954" s="230"/>
      <c r="BF3954" s="230"/>
      <c r="BG3954" s="230"/>
      <c r="BH3954" s="230"/>
      <c r="BI3954" s="230"/>
      <c r="BJ3954" s="230"/>
      <c r="BK3954" s="230"/>
      <c r="BL3954" s="230"/>
      <c r="BM3954" s="230"/>
      <c r="BN3954" s="230"/>
      <c r="BO3954" s="230"/>
      <c r="BP3954" s="230"/>
      <c r="BQ3954" s="230"/>
      <c r="BR3954" s="230"/>
      <c r="BS3954" s="230"/>
      <c r="BT3954" s="230"/>
      <c r="BU3954" s="230"/>
      <c r="BV3954" s="230"/>
      <c r="BW3954" s="230"/>
      <c r="BX3954" s="230"/>
      <c r="BY3954" s="230"/>
      <c r="BZ3954" s="230"/>
      <c r="CA3954" s="230"/>
      <c r="CB3954" s="230"/>
      <c r="CC3954" s="230"/>
      <c r="CD3954" s="230"/>
      <c r="CE3954" s="230"/>
      <c r="CF3954" s="230"/>
      <c r="CG3954" s="230"/>
      <c r="CH3954" s="230"/>
      <c r="CI3954" s="230"/>
      <c r="CJ3954" s="230"/>
    </row>
    <row r="3955" spans="1:88" ht="14.25" customHeight="1">
      <c r="A3955" s="123"/>
      <c r="B3955" s="122"/>
      <c r="C3955" s="123"/>
      <c r="E3955" s="224"/>
      <c r="F3955" s="224"/>
      <c r="G3955" s="224"/>
      <c r="H3955" s="224"/>
      <c r="I3955" s="232"/>
      <c r="J3955" s="224"/>
      <c r="K3955" s="224"/>
      <c r="L3955" s="224"/>
      <c r="M3955" s="233"/>
      <c r="N3955" s="224"/>
      <c r="P3955" s="233"/>
      <c r="Q3955" s="154"/>
      <c r="R3955" s="154"/>
      <c r="S3955" s="154"/>
      <c r="T3955" s="154"/>
      <c r="U3955" s="236"/>
      <c r="V3955" s="225"/>
      <c r="W3955" s="246"/>
      <c r="X3955" s="247"/>
      <c r="Y3955" s="248"/>
      <c r="Z3955" s="249"/>
      <c r="AA3955" s="249"/>
      <c r="AB3955" s="256"/>
      <c r="AC3955" s="256"/>
      <c r="AD3955" s="230"/>
      <c r="AE3955" s="251"/>
      <c r="AF3955" s="252"/>
      <c r="AG3955" s="255"/>
      <c r="AH3955" s="253"/>
      <c r="AI3955" s="230"/>
      <c r="AJ3955" s="230"/>
      <c r="AK3955" s="230"/>
      <c r="AL3955" s="230"/>
      <c r="AM3955" s="230"/>
      <c r="AN3955" s="230"/>
      <c r="AO3955" s="230"/>
      <c r="AP3955" s="230"/>
      <c r="AQ3955" s="230"/>
      <c r="AR3955" s="249"/>
      <c r="AS3955" s="230"/>
      <c r="AT3955" s="230"/>
      <c r="AU3955" s="230"/>
      <c r="AV3955" s="230"/>
      <c r="AW3955" s="230"/>
      <c r="AX3955" s="230"/>
      <c r="AY3955" s="230"/>
      <c r="AZ3955" s="230"/>
      <c r="BA3955" s="230"/>
      <c r="BB3955" s="230"/>
      <c r="BC3955" s="230"/>
      <c r="BD3955" s="230"/>
      <c r="BE3955" s="230"/>
      <c r="BF3955" s="230"/>
      <c r="BG3955" s="230"/>
      <c r="BH3955" s="230"/>
      <c r="BI3955" s="230"/>
      <c r="BJ3955" s="230"/>
      <c r="BK3955" s="230"/>
      <c r="BL3955" s="230"/>
      <c r="BM3955" s="230"/>
      <c r="BN3955" s="230"/>
      <c r="BO3955" s="230"/>
      <c r="BP3955" s="230"/>
      <c r="BQ3955" s="230"/>
      <c r="BR3955" s="230"/>
      <c r="BS3955" s="230"/>
      <c r="BT3955" s="230"/>
      <c r="BU3955" s="230"/>
      <c r="BV3955" s="230"/>
      <c r="BW3955" s="230"/>
      <c r="BX3955" s="230"/>
      <c r="BY3955" s="230"/>
      <c r="BZ3955" s="230"/>
      <c r="CA3955" s="230"/>
      <c r="CB3955" s="230"/>
      <c r="CC3955" s="230"/>
      <c r="CD3955" s="230"/>
      <c r="CE3955" s="230"/>
      <c r="CF3955" s="230"/>
      <c r="CG3955" s="230"/>
      <c r="CH3955" s="230"/>
      <c r="CI3955" s="230"/>
      <c r="CJ3955" s="230"/>
    </row>
    <row r="3956" spans="1:88" ht="14.25" customHeight="1">
      <c r="A3956" s="123"/>
      <c r="B3956" s="122"/>
      <c r="C3956" s="123"/>
      <c r="E3956" s="224"/>
      <c r="F3956" s="224"/>
      <c r="G3956" s="224"/>
      <c r="H3956" s="224"/>
      <c r="I3956" s="232"/>
      <c r="J3956" s="224"/>
      <c r="K3956" s="224"/>
      <c r="L3956" s="224"/>
      <c r="M3956" s="233"/>
      <c r="N3956" s="224"/>
      <c r="P3956" s="233"/>
      <c r="Q3956" s="154"/>
      <c r="R3956" s="154"/>
      <c r="S3956" s="154"/>
      <c r="T3956" s="154"/>
      <c r="U3956" s="236"/>
      <c r="V3956" s="225"/>
      <c r="W3956" s="246"/>
      <c r="X3956" s="247"/>
      <c r="Y3956" s="248"/>
      <c r="Z3956" s="249"/>
      <c r="AA3956" s="249"/>
      <c r="AB3956" s="256"/>
      <c r="AC3956" s="256"/>
      <c r="AD3956" s="230"/>
      <c r="AE3956" s="251"/>
      <c r="AF3956" s="252"/>
      <c r="AG3956" s="255"/>
      <c r="AH3956" s="253"/>
      <c r="AI3956" s="230"/>
      <c r="AJ3956" s="230"/>
      <c r="AK3956" s="230"/>
      <c r="AL3956" s="230"/>
      <c r="AM3956" s="230"/>
      <c r="AN3956" s="230"/>
      <c r="AO3956" s="230"/>
      <c r="AP3956" s="230"/>
      <c r="AQ3956" s="230"/>
      <c r="AR3956" s="249"/>
      <c r="AS3956" s="230"/>
      <c r="AT3956" s="230"/>
      <c r="AU3956" s="230"/>
      <c r="AV3956" s="230"/>
      <c r="AW3956" s="230"/>
      <c r="AX3956" s="230"/>
      <c r="AY3956" s="230"/>
      <c r="AZ3956" s="230"/>
      <c r="BA3956" s="230"/>
      <c r="BB3956" s="230"/>
      <c r="BC3956" s="230"/>
      <c r="BD3956" s="230"/>
      <c r="BE3956" s="230"/>
      <c r="BF3956" s="230"/>
      <c r="BG3956" s="230"/>
      <c r="BH3956" s="230"/>
      <c r="BI3956" s="230"/>
      <c r="BJ3956" s="230"/>
      <c r="BK3956" s="230"/>
      <c r="BL3956" s="230"/>
      <c r="BM3956" s="230"/>
      <c r="BN3956" s="230"/>
      <c r="BO3956" s="230"/>
      <c r="BP3956" s="230"/>
      <c r="BQ3956" s="230"/>
      <c r="BR3956" s="230"/>
      <c r="BS3956" s="230"/>
      <c r="BT3956" s="230"/>
      <c r="BU3956" s="230"/>
      <c r="BV3956" s="230"/>
      <c r="BW3956" s="230"/>
      <c r="BX3956" s="230"/>
      <c r="BY3956" s="230"/>
      <c r="BZ3956" s="230"/>
      <c r="CA3956" s="230"/>
      <c r="CB3956" s="230"/>
      <c r="CC3956" s="230"/>
      <c r="CD3956" s="230"/>
      <c r="CE3956" s="230"/>
      <c r="CF3956" s="230"/>
      <c r="CG3956" s="230"/>
      <c r="CH3956" s="230"/>
      <c r="CI3956" s="230"/>
      <c r="CJ3956" s="230"/>
    </row>
    <row r="3957" spans="1:88" ht="14.25" customHeight="1">
      <c r="A3957" s="123"/>
      <c r="B3957" s="122"/>
      <c r="C3957" s="123"/>
      <c r="E3957" s="224"/>
      <c r="F3957" s="224"/>
      <c r="G3957" s="224"/>
      <c r="H3957" s="224"/>
      <c r="I3957" s="232"/>
      <c r="J3957" s="224"/>
      <c r="K3957" s="224"/>
      <c r="L3957" s="224"/>
      <c r="M3957" s="233"/>
      <c r="N3957" s="224"/>
      <c r="P3957" s="233"/>
      <c r="Q3957" s="154"/>
      <c r="R3957" s="154"/>
      <c r="S3957" s="154"/>
      <c r="T3957" s="154"/>
      <c r="U3957" s="236"/>
      <c r="V3957" s="225"/>
      <c r="W3957" s="246"/>
      <c r="X3957" s="247"/>
      <c r="Y3957" s="248"/>
      <c r="Z3957" s="249"/>
      <c r="AA3957" s="249"/>
      <c r="AB3957" s="256"/>
      <c r="AC3957" s="256"/>
      <c r="AD3957" s="230"/>
      <c r="AE3957" s="251"/>
      <c r="AF3957" s="252"/>
      <c r="AG3957" s="255"/>
      <c r="AH3957" s="253"/>
      <c r="AI3957" s="230"/>
      <c r="AJ3957" s="230"/>
      <c r="AK3957" s="230"/>
      <c r="AL3957" s="230"/>
      <c r="AM3957" s="230"/>
      <c r="AN3957" s="230"/>
      <c r="AO3957" s="230"/>
      <c r="AP3957" s="230"/>
      <c r="AQ3957" s="230"/>
      <c r="AR3957" s="249"/>
      <c r="AS3957" s="230"/>
      <c r="AT3957" s="230"/>
      <c r="AU3957" s="230"/>
      <c r="AV3957" s="230"/>
      <c r="AW3957" s="230"/>
      <c r="AX3957" s="230"/>
      <c r="AY3957" s="230"/>
      <c r="AZ3957" s="230"/>
      <c r="BA3957" s="230"/>
      <c r="BB3957" s="230"/>
      <c r="BC3957" s="230"/>
      <c r="BD3957" s="230"/>
      <c r="BE3957" s="230"/>
      <c r="BF3957" s="230"/>
      <c r="BG3957" s="230"/>
      <c r="BH3957" s="230"/>
      <c r="BI3957" s="230"/>
      <c r="BJ3957" s="230"/>
      <c r="BK3957" s="230"/>
      <c r="BL3957" s="230"/>
      <c r="BM3957" s="230"/>
      <c r="BN3957" s="230"/>
      <c r="BO3957" s="230"/>
      <c r="BP3957" s="230"/>
      <c r="BQ3957" s="230"/>
      <c r="BR3957" s="230"/>
      <c r="BS3957" s="230"/>
      <c r="BT3957" s="230"/>
      <c r="BU3957" s="230"/>
      <c r="BV3957" s="230"/>
      <c r="BW3957" s="230"/>
      <c r="BX3957" s="230"/>
      <c r="BY3957" s="230"/>
      <c r="BZ3957" s="230"/>
      <c r="CA3957" s="230"/>
      <c r="CB3957" s="230"/>
      <c r="CC3957" s="230"/>
      <c r="CD3957" s="230"/>
      <c r="CE3957" s="230"/>
      <c r="CF3957" s="230"/>
      <c r="CG3957" s="230"/>
      <c r="CH3957" s="230"/>
      <c r="CI3957" s="230"/>
      <c r="CJ3957" s="230"/>
    </row>
    <row r="3958" spans="1:88" ht="14.25" customHeight="1">
      <c r="A3958" s="123"/>
      <c r="B3958" s="122"/>
      <c r="C3958" s="123"/>
      <c r="E3958" s="224"/>
      <c r="F3958" s="224"/>
      <c r="G3958" s="224"/>
      <c r="H3958" s="224"/>
      <c r="I3958" s="232"/>
      <c r="J3958" s="224"/>
      <c r="K3958" s="224"/>
      <c r="L3958" s="224"/>
      <c r="M3958" s="233"/>
      <c r="N3958" s="224"/>
      <c r="P3958" s="233"/>
      <c r="Q3958" s="154"/>
      <c r="R3958" s="154"/>
      <c r="S3958" s="154"/>
      <c r="T3958" s="154"/>
      <c r="U3958" s="236"/>
      <c r="V3958" s="225"/>
      <c r="W3958" s="246"/>
      <c r="X3958" s="247"/>
      <c r="Y3958" s="248"/>
      <c r="Z3958" s="249"/>
      <c r="AA3958" s="249"/>
      <c r="AB3958" s="256"/>
      <c r="AC3958" s="256"/>
      <c r="AD3958" s="230"/>
      <c r="AE3958" s="251"/>
      <c r="AF3958" s="252"/>
      <c r="AG3958" s="255"/>
      <c r="AH3958" s="253"/>
      <c r="AI3958" s="230"/>
      <c r="AJ3958" s="230"/>
      <c r="AK3958" s="230"/>
      <c r="AL3958" s="230"/>
      <c r="AM3958" s="230"/>
      <c r="AN3958" s="230"/>
      <c r="AO3958" s="230"/>
      <c r="AP3958" s="230"/>
      <c r="AQ3958" s="230"/>
      <c r="AR3958" s="249"/>
      <c r="AS3958" s="230"/>
      <c r="AT3958" s="230"/>
      <c r="AU3958" s="230"/>
      <c r="AV3958" s="230"/>
      <c r="AW3958" s="230"/>
      <c r="AX3958" s="230"/>
      <c r="AY3958" s="230"/>
      <c r="AZ3958" s="230"/>
      <c r="BA3958" s="230"/>
      <c r="BB3958" s="230"/>
      <c r="BC3958" s="230"/>
      <c r="BD3958" s="230"/>
      <c r="BE3958" s="230"/>
      <c r="BF3958" s="230"/>
      <c r="BG3958" s="230"/>
      <c r="BH3958" s="230"/>
      <c r="BI3958" s="230"/>
      <c r="BJ3958" s="230"/>
      <c r="BK3958" s="230"/>
      <c r="BL3958" s="230"/>
      <c r="BM3958" s="230"/>
      <c r="BN3958" s="230"/>
      <c r="BO3958" s="230"/>
      <c r="BP3958" s="230"/>
      <c r="BQ3958" s="230"/>
      <c r="BR3958" s="230"/>
      <c r="BS3958" s="230"/>
      <c r="BT3958" s="230"/>
      <c r="BU3958" s="230"/>
      <c r="BV3958" s="230"/>
      <c r="BW3958" s="230"/>
      <c r="BX3958" s="230"/>
      <c r="BY3958" s="230"/>
      <c r="BZ3958" s="230"/>
      <c r="CA3958" s="230"/>
      <c r="CB3958" s="230"/>
      <c r="CC3958" s="230"/>
      <c r="CD3958" s="230"/>
      <c r="CE3958" s="230"/>
      <c r="CF3958" s="230"/>
      <c r="CG3958" s="230"/>
      <c r="CH3958" s="230"/>
      <c r="CI3958" s="230"/>
      <c r="CJ3958" s="230"/>
    </row>
    <row r="3959" spans="1:88" ht="14.25" customHeight="1">
      <c r="A3959" s="123"/>
      <c r="B3959" s="122"/>
      <c r="C3959" s="123"/>
      <c r="E3959" s="224"/>
      <c r="F3959" s="224"/>
      <c r="G3959" s="224"/>
      <c r="H3959" s="224"/>
      <c r="I3959" s="232"/>
      <c r="J3959" s="224"/>
      <c r="K3959" s="224"/>
      <c r="L3959" s="224"/>
      <c r="M3959" s="233"/>
      <c r="N3959" s="224"/>
      <c r="P3959" s="233"/>
      <c r="Q3959" s="154"/>
      <c r="R3959" s="154"/>
      <c r="S3959" s="154"/>
      <c r="T3959" s="154"/>
      <c r="U3959" s="236"/>
      <c r="V3959" s="225"/>
      <c r="W3959" s="246"/>
      <c r="X3959" s="247"/>
      <c r="Y3959" s="248"/>
      <c r="Z3959" s="249"/>
      <c r="AA3959" s="249"/>
      <c r="AB3959" s="256"/>
      <c r="AC3959" s="256"/>
      <c r="AD3959" s="230"/>
      <c r="AE3959" s="251"/>
      <c r="AF3959" s="252"/>
      <c r="AG3959" s="255"/>
      <c r="AH3959" s="253"/>
      <c r="AI3959" s="230"/>
      <c r="AJ3959" s="230"/>
      <c r="AK3959" s="230"/>
      <c r="AL3959" s="230"/>
      <c r="AM3959" s="230"/>
      <c r="AN3959" s="230"/>
      <c r="AO3959" s="230"/>
      <c r="AP3959" s="230"/>
      <c r="AQ3959" s="230"/>
      <c r="AR3959" s="249"/>
      <c r="AS3959" s="230"/>
      <c r="AT3959" s="230"/>
      <c r="AU3959" s="230"/>
      <c r="AV3959" s="230"/>
      <c r="AW3959" s="230"/>
      <c r="AX3959" s="230"/>
      <c r="AY3959" s="230"/>
      <c r="AZ3959" s="230"/>
      <c r="BA3959" s="230"/>
      <c r="BB3959" s="230"/>
      <c r="BC3959" s="230"/>
      <c r="BD3959" s="230"/>
      <c r="BE3959" s="230"/>
      <c r="BF3959" s="230"/>
      <c r="BG3959" s="230"/>
      <c r="BH3959" s="230"/>
      <c r="BI3959" s="230"/>
      <c r="BJ3959" s="230"/>
      <c r="BK3959" s="230"/>
      <c r="BL3959" s="230"/>
      <c r="BM3959" s="230"/>
      <c r="BN3959" s="230"/>
      <c r="BO3959" s="230"/>
      <c r="BP3959" s="230"/>
      <c r="BQ3959" s="230"/>
      <c r="BR3959" s="230"/>
      <c r="BS3959" s="230"/>
      <c r="BT3959" s="230"/>
      <c r="BU3959" s="230"/>
      <c r="BV3959" s="230"/>
      <c r="BW3959" s="230"/>
      <c r="BX3959" s="230"/>
      <c r="BY3959" s="230"/>
      <c r="BZ3959" s="230"/>
      <c r="CA3959" s="230"/>
      <c r="CB3959" s="230"/>
      <c r="CC3959" s="230"/>
      <c r="CD3959" s="230"/>
      <c r="CE3959" s="230"/>
      <c r="CF3959" s="230"/>
      <c r="CG3959" s="230"/>
      <c r="CH3959" s="230"/>
      <c r="CI3959" s="230"/>
      <c r="CJ3959" s="230"/>
    </row>
    <row r="3960" spans="1:88" ht="14.25" customHeight="1">
      <c r="A3960" s="123"/>
      <c r="B3960" s="122"/>
      <c r="C3960" s="123"/>
      <c r="E3960" s="224"/>
      <c r="F3960" s="224"/>
      <c r="G3960" s="224"/>
      <c r="H3960" s="224"/>
      <c r="I3960" s="232"/>
      <c r="J3960" s="224"/>
      <c r="K3960" s="224"/>
      <c r="L3960" s="224"/>
      <c r="M3960" s="233"/>
      <c r="N3960" s="224"/>
      <c r="P3960" s="233"/>
      <c r="Q3960" s="154"/>
      <c r="R3960" s="154"/>
      <c r="S3960" s="154"/>
      <c r="T3960" s="154"/>
      <c r="U3960" s="236"/>
      <c r="V3960" s="225"/>
      <c r="W3960" s="246"/>
      <c r="X3960" s="247"/>
      <c r="Y3960" s="248"/>
      <c r="Z3960" s="249"/>
      <c r="AA3960" s="249"/>
      <c r="AB3960" s="256"/>
      <c r="AC3960" s="256"/>
      <c r="AD3960" s="230"/>
      <c r="AE3960" s="251"/>
      <c r="AF3960" s="252"/>
      <c r="AG3960" s="255"/>
      <c r="AH3960" s="253"/>
      <c r="AI3960" s="230"/>
      <c r="AJ3960" s="230"/>
      <c r="AK3960" s="230"/>
      <c r="AL3960" s="230"/>
      <c r="AM3960" s="230"/>
      <c r="AN3960" s="230"/>
      <c r="AO3960" s="230"/>
      <c r="AP3960" s="230"/>
      <c r="AQ3960" s="230"/>
      <c r="AR3960" s="249"/>
      <c r="AS3960" s="230"/>
      <c r="AT3960" s="230"/>
      <c r="AU3960" s="230"/>
      <c r="AV3960" s="230"/>
      <c r="AW3960" s="230"/>
      <c r="AX3960" s="230"/>
      <c r="AY3960" s="230"/>
      <c r="AZ3960" s="230"/>
      <c r="BA3960" s="230"/>
      <c r="BB3960" s="230"/>
      <c r="BC3960" s="230"/>
      <c r="BD3960" s="230"/>
      <c r="BE3960" s="230"/>
      <c r="BF3960" s="230"/>
      <c r="BG3960" s="230"/>
      <c r="BH3960" s="230"/>
      <c r="BI3960" s="230"/>
      <c r="BJ3960" s="230"/>
      <c r="BK3960" s="230"/>
      <c r="BL3960" s="230"/>
      <c r="BM3960" s="230"/>
      <c r="BN3960" s="230"/>
      <c r="BO3960" s="230"/>
      <c r="BP3960" s="230"/>
      <c r="BQ3960" s="230"/>
      <c r="BR3960" s="230"/>
      <c r="BS3960" s="230"/>
      <c r="BT3960" s="230"/>
      <c r="BU3960" s="230"/>
      <c r="BV3960" s="230"/>
      <c r="BW3960" s="230"/>
      <c r="BX3960" s="230"/>
      <c r="BY3960" s="230"/>
      <c r="BZ3960" s="230"/>
      <c r="CA3960" s="230"/>
      <c r="CB3960" s="230"/>
      <c r="CC3960" s="230"/>
      <c r="CD3960" s="230"/>
      <c r="CE3960" s="230"/>
      <c r="CF3960" s="230"/>
      <c r="CG3960" s="230"/>
      <c r="CH3960" s="230"/>
      <c r="CI3960" s="230"/>
      <c r="CJ3960" s="230"/>
    </row>
    <row r="3961" spans="1:88" ht="14.25" customHeight="1">
      <c r="A3961" s="123"/>
      <c r="B3961" s="122"/>
      <c r="C3961" s="123"/>
      <c r="E3961" s="224"/>
      <c r="F3961" s="224"/>
      <c r="G3961" s="224"/>
      <c r="H3961" s="224"/>
      <c r="I3961" s="232"/>
      <c r="J3961" s="224"/>
      <c r="K3961" s="224"/>
      <c r="L3961" s="224"/>
      <c r="M3961" s="233"/>
      <c r="N3961" s="224"/>
      <c r="P3961" s="233"/>
      <c r="Q3961" s="154"/>
      <c r="R3961" s="154"/>
      <c r="S3961" s="154"/>
      <c r="T3961" s="154"/>
      <c r="U3961" s="236"/>
      <c r="V3961" s="225"/>
      <c r="W3961" s="246"/>
      <c r="X3961" s="247"/>
      <c r="Y3961" s="248"/>
      <c r="Z3961" s="249"/>
      <c r="AA3961" s="249"/>
      <c r="AB3961" s="256"/>
      <c r="AC3961" s="256"/>
      <c r="AD3961" s="230"/>
      <c r="AE3961" s="251"/>
      <c r="AF3961" s="252"/>
      <c r="AG3961" s="255"/>
      <c r="AH3961" s="253"/>
      <c r="AI3961" s="230"/>
      <c r="AJ3961" s="230"/>
      <c r="AK3961" s="230"/>
      <c r="AL3961" s="230"/>
      <c r="AM3961" s="230"/>
      <c r="AN3961" s="230"/>
      <c r="AO3961" s="230"/>
      <c r="AP3961" s="230"/>
      <c r="AQ3961" s="230"/>
      <c r="AR3961" s="249"/>
      <c r="AS3961" s="230"/>
      <c r="AT3961" s="230"/>
      <c r="AU3961" s="230"/>
      <c r="AV3961" s="230"/>
      <c r="AW3961" s="230"/>
      <c r="AX3961" s="230"/>
      <c r="AY3961" s="230"/>
      <c r="AZ3961" s="230"/>
      <c r="BA3961" s="230"/>
      <c r="BB3961" s="230"/>
      <c r="BC3961" s="230"/>
      <c r="BD3961" s="230"/>
      <c r="BE3961" s="230"/>
      <c r="BF3961" s="230"/>
      <c r="BG3961" s="230"/>
      <c r="BH3961" s="230"/>
      <c r="BI3961" s="230"/>
      <c r="BJ3961" s="230"/>
      <c r="BK3961" s="230"/>
      <c r="BL3961" s="230"/>
      <c r="BM3961" s="230"/>
      <c r="BN3961" s="230"/>
      <c r="BO3961" s="230"/>
      <c r="BP3961" s="230"/>
      <c r="BQ3961" s="230"/>
      <c r="BR3961" s="230"/>
      <c r="BS3961" s="230"/>
      <c r="BT3961" s="230"/>
      <c r="BU3961" s="230"/>
      <c r="BV3961" s="230"/>
      <c r="BW3961" s="230"/>
      <c r="BX3961" s="230"/>
      <c r="BY3961" s="230"/>
      <c r="BZ3961" s="230"/>
      <c r="CA3961" s="230"/>
      <c r="CB3961" s="230"/>
      <c r="CC3961" s="230"/>
      <c r="CD3961" s="230"/>
      <c r="CE3961" s="230"/>
      <c r="CF3961" s="230"/>
      <c r="CG3961" s="230"/>
      <c r="CH3961" s="230"/>
      <c r="CI3961" s="230"/>
      <c r="CJ3961" s="230"/>
    </row>
    <row r="3962" spans="1:88" ht="14.25" customHeight="1">
      <c r="A3962" s="123"/>
      <c r="B3962" s="122"/>
      <c r="C3962" s="123"/>
      <c r="E3962" s="224"/>
      <c r="F3962" s="224"/>
      <c r="G3962" s="224"/>
      <c r="H3962" s="224"/>
      <c r="I3962" s="232"/>
      <c r="J3962" s="224"/>
      <c r="K3962" s="224"/>
      <c r="L3962" s="224"/>
      <c r="M3962" s="233"/>
      <c r="N3962" s="224"/>
      <c r="P3962" s="233"/>
      <c r="Q3962" s="154"/>
      <c r="R3962" s="154"/>
      <c r="S3962" s="154"/>
      <c r="T3962" s="154"/>
      <c r="U3962" s="236"/>
      <c r="V3962" s="225"/>
      <c r="W3962" s="246"/>
      <c r="X3962" s="247"/>
      <c r="Y3962" s="248"/>
      <c r="Z3962" s="249"/>
      <c r="AA3962" s="249"/>
      <c r="AB3962" s="256"/>
      <c r="AC3962" s="256"/>
      <c r="AD3962" s="230"/>
      <c r="AE3962" s="251"/>
      <c r="AF3962" s="252"/>
      <c r="AG3962" s="255"/>
      <c r="AH3962" s="253"/>
      <c r="AI3962" s="230"/>
      <c r="AJ3962" s="230"/>
      <c r="AK3962" s="230"/>
      <c r="AL3962" s="230"/>
      <c r="AM3962" s="230"/>
      <c r="AN3962" s="230"/>
      <c r="AO3962" s="230"/>
      <c r="AP3962" s="230"/>
      <c r="AQ3962" s="230"/>
      <c r="AR3962" s="249"/>
      <c r="AS3962" s="230"/>
      <c r="AT3962" s="230"/>
      <c r="AU3962" s="230"/>
      <c r="AV3962" s="230"/>
      <c r="AW3962" s="230"/>
      <c r="AX3962" s="230"/>
      <c r="AY3962" s="230"/>
      <c r="AZ3962" s="230"/>
      <c r="BA3962" s="230"/>
      <c r="BB3962" s="230"/>
      <c r="BC3962" s="230"/>
      <c r="BD3962" s="230"/>
      <c r="BE3962" s="230"/>
      <c r="BF3962" s="230"/>
      <c r="BG3962" s="230"/>
      <c r="BH3962" s="230"/>
      <c r="BI3962" s="230"/>
      <c r="BJ3962" s="230"/>
      <c r="BK3962" s="230"/>
      <c r="BL3962" s="230"/>
      <c r="BM3962" s="230"/>
      <c r="BN3962" s="230"/>
      <c r="BO3962" s="230"/>
      <c r="BP3962" s="230"/>
      <c r="BQ3962" s="230"/>
      <c r="BR3962" s="230"/>
      <c r="BS3962" s="230"/>
      <c r="BT3962" s="230"/>
      <c r="BU3962" s="230"/>
      <c r="BV3962" s="230"/>
      <c r="BW3962" s="230"/>
      <c r="BX3962" s="230"/>
      <c r="BY3962" s="230"/>
      <c r="BZ3962" s="230"/>
      <c r="CA3962" s="230"/>
      <c r="CB3962" s="230"/>
      <c r="CC3962" s="230"/>
      <c r="CD3962" s="230"/>
      <c r="CE3962" s="230"/>
      <c r="CF3962" s="230"/>
      <c r="CG3962" s="230"/>
      <c r="CH3962" s="230"/>
      <c r="CI3962" s="230"/>
      <c r="CJ3962" s="230"/>
    </row>
    <row r="3963" spans="1:88" ht="14.25" customHeight="1">
      <c r="A3963" s="123"/>
      <c r="B3963" s="122"/>
      <c r="C3963" s="123"/>
      <c r="E3963" s="224"/>
      <c r="F3963" s="224"/>
      <c r="G3963" s="224"/>
      <c r="H3963" s="224"/>
      <c r="I3963" s="232"/>
      <c r="J3963" s="224"/>
      <c r="K3963" s="224"/>
      <c r="L3963" s="224"/>
      <c r="M3963" s="233"/>
      <c r="N3963" s="224"/>
      <c r="P3963" s="233"/>
      <c r="Q3963" s="154"/>
      <c r="R3963" s="154"/>
      <c r="S3963" s="154"/>
      <c r="T3963" s="154"/>
      <c r="U3963" s="236"/>
      <c r="V3963" s="225"/>
      <c r="W3963" s="246"/>
      <c r="X3963" s="247"/>
      <c r="Y3963" s="248"/>
      <c r="Z3963" s="249"/>
      <c r="AA3963" s="249"/>
      <c r="AB3963" s="256"/>
      <c r="AC3963" s="256"/>
      <c r="AD3963" s="230"/>
      <c r="AE3963" s="251"/>
      <c r="AF3963" s="252"/>
      <c r="AG3963" s="255"/>
      <c r="AH3963" s="253"/>
      <c r="AI3963" s="230"/>
      <c r="AJ3963" s="230"/>
      <c r="AK3963" s="230"/>
      <c r="AL3963" s="230"/>
      <c r="AM3963" s="230"/>
      <c r="AN3963" s="230"/>
      <c r="AO3963" s="230"/>
      <c r="AP3963" s="230"/>
      <c r="AQ3963" s="230"/>
      <c r="AR3963" s="249"/>
      <c r="AS3963" s="230"/>
      <c r="AT3963" s="230"/>
      <c r="AU3963" s="230"/>
      <c r="AV3963" s="230"/>
      <c r="AW3963" s="230"/>
      <c r="AX3963" s="230"/>
      <c r="AY3963" s="230"/>
      <c r="AZ3963" s="230"/>
      <c r="BA3963" s="230"/>
      <c r="BB3963" s="230"/>
      <c r="BC3963" s="230"/>
      <c r="BD3963" s="230"/>
      <c r="BE3963" s="230"/>
      <c r="BF3963" s="230"/>
      <c r="BG3963" s="230"/>
      <c r="BH3963" s="230"/>
      <c r="BI3963" s="230"/>
      <c r="BJ3963" s="230"/>
      <c r="BK3963" s="230"/>
      <c r="BL3963" s="230"/>
      <c r="BM3963" s="230"/>
      <c r="BN3963" s="230"/>
      <c r="BO3963" s="230"/>
      <c r="BP3963" s="230"/>
      <c r="BQ3963" s="230"/>
      <c r="BR3963" s="230"/>
      <c r="BS3963" s="230"/>
      <c r="BT3963" s="230"/>
      <c r="BU3963" s="230"/>
      <c r="BV3963" s="230"/>
      <c r="BW3963" s="230"/>
      <c r="BX3963" s="230"/>
      <c r="BY3963" s="230"/>
      <c r="BZ3963" s="230"/>
      <c r="CA3963" s="230"/>
      <c r="CB3963" s="230"/>
      <c r="CC3963" s="230"/>
      <c r="CD3963" s="230"/>
      <c r="CE3963" s="230"/>
      <c r="CF3963" s="230"/>
      <c r="CG3963" s="230"/>
      <c r="CH3963" s="230"/>
      <c r="CI3963" s="230"/>
      <c r="CJ3963" s="230"/>
    </row>
    <row r="3964" spans="1:88" ht="14.25" customHeight="1">
      <c r="A3964" s="123"/>
      <c r="B3964" s="122"/>
      <c r="C3964" s="123"/>
      <c r="E3964" s="224"/>
      <c r="F3964" s="224"/>
      <c r="G3964" s="224"/>
      <c r="H3964" s="224"/>
      <c r="I3964" s="232"/>
      <c r="J3964" s="224"/>
      <c r="K3964" s="224"/>
      <c r="L3964" s="224"/>
      <c r="M3964" s="233"/>
      <c r="N3964" s="224"/>
      <c r="P3964" s="233"/>
      <c r="Q3964" s="154"/>
      <c r="R3964" s="154"/>
      <c r="S3964" s="154"/>
      <c r="T3964" s="154"/>
      <c r="U3964" s="236"/>
      <c r="V3964" s="225"/>
      <c r="W3964" s="246"/>
      <c r="X3964" s="247"/>
      <c r="Y3964" s="248"/>
      <c r="Z3964" s="249"/>
      <c r="AA3964" s="249"/>
      <c r="AB3964" s="256"/>
      <c r="AC3964" s="256"/>
      <c r="AD3964" s="230"/>
      <c r="AE3964" s="251"/>
      <c r="AF3964" s="252"/>
      <c r="AG3964" s="255"/>
      <c r="AH3964" s="253"/>
      <c r="AI3964" s="230"/>
      <c r="AJ3964" s="230"/>
      <c r="AK3964" s="230"/>
      <c r="AL3964" s="230"/>
      <c r="AM3964" s="230"/>
      <c r="AN3964" s="230"/>
      <c r="AO3964" s="230"/>
      <c r="AP3964" s="230"/>
      <c r="AQ3964" s="230"/>
      <c r="AR3964" s="249"/>
      <c r="AS3964" s="230"/>
      <c r="AT3964" s="230"/>
      <c r="AU3964" s="230"/>
      <c r="AV3964" s="230"/>
      <c r="AW3964" s="230"/>
      <c r="AX3964" s="230"/>
      <c r="AY3964" s="230"/>
      <c r="AZ3964" s="230"/>
      <c r="BA3964" s="230"/>
      <c r="BB3964" s="230"/>
      <c r="BC3964" s="230"/>
      <c r="BD3964" s="230"/>
      <c r="BE3964" s="230"/>
      <c r="BF3964" s="230"/>
      <c r="BG3964" s="230"/>
      <c r="BH3964" s="230"/>
      <c r="BI3964" s="230"/>
      <c r="BJ3964" s="230"/>
      <c r="BK3964" s="230"/>
      <c r="BL3964" s="230"/>
      <c r="BM3964" s="230"/>
      <c r="BN3964" s="230"/>
      <c r="BO3964" s="230"/>
      <c r="BP3964" s="230"/>
      <c r="BQ3964" s="230"/>
      <c r="BR3964" s="230"/>
      <c r="BS3964" s="230"/>
      <c r="BT3964" s="230"/>
      <c r="BU3964" s="230"/>
      <c r="BV3964" s="230"/>
      <c r="BW3964" s="230"/>
      <c r="BX3964" s="230"/>
      <c r="BY3964" s="230"/>
      <c r="BZ3964" s="230"/>
      <c r="CA3964" s="230"/>
      <c r="CB3964" s="230"/>
      <c r="CC3964" s="230"/>
      <c r="CD3964" s="230"/>
      <c r="CE3964" s="230"/>
      <c r="CF3964" s="230"/>
      <c r="CG3964" s="230"/>
      <c r="CH3964" s="230"/>
      <c r="CI3964" s="230"/>
      <c r="CJ3964" s="230"/>
    </row>
    <row r="3965" spans="1:88" ht="14.25" customHeight="1">
      <c r="A3965" s="123"/>
      <c r="B3965" s="122"/>
      <c r="C3965" s="123"/>
      <c r="E3965" s="224"/>
      <c r="F3965" s="224"/>
      <c r="G3965" s="224"/>
      <c r="H3965" s="224"/>
      <c r="I3965" s="232"/>
      <c r="J3965" s="224"/>
      <c r="K3965" s="224"/>
      <c r="L3965" s="224"/>
      <c r="M3965" s="233"/>
      <c r="N3965" s="224"/>
      <c r="P3965" s="233"/>
      <c r="Q3965" s="154"/>
      <c r="R3965" s="154"/>
      <c r="S3965" s="154"/>
      <c r="T3965" s="154"/>
      <c r="U3965" s="236"/>
      <c r="V3965" s="225"/>
      <c r="W3965" s="246"/>
      <c r="X3965" s="247"/>
      <c r="Y3965" s="248"/>
      <c r="Z3965" s="249"/>
      <c r="AA3965" s="249"/>
      <c r="AB3965" s="256"/>
      <c r="AC3965" s="256"/>
      <c r="AD3965" s="230"/>
      <c r="AE3965" s="251"/>
      <c r="AF3965" s="252"/>
      <c r="AG3965" s="255"/>
      <c r="AH3965" s="253"/>
      <c r="AI3965" s="230"/>
      <c r="AJ3965" s="230"/>
      <c r="AK3965" s="230"/>
      <c r="AL3965" s="230"/>
      <c r="AM3965" s="230"/>
      <c r="AN3965" s="230"/>
      <c r="AO3965" s="230"/>
      <c r="AP3965" s="230"/>
      <c r="AQ3965" s="230"/>
      <c r="AR3965" s="249"/>
      <c r="AS3965" s="230"/>
      <c r="AT3965" s="230"/>
      <c r="AU3965" s="230"/>
      <c r="AV3965" s="230"/>
      <c r="AW3965" s="230"/>
      <c r="AX3965" s="230"/>
      <c r="AY3965" s="230"/>
      <c r="AZ3965" s="230"/>
      <c r="BA3965" s="230"/>
      <c r="BB3965" s="230"/>
      <c r="BC3965" s="230"/>
      <c r="BD3965" s="230"/>
      <c r="BE3965" s="230"/>
      <c r="BF3965" s="230"/>
      <c r="BG3965" s="230"/>
      <c r="BH3965" s="230"/>
      <c r="BI3965" s="230"/>
      <c r="BJ3965" s="230"/>
      <c r="BK3965" s="230"/>
      <c r="BL3965" s="230"/>
      <c r="BM3965" s="230"/>
      <c r="BN3965" s="230"/>
      <c r="BO3965" s="230"/>
      <c r="BP3965" s="230"/>
      <c r="BQ3965" s="230"/>
      <c r="BR3965" s="230"/>
      <c r="BS3965" s="230"/>
      <c r="BT3965" s="230"/>
      <c r="BU3965" s="230"/>
      <c r="BV3965" s="230"/>
      <c r="BW3965" s="230"/>
      <c r="BX3965" s="230"/>
      <c r="BY3965" s="230"/>
      <c r="BZ3965" s="230"/>
      <c r="CA3965" s="230"/>
      <c r="CB3965" s="230"/>
      <c r="CC3965" s="230"/>
      <c r="CD3965" s="230"/>
      <c r="CE3965" s="230"/>
      <c r="CF3965" s="230"/>
      <c r="CG3965" s="230"/>
      <c r="CH3965" s="230"/>
      <c r="CI3965" s="230"/>
      <c r="CJ3965" s="230"/>
    </row>
    <row r="3966" spans="1:88" ht="14.25" customHeight="1">
      <c r="A3966" s="123"/>
      <c r="B3966" s="122"/>
      <c r="C3966" s="123"/>
      <c r="E3966" s="224"/>
      <c r="F3966" s="224"/>
      <c r="G3966" s="224"/>
      <c r="H3966" s="224"/>
      <c r="I3966" s="232"/>
      <c r="J3966" s="224"/>
      <c r="K3966" s="224"/>
      <c r="L3966" s="224"/>
      <c r="M3966" s="233"/>
      <c r="N3966" s="224"/>
      <c r="P3966" s="233"/>
      <c r="Q3966" s="154"/>
      <c r="R3966" s="154"/>
      <c r="S3966" s="154"/>
      <c r="T3966" s="154"/>
      <c r="U3966" s="236"/>
      <c r="V3966" s="225"/>
      <c r="W3966" s="246"/>
      <c r="X3966" s="247"/>
      <c r="Y3966" s="248"/>
      <c r="Z3966" s="249"/>
      <c r="AA3966" s="249"/>
      <c r="AB3966" s="256"/>
      <c r="AC3966" s="256"/>
      <c r="AD3966" s="230"/>
      <c r="AE3966" s="251"/>
      <c r="AF3966" s="252"/>
      <c r="AG3966" s="255"/>
      <c r="AH3966" s="253"/>
      <c r="AI3966" s="230"/>
      <c r="AJ3966" s="230"/>
      <c r="AK3966" s="230"/>
      <c r="AL3966" s="230"/>
      <c r="AM3966" s="230"/>
      <c r="AN3966" s="230"/>
      <c r="AO3966" s="230"/>
      <c r="AP3966" s="230"/>
      <c r="AQ3966" s="230"/>
      <c r="AR3966" s="249"/>
      <c r="AS3966" s="230"/>
      <c r="AT3966" s="230"/>
      <c r="AU3966" s="230"/>
      <c r="AV3966" s="230"/>
      <c r="AW3966" s="230"/>
      <c r="AX3966" s="230"/>
      <c r="AY3966" s="230"/>
      <c r="AZ3966" s="230"/>
      <c r="BA3966" s="230"/>
      <c r="BB3966" s="230"/>
      <c r="BC3966" s="230"/>
      <c r="BD3966" s="230"/>
      <c r="BE3966" s="230"/>
      <c r="BF3966" s="230"/>
      <c r="BG3966" s="230"/>
      <c r="BH3966" s="230"/>
      <c r="BI3966" s="230"/>
      <c r="BJ3966" s="230"/>
      <c r="BK3966" s="230"/>
      <c r="BL3966" s="230"/>
      <c r="BM3966" s="230"/>
      <c r="BN3966" s="230"/>
      <c r="BO3966" s="230"/>
      <c r="BP3966" s="230"/>
      <c r="BQ3966" s="230"/>
      <c r="BR3966" s="230"/>
      <c r="BS3966" s="230"/>
      <c r="BT3966" s="230"/>
      <c r="BU3966" s="230"/>
      <c r="BV3966" s="230"/>
      <c r="BW3966" s="230"/>
      <c r="BX3966" s="230"/>
      <c r="BY3966" s="230"/>
      <c r="BZ3966" s="230"/>
      <c r="CA3966" s="230"/>
      <c r="CB3966" s="230"/>
      <c r="CC3966" s="230"/>
      <c r="CD3966" s="230"/>
      <c r="CE3966" s="230"/>
      <c r="CF3966" s="230"/>
      <c r="CG3966" s="230"/>
      <c r="CH3966" s="230"/>
      <c r="CI3966" s="230"/>
      <c r="CJ3966" s="230"/>
    </row>
    <row r="3967" spans="1:88" ht="14.25" customHeight="1">
      <c r="A3967" s="123"/>
      <c r="B3967" s="122"/>
      <c r="C3967" s="123"/>
      <c r="E3967" s="224"/>
      <c r="F3967" s="224"/>
      <c r="G3967" s="224"/>
      <c r="H3967" s="224"/>
      <c r="I3967" s="232"/>
      <c r="J3967" s="224"/>
      <c r="K3967" s="224"/>
      <c r="L3967" s="224"/>
      <c r="M3967" s="233"/>
      <c r="N3967" s="224"/>
      <c r="P3967" s="233"/>
      <c r="Q3967" s="154"/>
      <c r="R3967" s="154"/>
      <c r="S3967" s="154"/>
      <c r="T3967" s="154"/>
      <c r="U3967" s="236"/>
      <c r="V3967" s="225"/>
      <c r="W3967" s="246"/>
      <c r="X3967" s="247"/>
      <c r="Y3967" s="248"/>
      <c r="Z3967" s="249"/>
      <c r="AA3967" s="249"/>
      <c r="AB3967" s="256"/>
      <c r="AC3967" s="256"/>
      <c r="AD3967" s="230"/>
      <c r="AE3967" s="251"/>
      <c r="AF3967" s="252"/>
      <c r="AG3967" s="255"/>
      <c r="AH3967" s="253"/>
      <c r="AI3967" s="230"/>
      <c r="AJ3967" s="230"/>
      <c r="AK3967" s="230"/>
      <c r="AL3967" s="230"/>
      <c r="AM3967" s="230"/>
      <c r="AN3967" s="230"/>
      <c r="AO3967" s="230"/>
      <c r="AP3967" s="230"/>
      <c r="AQ3967" s="230"/>
      <c r="AR3967" s="249"/>
      <c r="AS3967" s="230"/>
      <c r="AT3967" s="230"/>
      <c r="AU3967" s="230"/>
      <c r="AV3967" s="230"/>
      <c r="AW3967" s="230"/>
      <c r="AX3967" s="230"/>
      <c r="AY3967" s="230"/>
      <c r="AZ3967" s="230"/>
      <c r="BA3967" s="230"/>
      <c r="BB3967" s="230"/>
      <c r="BC3967" s="230"/>
      <c r="BD3967" s="230"/>
      <c r="BE3967" s="230"/>
      <c r="BF3967" s="230"/>
      <c r="BG3967" s="230"/>
      <c r="BH3967" s="230"/>
      <c r="BI3967" s="230"/>
      <c r="BJ3967" s="230"/>
      <c r="BK3967" s="230"/>
      <c r="BL3967" s="230"/>
      <c r="BM3967" s="230"/>
      <c r="BN3967" s="230"/>
      <c r="BO3967" s="230"/>
      <c r="BP3967" s="230"/>
      <c r="BQ3967" s="230"/>
      <c r="BR3967" s="230"/>
      <c r="BS3967" s="230"/>
      <c r="BT3967" s="230"/>
      <c r="BU3967" s="230"/>
      <c r="BV3967" s="230"/>
      <c r="BW3967" s="230"/>
      <c r="BX3967" s="230"/>
      <c r="BY3967" s="230"/>
      <c r="BZ3967" s="230"/>
      <c r="CA3967" s="230"/>
      <c r="CB3967" s="230"/>
      <c r="CC3967" s="230"/>
      <c r="CD3967" s="230"/>
      <c r="CE3967" s="230"/>
      <c r="CF3967" s="230"/>
      <c r="CG3967" s="230"/>
      <c r="CH3967" s="230"/>
      <c r="CI3967" s="230"/>
      <c r="CJ3967" s="230"/>
    </row>
    <row r="3968" spans="1:88" ht="14.25" customHeight="1">
      <c r="A3968" s="123"/>
      <c r="B3968" s="122"/>
      <c r="C3968" s="123"/>
      <c r="E3968" s="224"/>
      <c r="F3968" s="224"/>
      <c r="G3968" s="224"/>
      <c r="H3968" s="224"/>
      <c r="I3968" s="232"/>
      <c r="J3968" s="224"/>
      <c r="K3968" s="224"/>
      <c r="L3968" s="224"/>
      <c r="M3968" s="233"/>
      <c r="N3968" s="224"/>
      <c r="P3968" s="233"/>
      <c r="Q3968" s="154"/>
      <c r="R3968" s="154"/>
      <c r="S3968" s="154"/>
      <c r="T3968" s="154"/>
      <c r="U3968" s="236"/>
      <c r="V3968" s="225"/>
      <c r="W3968" s="246"/>
      <c r="X3968" s="247"/>
      <c r="Y3968" s="248"/>
      <c r="Z3968" s="249"/>
      <c r="AA3968" s="249"/>
      <c r="AB3968" s="256"/>
      <c r="AC3968" s="256"/>
      <c r="AD3968" s="230"/>
      <c r="AE3968" s="251"/>
      <c r="AF3968" s="252"/>
      <c r="AG3968" s="255"/>
      <c r="AH3968" s="253"/>
      <c r="AI3968" s="230"/>
      <c r="AJ3968" s="230"/>
      <c r="AK3968" s="230"/>
      <c r="AL3968" s="230"/>
      <c r="AM3968" s="230"/>
      <c r="AN3968" s="230"/>
      <c r="AO3968" s="230"/>
      <c r="AP3968" s="230"/>
      <c r="AQ3968" s="230"/>
      <c r="AR3968" s="249"/>
      <c r="AS3968" s="230"/>
      <c r="AT3968" s="230"/>
      <c r="AU3968" s="230"/>
      <c r="AV3968" s="230"/>
      <c r="AW3968" s="230"/>
      <c r="AX3968" s="230"/>
      <c r="AY3968" s="230"/>
      <c r="AZ3968" s="230"/>
      <c r="BA3968" s="230"/>
      <c r="BB3968" s="230"/>
      <c r="BC3968" s="230"/>
      <c r="BD3968" s="230"/>
      <c r="BE3968" s="230"/>
      <c r="BF3968" s="230"/>
      <c r="BG3968" s="230"/>
      <c r="BH3968" s="230"/>
      <c r="BI3968" s="230"/>
      <c r="BJ3968" s="230"/>
      <c r="BK3968" s="230"/>
      <c r="BL3968" s="230"/>
      <c r="BM3968" s="230"/>
      <c r="BN3968" s="230"/>
      <c r="BO3968" s="230"/>
      <c r="BP3968" s="230"/>
      <c r="BQ3968" s="230"/>
      <c r="BR3968" s="230"/>
      <c r="BS3968" s="230"/>
      <c r="BT3968" s="230"/>
      <c r="BU3968" s="230"/>
      <c r="BV3968" s="230"/>
      <c r="BW3968" s="230"/>
      <c r="BX3968" s="230"/>
      <c r="BY3968" s="230"/>
      <c r="BZ3968" s="230"/>
      <c r="CA3968" s="230"/>
      <c r="CB3968" s="230"/>
      <c r="CC3968" s="230"/>
      <c r="CD3968" s="230"/>
      <c r="CE3968" s="230"/>
      <c r="CF3968" s="230"/>
      <c r="CG3968" s="230"/>
      <c r="CH3968" s="230"/>
      <c r="CI3968" s="230"/>
      <c r="CJ3968" s="230"/>
    </row>
    <row r="3969" spans="1:88" ht="14.25" customHeight="1">
      <c r="A3969" s="123"/>
      <c r="B3969" s="122"/>
      <c r="C3969" s="123"/>
      <c r="E3969" s="224"/>
      <c r="F3969" s="224"/>
      <c r="G3969" s="224"/>
      <c r="H3969" s="224"/>
      <c r="I3969" s="232"/>
      <c r="J3969" s="224"/>
      <c r="K3969" s="224"/>
      <c r="L3969" s="224"/>
      <c r="M3969" s="233"/>
      <c r="N3969" s="224"/>
      <c r="P3969" s="233"/>
      <c r="Q3969" s="154"/>
      <c r="R3969" s="154"/>
      <c r="S3969" s="154"/>
      <c r="T3969" s="154"/>
      <c r="U3969" s="236"/>
      <c r="V3969" s="225"/>
      <c r="W3969" s="246"/>
      <c r="X3969" s="247"/>
      <c r="Y3969" s="248"/>
      <c r="Z3969" s="249"/>
      <c r="AA3969" s="249"/>
      <c r="AB3969" s="256"/>
      <c r="AC3969" s="256"/>
      <c r="AD3969" s="230"/>
      <c r="AE3969" s="251"/>
      <c r="AF3969" s="252"/>
      <c r="AG3969" s="255"/>
      <c r="AH3969" s="253"/>
      <c r="AI3969" s="230"/>
      <c r="AJ3969" s="230"/>
      <c r="AK3969" s="230"/>
      <c r="AL3969" s="230"/>
      <c r="AM3969" s="230"/>
      <c r="AN3969" s="230"/>
      <c r="AO3969" s="230"/>
      <c r="AP3969" s="230"/>
      <c r="AQ3969" s="230"/>
      <c r="AR3969" s="249"/>
      <c r="AS3969" s="230"/>
      <c r="AT3969" s="230"/>
      <c r="AU3969" s="230"/>
      <c r="AV3969" s="230"/>
      <c r="AW3969" s="230"/>
      <c r="AX3969" s="230"/>
      <c r="AY3969" s="230"/>
      <c r="AZ3969" s="230"/>
      <c r="BA3969" s="230"/>
      <c r="BB3969" s="230"/>
      <c r="BC3969" s="230"/>
      <c r="BD3969" s="230"/>
      <c r="BE3969" s="230"/>
      <c r="BF3969" s="230"/>
      <c r="BG3969" s="230"/>
      <c r="BH3969" s="230"/>
      <c r="BI3969" s="230"/>
      <c r="BJ3969" s="230"/>
      <c r="BK3969" s="230"/>
      <c r="BL3969" s="230"/>
      <c r="BM3969" s="230"/>
      <c r="BN3969" s="230"/>
      <c r="BO3969" s="230"/>
      <c r="BP3969" s="230"/>
      <c r="BQ3969" s="230"/>
      <c r="BR3969" s="230"/>
      <c r="BS3969" s="230"/>
      <c r="BT3969" s="230"/>
      <c r="BU3969" s="230"/>
      <c r="BV3969" s="230"/>
      <c r="BW3969" s="230"/>
      <c r="BX3969" s="230"/>
      <c r="BY3969" s="230"/>
      <c r="BZ3969" s="230"/>
      <c r="CA3969" s="230"/>
      <c r="CB3969" s="230"/>
      <c r="CC3969" s="230"/>
      <c r="CD3969" s="230"/>
      <c r="CE3969" s="230"/>
      <c r="CF3969" s="230"/>
      <c r="CG3969" s="230"/>
      <c r="CH3969" s="230"/>
      <c r="CI3969" s="230"/>
      <c r="CJ3969" s="230"/>
    </row>
    <row r="3970" spans="1:88" ht="14.25" customHeight="1">
      <c r="A3970" s="123"/>
      <c r="B3970" s="122"/>
      <c r="C3970" s="123"/>
      <c r="E3970" s="224"/>
      <c r="F3970" s="224"/>
      <c r="G3970" s="224"/>
      <c r="H3970" s="224"/>
      <c r="I3970" s="232"/>
      <c r="J3970" s="224"/>
      <c r="K3970" s="224"/>
      <c r="L3970" s="224"/>
      <c r="M3970" s="233"/>
      <c r="N3970" s="224"/>
      <c r="P3970" s="233"/>
      <c r="Q3970" s="154"/>
      <c r="R3970" s="154"/>
      <c r="S3970" s="154"/>
      <c r="T3970" s="154"/>
      <c r="U3970" s="236"/>
      <c r="V3970" s="225"/>
      <c r="W3970" s="246"/>
      <c r="X3970" s="247"/>
      <c r="Y3970" s="248"/>
      <c r="Z3970" s="249"/>
      <c r="AA3970" s="249"/>
      <c r="AB3970" s="256"/>
      <c r="AC3970" s="256"/>
      <c r="AD3970" s="230"/>
      <c r="AE3970" s="251"/>
      <c r="AF3970" s="252"/>
      <c r="AG3970" s="255"/>
      <c r="AH3970" s="253"/>
      <c r="AI3970" s="230"/>
      <c r="AJ3970" s="230"/>
      <c r="AK3970" s="230"/>
      <c r="AL3970" s="230"/>
      <c r="AM3970" s="230"/>
      <c r="AN3970" s="230"/>
      <c r="AO3970" s="230"/>
      <c r="AP3970" s="230"/>
      <c r="AQ3970" s="230"/>
      <c r="AR3970" s="249"/>
      <c r="AS3970" s="230"/>
      <c r="AT3970" s="230"/>
      <c r="AU3970" s="230"/>
      <c r="AV3970" s="230"/>
      <c r="AW3970" s="230"/>
      <c r="AX3970" s="230"/>
      <c r="AY3970" s="230"/>
      <c r="AZ3970" s="230"/>
      <c r="BA3970" s="230"/>
      <c r="BB3970" s="230"/>
      <c r="BC3970" s="230"/>
      <c r="BD3970" s="230"/>
      <c r="BE3970" s="230"/>
      <c r="BF3970" s="230"/>
      <c r="BG3970" s="230"/>
      <c r="BH3970" s="230"/>
      <c r="BI3970" s="230"/>
      <c r="BJ3970" s="230"/>
      <c r="BK3970" s="230"/>
      <c r="BL3970" s="230"/>
      <c r="BM3970" s="230"/>
      <c r="BN3970" s="230"/>
      <c r="BO3970" s="230"/>
      <c r="BP3970" s="230"/>
      <c r="BQ3970" s="230"/>
      <c r="BR3970" s="230"/>
      <c r="BS3970" s="230"/>
      <c r="BT3970" s="230"/>
      <c r="BU3970" s="230"/>
      <c r="BV3970" s="230"/>
      <c r="BW3970" s="230"/>
      <c r="BX3970" s="230"/>
      <c r="BY3970" s="230"/>
      <c r="BZ3970" s="230"/>
      <c r="CA3970" s="230"/>
      <c r="CB3970" s="230"/>
      <c r="CC3970" s="230"/>
      <c r="CD3970" s="230"/>
      <c r="CE3970" s="230"/>
      <c r="CF3970" s="230"/>
      <c r="CG3970" s="230"/>
      <c r="CH3970" s="230"/>
      <c r="CI3970" s="230"/>
      <c r="CJ3970" s="230"/>
    </row>
    <row r="3971" spans="1:88" ht="14.25" customHeight="1">
      <c r="A3971" s="123"/>
      <c r="B3971" s="122"/>
      <c r="C3971" s="123"/>
      <c r="E3971" s="224"/>
      <c r="F3971" s="224"/>
      <c r="G3971" s="224"/>
      <c r="H3971" s="224"/>
      <c r="I3971" s="232"/>
      <c r="J3971" s="224"/>
      <c r="K3971" s="224"/>
      <c r="L3971" s="224"/>
      <c r="M3971" s="233"/>
      <c r="N3971" s="224"/>
      <c r="P3971" s="233"/>
      <c r="Q3971" s="154"/>
      <c r="R3971" s="154"/>
      <c r="S3971" s="154"/>
      <c r="T3971" s="154"/>
      <c r="U3971" s="236"/>
      <c r="V3971" s="225"/>
      <c r="W3971" s="246"/>
      <c r="X3971" s="247"/>
      <c r="Y3971" s="248"/>
      <c r="Z3971" s="249"/>
      <c r="AA3971" s="249"/>
      <c r="AB3971" s="256"/>
      <c r="AC3971" s="256"/>
      <c r="AD3971" s="230"/>
      <c r="AE3971" s="251"/>
      <c r="AF3971" s="252"/>
      <c r="AG3971" s="255"/>
      <c r="AH3971" s="253"/>
      <c r="AI3971" s="230"/>
      <c r="AJ3971" s="230"/>
      <c r="AK3971" s="230"/>
      <c r="AL3971" s="230"/>
      <c r="AM3971" s="230"/>
      <c r="AN3971" s="230"/>
      <c r="AO3971" s="230"/>
      <c r="AP3971" s="230"/>
      <c r="AQ3971" s="230"/>
      <c r="AR3971" s="249"/>
      <c r="AS3971" s="230"/>
      <c r="AT3971" s="230"/>
      <c r="AU3971" s="230"/>
      <c r="AV3971" s="230"/>
      <c r="AW3971" s="230"/>
      <c r="AX3971" s="230"/>
      <c r="AY3971" s="230"/>
      <c r="AZ3971" s="230"/>
      <c r="BA3971" s="230"/>
      <c r="BB3971" s="230"/>
      <c r="BC3971" s="230"/>
      <c r="BD3971" s="230"/>
      <c r="BE3971" s="230"/>
      <c r="BF3971" s="230"/>
      <c r="BG3971" s="230"/>
      <c r="BH3971" s="230"/>
      <c r="BI3971" s="230"/>
      <c r="BJ3971" s="230"/>
      <c r="BK3971" s="230"/>
      <c r="BL3971" s="230"/>
      <c r="BM3971" s="230"/>
      <c r="BN3971" s="230"/>
      <c r="BO3971" s="230"/>
      <c r="BP3971" s="230"/>
      <c r="BQ3971" s="230"/>
      <c r="BR3971" s="230"/>
      <c r="BS3971" s="230"/>
      <c r="BT3971" s="230"/>
      <c r="BU3971" s="230"/>
      <c r="BV3971" s="230"/>
      <c r="BW3971" s="230"/>
      <c r="BX3971" s="230"/>
      <c r="BY3971" s="230"/>
      <c r="BZ3971" s="230"/>
      <c r="CA3971" s="230"/>
      <c r="CB3971" s="230"/>
      <c r="CC3971" s="230"/>
      <c r="CD3971" s="230"/>
      <c r="CE3971" s="230"/>
      <c r="CF3971" s="230"/>
      <c r="CG3971" s="230"/>
      <c r="CH3971" s="230"/>
      <c r="CI3971" s="230"/>
      <c r="CJ3971" s="230"/>
    </row>
    <row r="3972" spans="1:88" ht="14.25" customHeight="1">
      <c r="A3972" s="123"/>
      <c r="B3972" s="122"/>
      <c r="C3972" s="123"/>
      <c r="E3972" s="224"/>
      <c r="F3972" s="224"/>
      <c r="G3972" s="224"/>
      <c r="H3972" s="224"/>
      <c r="I3972" s="232"/>
      <c r="J3972" s="224"/>
      <c r="K3972" s="224"/>
      <c r="L3972" s="224"/>
      <c r="M3972" s="233"/>
      <c r="N3972" s="224"/>
      <c r="P3972" s="233"/>
      <c r="Q3972" s="154"/>
      <c r="R3972" s="154"/>
      <c r="S3972" s="154"/>
      <c r="T3972" s="154"/>
      <c r="U3972" s="236"/>
      <c r="V3972" s="225"/>
      <c r="W3972" s="246"/>
      <c r="X3972" s="247"/>
      <c r="Y3972" s="248"/>
      <c r="Z3972" s="249"/>
      <c r="AA3972" s="249"/>
      <c r="AB3972" s="256"/>
      <c r="AC3972" s="256"/>
      <c r="AD3972" s="230"/>
      <c r="AE3972" s="251"/>
      <c r="AF3972" s="252"/>
      <c r="AG3972" s="255"/>
      <c r="AH3972" s="253"/>
      <c r="AI3972" s="230"/>
      <c r="AJ3972" s="230"/>
      <c r="AK3972" s="230"/>
      <c r="AL3972" s="230"/>
      <c r="AM3972" s="230"/>
      <c r="AN3972" s="230"/>
      <c r="AO3972" s="230"/>
      <c r="AP3972" s="230"/>
      <c r="AQ3972" s="230"/>
      <c r="AR3972" s="249"/>
      <c r="AS3972" s="230"/>
      <c r="AT3972" s="230"/>
      <c r="AU3972" s="230"/>
      <c r="AV3972" s="230"/>
      <c r="AW3972" s="230"/>
      <c r="AX3972" s="230"/>
      <c r="AY3972" s="230"/>
      <c r="AZ3972" s="230"/>
      <c r="BA3972" s="230"/>
      <c r="BB3972" s="230"/>
      <c r="BC3972" s="230"/>
      <c r="BD3972" s="230"/>
      <c r="BE3972" s="230"/>
      <c r="BF3972" s="230"/>
      <c r="BG3972" s="230"/>
      <c r="BH3972" s="230"/>
      <c r="BI3972" s="230"/>
      <c r="BJ3972" s="230"/>
      <c r="BK3972" s="230"/>
      <c r="BL3972" s="230"/>
      <c r="BM3972" s="230"/>
      <c r="BN3972" s="230"/>
      <c r="BO3972" s="230"/>
      <c r="BP3972" s="230"/>
      <c r="BQ3972" s="230"/>
      <c r="BR3972" s="230"/>
      <c r="BS3972" s="230"/>
      <c r="BT3972" s="230"/>
      <c r="BU3972" s="230"/>
      <c r="BV3972" s="230"/>
      <c r="BW3972" s="230"/>
      <c r="BX3972" s="230"/>
      <c r="BY3972" s="230"/>
      <c r="BZ3972" s="230"/>
      <c r="CA3972" s="230"/>
      <c r="CB3972" s="230"/>
      <c r="CC3972" s="230"/>
      <c r="CD3972" s="230"/>
      <c r="CE3972" s="230"/>
      <c r="CF3972" s="230"/>
      <c r="CG3972" s="230"/>
      <c r="CH3972" s="230"/>
      <c r="CI3972" s="230"/>
      <c r="CJ3972" s="230"/>
    </row>
    <row r="3973" spans="1:88" ht="14.25" customHeight="1">
      <c r="A3973" s="123"/>
      <c r="B3973" s="122"/>
      <c r="C3973" s="123"/>
      <c r="E3973" s="224"/>
      <c r="F3973" s="224"/>
      <c r="G3973" s="224"/>
      <c r="H3973" s="224"/>
      <c r="I3973" s="232"/>
      <c r="J3973" s="224"/>
      <c r="K3973" s="224"/>
      <c r="L3973" s="224"/>
      <c r="M3973" s="233"/>
      <c r="N3973" s="224"/>
      <c r="P3973" s="233"/>
      <c r="Q3973" s="154"/>
      <c r="R3973" s="154"/>
      <c r="S3973" s="154"/>
      <c r="T3973" s="154"/>
      <c r="U3973" s="236"/>
      <c r="V3973" s="225"/>
      <c r="W3973" s="246"/>
      <c r="X3973" s="247"/>
      <c r="Y3973" s="248"/>
      <c r="Z3973" s="249"/>
      <c r="AA3973" s="249"/>
      <c r="AB3973" s="256"/>
      <c r="AC3973" s="256"/>
      <c r="AD3973" s="230"/>
      <c r="AE3973" s="251"/>
      <c r="AF3973" s="252"/>
      <c r="AG3973" s="255"/>
      <c r="AH3973" s="253"/>
      <c r="AI3973" s="230"/>
      <c r="AJ3973" s="230"/>
      <c r="AK3973" s="230"/>
      <c r="AL3973" s="230"/>
      <c r="AM3973" s="230"/>
      <c r="AN3973" s="230"/>
      <c r="AO3973" s="230"/>
      <c r="AP3973" s="230"/>
      <c r="AQ3973" s="230"/>
      <c r="AR3973" s="249"/>
      <c r="AS3973" s="230"/>
      <c r="AT3973" s="230"/>
      <c r="AU3973" s="230"/>
      <c r="AV3973" s="230"/>
      <c r="AW3973" s="230"/>
      <c r="AX3973" s="230"/>
      <c r="AY3973" s="230"/>
      <c r="AZ3973" s="230"/>
      <c r="BA3973" s="230"/>
      <c r="BB3973" s="230"/>
      <c r="BC3973" s="230"/>
      <c r="BD3973" s="230"/>
      <c r="BE3973" s="230"/>
      <c r="BF3973" s="230"/>
      <c r="BG3973" s="230"/>
      <c r="BH3973" s="230"/>
      <c r="BI3973" s="230"/>
      <c r="BJ3973" s="230"/>
      <c r="BK3973" s="230"/>
      <c r="BL3973" s="230"/>
      <c r="BM3973" s="230"/>
      <c r="BN3973" s="230"/>
      <c r="BO3973" s="230"/>
      <c r="BP3973" s="230"/>
      <c r="BQ3973" s="230"/>
      <c r="BR3973" s="230"/>
      <c r="BS3973" s="230"/>
      <c r="BT3973" s="230"/>
      <c r="BU3973" s="230"/>
      <c r="BV3973" s="230"/>
      <c r="BW3973" s="230"/>
      <c r="BX3973" s="230"/>
      <c r="BY3973" s="230"/>
      <c r="BZ3973" s="230"/>
      <c r="CA3973" s="230"/>
      <c r="CB3973" s="230"/>
      <c r="CC3973" s="230"/>
      <c r="CD3973" s="230"/>
      <c r="CE3973" s="230"/>
      <c r="CF3973" s="230"/>
      <c r="CG3973" s="230"/>
      <c r="CH3973" s="230"/>
      <c r="CI3973" s="230"/>
      <c r="CJ3973" s="230"/>
    </row>
    <row r="3974" spans="1:88" ht="14.25" customHeight="1">
      <c r="A3974" s="123"/>
      <c r="B3974" s="122"/>
      <c r="C3974" s="123"/>
      <c r="E3974" s="224"/>
      <c r="F3974" s="224"/>
      <c r="G3974" s="224"/>
      <c r="H3974" s="224"/>
      <c r="I3974" s="232"/>
      <c r="J3974" s="224"/>
      <c r="K3974" s="224"/>
      <c r="L3974" s="224"/>
      <c r="M3974" s="233"/>
      <c r="N3974" s="224"/>
      <c r="P3974" s="233"/>
      <c r="Q3974" s="154"/>
      <c r="R3974" s="154"/>
      <c r="S3974" s="154"/>
      <c r="T3974" s="154"/>
      <c r="U3974" s="236"/>
      <c r="V3974" s="225"/>
      <c r="W3974" s="246"/>
      <c r="X3974" s="247"/>
      <c r="Y3974" s="248"/>
      <c r="Z3974" s="249"/>
      <c r="AA3974" s="249"/>
      <c r="AB3974" s="256"/>
      <c r="AC3974" s="256"/>
      <c r="AD3974" s="230"/>
      <c r="AE3974" s="251"/>
      <c r="AF3974" s="252"/>
      <c r="AG3974" s="255"/>
      <c r="AH3974" s="253"/>
      <c r="AI3974" s="230"/>
      <c r="AJ3974" s="230"/>
      <c r="AK3974" s="230"/>
      <c r="AL3974" s="230"/>
      <c r="AM3974" s="230"/>
      <c r="AN3974" s="230"/>
      <c r="AO3974" s="230"/>
      <c r="AP3974" s="230"/>
      <c r="AQ3974" s="230"/>
      <c r="AR3974" s="249"/>
      <c r="AS3974" s="230"/>
      <c r="AT3974" s="230"/>
      <c r="AU3974" s="230"/>
      <c r="AV3974" s="230"/>
      <c r="AW3974" s="230"/>
      <c r="AX3974" s="230"/>
      <c r="AY3974" s="230"/>
      <c r="AZ3974" s="230"/>
      <c r="BA3974" s="230"/>
      <c r="BB3974" s="230"/>
      <c r="BC3974" s="230"/>
      <c r="BD3974" s="230"/>
      <c r="BE3974" s="230"/>
      <c r="BF3974" s="230"/>
      <c r="BG3974" s="230"/>
      <c r="BH3974" s="230"/>
      <c r="BI3974" s="230"/>
      <c r="BJ3974" s="230"/>
      <c r="BK3974" s="230"/>
      <c r="BL3974" s="230"/>
      <c r="BM3974" s="230"/>
      <c r="BN3974" s="230"/>
      <c r="BO3974" s="230"/>
      <c r="BP3974" s="230"/>
      <c r="BQ3974" s="230"/>
      <c r="BR3974" s="230"/>
      <c r="BS3974" s="230"/>
      <c r="BT3974" s="230"/>
      <c r="BU3974" s="230"/>
      <c r="BV3974" s="230"/>
      <c r="BW3974" s="230"/>
      <c r="BX3974" s="230"/>
      <c r="BY3974" s="230"/>
      <c r="BZ3974" s="230"/>
      <c r="CA3974" s="230"/>
      <c r="CB3974" s="230"/>
      <c r="CC3974" s="230"/>
      <c r="CD3974" s="230"/>
      <c r="CE3974" s="230"/>
      <c r="CF3974" s="230"/>
      <c r="CG3974" s="230"/>
      <c r="CH3974" s="230"/>
      <c r="CI3974" s="230"/>
      <c r="CJ3974" s="230"/>
    </row>
    <row r="3975" spans="1:88" ht="14.25" customHeight="1">
      <c r="A3975" s="123"/>
      <c r="B3975" s="122"/>
      <c r="C3975" s="123"/>
      <c r="E3975" s="224"/>
      <c r="F3975" s="224"/>
      <c r="G3975" s="224"/>
      <c r="H3975" s="224"/>
      <c r="I3975" s="232"/>
      <c r="J3975" s="224"/>
      <c r="K3975" s="224"/>
      <c r="L3975" s="224"/>
      <c r="M3975" s="233"/>
      <c r="N3975" s="224"/>
      <c r="P3975" s="233"/>
      <c r="Q3975" s="154"/>
      <c r="R3975" s="154"/>
      <c r="S3975" s="154"/>
      <c r="T3975" s="154"/>
      <c r="U3975" s="236"/>
      <c r="V3975" s="225"/>
      <c r="W3975" s="246"/>
      <c r="X3975" s="247"/>
      <c r="Y3975" s="248"/>
      <c r="Z3975" s="249"/>
      <c r="AA3975" s="249"/>
      <c r="AB3975" s="256"/>
      <c r="AC3975" s="256"/>
      <c r="AD3975" s="230"/>
      <c r="AE3975" s="251"/>
      <c r="AF3975" s="252"/>
      <c r="AG3975" s="255"/>
      <c r="AH3975" s="253"/>
      <c r="AI3975" s="230"/>
      <c r="AJ3975" s="230"/>
      <c r="AK3975" s="230"/>
      <c r="AL3975" s="230"/>
      <c r="AM3975" s="230"/>
      <c r="AN3975" s="230"/>
      <c r="AO3975" s="230"/>
      <c r="AP3975" s="230"/>
      <c r="AQ3975" s="230"/>
      <c r="AR3975" s="249"/>
      <c r="AS3975" s="230"/>
      <c r="AT3975" s="230"/>
      <c r="AU3975" s="230"/>
      <c r="AV3975" s="230"/>
      <c r="AW3975" s="230"/>
      <c r="AX3975" s="230"/>
      <c r="AY3975" s="230"/>
      <c r="AZ3975" s="230"/>
      <c r="BA3975" s="230"/>
      <c r="BB3975" s="230"/>
      <c r="BC3975" s="230"/>
      <c r="BD3975" s="230"/>
      <c r="BE3975" s="230"/>
      <c r="BF3975" s="230"/>
      <c r="BG3975" s="230"/>
      <c r="BH3975" s="230"/>
      <c r="BI3975" s="230"/>
      <c r="BJ3975" s="230"/>
      <c r="BK3975" s="230"/>
      <c r="BL3975" s="230"/>
      <c r="BM3975" s="230"/>
      <c r="BN3975" s="230"/>
      <c r="BO3975" s="230"/>
      <c r="BP3975" s="230"/>
      <c r="BQ3975" s="230"/>
      <c r="BR3975" s="230"/>
      <c r="BS3975" s="230"/>
      <c r="BT3975" s="230"/>
      <c r="BU3975" s="230"/>
      <c r="BV3975" s="230"/>
      <c r="BW3975" s="230"/>
      <c r="BX3975" s="230"/>
      <c r="BY3975" s="230"/>
      <c r="BZ3975" s="230"/>
      <c r="CA3975" s="230"/>
      <c r="CB3975" s="230"/>
      <c r="CC3975" s="230"/>
      <c r="CD3975" s="230"/>
      <c r="CE3975" s="230"/>
      <c r="CF3975" s="230"/>
      <c r="CG3975" s="230"/>
      <c r="CH3975" s="230"/>
      <c r="CI3975" s="230"/>
      <c r="CJ3975" s="230"/>
    </row>
    <row r="3976" spans="1:88" ht="14.25" customHeight="1">
      <c r="A3976" s="123"/>
      <c r="B3976" s="122"/>
      <c r="C3976" s="123"/>
      <c r="E3976" s="224"/>
      <c r="F3976" s="224"/>
      <c r="G3976" s="224"/>
      <c r="H3976" s="224"/>
      <c r="I3976" s="232"/>
      <c r="J3976" s="224"/>
      <c r="K3976" s="224"/>
      <c r="L3976" s="224"/>
      <c r="M3976" s="233"/>
      <c r="N3976" s="224"/>
      <c r="P3976" s="233"/>
      <c r="Q3976" s="154"/>
      <c r="R3976" s="154"/>
      <c r="S3976" s="154"/>
      <c r="T3976" s="154"/>
      <c r="U3976" s="236"/>
      <c r="V3976" s="225"/>
      <c r="W3976" s="246"/>
      <c r="X3976" s="247"/>
      <c r="Y3976" s="248"/>
      <c r="Z3976" s="249"/>
      <c r="AA3976" s="249"/>
      <c r="AB3976" s="256"/>
      <c r="AC3976" s="256"/>
      <c r="AD3976" s="230"/>
      <c r="AE3976" s="251"/>
      <c r="AF3976" s="252"/>
      <c r="AG3976" s="255"/>
      <c r="AH3976" s="253"/>
      <c r="AI3976" s="230"/>
      <c r="AJ3976" s="230"/>
      <c r="AK3976" s="230"/>
      <c r="AL3976" s="230"/>
      <c r="AM3976" s="230"/>
      <c r="AN3976" s="230"/>
      <c r="AO3976" s="230"/>
      <c r="AP3976" s="230"/>
      <c r="AQ3976" s="230"/>
      <c r="AR3976" s="249"/>
      <c r="AS3976" s="230"/>
      <c r="AT3976" s="230"/>
      <c r="AU3976" s="230"/>
      <c r="AV3976" s="230"/>
      <c r="AW3976" s="230"/>
      <c r="AX3976" s="230"/>
      <c r="AY3976" s="230"/>
      <c r="AZ3976" s="230"/>
      <c r="BA3976" s="230"/>
      <c r="BB3976" s="230"/>
      <c r="BC3976" s="230"/>
      <c r="BD3976" s="230"/>
      <c r="BE3976" s="230"/>
      <c r="BF3976" s="230"/>
      <c r="BG3976" s="230"/>
      <c r="BH3976" s="230"/>
      <c r="BI3976" s="230"/>
      <c r="BJ3976" s="230"/>
      <c r="BK3976" s="230"/>
      <c r="BL3976" s="230"/>
      <c r="BM3976" s="230"/>
      <c r="BN3976" s="230"/>
      <c r="BO3976" s="230"/>
      <c r="BP3976" s="230"/>
      <c r="BQ3976" s="230"/>
      <c r="BR3976" s="230"/>
      <c r="BS3976" s="230"/>
      <c r="BT3976" s="230"/>
      <c r="BU3976" s="230"/>
      <c r="BV3976" s="230"/>
      <c r="BW3976" s="230"/>
      <c r="BX3976" s="230"/>
      <c r="BY3976" s="230"/>
      <c r="BZ3976" s="230"/>
      <c r="CA3976" s="230"/>
      <c r="CB3976" s="230"/>
      <c r="CC3976" s="230"/>
      <c r="CD3976" s="230"/>
      <c r="CE3976" s="230"/>
      <c r="CF3976" s="230"/>
      <c r="CG3976" s="230"/>
      <c r="CH3976" s="230"/>
      <c r="CI3976" s="230"/>
      <c r="CJ3976" s="230"/>
    </row>
    <row r="3977" spans="1:88" ht="14.25" customHeight="1">
      <c r="A3977" s="123"/>
      <c r="B3977" s="122"/>
      <c r="C3977" s="123"/>
      <c r="E3977" s="224"/>
      <c r="F3977" s="224"/>
      <c r="G3977" s="224"/>
      <c r="H3977" s="224"/>
      <c r="I3977" s="232"/>
      <c r="J3977" s="224"/>
      <c r="K3977" s="224"/>
      <c r="L3977" s="224"/>
      <c r="M3977" s="233"/>
      <c r="N3977" s="224"/>
      <c r="P3977" s="233"/>
      <c r="Q3977" s="154"/>
      <c r="R3977" s="154"/>
      <c r="S3977" s="154"/>
      <c r="T3977" s="154"/>
      <c r="U3977" s="236"/>
      <c r="V3977" s="225"/>
      <c r="W3977" s="246"/>
      <c r="X3977" s="247"/>
      <c r="Y3977" s="248"/>
      <c r="Z3977" s="249"/>
      <c r="AA3977" s="249"/>
      <c r="AB3977" s="256"/>
      <c r="AC3977" s="256"/>
      <c r="AD3977" s="230"/>
      <c r="AE3977" s="251"/>
      <c r="AF3977" s="252"/>
      <c r="AG3977" s="255"/>
      <c r="AH3977" s="253"/>
      <c r="AI3977" s="230"/>
      <c r="AJ3977" s="230"/>
      <c r="AK3977" s="230"/>
      <c r="AL3977" s="230"/>
      <c r="AM3977" s="230"/>
      <c r="AN3977" s="230"/>
      <c r="AO3977" s="230"/>
      <c r="AP3977" s="230"/>
      <c r="AQ3977" s="230"/>
      <c r="AR3977" s="249"/>
      <c r="AS3977" s="230"/>
      <c r="AT3977" s="230"/>
      <c r="AU3977" s="230"/>
      <c r="AV3977" s="230"/>
      <c r="AW3977" s="230"/>
      <c r="AX3977" s="230"/>
      <c r="AY3977" s="230"/>
      <c r="AZ3977" s="230"/>
      <c r="BA3977" s="230"/>
      <c r="BB3977" s="230"/>
      <c r="BC3977" s="230"/>
      <c r="BD3977" s="230"/>
      <c r="BE3977" s="230"/>
      <c r="BF3977" s="230"/>
      <c r="BG3977" s="230"/>
      <c r="BH3977" s="230"/>
      <c r="BI3977" s="230"/>
      <c r="BJ3977" s="230"/>
      <c r="BK3977" s="230"/>
      <c r="BL3977" s="230"/>
      <c r="BM3977" s="230"/>
      <c r="BN3977" s="230"/>
      <c r="BO3977" s="230"/>
      <c r="BP3977" s="230"/>
      <c r="BQ3977" s="230"/>
      <c r="BR3977" s="230"/>
      <c r="BS3977" s="230"/>
      <c r="BT3977" s="230"/>
      <c r="BU3977" s="230"/>
      <c r="BV3977" s="230"/>
      <c r="BW3977" s="230"/>
      <c r="BX3977" s="230"/>
      <c r="BY3977" s="230"/>
      <c r="BZ3977" s="230"/>
      <c r="CA3977" s="230"/>
      <c r="CB3977" s="230"/>
      <c r="CC3977" s="230"/>
      <c r="CD3977" s="230"/>
      <c r="CE3977" s="230"/>
      <c r="CF3977" s="230"/>
      <c r="CG3977" s="230"/>
      <c r="CH3977" s="230"/>
      <c r="CI3977" s="230"/>
      <c r="CJ3977" s="230"/>
    </row>
    <row r="3978" spans="1:88" ht="14.25" customHeight="1">
      <c r="A3978" s="123"/>
      <c r="B3978" s="122"/>
      <c r="C3978" s="123"/>
      <c r="E3978" s="224"/>
      <c r="F3978" s="224"/>
      <c r="G3978" s="224"/>
      <c r="H3978" s="224"/>
      <c r="I3978" s="232"/>
      <c r="J3978" s="224"/>
      <c r="K3978" s="224"/>
      <c r="L3978" s="224"/>
      <c r="M3978" s="233"/>
      <c r="N3978" s="224"/>
      <c r="P3978" s="233"/>
      <c r="Q3978" s="154"/>
      <c r="R3978" s="154"/>
      <c r="S3978" s="154"/>
      <c r="T3978" s="154"/>
      <c r="U3978" s="236"/>
      <c r="V3978" s="225"/>
      <c r="W3978" s="246"/>
      <c r="X3978" s="247"/>
      <c r="Y3978" s="248"/>
      <c r="Z3978" s="249"/>
      <c r="AA3978" s="249"/>
      <c r="AB3978" s="256"/>
      <c r="AC3978" s="256"/>
      <c r="AD3978" s="230"/>
      <c r="AE3978" s="251"/>
      <c r="AF3978" s="252"/>
      <c r="AG3978" s="255"/>
      <c r="AH3978" s="253"/>
      <c r="AI3978" s="230"/>
      <c r="AJ3978" s="230"/>
      <c r="AK3978" s="230"/>
      <c r="AL3978" s="230"/>
      <c r="AM3978" s="230"/>
      <c r="AN3978" s="230"/>
      <c r="AO3978" s="230"/>
      <c r="AP3978" s="230"/>
      <c r="AQ3978" s="230"/>
      <c r="AR3978" s="249"/>
      <c r="AS3978" s="230"/>
      <c r="AT3978" s="230"/>
      <c r="AU3978" s="230"/>
      <c r="AV3978" s="230"/>
      <c r="AW3978" s="230"/>
      <c r="AX3978" s="230"/>
      <c r="AY3978" s="230"/>
      <c r="AZ3978" s="230"/>
      <c r="BA3978" s="230"/>
      <c r="BB3978" s="230"/>
      <c r="BC3978" s="230"/>
      <c r="BD3978" s="230"/>
      <c r="BE3978" s="230"/>
      <c r="BF3978" s="230"/>
      <c r="BG3978" s="230"/>
      <c r="BH3978" s="230"/>
      <c r="BI3978" s="230"/>
      <c r="BJ3978" s="230"/>
      <c r="BK3978" s="230"/>
      <c r="BL3978" s="230"/>
      <c r="BM3978" s="230"/>
      <c r="BN3978" s="230"/>
      <c r="BO3978" s="230"/>
      <c r="BP3978" s="230"/>
      <c r="BQ3978" s="230"/>
      <c r="BR3978" s="230"/>
      <c r="BS3978" s="230"/>
      <c r="BT3978" s="230"/>
      <c r="BU3978" s="230"/>
      <c r="BV3978" s="230"/>
      <c r="BW3978" s="230"/>
      <c r="BX3978" s="230"/>
      <c r="BY3978" s="230"/>
      <c r="BZ3978" s="230"/>
      <c r="CA3978" s="230"/>
      <c r="CB3978" s="230"/>
      <c r="CC3978" s="230"/>
      <c r="CD3978" s="230"/>
      <c r="CE3978" s="230"/>
      <c r="CF3978" s="230"/>
      <c r="CG3978" s="230"/>
      <c r="CH3978" s="230"/>
      <c r="CI3978" s="230"/>
      <c r="CJ3978" s="230"/>
    </row>
    <row r="3979" spans="1:88" ht="14.25" customHeight="1">
      <c r="A3979" s="123"/>
      <c r="B3979" s="122"/>
      <c r="C3979" s="123"/>
      <c r="E3979" s="224"/>
      <c r="F3979" s="224"/>
      <c r="G3979" s="224"/>
      <c r="H3979" s="224"/>
      <c r="I3979" s="232"/>
      <c r="J3979" s="224"/>
      <c r="K3979" s="224"/>
      <c r="L3979" s="224"/>
      <c r="M3979" s="233"/>
      <c r="N3979" s="224"/>
      <c r="P3979" s="233"/>
      <c r="Q3979" s="154"/>
      <c r="R3979" s="154"/>
      <c r="S3979" s="154"/>
      <c r="T3979" s="154"/>
      <c r="U3979" s="236"/>
      <c r="V3979" s="225"/>
      <c r="W3979" s="246"/>
      <c r="X3979" s="247"/>
      <c r="Y3979" s="248"/>
      <c r="Z3979" s="249"/>
      <c r="AA3979" s="249"/>
      <c r="AB3979" s="256"/>
      <c r="AC3979" s="256"/>
      <c r="AD3979" s="230"/>
      <c r="AE3979" s="251"/>
      <c r="AF3979" s="252"/>
      <c r="AG3979" s="255"/>
      <c r="AH3979" s="253"/>
      <c r="AI3979" s="230"/>
      <c r="AJ3979" s="230"/>
      <c r="AK3979" s="230"/>
      <c r="AL3979" s="230"/>
      <c r="AM3979" s="230"/>
      <c r="AN3979" s="230"/>
      <c r="AO3979" s="230"/>
      <c r="AP3979" s="230"/>
      <c r="AQ3979" s="230"/>
      <c r="AR3979" s="249"/>
      <c r="AS3979" s="230"/>
      <c r="AT3979" s="230"/>
      <c r="AU3979" s="230"/>
      <c r="AV3979" s="230"/>
      <c r="AW3979" s="230"/>
      <c r="AX3979" s="230"/>
      <c r="AY3979" s="230"/>
      <c r="AZ3979" s="230"/>
      <c r="BA3979" s="230"/>
      <c r="BB3979" s="230"/>
      <c r="BC3979" s="230"/>
      <c r="BD3979" s="230"/>
      <c r="BE3979" s="230"/>
      <c r="BF3979" s="230"/>
      <c r="BG3979" s="230"/>
      <c r="BH3979" s="230"/>
      <c r="BI3979" s="230"/>
      <c r="BJ3979" s="230"/>
      <c r="BK3979" s="230"/>
      <c r="BL3979" s="230"/>
      <c r="BM3979" s="230"/>
      <c r="BN3979" s="230"/>
      <c r="BO3979" s="230"/>
      <c r="BP3979" s="230"/>
      <c r="BQ3979" s="230"/>
      <c r="BR3979" s="230"/>
      <c r="BS3979" s="230"/>
      <c r="BT3979" s="230"/>
      <c r="BU3979" s="230"/>
      <c r="BV3979" s="230"/>
      <c r="BW3979" s="230"/>
      <c r="BX3979" s="230"/>
      <c r="BY3979" s="230"/>
      <c r="BZ3979" s="230"/>
      <c r="CA3979" s="230"/>
      <c r="CB3979" s="230"/>
      <c r="CC3979" s="230"/>
      <c r="CD3979" s="230"/>
      <c r="CE3979" s="230"/>
      <c r="CF3979" s="230"/>
      <c r="CG3979" s="230"/>
      <c r="CH3979" s="230"/>
      <c r="CI3979" s="230"/>
      <c r="CJ3979" s="230"/>
    </row>
    <row r="3980" spans="1:88" ht="14.25" customHeight="1">
      <c r="A3980" s="123"/>
      <c r="B3980" s="122"/>
      <c r="C3980" s="123"/>
      <c r="E3980" s="224"/>
      <c r="F3980" s="224"/>
      <c r="G3980" s="224"/>
      <c r="H3980" s="224"/>
      <c r="I3980" s="232"/>
      <c r="J3980" s="224"/>
      <c r="K3980" s="224"/>
      <c r="L3980" s="224"/>
      <c r="M3980" s="233"/>
      <c r="N3980" s="224"/>
      <c r="P3980" s="233"/>
      <c r="Q3980" s="154"/>
      <c r="R3980" s="154"/>
      <c r="S3980" s="154"/>
      <c r="T3980" s="154"/>
      <c r="U3980" s="236"/>
      <c r="V3980" s="225"/>
      <c r="W3980" s="246"/>
      <c r="X3980" s="247"/>
      <c r="Y3980" s="248"/>
      <c r="Z3980" s="249"/>
      <c r="AA3980" s="249"/>
      <c r="AB3980" s="256"/>
      <c r="AC3980" s="256"/>
      <c r="AD3980" s="230"/>
      <c r="AE3980" s="251"/>
      <c r="AF3980" s="252"/>
      <c r="AG3980" s="255"/>
      <c r="AH3980" s="253"/>
      <c r="AI3980" s="230"/>
      <c r="AJ3980" s="230"/>
      <c r="AK3980" s="230"/>
      <c r="AL3980" s="230"/>
      <c r="AM3980" s="230"/>
      <c r="AN3980" s="230"/>
      <c r="AO3980" s="230"/>
      <c r="AP3980" s="230"/>
      <c r="AQ3980" s="230"/>
      <c r="AR3980" s="249"/>
      <c r="AS3980" s="230"/>
      <c r="AT3980" s="230"/>
      <c r="AU3980" s="230"/>
      <c r="AV3980" s="230"/>
      <c r="AW3980" s="230"/>
      <c r="AX3980" s="230"/>
      <c r="AY3980" s="230"/>
      <c r="AZ3980" s="230"/>
      <c r="BA3980" s="230"/>
      <c r="BB3980" s="230"/>
      <c r="BC3980" s="230"/>
      <c r="BD3980" s="230"/>
      <c r="BE3980" s="230"/>
      <c r="BF3980" s="230"/>
      <c r="BG3980" s="230"/>
      <c r="BH3980" s="230"/>
      <c r="BI3980" s="230"/>
      <c r="BJ3980" s="230"/>
      <c r="BK3980" s="230"/>
      <c r="BL3980" s="230"/>
      <c r="BM3980" s="230"/>
      <c r="BN3980" s="230"/>
      <c r="BO3980" s="230"/>
      <c r="BP3980" s="230"/>
      <c r="BQ3980" s="230"/>
      <c r="BR3980" s="230"/>
      <c r="BS3980" s="230"/>
      <c r="BT3980" s="230"/>
      <c r="BU3980" s="230"/>
      <c r="BV3980" s="230"/>
      <c r="BW3980" s="230"/>
      <c r="BX3980" s="230"/>
      <c r="BY3980" s="230"/>
      <c r="BZ3980" s="230"/>
      <c r="CA3980" s="230"/>
      <c r="CB3980" s="230"/>
      <c r="CC3980" s="230"/>
      <c r="CD3980" s="230"/>
      <c r="CE3980" s="230"/>
      <c r="CF3980" s="230"/>
      <c r="CG3980" s="230"/>
      <c r="CH3980" s="230"/>
      <c r="CI3980" s="230"/>
      <c r="CJ3980" s="230"/>
    </row>
    <row r="3981" spans="1:88" ht="14.25" customHeight="1">
      <c r="A3981" s="123"/>
      <c r="B3981" s="122"/>
      <c r="C3981" s="123"/>
      <c r="E3981" s="224"/>
      <c r="F3981" s="224"/>
      <c r="G3981" s="224"/>
      <c r="H3981" s="224"/>
      <c r="I3981" s="232"/>
      <c r="J3981" s="224"/>
      <c r="K3981" s="224"/>
      <c r="L3981" s="224"/>
      <c r="M3981" s="233"/>
      <c r="N3981" s="224"/>
      <c r="P3981" s="233"/>
      <c r="Q3981" s="154"/>
      <c r="R3981" s="154"/>
      <c r="S3981" s="154"/>
      <c r="T3981" s="154"/>
      <c r="U3981" s="236"/>
      <c r="V3981" s="225"/>
      <c r="W3981" s="246"/>
      <c r="X3981" s="247"/>
      <c r="Y3981" s="248"/>
      <c r="Z3981" s="249"/>
      <c r="AA3981" s="249"/>
      <c r="AB3981" s="256"/>
      <c r="AC3981" s="256"/>
      <c r="AD3981" s="230"/>
      <c r="AE3981" s="251"/>
      <c r="AF3981" s="252"/>
      <c r="AG3981" s="255"/>
      <c r="AH3981" s="253"/>
      <c r="AI3981" s="230"/>
      <c r="AJ3981" s="230"/>
      <c r="AK3981" s="230"/>
      <c r="AL3981" s="230"/>
      <c r="AM3981" s="230"/>
      <c r="AN3981" s="230"/>
      <c r="AO3981" s="230"/>
      <c r="AP3981" s="230"/>
      <c r="AQ3981" s="230"/>
      <c r="AR3981" s="249"/>
      <c r="AS3981" s="230"/>
      <c r="AT3981" s="230"/>
      <c r="AU3981" s="230"/>
      <c r="AV3981" s="230"/>
      <c r="AW3981" s="230"/>
      <c r="AX3981" s="230"/>
      <c r="AY3981" s="230"/>
      <c r="AZ3981" s="230"/>
      <c r="BA3981" s="230"/>
      <c r="BB3981" s="230"/>
      <c r="BC3981" s="230"/>
      <c r="BD3981" s="230"/>
      <c r="BE3981" s="230"/>
      <c r="BF3981" s="230"/>
      <c r="BG3981" s="230"/>
      <c r="BH3981" s="230"/>
      <c r="BI3981" s="230"/>
      <c r="BJ3981" s="230"/>
      <c r="BK3981" s="230"/>
      <c r="BL3981" s="230"/>
      <c r="BM3981" s="230"/>
      <c r="BN3981" s="230"/>
      <c r="BO3981" s="230"/>
      <c r="BP3981" s="230"/>
      <c r="BQ3981" s="230"/>
      <c r="BR3981" s="230"/>
      <c r="BS3981" s="230"/>
      <c r="BT3981" s="230"/>
      <c r="BU3981" s="230"/>
      <c r="BV3981" s="230"/>
      <c r="BW3981" s="230"/>
      <c r="BX3981" s="230"/>
      <c r="BY3981" s="230"/>
      <c r="BZ3981" s="230"/>
      <c r="CA3981" s="230"/>
      <c r="CB3981" s="230"/>
      <c r="CC3981" s="230"/>
      <c r="CD3981" s="230"/>
      <c r="CE3981" s="230"/>
      <c r="CF3981" s="230"/>
      <c r="CG3981" s="230"/>
      <c r="CH3981" s="230"/>
      <c r="CI3981" s="230"/>
      <c r="CJ3981" s="230"/>
    </row>
    <row r="3982" spans="1:88" ht="14.25" customHeight="1">
      <c r="A3982" s="123"/>
      <c r="B3982" s="122"/>
      <c r="C3982" s="123"/>
      <c r="E3982" s="224"/>
      <c r="F3982" s="224"/>
      <c r="G3982" s="224"/>
      <c r="H3982" s="224"/>
      <c r="I3982" s="232"/>
      <c r="J3982" s="224"/>
      <c r="K3982" s="224"/>
      <c r="L3982" s="224"/>
      <c r="M3982" s="233"/>
      <c r="N3982" s="224"/>
      <c r="P3982" s="233"/>
      <c r="Q3982" s="154"/>
      <c r="R3982" s="154"/>
      <c r="S3982" s="154"/>
      <c r="T3982" s="154"/>
      <c r="U3982" s="236"/>
      <c r="V3982" s="225"/>
      <c r="W3982" s="246"/>
      <c r="X3982" s="247"/>
      <c r="Y3982" s="248"/>
      <c r="Z3982" s="249"/>
      <c r="AA3982" s="249"/>
      <c r="AB3982" s="256"/>
      <c r="AC3982" s="256"/>
      <c r="AD3982" s="230"/>
      <c r="AE3982" s="251"/>
      <c r="AF3982" s="252"/>
      <c r="AG3982" s="255"/>
      <c r="AH3982" s="253"/>
      <c r="AI3982" s="230"/>
      <c r="AJ3982" s="230"/>
      <c r="AK3982" s="230"/>
      <c r="AL3982" s="230"/>
      <c r="AM3982" s="230"/>
      <c r="AN3982" s="230"/>
      <c r="AO3982" s="230"/>
      <c r="AP3982" s="230"/>
      <c r="AQ3982" s="230"/>
      <c r="AR3982" s="249"/>
      <c r="AS3982" s="230"/>
      <c r="AT3982" s="230"/>
      <c r="AU3982" s="230"/>
      <c r="AV3982" s="230"/>
      <c r="AW3982" s="230"/>
      <c r="AX3982" s="230"/>
      <c r="AY3982" s="230"/>
      <c r="AZ3982" s="230"/>
      <c r="BA3982" s="230"/>
      <c r="BB3982" s="230"/>
      <c r="BC3982" s="230"/>
      <c r="BD3982" s="230"/>
      <c r="BE3982" s="230"/>
      <c r="BF3982" s="230"/>
      <c r="BG3982" s="230"/>
      <c r="BH3982" s="230"/>
      <c r="BI3982" s="230"/>
      <c r="BJ3982" s="230"/>
      <c r="BK3982" s="230"/>
      <c r="BL3982" s="230"/>
      <c r="BM3982" s="230"/>
      <c r="BN3982" s="230"/>
      <c r="BO3982" s="230"/>
      <c r="BP3982" s="230"/>
      <c r="BQ3982" s="230"/>
      <c r="BR3982" s="230"/>
      <c r="BS3982" s="230"/>
      <c r="BT3982" s="230"/>
      <c r="BU3982" s="230"/>
      <c r="BV3982" s="230"/>
      <c r="BW3982" s="230"/>
      <c r="BX3982" s="230"/>
      <c r="BY3982" s="230"/>
      <c r="BZ3982" s="230"/>
      <c r="CA3982" s="230"/>
      <c r="CB3982" s="230"/>
      <c r="CC3982" s="230"/>
      <c r="CD3982" s="230"/>
      <c r="CE3982" s="230"/>
      <c r="CF3982" s="230"/>
      <c r="CG3982" s="230"/>
      <c r="CH3982" s="230"/>
      <c r="CI3982" s="230"/>
      <c r="CJ3982" s="230"/>
    </row>
    <row r="3983" spans="1:88" ht="14.25" customHeight="1">
      <c r="A3983" s="123"/>
      <c r="B3983" s="122"/>
      <c r="C3983" s="123"/>
      <c r="E3983" s="224"/>
      <c r="F3983" s="224"/>
      <c r="G3983" s="224"/>
      <c r="H3983" s="224"/>
      <c r="I3983" s="232"/>
      <c r="J3983" s="224"/>
      <c r="K3983" s="224"/>
      <c r="L3983" s="224"/>
      <c r="M3983" s="233"/>
      <c r="N3983" s="224"/>
      <c r="P3983" s="233"/>
      <c r="Q3983" s="154"/>
      <c r="R3983" s="154"/>
      <c r="S3983" s="154"/>
      <c r="T3983" s="154"/>
      <c r="U3983" s="236"/>
      <c r="V3983" s="225"/>
      <c r="W3983" s="246"/>
      <c r="X3983" s="247"/>
      <c r="Y3983" s="248"/>
      <c r="Z3983" s="249"/>
      <c r="AA3983" s="249"/>
      <c r="AB3983" s="256"/>
      <c r="AC3983" s="256"/>
      <c r="AD3983" s="230"/>
      <c r="AE3983" s="251"/>
      <c r="AF3983" s="252"/>
      <c r="AG3983" s="255"/>
      <c r="AH3983" s="253"/>
      <c r="AI3983" s="230"/>
      <c r="AJ3983" s="230"/>
      <c r="AK3983" s="230"/>
      <c r="AL3983" s="230"/>
      <c r="AM3983" s="230"/>
      <c r="AN3983" s="230"/>
      <c r="AO3983" s="230"/>
      <c r="AP3983" s="230"/>
      <c r="AQ3983" s="230"/>
      <c r="AR3983" s="249"/>
      <c r="AS3983" s="230"/>
      <c r="AT3983" s="230"/>
      <c r="AU3983" s="230"/>
      <c r="AV3983" s="230"/>
      <c r="AW3983" s="230"/>
      <c r="AX3983" s="230"/>
      <c r="AY3983" s="230"/>
      <c r="AZ3983" s="230"/>
      <c r="BA3983" s="230"/>
      <c r="BB3983" s="230"/>
      <c r="BC3983" s="230"/>
      <c r="BD3983" s="230"/>
      <c r="BE3983" s="230"/>
      <c r="BF3983" s="230"/>
      <c r="BG3983" s="230"/>
      <c r="BH3983" s="230"/>
      <c r="BI3983" s="230"/>
      <c r="BJ3983" s="230"/>
      <c r="BK3983" s="230"/>
      <c r="BL3983" s="230"/>
      <c r="BM3983" s="230"/>
      <c r="BN3983" s="230"/>
      <c r="BO3983" s="230"/>
      <c r="BP3983" s="230"/>
      <c r="BQ3983" s="230"/>
      <c r="BR3983" s="230"/>
      <c r="BS3983" s="230"/>
      <c r="BT3983" s="230"/>
      <c r="BU3983" s="230"/>
      <c r="BV3983" s="230"/>
      <c r="BW3983" s="230"/>
      <c r="BX3983" s="230"/>
      <c r="BY3983" s="230"/>
      <c r="BZ3983" s="230"/>
      <c r="CA3983" s="230"/>
      <c r="CB3983" s="230"/>
      <c r="CC3983" s="230"/>
      <c r="CD3983" s="230"/>
      <c r="CE3983" s="230"/>
      <c r="CF3983" s="230"/>
      <c r="CG3983" s="230"/>
      <c r="CH3983" s="230"/>
      <c r="CI3983" s="230"/>
      <c r="CJ3983" s="230"/>
    </row>
    <row r="3984" spans="1:88" ht="14.25" customHeight="1">
      <c r="A3984" s="123"/>
      <c r="B3984" s="122"/>
      <c r="C3984" s="123"/>
      <c r="E3984" s="224"/>
      <c r="F3984" s="224"/>
      <c r="G3984" s="224"/>
      <c r="H3984" s="224"/>
      <c r="I3984" s="232"/>
      <c r="J3984" s="224"/>
      <c r="K3984" s="224"/>
      <c r="L3984" s="224"/>
      <c r="M3984" s="233"/>
      <c r="N3984" s="224"/>
      <c r="P3984" s="233"/>
      <c r="Q3984" s="154"/>
      <c r="R3984" s="154"/>
      <c r="S3984" s="154"/>
      <c r="T3984" s="154"/>
      <c r="U3984" s="236"/>
      <c r="V3984" s="225"/>
      <c r="W3984" s="246"/>
      <c r="X3984" s="247"/>
      <c r="Y3984" s="248"/>
      <c r="Z3984" s="249"/>
      <c r="AA3984" s="249"/>
      <c r="AB3984" s="256"/>
      <c r="AC3984" s="256"/>
      <c r="AD3984" s="230"/>
      <c r="AE3984" s="251"/>
      <c r="AF3984" s="252"/>
      <c r="AG3984" s="255"/>
      <c r="AH3984" s="253"/>
      <c r="AI3984" s="230"/>
      <c r="AJ3984" s="230"/>
      <c r="AK3984" s="230"/>
      <c r="AL3984" s="230"/>
      <c r="AM3984" s="230"/>
      <c r="AN3984" s="230"/>
      <c r="AO3984" s="230"/>
      <c r="AP3984" s="230"/>
      <c r="AQ3984" s="230"/>
      <c r="AR3984" s="249"/>
      <c r="AS3984" s="230"/>
      <c r="AT3984" s="230"/>
      <c r="AU3984" s="230"/>
      <c r="AV3984" s="230"/>
      <c r="AW3984" s="230"/>
      <c r="AX3984" s="230"/>
      <c r="AY3984" s="230"/>
      <c r="AZ3984" s="230"/>
      <c r="BA3984" s="230"/>
      <c r="BB3984" s="230"/>
      <c r="BC3984" s="230"/>
      <c r="BD3984" s="230"/>
      <c r="BE3984" s="230"/>
      <c r="BF3984" s="230"/>
      <c r="BG3984" s="230"/>
      <c r="BH3984" s="230"/>
      <c r="BI3984" s="230"/>
      <c r="BJ3984" s="230"/>
      <c r="BK3984" s="230"/>
      <c r="BL3984" s="230"/>
      <c r="BM3984" s="230"/>
      <c r="BN3984" s="230"/>
      <c r="BO3984" s="230"/>
      <c r="BP3984" s="230"/>
      <c r="BQ3984" s="230"/>
      <c r="BR3984" s="230"/>
      <c r="BS3984" s="230"/>
      <c r="BT3984" s="230"/>
      <c r="BU3984" s="230"/>
      <c r="BV3984" s="230"/>
      <c r="BW3984" s="230"/>
      <c r="BX3984" s="230"/>
      <c r="BY3984" s="230"/>
      <c r="BZ3984" s="230"/>
      <c r="CA3984" s="230"/>
      <c r="CB3984" s="230"/>
      <c r="CC3984" s="230"/>
      <c r="CD3984" s="230"/>
      <c r="CE3984" s="230"/>
      <c r="CF3984" s="230"/>
      <c r="CG3984" s="230"/>
      <c r="CH3984" s="230"/>
      <c r="CI3984" s="230"/>
      <c r="CJ3984" s="230"/>
    </row>
    <row r="3985" spans="1:88" ht="14.25" customHeight="1">
      <c r="A3985" s="123"/>
      <c r="B3985" s="122"/>
      <c r="C3985" s="123"/>
      <c r="E3985" s="224"/>
      <c r="F3985" s="224"/>
      <c r="G3985" s="224"/>
      <c r="H3985" s="224"/>
      <c r="I3985" s="232"/>
      <c r="J3985" s="224"/>
      <c r="K3985" s="224"/>
      <c r="L3985" s="224"/>
      <c r="M3985" s="233"/>
      <c r="N3985" s="224"/>
      <c r="P3985" s="233"/>
      <c r="Q3985" s="154"/>
      <c r="R3985" s="154"/>
      <c r="S3985" s="154"/>
      <c r="T3985" s="154"/>
      <c r="U3985" s="236"/>
      <c r="V3985" s="225"/>
      <c r="W3985" s="246"/>
      <c r="X3985" s="247"/>
      <c r="Y3985" s="248"/>
      <c r="Z3985" s="249"/>
      <c r="AA3985" s="249"/>
      <c r="AB3985" s="256"/>
      <c r="AC3985" s="256"/>
      <c r="AD3985" s="230"/>
      <c r="AE3985" s="251"/>
      <c r="AF3985" s="252"/>
      <c r="AG3985" s="255"/>
      <c r="AH3985" s="253"/>
      <c r="AI3985" s="230"/>
      <c r="AJ3985" s="230"/>
      <c r="AK3985" s="230"/>
      <c r="AL3985" s="230"/>
      <c r="AM3985" s="230"/>
      <c r="AN3985" s="230"/>
      <c r="AO3985" s="230"/>
      <c r="AP3985" s="230"/>
      <c r="AQ3985" s="230"/>
      <c r="AR3985" s="249"/>
      <c r="AS3985" s="230"/>
      <c r="AT3985" s="230"/>
      <c r="AU3985" s="230"/>
      <c r="AV3985" s="230"/>
      <c r="AW3985" s="230"/>
      <c r="AX3985" s="230"/>
      <c r="AY3985" s="230"/>
      <c r="AZ3985" s="230"/>
      <c r="BA3985" s="230"/>
      <c r="BB3985" s="230"/>
      <c r="BC3985" s="230"/>
      <c r="BD3985" s="230"/>
      <c r="BE3985" s="230"/>
      <c r="BF3985" s="230"/>
      <c r="BG3985" s="230"/>
      <c r="BH3985" s="230"/>
      <c r="BI3985" s="230"/>
      <c r="BJ3985" s="230"/>
      <c r="BK3985" s="230"/>
      <c r="BL3985" s="230"/>
      <c r="BM3985" s="230"/>
      <c r="BN3985" s="230"/>
      <c r="BO3985" s="230"/>
      <c r="BP3985" s="230"/>
      <c r="BQ3985" s="230"/>
      <c r="BR3985" s="230"/>
      <c r="BS3985" s="230"/>
      <c r="BT3985" s="230"/>
      <c r="BU3985" s="230"/>
      <c r="BV3985" s="230"/>
      <c r="BW3985" s="230"/>
      <c r="BX3985" s="230"/>
      <c r="BY3985" s="230"/>
      <c r="BZ3985" s="230"/>
      <c r="CA3985" s="230"/>
      <c r="CB3985" s="230"/>
      <c r="CC3985" s="230"/>
      <c r="CD3985" s="230"/>
      <c r="CE3985" s="230"/>
      <c r="CF3985" s="230"/>
      <c r="CG3985" s="230"/>
      <c r="CH3985" s="230"/>
      <c r="CI3985" s="230"/>
      <c r="CJ3985" s="230"/>
    </row>
    <row r="3986" spans="1:88" ht="14.25" customHeight="1">
      <c r="A3986" s="123"/>
      <c r="B3986" s="122"/>
      <c r="C3986" s="123"/>
      <c r="E3986" s="224"/>
      <c r="F3986" s="224"/>
      <c r="G3986" s="224"/>
      <c r="H3986" s="224"/>
      <c r="I3986" s="232"/>
      <c r="J3986" s="224"/>
      <c r="K3986" s="224"/>
      <c r="L3986" s="224"/>
      <c r="M3986" s="233"/>
      <c r="N3986" s="224"/>
      <c r="P3986" s="233"/>
      <c r="Q3986" s="154"/>
      <c r="R3986" s="154"/>
      <c r="S3986" s="154"/>
      <c r="T3986" s="154"/>
      <c r="U3986" s="236"/>
      <c r="V3986" s="225"/>
      <c r="W3986" s="246"/>
      <c r="X3986" s="247"/>
      <c r="Y3986" s="248"/>
      <c r="Z3986" s="249"/>
      <c r="AA3986" s="249"/>
      <c r="AB3986" s="256"/>
      <c r="AC3986" s="256"/>
      <c r="AD3986" s="230"/>
      <c r="AE3986" s="251"/>
      <c r="AF3986" s="252"/>
      <c r="AG3986" s="255"/>
      <c r="AH3986" s="253"/>
      <c r="AI3986" s="230"/>
      <c r="AJ3986" s="230"/>
      <c r="AK3986" s="230"/>
      <c r="AL3986" s="230"/>
      <c r="AM3986" s="230"/>
      <c r="AN3986" s="230"/>
      <c r="AO3986" s="230"/>
      <c r="AP3986" s="230"/>
      <c r="AQ3986" s="230"/>
      <c r="AR3986" s="249"/>
      <c r="AS3986" s="230"/>
      <c r="AT3986" s="230"/>
      <c r="AU3986" s="230"/>
      <c r="AV3986" s="230"/>
      <c r="AW3986" s="230"/>
      <c r="AX3986" s="230"/>
      <c r="AY3986" s="230"/>
      <c r="AZ3986" s="230"/>
      <c r="BA3986" s="230"/>
      <c r="BB3986" s="230"/>
      <c r="BC3986" s="230"/>
      <c r="BD3986" s="230"/>
      <c r="BE3986" s="230"/>
      <c r="BF3986" s="230"/>
      <c r="BG3986" s="230"/>
      <c r="BH3986" s="230"/>
      <c r="BI3986" s="230"/>
      <c r="BJ3986" s="230"/>
      <c r="BK3986" s="230"/>
      <c r="BL3986" s="230"/>
      <c r="BM3986" s="230"/>
      <c r="BN3986" s="230"/>
      <c r="BO3986" s="230"/>
      <c r="BP3986" s="230"/>
      <c r="BQ3986" s="230"/>
      <c r="BR3986" s="230"/>
      <c r="BS3986" s="230"/>
      <c r="BT3986" s="230"/>
      <c r="BU3986" s="230"/>
      <c r="BV3986" s="230"/>
      <c r="BW3986" s="230"/>
      <c r="BX3986" s="230"/>
      <c r="BY3986" s="230"/>
      <c r="BZ3986" s="230"/>
      <c r="CA3986" s="230"/>
      <c r="CB3986" s="230"/>
      <c r="CC3986" s="230"/>
      <c r="CD3986" s="230"/>
      <c r="CE3986" s="230"/>
      <c r="CF3986" s="230"/>
      <c r="CG3986" s="230"/>
      <c r="CH3986" s="230"/>
      <c r="CI3986" s="230"/>
      <c r="CJ3986" s="230"/>
    </row>
    <row r="3987" spans="1:88" ht="14.25" customHeight="1">
      <c r="A3987" s="123"/>
      <c r="B3987" s="122"/>
      <c r="C3987" s="123"/>
      <c r="E3987" s="224"/>
      <c r="F3987" s="224"/>
      <c r="G3987" s="224"/>
      <c r="H3987" s="224"/>
      <c r="I3987" s="232"/>
      <c r="J3987" s="224"/>
      <c r="K3987" s="224"/>
      <c r="L3987" s="224"/>
      <c r="M3987" s="233"/>
      <c r="N3987" s="224"/>
      <c r="P3987" s="233"/>
      <c r="Q3987" s="154"/>
      <c r="R3987" s="154"/>
      <c r="S3987" s="154"/>
      <c r="T3987" s="154"/>
      <c r="U3987" s="236"/>
      <c r="V3987" s="225"/>
      <c r="W3987" s="246"/>
      <c r="X3987" s="247"/>
      <c r="Y3987" s="248"/>
      <c r="Z3987" s="249"/>
      <c r="AA3987" s="249"/>
      <c r="AB3987" s="256"/>
      <c r="AC3987" s="256"/>
      <c r="AD3987" s="230"/>
      <c r="AE3987" s="251"/>
      <c r="AF3987" s="252"/>
      <c r="AG3987" s="255"/>
      <c r="AH3987" s="253"/>
      <c r="AI3987" s="230"/>
      <c r="AJ3987" s="230"/>
      <c r="AK3987" s="230"/>
      <c r="AL3987" s="230"/>
      <c r="AM3987" s="230"/>
      <c r="AN3987" s="230"/>
      <c r="AO3987" s="230"/>
      <c r="AP3987" s="230"/>
      <c r="AQ3987" s="230"/>
      <c r="AR3987" s="249"/>
      <c r="AS3987" s="230"/>
      <c r="AT3987" s="230"/>
      <c r="AU3987" s="230"/>
      <c r="AV3987" s="230"/>
      <c r="AW3987" s="230"/>
      <c r="AX3987" s="230"/>
      <c r="AY3987" s="230"/>
      <c r="AZ3987" s="230"/>
      <c r="BA3987" s="230"/>
      <c r="BB3987" s="230"/>
      <c r="BC3987" s="230"/>
      <c r="BD3987" s="230"/>
      <c r="BE3987" s="230"/>
      <c r="BF3987" s="230"/>
      <c r="BG3987" s="230"/>
      <c r="BH3987" s="230"/>
      <c r="BI3987" s="230"/>
      <c r="BJ3987" s="230"/>
      <c r="BK3987" s="230"/>
      <c r="BL3987" s="230"/>
      <c r="BM3987" s="230"/>
      <c r="BN3987" s="230"/>
      <c r="BO3987" s="230"/>
      <c r="BP3987" s="230"/>
      <c r="BQ3987" s="230"/>
      <c r="BR3987" s="230"/>
      <c r="BS3987" s="230"/>
      <c r="BT3987" s="230"/>
      <c r="BU3987" s="230"/>
      <c r="BV3987" s="230"/>
      <c r="BW3987" s="230"/>
      <c r="BX3987" s="230"/>
      <c r="BY3987" s="230"/>
      <c r="BZ3987" s="230"/>
      <c r="CA3987" s="230"/>
      <c r="CB3987" s="230"/>
      <c r="CC3987" s="230"/>
      <c r="CD3987" s="230"/>
      <c r="CE3987" s="230"/>
      <c r="CF3987" s="230"/>
      <c r="CG3987" s="230"/>
      <c r="CH3987" s="230"/>
      <c r="CI3987" s="230"/>
      <c r="CJ3987" s="230"/>
    </row>
    <row r="3988" spans="1:88" ht="14.25" customHeight="1">
      <c r="A3988" s="123"/>
      <c r="B3988" s="122"/>
      <c r="C3988" s="123"/>
      <c r="E3988" s="224"/>
      <c r="F3988" s="224"/>
      <c r="G3988" s="224"/>
      <c r="H3988" s="224"/>
      <c r="I3988" s="232"/>
      <c r="J3988" s="224"/>
      <c r="K3988" s="224"/>
      <c r="L3988" s="224"/>
      <c r="M3988" s="233"/>
      <c r="N3988" s="224"/>
      <c r="P3988" s="233"/>
      <c r="Q3988" s="154"/>
      <c r="R3988" s="154"/>
      <c r="S3988" s="154"/>
      <c r="T3988" s="154"/>
      <c r="U3988" s="236"/>
      <c r="V3988" s="225"/>
      <c r="W3988" s="246"/>
      <c r="X3988" s="247"/>
      <c r="Y3988" s="248"/>
      <c r="Z3988" s="249"/>
      <c r="AA3988" s="249"/>
      <c r="AB3988" s="256"/>
      <c r="AC3988" s="256"/>
      <c r="AD3988" s="230"/>
      <c r="AE3988" s="251"/>
      <c r="AF3988" s="252"/>
      <c r="AG3988" s="255"/>
      <c r="AH3988" s="253"/>
      <c r="AI3988" s="230"/>
      <c r="AJ3988" s="230"/>
      <c r="AK3988" s="230"/>
      <c r="AL3988" s="230"/>
      <c r="AM3988" s="230"/>
      <c r="AN3988" s="230"/>
      <c r="AO3988" s="230"/>
      <c r="AP3988" s="230"/>
      <c r="AQ3988" s="230"/>
      <c r="AR3988" s="249"/>
      <c r="AS3988" s="230"/>
      <c r="AT3988" s="230"/>
      <c r="AU3988" s="230"/>
      <c r="AV3988" s="230"/>
      <c r="AW3988" s="230"/>
      <c r="AX3988" s="230"/>
      <c r="AY3988" s="230"/>
      <c r="AZ3988" s="230"/>
      <c r="BA3988" s="230"/>
      <c r="BB3988" s="230"/>
      <c r="BC3988" s="230"/>
      <c r="BD3988" s="230"/>
      <c r="BE3988" s="230"/>
      <c r="BF3988" s="230"/>
      <c r="BG3988" s="230"/>
      <c r="BH3988" s="230"/>
      <c r="BI3988" s="230"/>
      <c r="BJ3988" s="230"/>
      <c r="BK3988" s="230"/>
      <c r="BL3988" s="230"/>
      <c r="BM3988" s="230"/>
      <c r="BN3988" s="230"/>
      <c r="BO3988" s="230"/>
      <c r="BP3988" s="230"/>
      <c r="BQ3988" s="230"/>
      <c r="BR3988" s="230"/>
      <c r="BS3988" s="230"/>
      <c r="BT3988" s="230"/>
      <c r="BU3988" s="230"/>
      <c r="BV3988" s="230"/>
      <c r="BW3988" s="230"/>
      <c r="BX3988" s="230"/>
      <c r="BY3988" s="230"/>
      <c r="BZ3988" s="230"/>
      <c r="CA3988" s="230"/>
      <c r="CB3988" s="230"/>
      <c r="CC3988" s="230"/>
      <c r="CD3988" s="230"/>
      <c r="CE3988" s="230"/>
      <c r="CF3988" s="230"/>
      <c r="CG3988" s="230"/>
      <c r="CH3988" s="230"/>
      <c r="CI3988" s="230"/>
      <c r="CJ3988" s="230"/>
    </row>
    <row r="3989" spans="1:88" ht="14.25" customHeight="1">
      <c r="A3989" s="123"/>
      <c r="B3989" s="122"/>
      <c r="C3989" s="123"/>
      <c r="E3989" s="224"/>
      <c r="F3989" s="224"/>
      <c r="G3989" s="224"/>
      <c r="H3989" s="224"/>
      <c r="I3989" s="232"/>
      <c r="J3989" s="224"/>
      <c r="K3989" s="224"/>
      <c r="L3989" s="224"/>
      <c r="M3989" s="233"/>
      <c r="N3989" s="224"/>
      <c r="P3989" s="233"/>
      <c r="Q3989" s="154"/>
      <c r="R3989" s="154"/>
      <c r="S3989" s="154"/>
      <c r="T3989" s="154"/>
      <c r="U3989" s="236"/>
      <c r="V3989" s="225"/>
      <c r="W3989" s="246"/>
      <c r="X3989" s="247"/>
      <c r="Y3989" s="248"/>
      <c r="Z3989" s="249"/>
      <c r="AA3989" s="249"/>
      <c r="AB3989" s="256"/>
      <c r="AC3989" s="256"/>
      <c r="AD3989" s="230"/>
      <c r="AE3989" s="251"/>
      <c r="AF3989" s="252"/>
      <c r="AG3989" s="255"/>
      <c r="AH3989" s="253"/>
      <c r="AI3989" s="230"/>
      <c r="AJ3989" s="230"/>
      <c r="AK3989" s="230"/>
      <c r="AL3989" s="230"/>
      <c r="AM3989" s="230"/>
      <c r="AN3989" s="230"/>
      <c r="AO3989" s="230"/>
      <c r="AP3989" s="230"/>
      <c r="AQ3989" s="230"/>
      <c r="AR3989" s="249"/>
      <c r="AS3989" s="230"/>
      <c r="AT3989" s="230"/>
      <c r="AU3989" s="230"/>
      <c r="AV3989" s="230"/>
      <c r="AW3989" s="230"/>
      <c r="AX3989" s="230"/>
      <c r="AY3989" s="230"/>
      <c r="AZ3989" s="230"/>
      <c r="BA3989" s="230"/>
      <c r="BB3989" s="230"/>
      <c r="BC3989" s="230"/>
      <c r="BD3989" s="230"/>
      <c r="BE3989" s="230"/>
      <c r="BF3989" s="230"/>
      <c r="BG3989" s="230"/>
      <c r="BH3989" s="230"/>
      <c r="BI3989" s="230"/>
      <c r="BJ3989" s="230"/>
      <c r="BK3989" s="230"/>
      <c r="BL3989" s="230"/>
      <c r="BM3989" s="230"/>
      <c r="BN3989" s="230"/>
      <c r="BO3989" s="230"/>
      <c r="BP3989" s="230"/>
      <c r="BQ3989" s="230"/>
      <c r="BR3989" s="230"/>
      <c r="BS3989" s="230"/>
      <c r="BT3989" s="230"/>
      <c r="BU3989" s="230"/>
      <c r="BV3989" s="230"/>
      <c r="BW3989" s="230"/>
      <c r="BX3989" s="230"/>
      <c r="BY3989" s="230"/>
      <c r="BZ3989" s="230"/>
      <c r="CA3989" s="230"/>
      <c r="CB3989" s="230"/>
      <c r="CC3989" s="230"/>
      <c r="CD3989" s="230"/>
      <c r="CE3989" s="230"/>
      <c r="CF3989" s="230"/>
      <c r="CG3989" s="230"/>
      <c r="CH3989" s="230"/>
      <c r="CI3989" s="230"/>
      <c r="CJ3989" s="230"/>
    </row>
    <row r="3990" spans="1:88" ht="14.25" customHeight="1">
      <c r="A3990" s="123"/>
      <c r="B3990" s="122"/>
      <c r="C3990" s="123"/>
      <c r="E3990" s="224"/>
      <c r="F3990" s="224"/>
      <c r="G3990" s="224"/>
      <c r="H3990" s="224"/>
      <c r="I3990" s="232"/>
      <c r="J3990" s="224"/>
      <c r="K3990" s="224"/>
      <c r="L3990" s="224"/>
      <c r="M3990" s="233"/>
      <c r="N3990" s="224"/>
      <c r="P3990" s="233"/>
      <c r="Q3990" s="154"/>
      <c r="R3990" s="154"/>
      <c r="S3990" s="154"/>
      <c r="T3990" s="154"/>
      <c r="U3990" s="236"/>
      <c r="V3990" s="225"/>
      <c r="W3990" s="246"/>
      <c r="X3990" s="247"/>
      <c r="Y3990" s="248"/>
      <c r="Z3990" s="249"/>
      <c r="AA3990" s="249"/>
      <c r="AB3990" s="256"/>
      <c r="AC3990" s="256"/>
      <c r="AD3990" s="230"/>
      <c r="AE3990" s="251"/>
      <c r="AF3990" s="252"/>
      <c r="AG3990" s="255"/>
      <c r="AH3990" s="253"/>
      <c r="AI3990" s="230"/>
      <c r="AJ3990" s="230"/>
      <c r="AK3990" s="230"/>
      <c r="AL3990" s="230"/>
      <c r="AM3990" s="230"/>
      <c r="AN3990" s="230"/>
      <c r="AO3990" s="230"/>
      <c r="AP3990" s="230"/>
      <c r="AQ3990" s="230"/>
      <c r="AR3990" s="249"/>
      <c r="AS3990" s="230"/>
      <c r="AT3990" s="230"/>
      <c r="AU3990" s="230"/>
      <c r="AV3990" s="230"/>
      <c r="AW3990" s="230"/>
      <c r="AX3990" s="230"/>
      <c r="AY3990" s="230"/>
      <c r="AZ3990" s="230"/>
      <c r="BA3990" s="230"/>
      <c r="BB3990" s="230"/>
      <c r="BC3990" s="230"/>
      <c r="BD3990" s="230"/>
      <c r="BE3990" s="230"/>
      <c r="BF3990" s="230"/>
      <c r="BG3990" s="230"/>
      <c r="BH3990" s="230"/>
      <c r="BI3990" s="230"/>
      <c r="BJ3990" s="230"/>
      <c r="BK3990" s="230"/>
      <c r="BL3990" s="230"/>
      <c r="BM3990" s="230"/>
      <c r="BN3990" s="230"/>
      <c r="BO3990" s="230"/>
      <c r="BP3990" s="230"/>
      <c r="BQ3990" s="230"/>
      <c r="BR3990" s="230"/>
      <c r="BS3990" s="230"/>
      <c r="BT3990" s="230"/>
      <c r="BU3990" s="230"/>
      <c r="BV3990" s="230"/>
      <c r="BW3990" s="230"/>
      <c r="BX3990" s="230"/>
      <c r="BY3990" s="230"/>
      <c r="BZ3990" s="230"/>
      <c r="CA3990" s="230"/>
      <c r="CB3990" s="230"/>
      <c r="CC3990" s="230"/>
      <c r="CD3990" s="230"/>
      <c r="CE3990" s="230"/>
      <c r="CF3990" s="230"/>
      <c r="CG3990" s="230"/>
      <c r="CH3990" s="230"/>
      <c r="CI3990" s="230"/>
      <c r="CJ3990" s="230"/>
    </row>
    <row r="3991" spans="1:88" ht="14.25" customHeight="1">
      <c r="A3991" s="123"/>
      <c r="B3991" s="122"/>
      <c r="C3991" s="123"/>
      <c r="E3991" s="224"/>
      <c r="F3991" s="224"/>
      <c r="G3991" s="224"/>
      <c r="H3991" s="224"/>
      <c r="I3991" s="232"/>
      <c r="J3991" s="224"/>
      <c r="K3991" s="224"/>
      <c r="L3991" s="224"/>
      <c r="M3991" s="233"/>
      <c r="N3991" s="224"/>
      <c r="P3991" s="233"/>
      <c r="Q3991" s="154"/>
      <c r="R3991" s="154"/>
      <c r="S3991" s="154"/>
      <c r="T3991" s="154"/>
      <c r="U3991" s="236"/>
      <c r="V3991" s="225"/>
      <c r="W3991" s="246"/>
      <c r="X3991" s="247"/>
      <c r="Y3991" s="248"/>
      <c r="Z3991" s="249"/>
      <c r="AA3991" s="249"/>
      <c r="AB3991" s="256"/>
      <c r="AC3991" s="256"/>
      <c r="AD3991" s="230"/>
      <c r="AE3991" s="251"/>
      <c r="AF3991" s="252"/>
      <c r="AG3991" s="255"/>
      <c r="AH3991" s="253"/>
      <c r="AI3991" s="230"/>
      <c r="AJ3991" s="230"/>
      <c r="AK3991" s="230"/>
      <c r="AL3991" s="230"/>
      <c r="AM3991" s="230"/>
      <c r="AN3991" s="230"/>
      <c r="AO3991" s="230"/>
      <c r="AP3991" s="230"/>
      <c r="AQ3991" s="230"/>
      <c r="AR3991" s="249"/>
      <c r="AS3991" s="230"/>
      <c r="AT3991" s="230"/>
      <c r="AU3991" s="230"/>
      <c r="AV3991" s="230"/>
      <c r="AW3991" s="230"/>
      <c r="AX3991" s="230"/>
      <c r="AY3991" s="230"/>
      <c r="AZ3991" s="230"/>
      <c r="BA3991" s="230"/>
      <c r="BB3991" s="230"/>
      <c r="BC3991" s="230"/>
      <c r="BD3991" s="230"/>
      <c r="BE3991" s="230"/>
      <c r="BF3991" s="230"/>
      <c r="BG3991" s="230"/>
      <c r="BH3991" s="230"/>
      <c r="BI3991" s="230"/>
      <c r="BJ3991" s="230"/>
      <c r="BK3991" s="230"/>
      <c r="BL3991" s="230"/>
      <c r="BM3991" s="230"/>
      <c r="BN3991" s="230"/>
      <c r="BO3991" s="230"/>
      <c r="BP3991" s="230"/>
      <c r="BQ3991" s="230"/>
      <c r="BR3991" s="230"/>
      <c r="BS3991" s="230"/>
      <c r="BT3991" s="230"/>
      <c r="BU3991" s="230"/>
      <c r="BV3991" s="230"/>
      <c r="BW3991" s="230"/>
      <c r="BX3991" s="230"/>
      <c r="BY3991" s="230"/>
      <c r="BZ3991" s="230"/>
      <c r="CA3991" s="230"/>
      <c r="CB3991" s="230"/>
      <c r="CC3991" s="230"/>
      <c r="CD3991" s="230"/>
      <c r="CE3991" s="230"/>
      <c r="CF3991" s="230"/>
      <c r="CG3991" s="230"/>
      <c r="CH3991" s="230"/>
      <c r="CI3991" s="230"/>
      <c r="CJ3991" s="230"/>
    </row>
    <row r="3992" spans="1:88" ht="14.25" customHeight="1">
      <c r="A3992" s="123"/>
      <c r="B3992" s="122"/>
      <c r="C3992" s="123"/>
      <c r="E3992" s="224"/>
      <c r="F3992" s="224"/>
      <c r="G3992" s="224"/>
      <c r="H3992" s="224"/>
      <c r="I3992" s="232"/>
      <c r="J3992" s="224"/>
      <c r="K3992" s="224"/>
      <c r="L3992" s="224"/>
      <c r="M3992" s="233"/>
      <c r="N3992" s="224"/>
      <c r="P3992" s="233"/>
      <c r="Q3992" s="154"/>
      <c r="R3992" s="154"/>
      <c r="S3992" s="154"/>
      <c r="T3992" s="154"/>
      <c r="U3992" s="236"/>
      <c r="V3992" s="225"/>
      <c r="W3992" s="246"/>
      <c r="X3992" s="247"/>
      <c r="Y3992" s="248"/>
      <c r="Z3992" s="249"/>
      <c r="AA3992" s="249"/>
      <c r="AB3992" s="256"/>
      <c r="AC3992" s="256"/>
      <c r="AD3992" s="230"/>
      <c r="AE3992" s="251"/>
      <c r="AF3992" s="252"/>
      <c r="AG3992" s="255"/>
      <c r="AH3992" s="253"/>
      <c r="AI3992" s="230"/>
      <c r="AJ3992" s="230"/>
      <c r="AK3992" s="230"/>
      <c r="AL3992" s="230"/>
      <c r="AM3992" s="230"/>
      <c r="AN3992" s="230"/>
      <c r="AO3992" s="230"/>
      <c r="AP3992" s="230"/>
      <c r="AQ3992" s="230"/>
      <c r="AR3992" s="249"/>
      <c r="AS3992" s="230"/>
      <c r="AT3992" s="230"/>
      <c r="AU3992" s="230"/>
      <c r="AV3992" s="230"/>
      <c r="AW3992" s="230"/>
      <c r="AX3992" s="230"/>
      <c r="AY3992" s="230"/>
      <c r="AZ3992" s="230"/>
      <c r="BA3992" s="230"/>
      <c r="BB3992" s="230"/>
      <c r="BC3992" s="230"/>
      <c r="BD3992" s="230"/>
      <c r="BE3992" s="230"/>
      <c r="BF3992" s="230"/>
      <c r="BG3992" s="230"/>
      <c r="BH3992" s="230"/>
      <c r="BI3992" s="230"/>
      <c r="BJ3992" s="230"/>
      <c r="BK3992" s="230"/>
      <c r="BL3992" s="230"/>
      <c r="BM3992" s="230"/>
      <c r="BN3992" s="230"/>
      <c r="BO3992" s="230"/>
      <c r="BP3992" s="230"/>
      <c r="BQ3992" s="230"/>
      <c r="BR3992" s="230"/>
      <c r="BS3992" s="230"/>
      <c r="BT3992" s="230"/>
      <c r="BU3992" s="230"/>
      <c r="BV3992" s="230"/>
      <c r="BW3992" s="230"/>
      <c r="BX3992" s="230"/>
      <c r="BY3992" s="230"/>
      <c r="BZ3992" s="230"/>
      <c r="CA3992" s="230"/>
      <c r="CB3992" s="230"/>
      <c r="CC3992" s="230"/>
      <c r="CD3992" s="230"/>
      <c r="CE3992" s="230"/>
      <c r="CF3992" s="230"/>
      <c r="CG3992" s="230"/>
      <c r="CH3992" s="230"/>
      <c r="CI3992" s="230"/>
      <c r="CJ3992" s="230"/>
    </row>
    <row r="3993" spans="1:88" ht="14.25" customHeight="1">
      <c r="A3993" s="123"/>
      <c r="B3993" s="122"/>
      <c r="C3993" s="123"/>
      <c r="E3993" s="224"/>
      <c r="F3993" s="224"/>
      <c r="G3993" s="224"/>
      <c r="H3993" s="224"/>
      <c r="I3993" s="232"/>
      <c r="J3993" s="224"/>
      <c r="K3993" s="224"/>
      <c r="L3993" s="224"/>
      <c r="M3993" s="233"/>
      <c r="N3993" s="224"/>
      <c r="P3993" s="233"/>
      <c r="Q3993" s="154"/>
      <c r="R3993" s="154"/>
      <c r="S3993" s="154"/>
      <c r="T3993" s="154"/>
      <c r="U3993" s="236"/>
      <c r="V3993" s="225"/>
      <c r="W3993" s="246"/>
      <c r="X3993" s="247"/>
      <c r="Y3993" s="248"/>
      <c r="Z3993" s="249"/>
      <c r="AA3993" s="249"/>
      <c r="AB3993" s="256"/>
      <c r="AC3993" s="256"/>
      <c r="AD3993" s="230"/>
      <c r="AE3993" s="251"/>
      <c r="AF3993" s="252"/>
      <c r="AG3993" s="255"/>
      <c r="AH3993" s="253"/>
      <c r="AI3993" s="230"/>
      <c r="AJ3993" s="230"/>
      <c r="AK3993" s="230"/>
      <c r="AL3993" s="230"/>
      <c r="AM3993" s="230"/>
      <c r="AN3993" s="230"/>
      <c r="AO3993" s="230"/>
      <c r="AP3993" s="230"/>
      <c r="AQ3993" s="230"/>
      <c r="AR3993" s="249"/>
      <c r="AS3993" s="230"/>
      <c r="AT3993" s="230"/>
      <c r="AU3993" s="230"/>
      <c r="AV3993" s="230"/>
      <c r="AW3993" s="230"/>
      <c r="AX3993" s="230"/>
      <c r="AY3993" s="230"/>
      <c r="AZ3993" s="230"/>
      <c r="BA3993" s="230"/>
      <c r="BB3993" s="230"/>
      <c r="BC3993" s="230"/>
      <c r="BD3993" s="230"/>
      <c r="BE3993" s="230"/>
      <c r="BF3993" s="230"/>
      <c r="BG3993" s="230"/>
      <c r="BH3993" s="230"/>
      <c r="BI3993" s="230"/>
      <c r="BJ3993" s="230"/>
      <c r="BK3993" s="230"/>
      <c r="BL3993" s="230"/>
      <c r="BM3993" s="230"/>
      <c r="BN3993" s="230"/>
      <c r="BO3993" s="230"/>
      <c r="BP3993" s="230"/>
      <c r="BQ3993" s="230"/>
      <c r="BR3993" s="230"/>
      <c r="BS3993" s="230"/>
      <c r="BT3993" s="230"/>
      <c r="BU3993" s="230"/>
      <c r="BV3993" s="230"/>
      <c r="BW3993" s="230"/>
      <c r="BX3993" s="230"/>
      <c r="BY3993" s="230"/>
      <c r="BZ3993" s="230"/>
      <c r="CA3993" s="230"/>
      <c r="CB3993" s="230"/>
      <c r="CC3993" s="230"/>
      <c r="CD3993" s="230"/>
      <c r="CE3993" s="230"/>
      <c r="CF3993" s="230"/>
      <c r="CG3993" s="230"/>
      <c r="CH3993" s="230"/>
      <c r="CI3993" s="230"/>
      <c r="CJ3993" s="230"/>
    </row>
    <row r="3994" spans="1:88" ht="14.25" customHeight="1">
      <c r="A3994" s="123"/>
      <c r="B3994" s="122"/>
      <c r="C3994" s="123"/>
      <c r="E3994" s="224"/>
      <c r="F3994" s="224"/>
      <c r="G3994" s="224"/>
      <c r="H3994" s="224"/>
      <c r="I3994" s="232"/>
      <c r="J3994" s="224"/>
      <c r="K3994" s="224"/>
      <c r="L3994" s="224"/>
      <c r="M3994" s="233"/>
      <c r="N3994" s="224"/>
      <c r="P3994" s="233"/>
      <c r="Q3994" s="154"/>
      <c r="R3994" s="154"/>
      <c r="S3994" s="154"/>
      <c r="T3994" s="154"/>
      <c r="U3994" s="236"/>
      <c r="V3994" s="225"/>
      <c r="W3994" s="246"/>
      <c r="X3994" s="247"/>
      <c r="Y3994" s="248"/>
      <c r="Z3994" s="249"/>
      <c r="AA3994" s="249"/>
      <c r="AB3994" s="256"/>
      <c r="AC3994" s="256"/>
      <c r="AD3994" s="230"/>
      <c r="AE3994" s="251"/>
      <c r="AF3994" s="252"/>
      <c r="AG3994" s="255"/>
      <c r="AH3994" s="253"/>
      <c r="AI3994" s="230"/>
      <c r="AJ3994" s="230"/>
      <c r="AK3994" s="230"/>
      <c r="AL3994" s="230"/>
      <c r="AM3994" s="230"/>
      <c r="AN3994" s="230"/>
      <c r="AO3994" s="230"/>
      <c r="AP3994" s="230"/>
      <c r="AQ3994" s="230"/>
      <c r="AR3994" s="249"/>
      <c r="AS3994" s="230"/>
      <c r="AT3994" s="230"/>
      <c r="AU3994" s="230"/>
      <c r="AV3994" s="230"/>
      <c r="AW3994" s="230"/>
      <c r="AX3994" s="230"/>
      <c r="AY3994" s="230"/>
      <c r="AZ3994" s="230"/>
      <c r="BA3994" s="230"/>
      <c r="BB3994" s="230"/>
      <c r="BC3994" s="230"/>
      <c r="BD3994" s="230"/>
      <c r="BE3994" s="230"/>
      <c r="BF3994" s="230"/>
      <c r="BG3994" s="230"/>
      <c r="BH3994" s="230"/>
      <c r="BI3994" s="230"/>
      <c r="BJ3994" s="230"/>
      <c r="BK3994" s="230"/>
      <c r="BL3994" s="230"/>
      <c r="BM3994" s="230"/>
      <c r="BN3994" s="230"/>
      <c r="BO3994" s="230"/>
      <c r="BP3994" s="230"/>
      <c r="BQ3994" s="230"/>
      <c r="BR3994" s="230"/>
      <c r="BS3994" s="230"/>
      <c r="BT3994" s="230"/>
      <c r="BU3994" s="230"/>
      <c r="BV3994" s="230"/>
      <c r="BW3994" s="230"/>
      <c r="BX3994" s="230"/>
      <c r="BY3994" s="230"/>
      <c r="BZ3994" s="230"/>
      <c r="CA3994" s="230"/>
      <c r="CB3994" s="230"/>
      <c r="CC3994" s="230"/>
      <c r="CD3994" s="230"/>
      <c r="CE3994" s="230"/>
      <c r="CF3994" s="230"/>
      <c r="CG3994" s="230"/>
      <c r="CH3994" s="230"/>
      <c r="CI3994" s="230"/>
      <c r="CJ3994" s="230"/>
    </row>
    <row r="3995" spans="1:88" ht="14.25" customHeight="1">
      <c r="A3995" s="123"/>
      <c r="B3995" s="122"/>
      <c r="C3995" s="123"/>
      <c r="E3995" s="224"/>
      <c r="F3995" s="224"/>
      <c r="G3995" s="224"/>
      <c r="H3995" s="224"/>
      <c r="I3995" s="232"/>
      <c r="J3995" s="224"/>
      <c r="K3995" s="224"/>
      <c r="L3995" s="224"/>
      <c r="M3995" s="233"/>
      <c r="N3995" s="224"/>
      <c r="P3995" s="233"/>
      <c r="Q3995" s="154"/>
      <c r="R3995" s="154"/>
      <c r="S3995" s="154"/>
      <c r="T3995" s="154"/>
      <c r="U3995" s="236"/>
      <c r="V3995" s="225"/>
      <c r="W3995" s="246"/>
      <c r="X3995" s="247"/>
      <c r="Y3995" s="248"/>
      <c r="Z3995" s="249"/>
      <c r="AA3995" s="249"/>
      <c r="AB3995" s="256"/>
      <c r="AC3995" s="256"/>
      <c r="AD3995" s="230"/>
      <c r="AE3995" s="251"/>
      <c r="AF3995" s="252"/>
      <c r="AG3995" s="255"/>
      <c r="AH3995" s="253"/>
      <c r="AI3995" s="230"/>
      <c r="AJ3995" s="230"/>
      <c r="AK3995" s="230"/>
      <c r="AL3995" s="230"/>
      <c r="AM3995" s="230"/>
      <c r="AN3995" s="230"/>
      <c r="AO3995" s="230"/>
      <c r="AP3995" s="230"/>
      <c r="AQ3995" s="230"/>
      <c r="AR3995" s="249"/>
      <c r="AS3995" s="230"/>
      <c r="AT3995" s="230"/>
      <c r="AU3995" s="230"/>
      <c r="AV3995" s="230"/>
      <c r="AW3995" s="230"/>
      <c r="AX3995" s="230"/>
      <c r="AY3995" s="230"/>
      <c r="AZ3995" s="230"/>
      <c r="BA3995" s="230"/>
      <c r="BB3995" s="230"/>
      <c r="BC3995" s="230"/>
      <c r="BD3995" s="230"/>
      <c r="BE3995" s="230"/>
      <c r="BF3995" s="230"/>
      <c r="BG3995" s="230"/>
      <c r="BH3995" s="230"/>
      <c r="BI3995" s="230"/>
      <c r="BJ3995" s="230"/>
      <c r="BK3995" s="230"/>
      <c r="BL3995" s="230"/>
      <c r="BM3995" s="230"/>
      <c r="BN3995" s="230"/>
      <c r="BO3995" s="230"/>
      <c r="BP3995" s="230"/>
      <c r="BQ3995" s="230"/>
      <c r="BR3995" s="230"/>
      <c r="BS3995" s="230"/>
      <c r="BT3995" s="230"/>
      <c r="BU3995" s="230"/>
      <c r="BV3995" s="230"/>
      <c r="BW3995" s="230"/>
      <c r="BX3995" s="230"/>
      <c r="BY3995" s="230"/>
      <c r="BZ3995" s="230"/>
      <c r="CA3995" s="230"/>
      <c r="CB3995" s="230"/>
      <c r="CC3995" s="230"/>
      <c r="CD3995" s="230"/>
      <c r="CE3995" s="230"/>
      <c r="CF3995" s="230"/>
      <c r="CG3995" s="230"/>
      <c r="CH3995" s="230"/>
      <c r="CI3995" s="230"/>
      <c r="CJ3995" s="230"/>
    </row>
    <row r="3996" spans="1:88" ht="14.25" customHeight="1">
      <c r="A3996" s="123"/>
      <c r="B3996" s="122"/>
      <c r="C3996" s="123"/>
      <c r="E3996" s="224"/>
      <c r="F3996" s="224"/>
      <c r="G3996" s="224"/>
      <c r="H3996" s="224"/>
      <c r="I3996" s="232"/>
      <c r="J3996" s="224"/>
      <c r="K3996" s="224"/>
      <c r="L3996" s="224"/>
      <c r="M3996" s="233"/>
      <c r="N3996" s="224"/>
      <c r="P3996" s="233"/>
      <c r="Q3996" s="154"/>
      <c r="R3996" s="154"/>
      <c r="S3996" s="154"/>
      <c r="T3996" s="154"/>
      <c r="U3996" s="236"/>
      <c r="V3996" s="225"/>
      <c r="W3996" s="246"/>
      <c r="X3996" s="247"/>
      <c r="Y3996" s="248"/>
      <c r="Z3996" s="249"/>
      <c r="AA3996" s="249"/>
      <c r="AB3996" s="256"/>
      <c r="AC3996" s="256"/>
      <c r="AD3996" s="230"/>
      <c r="AE3996" s="251"/>
      <c r="AF3996" s="252"/>
      <c r="AG3996" s="255"/>
      <c r="AH3996" s="253"/>
      <c r="AI3996" s="230"/>
      <c r="AJ3996" s="230"/>
      <c r="AK3996" s="230"/>
      <c r="AL3996" s="230"/>
      <c r="AM3996" s="230"/>
      <c r="AN3996" s="230"/>
      <c r="AO3996" s="230"/>
      <c r="AP3996" s="230"/>
      <c r="AQ3996" s="230"/>
      <c r="AR3996" s="249"/>
      <c r="AS3996" s="230"/>
      <c r="AT3996" s="230"/>
      <c r="AU3996" s="230"/>
      <c r="AV3996" s="230"/>
      <c r="AW3996" s="230"/>
      <c r="AX3996" s="230"/>
      <c r="AY3996" s="230"/>
      <c r="AZ3996" s="230"/>
      <c r="BA3996" s="230"/>
      <c r="BB3996" s="230"/>
      <c r="BC3996" s="230"/>
      <c r="BD3996" s="230"/>
      <c r="BE3996" s="230"/>
      <c r="BF3996" s="230"/>
      <c r="BG3996" s="230"/>
      <c r="BH3996" s="230"/>
      <c r="BI3996" s="230"/>
      <c r="BJ3996" s="230"/>
      <c r="BK3996" s="230"/>
      <c r="BL3996" s="230"/>
      <c r="BM3996" s="230"/>
      <c r="BN3996" s="230"/>
      <c r="BO3996" s="230"/>
      <c r="BP3996" s="230"/>
      <c r="BQ3996" s="230"/>
      <c r="BR3996" s="230"/>
      <c r="BS3996" s="230"/>
      <c r="BT3996" s="230"/>
      <c r="BU3996" s="230"/>
      <c r="BV3996" s="230"/>
      <c r="BW3996" s="230"/>
      <c r="BX3996" s="230"/>
      <c r="BY3996" s="230"/>
      <c r="BZ3996" s="230"/>
      <c r="CA3996" s="230"/>
      <c r="CB3996" s="230"/>
      <c r="CC3996" s="230"/>
      <c r="CD3996" s="230"/>
      <c r="CE3996" s="230"/>
      <c r="CF3996" s="230"/>
      <c r="CG3996" s="230"/>
      <c r="CH3996" s="230"/>
      <c r="CI3996" s="230"/>
      <c r="CJ3996" s="230"/>
    </row>
    <row r="3997" spans="1:88" ht="14.25" customHeight="1">
      <c r="A3997" s="123"/>
      <c r="B3997" s="122"/>
      <c r="C3997" s="123"/>
      <c r="E3997" s="224"/>
      <c r="F3997" s="224"/>
      <c r="G3997" s="224"/>
      <c r="H3997" s="224"/>
      <c r="I3997" s="232"/>
      <c r="J3997" s="224"/>
      <c r="K3997" s="224"/>
      <c r="L3997" s="224"/>
      <c r="M3997" s="233"/>
      <c r="N3997" s="224"/>
      <c r="P3997" s="233"/>
      <c r="Q3997" s="154"/>
      <c r="R3997" s="154"/>
      <c r="S3997" s="154"/>
      <c r="T3997" s="154"/>
      <c r="U3997" s="236"/>
      <c r="V3997" s="225"/>
      <c r="W3997" s="246"/>
      <c r="X3997" s="247"/>
      <c r="Y3997" s="248"/>
      <c r="Z3997" s="249"/>
      <c r="AA3997" s="249"/>
      <c r="AB3997" s="256"/>
      <c r="AC3997" s="256"/>
      <c r="AD3997" s="230"/>
      <c r="AE3997" s="251"/>
      <c r="AF3997" s="252"/>
      <c r="AG3997" s="255"/>
      <c r="AH3997" s="253"/>
      <c r="AI3997" s="230"/>
      <c r="AJ3997" s="230"/>
      <c r="AK3997" s="230"/>
      <c r="AL3997" s="230"/>
      <c r="AM3997" s="230"/>
      <c r="AN3997" s="230"/>
      <c r="AO3997" s="230"/>
      <c r="AP3997" s="230"/>
      <c r="AQ3997" s="230"/>
      <c r="AR3997" s="249"/>
      <c r="AS3997" s="230"/>
      <c r="AT3997" s="230"/>
      <c r="AU3997" s="230"/>
      <c r="AV3997" s="230"/>
      <c r="AW3997" s="230"/>
      <c r="AX3997" s="230"/>
      <c r="AY3997" s="230"/>
      <c r="AZ3997" s="230"/>
      <c r="BA3997" s="230"/>
      <c r="BB3997" s="230"/>
      <c r="BC3997" s="230"/>
      <c r="BD3997" s="230"/>
      <c r="BE3997" s="230"/>
      <c r="BF3997" s="230"/>
      <c r="BG3997" s="230"/>
      <c r="BH3997" s="230"/>
      <c r="BI3997" s="230"/>
      <c r="BJ3997" s="230"/>
      <c r="BK3997" s="230"/>
      <c r="BL3997" s="230"/>
      <c r="BM3997" s="230"/>
      <c r="BN3997" s="230"/>
      <c r="BO3997" s="230"/>
      <c r="BP3997" s="230"/>
      <c r="BQ3997" s="230"/>
      <c r="BR3997" s="230"/>
      <c r="BS3997" s="230"/>
      <c r="BT3997" s="230"/>
      <c r="BU3997" s="230"/>
      <c r="BV3997" s="230"/>
      <c r="BW3997" s="230"/>
      <c r="BX3997" s="230"/>
      <c r="BY3997" s="230"/>
      <c r="BZ3997" s="230"/>
      <c r="CA3997" s="230"/>
      <c r="CB3997" s="230"/>
      <c r="CC3997" s="230"/>
      <c r="CD3997" s="230"/>
      <c r="CE3997" s="230"/>
      <c r="CF3997" s="230"/>
      <c r="CG3997" s="230"/>
      <c r="CH3997" s="230"/>
      <c r="CI3997" s="230"/>
      <c r="CJ3997" s="230"/>
    </row>
    <row r="3998" spans="1:88" ht="14.25" customHeight="1">
      <c r="A3998" s="123"/>
      <c r="B3998" s="122"/>
      <c r="C3998" s="123"/>
      <c r="E3998" s="224"/>
      <c r="F3998" s="224"/>
      <c r="G3998" s="224"/>
      <c r="H3998" s="224"/>
      <c r="I3998" s="232"/>
      <c r="J3998" s="224"/>
      <c r="K3998" s="224"/>
      <c r="L3998" s="224"/>
      <c r="M3998" s="233"/>
      <c r="N3998" s="224"/>
      <c r="P3998" s="233"/>
      <c r="Q3998" s="154"/>
      <c r="R3998" s="154"/>
      <c r="S3998" s="154"/>
      <c r="T3998" s="154"/>
      <c r="U3998" s="236"/>
      <c r="V3998" s="225"/>
      <c r="W3998" s="246"/>
      <c r="X3998" s="247"/>
      <c r="Y3998" s="248"/>
      <c r="Z3998" s="249"/>
      <c r="AA3998" s="249"/>
      <c r="AB3998" s="256"/>
      <c r="AC3998" s="256"/>
      <c r="AD3998" s="230"/>
      <c r="AE3998" s="251"/>
      <c r="AF3998" s="252"/>
      <c r="AG3998" s="255"/>
      <c r="AH3998" s="253"/>
      <c r="AI3998" s="230"/>
      <c r="AJ3998" s="230"/>
      <c r="AK3998" s="230"/>
      <c r="AL3998" s="230"/>
      <c r="AM3998" s="230"/>
      <c r="AN3998" s="230"/>
      <c r="AO3998" s="230"/>
      <c r="AP3998" s="230"/>
      <c r="AQ3998" s="230"/>
      <c r="AR3998" s="249"/>
      <c r="AS3998" s="230"/>
      <c r="AT3998" s="230"/>
      <c r="AU3998" s="230"/>
      <c r="AV3998" s="230"/>
      <c r="AW3998" s="230"/>
      <c r="AX3998" s="230"/>
      <c r="AY3998" s="230"/>
      <c r="AZ3998" s="230"/>
      <c r="BA3998" s="230"/>
      <c r="BB3998" s="230"/>
      <c r="BC3998" s="230"/>
      <c r="BD3998" s="230"/>
      <c r="BE3998" s="230"/>
      <c r="BF3998" s="230"/>
      <c r="BG3998" s="230"/>
      <c r="BH3998" s="230"/>
      <c r="BI3998" s="230"/>
      <c r="BJ3998" s="230"/>
      <c r="BK3998" s="230"/>
      <c r="BL3998" s="230"/>
      <c r="BM3998" s="230"/>
      <c r="BN3998" s="230"/>
      <c r="BO3998" s="230"/>
      <c r="BP3998" s="230"/>
      <c r="BQ3998" s="230"/>
      <c r="BR3998" s="230"/>
      <c r="BS3998" s="230"/>
      <c r="BT3998" s="230"/>
      <c r="BU3998" s="230"/>
      <c r="BV3998" s="230"/>
      <c r="BW3998" s="230"/>
      <c r="BX3998" s="230"/>
      <c r="BY3998" s="230"/>
      <c r="BZ3998" s="230"/>
      <c r="CA3998" s="230"/>
      <c r="CB3998" s="230"/>
      <c r="CC3998" s="230"/>
      <c r="CD3998" s="230"/>
      <c r="CE3998" s="230"/>
      <c r="CF3998" s="230"/>
      <c r="CG3998" s="230"/>
      <c r="CH3998" s="230"/>
      <c r="CI3998" s="230"/>
      <c r="CJ3998" s="230"/>
    </row>
    <row r="3999" spans="1:88" ht="14.25" customHeight="1">
      <c r="A3999" s="123"/>
      <c r="B3999" s="122"/>
      <c r="C3999" s="123"/>
      <c r="E3999" s="224"/>
      <c r="F3999" s="224"/>
      <c r="G3999" s="224"/>
      <c r="H3999" s="224"/>
      <c r="I3999" s="232"/>
      <c r="J3999" s="224"/>
      <c r="K3999" s="224"/>
      <c r="L3999" s="224"/>
      <c r="M3999" s="233"/>
      <c r="N3999" s="224"/>
      <c r="P3999" s="233"/>
      <c r="Q3999" s="154"/>
      <c r="R3999" s="154"/>
      <c r="S3999" s="154"/>
      <c r="T3999" s="154"/>
      <c r="U3999" s="236"/>
      <c r="V3999" s="225"/>
      <c r="W3999" s="246"/>
      <c r="X3999" s="247"/>
      <c r="Y3999" s="248"/>
      <c r="Z3999" s="249"/>
      <c r="AA3999" s="249"/>
      <c r="AB3999" s="256"/>
      <c r="AC3999" s="256"/>
      <c r="AD3999" s="230"/>
      <c r="AE3999" s="251"/>
      <c r="AF3999" s="252"/>
      <c r="AG3999" s="255"/>
      <c r="AH3999" s="253"/>
      <c r="AI3999" s="230"/>
      <c r="AJ3999" s="230"/>
      <c r="AK3999" s="230"/>
      <c r="AL3999" s="230"/>
      <c r="AM3999" s="230"/>
      <c r="AN3999" s="230"/>
      <c r="AO3999" s="230"/>
      <c r="AP3999" s="230"/>
      <c r="AQ3999" s="230"/>
      <c r="AR3999" s="249"/>
      <c r="AS3999" s="230"/>
      <c r="AT3999" s="230"/>
      <c r="AU3999" s="230"/>
      <c r="AV3999" s="230"/>
      <c r="AW3999" s="230"/>
      <c r="AX3999" s="230"/>
      <c r="AY3999" s="230"/>
      <c r="AZ3999" s="230"/>
      <c r="BA3999" s="230"/>
      <c r="BB3999" s="230"/>
      <c r="BC3999" s="230"/>
      <c r="BD3999" s="230"/>
      <c r="BE3999" s="230"/>
      <c r="BF3999" s="230"/>
      <c r="BG3999" s="230"/>
      <c r="BH3999" s="230"/>
      <c r="BI3999" s="230"/>
      <c r="BJ3999" s="230"/>
      <c r="BK3999" s="230"/>
      <c r="BL3999" s="230"/>
      <c r="BM3999" s="230"/>
      <c r="BN3999" s="230"/>
      <c r="BO3999" s="230"/>
      <c r="BP3999" s="230"/>
      <c r="BQ3999" s="230"/>
      <c r="BR3999" s="230"/>
      <c r="BS3999" s="230"/>
      <c r="BT3999" s="230"/>
      <c r="BU3999" s="230"/>
      <c r="BV3999" s="230"/>
      <c r="BW3999" s="230"/>
      <c r="BX3999" s="230"/>
      <c r="BY3999" s="230"/>
      <c r="BZ3999" s="230"/>
      <c r="CA3999" s="230"/>
      <c r="CB3999" s="230"/>
      <c r="CC3999" s="230"/>
      <c r="CD3999" s="230"/>
      <c r="CE3999" s="230"/>
      <c r="CF3999" s="230"/>
      <c r="CG3999" s="230"/>
      <c r="CH3999" s="230"/>
      <c r="CI3999" s="230"/>
      <c r="CJ3999" s="230"/>
    </row>
    <row r="4000" spans="1:88" ht="14.25" customHeight="1">
      <c r="A4000" s="123"/>
      <c r="B4000" s="122"/>
      <c r="C4000" s="123"/>
      <c r="E4000" s="224"/>
      <c r="F4000" s="224"/>
      <c r="G4000" s="224"/>
      <c r="H4000" s="224"/>
      <c r="I4000" s="232"/>
      <c r="J4000" s="224"/>
      <c r="K4000" s="224"/>
      <c r="L4000" s="224"/>
      <c r="M4000" s="233"/>
      <c r="N4000" s="224"/>
      <c r="P4000" s="233"/>
      <c r="Q4000" s="154"/>
      <c r="R4000" s="154"/>
      <c r="S4000" s="154"/>
      <c r="T4000" s="154"/>
      <c r="U4000" s="236"/>
      <c r="V4000" s="225"/>
      <c r="W4000" s="246"/>
      <c r="X4000" s="247"/>
      <c r="Y4000" s="248"/>
      <c r="Z4000" s="249"/>
      <c r="AA4000" s="249"/>
      <c r="AB4000" s="256"/>
      <c r="AC4000" s="256"/>
      <c r="AD4000" s="230"/>
      <c r="AE4000" s="251"/>
      <c r="AF4000" s="252"/>
      <c r="AG4000" s="255"/>
      <c r="AH4000" s="253"/>
      <c r="AI4000" s="230"/>
      <c r="AJ4000" s="230"/>
      <c r="AK4000" s="230"/>
      <c r="AL4000" s="230"/>
      <c r="AM4000" s="230"/>
      <c r="AN4000" s="230"/>
      <c r="AO4000" s="230"/>
      <c r="AP4000" s="230"/>
      <c r="AQ4000" s="230"/>
      <c r="AR4000" s="249"/>
      <c r="AS4000" s="230"/>
      <c r="AT4000" s="230"/>
      <c r="AU4000" s="230"/>
      <c r="AV4000" s="230"/>
      <c r="AW4000" s="230"/>
      <c r="AX4000" s="230"/>
      <c r="AY4000" s="230"/>
      <c r="AZ4000" s="230"/>
      <c r="BA4000" s="230"/>
      <c r="BB4000" s="230"/>
      <c r="BC4000" s="230"/>
      <c r="BD4000" s="230"/>
      <c r="BE4000" s="230"/>
      <c r="BF4000" s="230"/>
      <c r="BG4000" s="230"/>
      <c r="BH4000" s="230"/>
      <c r="BI4000" s="230"/>
      <c r="BJ4000" s="230"/>
      <c r="BK4000" s="230"/>
      <c r="BL4000" s="230"/>
      <c r="BM4000" s="230"/>
      <c r="BN4000" s="230"/>
      <c r="BO4000" s="230"/>
      <c r="BP4000" s="230"/>
      <c r="BQ4000" s="230"/>
      <c r="BR4000" s="230"/>
      <c r="BS4000" s="230"/>
      <c r="BT4000" s="230"/>
      <c r="BU4000" s="230"/>
      <c r="BV4000" s="230"/>
      <c r="BW4000" s="230"/>
      <c r="BX4000" s="230"/>
      <c r="BY4000" s="230"/>
      <c r="BZ4000" s="230"/>
      <c r="CA4000" s="230"/>
      <c r="CB4000" s="230"/>
      <c r="CC4000" s="230"/>
      <c r="CD4000" s="230"/>
      <c r="CE4000" s="230"/>
      <c r="CF4000" s="230"/>
      <c r="CG4000" s="230"/>
      <c r="CH4000" s="230"/>
      <c r="CI4000" s="230"/>
      <c r="CJ4000" s="230"/>
    </row>
    <row r="4001" spans="1:88" ht="14.25" customHeight="1">
      <c r="A4001" s="123"/>
      <c r="B4001" s="122"/>
      <c r="C4001" s="123"/>
      <c r="E4001" s="224"/>
      <c r="F4001" s="224"/>
      <c r="G4001" s="224"/>
      <c r="H4001" s="224"/>
      <c r="I4001" s="232"/>
      <c r="J4001" s="224"/>
      <c r="K4001" s="224"/>
      <c r="L4001" s="224"/>
      <c r="M4001" s="233"/>
      <c r="N4001" s="224"/>
      <c r="P4001" s="233"/>
      <c r="Q4001" s="154"/>
      <c r="R4001" s="154"/>
      <c r="S4001" s="154"/>
      <c r="T4001" s="154"/>
      <c r="U4001" s="236"/>
      <c r="V4001" s="225"/>
      <c r="W4001" s="246"/>
      <c r="X4001" s="247"/>
      <c r="Y4001" s="248"/>
      <c r="Z4001" s="249"/>
      <c r="AA4001" s="249"/>
      <c r="AB4001" s="256"/>
      <c r="AC4001" s="256"/>
      <c r="AD4001" s="230"/>
      <c r="AE4001" s="251"/>
      <c r="AF4001" s="252"/>
      <c r="AG4001" s="255"/>
      <c r="AH4001" s="253"/>
      <c r="AI4001" s="230"/>
      <c r="AJ4001" s="230"/>
      <c r="AK4001" s="230"/>
      <c r="AL4001" s="230"/>
      <c r="AM4001" s="230"/>
      <c r="AN4001" s="230"/>
      <c r="AO4001" s="230"/>
      <c r="AP4001" s="230"/>
      <c r="AQ4001" s="230"/>
      <c r="AR4001" s="249"/>
      <c r="AS4001" s="230"/>
      <c r="AT4001" s="230"/>
      <c r="AU4001" s="230"/>
      <c r="AV4001" s="230"/>
      <c r="AW4001" s="230"/>
      <c r="AX4001" s="230"/>
      <c r="AY4001" s="230"/>
      <c r="AZ4001" s="230"/>
      <c r="BA4001" s="230"/>
      <c r="BB4001" s="230"/>
      <c r="BC4001" s="230"/>
      <c r="BD4001" s="230"/>
      <c r="BE4001" s="230"/>
      <c r="BF4001" s="230"/>
      <c r="BG4001" s="230"/>
      <c r="BH4001" s="230"/>
      <c r="BI4001" s="230"/>
      <c r="BJ4001" s="230"/>
      <c r="BK4001" s="230"/>
      <c r="BL4001" s="230"/>
      <c r="BM4001" s="230"/>
      <c r="BN4001" s="230"/>
      <c r="BO4001" s="230"/>
      <c r="BP4001" s="230"/>
      <c r="BQ4001" s="230"/>
      <c r="BR4001" s="230"/>
      <c r="BS4001" s="230"/>
      <c r="BT4001" s="230"/>
      <c r="BU4001" s="230"/>
      <c r="BV4001" s="230"/>
      <c r="BW4001" s="230"/>
      <c r="BX4001" s="230"/>
      <c r="BY4001" s="230"/>
      <c r="BZ4001" s="230"/>
      <c r="CA4001" s="230"/>
      <c r="CB4001" s="230"/>
      <c r="CC4001" s="230"/>
      <c r="CD4001" s="230"/>
      <c r="CE4001" s="230"/>
      <c r="CF4001" s="230"/>
      <c r="CG4001" s="230"/>
      <c r="CH4001" s="230"/>
      <c r="CI4001" s="230"/>
      <c r="CJ4001" s="230"/>
    </row>
    <row r="4002" spans="1:88" ht="14.25" customHeight="1">
      <c r="A4002" s="123"/>
      <c r="B4002" s="122"/>
      <c r="C4002" s="123"/>
      <c r="E4002" s="224"/>
      <c r="F4002" s="224"/>
      <c r="G4002" s="224"/>
      <c r="H4002" s="224"/>
      <c r="I4002" s="232"/>
      <c r="J4002" s="224"/>
      <c r="K4002" s="224"/>
      <c r="L4002" s="224"/>
      <c r="M4002" s="233"/>
      <c r="N4002" s="224"/>
      <c r="P4002" s="233"/>
      <c r="Q4002" s="154"/>
      <c r="R4002" s="154"/>
      <c r="S4002" s="154"/>
      <c r="T4002" s="154"/>
      <c r="U4002" s="236"/>
      <c r="V4002" s="225"/>
      <c r="W4002" s="246"/>
      <c r="X4002" s="247"/>
      <c r="Y4002" s="248"/>
      <c r="Z4002" s="249"/>
      <c r="AA4002" s="249"/>
      <c r="AB4002" s="256"/>
      <c r="AC4002" s="256"/>
      <c r="AD4002" s="230"/>
      <c r="AE4002" s="251"/>
      <c r="AF4002" s="252"/>
      <c r="AG4002" s="255"/>
      <c r="AH4002" s="253"/>
      <c r="AI4002" s="230"/>
      <c r="AJ4002" s="230"/>
      <c r="AK4002" s="230"/>
      <c r="AL4002" s="230"/>
      <c r="AM4002" s="230"/>
      <c r="AN4002" s="230"/>
      <c r="AO4002" s="230"/>
      <c r="AP4002" s="230"/>
      <c r="AQ4002" s="230"/>
      <c r="AR4002" s="249"/>
      <c r="AS4002" s="230"/>
      <c r="AT4002" s="230"/>
      <c r="AU4002" s="230"/>
      <c r="AV4002" s="230"/>
      <c r="AW4002" s="230"/>
      <c r="AX4002" s="230"/>
      <c r="AY4002" s="230"/>
      <c r="AZ4002" s="230"/>
      <c r="BA4002" s="230"/>
      <c r="BB4002" s="230"/>
      <c r="BC4002" s="230"/>
      <c r="BD4002" s="230"/>
      <c r="BE4002" s="230"/>
      <c r="BF4002" s="230"/>
      <c r="BG4002" s="230"/>
      <c r="BH4002" s="230"/>
      <c r="BI4002" s="230"/>
      <c r="BJ4002" s="230"/>
      <c r="BK4002" s="230"/>
      <c r="BL4002" s="230"/>
      <c r="BM4002" s="230"/>
      <c r="BN4002" s="230"/>
      <c r="BO4002" s="230"/>
      <c r="BP4002" s="230"/>
      <c r="BQ4002" s="230"/>
      <c r="BR4002" s="230"/>
      <c r="BS4002" s="230"/>
      <c r="BT4002" s="230"/>
      <c r="BU4002" s="230"/>
      <c r="BV4002" s="230"/>
      <c r="BW4002" s="230"/>
      <c r="BX4002" s="230"/>
      <c r="BY4002" s="230"/>
      <c r="BZ4002" s="230"/>
      <c r="CA4002" s="230"/>
      <c r="CB4002" s="230"/>
      <c r="CC4002" s="230"/>
      <c r="CD4002" s="230"/>
      <c r="CE4002" s="230"/>
      <c r="CF4002" s="230"/>
      <c r="CG4002" s="230"/>
      <c r="CH4002" s="230"/>
      <c r="CI4002" s="230"/>
      <c r="CJ4002" s="230"/>
    </row>
    <row r="4003" spans="1:88" ht="14.25" customHeight="1">
      <c r="A4003" s="123"/>
      <c r="B4003" s="122"/>
      <c r="C4003" s="123"/>
      <c r="E4003" s="224"/>
      <c r="F4003" s="224"/>
      <c r="G4003" s="224"/>
      <c r="H4003" s="224"/>
      <c r="I4003" s="232"/>
      <c r="J4003" s="224"/>
      <c r="K4003" s="224"/>
      <c r="L4003" s="224"/>
      <c r="M4003" s="233"/>
      <c r="N4003" s="224"/>
      <c r="P4003" s="233"/>
      <c r="Q4003" s="154"/>
      <c r="R4003" s="154"/>
      <c r="S4003" s="154"/>
      <c r="T4003" s="154"/>
      <c r="U4003" s="236"/>
      <c r="V4003" s="225"/>
      <c r="W4003" s="246"/>
      <c r="X4003" s="247"/>
      <c r="Y4003" s="248"/>
      <c r="Z4003" s="249"/>
      <c r="AA4003" s="249"/>
      <c r="AB4003" s="256"/>
      <c r="AC4003" s="256"/>
      <c r="AD4003" s="230"/>
      <c r="AE4003" s="251"/>
      <c r="AF4003" s="252"/>
      <c r="AG4003" s="255"/>
      <c r="AH4003" s="253"/>
      <c r="AI4003" s="230"/>
      <c r="AJ4003" s="230"/>
      <c r="AK4003" s="230"/>
      <c r="AL4003" s="230"/>
      <c r="AM4003" s="230"/>
      <c r="AN4003" s="230"/>
      <c r="AO4003" s="230"/>
      <c r="AP4003" s="230"/>
      <c r="AQ4003" s="230"/>
      <c r="AR4003" s="249"/>
      <c r="AS4003" s="230"/>
      <c r="AT4003" s="230"/>
      <c r="AU4003" s="230"/>
      <c r="AV4003" s="230"/>
      <c r="AW4003" s="230"/>
      <c r="AX4003" s="230"/>
      <c r="AY4003" s="230"/>
      <c r="AZ4003" s="230"/>
      <c r="BA4003" s="230"/>
      <c r="BB4003" s="230"/>
      <c r="BC4003" s="230"/>
      <c r="BD4003" s="230"/>
      <c r="BE4003" s="230"/>
      <c r="BF4003" s="230"/>
      <c r="BG4003" s="230"/>
      <c r="BH4003" s="230"/>
      <c r="BI4003" s="230"/>
      <c r="BJ4003" s="230"/>
      <c r="BK4003" s="230"/>
      <c r="BL4003" s="230"/>
      <c r="BM4003" s="230"/>
      <c r="BN4003" s="230"/>
      <c r="BO4003" s="230"/>
      <c r="BP4003" s="230"/>
      <c r="BQ4003" s="230"/>
      <c r="BR4003" s="230"/>
      <c r="BS4003" s="230"/>
      <c r="BT4003" s="230"/>
      <c r="BU4003" s="230"/>
      <c r="BV4003" s="230"/>
      <c r="BW4003" s="230"/>
      <c r="BX4003" s="230"/>
      <c r="BY4003" s="230"/>
      <c r="BZ4003" s="230"/>
      <c r="CA4003" s="230"/>
      <c r="CB4003" s="230"/>
      <c r="CC4003" s="230"/>
      <c r="CD4003" s="230"/>
      <c r="CE4003" s="230"/>
      <c r="CF4003" s="230"/>
      <c r="CG4003" s="230"/>
      <c r="CH4003" s="230"/>
      <c r="CI4003" s="230"/>
      <c r="CJ4003" s="230"/>
    </row>
    <row r="4004" spans="1:88" ht="14.25" customHeight="1">
      <c r="A4004" s="123"/>
      <c r="B4004" s="122"/>
      <c r="C4004" s="123"/>
      <c r="E4004" s="224"/>
      <c r="F4004" s="224"/>
      <c r="G4004" s="224"/>
      <c r="H4004" s="224"/>
      <c r="I4004" s="232"/>
      <c r="J4004" s="224"/>
      <c r="K4004" s="224"/>
      <c r="L4004" s="224"/>
      <c r="M4004" s="233"/>
      <c r="N4004" s="224"/>
      <c r="P4004" s="233"/>
      <c r="Q4004" s="154"/>
      <c r="R4004" s="154"/>
      <c r="S4004" s="154"/>
      <c r="T4004" s="154"/>
      <c r="U4004" s="236"/>
      <c r="V4004" s="225"/>
      <c r="W4004" s="246"/>
      <c r="X4004" s="247"/>
      <c r="Y4004" s="248"/>
      <c r="Z4004" s="249"/>
      <c r="AA4004" s="249"/>
      <c r="AB4004" s="256"/>
      <c r="AC4004" s="256"/>
      <c r="AD4004" s="230"/>
      <c r="AE4004" s="251"/>
      <c r="AF4004" s="252"/>
      <c r="AG4004" s="255"/>
      <c r="AH4004" s="253"/>
      <c r="AI4004" s="230"/>
      <c r="AJ4004" s="230"/>
      <c r="AK4004" s="230"/>
      <c r="AL4004" s="230"/>
      <c r="AM4004" s="230"/>
      <c r="AN4004" s="230"/>
      <c r="AO4004" s="230"/>
      <c r="AP4004" s="230"/>
      <c r="AQ4004" s="230"/>
      <c r="AR4004" s="249"/>
      <c r="AS4004" s="230"/>
      <c r="AT4004" s="230"/>
      <c r="AU4004" s="230"/>
      <c r="AV4004" s="230"/>
      <c r="AW4004" s="230"/>
      <c r="AX4004" s="230"/>
      <c r="AY4004" s="230"/>
      <c r="AZ4004" s="230"/>
      <c r="BA4004" s="230"/>
      <c r="BB4004" s="230"/>
      <c r="BC4004" s="230"/>
      <c r="BD4004" s="230"/>
      <c r="BE4004" s="230"/>
      <c r="BF4004" s="230"/>
      <c r="BG4004" s="230"/>
      <c r="BH4004" s="230"/>
      <c r="BI4004" s="230"/>
      <c r="BJ4004" s="230"/>
      <c r="BK4004" s="230"/>
      <c r="BL4004" s="230"/>
      <c r="BM4004" s="230"/>
      <c r="BN4004" s="230"/>
      <c r="BO4004" s="230"/>
      <c r="BP4004" s="230"/>
      <c r="BQ4004" s="230"/>
      <c r="BR4004" s="230"/>
      <c r="BS4004" s="230"/>
      <c r="BT4004" s="230"/>
      <c r="BU4004" s="230"/>
      <c r="BV4004" s="230"/>
      <c r="BW4004" s="230"/>
      <c r="BX4004" s="230"/>
      <c r="BY4004" s="230"/>
      <c r="BZ4004" s="230"/>
      <c r="CA4004" s="230"/>
      <c r="CB4004" s="230"/>
      <c r="CC4004" s="230"/>
      <c r="CD4004" s="230"/>
      <c r="CE4004" s="230"/>
      <c r="CF4004" s="230"/>
      <c r="CG4004" s="230"/>
      <c r="CH4004" s="230"/>
      <c r="CI4004" s="230"/>
      <c r="CJ4004" s="230"/>
    </row>
    <row r="4005" spans="1:88" ht="14.25" customHeight="1">
      <c r="A4005" s="123"/>
      <c r="B4005" s="122"/>
      <c r="C4005" s="123"/>
      <c r="E4005" s="224"/>
      <c r="F4005" s="224"/>
      <c r="G4005" s="224"/>
      <c r="H4005" s="224"/>
      <c r="I4005" s="232"/>
      <c r="J4005" s="224"/>
      <c r="K4005" s="224"/>
      <c r="L4005" s="224"/>
      <c r="M4005" s="233"/>
      <c r="N4005" s="224"/>
      <c r="P4005" s="233"/>
      <c r="Q4005" s="154"/>
      <c r="R4005" s="154"/>
      <c r="S4005" s="154"/>
      <c r="T4005" s="154"/>
      <c r="U4005" s="236"/>
      <c r="V4005" s="225"/>
      <c r="W4005" s="246"/>
      <c r="X4005" s="247"/>
      <c r="Y4005" s="248"/>
      <c r="Z4005" s="249"/>
      <c r="AA4005" s="249"/>
      <c r="AB4005" s="256"/>
      <c r="AC4005" s="256"/>
      <c r="AD4005" s="230"/>
      <c r="AE4005" s="251"/>
      <c r="AF4005" s="252"/>
      <c r="AG4005" s="255"/>
      <c r="AH4005" s="253"/>
      <c r="AI4005" s="230"/>
      <c r="AJ4005" s="230"/>
      <c r="AK4005" s="230"/>
      <c r="AL4005" s="230"/>
      <c r="AM4005" s="230"/>
      <c r="AN4005" s="230"/>
      <c r="AO4005" s="230"/>
      <c r="AP4005" s="230"/>
      <c r="AQ4005" s="230"/>
      <c r="AR4005" s="249"/>
      <c r="AS4005" s="230"/>
      <c r="AT4005" s="230"/>
      <c r="AU4005" s="230"/>
      <c r="AV4005" s="230"/>
      <c r="AW4005" s="230"/>
      <c r="AX4005" s="230"/>
      <c r="AY4005" s="230"/>
      <c r="AZ4005" s="230"/>
      <c r="BA4005" s="230"/>
      <c r="BB4005" s="230"/>
      <c r="BC4005" s="230"/>
      <c r="BD4005" s="230"/>
      <c r="BE4005" s="230"/>
      <c r="BF4005" s="230"/>
      <c r="BG4005" s="230"/>
      <c r="BH4005" s="230"/>
      <c r="BI4005" s="230"/>
      <c r="BJ4005" s="230"/>
      <c r="BK4005" s="230"/>
      <c r="BL4005" s="230"/>
      <c r="BM4005" s="230"/>
      <c r="BN4005" s="230"/>
      <c r="BO4005" s="230"/>
      <c r="BP4005" s="230"/>
      <c r="BQ4005" s="230"/>
      <c r="BR4005" s="230"/>
      <c r="BS4005" s="230"/>
      <c r="BT4005" s="230"/>
      <c r="BU4005" s="230"/>
      <c r="BV4005" s="230"/>
      <c r="BW4005" s="230"/>
      <c r="BX4005" s="230"/>
      <c r="BY4005" s="230"/>
      <c r="BZ4005" s="230"/>
      <c r="CA4005" s="230"/>
      <c r="CB4005" s="230"/>
      <c r="CC4005" s="230"/>
      <c r="CD4005" s="230"/>
      <c r="CE4005" s="230"/>
      <c r="CF4005" s="230"/>
      <c r="CG4005" s="230"/>
      <c r="CH4005" s="230"/>
      <c r="CI4005" s="230"/>
      <c r="CJ4005" s="230"/>
    </row>
    <row r="4006" spans="1:88" ht="14.25" customHeight="1">
      <c r="A4006" s="123"/>
      <c r="B4006" s="122"/>
      <c r="C4006" s="123"/>
      <c r="E4006" s="224"/>
      <c r="F4006" s="224"/>
      <c r="G4006" s="224"/>
      <c r="H4006" s="224"/>
      <c r="I4006" s="232"/>
      <c r="J4006" s="224"/>
      <c r="K4006" s="224"/>
      <c r="L4006" s="224"/>
      <c r="M4006" s="233"/>
      <c r="N4006" s="224"/>
      <c r="P4006" s="233"/>
      <c r="Q4006" s="154"/>
      <c r="R4006" s="154"/>
      <c r="S4006" s="154"/>
      <c r="T4006" s="154"/>
      <c r="U4006" s="236"/>
      <c r="V4006" s="225"/>
      <c r="W4006" s="246"/>
      <c r="X4006" s="247"/>
      <c r="Y4006" s="248"/>
      <c r="Z4006" s="249"/>
      <c r="AA4006" s="249"/>
      <c r="AB4006" s="256"/>
      <c r="AC4006" s="256"/>
      <c r="AD4006" s="230"/>
      <c r="AE4006" s="251"/>
      <c r="AF4006" s="252"/>
      <c r="AG4006" s="255"/>
      <c r="AH4006" s="253"/>
      <c r="AI4006" s="230"/>
      <c r="AJ4006" s="230"/>
      <c r="AK4006" s="230"/>
      <c r="AL4006" s="230"/>
      <c r="AM4006" s="230"/>
      <c r="AN4006" s="230"/>
      <c r="AO4006" s="230"/>
      <c r="AP4006" s="230"/>
      <c r="AQ4006" s="230"/>
      <c r="AR4006" s="249"/>
      <c r="AS4006" s="230"/>
      <c r="AT4006" s="230"/>
      <c r="AU4006" s="230"/>
      <c r="AV4006" s="230"/>
      <c r="AW4006" s="230"/>
      <c r="AX4006" s="230"/>
      <c r="AY4006" s="230"/>
      <c r="AZ4006" s="230"/>
      <c r="BA4006" s="230"/>
      <c r="BB4006" s="230"/>
      <c r="BC4006" s="230"/>
      <c r="BD4006" s="230"/>
      <c r="BE4006" s="230"/>
      <c r="BF4006" s="230"/>
      <c r="BG4006" s="230"/>
      <c r="BH4006" s="230"/>
      <c r="BI4006" s="230"/>
      <c r="BJ4006" s="230"/>
      <c r="BK4006" s="230"/>
      <c r="BL4006" s="230"/>
      <c r="BM4006" s="230"/>
      <c r="BN4006" s="230"/>
      <c r="BO4006" s="230"/>
      <c r="BP4006" s="230"/>
      <c r="BQ4006" s="230"/>
      <c r="BR4006" s="230"/>
      <c r="BS4006" s="230"/>
      <c r="BT4006" s="230"/>
      <c r="BU4006" s="230"/>
      <c r="BV4006" s="230"/>
      <c r="BW4006" s="230"/>
      <c r="BX4006" s="230"/>
      <c r="BY4006" s="230"/>
      <c r="BZ4006" s="230"/>
      <c r="CA4006" s="230"/>
      <c r="CB4006" s="230"/>
      <c r="CC4006" s="230"/>
      <c r="CD4006" s="230"/>
      <c r="CE4006" s="230"/>
      <c r="CF4006" s="230"/>
      <c r="CG4006" s="230"/>
      <c r="CH4006" s="230"/>
      <c r="CI4006" s="230"/>
      <c r="CJ4006" s="230"/>
    </row>
    <row r="4007" spans="1:88" ht="14.25" customHeight="1">
      <c r="A4007" s="123"/>
      <c r="B4007" s="122"/>
      <c r="C4007" s="123"/>
      <c r="E4007" s="224"/>
      <c r="F4007" s="224"/>
      <c r="G4007" s="224"/>
      <c r="H4007" s="224"/>
      <c r="I4007" s="232"/>
      <c r="J4007" s="224"/>
      <c r="K4007" s="224"/>
      <c r="L4007" s="224"/>
      <c r="M4007" s="233"/>
      <c r="N4007" s="224"/>
      <c r="P4007" s="233"/>
      <c r="Q4007" s="154"/>
      <c r="R4007" s="154"/>
      <c r="S4007" s="154"/>
      <c r="T4007" s="154"/>
      <c r="U4007" s="236"/>
      <c r="V4007" s="225"/>
      <c r="W4007" s="246"/>
      <c r="X4007" s="247"/>
      <c r="Y4007" s="248"/>
      <c r="Z4007" s="249"/>
      <c r="AA4007" s="249"/>
      <c r="AB4007" s="256"/>
      <c r="AC4007" s="256"/>
      <c r="AD4007" s="230"/>
      <c r="AE4007" s="251"/>
      <c r="AF4007" s="252"/>
      <c r="AG4007" s="255"/>
      <c r="AH4007" s="253"/>
      <c r="AI4007" s="230"/>
      <c r="AJ4007" s="230"/>
      <c r="AK4007" s="230"/>
      <c r="AL4007" s="230"/>
      <c r="AM4007" s="230"/>
      <c r="AN4007" s="230"/>
      <c r="AO4007" s="230"/>
      <c r="AP4007" s="230"/>
      <c r="AQ4007" s="230"/>
      <c r="AR4007" s="249"/>
      <c r="AS4007" s="230"/>
      <c r="AT4007" s="230"/>
      <c r="AU4007" s="230"/>
      <c r="AV4007" s="230"/>
      <c r="AW4007" s="230"/>
      <c r="AX4007" s="230"/>
      <c r="AY4007" s="230"/>
      <c r="AZ4007" s="230"/>
      <c r="BA4007" s="230"/>
      <c r="BB4007" s="230"/>
      <c r="BC4007" s="230"/>
      <c r="BD4007" s="230"/>
      <c r="BE4007" s="230"/>
      <c r="BF4007" s="230"/>
      <c r="BG4007" s="230"/>
      <c r="BH4007" s="230"/>
      <c r="BI4007" s="230"/>
      <c r="BJ4007" s="230"/>
      <c r="BK4007" s="230"/>
      <c r="BL4007" s="230"/>
      <c r="BM4007" s="230"/>
      <c r="BN4007" s="230"/>
      <c r="BO4007" s="230"/>
      <c r="BP4007" s="230"/>
      <c r="BQ4007" s="230"/>
      <c r="BR4007" s="230"/>
      <c r="BS4007" s="230"/>
      <c r="BT4007" s="230"/>
      <c r="BU4007" s="230"/>
      <c r="BV4007" s="230"/>
      <c r="BW4007" s="230"/>
      <c r="BX4007" s="230"/>
      <c r="BY4007" s="230"/>
      <c r="BZ4007" s="230"/>
      <c r="CA4007" s="230"/>
      <c r="CB4007" s="230"/>
      <c r="CC4007" s="230"/>
      <c r="CD4007" s="230"/>
      <c r="CE4007" s="230"/>
      <c r="CF4007" s="230"/>
      <c r="CG4007" s="230"/>
      <c r="CH4007" s="230"/>
      <c r="CI4007" s="230"/>
      <c r="CJ4007" s="230"/>
    </row>
    <row r="4008" spans="1:88" ht="14.25" customHeight="1">
      <c r="A4008" s="123"/>
      <c r="B4008" s="122"/>
      <c r="C4008" s="123"/>
      <c r="E4008" s="224"/>
      <c r="F4008" s="224"/>
      <c r="G4008" s="224"/>
      <c r="H4008" s="224"/>
      <c r="I4008" s="232"/>
      <c r="J4008" s="224"/>
      <c r="K4008" s="224"/>
      <c r="L4008" s="224"/>
      <c r="M4008" s="233"/>
      <c r="N4008" s="224"/>
      <c r="P4008" s="233"/>
      <c r="Q4008" s="154"/>
      <c r="R4008" s="154"/>
      <c r="S4008" s="154"/>
      <c r="T4008" s="154"/>
      <c r="U4008" s="236"/>
      <c r="V4008" s="225"/>
      <c r="W4008" s="246"/>
      <c r="X4008" s="247"/>
      <c r="Y4008" s="248"/>
      <c r="Z4008" s="249"/>
      <c r="AA4008" s="249"/>
      <c r="AB4008" s="256"/>
      <c r="AC4008" s="256"/>
      <c r="AD4008" s="230"/>
      <c r="AE4008" s="251"/>
      <c r="AF4008" s="252"/>
      <c r="AG4008" s="255"/>
      <c r="AH4008" s="253"/>
      <c r="AI4008" s="230"/>
      <c r="AJ4008" s="230"/>
      <c r="AK4008" s="230"/>
      <c r="AL4008" s="230"/>
      <c r="AM4008" s="230"/>
      <c r="AN4008" s="230"/>
      <c r="AO4008" s="230"/>
      <c r="AP4008" s="230"/>
      <c r="AQ4008" s="230"/>
      <c r="AR4008" s="249"/>
      <c r="AS4008" s="230"/>
      <c r="AT4008" s="230"/>
      <c r="AU4008" s="230"/>
      <c r="AV4008" s="230"/>
      <c r="AW4008" s="230"/>
      <c r="AX4008" s="230"/>
      <c r="AY4008" s="230"/>
      <c r="AZ4008" s="230"/>
      <c r="BA4008" s="230"/>
      <c r="BB4008" s="230"/>
      <c r="BC4008" s="230"/>
      <c r="BD4008" s="230"/>
      <c r="BE4008" s="230"/>
      <c r="BF4008" s="230"/>
      <c r="BG4008" s="230"/>
      <c r="BH4008" s="230"/>
      <c r="BI4008" s="230"/>
      <c r="BJ4008" s="230"/>
      <c r="BK4008" s="230"/>
      <c r="BL4008" s="230"/>
      <c r="BM4008" s="230"/>
      <c r="BN4008" s="230"/>
      <c r="BO4008" s="230"/>
      <c r="BP4008" s="230"/>
      <c r="BQ4008" s="230"/>
      <c r="BR4008" s="230"/>
      <c r="BS4008" s="230"/>
      <c r="BT4008" s="230"/>
      <c r="BU4008" s="230"/>
      <c r="BV4008" s="230"/>
      <c r="BW4008" s="230"/>
      <c r="BX4008" s="230"/>
      <c r="BY4008" s="230"/>
      <c r="BZ4008" s="230"/>
      <c r="CA4008" s="230"/>
      <c r="CB4008" s="230"/>
      <c r="CC4008" s="230"/>
      <c r="CD4008" s="230"/>
      <c r="CE4008" s="230"/>
      <c r="CF4008" s="230"/>
      <c r="CG4008" s="230"/>
      <c r="CH4008" s="230"/>
      <c r="CI4008" s="230"/>
      <c r="CJ4008" s="230"/>
    </row>
    <row r="4009" spans="1:88" ht="14.25" customHeight="1">
      <c r="A4009" s="123"/>
      <c r="B4009" s="122"/>
      <c r="C4009" s="123"/>
      <c r="E4009" s="224"/>
      <c r="F4009" s="224"/>
      <c r="G4009" s="224"/>
      <c r="H4009" s="224"/>
      <c r="I4009" s="232"/>
      <c r="J4009" s="224"/>
      <c r="K4009" s="224"/>
      <c r="L4009" s="224"/>
      <c r="M4009" s="233"/>
      <c r="N4009" s="224"/>
      <c r="P4009" s="233"/>
      <c r="Q4009" s="154"/>
      <c r="R4009" s="154"/>
      <c r="S4009" s="154"/>
      <c r="T4009" s="154"/>
      <c r="U4009" s="236"/>
      <c r="V4009" s="225"/>
      <c r="W4009" s="246"/>
      <c r="X4009" s="247"/>
      <c r="Y4009" s="248"/>
      <c r="Z4009" s="249"/>
      <c r="AA4009" s="249"/>
      <c r="AB4009" s="256"/>
      <c r="AC4009" s="256"/>
      <c r="AD4009" s="230"/>
      <c r="AE4009" s="251"/>
      <c r="AF4009" s="252"/>
      <c r="AG4009" s="255"/>
      <c r="AH4009" s="253"/>
      <c r="AI4009" s="230"/>
      <c r="AJ4009" s="230"/>
      <c r="AK4009" s="230"/>
      <c r="AL4009" s="230"/>
      <c r="AM4009" s="230"/>
      <c r="AN4009" s="230"/>
      <c r="AO4009" s="230"/>
      <c r="AP4009" s="230"/>
      <c r="AQ4009" s="230"/>
      <c r="AR4009" s="249"/>
      <c r="AS4009" s="230"/>
      <c r="AT4009" s="230"/>
      <c r="AU4009" s="230"/>
      <c r="AV4009" s="230"/>
      <c r="AW4009" s="230"/>
      <c r="AX4009" s="230"/>
      <c r="AY4009" s="230"/>
      <c r="AZ4009" s="230"/>
      <c r="BA4009" s="230"/>
      <c r="BB4009" s="230"/>
      <c r="BC4009" s="230"/>
      <c r="BD4009" s="230"/>
      <c r="BE4009" s="230"/>
      <c r="BF4009" s="230"/>
      <c r="BG4009" s="230"/>
      <c r="BH4009" s="230"/>
      <c r="BI4009" s="230"/>
      <c r="BJ4009" s="230"/>
      <c r="BK4009" s="230"/>
      <c r="BL4009" s="230"/>
      <c r="BM4009" s="230"/>
      <c r="BN4009" s="230"/>
      <c r="BO4009" s="230"/>
      <c r="BP4009" s="230"/>
      <c r="BQ4009" s="230"/>
      <c r="BR4009" s="230"/>
      <c r="BS4009" s="230"/>
      <c r="BT4009" s="230"/>
      <c r="BU4009" s="230"/>
      <c r="BV4009" s="230"/>
      <c r="BW4009" s="230"/>
      <c r="BX4009" s="230"/>
      <c r="BY4009" s="230"/>
      <c r="BZ4009" s="230"/>
      <c r="CA4009" s="230"/>
      <c r="CB4009" s="230"/>
      <c r="CC4009" s="230"/>
      <c r="CD4009" s="230"/>
      <c r="CE4009" s="230"/>
      <c r="CF4009" s="230"/>
      <c r="CG4009" s="230"/>
      <c r="CH4009" s="230"/>
      <c r="CI4009" s="230"/>
      <c r="CJ4009" s="230"/>
    </row>
    <row r="4010" spans="1:88" ht="14.25" customHeight="1">
      <c r="A4010" s="123"/>
      <c r="B4010" s="122"/>
      <c r="C4010" s="123"/>
      <c r="E4010" s="224"/>
      <c r="F4010" s="224"/>
      <c r="G4010" s="224"/>
      <c r="H4010" s="224"/>
      <c r="I4010" s="232"/>
      <c r="J4010" s="224"/>
      <c r="K4010" s="224"/>
      <c r="L4010" s="224"/>
      <c r="M4010" s="233"/>
      <c r="N4010" s="224"/>
      <c r="P4010" s="233"/>
      <c r="Q4010" s="154"/>
      <c r="R4010" s="154"/>
      <c r="S4010" s="154"/>
      <c r="T4010" s="154"/>
      <c r="U4010" s="236"/>
      <c r="V4010" s="225"/>
      <c r="W4010" s="246"/>
      <c r="X4010" s="247"/>
      <c r="Y4010" s="248"/>
      <c r="Z4010" s="249"/>
      <c r="AA4010" s="249"/>
      <c r="AB4010" s="256"/>
      <c r="AC4010" s="256"/>
      <c r="AD4010" s="230"/>
      <c r="AE4010" s="251"/>
      <c r="AF4010" s="252"/>
      <c r="AG4010" s="255"/>
      <c r="AH4010" s="253"/>
      <c r="AI4010" s="230"/>
      <c r="AJ4010" s="230"/>
      <c r="AK4010" s="230"/>
      <c r="AL4010" s="230"/>
      <c r="AM4010" s="230"/>
      <c r="AN4010" s="230"/>
      <c r="AO4010" s="230"/>
      <c r="AP4010" s="230"/>
      <c r="AQ4010" s="230"/>
      <c r="AR4010" s="249"/>
      <c r="AS4010" s="230"/>
      <c r="AT4010" s="230"/>
      <c r="AU4010" s="230"/>
      <c r="AV4010" s="230"/>
      <c r="AW4010" s="230"/>
      <c r="AX4010" s="230"/>
      <c r="AY4010" s="230"/>
      <c r="AZ4010" s="230"/>
      <c r="BA4010" s="230"/>
      <c r="BB4010" s="230"/>
      <c r="BC4010" s="230"/>
      <c r="BD4010" s="230"/>
      <c r="BE4010" s="230"/>
      <c r="BF4010" s="230"/>
      <c r="BG4010" s="230"/>
      <c r="BH4010" s="230"/>
      <c r="BI4010" s="230"/>
      <c r="BJ4010" s="230"/>
      <c r="BK4010" s="230"/>
      <c r="BL4010" s="230"/>
      <c r="BM4010" s="230"/>
      <c r="BN4010" s="230"/>
      <c r="BO4010" s="230"/>
      <c r="BP4010" s="230"/>
      <c r="BQ4010" s="230"/>
      <c r="BR4010" s="230"/>
      <c r="BS4010" s="230"/>
      <c r="BT4010" s="230"/>
      <c r="BU4010" s="230"/>
      <c r="BV4010" s="230"/>
      <c r="BW4010" s="230"/>
      <c r="BX4010" s="230"/>
      <c r="BY4010" s="230"/>
      <c r="BZ4010" s="230"/>
      <c r="CA4010" s="230"/>
      <c r="CB4010" s="230"/>
      <c r="CC4010" s="230"/>
      <c r="CD4010" s="230"/>
      <c r="CE4010" s="230"/>
      <c r="CF4010" s="230"/>
      <c r="CG4010" s="230"/>
      <c r="CH4010" s="230"/>
      <c r="CI4010" s="230"/>
      <c r="CJ4010" s="230"/>
    </row>
    <row r="4011" spans="1:88" ht="14.25" customHeight="1">
      <c r="A4011" s="123"/>
      <c r="B4011" s="122"/>
      <c r="C4011" s="123"/>
      <c r="E4011" s="224"/>
      <c r="F4011" s="224"/>
      <c r="G4011" s="224"/>
      <c r="H4011" s="224"/>
      <c r="I4011" s="232"/>
      <c r="J4011" s="224"/>
      <c r="K4011" s="224"/>
      <c r="L4011" s="224"/>
      <c r="M4011" s="233"/>
      <c r="N4011" s="224"/>
      <c r="P4011" s="233"/>
      <c r="Q4011" s="154"/>
      <c r="R4011" s="154"/>
      <c r="S4011" s="154"/>
      <c r="T4011" s="154"/>
      <c r="U4011" s="236"/>
      <c r="V4011" s="225"/>
      <c r="W4011" s="246"/>
      <c r="X4011" s="247"/>
      <c r="Y4011" s="248"/>
      <c r="Z4011" s="249"/>
      <c r="AA4011" s="249"/>
      <c r="AB4011" s="256"/>
      <c r="AC4011" s="256"/>
      <c r="AD4011" s="230"/>
      <c r="AE4011" s="251"/>
      <c r="AF4011" s="252"/>
      <c r="AG4011" s="255"/>
      <c r="AH4011" s="253"/>
      <c r="AI4011" s="230"/>
      <c r="AJ4011" s="230"/>
      <c r="AK4011" s="230"/>
      <c r="AL4011" s="230"/>
      <c r="AM4011" s="230"/>
      <c r="AN4011" s="230"/>
      <c r="AO4011" s="230"/>
      <c r="AP4011" s="230"/>
      <c r="AQ4011" s="230"/>
      <c r="AR4011" s="249"/>
      <c r="AS4011" s="230"/>
      <c r="AT4011" s="230"/>
      <c r="AU4011" s="230"/>
      <c r="AV4011" s="230"/>
      <c r="AW4011" s="230"/>
      <c r="AX4011" s="230"/>
      <c r="AY4011" s="230"/>
      <c r="AZ4011" s="230"/>
      <c r="BA4011" s="230"/>
      <c r="BB4011" s="230"/>
      <c r="BC4011" s="230"/>
      <c r="BD4011" s="230"/>
      <c r="BE4011" s="230"/>
      <c r="BF4011" s="230"/>
      <c r="BG4011" s="230"/>
      <c r="BH4011" s="230"/>
      <c r="BI4011" s="230"/>
      <c r="BJ4011" s="230"/>
      <c r="BK4011" s="230"/>
      <c r="BL4011" s="230"/>
      <c r="BM4011" s="230"/>
      <c r="BN4011" s="230"/>
      <c r="BO4011" s="230"/>
      <c r="BP4011" s="230"/>
      <c r="BQ4011" s="230"/>
      <c r="BR4011" s="230"/>
      <c r="BS4011" s="230"/>
      <c r="BT4011" s="230"/>
      <c r="BU4011" s="230"/>
      <c r="BV4011" s="230"/>
      <c r="BW4011" s="230"/>
      <c r="BX4011" s="230"/>
      <c r="BY4011" s="230"/>
      <c r="BZ4011" s="230"/>
      <c r="CA4011" s="230"/>
      <c r="CB4011" s="230"/>
      <c r="CC4011" s="230"/>
      <c r="CD4011" s="230"/>
      <c r="CE4011" s="230"/>
      <c r="CF4011" s="230"/>
      <c r="CG4011" s="230"/>
      <c r="CH4011" s="230"/>
      <c r="CI4011" s="230"/>
      <c r="CJ4011" s="230"/>
    </row>
    <row r="4012" spans="1:88" ht="14.25" customHeight="1">
      <c r="A4012" s="123"/>
      <c r="B4012" s="122"/>
      <c r="C4012" s="123"/>
      <c r="E4012" s="224"/>
      <c r="F4012" s="224"/>
      <c r="G4012" s="224"/>
      <c r="H4012" s="224"/>
      <c r="I4012" s="232"/>
      <c r="J4012" s="224"/>
      <c r="K4012" s="224"/>
      <c r="L4012" s="224"/>
      <c r="M4012" s="233"/>
      <c r="N4012" s="224"/>
      <c r="P4012" s="233"/>
      <c r="Q4012" s="154"/>
      <c r="R4012" s="154"/>
      <c r="S4012" s="154"/>
      <c r="T4012" s="154"/>
      <c r="U4012" s="236"/>
      <c r="V4012" s="225"/>
      <c r="W4012" s="246"/>
      <c r="X4012" s="247"/>
      <c r="Y4012" s="248"/>
      <c r="Z4012" s="249"/>
      <c r="AA4012" s="249"/>
      <c r="AB4012" s="256"/>
      <c r="AC4012" s="256"/>
      <c r="AD4012" s="230"/>
      <c r="AE4012" s="251"/>
      <c r="AF4012" s="252"/>
      <c r="AG4012" s="255"/>
      <c r="AH4012" s="253"/>
      <c r="AI4012" s="230"/>
      <c r="AJ4012" s="230"/>
      <c r="AK4012" s="230"/>
      <c r="AL4012" s="230"/>
      <c r="AM4012" s="230"/>
      <c r="AN4012" s="230"/>
      <c r="AO4012" s="230"/>
      <c r="AP4012" s="230"/>
      <c r="AQ4012" s="230"/>
      <c r="AR4012" s="249"/>
      <c r="AS4012" s="230"/>
      <c r="AT4012" s="230"/>
      <c r="AU4012" s="230"/>
      <c r="AV4012" s="230"/>
      <c r="AW4012" s="230"/>
      <c r="AX4012" s="230"/>
      <c r="AY4012" s="230"/>
      <c r="AZ4012" s="230"/>
      <c r="BA4012" s="230"/>
      <c r="BB4012" s="230"/>
      <c r="BC4012" s="230"/>
      <c r="BD4012" s="230"/>
      <c r="BE4012" s="230"/>
      <c r="BF4012" s="230"/>
      <c r="BG4012" s="230"/>
      <c r="BH4012" s="230"/>
      <c r="BI4012" s="230"/>
      <c r="BJ4012" s="230"/>
      <c r="BK4012" s="230"/>
      <c r="BL4012" s="230"/>
      <c r="BM4012" s="230"/>
      <c r="BN4012" s="230"/>
      <c r="BO4012" s="230"/>
      <c r="BP4012" s="230"/>
      <c r="BQ4012" s="230"/>
      <c r="BR4012" s="230"/>
      <c r="BS4012" s="230"/>
      <c r="BT4012" s="230"/>
      <c r="BU4012" s="230"/>
      <c r="BV4012" s="230"/>
      <c r="BW4012" s="230"/>
      <c r="BX4012" s="230"/>
      <c r="BY4012" s="230"/>
      <c r="BZ4012" s="230"/>
      <c r="CA4012" s="230"/>
      <c r="CB4012" s="230"/>
      <c r="CC4012" s="230"/>
      <c r="CD4012" s="230"/>
      <c r="CE4012" s="230"/>
      <c r="CF4012" s="230"/>
      <c r="CG4012" s="230"/>
      <c r="CH4012" s="230"/>
      <c r="CI4012" s="230"/>
      <c r="CJ4012" s="230"/>
    </row>
    <row r="4013" spans="1:88" ht="14.25" customHeight="1">
      <c r="A4013" s="123"/>
      <c r="B4013" s="122"/>
      <c r="C4013" s="123"/>
      <c r="E4013" s="224"/>
      <c r="F4013" s="224"/>
      <c r="G4013" s="224"/>
      <c r="H4013" s="224"/>
      <c r="I4013" s="232"/>
      <c r="J4013" s="224"/>
      <c r="K4013" s="224"/>
      <c r="L4013" s="224"/>
      <c r="M4013" s="233"/>
      <c r="N4013" s="224"/>
      <c r="P4013" s="233"/>
      <c r="Q4013" s="154"/>
      <c r="R4013" s="154"/>
      <c r="S4013" s="154"/>
      <c r="T4013" s="154"/>
      <c r="U4013" s="236"/>
      <c r="V4013" s="225"/>
      <c r="W4013" s="246"/>
      <c r="X4013" s="247"/>
      <c r="Y4013" s="248"/>
      <c r="Z4013" s="249"/>
      <c r="AA4013" s="249"/>
      <c r="AB4013" s="256"/>
      <c r="AC4013" s="256"/>
      <c r="AD4013" s="230"/>
      <c r="AE4013" s="251"/>
      <c r="AF4013" s="252"/>
      <c r="AG4013" s="255"/>
      <c r="AH4013" s="253"/>
      <c r="AI4013" s="230"/>
      <c r="AJ4013" s="230"/>
      <c r="AK4013" s="230"/>
      <c r="AL4013" s="230"/>
      <c r="AM4013" s="230"/>
      <c r="AN4013" s="230"/>
      <c r="AO4013" s="230"/>
      <c r="AP4013" s="230"/>
      <c r="AQ4013" s="230"/>
      <c r="AR4013" s="249"/>
      <c r="AS4013" s="230"/>
      <c r="AT4013" s="230"/>
      <c r="AU4013" s="230"/>
      <c r="AV4013" s="230"/>
      <c r="AW4013" s="230"/>
      <c r="AX4013" s="230"/>
      <c r="AY4013" s="230"/>
      <c r="AZ4013" s="230"/>
      <c r="BA4013" s="230"/>
      <c r="BB4013" s="230"/>
      <c r="BC4013" s="230"/>
      <c r="BD4013" s="230"/>
      <c r="BE4013" s="230"/>
      <c r="BF4013" s="230"/>
      <c r="BG4013" s="230"/>
      <c r="BH4013" s="230"/>
      <c r="BI4013" s="230"/>
      <c r="BJ4013" s="230"/>
      <c r="BK4013" s="230"/>
      <c r="BL4013" s="230"/>
      <c r="BM4013" s="230"/>
      <c r="BN4013" s="230"/>
      <c r="BO4013" s="230"/>
      <c r="BP4013" s="230"/>
      <c r="BQ4013" s="230"/>
      <c r="BR4013" s="230"/>
      <c r="BS4013" s="230"/>
      <c r="BT4013" s="230"/>
      <c r="BU4013" s="230"/>
      <c r="BV4013" s="230"/>
      <c r="BW4013" s="230"/>
      <c r="BX4013" s="230"/>
      <c r="BY4013" s="230"/>
      <c r="BZ4013" s="230"/>
      <c r="CA4013" s="230"/>
      <c r="CB4013" s="230"/>
      <c r="CC4013" s="230"/>
      <c r="CD4013" s="230"/>
      <c r="CE4013" s="230"/>
      <c r="CF4013" s="230"/>
      <c r="CG4013" s="230"/>
      <c r="CH4013" s="230"/>
      <c r="CI4013" s="230"/>
      <c r="CJ4013" s="230"/>
    </row>
    <row r="4014" spans="1:88" ht="14.25" customHeight="1">
      <c r="A4014" s="123"/>
      <c r="B4014" s="122"/>
      <c r="C4014" s="123"/>
      <c r="E4014" s="224"/>
      <c r="F4014" s="224"/>
      <c r="G4014" s="224"/>
      <c r="H4014" s="224"/>
      <c r="I4014" s="232"/>
      <c r="J4014" s="224"/>
      <c r="K4014" s="224"/>
      <c r="L4014" s="224"/>
      <c r="M4014" s="233"/>
      <c r="N4014" s="224"/>
      <c r="P4014" s="233"/>
      <c r="Q4014" s="154"/>
      <c r="R4014" s="154"/>
      <c r="S4014" s="154"/>
      <c r="T4014" s="154"/>
      <c r="U4014" s="236"/>
      <c r="V4014" s="225"/>
      <c r="W4014" s="246"/>
      <c r="X4014" s="247"/>
      <c r="Y4014" s="248"/>
      <c r="Z4014" s="249"/>
      <c r="AA4014" s="249"/>
      <c r="AB4014" s="256"/>
      <c r="AC4014" s="256"/>
      <c r="AD4014" s="230"/>
      <c r="AE4014" s="251"/>
      <c r="AF4014" s="252"/>
      <c r="AG4014" s="255"/>
      <c r="AH4014" s="253"/>
      <c r="AI4014" s="230"/>
      <c r="AJ4014" s="230"/>
      <c r="AK4014" s="230"/>
      <c r="AL4014" s="230"/>
      <c r="AM4014" s="230"/>
      <c r="AN4014" s="230"/>
      <c r="AO4014" s="230"/>
      <c r="AP4014" s="230"/>
      <c r="AQ4014" s="230"/>
      <c r="AR4014" s="249"/>
      <c r="AS4014" s="230"/>
      <c r="AT4014" s="230"/>
      <c r="AU4014" s="230"/>
      <c r="AV4014" s="230"/>
      <c r="AW4014" s="230"/>
      <c r="AX4014" s="230"/>
      <c r="AY4014" s="230"/>
      <c r="AZ4014" s="230"/>
      <c r="BA4014" s="230"/>
      <c r="BB4014" s="230"/>
      <c r="BC4014" s="230"/>
      <c r="BD4014" s="230"/>
      <c r="BE4014" s="230"/>
      <c r="BF4014" s="230"/>
      <c r="BG4014" s="230"/>
      <c r="BH4014" s="230"/>
      <c r="BI4014" s="230"/>
      <c r="BJ4014" s="230"/>
      <c r="BK4014" s="230"/>
      <c r="BL4014" s="230"/>
      <c r="BM4014" s="230"/>
      <c r="BN4014" s="230"/>
      <c r="BO4014" s="230"/>
      <c r="BP4014" s="230"/>
      <c r="BQ4014" s="230"/>
      <c r="BR4014" s="230"/>
      <c r="BS4014" s="230"/>
      <c r="BT4014" s="230"/>
      <c r="BU4014" s="230"/>
      <c r="BV4014" s="230"/>
      <c r="BW4014" s="230"/>
      <c r="BX4014" s="230"/>
      <c r="BY4014" s="230"/>
      <c r="BZ4014" s="230"/>
      <c r="CA4014" s="230"/>
      <c r="CB4014" s="230"/>
      <c r="CC4014" s="230"/>
      <c r="CD4014" s="230"/>
      <c r="CE4014" s="230"/>
      <c r="CF4014" s="230"/>
      <c r="CG4014" s="230"/>
      <c r="CH4014" s="230"/>
      <c r="CI4014" s="230"/>
      <c r="CJ4014" s="230"/>
    </row>
    <row r="4015" spans="1:88" ht="14.25" customHeight="1">
      <c r="A4015" s="123"/>
      <c r="B4015" s="122"/>
      <c r="C4015" s="123"/>
      <c r="E4015" s="224"/>
      <c r="F4015" s="224"/>
      <c r="G4015" s="224"/>
      <c r="H4015" s="224"/>
      <c r="I4015" s="232"/>
      <c r="J4015" s="224"/>
      <c r="K4015" s="224"/>
      <c r="L4015" s="224"/>
      <c r="M4015" s="233"/>
      <c r="N4015" s="224"/>
      <c r="P4015" s="233"/>
      <c r="Q4015" s="154"/>
      <c r="R4015" s="154"/>
      <c r="S4015" s="154"/>
      <c r="T4015" s="154"/>
      <c r="U4015" s="236"/>
      <c r="V4015" s="225"/>
      <c r="W4015" s="246"/>
      <c r="X4015" s="247"/>
      <c r="Y4015" s="248"/>
      <c r="Z4015" s="249"/>
      <c r="AA4015" s="249"/>
      <c r="AB4015" s="256"/>
      <c r="AC4015" s="256"/>
      <c r="AD4015" s="230"/>
      <c r="AE4015" s="251"/>
      <c r="AF4015" s="252"/>
      <c r="AG4015" s="255"/>
      <c r="AH4015" s="253"/>
      <c r="AI4015" s="230"/>
      <c r="AJ4015" s="230"/>
      <c r="AK4015" s="230"/>
      <c r="AL4015" s="230"/>
      <c r="AM4015" s="230"/>
      <c r="AN4015" s="230"/>
      <c r="AO4015" s="230"/>
      <c r="AP4015" s="230"/>
      <c r="AQ4015" s="230"/>
      <c r="AR4015" s="249"/>
      <c r="AS4015" s="230"/>
      <c r="AT4015" s="230"/>
      <c r="AU4015" s="230"/>
      <c r="AV4015" s="230"/>
      <c r="AW4015" s="230"/>
      <c r="AX4015" s="230"/>
      <c r="AY4015" s="230"/>
      <c r="AZ4015" s="230"/>
      <c r="BA4015" s="230"/>
      <c r="BB4015" s="230"/>
      <c r="BC4015" s="230"/>
      <c r="BD4015" s="230"/>
      <c r="BE4015" s="230"/>
      <c r="BF4015" s="230"/>
      <c r="BG4015" s="230"/>
      <c r="BH4015" s="230"/>
      <c r="BI4015" s="230"/>
      <c r="BJ4015" s="230"/>
      <c r="BK4015" s="230"/>
      <c r="BL4015" s="230"/>
      <c r="BM4015" s="230"/>
      <c r="BN4015" s="230"/>
      <c r="BO4015" s="230"/>
      <c r="BP4015" s="230"/>
      <c r="BQ4015" s="230"/>
      <c r="BR4015" s="230"/>
      <c r="BS4015" s="230"/>
      <c r="BT4015" s="230"/>
      <c r="BU4015" s="230"/>
      <c r="BV4015" s="230"/>
      <c r="BW4015" s="230"/>
      <c r="BX4015" s="230"/>
      <c r="BY4015" s="230"/>
      <c r="BZ4015" s="230"/>
      <c r="CA4015" s="230"/>
      <c r="CB4015" s="230"/>
      <c r="CC4015" s="230"/>
      <c r="CD4015" s="230"/>
      <c r="CE4015" s="230"/>
      <c r="CF4015" s="230"/>
      <c r="CG4015" s="230"/>
      <c r="CH4015" s="230"/>
      <c r="CI4015" s="230"/>
      <c r="CJ4015" s="230"/>
    </row>
    <row r="4016" spans="1:88" ht="14.25" customHeight="1">
      <c r="A4016" s="123"/>
      <c r="B4016" s="122"/>
      <c r="C4016" s="123"/>
      <c r="E4016" s="224"/>
      <c r="F4016" s="224"/>
      <c r="G4016" s="224"/>
      <c r="H4016" s="224"/>
      <c r="I4016" s="232"/>
      <c r="J4016" s="224"/>
      <c r="K4016" s="224"/>
      <c r="L4016" s="224"/>
      <c r="M4016" s="233"/>
      <c r="N4016" s="224"/>
      <c r="P4016" s="233"/>
      <c r="Q4016" s="154"/>
      <c r="R4016" s="154"/>
      <c r="S4016" s="154"/>
      <c r="T4016" s="154"/>
      <c r="U4016" s="236"/>
      <c r="V4016" s="225"/>
      <c r="W4016" s="246"/>
      <c r="X4016" s="247"/>
      <c r="Y4016" s="248"/>
      <c r="Z4016" s="249"/>
      <c r="AA4016" s="249"/>
      <c r="AB4016" s="256"/>
      <c r="AC4016" s="256"/>
      <c r="AD4016" s="230"/>
      <c r="AE4016" s="251"/>
      <c r="AF4016" s="252"/>
      <c r="AG4016" s="255"/>
      <c r="AH4016" s="253"/>
      <c r="AI4016" s="230"/>
      <c r="AJ4016" s="230"/>
      <c r="AK4016" s="230"/>
      <c r="AL4016" s="230"/>
      <c r="AM4016" s="230"/>
      <c r="AN4016" s="230"/>
      <c r="AO4016" s="230"/>
      <c r="AP4016" s="230"/>
      <c r="AQ4016" s="230"/>
      <c r="AR4016" s="249"/>
      <c r="AS4016" s="230"/>
      <c r="AT4016" s="230"/>
      <c r="AU4016" s="230"/>
      <c r="AV4016" s="230"/>
      <c r="AW4016" s="230"/>
      <c r="AX4016" s="230"/>
      <c r="AY4016" s="230"/>
      <c r="AZ4016" s="230"/>
      <c r="BA4016" s="230"/>
      <c r="BB4016" s="230"/>
      <c r="BC4016" s="230"/>
      <c r="BD4016" s="230"/>
      <c r="BE4016" s="230"/>
      <c r="BF4016" s="230"/>
      <c r="BG4016" s="230"/>
      <c r="BH4016" s="230"/>
      <c r="BI4016" s="230"/>
      <c r="BJ4016" s="230"/>
      <c r="BK4016" s="230"/>
      <c r="BL4016" s="230"/>
      <c r="BM4016" s="230"/>
      <c r="BN4016" s="230"/>
      <c r="BO4016" s="230"/>
      <c r="BP4016" s="230"/>
      <c r="BQ4016" s="230"/>
      <c r="BR4016" s="230"/>
      <c r="BS4016" s="230"/>
      <c r="BT4016" s="230"/>
      <c r="BU4016" s="230"/>
      <c r="BV4016" s="230"/>
      <c r="BW4016" s="230"/>
      <c r="BX4016" s="230"/>
      <c r="BY4016" s="230"/>
      <c r="BZ4016" s="230"/>
      <c r="CA4016" s="230"/>
      <c r="CB4016" s="230"/>
      <c r="CC4016" s="230"/>
      <c r="CD4016" s="230"/>
      <c r="CE4016" s="230"/>
      <c r="CF4016" s="230"/>
      <c r="CG4016" s="230"/>
      <c r="CH4016" s="230"/>
      <c r="CI4016" s="230"/>
      <c r="CJ4016" s="230"/>
    </row>
    <row r="4017" spans="1:88" ht="14.25" customHeight="1">
      <c r="A4017" s="123"/>
      <c r="B4017" s="122"/>
      <c r="C4017" s="123"/>
      <c r="E4017" s="224"/>
      <c r="F4017" s="224"/>
      <c r="G4017" s="224"/>
      <c r="H4017" s="224"/>
      <c r="I4017" s="232"/>
      <c r="J4017" s="224"/>
      <c r="K4017" s="224"/>
      <c r="L4017" s="224"/>
      <c r="M4017" s="233"/>
      <c r="N4017" s="224"/>
      <c r="P4017" s="233"/>
      <c r="Q4017" s="154"/>
      <c r="R4017" s="154"/>
      <c r="S4017" s="154"/>
      <c r="T4017" s="154"/>
      <c r="U4017" s="236"/>
      <c r="V4017" s="225"/>
      <c r="W4017" s="246"/>
      <c r="X4017" s="247"/>
      <c r="Y4017" s="248"/>
      <c r="Z4017" s="249"/>
      <c r="AA4017" s="249"/>
      <c r="AB4017" s="256"/>
      <c r="AC4017" s="256"/>
      <c r="AD4017" s="230"/>
      <c r="AE4017" s="251"/>
      <c r="AF4017" s="252"/>
      <c r="AG4017" s="255"/>
      <c r="AH4017" s="253"/>
      <c r="AI4017" s="230"/>
      <c r="AJ4017" s="230"/>
      <c r="AK4017" s="230"/>
      <c r="AL4017" s="230"/>
      <c r="AM4017" s="230"/>
      <c r="AN4017" s="230"/>
      <c r="AO4017" s="230"/>
      <c r="AP4017" s="230"/>
      <c r="AQ4017" s="230"/>
      <c r="AR4017" s="249"/>
      <c r="AS4017" s="230"/>
      <c r="AT4017" s="230"/>
      <c r="AU4017" s="230"/>
      <c r="AV4017" s="230"/>
      <c r="AW4017" s="230"/>
      <c r="AX4017" s="230"/>
      <c r="AY4017" s="230"/>
      <c r="AZ4017" s="230"/>
      <c r="BA4017" s="230"/>
      <c r="BB4017" s="230"/>
      <c r="BC4017" s="230"/>
      <c r="BD4017" s="230"/>
      <c r="BE4017" s="230"/>
      <c r="BF4017" s="230"/>
      <c r="BG4017" s="230"/>
      <c r="BH4017" s="230"/>
      <c r="BI4017" s="230"/>
      <c r="BJ4017" s="230"/>
      <c r="BK4017" s="230"/>
      <c r="BL4017" s="230"/>
      <c r="BM4017" s="230"/>
      <c r="BN4017" s="230"/>
      <c r="BO4017" s="230"/>
      <c r="BP4017" s="230"/>
      <c r="BQ4017" s="230"/>
      <c r="BR4017" s="230"/>
      <c r="BS4017" s="230"/>
      <c r="BT4017" s="230"/>
      <c r="BU4017" s="230"/>
      <c r="BV4017" s="230"/>
      <c r="BW4017" s="230"/>
      <c r="BX4017" s="230"/>
      <c r="BY4017" s="230"/>
      <c r="BZ4017" s="230"/>
      <c r="CA4017" s="230"/>
      <c r="CB4017" s="230"/>
      <c r="CC4017" s="230"/>
      <c r="CD4017" s="230"/>
      <c r="CE4017" s="230"/>
      <c r="CF4017" s="230"/>
      <c r="CG4017" s="230"/>
      <c r="CH4017" s="230"/>
      <c r="CI4017" s="230"/>
      <c r="CJ4017" s="230"/>
    </row>
    <row r="4018" spans="1:88" ht="14.25" customHeight="1">
      <c r="A4018" s="123"/>
      <c r="B4018" s="122"/>
      <c r="C4018" s="123"/>
      <c r="E4018" s="224"/>
      <c r="F4018" s="224"/>
      <c r="G4018" s="224"/>
      <c r="H4018" s="224"/>
      <c r="I4018" s="232"/>
      <c r="J4018" s="224"/>
      <c r="K4018" s="224"/>
      <c r="L4018" s="224"/>
      <c r="M4018" s="233"/>
      <c r="N4018" s="224"/>
      <c r="P4018" s="233"/>
      <c r="Q4018" s="154"/>
      <c r="R4018" s="154"/>
      <c r="S4018" s="154"/>
      <c r="T4018" s="154"/>
      <c r="U4018" s="236"/>
      <c r="V4018" s="225"/>
      <c r="W4018" s="246"/>
      <c r="X4018" s="247"/>
      <c r="Y4018" s="248"/>
      <c r="Z4018" s="249"/>
      <c r="AA4018" s="249"/>
      <c r="AB4018" s="256"/>
      <c r="AC4018" s="256"/>
      <c r="AD4018" s="230"/>
      <c r="AE4018" s="251"/>
      <c r="AF4018" s="252"/>
      <c r="AG4018" s="255"/>
      <c r="AH4018" s="253"/>
      <c r="AI4018" s="230"/>
      <c r="AJ4018" s="230"/>
      <c r="AK4018" s="230"/>
      <c r="AL4018" s="230"/>
      <c r="AM4018" s="230"/>
      <c r="AN4018" s="230"/>
      <c r="AO4018" s="230"/>
      <c r="AP4018" s="230"/>
      <c r="AQ4018" s="230"/>
      <c r="AR4018" s="249"/>
      <c r="AS4018" s="230"/>
      <c r="AT4018" s="230"/>
      <c r="AU4018" s="230"/>
      <c r="AV4018" s="230"/>
      <c r="AW4018" s="230"/>
      <c r="AX4018" s="230"/>
      <c r="AY4018" s="230"/>
      <c r="AZ4018" s="230"/>
      <c r="BA4018" s="230"/>
      <c r="BB4018" s="230"/>
      <c r="BC4018" s="230"/>
      <c r="BD4018" s="230"/>
      <c r="BE4018" s="230"/>
      <c r="BF4018" s="230"/>
      <c r="BG4018" s="230"/>
      <c r="BH4018" s="230"/>
      <c r="BI4018" s="230"/>
      <c r="BJ4018" s="230"/>
      <c r="BK4018" s="230"/>
      <c r="BL4018" s="230"/>
      <c r="BM4018" s="230"/>
      <c r="BN4018" s="230"/>
      <c r="BO4018" s="230"/>
      <c r="BP4018" s="230"/>
      <c r="BQ4018" s="230"/>
      <c r="BR4018" s="230"/>
      <c r="BS4018" s="230"/>
      <c r="BT4018" s="230"/>
      <c r="BU4018" s="230"/>
      <c r="BV4018" s="230"/>
      <c r="BW4018" s="230"/>
      <c r="BX4018" s="230"/>
      <c r="BY4018" s="230"/>
      <c r="BZ4018" s="230"/>
      <c r="CA4018" s="230"/>
      <c r="CB4018" s="230"/>
      <c r="CC4018" s="230"/>
      <c r="CD4018" s="230"/>
      <c r="CE4018" s="230"/>
      <c r="CF4018" s="230"/>
      <c r="CG4018" s="230"/>
      <c r="CH4018" s="230"/>
      <c r="CI4018" s="230"/>
      <c r="CJ4018" s="230"/>
    </row>
    <row r="4019" spans="1:88" ht="14.25" customHeight="1">
      <c r="A4019" s="123"/>
      <c r="B4019" s="122"/>
      <c r="C4019" s="123"/>
      <c r="E4019" s="224"/>
      <c r="F4019" s="224"/>
      <c r="G4019" s="224"/>
      <c r="H4019" s="224"/>
      <c r="I4019" s="232"/>
      <c r="J4019" s="224"/>
      <c r="K4019" s="224"/>
      <c r="L4019" s="224"/>
      <c r="M4019" s="233"/>
      <c r="N4019" s="224"/>
      <c r="P4019" s="233"/>
      <c r="Q4019" s="154"/>
      <c r="R4019" s="154"/>
      <c r="S4019" s="154"/>
      <c r="T4019" s="154"/>
      <c r="U4019" s="236"/>
      <c r="V4019" s="225"/>
      <c r="W4019" s="246"/>
      <c r="X4019" s="247"/>
      <c r="Y4019" s="248"/>
      <c r="Z4019" s="249"/>
      <c r="AA4019" s="249"/>
      <c r="AB4019" s="256"/>
      <c r="AC4019" s="256"/>
      <c r="AD4019" s="230"/>
      <c r="AE4019" s="251"/>
      <c r="AF4019" s="252"/>
      <c r="AG4019" s="255"/>
      <c r="AH4019" s="253"/>
      <c r="AI4019" s="230"/>
      <c r="AJ4019" s="230"/>
      <c r="AK4019" s="230"/>
      <c r="AL4019" s="230"/>
      <c r="AM4019" s="230"/>
      <c r="AN4019" s="230"/>
      <c r="AO4019" s="230"/>
      <c r="AP4019" s="230"/>
      <c r="AQ4019" s="230"/>
      <c r="AR4019" s="249"/>
      <c r="AS4019" s="230"/>
      <c r="AT4019" s="230"/>
      <c r="AU4019" s="230"/>
      <c r="AV4019" s="230"/>
      <c r="AW4019" s="230"/>
      <c r="AX4019" s="230"/>
      <c r="AY4019" s="230"/>
      <c r="AZ4019" s="230"/>
      <c r="BA4019" s="230"/>
      <c r="BB4019" s="230"/>
      <c r="BC4019" s="230"/>
      <c r="BD4019" s="230"/>
      <c r="BE4019" s="230"/>
      <c r="BF4019" s="230"/>
      <c r="BG4019" s="230"/>
      <c r="BH4019" s="230"/>
      <c r="BI4019" s="230"/>
      <c r="BJ4019" s="230"/>
      <c r="BK4019" s="230"/>
      <c r="BL4019" s="230"/>
      <c r="BM4019" s="230"/>
      <c r="BN4019" s="230"/>
      <c r="BO4019" s="230"/>
      <c r="BP4019" s="230"/>
      <c r="BQ4019" s="230"/>
      <c r="BR4019" s="230"/>
      <c r="BS4019" s="230"/>
      <c r="BT4019" s="230"/>
      <c r="BU4019" s="230"/>
      <c r="BV4019" s="230"/>
      <c r="BW4019" s="230"/>
      <c r="BX4019" s="230"/>
      <c r="BY4019" s="230"/>
      <c r="BZ4019" s="230"/>
      <c r="CA4019" s="230"/>
      <c r="CB4019" s="230"/>
      <c r="CC4019" s="230"/>
      <c r="CD4019" s="230"/>
      <c r="CE4019" s="230"/>
      <c r="CF4019" s="230"/>
      <c r="CG4019" s="230"/>
      <c r="CH4019" s="230"/>
      <c r="CI4019" s="230"/>
      <c r="CJ4019" s="230"/>
    </row>
    <row r="4020" spans="1:88" ht="14.25" customHeight="1">
      <c r="A4020" s="123"/>
      <c r="B4020" s="122"/>
      <c r="C4020" s="123"/>
      <c r="E4020" s="224"/>
      <c r="F4020" s="224"/>
      <c r="G4020" s="224"/>
      <c r="H4020" s="224"/>
      <c r="I4020" s="232"/>
      <c r="J4020" s="224"/>
      <c r="K4020" s="224"/>
      <c r="L4020" s="224"/>
      <c r="M4020" s="233"/>
      <c r="N4020" s="224"/>
      <c r="P4020" s="233"/>
      <c r="Q4020" s="154"/>
      <c r="R4020" s="154"/>
      <c r="S4020" s="154"/>
      <c r="T4020" s="154"/>
      <c r="U4020" s="236"/>
      <c r="V4020" s="225"/>
      <c r="W4020" s="246"/>
      <c r="X4020" s="247"/>
      <c r="Y4020" s="248"/>
      <c r="Z4020" s="249"/>
      <c r="AA4020" s="249"/>
      <c r="AB4020" s="256"/>
      <c r="AC4020" s="256"/>
      <c r="AD4020" s="230"/>
      <c r="AE4020" s="251"/>
      <c r="AF4020" s="252"/>
      <c r="AG4020" s="255"/>
      <c r="AH4020" s="253"/>
      <c r="AI4020" s="230"/>
      <c r="AJ4020" s="230"/>
      <c r="AK4020" s="230"/>
      <c r="AL4020" s="230"/>
      <c r="AM4020" s="230"/>
      <c r="AN4020" s="230"/>
      <c r="AO4020" s="230"/>
      <c r="AP4020" s="230"/>
      <c r="AQ4020" s="230"/>
      <c r="AR4020" s="249"/>
      <c r="AS4020" s="230"/>
      <c r="AT4020" s="230"/>
      <c r="AU4020" s="230"/>
      <c r="AV4020" s="230"/>
      <c r="AW4020" s="230"/>
      <c r="AX4020" s="230"/>
      <c r="AY4020" s="230"/>
      <c r="AZ4020" s="230"/>
      <c r="BA4020" s="230"/>
      <c r="BB4020" s="230"/>
      <c r="BC4020" s="230"/>
      <c r="BD4020" s="230"/>
      <c r="BE4020" s="230"/>
      <c r="BF4020" s="230"/>
      <c r="BG4020" s="230"/>
      <c r="BH4020" s="230"/>
      <c r="BI4020" s="230"/>
      <c r="BJ4020" s="230"/>
      <c r="BK4020" s="230"/>
      <c r="BL4020" s="230"/>
      <c r="BM4020" s="230"/>
      <c r="BN4020" s="230"/>
      <c r="BO4020" s="230"/>
      <c r="BP4020" s="230"/>
      <c r="BQ4020" s="230"/>
      <c r="BR4020" s="230"/>
      <c r="BS4020" s="230"/>
      <c r="BT4020" s="230"/>
      <c r="BU4020" s="230"/>
      <c r="BV4020" s="230"/>
      <c r="BW4020" s="230"/>
      <c r="BX4020" s="230"/>
      <c r="BY4020" s="230"/>
      <c r="BZ4020" s="230"/>
      <c r="CA4020" s="230"/>
      <c r="CB4020" s="230"/>
      <c r="CC4020" s="230"/>
      <c r="CD4020" s="230"/>
      <c r="CE4020" s="230"/>
      <c r="CF4020" s="230"/>
      <c r="CG4020" s="230"/>
      <c r="CH4020" s="230"/>
      <c r="CI4020" s="230"/>
      <c r="CJ4020" s="230"/>
    </row>
    <row r="4021" spans="1:88" ht="14.25" customHeight="1">
      <c r="A4021" s="123"/>
      <c r="B4021" s="122"/>
      <c r="C4021" s="123"/>
      <c r="E4021" s="224"/>
      <c r="F4021" s="224"/>
      <c r="G4021" s="224"/>
      <c r="H4021" s="224"/>
      <c r="I4021" s="232"/>
      <c r="J4021" s="224"/>
      <c r="K4021" s="224"/>
      <c r="L4021" s="224"/>
      <c r="M4021" s="233"/>
      <c r="N4021" s="224"/>
      <c r="P4021" s="233"/>
      <c r="Q4021" s="154"/>
      <c r="R4021" s="154"/>
      <c r="S4021" s="154"/>
      <c r="T4021" s="154"/>
      <c r="U4021" s="236"/>
      <c r="V4021" s="225"/>
      <c r="W4021" s="246"/>
      <c r="X4021" s="247"/>
      <c r="Y4021" s="248"/>
      <c r="Z4021" s="249"/>
      <c r="AA4021" s="249"/>
      <c r="AB4021" s="256"/>
      <c r="AC4021" s="256"/>
      <c r="AD4021" s="230"/>
      <c r="AE4021" s="251"/>
      <c r="AF4021" s="252"/>
      <c r="AG4021" s="255"/>
      <c r="AH4021" s="253"/>
      <c r="AI4021" s="230"/>
      <c r="AJ4021" s="230"/>
      <c r="AK4021" s="230"/>
      <c r="AL4021" s="230"/>
      <c r="AM4021" s="230"/>
      <c r="AN4021" s="230"/>
      <c r="AO4021" s="230"/>
      <c r="AP4021" s="230"/>
      <c r="AQ4021" s="230"/>
      <c r="AR4021" s="249"/>
      <c r="AS4021" s="230"/>
      <c r="AT4021" s="230"/>
      <c r="AU4021" s="230"/>
      <c r="AV4021" s="230"/>
      <c r="AW4021" s="230"/>
      <c r="AX4021" s="230"/>
      <c r="AY4021" s="230"/>
      <c r="AZ4021" s="230"/>
      <c r="BA4021" s="230"/>
      <c r="BB4021" s="230"/>
      <c r="BC4021" s="230"/>
      <c r="BD4021" s="230"/>
      <c r="BE4021" s="230"/>
      <c r="BF4021" s="230"/>
      <c r="BG4021" s="230"/>
      <c r="BH4021" s="230"/>
      <c r="BI4021" s="230"/>
      <c r="BJ4021" s="230"/>
      <c r="BK4021" s="230"/>
      <c r="BL4021" s="230"/>
      <c r="BM4021" s="230"/>
      <c r="BN4021" s="230"/>
      <c r="BO4021" s="230"/>
      <c r="BP4021" s="230"/>
      <c r="BQ4021" s="230"/>
      <c r="BR4021" s="230"/>
      <c r="BS4021" s="230"/>
      <c r="BT4021" s="230"/>
      <c r="BU4021" s="230"/>
      <c r="BV4021" s="230"/>
      <c r="BW4021" s="230"/>
      <c r="BX4021" s="230"/>
      <c r="BY4021" s="230"/>
      <c r="BZ4021" s="230"/>
      <c r="CA4021" s="230"/>
      <c r="CB4021" s="230"/>
      <c r="CC4021" s="230"/>
      <c r="CD4021" s="230"/>
      <c r="CE4021" s="230"/>
      <c r="CF4021" s="230"/>
      <c r="CG4021" s="230"/>
      <c r="CH4021" s="230"/>
      <c r="CI4021" s="230"/>
      <c r="CJ4021" s="230"/>
    </row>
    <row r="4022" spans="1:88" ht="14.25" customHeight="1">
      <c r="A4022" s="123"/>
      <c r="B4022" s="122"/>
      <c r="C4022" s="123"/>
      <c r="E4022" s="224"/>
      <c r="F4022" s="224"/>
      <c r="G4022" s="224"/>
      <c r="H4022" s="224"/>
      <c r="I4022" s="232"/>
      <c r="J4022" s="224"/>
      <c r="K4022" s="224"/>
      <c r="L4022" s="224"/>
      <c r="M4022" s="233"/>
      <c r="N4022" s="224"/>
      <c r="P4022" s="233"/>
      <c r="Q4022" s="154"/>
      <c r="R4022" s="154"/>
      <c r="S4022" s="154"/>
      <c r="T4022" s="154"/>
      <c r="U4022" s="236"/>
      <c r="V4022" s="225"/>
      <c r="W4022" s="246"/>
      <c r="X4022" s="247"/>
      <c r="Y4022" s="248"/>
      <c r="Z4022" s="249"/>
      <c r="AA4022" s="249"/>
      <c r="AB4022" s="256"/>
      <c r="AC4022" s="256"/>
      <c r="AD4022" s="230"/>
      <c r="AE4022" s="251"/>
      <c r="AF4022" s="252"/>
      <c r="AG4022" s="255"/>
      <c r="AH4022" s="253"/>
      <c r="AI4022" s="230"/>
      <c r="AJ4022" s="230"/>
      <c r="AK4022" s="230"/>
      <c r="AL4022" s="230"/>
      <c r="AM4022" s="230"/>
      <c r="AN4022" s="230"/>
      <c r="AO4022" s="230"/>
      <c r="AP4022" s="230"/>
      <c r="AQ4022" s="230"/>
      <c r="AR4022" s="249"/>
      <c r="AS4022" s="230"/>
      <c r="AT4022" s="230"/>
      <c r="AU4022" s="230"/>
      <c r="AV4022" s="230"/>
      <c r="AW4022" s="230"/>
      <c r="AX4022" s="230"/>
      <c r="AY4022" s="230"/>
      <c r="AZ4022" s="230"/>
      <c r="BA4022" s="230"/>
      <c r="BB4022" s="230"/>
      <c r="BC4022" s="230"/>
      <c r="BD4022" s="230"/>
      <c r="BE4022" s="230"/>
      <c r="BF4022" s="230"/>
      <c r="BG4022" s="230"/>
      <c r="BH4022" s="230"/>
      <c r="BI4022" s="230"/>
      <c r="BJ4022" s="230"/>
      <c r="BK4022" s="230"/>
      <c r="BL4022" s="230"/>
      <c r="BM4022" s="230"/>
      <c r="BN4022" s="230"/>
      <c r="BO4022" s="230"/>
      <c r="BP4022" s="230"/>
      <c r="BQ4022" s="230"/>
      <c r="BR4022" s="230"/>
      <c r="BS4022" s="230"/>
      <c r="BT4022" s="230"/>
      <c r="BU4022" s="230"/>
      <c r="BV4022" s="230"/>
      <c r="BW4022" s="230"/>
      <c r="BX4022" s="230"/>
      <c r="BY4022" s="230"/>
      <c r="BZ4022" s="230"/>
      <c r="CA4022" s="230"/>
      <c r="CB4022" s="230"/>
      <c r="CC4022" s="230"/>
      <c r="CD4022" s="230"/>
      <c r="CE4022" s="230"/>
      <c r="CF4022" s="230"/>
      <c r="CG4022" s="230"/>
      <c r="CH4022" s="230"/>
      <c r="CI4022" s="230"/>
      <c r="CJ4022" s="230"/>
    </row>
    <row r="4023" spans="1:88" ht="14.25" customHeight="1">
      <c r="A4023" s="123"/>
      <c r="B4023" s="122"/>
      <c r="C4023" s="123"/>
      <c r="E4023" s="224"/>
      <c r="F4023" s="224"/>
      <c r="G4023" s="224"/>
      <c r="H4023" s="224"/>
      <c r="I4023" s="232"/>
      <c r="J4023" s="224"/>
      <c r="K4023" s="224"/>
      <c r="L4023" s="224"/>
      <c r="M4023" s="233"/>
      <c r="N4023" s="224"/>
      <c r="P4023" s="233"/>
      <c r="Q4023" s="154"/>
      <c r="R4023" s="154"/>
      <c r="S4023" s="154"/>
      <c r="T4023" s="154"/>
      <c r="U4023" s="236"/>
      <c r="V4023" s="225"/>
      <c r="W4023" s="246"/>
      <c r="X4023" s="247"/>
      <c r="Y4023" s="248"/>
      <c r="Z4023" s="249"/>
      <c r="AA4023" s="249"/>
      <c r="AB4023" s="256"/>
      <c r="AC4023" s="256"/>
      <c r="AD4023" s="230"/>
      <c r="AE4023" s="251"/>
      <c r="AF4023" s="252"/>
      <c r="AG4023" s="255"/>
      <c r="AH4023" s="253"/>
      <c r="AI4023" s="230"/>
      <c r="AJ4023" s="230"/>
      <c r="AK4023" s="230"/>
      <c r="AL4023" s="230"/>
      <c r="AM4023" s="230"/>
      <c r="AN4023" s="230"/>
      <c r="AO4023" s="230"/>
      <c r="AP4023" s="230"/>
      <c r="AQ4023" s="230"/>
      <c r="AR4023" s="249"/>
      <c r="AS4023" s="230"/>
      <c r="AT4023" s="230"/>
      <c r="AU4023" s="230"/>
      <c r="AV4023" s="230"/>
      <c r="AW4023" s="230"/>
      <c r="AX4023" s="230"/>
      <c r="AY4023" s="230"/>
      <c r="AZ4023" s="230"/>
      <c r="BA4023" s="230"/>
      <c r="BB4023" s="230"/>
      <c r="BC4023" s="230"/>
      <c r="BD4023" s="230"/>
      <c r="BE4023" s="230"/>
      <c r="BF4023" s="230"/>
      <c r="BG4023" s="230"/>
      <c r="BH4023" s="230"/>
      <c r="BI4023" s="230"/>
      <c r="BJ4023" s="230"/>
      <c r="BK4023" s="230"/>
      <c r="BL4023" s="230"/>
      <c r="BM4023" s="230"/>
      <c r="BN4023" s="230"/>
      <c r="BO4023" s="230"/>
      <c r="BP4023" s="230"/>
      <c r="BQ4023" s="230"/>
      <c r="BR4023" s="230"/>
      <c r="BS4023" s="230"/>
      <c r="BT4023" s="230"/>
      <c r="BU4023" s="230"/>
      <c r="BV4023" s="230"/>
      <c r="BW4023" s="230"/>
      <c r="BX4023" s="230"/>
      <c r="BY4023" s="230"/>
      <c r="BZ4023" s="230"/>
      <c r="CA4023" s="230"/>
      <c r="CB4023" s="230"/>
      <c r="CC4023" s="230"/>
      <c r="CD4023" s="230"/>
      <c r="CE4023" s="230"/>
      <c r="CF4023" s="230"/>
      <c r="CG4023" s="230"/>
      <c r="CH4023" s="230"/>
      <c r="CI4023" s="230"/>
      <c r="CJ4023" s="230"/>
    </row>
    <row r="4024" spans="1:88" ht="14.25" customHeight="1">
      <c r="A4024" s="123"/>
      <c r="B4024" s="122"/>
      <c r="C4024" s="123"/>
      <c r="E4024" s="224"/>
      <c r="F4024" s="224"/>
      <c r="G4024" s="224"/>
      <c r="H4024" s="224"/>
      <c r="I4024" s="232"/>
      <c r="J4024" s="224"/>
      <c r="K4024" s="224"/>
      <c r="L4024" s="224"/>
      <c r="M4024" s="233"/>
      <c r="N4024" s="224"/>
      <c r="P4024" s="233"/>
      <c r="Q4024" s="154"/>
      <c r="R4024" s="154"/>
      <c r="S4024" s="154"/>
      <c r="T4024" s="154"/>
      <c r="U4024" s="236"/>
      <c r="V4024" s="225"/>
      <c r="W4024" s="246"/>
      <c r="X4024" s="247"/>
      <c r="Y4024" s="248"/>
      <c r="Z4024" s="249"/>
      <c r="AA4024" s="249"/>
      <c r="AB4024" s="256"/>
      <c r="AC4024" s="256"/>
      <c r="AD4024" s="230"/>
      <c r="AE4024" s="251"/>
      <c r="AF4024" s="252"/>
      <c r="AG4024" s="255"/>
      <c r="AH4024" s="253"/>
      <c r="AI4024" s="230"/>
      <c r="AJ4024" s="230"/>
      <c r="AK4024" s="230"/>
      <c r="AL4024" s="230"/>
      <c r="AM4024" s="230"/>
      <c r="AN4024" s="230"/>
      <c r="AO4024" s="230"/>
      <c r="AP4024" s="230"/>
      <c r="AQ4024" s="230"/>
      <c r="AR4024" s="249"/>
      <c r="AS4024" s="230"/>
      <c r="AT4024" s="230"/>
      <c r="AU4024" s="230"/>
      <c r="AV4024" s="230"/>
      <c r="AW4024" s="230"/>
      <c r="AX4024" s="230"/>
      <c r="AY4024" s="230"/>
      <c r="AZ4024" s="230"/>
      <c r="BA4024" s="230"/>
      <c r="BB4024" s="230"/>
      <c r="BC4024" s="230"/>
      <c r="BD4024" s="230"/>
      <c r="BE4024" s="230"/>
      <c r="BF4024" s="230"/>
      <c r="BG4024" s="230"/>
      <c r="BH4024" s="230"/>
      <c r="BI4024" s="230"/>
      <c r="BJ4024" s="230"/>
      <c r="BK4024" s="230"/>
      <c r="BL4024" s="230"/>
      <c r="BM4024" s="230"/>
      <c r="BN4024" s="230"/>
      <c r="BO4024" s="230"/>
      <c r="BP4024" s="230"/>
      <c r="BQ4024" s="230"/>
      <c r="BR4024" s="230"/>
      <c r="BS4024" s="230"/>
      <c r="BT4024" s="230"/>
      <c r="BU4024" s="230"/>
      <c r="BV4024" s="230"/>
      <c r="BW4024" s="230"/>
      <c r="BX4024" s="230"/>
      <c r="BY4024" s="230"/>
      <c r="BZ4024" s="230"/>
      <c r="CA4024" s="230"/>
      <c r="CB4024" s="230"/>
      <c r="CC4024" s="230"/>
      <c r="CD4024" s="230"/>
      <c r="CE4024" s="230"/>
      <c r="CF4024" s="230"/>
      <c r="CG4024" s="230"/>
      <c r="CH4024" s="230"/>
      <c r="CI4024" s="230"/>
      <c r="CJ4024" s="230"/>
    </row>
    <row r="4025" spans="1:88" ht="14.25" customHeight="1">
      <c r="A4025" s="123"/>
      <c r="B4025" s="122"/>
      <c r="C4025" s="123"/>
      <c r="E4025" s="224"/>
      <c r="F4025" s="224"/>
      <c r="G4025" s="224"/>
      <c r="H4025" s="224"/>
      <c r="I4025" s="232"/>
      <c r="J4025" s="224"/>
      <c r="K4025" s="224"/>
      <c r="L4025" s="224"/>
      <c r="M4025" s="233"/>
      <c r="N4025" s="224"/>
      <c r="P4025" s="233"/>
      <c r="Q4025" s="154"/>
      <c r="R4025" s="154"/>
      <c r="S4025" s="154"/>
      <c r="T4025" s="154"/>
      <c r="U4025" s="236"/>
      <c r="V4025" s="225"/>
      <c r="W4025" s="246"/>
      <c r="X4025" s="247"/>
      <c r="Y4025" s="248"/>
      <c r="Z4025" s="249"/>
      <c r="AA4025" s="249"/>
      <c r="AB4025" s="256"/>
      <c r="AC4025" s="256"/>
      <c r="AD4025" s="230"/>
      <c r="AE4025" s="251"/>
      <c r="AF4025" s="252"/>
      <c r="AG4025" s="255"/>
      <c r="AH4025" s="253"/>
      <c r="AI4025" s="230"/>
      <c r="AJ4025" s="230"/>
      <c r="AK4025" s="230"/>
      <c r="AL4025" s="230"/>
      <c r="AM4025" s="230"/>
      <c r="AN4025" s="230"/>
      <c r="AO4025" s="230"/>
      <c r="AP4025" s="230"/>
      <c r="AQ4025" s="230"/>
      <c r="AR4025" s="249"/>
      <c r="AS4025" s="230"/>
      <c r="AT4025" s="230"/>
      <c r="AU4025" s="230"/>
      <c r="AV4025" s="230"/>
      <c r="AW4025" s="230"/>
      <c r="AX4025" s="230"/>
      <c r="AY4025" s="230"/>
      <c r="AZ4025" s="230"/>
      <c r="BA4025" s="230"/>
      <c r="BB4025" s="230"/>
      <c r="BC4025" s="230"/>
      <c r="BD4025" s="230"/>
      <c r="BE4025" s="230"/>
      <c r="BF4025" s="230"/>
      <c r="BG4025" s="230"/>
      <c r="BH4025" s="230"/>
      <c r="BI4025" s="230"/>
      <c r="BJ4025" s="230"/>
      <c r="BK4025" s="230"/>
      <c r="BL4025" s="230"/>
      <c r="BM4025" s="230"/>
      <c r="BN4025" s="230"/>
      <c r="BO4025" s="230"/>
      <c r="BP4025" s="230"/>
      <c r="BQ4025" s="230"/>
      <c r="BR4025" s="230"/>
      <c r="BS4025" s="230"/>
      <c r="BT4025" s="230"/>
      <c r="BU4025" s="230"/>
      <c r="BV4025" s="230"/>
      <c r="BW4025" s="230"/>
      <c r="BX4025" s="230"/>
      <c r="BY4025" s="230"/>
      <c r="BZ4025" s="230"/>
      <c r="CA4025" s="230"/>
      <c r="CB4025" s="230"/>
      <c r="CC4025" s="230"/>
      <c r="CD4025" s="230"/>
      <c r="CE4025" s="230"/>
      <c r="CF4025" s="230"/>
      <c r="CG4025" s="230"/>
      <c r="CH4025" s="230"/>
      <c r="CI4025" s="230"/>
      <c r="CJ4025" s="230"/>
    </row>
    <row r="4026" spans="1:88" ht="14.25" customHeight="1">
      <c r="A4026" s="123"/>
      <c r="B4026" s="122"/>
      <c r="C4026" s="123"/>
      <c r="E4026" s="224"/>
      <c r="F4026" s="224"/>
      <c r="G4026" s="224"/>
      <c r="H4026" s="224"/>
      <c r="I4026" s="232"/>
      <c r="J4026" s="224"/>
      <c r="K4026" s="224"/>
      <c r="L4026" s="224"/>
      <c r="M4026" s="233"/>
      <c r="N4026" s="224"/>
      <c r="P4026" s="233"/>
      <c r="Q4026" s="154"/>
      <c r="R4026" s="154"/>
      <c r="S4026" s="154"/>
      <c r="T4026" s="154"/>
      <c r="U4026" s="236"/>
      <c r="V4026" s="225"/>
      <c r="W4026" s="246"/>
      <c r="X4026" s="247"/>
      <c r="Y4026" s="248"/>
      <c r="Z4026" s="249"/>
      <c r="AA4026" s="249"/>
      <c r="AB4026" s="256"/>
      <c r="AC4026" s="256"/>
      <c r="AD4026" s="230"/>
      <c r="AE4026" s="251"/>
      <c r="AF4026" s="252"/>
      <c r="AG4026" s="255"/>
      <c r="AH4026" s="253"/>
      <c r="AI4026" s="230"/>
      <c r="AJ4026" s="230"/>
      <c r="AK4026" s="230"/>
      <c r="AL4026" s="230"/>
      <c r="AM4026" s="230"/>
      <c r="AN4026" s="230"/>
      <c r="AO4026" s="230"/>
      <c r="AP4026" s="230"/>
      <c r="AQ4026" s="230"/>
      <c r="AR4026" s="249"/>
      <c r="AS4026" s="230"/>
      <c r="AT4026" s="230"/>
      <c r="AU4026" s="230"/>
      <c r="AV4026" s="230"/>
      <c r="AW4026" s="230"/>
      <c r="AX4026" s="230"/>
      <c r="AY4026" s="230"/>
      <c r="AZ4026" s="230"/>
      <c r="BA4026" s="230"/>
      <c r="BB4026" s="230"/>
      <c r="BC4026" s="230"/>
      <c r="BD4026" s="230"/>
      <c r="BE4026" s="230"/>
      <c r="BF4026" s="230"/>
      <c r="BG4026" s="230"/>
      <c r="BH4026" s="230"/>
      <c r="BI4026" s="230"/>
      <c r="BJ4026" s="230"/>
      <c r="BK4026" s="230"/>
      <c r="BL4026" s="230"/>
      <c r="BM4026" s="230"/>
      <c r="BN4026" s="230"/>
      <c r="BO4026" s="230"/>
      <c r="BP4026" s="230"/>
      <c r="BQ4026" s="230"/>
      <c r="BR4026" s="230"/>
      <c r="BS4026" s="230"/>
      <c r="BT4026" s="230"/>
      <c r="BU4026" s="230"/>
      <c r="BV4026" s="230"/>
      <c r="BW4026" s="230"/>
      <c r="BX4026" s="230"/>
      <c r="BY4026" s="230"/>
      <c r="BZ4026" s="230"/>
      <c r="CA4026" s="230"/>
      <c r="CB4026" s="230"/>
      <c r="CC4026" s="230"/>
      <c r="CD4026" s="230"/>
      <c r="CE4026" s="230"/>
      <c r="CF4026" s="230"/>
      <c r="CG4026" s="230"/>
      <c r="CH4026" s="230"/>
      <c r="CI4026" s="230"/>
      <c r="CJ4026" s="230"/>
    </row>
    <row r="4027" spans="1:88" ht="14.25" customHeight="1">
      <c r="A4027" s="123"/>
      <c r="B4027" s="122"/>
      <c r="C4027" s="123"/>
      <c r="E4027" s="224"/>
      <c r="F4027" s="224"/>
      <c r="G4027" s="224"/>
      <c r="H4027" s="224"/>
      <c r="I4027" s="232"/>
      <c r="J4027" s="224"/>
      <c r="K4027" s="224"/>
      <c r="L4027" s="224"/>
      <c r="M4027" s="233"/>
      <c r="N4027" s="224"/>
      <c r="P4027" s="233"/>
      <c r="Q4027" s="154"/>
      <c r="R4027" s="154"/>
      <c r="S4027" s="154"/>
      <c r="T4027" s="154"/>
      <c r="U4027" s="236"/>
      <c r="V4027" s="225"/>
      <c r="W4027" s="246"/>
      <c r="X4027" s="247"/>
      <c r="Y4027" s="248"/>
      <c r="Z4027" s="249"/>
      <c r="AA4027" s="249"/>
      <c r="AB4027" s="256"/>
      <c r="AC4027" s="256"/>
      <c r="AD4027" s="230"/>
      <c r="AE4027" s="251"/>
      <c r="AF4027" s="252"/>
      <c r="AG4027" s="255"/>
      <c r="AH4027" s="253"/>
      <c r="AI4027" s="230"/>
      <c r="AJ4027" s="230"/>
      <c r="AK4027" s="230"/>
      <c r="AL4027" s="230"/>
      <c r="AM4027" s="230"/>
      <c r="AN4027" s="230"/>
      <c r="AO4027" s="230"/>
      <c r="AP4027" s="230"/>
      <c r="AQ4027" s="230"/>
      <c r="AR4027" s="249"/>
      <c r="AS4027" s="230"/>
      <c r="AT4027" s="230"/>
      <c r="AU4027" s="230"/>
      <c r="AV4027" s="230"/>
      <c r="AW4027" s="230"/>
      <c r="AX4027" s="230"/>
      <c r="AY4027" s="230"/>
      <c r="AZ4027" s="230"/>
      <c r="BA4027" s="230"/>
      <c r="BB4027" s="230"/>
      <c r="BC4027" s="230"/>
      <c r="BD4027" s="230"/>
      <c r="BE4027" s="230"/>
      <c r="BF4027" s="230"/>
      <c r="BG4027" s="230"/>
      <c r="BH4027" s="230"/>
      <c r="BI4027" s="230"/>
      <c r="BJ4027" s="230"/>
      <c r="BK4027" s="230"/>
      <c r="BL4027" s="230"/>
      <c r="BM4027" s="230"/>
      <c r="BN4027" s="230"/>
      <c r="BO4027" s="230"/>
      <c r="BP4027" s="230"/>
      <c r="BQ4027" s="230"/>
      <c r="BR4027" s="230"/>
      <c r="BS4027" s="230"/>
      <c r="BT4027" s="230"/>
      <c r="BU4027" s="230"/>
      <c r="BV4027" s="230"/>
      <c r="BW4027" s="230"/>
      <c r="BX4027" s="230"/>
      <c r="BY4027" s="230"/>
      <c r="BZ4027" s="230"/>
      <c r="CA4027" s="230"/>
      <c r="CB4027" s="230"/>
      <c r="CC4027" s="230"/>
      <c r="CD4027" s="230"/>
      <c r="CE4027" s="230"/>
      <c r="CF4027" s="230"/>
      <c r="CG4027" s="230"/>
      <c r="CH4027" s="230"/>
      <c r="CI4027" s="230"/>
      <c r="CJ4027" s="230"/>
    </row>
    <row r="4028" spans="1:88" ht="14.25" customHeight="1">
      <c r="A4028" s="123"/>
      <c r="B4028" s="122"/>
      <c r="C4028" s="123"/>
      <c r="E4028" s="224"/>
      <c r="F4028" s="224"/>
      <c r="G4028" s="224"/>
      <c r="H4028" s="224"/>
      <c r="I4028" s="232"/>
      <c r="J4028" s="224"/>
      <c r="K4028" s="224"/>
      <c r="L4028" s="224"/>
      <c r="M4028" s="233"/>
      <c r="N4028" s="224"/>
      <c r="P4028" s="233"/>
      <c r="Q4028" s="154"/>
      <c r="R4028" s="154"/>
      <c r="S4028" s="154"/>
      <c r="T4028" s="154"/>
      <c r="U4028" s="236"/>
      <c r="V4028" s="225"/>
      <c r="W4028" s="246"/>
      <c r="X4028" s="247"/>
      <c r="Y4028" s="248"/>
      <c r="Z4028" s="249"/>
      <c r="AA4028" s="249"/>
      <c r="AB4028" s="256"/>
      <c r="AC4028" s="256"/>
      <c r="AD4028" s="230"/>
      <c r="AE4028" s="251"/>
      <c r="AF4028" s="252"/>
      <c r="AG4028" s="255"/>
      <c r="AH4028" s="253"/>
      <c r="AI4028" s="230"/>
      <c r="AJ4028" s="230"/>
      <c r="AK4028" s="230"/>
      <c r="AL4028" s="230"/>
      <c r="AM4028" s="230"/>
      <c r="AN4028" s="230"/>
      <c r="AO4028" s="230"/>
      <c r="AP4028" s="230"/>
      <c r="AQ4028" s="230"/>
      <c r="AR4028" s="249"/>
      <c r="AS4028" s="230"/>
      <c r="AT4028" s="230"/>
      <c r="AU4028" s="230"/>
      <c r="AV4028" s="230"/>
      <c r="AW4028" s="230"/>
      <c r="AX4028" s="230"/>
      <c r="AY4028" s="230"/>
      <c r="AZ4028" s="230"/>
      <c r="BA4028" s="230"/>
      <c r="BB4028" s="230"/>
      <c r="BC4028" s="230"/>
      <c r="BD4028" s="230"/>
      <c r="BE4028" s="230"/>
      <c r="BF4028" s="230"/>
      <c r="BG4028" s="230"/>
      <c r="BH4028" s="230"/>
      <c r="BI4028" s="230"/>
      <c r="BJ4028" s="230"/>
      <c r="BK4028" s="230"/>
      <c r="BL4028" s="230"/>
      <c r="BM4028" s="230"/>
      <c r="BN4028" s="230"/>
      <c r="BO4028" s="230"/>
      <c r="BP4028" s="230"/>
      <c r="BQ4028" s="230"/>
      <c r="BR4028" s="230"/>
      <c r="BS4028" s="230"/>
      <c r="BT4028" s="230"/>
      <c r="BU4028" s="230"/>
      <c r="BV4028" s="230"/>
      <c r="BW4028" s="230"/>
      <c r="BX4028" s="230"/>
      <c r="BY4028" s="230"/>
      <c r="BZ4028" s="230"/>
      <c r="CA4028" s="230"/>
      <c r="CB4028" s="230"/>
      <c r="CC4028" s="230"/>
      <c r="CD4028" s="230"/>
      <c r="CE4028" s="230"/>
      <c r="CF4028" s="230"/>
      <c r="CG4028" s="230"/>
      <c r="CH4028" s="230"/>
      <c r="CI4028" s="230"/>
      <c r="CJ4028" s="230"/>
    </row>
    <row r="4029" spans="1:88" ht="14.25" customHeight="1">
      <c r="A4029" s="123"/>
      <c r="B4029" s="122"/>
      <c r="C4029" s="123"/>
      <c r="E4029" s="224"/>
      <c r="F4029" s="224"/>
      <c r="G4029" s="224"/>
      <c r="H4029" s="224"/>
      <c r="I4029" s="232"/>
      <c r="J4029" s="224"/>
      <c r="K4029" s="224"/>
      <c r="L4029" s="224"/>
      <c r="M4029" s="233"/>
      <c r="N4029" s="224"/>
      <c r="P4029" s="233"/>
      <c r="Q4029" s="154"/>
      <c r="R4029" s="154"/>
      <c r="S4029" s="154"/>
      <c r="T4029" s="154"/>
      <c r="U4029" s="236"/>
      <c r="V4029" s="225"/>
      <c r="W4029" s="246"/>
      <c r="X4029" s="247"/>
      <c r="Y4029" s="248"/>
      <c r="Z4029" s="249"/>
      <c r="AA4029" s="249"/>
      <c r="AB4029" s="256"/>
      <c r="AC4029" s="256"/>
      <c r="AD4029" s="230"/>
      <c r="AE4029" s="251"/>
      <c r="AF4029" s="252"/>
      <c r="AG4029" s="255"/>
      <c r="AH4029" s="253"/>
      <c r="AI4029" s="230"/>
      <c r="AJ4029" s="230"/>
      <c r="AK4029" s="230"/>
      <c r="AL4029" s="230"/>
      <c r="AM4029" s="230"/>
      <c r="AN4029" s="230"/>
      <c r="AO4029" s="230"/>
      <c r="AP4029" s="230"/>
      <c r="AQ4029" s="230"/>
      <c r="AR4029" s="249"/>
      <c r="AS4029" s="230"/>
      <c r="AT4029" s="230"/>
      <c r="AU4029" s="230"/>
      <c r="AV4029" s="230"/>
      <c r="AW4029" s="230"/>
      <c r="AX4029" s="230"/>
      <c r="AY4029" s="230"/>
      <c r="AZ4029" s="230"/>
      <c r="BA4029" s="230"/>
      <c r="BB4029" s="230"/>
      <c r="BC4029" s="230"/>
      <c r="BD4029" s="230"/>
      <c r="BE4029" s="230"/>
      <c r="BF4029" s="230"/>
      <c r="BG4029" s="230"/>
      <c r="BH4029" s="230"/>
      <c r="BI4029" s="230"/>
      <c r="BJ4029" s="230"/>
      <c r="BK4029" s="230"/>
      <c r="BL4029" s="230"/>
      <c r="BM4029" s="230"/>
      <c r="BN4029" s="230"/>
      <c r="BO4029" s="230"/>
      <c r="BP4029" s="230"/>
      <c r="BQ4029" s="230"/>
      <c r="BR4029" s="230"/>
      <c r="BS4029" s="230"/>
      <c r="BT4029" s="230"/>
      <c r="BU4029" s="230"/>
      <c r="BV4029" s="230"/>
      <c r="BW4029" s="230"/>
      <c r="BX4029" s="230"/>
      <c r="BY4029" s="230"/>
      <c r="BZ4029" s="230"/>
      <c r="CA4029" s="230"/>
      <c r="CB4029" s="230"/>
      <c r="CC4029" s="230"/>
      <c r="CD4029" s="230"/>
      <c r="CE4029" s="230"/>
      <c r="CF4029" s="230"/>
      <c r="CG4029" s="230"/>
      <c r="CH4029" s="230"/>
      <c r="CI4029" s="230"/>
      <c r="CJ4029" s="230"/>
    </row>
    <row r="4030" spans="1:88" ht="14.25" customHeight="1">
      <c r="A4030" s="123"/>
      <c r="B4030" s="122"/>
      <c r="C4030" s="123"/>
      <c r="E4030" s="224"/>
      <c r="F4030" s="224"/>
      <c r="G4030" s="224"/>
      <c r="H4030" s="224"/>
      <c r="I4030" s="232"/>
      <c r="J4030" s="224"/>
      <c r="K4030" s="224"/>
      <c r="L4030" s="224"/>
      <c r="M4030" s="233"/>
      <c r="N4030" s="224"/>
      <c r="P4030" s="233"/>
      <c r="Q4030" s="154"/>
      <c r="R4030" s="154"/>
      <c r="S4030" s="154"/>
      <c r="T4030" s="154"/>
      <c r="U4030" s="236"/>
      <c r="V4030" s="225"/>
      <c r="W4030" s="246"/>
      <c r="X4030" s="247"/>
      <c r="Y4030" s="248"/>
      <c r="Z4030" s="249"/>
      <c r="AA4030" s="249"/>
      <c r="AB4030" s="256"/>
      <c r="AC4030" s="256"/>
      <c r="AD4030" s="230"/>
      <c r="AE4030" s="251"/>
      <c r="AF4030" s="252"/>
      <c r="AG4030" s="255"/>
      <c r="AH4030" s="253"/>
      <c r="AI4030" s="230"/>
      <c r="AJ4030" s="230"/>
      <c r="AK4030" s="230"/>
      <c r="AL4030" s="230"/>
      <c r="AM4030" s="230"/>
      <c r="AN4030" s="230"/>
      <c r="AO4030" s="230"/>
      <c r="AP4030" s="230"/>
      <c r="AQ4030" s="230"/>
      <c r="AR4030" s="249"/>
      <c r="AS4030" s="230"/>
      <c r="AT4030" s="230"/>
      <c r="AU4030" s="230"/>
      <c r="AV4030" s="230"/>
      <c r="AW4030" s="230"/>
      <c r="AX4030" s="230"/>
      <c r="AY4030" s="230"/>
      <c r="AZ4030" s="230"/>
      <c r="BA4030" s="230"/>
      <c r="BB4030" s="230"/>
      <c r="BC4030" s="230"/>
      <c r="BD4030" s="230"/>
      <c r="BE4030" s="230"/>
      <c r="BF4030" s="230"/>
      <c r="BG4030" s="230"/>
      <c r="BH4030" s="230"/>
      <c r="BI4030" s="230"/>
      <c r="BJ4030" s="230"/>
      <c r="BK4030" s="230"/>
      <c r="BL4030" s="230"/>
      <c r="BM4030" s="230"/>
      <c r="BN4030" s="230"/>
      <c r="BO4030" s="230"/>
      <c r="BP4030" s="230"/>
      <c r="BQ4030" s="230"/>
      <c r="BR4030" s="230"/>
      <c r="BS4030" s="230"/>
      <c r="BT4030" s="230"/>
      <c r="BU4030" s="230"/>
      <c r="BV4030" s="230"/>
      <c r="BW4030" s="230"/>
      <c r="BX4030" s="230"/>
      <c r="BY4030" s="230"/>
      <c r="BZ4030" s="230"/>
      <c r="CA4030" s="230"/>
      <c r="CB4030" s="230"/>
      <c r="CC4030" s="230"/>
      <c r="CD4030" s="230"/>
      <c r="CE4030" s="230"/>
      <c r="CF4030" s="230"/>
      <c r="CG4030" s="230"/>
      <c r="CH4030" s="230"/>
      <c r="CI4030" s="230"/>
      <c r="CJ4030" s="230"/>
    </row>
    <row r="4031" spans="1:88" ht="14.25" customHeight="1">
      <c r="A4031" s="123"/>
      <c r="B4031" s="122"/>
      <c r="C4031" s="123"/>
      <c r="E4031" s="224"/>
      <c r="F4031" s="224"/>
      <c r="G4031" s="224"/>
      <c r="H4031" s="224"/>
      <c r="I4031" s="232"/>
      <c r="J4031" s="224"/>
      <c r="K4031" s="224"/>
      <c r="L4031" s="224"/>
      <c r="M4031" s="233"/>
      <c r="N4031" s="224"/>
      <c r="P4031" s="233"/>
      <c r="Q4031" s="154"/>
      <c r="R4031" s="154"/>
      <c r="S4031" s="154"/>
      <c r="T4031" s="154"/>
      <c r="U4031" s="236"/>
      <c r="V4031" s="225"/>
      <c r="W4031" s="246"/>
      <c r="X4031" s="247"/>
      <c r="Y4031" s="248"/>
      <c r="Z4031" s="249"/>
      <c r="AA4031" s="249"/>
      <c r="AB4031" s="256"/>
      <c r="AC4031" s="256"/>
      <c r="AD4031" s="230"/>
      <c r="AE4031" s="251"/>
      <c r="AF4031" s="252"/>
      <c r="AG4031" s="255"/>
      <c r="AH4031" s="253"/>
      <c r="AI4031" s="230"/>
      <c r="AJ4031" s="230"/>
      <c r="AK4031" s="230"/>
      <c r="AL4031" s="230"/>
      <c r="AM4031" s="230"/>
      <c r="AN4031" s="230"/>
      <c r="AO4031" s="230"/>
      <c r="AP4031" s="230"/>
      <c r="AQ4031" s="230"/>
      <c r="AR4031" s="249"/>
      <c r="AS4031" s="230"/>
      <c r="AT4031" s="230"/>
      <c r="AU4031" s="230"/>
      <c r="AV4031" s="230"/>
      <c r="AW4031" s="230"/>
      <c r="AX4031" s="230"/>
      <c r="AY4031" s="230"/>
      <c r="AZ4031" s="230"/>
      <c r="BA4031" s="230"/>
      <c r="BB4031" s="230"/>
      <c r="BC4031" s="230"/>
      <c r="BD4031" s="230"/>
      <c r="BE4031" s="230"/>
      <c r="BF4031" s="230"/>
      <c r="BG4031" s="230"/>
      <c r="BH4031" s="230"/>
      <c r="BI4031" s="230"/>
      <c r="BJ4031" s="230"/>
      <c r="BK4031" s="230"/>
      <c r="BL4031" s="230"/>
      <c r="BM4031" s="230"/>
      <c r="BN4031" s="230"/>
      <c r="BO4031" s="230"/>
      <c r="BP4031" s="230"/>
      <c r="BQ4031" s="230"/>
      <c r="BR4031" s="230"/>
      <c r="BS4031" s="230"/>
      <c r="BT4031" s="230"/>
      <c r="BU4031" s="230"/>
      <c r="BV4031" s="230"/>
      <c r="BW4031" s="230"/>
      <c r="BX4031" s="230"/>
      <c r="BY4031" s="230"/>
      <c r="BZ4031" s="230"/>
      <c r="CA4031" s="230"/>
      <c r="CB4031" s="230"/>
      <c r="CC4031" s="230"/>
      <c r="CD4031" s="230"/>
      <c r="CE4031" s="230"/>
      <c r="CF4031" s="230"/>
      <c r="CG4031" s="230"/>
      <c r="CH4031" s="230"/>
      <c r="CI4031" s="230"/>
      <c r="CJ4031" s="230"/>
    </row>
    <row r="4032" spans="1:88" ht="14.25" customHeight="1">
      <c r="A4032" s="123"/>
      <c r="B4032" s="122"/>
      <c r="C4032" s="123"/>
      <c r="E4032" s="224"/>
      <c r="F4032" s="224"/>
      <c r="G4032" s="224"/>
      <c r="H4032" s="224"/>
      <c r="I4032" s="232"/>
      <c r="J4032" s="224"/>
      <c r="K4032" s="224"/>
      <c r="L4032" s="224"/>
      <c r="M4032" s="233"/>
      <c r="N4032" s="224"/>
      <c r="P4032" s="233"/>
      <c r="Q4032" s="154"/>
      <c r="R4032" s="154"/>
      <c r="S4032" s="154"/>
      <c r="T4032" s="154"/>
      <c r="U4032" s="236"/>
      <c r="V4032" s="225"/>
      <c r="W4032" s="246"/>
      <c r="X4032" s="247"/>
      <c r="Y4032" s="248"/>
      <c r="Z4032" s="249"/>
      <c r="AA4032" s="249"/>
      <c r="AB4032" s="256"/>
      <c r="AC4032" s="256"/>
      <c r="AD4032" s="230"/>
      <c r="AE4032" s="251"/>
      <c r="AF4032" s="252"/>
      <c r="AG4032" s="255"/>
      <c r="AH4032" s="253"/>
      <c r="AI4032" s="230"/>
      <c r="AJ4032" s="230"/>
      <c r="AK4032" s="230"/>
      <c r="AL4032" s="230"/>
      <c r="AM4032" s="230"/>
      <c r="AN4032" s="230"/>
      <c r="AO4032" s="230"/>
      <c r="AP4032" s="230"/>
      <c r="AQ4032" s="230"/>
      <c r="AR4032" s="249"/>
      <c r="AS4032" s="230"/>
      <c r="AT4032" s="230"/>
      <c r="AU4032" s="230"/>
      <c r="AV4032" s="230"/>
      <c r="AW4032" s="230"/>
      <c r="AX4032" s="230"/>
      <c r="AY4032" s="230"/>
      <c r="AZ4032" s="230"/>
      <c r="BA4032" s="230"/>
      <c r="BB4032" s="230"/>
      <c r="BC4032" s="230"/>
      <c r="BD4032" s="230"/>
      <c r="BE4032" s="230"/>
      <c r="BF4032" s="230"/>
      <c r="BG4032" s="230"/>
      <c r="BH4032" s="230"/>
      <c r="BI4032" s="230"/>
      <c r="BJ4032" s="230"/>
      <c r="BK4032" s="230"/>
      <c r="BL4032" s="230"/>
      <c r="BM4032" s="230"/>
      <c r="BN4032" s="230"/>
      <c r="BO4032" s="230"/>
      <c r="BP4032" s="230"/>
      <c r="BQ4032" s="230"/>
      <c r="BR4032" s="230"/>
      <c r="BS4032" s="230"/>
      <c r="BT4032" s="230"/>
      <c r="BU4032" s="230"/>
      <c r="BV4032" s="230"/>
      <c r="BW4032" s="230"/>
      <c r="BX4032" s="230"/>
      <c r="BY4032" s="230"/>
      <c r="BZ4032" s="230"/>
      <c r="CA4032" s="230"/>
      <c r="CB4032" s="230"/>
      <c r="CC4032" s="230"/>
      <c r="CD4032" s="230"/>
      <c r="CE4032" s="230"/>
      <c r="CF4032" s="230"/>
      <c r="CG4032" s="230"/>
      <c r="CH4032" s="230"/>
      <c r="CI4032" s="230"/>
      <c r="CJ4032" s="230"/>
    </row>
    <row r="4033" spans="1:88" ht="14.25" customHeight="1">
      <c r="A4033" s="123"/>
      <c r="B4033" s="122"/>
      <c r="C4033" s="123"/>
      <c r="E4033" s="224"/>
      <c r="F4033" s="224"/>
      <c r="G4033" s="224"/>
      <c r="H4033" s="224"/>
      <c r="I4033" s="232"/>
      <c r="J4033" s="224"/>
      <c r="K4033" s="224"/>
      <c r="L4033" s="224"/>
      <c r="M4033" s="233"/>
      <c r="N4033" s="224"/>
      <c r="P4033" s="233"/>
      <c r="Q4033" s="154"/>
      <c r="R4033" s="154"/>
      <c r="S4033" s="154"/>
      <c r="T4033" s="154"/>
      <c r="U4033" s="236"/>
      <c r="V4033" s="225"/>
      <c r="W4033" s="246"/>
      <c r="X4033" s="247"/>
      <c r="Y4033" s="248"/>
      <c r="Z4033" s="249"/>
      <c r="AA4033" s="249"/>
      <c r="AB4033" s="256"/>
      <c r="AC4033" s="256"/>
      <c r="AD4033" s="230"/>
      <c r="AE4033" s="251"/>
      <c r="AF4033" s="252"/>
      <c r="AG4033" s="255"/>
      <c r="AH4033" s="253"/>
      <c r="AI4033" s="230"/>
      <c r="AJ4033" s="230"/>
      <c r="AK4033" s="230"/>
      <c r="AL4033" s="230"/>
      <c r="AM4033" s="230"/>
      <c r="AN4033" s="230"/>
      <c r="AO4033" s="230"/>
      <c r="AP4033" s="230"/>
      <c r="AQ4033" s="230"/>
      <c r="AR4033" s="249"/>
      <c r="AS4033" s="230"/>
      <c r="AT4033" s="230"/>
      <c r="AU4033" s="230"/>
      <c r="AV4033" s="230"/>
      <c r="AW4033" s="230"/>
      <c r="AX4033" s="230"/>
      <c r="AY4033" s="230"/>
      <c r="AZ4033" s="230"/>
      <c r="BA4033" s="230"/>
      <c r="BB4033" s="230"/>
      <c r="BC4033" s="230"/>
      <c r="BD4033" s="230"/>
      <c r="BE4033" s="230"/>
      <c r="BF4033" s="230"/>
      <c r="BG4033" s="230"/>
      <c r="BH4033" s="230"/>
      <c r="BI4033" s="230"/>
      <c r="BJ4033" s="230"/>
      <c r="BK4033" s="230"/>
      <c r="BL4033" s="230"/>
      <c r="BM4033" s="230"/>
      <c r="BN4033" s="230"/>
      <c r="BO4033" s="230"/>
      <c r="BP4033" s="230"/>
      <c r="BQ4033" s="230"/>
      <c r="BR4033" s="230"/>
      <c r="BS4033" s="230"/>
      <c r="BT4033" s="230"/>
      <c r="BU4033" s="230"/>
      <c r="BV4033" s="230"/>
      <c r="BW4033" s="230"/>
      <c r="BX4033" s="230"/>
      <c r="BY4033" s="230"/>
      <c r="BZ4033" s="230"/>
      <c r="CA4033" s="230"/>
      <c r="CB4033" s="230"/>
      <c r="CC4033" s="230"/>
      <c r="CD4033" s="230"/>
      <c r="CE4033" s="230"/>
      <c r="CF4033" s="230"/>
      <c r="CG4033" s="230"/>
      <c r="CH4033" s="230"/>
      <c r="CI4033" s="230"/>
      <c r="CJ4033" s="230"/>
    </row>
    <row r="4034" spans="1:88" ht="14.25" customHeight="1">
      <c r="A4034" s="123"/>
      <c r="B4034" s="122"/>
      <c r="C4034" s="123"/>
      <c r="E4034" s="224"/>
      <c r="F4034" s="224"/>
      <c r="G4034" s="224"/>
      <c r="H4034" s="224"/>
      <c r="I4034" s="232"/>
      <c r="J4034" s="224"/>
      <c r="K4034" s="224"/>
      <c r="L4034" s="224"/>
      <c r="M4034" s="233"/>
      <c r="N4034" s="224"/>
      <c r="P4034" s="233"/>
      <c r="Q4034" s="154"/>
      <c r="R4034" s="154"/>
      <c r="S4034" s="154"/>
      <c r="T4034" s="154"/>
      <c r="U4034" s="236"/>
      <c r="V4034" s="225"/>
      <c r="W4034" s="246"/>
      <c r="X4034" s="247"/>
      <c r="Y4034" s="248"/>
      <c r="Z4034" s="249"/>
      <c r="AA4034" s="249"/>
      <c r="AB4034" s="256"/>
      <c r="AC4034" s="256"/>
      <c r="AD4034" s="230"/>
      <c r="AE4034" s="251"/>
      <c r="AF4034" s="252"/>
      <c r="AG4034" s="255"/>
      <c r="AH4034" s="253"/>
      <c r="AI4034" s="230"/>
      <c r="AJ4034" s="230"/>
      <c r="AK4034" s="230"/>
      <c r="AL4034" s="230"/>
      <c r="AM4034" s="230"/>
      <c r="AN4034" s="230"/>
      <c r="AO4034" s="230"/>
      <c r="AP4034" s="230"/>
      <c r="AQ4034" s="230"/>
      <c r="AR4034" s="249"/>
      <c r="AS4034" s="230"/>
      <c r="AT4034" s="230"/>
      <c r="AU4034" s="230"/>
      <c r="AV4034" s="230"/>
      <c r="AW4034" s="230"/>
      <c r="AX4034" s="230"/>
      <c r="AY4034" s="230"/>
      <c r="AZ4034" s="230"/>
      <c r="BA4034" s="230"/>
      <c r="BB4034" s="230"/>
      <c r="BC4034" s="230"/>
      <c r="BD4034" s="230"/>
      <c r="BE4034" s="230"/>
      <c r="BF4034" s="230"/>
      <c r="BG4034" s="230"/>
      <c r="BH4034" s="230"/>
      <c r="BI4034" s="230"/>
      <c r="BJ4034" s="230"/>
      <c r="BK4034" s="230"/>
      <c r="BL4034" s="230"/>
      <c r="BM4034" s="230"/>
      <c r="BN4034" s="230"/>
      <c r="BO4034" s="230"/>
      <c r="BP4034" s="230"/>
      <c r="BQ4034" s="230"/>
      <c r="BR4034" s="230"/>
      <c r="BS4034" s="230"/>
      <c r="BT4034" s="230"/>
      <c r="BU4034" s="230"/>
      <c r="BV4034" s="230"/>
      <c r="BW4034" s="230"/>
      <c r="BX4034" s="230"/>
      <c r="BY4034" s="230"/>
      <c r="BZ4034" s="230"/>
      <c r="CA4034" s="230"/>
      <c r="CB4034" s="230"/>
      <c r="CC4034" s="230"/>
      <c r="CD4034" s="230"/>
      <c r="CE4034" s="230"/>
      <c r="CF4034" s="230"/>
      <c r="CG4034" s="230"/>
      <c r="CH4034" s="230"/>
      <c r="CI4034" s="230"/>
      <c r="CJ4034" s="230"/>
    </row>
    <row r="4035" spans="1:88" ht="14.25" customHeight="1">
      <c r="A4035" s="123"/>
      <c r="B4035" s="122"/>
      <c r="C4035" s="123"/>
      <c r="E4035" s="224"/>
      <c r="F4035" s="224"/>
      <c r="G4035" s="224"/>
      <c r="H4035" s="224"/>
      <c r="I4035" s="232"/>
      <c r="J4035" s="224"/>
      <c r="K4035" s="224"/>
      <c r="L4035" s="224"/>
      <c r="M4035" s="233"/>
      <c r="N4035" s="224"/>
      <c r="P4035" s="233"/>
      <c r="Q4035" s="154"/>
      <c r="R4035" s="154"/>
      <c r="S4035" s="154"/>
      <c r="T4035" s="154"/>
      <c r="U4035" s="236"/>
      <c r="V4035" s="225"/>
      <c r="W4035" s="246"/>
      <c r="X4035" s="247"/>
      <c r="Y4035" s="248"/>
      <c r="Z4035" s="249"/>
      <c r="AA4035" s="249"/>
      <c r="AB4035" s="256"/>
      <c r="AC4035" s="256"/>
      <c r="AD4035" s="230"/>
      <c r="AE4035" s="251"/>
      <c r="AF4035" s="252"/>
      <c r="AG4035" s="255"/>
      <c r="AH4035" s="253"/>
      <c r="AI4035" s="230"/>
      <c r="AJ4035" s="230"/>
      <c r="AK4035" s="230"/>
      <c r="AL4035" s="230"/>
      <c r="AM4035" s="230"/>
      <c r="AN4035" s="230"/>
      <c r="AO4035" s="230"/>
      <c r="AP4035" s="230"/>
      <c r="AQ4035" s="230"/>
      <c r="AR4035" s="249"/>
      <c r="AS4035" s="230"/>
      <c r="AT4035" s="230"/>
      <c r="AU4035" s="230"/>
      <c r="AV4035" s="230"/>
      <c r="AW4035" s="230"/>
      <c r="AX4035" s="230"/>
      <c r="AY4035" s="230"/>
      <c r="AZ4035" s="230"/>
      <c r="BA4035" s="230"/>
      <c r="BB4035" s="230"/>
      <c r="BC4035" s="230"/>
      <c r="BD4035" s="230"/>
      <c r="BE4035" s="230"/>
      <c r="BF4035" s="230"/>
      <c r="BG4035" s="230"/>
      <c r="BH4035" s="230"/>
      <c r="BI4035" s="230"/>
      <c r="BJ4035" s="230"/>
      <c r="BK4035" s="230"/>
      <c r="BL4035" s="230"/>
      <c r="BM4035" s="230"/>
      <c r="BN4035" s="230"/>
      <c r="BO4035" s="230"/>
      <c r="BP4035" s="230"/>
      <c r="BQ4035" s="230"/>
      <c r="BR4035" s="230"/>
      <c r="BS4035" s="230"/>
      <c r="BT4035" s="230"/>
      <c r="BU4035" s="230"/>
      <c r="BV4035" s="230"/>
      <c r="BW4035" s="230"/>
      <c r="BX4035" s="230"/>
      <c r="BY4035" s="230"/>
      <c r="BZ4035" s="230"/>
      <c r="CA4035" s="230"/>
      <c r="CB4035" s="230"/>
      <c r="CC4035" s="230"/>
      <c r="CD4035" s="230"/>
      <c r="CE4035" s="230"/>
      <c r="CF4035" s="230"/>
      <c r="CG4035" s="230"/>
      <c r="CH4035" s="230"/>
      <c r="CI4035" s="230"/>
      <c r="CJ4035" s="230"/>
    </row>
    <row r="4036" spans="1:88" ht="14.25" customHeight="1">
      <c r="A4036" s="123"/>
      <c r="B4036" s="122"/>
      <c r="C4036" s="123"/>
      <c r="E4036" s="224"/>
      <c r="F4036" s="224"/>
      <c r="G4036" s="224"/>
      <c r="H4036" s="224"/>
      <c r="I4036" s="232"/>
      <c r="J4036" s="224"/>
      <c r="K4036" s="224"/>
      <c r="L4036" s="224"/>
      <c r="M4036" s="233"/>
      <c r="N4036" s="224"/>
      <c r="P4036" s="233"/>
      <c r="Q4036" s="154"/>
      <c r="R4036" s="154"/>
      <c r="S4036" s="154"/>
      <c r="T4036" s="154"/>
      <c r="U4036" s="236"/>
      <c r="V4036" s="225"/>
      <c r="W4036" s="246"/>
      <c r="X4036" s="247"/>
      <c r="Y4036" s="248"/>
      <c r="Z4036" s="249"/>
      <c r="AA4036" s="249"/>
      <c r="AB4036" s="256"/>
      <c r="AC4036" s="256"/>
      <c r="AD4036" s="230"/>
      <c r="AE4036" s="251"/>
      <c r="AF4036" s="252"/>
      <c r="AG4036" s="255"/>
      <c r="AH4036" s="253"/>
      <c r="AI4036" s="230"/>
      <c r="AJ4036" s="230"/>
      <c r="AK4036" s="230"/>
      <c r="AL4036" s="230"/>
      <c r="AM4036" s="230"/>
      <c r="AN4036" s="230"/>
      <c r="AO4036" s="230"/>
      <c r="AP4036" s="230"/>
      <c r="AQ4036" s="230"/>
      <c r="AR4036" s="249"/>
      <c r="AS4036" s="230"/>
      <c r="AT4036" s="230"/>
      <c r="AU4036" s="230"/>
      <c r="AV4036" s="230"/>
      <c r="AW4036" s="230"/>
      <c r="AX4036" s="230"/>
      <c r="AY4036" s="230"/>
      <c r="AZ4036" s="230"/>
      <c r="BA4036" s="230"/>
      <c r="BB4036" s="230"/>
      <c r="BC4036" s="230"/>
      <c r="BD4036" s="230"/>
      <c r="BE4036" s="230"/>
      <c r="BF4036" s="230"/>
      <c r="BG4036" s="230"/>
      <c r="BH4036" s="230"/>
      <c r="BI4036" s="230"/>
      <c r="BJ4036" s="230"/>
      <c r="BK4036" s="230"/>
      <c r="BL4036" s="230"/>
      <c r="BM4036" s="230"/>
      <c r="BN4036" s="230"/>
      <c r="BO4036" s="230"/>
      <c r="BP4036" s="230"/>
      <c r="BQ4036" s="230"/>
      <c r="BR4036" s="230"/>
      <c r="BS4036" s="230"/>
      <c r="BT4036" s="230"/>
      <c r="BU4036" s="230"/>
      <c r="BV4036" s="230"/>
      <c r="BW4036" s="230"/>
      <c r="BX4036" s="230"/>
      <c r="BY4036" s="230"/>
      <c r="BZ4036" s="230"/>
      <c r="CA4036" s="230"/>
      <c r="CB4036" s="230"/>
      <c r="CC4036" s="230"/>
      <c r="CD4036" s="230"/>
      <c r="CE4036" s="230"/>
      <c r="CF4036" s="230"/>
      <c r="CG4036" s="230"/>
      <c r="CH4036" s="230"/>
      <c r="CI4036" s="230"/>
      <c r="CJ4036" s="230"/>
    </row>
    <row r="4037" spans="1:88" ht="14.25" customHeight="1">
      <c r="A4037" s="123"/>
      <c r="B4037" s="122"/>
      <c r="C4037" s="123"/>
      <c r="E4037" s="224"/>
      <c r="F4037" s="224"/>
      <c r="G4037" s="224"/>
      <c r="H4037" s="224"/>
      <c r="I4037" s="232"/>
      <c r="J4037" s="224"/>
      <c r="K4037" s="224"/>
      <c r="L4037" s="224"/>
      <c r="M4037" s="233"/>
      <c r="N4037" s="224"/>
      <c r="P4037" s="233"/>
      <c r="Q4037" s="154"/>
      <c r="R4037" s="154"/>
      <c r="S4037" s="154"/>
      <c r="T4037" s="154"/>
      <c r="U4037" s="236"/>
      <c r="V4037" s="225"/>
      <c r="W4037" s="246"/>
      <c r="X4037" s="247"/>
      <c r="Y4037" s="248"/>
      <c r="Z4037" s="249"/>
      <c r="AA4037" s="249"/>
      <c r="AB4037" s="256"/>
      <c r="AC4037" s="256"/>
      <c r="AD4037" s="230"/>
      <c r="AE4037" s="251"/>
      <c r="AF4037" s="252"/>
      <c r="AG4037" s="255"/>
      <c r="AH4037" s="253"/>
      <c r="AI4037" s="230"/>
      <c r="AJ4037" s="230"/>
      <c r="AK4037" s="230"/>
      <c r="AL4037" s="230"/>
      <c r="AM4037" s="230"/>
      <c r="AN4037" s="230"/>
      <c r="AO4037" s="230"/>
      <c r="AP4037" s="230"/>
      <c r="AQ4037" s="230"/>
      <c r="AR4037" s="249"/>
      <c r="AS4037" s="230"/>
      <c r="AT4037" s="230"/>
      <c r="AU4037" s="230"/>
      <c r="AV4037" s="230"/>
      <c r="AW4037" s="230"/>
      <c r="AX4037" s="230"/>
      <c r="AY4037" s="230"/>
      <c r="AZ4037" s="230"/>
      <c r="BA4037" s="230"/>
      <c r="BB4037" s="230"/>
      <c r="BC4037" s="230"/>
      <c r="BD4037" s="230"/>
      <c r="BE4037" s="230"/>
      <c r="BF4037" s="230"/>
      <c r="BG4037" s="230"/>
      <c r="BH4037" s="230"/>
      <c r="BI4037" s="230"/>
      <c r="BJ4037" s="230"/>
      <c r="BK4037" s="230"/>
      <c r="BL4037" s="230"/>
      <c r="BM4037" s="230"/>
      <c r="BN4037" s="230"/>
      <c r="BO4037" s="230"/>
      <c r="BP4037" s="230"/>
      <c r="BQ4037" s="230"/>
      <c r="BR4037" s="230"/>
      <c r="BS4037" s="230"/>
      <c r="BT4037" s="230"/>
      <c r="BU4037" s="230"/>
      <c r="BV4037" s="230"/>
      <c r="BW4037" s="230"/>
      <c r="BX4037" s="230"/>
      <c r="BY4037" s="230"/>
      <c r="BZ4037" s="230"/>
      <c r="CA4037" s="230"/>
      <c r="CB4037" s="230"/>
      <c r="CC4037" s="230"/>
      <c r="CD4037" s="230"/>
      <c r="CE4037" s="230"/>
      <c r="CF4037" s="230"/>
      <c r="CG4037" s="230"/>
      <c r="CH4037" s="230"/>
      <c r="CI4037" s="230"/>
      <c r="CJ4037" s="230"/>
    </row>
    <row r="4038" spans="1:88" ht="14.25" customHeight="1">
      <c r="A4038" s="123"/>
      <c r="B4038" s="122"/>
      <c r="C4038" s="123"/>
      <c r="E4038" s="224"/>
      <c r="F4038" s="224"/>
      <c r="G4038" s="224"/>
      <c r="H4038" s="224"/>
      <c r="I4038" s="232"/>
      <c r="J4038" s="224"/>
      <c r="K4038" s="224"/>
      <c r="L4038" s="224"/>
      <c r="M4038" s="233"/>
      <c r="N4038" s="224"/>
      <c r="P4038" s="233"/>
      <c r="Q4038" s="154"/>
      <c r="R4038" s="154"/>
      <c r="S4038" s="154"/>
      <c r="T4038" s="154"/>
      <c r="U4038" s="236"/>
      <c r="V4038" s="225"/>
      <c r="W4038" s="246"/>
      <c r="X4038" s="247"/>
      <c r="Y4038" s="248"/>
      <c r="Z4038" s="249"/>
      <c r="AA4038" s="249"/>
      <c r="AB4038" s="256"/>
      <c r="AC4038" s="256"/>
      <c r="AD4038" s="230"/>
      <c r="AE4038" s="251"/>
      <c r="AF4038" s="252"/>
      <c r="AG4038" s="255"/>
      <c r="AH4038" s="253"/>
      <c r="AI4038" s="230"/>
      <c r="AJ4038" s="230"/>
      <c r="AK4038" s="230"/>
      <c r="AL4038" s="230"/>
      <c r="AM4038" s="230"/>
      <c r="AN4038" s="230"/>
      <c r="AO4038" s="230"/>
      <c r="AP4038" s="230"/>
      <c r="AQ4038" s="230"/>
      <c r="AR4038" s="249"/>
      <c r="AS4038" s="230"/>
      <c r="AT4038" s="230"/>
      <c r="AU4038" s="230"/>
      <c r="AV4038" s="230"/>
      <c r="AW4038" s="230"/>
      <c r="AX4038" s="230"/>
      <c r="AY4038" s="230"/>
      <c r="AZ4038" s="230"/>
      <c r="BA4038" s="230"/>
      <c r="BB4038" s="230"/>
      <c r="BC4038" s="230"/>
      <c r="BD4038" s="230"/>
      <c r="BE4038" s="230"/>
      <c r="BF4038" s="230"/>
      <c r="BG4038" s="230"/>
      <c r="BH4038" s="230"/>
      <c r="BI4038" s="230"/>
      <c r="BJ4038" s="230"/>
      <c r="BK4038" s="230"/>
      <c r="BL4038" s="230"/>
      <c r="BM4038" s="230"/>
      <c r="BN4038" s="230"/>
      <c r="BO4038" s="230"/>
      <c r="BP4038" s="230"/>
      <c r="BQ4038" s="230"/>
      <c r="BR4038" s="230"/>
      <c r="BS4038" s="230"/>
      <c r="BT4038" s="230"/>
      <c r="BU4038" s="230"/>
      <c r="BV4038" s="230"/>
      <c r="BW4038" s="230"/>
      <c r="BX4038" s="230"/>
      <c r="BY4038" s="230"/>
      <c r="BZ4038" s="230"/>
      <c r="CA4038" s="230"/>
      <c r="CB4038" s="230"/>
      <c r="CC4038" s="230"/>
      <c r="CD4038" s="230"/>
      <c r="CE4038" s="230"/>
      <c r="CF4038" s="230"/>
      <c r="CG4038" s="230"/>
      <c r="CH4038" s="230"/>
      <c r="CI4038" s="230"/>
      <c r="CJ4038" s="230"/>
    </row>
    <row r="4039" spans="1:88" ht="14.25" customHeight="1">
      <c r="A4039" s="123"/>
      <c r="B4039" s="122"/>
      <c r="C4039" s="123"/>
      <c r="E4039" s="224"/>
      <c r="F4039" s="224"/>
      <c r="G4039" s="224"/>
      <c r="H4039" s="224"/>
      <c r="I4039" s="232"/>
      <c r="J4039" s="224"/>
      <c r="K4039" s="224"/>
      <c r="L4039" s="224"/>
      <c r="M4039" s="233"/>
      <c r="N4039" s="224"/>
      <c r="P4039" s="233"/>
      <c r="Q4039" s="154"/>
      <c r="R4039" s="154"/>
      <c r="S4039" s="154"/>
      <c r="T4039" s="154"/>
      <c r="U4039" s="236"/>
      <c r="V4039" s="225"/>
      <c r="W4039" s="246"/>
      <c r="X4039" s="247"/>
      <c r="Y4039" s="248"/>
      <c r="Z4039" s="249"/>
      <c r="AA4039" s="249"/>
      <c r="AB4039" s="256"/>
      <c r="AC4039" s="256"/>
      <c r="AD4039" s="230"/>
      <c r="AE4039" s="251"/>
      <c r="AF4039" s="252"/>
      <c r="AG4039" s="255"/>
      <c r="AH4039" s="253"/>
      <c r="AI4039" s="230"/>
      <c r="AJ4039" s="230"/>
      <c r="AK4039" s="230"/>
      <c r="AL4039" s="230"/>
      <c r="AM4039" s="230"/>
      <c r="AN4039" s="230"/>
      <c r="AO4039" s="230"/>
      <c r="AP4039" s="230"/>
      <c r="AQ4039" s="230"/>
      <c r="AR4039" s="249"/>
      <c r="AS4039" s="230"/>
      <c r="AT4039" s="230"/>
      <c r="AU4039" s="230"/>
      <c r="AV4039" s="230"/>
      <c r="AW4039" s="230"/>
      <c r="AX4039" s="230"/>
      <c r="AY4039" s="230"/>
      <c r="AZ4039" s="230"/>
      <c r="BA4039" s="230"/>
      <c r="BB4039" s="230"/>
      <c r="BC4039" s="230"/>
      <c r="BD4039" s="230"/>
      <c r="BE4039" s="230"/>
      <c r="BF4039" s="230"/>
      <c r="BG4039" s="230"/>
      <c r="BH4039" s="230"/>
      <c r="BI4039" s="230"/>
      <c r="BJ4039" s="230"/>
      <c r="BK4039" s="230"/>
      <c r="BL4039" s="230"/>
      <c r="BM4039" s="230"/>
      <c r="BN4039" s="230"/>
      <c r="BO4039" s="230"/>
      <c r="BP4039" s="230"/>
      <c r="BQ4039" s="230"/>
      <c r="BR4039" s="230"/>
      <c r="BS4039" s="230"/>
      <c r="BT4039" s="230"/>
      <c r="BU4039" s="230"/>
      <c r="BV4039" s="230"/>
      <c r="BW4039" s="230"/>
      <c r="BX4039" s="230"/>
      <c r="BY4039" s="230"/>
      <c r="BZ4039" s="230"/>
      <c r="CA4039" s="230"/>
      <c r="CB4039" s="230"/>
      <c r="CC4039" s="230"/>
      <c r="CD4039" s="230"/>
      <c r="CE4039" s="230"/>
      <c r="CF4039" s="230"/>
      <c r="CG4039" s="230"/>
      <c r="CH4039" s="230"/>
      <c r="CI4039" s="230"/>
      <c r="CJ4039" s="230"/>
    </row>
    <row r="4040" spans="1:88" ht="14.25" customHeight="1">
      <c r="A4040" s="123"/>
      <c r="B4040" s="122"/>
      <c r="C4040" s="123"/>
      <c r="E4040" s="224"/>
      <c r="F4040" s="224"/>
      <c r="G4040" s="224"/>
      <c r="H4040" s="224"/>
      <c r="I4040" s="232"/>
      <c r="J4040" s="224"/>
      <c r="K4040" s="224"/>
      <c r="L4040" s="224"/>
      <c r="M4040" s="233"/>
      <c r="N4040" s="224"/>
      <c r="P4040" s="233"/>
      <c r="Q4040" s="154"/>
      <c r="R4040" s="154"/>
      <c r="S4040" s="154"/>
      <c r="T4040" s="154"/>
      <c r="U4040" s="236"/>
      <c r="V4040" s="225"/>
      <c r="W4040" s="246"/>
      <c r="X4040" s="247"/>
      <c r="Y4040" s="248"/>
      <c r="Z4040" s="249"/>
      <c r="AA4040" s="249"/>
      <c r="AB4040" s="256"/>
      <c r="AC4040" s="256"/>
      <c r="AD4040" s="230"/>
      <c r="AE4040" s="251"/>
      <c r="AF4040" s="252"/>
      <c r="AG4040" s="255"/>
      <c r="AH4040" s="253"/>
      <c r="AI4040" s="230"/>
      <c r="AJ4040" s="230"/>
      <c r="AK4040" s="230"/>
      <c r="AL4040" s="230"/>
      <c r="AM4040" s="230"/>
      <c r="AN4040" s="230"/>
      <c r="AO4040" s="230"/>
      <c r="AP4040" s="230"/>
      <c r="AQ4040" s="230"/>
      <c r="AR4040" s="249"/>
      <c r="AS4040" s="230"/>
      <c r="AT4040" s="230"/>
      <c r="AU4040" s="230"/>
      <c r="AV4040" s="230"/>
      <c r="AW4040" s="230"/>
      <c r="AX4040" s="230"/>
      <c r="AY4040" s="230"/>
      <c r="AZ4040" s="230"/>
      <c r="BA4040" s="230"/>
      <c r="BB4040" s="230"/>
      <c r="BC4040" s="230"/>
      <c r="BD4040" s="230"/>
      <c r="BE4040" s="230"/>
      <c r="BF4040" s="230"/>
      <c r="BG4040" s="230"/>
      <c r="BH4040" s="230"/>
      <c r="BI4040" s="230"/>
      <c r="BJ4040" s="230"/>
      <c r="BK4040" s="230"/>
      <c r="BL4040" s="230"/>
      <c r="BM4040" s="230"/>
      <c r="BN4040" s="230"/>
      <c r="BO4040" s="230"/>
      <c r="BP4040" s="230"/>
      <c r="BQ4040" s="230"/>
      <c r="BR4040" s="230"/>
      <c r="BS4040" s="230"/>
      <c r="BT4040" s="230"/>
      <c r="BU4040" s="230"/>
      <c r="BV4040" s="230"/>
      <c r="BW4040" s="230"/>
      <c r="BX4040" s="230"/>
      <c r="BY4040" s="230"/>
      <c r="BZ4040" s="230"/>
      <c r="CA4040" s="230"/>
      <c r="CB4040" s="230"/>
      <c r="CC4040" s="230"/>
      <c r="CD4040" s="230"/>
      <c r="CE4040" s="230"/>
      <c r="CF4040" s="230"/>
      <c r="CG4040" s="230"/>
      <c r="CH4040" s="230"/>
      <c r="CI4040" s="230"/>
      <c r="CJ4040" s="230"/>
    </row>
    <row r="4041" spans="1:88" ht="14.25" customHeight="1">
      <c r="A4041" s="123"/>
      <c r="B4041" s="122"/>
      <c r="C4041" s="123"/>
      <c r="E4041" s="224"/>
      <c r="F4041" s="224"/>
      <c r="G4041" s="224"/>
      <c r="H4041" s="224"/>
      <c r="I4041" s="232"/>
      <c r="J4041" s="224"/>
      <c r="K4041" s="224"/>
      <c r="L4041" s="224"/>
      <c r="M4041" s="233"/>
      <c r="N4041" s="224"/>
      <c r="P4041" s="233"/>
      <c r="Q4041" s="154"/>
      <c r="R4041" s="154"/>
      <c r="S4041" s="154"/>
      <c r="T4041" s="154"/>
      <c r="U4041" s="236"/>
      <c r="V4041" s="225"/>
      <c r="W4041" s="246"/>
      <c r="X4041" s="247"/>
      <c r="Y4041" s="248"/>
      <c r="Z4041" s="249"/>
      <c r="AA4041" s="249"/>
      <c r="AB4041" s="256"/>
      <c r="AC4041" s="256"/>
      <c r="AD4041" s="230"/>
      <c r="AE4041" s="251"/>
      <c r="AF4041" s="252"/>
      <c r="AG4041" s="255"/>
      <c r="AH4041" s="253"/>
      <c r="AI4041" s="230"/>
      <c r="AJ4041" s="230"/>
      <c r="AK4041" s="230"/>
      <c r="AL4041" s="230"/>
      <c r="AM4041" s="230"/>
      <c r="AN4041" s="230"/>
      <c r="AO4041" s="230"/>
      <c r="AP4041" s="230"/>
      <c r="AQ4041" s="230"/>
      <c r="AR4041" s="249"/>
      <c r="AS4041" s="230"/>
      <c r="AT4041" s="230"/>
      <c r="AU4041" s="230"/>
      <c r="AV4041" s="230"/>
      <c r="AW4041" s="230"/>
      <c r="AX4041" s="230"/>
      <c r="AY4041" s="230"/>
      <c r="AZ4041" s="230"/>
      <c r="BA4041" s="230"/>
      <c r="BB4041" s="230"/>
      <c r="BC4041" s="230"/>
      <c r="BD4041" s="230"/>
      <c r="BE4041" s="230"/>
      <c r="BF4041" s="230"/>
      <c r="BG4041" s="230"/>
      <c r="BH4041" s="230"/>
      <c r="BI4041" s="230"/>
      <c r="BJ4041" s="230"/>
      <c r="BK4041" s="230"/>
      <c r="BL4041" s="230"/>
      <c r="BM4041" s="230"/>
      <c r="BN4041" s="230"/>
      <c r="BO4041" s="230"/>
      <c r="BP4041" s="230"/>
      <c r="BQ4041" s="230"/>
      <c r="BR4041" s="230"/>
      <c r="BS4041" s="230"/>
      <c r="BT4041" s="230"/>
      <c r="BU4041" s="230"/>
      <c r="BV4041" s="230"/>
      <c r="BW4041" s="230"/>
      <c r="BX4041" s="230"/>
      <c r="BY4041" s="230"/>
      <c r="BZ4041" s="230"/>
      <c r="CA4041" s="230"/>
      <c r="CB4041" s="230"/>
      <c r="CC4041" s="230"/>
      <c r="CD4041" s="230"/>
      <c r="CE4041" s="230"/>
      <c r="CF4041" s="230"/>
      <c r="CG4041" s="230"/>
      <c r="CH4041" s="230"/>
      <c r="CI4041" s="230"/>
      <c r="CJ4041" s="230"/>
    </row>
    <row r="4042" spans="1:88" ht="14.25" customHeight="1">
      <c r="A4042" s="123"/>
      <c r="B4042" s="122"/>
      <c r="C4042" s="123"/>
      <c r="E4042" s="224"/>
      <c r="F4042" s="224"/>
      <c r="G4042" s="224"/>
      <c r="H4042" s="224"/>
      <c r="I4042" s="232"/>
      <c r="J4042" s="224"/>
      <c r="K4042" s="224"/>
      <c r="L4042" s="224"/>
      <c r="M4042" s="233"/>
      <c r="N4042" s="224"/>
      <c r="P4042" s="233"/>
      <c r="Q4042" s="154"/>
      <c r="R4042" s="154"/>
      <c r="S4042" s="154"/>
      <c r="T4042" s="154"/>
      <c r="U4042" s="236"/>
      <c r="V4042" s="225"/>
      <c r="W4042" s="246"/>
      <c r="X4042" s="247"/>
      <c r="Y4042" s="248"/>
      <c r="Z4042" s="249"/>
      <c r="AA4042" s="249"/>
      <c r="AB4042" s="256"/>
      <c r="AC4042" s="256"/>
      <c r="AD4042" s="230"/>
      <c r="AE4042" s="251"/>
      <c r="AF4042" s="252"/>
      <c r="AG4042" s="255"/>
      <c r="AH4042" s="253"/>
      <c r="AI4042" s="230"/>
      <c r="AJ4042" s="230"/>
      <c r="AK4042" s="230"/>
      <c r="AL4042" s="230"/>
      <c r="AM4042" s="230"/>
      <c r="AN4042" s="230"/>
      <c r="AO4042" s="230"/>
      <c r="AP4042" s="230"/>
      <c r="AQ4042" s="230"/>
      <c r="AR4042" s="249"/>
      <c r="AS4042" s="230"/>
      <c r="AT4042" s="230"/>
      <c r="AU4042" s="230"/>
      <c r="AV4042" s="230"/>
      <c r="AW4042" s="230"/>
      <c r="AX4042" s="230"/>
      <c r="AY4042" s="230"/>
      <c r="AZ4042" s="230"/>
      <c r="BA4042" s="230"/>
      <c r="BB4042" s="230"/>
      <c r="BC4042" s="230"/>
      <c r="BD4042" s="230"/>
      <c r="BE4042" s="230"/>
      <c r="BF4042" s="230"/>
      <c r="BG4042" s="230"/>
      <c r="BH4042" s="230"/>
      <c r="BI4042" s="230"/>
      <c r="BJ4042" s="230"/>
      <c r="BK4042" s="230"/>
      <c r="BL4042" s="230"/>
      <c r="BM4042" s="230"/>
      <c r="BN4042" s="230"/>
      <c r="BO4042" s="230"/>
      <c r="BP4042" s="230"/>
      <c r="BQ4042" s="230"/>
      <c r="BR4042" s="230"/>
      <c r="BS4042" s="230"/>
      <c r="BT4042" s="230"/>
      <c r="BU4042" s="230"/>
      <c r="BV4042" s="230"/>
      <c r="BW4042" s="230"/>
      <c r="BX4042" s="230"/>
      <c r="BY4042" s="230"/>
      <c r="BZ4042" s="230"/>
      <c r="CA4042" s="230"/>
      <c r="CB4042" s="230"/>
      <c r="CC4042" s="230"/>
      <c r="CD4042" s="230"/>
      <c r="CE4042" s="230"/>
      <c r="CF4042" s="230"/>
      <c r="CG4042" s="230"/>
      <c r="CH4042" s="230"/>
      <c r="CI4042" s="230"/>
      <c r="CJ4042" s="230"/>
    </row>
    <row r="4043" spans="1:88" ht="14.25" customHeight="1">
      <c r="A4043" s="123"/>
      <c r="B4043" s="122"/>
      <c r="C4043" s="123"/>
      <c r="E4043" s="224"/>
      <c r="F4043" s="224"/>
      <c r="G4043" s="224"/>
      <c r="H4043" s="224"/>
      <c r="I4043" s="232"/>
      <c r="J4043" s="224"/>
      <c r="K4043" s="224"/>
      <c r="L4043" s="224"/>
      <c r="M4043" s="233"/>
      <c r="N4043" s="224"/>
      <c r="P4043" s="233"/>
      <c r="Q4043" s="154"/>
      <c r="R4043" s="154"/>
      <c r="S4043" s="154"/>
      <c r="T4043" s="154"/>
      <c r="U4043" s="236"/>
      <c r="V4043" s="225"/>
      <c r="W4043" s="246"/>
      <c r="X4043" s="247"/>
      <c r="Y4043" s="248"/>
      <c r="Z4043" s="249"/>
      <c r="AA4043" s="249"/>
      <c r="AB4043" s="256"/>
      <c r="AC4043" s="256"/>
      <c r="AD4043" s="230"/>
      <c r="AE4043" s="251"/>
      <c r="AF4043" s="252"/>
      <c r="AG4043" s="255"/>
      <c r="AH4043" s="253"/>
      <c r="AI4043" s="230"/>
      <c r="AJ4043" s="230"/>
      <c r="AK4043" s="230"/>
      <c r="AL4043" s="230"/>
      <c r="AM4043" s="230"/>
      <c r="AN4043" s="230"/>
      <c r="AO4043" s="230"/>
      <c r="AP4043" s="230"/>
      <c r="AQ4043" s="230"/>
      <c r="AR4043" s="249"/>
      <c r="AS4043" s="230"/>
      <c r="AT4043" s="230"/>
      <c r="AU4043" s="230"/>
      <c r="AV4043" s="230"/>
      <c r="AW4043" s="230"/>
      <c r="AX4043" s="230"/>
      <c r="AY4043" s="230"/>
      <c r="AZ4043" s="230"/>
      <c r="BA4043" s="230"/>
      <c r="BB4043" s="230"/>
      <c r="BC4043" s="230"/>
      <c r="BD4043" s="230"/>
      <c r="BE4043" s="230"/>
      <c r="BF4043" s="230"/>
      <c r="BG4043" s="230"/>
      <c r="BH4043" s="230"/>
      <c r="BI4043" s="230"/>
      <c r="BJ4043" s="230"/>
      <c r="BK4043" s="230"/>
      <c r="BL4043" s="230"/>
      <c r="BM4043" s="230"/>
      <c r="BN4043" s="230"/>
      <c r="BO4043" s="230"/>
      <c r="BP4043" s="230"/>
      <c r="BQ4043" s="230"/>
      <c r="BR4043" s="230"/>
      <c r="BS4043" s="230"/>
      <c r="BT4043" s="230"/>
      <c r="BU4043" s="230"/>
      <c r="BV4043" s="230"/>
      <c r="BW4043" s="230"/>
      <c r="BX4043" s="230"/>
      <c r="BY4043" s="230"/>
      <c r="BZ4043" s="230"/>
      <c r="CA4043" s="230"/>
      <c r="CB4043" s="230"/>
      <c r="CC4043" s="230"/>
      <c r="CD4043" s="230"/>
      <c r="CE4043" s="230"/>
      <c r="CF4043" s="230"/>
      <c r="CG4043" s="230"/>
      <c r="CH4043" s="230"/>
      <c r="CI4043" s="230"/>
      <c r="CJ4043" s="230"/>
    </row>
    <row r="4044" spans="1:88" ht="14.25" customHeight="1">
      <c r="A4044" s="123"/>
      <c r="B4044" s="122"/>
      <c r="C4044" s="123"/>
      <c r="E4044" s="224"/>
      <c r="F4044" s="224"/>
      <c r="G4044" s="224"/>
      <c r="H4044" s="224"/>
      <c r="I4044" s="232"/>
      <c r="J4044" s="224"/>
      <c r="K4044" s="224"/>
      <c r="L4044" s="224"/>
      <c r="M4044" s="233"/>
      <c r="N4044" s="224"/>
      <c r="P4044" s="233"/>
      <c r="Q4044" s="154"/>
      <c r="R4044" s="154"/>
      <c r="S4044" s="154"/>
      <c r="T4044" s="154"/>
      <c r="U4044" s="236"/>
      <c r="V4044" s="225"/>
      <c r="W4044" s="246"/>
      <c r="X4044" s="247"/>
      <c r="Y4044" s="248"/>
      <c r="Z4044" s="249"/>
      <c r="AA4044" s="249"/>
      <c r="AB4044" s="256"/>
      <c r="AC4044" s="256"/>
      <c r="AD4044" s="230"/>
      <c r="AE4044" s="251"/>
      <c r="AF4044" s="252"/>
      <c r="AG4044" s="255"/>
      <c r="AH4044" s="253"/>
      <c r="AI4044" s="230"/>
      <c r="AJ4044" s="230"/>
      <c r="AK4044" s="230"/>
      <c r="AL4044" s="230"/>
      <c r="AM4044" s="230"/>
      <c r="AN4044" s="230"/>
      <c r="AO4044" s="230"/>
      <c r="AP4044" s="230"/>
      <c r="AQ4044" s="230"/>
      <c r="AR4044" s="249"/>
      <c r="AS4044" s="230"/>
      <c r="AT4044" s="230"/>
      <c r="AU4044" s="230"/>
      <c r="AV4044" s="230"/>
      <c r="AW4044" s="230"/>
      <c r="AX4044" s="230"/>
      <c r="AY4044" s="230"/>
      <c r="AZ4044" s="230"/>
      <c r="BA4044" s="230"/>
      <c r="BB4044" s="230"/>
      <c r="BC4044" s="230"/>
      <c r="BD4044" s="230"/>
      <c r="BE4044" s="230"/>
      <c r="BF4044" s="230"/>
      <c r="BG4044" s="230"/>
      <c r="BH4044" s="230"/>
      <c r="BI4044" s="230"/>
      <c r="BJ4044" s="230"/>
      <c r="BK4044" s="230"/>
      <c r="BL4044" s="230"/>
      <c r="BM4044" s="230"/>
      <c r="BN4044" s="230"/>
      <c r="BO4044" s="230"/>
      <c r="BP4044" s="230"/>
      <c r="BQ4044" s="230"/>
      <c r="BR4044" s="230"/>
      <c r="BS4044" s="230"/>
      <c r="BT4044" s="230"/>
      <c r="BU4044" s="230"/>
      <c r="BV4044" s="230"/>
      <c r="BW4044" s="230"/>
      <c r="BX4044" s="230"/>
      <c r="BY4044" s="230"/>
      <c r="BZ4044" s="230"/>
      <c r="CA4044" s="230"/>
      <c r="CB4044" s="230"/>
      <c r="CC4044" s="230"/>
      <c r="CD4044" s="230"/>
      <c r="CE4044" s="230"/>
      <c r="CF4044" s="230"/>
      <c r="CG4044" s="230"/>
      <c r="CH4044" s="230"/>
      <c r="CI4044" s="230"/>
      <c r="CJ4044" s="230"/>
    </row>
    <row r="4045" spans="1:88" ht="14.25" customHeight="1">
      <c r="A4045" s="123"/>
      <c r="B4045" s="122"/>
      <c r="C4045" s="123"/>
      <c r="E4045" s="224"/>
      <c r="F4045" s="224"/>
      <c r="G4045" s="224"/>
      <c r="H4045" s="224"/>
      <c r="I4045" s="232"/>
      <c r="J4045" s="224"/>
      <c r="K4045" s="224"/>
      <c r="L4045" s="224"/>
      <c r="M4045" s="233"/>
      <c r="N4045" s="224"/>
      <c r="P4045" s="233"/>
      <c r="Q4045" s="154"/>
      <c r="R4045" s="154"/>
      <c r="S4045" s="154"/>
      <c r="T4045" s="154"/>
      <c r="U4045" s="236"/>
      <c r="V4045" s="225"/>
      <c r="W4045" s="246"/>
      <c r="X4045" s="247"/>
      <c r="Y4045" s="248"/>
      <c r="Z4045" s="249"/>
      <c r="AA4045" s="249"/>
      <c r="AB4045" s="256"/>
      <c r="AC4045" s="256"/>
      <c r="AD4045" s="230"/>
      <c r="AE4045" s="251"/>
      <c r="AF4045" s="252"/>
      <c r="AG4045" s="255"/>
      <c r="AH4045" s="253"/>
      <c r="AI4045" s="230"/>
      <c r="AJ4045" s="230"/>
      <c r="AK4045" s="230"/>
      <c r="AL4045" s="230"/>
      <c r="AM4045" s="230"/>
      <c r="AN4045" s="230"/>
      <c r="AO4045" s="230"/>
      <c r="AP4045" s="230"/>
      <c r="AQ4045" s="230"/>
      <c r="AR4045" s="249"/>
      <c r="AS4045" s="230"/>
      <c r="AT4045" s="230"/>
      <c r="AU4045" s="230"/>
      <c r="AV4045" s="230"/>
      <c r="AW4045" s="230"/>
      <c r="AX4045" s="230"/>
      <c r="AY4045" s="230"/>
      <c r="AZ4045" s="230"/>
      <c r="BA4045" s="230"/>
      <c r="BB4045" s="230"/>
      <c r="BC4045" s="230"/>
      <c r="BD4045" s="230"/>
      <c r="BE4045" s="230"/>
      <c r="BF4045" s="230"/>
      <c r="BG4045" s="230"/>
      <c r="BH4045" s="230"/>
      <c r="BI4045" s="230"/>
      <c r="BJ4045" s="230"/>
      <c r="BK4045" s="230"/>
      <c r="BL4045" s="230"/>
      <c r="BM4045" s="230"/>
      <c r="BN4045" s="230"/>
      <c r="BO4045" s="230"/>
      <c r="BP4045" s="230"/>
      <c r="BQ4045" s="230"/>
      <c r="BR4045" s="230"/>
      <c r="BS4045" s="230"/>
      <c r="BT4045" s="230"/>
      <c r="BU4045" s="230"/>
      <c r="BV4045" s="230"/>
      <c r="BW4045" s="230"/>
      <c r="BX4045" s="230"/>
      <c r="BY4045" s="230"/>
      <c r="BZ4045" s="230"/>
      <c r="CA4045" s="230"/>
      <c r="CB4045" s="230"/>
      <c r="CC4045" s="230"/>
      <c r="CD4045" s="230"/>
      <c r="CE4045" s="230"/>
      <c r="CF4045" s="230"/>
      <c r="CG4045" s="230"/>
      <c r="CH4045" s="230"/>
      <c r="CI4045" s="230"/>
      <c r="CJ4045" s="230"/>
    </row>
    <row r="4046" spans="1:88" ht="14.25" customHeight="1">
      <c r="A4046" s="123"/>
      <c r="B4046" s="122"/>
      <c r="C4046" s="123"/>
      <c r="E4046" s="224"/>
      <c r="F4046" s="224"/>
      <c r="G4046" s="224"/>
      <c r="H4046" s="224"/>
      <c r="I4046" s="232"/>
      <c r="J4046" s="224"/>
      <c r="K4046" s="224"/>
      <c r="L4046" s="224"/>
      <c r="M4046" s="233"/>
      <c r="N4046" s="224"/>
      <c r="P4046" s="233"/>
      <c r="Q4046" s="154"/>
      <c r="R4046" s="154"/>
      <c r="S4046" s="154"/>
      <c r="T4046" s="154"/>
      <c r="U4046" s="236"/>
      <c r="V4046" s="225"/>
      <c r="W4046" s="246"/>
      <c r="X4046" s="247"/>
      <c r="Y4046" s="248"/>
      <c r="Z4046" s="249"/>
      <c r="AA4046" s="249"/>
      <c r="AB4046" s="256"/>
      <c r="AC4046" s="256"/>
      <c r="AD4046" s="230"/>
      <c r="AE4046" s="251"/>
      <c r="AF4046" s="252"/>
      <c r="AG4046" s="255"/>
      <c r="AH4046" s="253"/>
      <c r="AI4046" s="230"/>
      <c r="AJ4046" s="230"/>
      <c r="AK4046" s="230"/>
      <c r="AL4046" s="230"/>
      <c r="AM4046" s="230"/>
      <c r="AN4046" s="230"/>
      <c r="AO4046" s="230"/>
      <c r="AP4046" s="230"/>
      <c r="AQ4046" s="230"/>
      <c r="AR4046" s="249"/>
      <c r="AS4046" s="230"/>
      <c r="AT4046" s="230"/>
      <c r="AU4046" s="230"/>
      <c r="AV4046" s="230"/>
      <c r="AW4046" s="230"/>
      <c r="AX4046" s="230"/>
      <c r="AY4046" s="230"/>
      <c r="AZ4046" s="230"/>
      <c r="BA4046" s="230"/>
      <c r="BB4046" s="230"/>
      <c r="BC4046" s="230"/>
      <c r="BD4046" s="230"/>
      <c r="BE4046" s="230"/>
      <c r="BF4046" s="230"/>
      <c r="BG4046" s="230"/>
      <c r="BH4046" s="230"/>
      <c r="BI4046" s="230"/>
      <c r="BJ4046" s="230"/>
      <c r="BK4046" s="230"/>
      <c r="BL4046" s="230"/>
      <c r="BM4046" s="230"/>
      <c r="BN4046" s="230"/>
      <c r="BO4046" s="230"/>
      <c r="BP4046" s="230"/>
      <c r="BQ4046" s="230"/>
      <c r="BR4046" s="230"/>
      <c r="BS4046" s="230"/>
      <c r="BT4046" s="230"/>
      <c r="BU4046" s="230"/>
      <c r="BV4046" s="230"/>
      <c r="BW4046" s="230"/>
      <c r="BX4046" s="230"/>
      <c r="BY4046" s="230"/>
      <c r="BZ4046" s="230"/>
      <c r="CA4046" s="230"/>
      <c r="CB4046" s="230"/>
      <c r="CC4046" s="230"/>
      <c r="CD4046" s="230"/>
      <c r="CE4046" s="230"/>
      <c r="CF4046" s="230"/>
      <c r="CG4046" s="230"/>
      <c r="CH4046" s="230"/>
      <c r="CI4046" s="230"/>
      <c r="CJ4046" s="230"/>
    </row>
    <row r="4047" spans="1:88" ht="14.25" customHeight="1">
      <c r="A4047" s="123"/>
      <c r="B4047" s="122"/>
      <c r="C4047" s="123"/>
      <c r="E4047" s="224"/>
      <c r="F4047" s="224"/>
      <c r="G4047" s="224"/>
      <c r="H4047" s="224"/>
      <c r="I4047" s="232"/>
      <c r="J4047" s="224"/>
      <c r="K4047" s="224"/>
      <c r="L4047" s="224"/>
      <c r="M4047" s="233"/>
      <c r="N4047" s="224"/>
      <c r="P4047" s="233"/>
      <c r="Q4047" s="154"/>
      <c r="R4047" s="154"/>
      <c r="S4047" s="154"/>
      <c r="T4047" s="154"/>
      <c r="U4047" s="236"/>
      <c r="V4047" s="225"/>
      <c r="W4047" s="246"/>
      <c r="X4047" s="247"/>
      <c r="Y4047" s="248"/>
      <c r="Z4047" s="249"/>
      <c r="AA4047" s="249"/>
      <c r="AB4047" s="256"/>
      <c r="AC4047" s="256"/>
      <c r="AD4047" s="230"/>
      <c r="AE4047" s="251"/>
      <c r="AF4047" s="252"/>
      <c r="AG4047" s="255"/>
      <c r="AH4047" s="253"/>
      <c r="AI4047" s="230"/>
      <c r="AJ4047" s="230"/>
      <c r="AK4047" s="230"/>
      <c r="AL4047" s="230"/>
      <c r="AM4047" s="230"/>
      <c r="AN4047" s="230"/>
      <c r="AO4047" s="230"/>
      <c r="AP4047" s="230"/>
      <c r="AQ4047" s="230"/>
      <c r="AR4047" s="249"/>
      <c r="AS4047" s="230"/>
      <c r="AT4047" s="230"/>
      <c r="AU4047" s="230"/>
      <c r="AV4047" s="230"/>
      <c r="AW4047" s="230"/>
      <c r="AX4047" s="230"/>
      <c r="AY4047" s="230"/>
      <c r="AZ4047" s="230"/>
      <c r="BA4047" s="230"/>
      <c r="BB4047" s="230"/>
      <c r="BC4047" s="230"/>
      <c r="BD4047" s="230"/>
      <c r="BE4047" s="230"/>
      <c r="BF4047" s="230"/>
      <c r="BG4047" s="230"/>
      <c r="BH4047" s="230"/>
      <c r="BI4047" s="230"/>
      <c r="BJ4047" s="230"/>
      <c r="BK4047" s="230"/>
      <c r="BL4047" s="230"/>
      <c r="BM4047" s="230"/>
      <c r="BN4047" s="230"/>
      <c r="BO4047" s="230"/>
      <c r="BP4047" s="230"/>
      <c r="BQ4047" s="230"/>
      <c r="BR4047" s="230"/>
      <c r="BS4047" s="230"/>
      <c r="BT4047" s="230"/>
      <c r="BU4047" s="230"/>
      <c r="BV4047" s="230"/>
      <c r="BW4047" s="230"/>
      <c r="BX4047" s="230"/>
      <c r="BY4047" s="230"/>
      <c r="BZ4047" s="230"/>
      <c r="CA4047" s="230"/>
      <c r="CB4047" s="230"/>
      <c r="CC4047" s="230"/>
      <c r="CD4047" s="230"/>
      <c r="CE4047" s="230"/>
      <c r="CF4047" s="230"/>
      <c r="CG4047" s="230"/>
      <c r="CH4047" s="230"/>
      <c r="CI4047" s="230"/>
      <c r="CJ4047" s="230"/>
    </row>
    <row r="4048" spans="1:88" ht="14.25" customHeight="1">
      <c r="A4048" s="123"/>
      <c r="B4048" s="122"/>
      <c r="C4048" s="123"/>
      <c r="E4048" s="224"/>
      <c r="F4048" s="224"/>
      <c r="G4048" s="224"/>
      <c r="H4048" s="224"/>
      <c r="I4048" s="232"/>
      <c r="J4048" s="224"/>
      <c r="K4048" s="224"/>
      <c r="L4048" s="224"/>
      <c r="M4048" s="233"/>
      <c r="N4048" s="224"/>
      <c r="P4048" s="233"/>
      <c r="Q4048" s="154"/>
      <c r="R4048" s="154"/>
      <c r="S4048" s="154"/>
      <c r="T4048" s="154"/>
      <c r="U4048" s="236"/>
      <c r="V4048" s="225"/>
      <c r="W4048" s="246"/>
      <c r="X4048" s="247"/>
      <c r="Y4048" s="248"/>
      <c r="Z4048" s="249"/>
      <c r="AA4048" s="249"/>
      <c r="AB4048" s="256"/>
      <c r="AC4048" s="256"/>
      <c r="AD4048" s="230"/>
      <c r="AE4048" s="251"/>
      <c r="AF4048" s="252"/>
      <c r="AG4048" s="255"/>
      <c r="AH4048" s="253"/>
      <c r="AI4048" s="230"/>
      <c r="AJ4048" s="230"/>
      <c r="AK4048" s="230"/>
      <c r="AL4048" s="230"/>
      <c r="AM4048" s="230"/>
      <c r="AN4048" s="230"/>
      <c r="AO4048" s="230"/>
      <c r="AP4048" s="230"/>
      <c r="AQ4048" s="230"/>
      <c r="AR4048" s="249"/>
      <c r="AS4048" s="230"/>
      <c r="AT4048" s="230"/>
      <c r="AU4048" s="230"/>
      <c r="AV4048" s="230"/>
      <c r="AW4048" s="230"/>
      <c r="AX4048" s="230"/>
      <c r="AY4048" s="230"/>
      <c r="AZ4048" s="230"/>
      <c r="BA4048" s="230"/>
      <c r="BB4048" s="230"/>
      <c r="BC4048" s="230"/>
      <c r="BD4048" s="230"/>
      <c r="BE4048" s="230"/>
      <c r="BF4048" s="230"/>
      <c r="BG4048" s="230"/>
      <c r="BH4048" s="230"/>
      <c r="BI4048" s="230"/>
      <c r="BJ4048" s="230"/>
      <c r="BK4048" s="230"/>
      <c r="BL4048" s="230"/>
      <c r="BM4048" s="230"/>
      <c r="BN4048" s="230"/>
      <c r="BO4048" s="230"/>
      <c r="BP4048" s="230"/>
      <c r="BQ4048" s="230"/>
      <c r="BR4048" s="230"/>
      <c r="BS4048" s="230"/>
      <c r="BT4048" s="230"/>
      <c r="BU4048" s="230"/>
      <c r="BV4048" s="230"/>
      <c r="BW4048" s="230"/>
      <c r="BX4048" s="230"/>
      <c r="BY4048" s="230"/>
      <c r="BZ4048" s="230"/>
      <c r="CA4048" s="230"/>
      <c r="CB4048" s="230"/>
      <c r="CC4048" s="230"/>
      <c r="CD4048" s="230"/>
      <c r="CE4048" s="230"/>
      <c r="CF4048" s="230"/>
      <c r="CG4048" s="230"/>
      <c r="CH4048" s="230"/>
      <c r="CI4048" s="230"/>
      <c r="CJ4048" s="230"/>
    </row>
    <row r="4049" spans="1:88" ht="14.25" customHeight="1">
      <c r="A4049" s="123"/>
      <c r="B4049" s="122"/>
      <c r="C4049" s="123"/>
      <c r="E4049" s="224"/>
      <c r="F4049" s="224"/>
      <c r="G4049" s="224"/>
      <c r="H4049" s="224"/>
      <c r="I4049" s="232"/>
      <c r="J4049" s="224"/>
      <c r="K4049" s="224"/>
      <c r="L4049" s="224"/>
      <c r="M4049" s="233"/>
      <c r="N4049" s="224"/>
      <c r="P4049" s="233"/>
      <c r="Q4049" s="154"/>
      <c r="R4049" s="154"/>
      <c r="S4049" s="154"/>
      <c r="T4049" s="154"/>
      <c r="U4049" s="236"/>
      <c r="V4049" s="225"/>
      <c r="W4049" s="246"/>
      <c r="X4049" s="247"/>
      <c r="Y4049" s="248"/>
      <c r="Z4049" s="249"/>
      <c r="AA4049" s="249"/>
      <c r="AB4049" s="256"/>
      <c r="AC4049" s="256"/>
      <c r="AD4049" s="230"/>
      <c r="AE4049" s="251"/>
      <c r="AF4049" s="252"/>
      <c r="AG4049" s="255"/>
      <c r="AH4049" s="253"/>
      <c r="AI4049" s="230"/>
      <c r="AJ4049" s="230"/>
      <c r="AK4049" s="230"/>
      <c r="AL4049" s="230"/>
      <c r="AM4049" s="230"/>
      <c r="AN4049" s="230"/>
      <c r="AO4049" s="230"/>
      <c r="AP4049" s="230"/>
      <c r="AQ4049" s="230"/>
      <c r="AR4049" s="249"/>
      <c r="AS4049" s="230"/>
      <c r="AT4049" s="230"/>
      <c r="AU4049" s="230"/>
      <c r="AV4049" s="230"/>
      <c r="AW4049" s="230"/>
      <c r="AX4049" s="230"/>
      <c r="AY4049" s="230"/>
      <c r="AZ4049" s="230"/>
      <c r="BA4049" s="230"/>
      <c r="BB4049" s="230"/>
      <c r="BC4049" s="230"/>
      <c r="BD4049" s="230"/>
      <c r="BE4049" s="230"/>
      <c r="BF4049" s="230"/>
      <c r="BG4049" s="230"/>
      <c r="BH4049" s="230"/>
      <c r="BI4049" s="230"/>
      <c r="BJ4049" s="230"/>
      <c r="BK4049" s="230"/>
      <c r="BL4049" s="230"/>
      <c r="BM4049" s="230"/>
      <c r="BN4049" s="230"/>
      <c r="BO4049" s="230"/>
      <c r="BP4049" s="230"/>
      <c r="BQ4049" s="230"/>
      <c r="BR4049" s="230"/>
      <c r="BS4049" s="230"/>
      <c r="BT4049" s="230"/>
      <c r="BU4049" s="230"/>
      <c r="BV4049" s="230"/>
      <c r="BW4049" s="230"/>
      <c r="BX4049" s="230"/>
      <c r="BY4049" s="230"/>
      <c r="BZ4049" s="230"/>
      <c r="CA4049" s="230"/>
      <c r="CB4049" s="230"/>
      <c r="CC4049" s="230"/>
      <c r="CD4049" s="230"/>
      <c r="CE4049" s="230"/>
      <c r="CF4049" s="230"/>
      <c r="CG4049" s="230"/>
      <c r="CH4049" s="230"/>
      <c r="CI4049" s="230"/>
      <c r="CJ4049" s="230"/>
    </row>
    <row r="4050" spans="1:88" ht="14.25" customHeight="1">
      <c r="A4050" s="123"/>
      <c r="B4050" s="122"/>
      <c r="C4050" s="123"/>
      <c r="E4050" s="224"/>
      <c r="F4050" s="224"/>
      <c r="G4050" s="224"/>
      <c r="H4050" s="224"/>
      <c r="I4050" s="232"/>
      <c r="J4050" s="224"/>
      <c r="K4050" s="224"/>
      <c r="L4050" s="224"/>
      <c r="M4050" s="233"/>
      <c r="N4050" s="224"/>
      <c r="P4050" s="233"/>
      <c r="Q4050" s="154"/>
      <c r="R4050" s="154"/>
      <c r="S4050" s="154"/>
      <c r="T4050" s="154"/>
      <c r="U4050" s="236"/>
      <c r="V4050" s="225"/>
      <c r="W4050" s="246"/>
      <c r="X4050" s="247"/>
      <c r="Y4050" s="248"/>
      <c r="Z4050" s="249"/>
      <c r="AA4050" s="249"/>
      <c r="AB4050" s="256"/>
      <c r="AC4050" s="256"/>
      <c r="AD4050" s="230"/>
      <c r="AE4050" s="251"/>
      <c r="AF4050" s="252"/>
      <c r="AG4050" s="255"/>
      <c r="AH4050" s="253"/>
      <c r="AI4050" s="230"/>
      <c r="AJ4050" s="230"/>
      <c r="AK4050" s="230"/>
      <c r="AL4050" s="230"/>
      <c r="AM4050" s="230"/>
      <c r="AN4050" s="230"/>
      <c r="AO4050" s="230"/>
      <c r="AP4050" s="230"/>
      <c r="AQ4050" s="230"/>
      <c r="AR4050" s="249"/>
      <c r="AS4050" s="230"/>
      <c r="AT4050" s="230"/>
      <c r="AU4050" s="230"/>
      <c r="AV4050" s="230"/>
      <c r="AW4050" s="230"/>
      <c r="AX4050" s="230"/>
      <c r="AY4050" s="230"/>
      <c r="AZ4050" s="230"/>
      <c r="BA4050" s="230"/>
      <c r="BB4050" s="230"/>
      <c r="BC4050" s="230"/>
      <c r="BD4050" s="230"/>
      <c r="BE4050" s="230"/>
      <c r="BF4050" s="230"/>
      <c r="BG4050" s="230"/>
      <c r="BH4050" s="230"/>
      <c r="BI4050" s="230"/>
      <c r="BJ4050" s="230"/>
      <c r="BK4050" s="230"/>
      <c r="BL4050" s="230"/>
      <c r="BM4050" s="230"/>
      <c r="BN4050" s="230"/>
      <c r="BO4050" s="230"/>
      <c r="BP4050" s="230"/>
      <c r="BQ4050" s="230"/>
      <c r="BR4050" s="230"/>
      <c r="BS4050" s="230"/>
      <c r="BT4050" s="230"/>
      <c r="BU4050" s="230"/>
      <c r="BV4050" s="230"/>
      <c r="BW4050" s="230"/>
      <c r="BX4050" s="230"/>
      <c r="BY4050" s="230"/>
      <c r="BZ4050" s="230"/>
      <c r="CA4050" s="230"/>
      <c r="CB4050" s="230"/>
      <c r="CC4050" s="230"/>
      <c r="CD4050" s="230"/>
      <c r="CE4050" s="230"/>
      <c r="CF4050" s="230"/>
      <c r="CG4050" s="230"/>
      <c r="CH4050" s="230"/>
      <c r="CI4050" s="230"/>
      <c r="CJ4050" s="230"/>
    </row>
    <row r="4051" spans="1:88" ht="14.25" customHeight="1">
      <c r="A4051" s="123"/>
      <c r="B4051" s="122"/>
      <c r="C4051" s="123"/>
      <c r="E4051" s="224"/>
      <c r="F4051" s="224"/>
      <c r="G4051" s="224"/>
      <c r="H4051" s="224"/>
      <c r="I4051" s="232"/>
      <c r="J4051" s="224"/>
      <c r="K4051" s="224"/>
      <c r="L4051" s="224"/>
      <c r="M4051" s="233"/>
      <c r="N4051" s="224"/>
      <c r="P4051" s="233"/>
      <c r="Q4051" s="154"/>
      <c r="R4051" s="154"/>
      <c r="S4051" s="154"/>
      <c r="T4051" s="154"/>
      <c r="U4051" s="236"/>
      <c r="V4051" s="225"/>
      <c r="W4051" s="246"/>
      <c r="X4051" s="247"/>
      <c r="Y4051" s="248"/>
      <c r="Z4051" s="249"/>
      <c r="AA4051" s="249"/>
      <c r="AB4051" s="256"/>
      <c r="AC4051" s="256"/>
      <c r="AD4051" s="230"/>
      <c r="AE4051" s="251"/>
      <c r="AF4051" s="252"/>
      <c r="AG4051" s="255"/>
      <c r="AH4051" s="253"/>
      <c r="AI4051" s="230"/>
      <c r="AJ4051" s="230"/>
      <c r="AK4051" s="230"/>
      <c r="AL4051" s="230"/>
      <c r="AM4051" s="230"/>
      <c r="AN4051" s="230"/>
      <c r="AO4051" s="230"/>
      <c r="AP4051" s="230"/>
      <c r="AQ4051" s="230"/>
      <c r="AR4051" s="249"/>
      <c r="AS4051" s="230"/>
      <c r="AT4051" s="230"/>
      <c r="AU4051" s="230"/>
      <c r="AV4051" s="230"/>
      <c r="AW4051" s="230"/>
      <c r="AX4051" s="230"/>
      <c r="AY4051" s="230"/>
      <c r="AZ4051" s="230"/>
      <c r="BA4051" s="230"/>
      <c r="BB4051" s="230"/>
      <c r="BC4051" s="230"/>
      <c r="BD4051" s="230"/>
      <c r="BE4051" s="230"/>
      <c r="BF4051" s="230"/>
      <c r="BG4051" s="230"/>
      <c r="BH4051" s="230"/>
      <c r="BI4051" s="230"/>
      <c r="BJ4051" s="230"/>
      <c r="BK4051" s="230"/>
      <c r="BL4051" s="230"/>
      <c r="BM4051" s="230"/>
      <c r="BN4051" s="230"/>
      <c r="BO4051" s="230"/>
      <c r="BP4051" s="230"/>
      <c r="BQ4051" s="230"/>
      <c r="BR4051" s="230"/>
      <c r="BS4051" s="230"/>
      <c r="BT4051" s="230"/>
      <c r="BU4051" s="230"/>
      <c r="BV4051" s="230"/>
      <c r="BW4051" s="230"/>
      <c r="BX4051" s="230"/>
      <c r="BY4051" s="230"/>
      <c r="BZ4051" s="230"/>
      <c r="CA4051" s="230"/>
      <c r="CB4051" s="230"/>
      <c r="CC4051" s="230"/>
      <c r="CD4051" s="230"/>
      <c r="CE4051" s="230"/>
      <c r="CF4051" s="230"/>
      <c r="CG4051" s="230"/>
      <c r="CH4051" s="230"/>
      <c r="CI4051" s="230"/>
      <c r="CJ4051" s="230"/>
    </row>
    <row r="4052" spans="1:88" ht="14.25" customHeight="1">
      <c r="A4052" s="123"/>
      <c r="B4052" s="122"/>
      <c r="C4052" s="123"/>
      <c r="E4052" s="224"/>
      <c r="F4052" s="224"/>
      <c r="G4052" s="224"/>
      <c r="H4052" s="224"/>
      <c r="I4052" s="232"/>
      <c r="J4052" s="224"/>
      <c r="K4052" s="224"/>
      <c r="L4052" s="224"/>
      <c r="M4052" s="233"/>
      <c r="N4052" s="224"/>
      <c r="P4052" s="233"/>
      <c r="Q4052" s="154"/>
      <c r="R4052" s="154"/>
      <c r="S4052" s="154"/>
      <c r="T4052" s="154"/>
      <c r="U4052" s="236"/>
      <c r="V4052" s="225"/>
      <c r="W4052" s="246"/>
      <c r="X4052" s="247"/>
      <c r="Y4052" s="248"/>
      <c r="Z4052" s="249"/>
      <c r="AA4052" s="249"/>
      <c r="AB4052" s="256"/>
      <c r="AC4052" s="256"/>
      <c r="AD4052" s="230"/>
      <c r="AE4052" s="251"/>
      <c r="AF4052" s="252"/>
      <c r="AG4052" s="255"/>
      <c r="AH4052" s="253"/>
      <c r="AI4052" s="230"/>
      <c r="AJ4052" s="230"/>
      <c r="AK4052" s="230"/>
      <c r="AL4052" s="230"/>
      <c r="AM4052" s="230"/>
      <c r="AN4052" s="230"/>
      <c r="AO4052" s="230"/>
      <c r="AP4052" s="230"/>
      <c r="AQ4052" s="230"/>
      <c r="AR4052" s="249"/>
      <c r="AS4052" s="230"/>
      <c r="AT4052" s="230"/>
      <c r="AU4052" s="230"/>
      <c r="AV4052" s="230"/>
      <c r="AW4052" s="230"/>
      <c r="AX4052" s="230"/>
      <c r="AY4052" s="230"/>
      <c r="AZ4052" s="230"/>
      <c r="BA4052" s="230"/>
      <c r="BB4052" s="230"/>
      <c r="BC4052" s="230"/>
      <c r="BD4052" s="230"/>
      <c r="BE4052" s="230"/>
      <c r="BF4052" s="230"/>
      <c r="BG4052" s="230"/>
      <c r="BH4052" s="230"/>
      <c r="BI4052" s="230"/>
      <c r="BJ4052" s="230"/>
      <c r="BK4052" s="230"/>
      <c r="BL4052" s="230"/>
      <c r="BM4052" s="230"/>
      <c r="BN4052" s="230"/>
      <c r="BO4052" s="230"/>
      <c r="BP4052" s="230"/>
      <c r="BQ4052" s="230"/>
      <c r="BR4052" s="230"/>
      <c r="BS4052" s="230"/>
      <c r="BT4052" s="230"/>
      <c r="BU4052" s="230"/>
      <c r="BV4052" s="230"/>
      <c r="BW4052" s="230"/>
      <c r="BX4052" s="230"/>
      <c r="BY4052" s="230"/>
      <c r="BZ4052" s="230"/>
      <c r="CA4052" s="230"/>
      <c r="CB4052" s="230"/>
      <c r="CC4052" s="230"/>
      <c r="CD4052" s="230"/>
      <c r="CE4052" s="230"/>
      <c r="CF4052" s="230"/>
      <c r="CG4052" s="230"/>
      <c r="CH4052" s="230"/>
      <c r="CI4052" s="230"/>
      <c r="CJ4052" s="230"/>
    </row>
    <row r="4053" spans="1:88" ht="14.25" customHeight="1">
      <c r="A4053" s="123"/>
      <c r="B4053" s="122"/>
      <c r="C4053" s="123"/>
      <c r="E4053" s="224"/>
      <c r="F4053" s="224"/>
      <c r="G4053" s="224"/>
      <c r="H4053" s="224"/>
      <c r="I4053" s="232"/>
      <c r="J4053" s="224"/>
      <c r="K4053" s="224"/>
      <c r="L4053" s="224"/>
      <c r="M4053" s="233"/>
      <c r="N4053" s="224"/>
      <c r="P4053" s="233"/>
      <c r="Q4053" s="154"/>
      <c r="R4053" s="154"/>
      <c r="S4053" s="154"/>
      <c r="T4053" s="154"/>
      <c r="U4053" s="236"/>
      <c r="V4053" s="225"/>
      <c r="W4053" s="246"/>
      <c r="X4053" s="247"/>
      <c r="Y4053" s="248"/>
      <c r="Z4053" s="249"/>
      <c r="AA4053" s="249"/>
      <c r="AB4053" s="256"/>
      <c r="AC4053" s="256"/>
      <c r="AD4053" s="230"/>
      <c r="AE4053" s="251"/>
      <c r="AF4053" s="252"/>
      <c r="AG4053" s="255"/>
      <c r="AH4053" s="253"/>
      <c r="AI4053" s="230"/>
      <c r="AJ4053" s="230"/>
      <c r="AK4053" s="230"/>
      <c r="AL4053" s="230"/>
      <c r="AM4053" s="230"/>
      <c r="AN4053" s="230"/>
      <c r="AO4053" s="230"/>
      <c r="AP4053" s="230"/>
      <c r="AQ4053" s="230"/>
      <c r="AR4053" s="249"/>
      <c r="AS4053" s="230"/>
      <c r="AT4053" s="230"/>
      <c r="AU4053" s="230"/>
      <c r="AV4053" s="230"/>
      <c r="AW4053" s="230"/>
      <c r="AX4053" s="230"/>
      <c r="AY4053" s="230"/>
      <c r="AZ4053" s="230"/>
      <c r="BA4053" s="230"/>
      <c r="BB4053" s="230"/>
      <c r="BC4053" s="230"/>
      <c r="BD4053" s="230"/>
      <c r="BE4053" s="230"/>
      <c r="BF4053" s="230"/>
      <c r="BG4053" s="230"/>
      <c r="BH4053" s="230"/>
      <c r="BI4053" s="230"/>
      <c r="BJ4053" s="230"/>
      <c r="BK4053" s="230"/>
      <c r="BL4053" s="230"/>
      <c r="BM4053" s="230"/>
      <c r="BN4053" s="230"/>
      <c r="BO4053" s="230"/>
      <c r="BP4053" s="230"/>
      <c r="BQ4053" s="230"/>
      <c r="BR4053" s="230"/>
      <c r="BS4053" s="230"/>
      <c r="BT4053" s="230"/>
      <c r="BU4053" s="230"/>
      <c r="BV4053" s="230"/>
      <c r="BW4053" s="230"/>
      <c r="BX4053" s="230"/>
      <c r="BY4053" s="230"/>
      <c r="BZ4053" s="230"/>
      <c r="CA4053" s="230"/>
      <c r="CB4053" s="230"/>
      <c r="CC4053" s="230"/>
      <c r="CD4053" s="230"/>
      <c r="CE4053" s="230"/>
      <c r="CF4053" s="230"/>
      <c r="CG4053" s="230"/>
      <c r="CH4053" s="230"/>
      <c r="CI4053" s="230"/>
      <c r="CJ4053" s="230"/>
    </row>
    <row r="4054" spans="1:88" ht="14.25" customHeight="1">
      <c r="A4054" s="123"/>
      <c r="B4054" s="122"/>
      <c r="C4054" s="123"/>
      <c r="E4054" s="224"/>
      <c r="F4054" s="224"/>
      <c r="G4054" s="224"/>
      <c r="H4054" s="224"/>
      <c r="I4054" s="232"/>
      <c r="J4054" s="224"/>
      <c r="K4054" s="224"/>
      <c r="L4054" s="224"/>
      <c r="M4054" s="233"/>
      <c r="N4054" s="224"/>
      <c r="P4054" s="233"/>
      <c r="Q4054" s="154"/>
      <c r="R4054" s="154"/>
      <c r="S4054" s="154"/>
      <c r="T4054" s="154"/>
      <c r="U4054" s="236"/>
      <c r="V4054" s="225"/>
      <c r="W4054" s="246"/>
      <c r="X4054" s="247"/>
      <c r="Y4054" s="248"/>
      <c r="Z4054" s="249"/>
      <c r="AA4054" s="249"/>
      <c r="AB4054" s="256"/>
      <c r="AC4054" s="256"/>
      <c r="AD4054" s="230"/>
      <c r="AE4054" s="251"/>
      <c r="AF4054" s="252"/>
      <c r="AG4054" s="255"/>
      <c r="AH4054" s="253"/>
      <c r="AI4054" s="230"/>
      <c r="AJ4054" s="230"/>
      <c r="AK4054" s="230"/>
      <c r="AL4054" s="230"/>
      <c r="AM4054" s="230"/>
      <c r="AN4054" s="230"/>
      <c r="AO4054" s="230"/>
      <c r="AP4054" s="230"/>
      <c r="AQ4054" s="230"/>
      <c r="AR4054" s="249"/>
      <c r="AS4054" s="230"/>
      <c r="AT4054" s="230"/>
      <c r="AU4054" s="230"/>
      <c r="AV4054" s="230"/>
      <c r="AW4054" s="230"/>
      <c r="AX4054" s="230"/>
      <c r="AY4054" s="230"/>
      <c r="AZ4054" s="230"/>
      <c r="BA4054" s="230"/>
      <c r="BB4054" s="230"/>
      <c r="BC4054" s="230"/>
      <c r="BD4054" s="230"/>
      <c r="BE4054" s="230"/>
      <c r="BF4054" s="230"/>
      <c r="BG4054" s="230"/>
      <c r="BH4054" s="230"/>
      <c r="BI4054" s="230"/>
      <c r="BJ4054" s="230"/>
      <c r="BK4054" s="230"/>
      <c r="BL4054" s="230"/>
      <c r="BM4054" s="230"/>
      <c r="BN4054" s="230"/>
      <c r="BO4054" s="230"/>
      <c r="BP4054" s="230"/>
      <c r="BQ4054" s="230"/>
      <c r="BR4054" s="230"/>
      <c r="BS4054" s="230"/>
      <c r="BT4054" s="230"/>
      <c r="BU4054" s="230"/>
      <c r="BV4054" s="230"/>
      <c r="BW4054" s="230"/>
      <c r="BX4054" s="230"/>
      <c r="BY4054" s="230"/>
      <c r="BZ4054" s="230"/>
      <c r="CA4054" s="230"/>
      <c r="CB4054" s="230"/>
      <c r="CC4054" s="230"/>
      <c r="CD4054" s="230"/>
      <c r="CE4054" s="230"/>
      <c r="CF4054" s="230"/>
      <c r="CG4054" s="230"/>
      <c r="CH4054" s="230"/>
      <c r="CI4054" s="230"/>
      <c r="CJ4054" s="230"/>
    </row>
    <row r="4055" spans="1:88" ht="14.25" customHeight="1">
      <c r="A4055" s="123"/>
      <c r="B4055" s="122"/>
      <c r="C4055" s="123"/>
      <c r="E4055" s="224"/>
      <c r="F4055" s="224"/>
      <c r="G4055" s="224"/>
      <c r="H4055" s="224"/>
      <c r="I4055" s="232"/>
      <c r="J4055" s="224"/>
      <c r="K4055" s="224"/>
      <c r="L4055" s="224"/>
      <c r="M4055" s="233"/>
      <c r="N4055" s="224"/>
      <c r="P4055" s="233"/>
      <c r="Q4055" s="154"/>
      <c r="R4055" s="154"/>
      <c r="S4055" s="154"/>
      <c r="T4055" s="154"/>
      <c r="U4055" s="236"/>
      <c r="V4055" s="225"/>
      <c r="W4055" s="246"/>
      <c r="X4055" s="247"/>
      <c r="Y4055" s="248"/>
      <c r="Z4055" s="249"/>
      <c r="AA4055" s="249"/>
      <c r="AB4055" s="256"/>
      <c r="AC4055" s="256"/>
      <c r="AD4055" s="230"/>
      <c r="AE4055" s="251"/>
      <c r="AF4055" s="252"/>
      <c r="AG4055" s="255"/>
      <c r="AH4055" s="253"/>
      <c r="AI4055" s="230"/>
      <c r="AJ4055" s="230"/>
      <c r="AK4055" s="230"/>
      <c r="AL4055" s="230"/>
      <c r="AM4055" s="230"/>
      <c r="AN4055" s="230"/>
      <c r="AO4055" s="230"/>
      <c r="AP4055" s="230"/>
      <c r="AQ4055" s="230"/>
      <c r="AR4055" s="249"/>
      <c r="AS4055" s="230"/>
      <c r="AT4055" s="230"/>
      <c r="AU4055" s="230"/>
      <c r="AV4055" s="230"/>
      <c r="AW4055" s="230"/>
      <c r="AX4055" s="230"/>
      <c r="AY4055" s="230"/>
      <c r="AZ4055" s="230"/>
      <c r="BA4055" s="230"/>
      <c r="BB4055" s="230"/>
      <c r="BC4055" s="230"/>
      <c r="BD4055" s="230"/>
      <c r="BE4055" s="230"/>
      <c r="BF4055" s="230"/>
      <c r="BG4055" s="230"/>
      <c r="BH4055" s="230"/>
      <c r="BI4055" s="230"/>
      <c r="BJ4055" s="230"/>
      <c r="BK4055" s="230"/>
      <c r="BL4055" s="230"/>
      <c r="BM4055" s="230"/>
      <c r="BN4055" s="230"/>
      <c r="BO4055" s="230"/>
      <c r="BP4055" s="230"/>
      <c r="BQ4055" s="230"/>
      <c r="BR4055" s="230"/>
      <c r="BS4055" s="230"/>
      <c r="BT4055" s="230"/>
      <c r="BU4055" s="230"/>
      <c r="BV4055" s="230"/>
      <c r="BW4055" s="230"/>
      <c r="BX4055" s="230"/>
      <c r="BY4055" s="230"/>
      <c r="BZ4055" s="230"/>
      <c r="CA4055" s="230"/>
      <c r="CB4055" s="230"/>
      <c r="CC4055" s="230"/>
      <c r="CD4055" s="230"/>
      <c r="CE4055" s="230"/>
      <c r="CF4055" s="230"/>
      <c r="CG4055" s="230"/>
      <c r="CH4055" s="230"/>
      <c r="CI4055" s="230"/>
      <c r="CJ4055" s="230"/>
    </row>
    <row r="4056" spans="1:88" ht="14.25" customHeight="1">
      <c r="A4056" s="123"/>
      <c r="B4056" s="122"/>
      <c r="C4056" s="123"/>
      <c r="E4056" s="224"/>
      <c r="F4056" s="224"/>
      <c r="G4056" s="224"/>
      <c r="H4056" s="224"/>
      <c r="I4056" s="232"/>
      <c r="J4056" s="224"/>
      <c r="K4056" s="224"/>
      <c r="L4056" s="224"/>
      <c r="M4056" s="233"/>
      <c r="N4056" s="224"/>
      <c r="P4056" s="233"/>
      <c r="Q4056" s="154"/>
      <c r="R4056" s="154"/>
      <c r="S4056" s="154"/>
      <c r="T4056" s="154"/>
      <c r="U4056" s="236"/>
      <c r="V4056" s="225"/>
      <c r="W4056" s="246"/>
      <c r="X4056" s="247"/>
      <c r="Y4056" s="248"/>
      <c r="Z4056" s="249"/>
      <c r="AA4056" s="249"/>
      <c r="AB4056" s="256"/>
      <c r="AC4056" s="256"/>
      <c r="AD4056" s="230"/>
      <c r="AE4056" s="251"/>
      <c r="AF4056" s="252"/>
      <c r="AG4056" s="255"/>
      <c r="AH4056" s="253"/>
      <c r="AI4056" s="230"/>
      <c r="AJ4056" s="230"/>
      <c r="AK4056" s="230"/>
      <c r="AL4056" s="230"/>
      <c r="AM4056" s="230"/>
      <c r="AN4056" s="230"/>
      <c r="AO4056" s="230"/>
      <c r="AP4056" s="230"/>
      <c r="AQ4056" s="230"/>
      <c r="AR4056" s="249"/>
      <c r="AS4056" s="230"/>
      <c r="AT4056" s="230"/>
      <c r="AU4056" s="230"/>
      <c r="AV4056" s="230"/>
      <c r="AW4056" s="230"/>
      <c r="AX4056" s="230"/>
      <c r="AY4056" s="230"/>
      <c r="AZ4056" s="230"/>
      <c r="BA4056" s="230"/>
      <c r="BB4056" s="230"/>
      <c r="BC4056" s="230"/>
      <c r="BD4056" s="230"/>
      <c r="BE4056" s="230"/>
      <c r="BF4056" s="230"/>
      <c r="BG4056" s="230"/>
      <c r="BH4056" s="230"/>
      <c r="BI4056" s="230"/>
      <c r="BJ4056" s="230"/>
      <c r="BK4056" s="230"/>
      <c r="BL4056" s="230"/>
      <c r="BM4056" s="230"/>
      <c r="BN4056" s="230"/>
      <c r="BO4056" s="230"/>
      <c r="BP4056" s="230"/>
      <c r="BQ4056" s="230"/>
      <c r="BR4056" s="230"/>
      <c r="BS4056" s="230"/>
      <c r="BT4056" s="230"/>
      <c r="BU4056" s="230"/>
      <c r="BV4056" s="230"/>
      <c r="BW4056" s="230"/>
      <c r="BX4056" s="230"/>
      <c r="BY4056" s="230"/>
      <c r="BZ4056" s="230"/>
      <c r="CA4056" s="230"/>
      <c r="CB4056" s="230"/>
      <c r="CC4056" s="230"/>
      <c r="CD4056" s="230"/>
      <c r="CE4056" s="230"/>
      <c r="CF4056" s="230"/>
      <c r="CG4056" s="230"/>
      <c r="CH4056" s="230"/>
      <c r="CI4056" s="230"/>
      <c r="CJ4056" s="230"/>
    </row>
    <row r="4057" spans="1:88" ht="14.25" customHeight="1">
      <c r="A4057" s="123"/>
      <c r="B4057" s="122"/>
      <c r="C4057" s="123"/>
      <c r="E4057" s="224"/>
      <c r="F4057" s="224"/>
      <c r="G4057" s="224"/>
      <c r="H4057" s="224"/>
      <c r="I4057" s="232"/>
      <c r="J4057" s="224"/>
      <c r="K4057" s="224"/>
      <c r="L4057" s="224"/>
      <c r="M4057" s="233"/>
      <c r="N4057" s="224"/>
      <c r="P4057" s="233"/>
      <c r="Q4057" s="154"/>
      <c r="R4057" s="154"/>
      <c r="S4057" s="154"/>
      <c r="T4057" s="154"/>
      <c r="U4057" s="236"/>
      <c r="V4057" s="225"/>
      <c r="W4057" s="246"/>
      <c r="X4057" s="247"/>
      <c r="Y4057" s="248"/>
      <c r="Z4057" s="249"/>
      <c r="AA4057" s="249"/>
      <c r="AB4057" s="256"/>
      <c r="AC4057" s="256"/>
      <c r="AD4057" s="230"/>
      <c r="AE4057" s="251"/>
      <c r="AF4057" s="252"/>
      <c r="AG4057" s="255"/>
      <c r="AH4057" s="253"/>
      <c r="AI4057" s="230"/>
      <c r="AJ4057" s="230"/>
      <c r="AK4057" s="230"/>
      <c r="AL4057" s="230"/>
      <c r="AM4057" s="230"/>
      <c r="AN4057" s="230"/>
      <c r="AO4057" s="230"/>
      <c r="AP4057" s="230"/>
      <c r="AQ4057" s="230"/>
      <c r="AR4057" s="249"/>
      <c r="AS4057" s="230"/>
      <c r="AT4057" s="230"/>
      <c r="AU4057" s="230"/>
      <c r="AV4057" s="230"/>
      <c r="AW4057" s="230"/>
      <c r="AX4057" s="230"/>
      <c r="AY4057" s="230"/>
      <c r="AZ4057" s="230"/>
      <c r="BA4057" s="230"/>
      <c r="BB4057" s="230"/>
      <c r="BC4057" s="230"/>
      <c r="BD4057" s="230"/>
      <c r="BE4057" s="230"/>
      <c r="BF4057" s="230"/>
      <c r="BG4057" s="230"/>
      <c r="BH4057" s="230"/>
      <c r="BI4057" s="230"/>
      <c r="BJ4057" s="230"/>
      <c r="BK4057" s="230"/>
      <c r="BL4057" s="230"/>
      <c r="BM4057" s="230"/>
      <c r="BN4057" s="230"/>
      <c r="BO4057" s="230"/>
      <c r="BP4057" s="230"/>
      <c r="BQ4057" s="230"/>
      <c r="BR4057" s="230"/>
      <c r="BS4057" s="230"/>
      <c r="BT4057" s="230"/>
      <c r="BU4057" s="230"/>
      <c r="BV4057" s="230"/>
      <c r="BW4057" s="230"/>
      <c r="BX4057" s="230"/>
      <c r="BY4057" s="230"/>
      <c r="BZ4057" s="230"/>
      <c r="CA4057" s="230"/>
      <c r="CB4057" s="230"/>
      <c r="CC4057" s="230"/>
      <c r="CD4057" s="230"/>
      <c r="CE4057" s="230"/>
      <c r="CF4057" s="230"/>
      <c r="CG4057" s="230"/>
      <c r="CH4057" s="230"/>
      <c r="CI4057" s="230"/>
      <c r="CJ4057" s="230"/>
    </row>
    <row r="4058" spans="1:88" ht="14.25" customHeight="1">
      <c r="A4058" s="123"/>
      <c r="B4058" s="122"/>
      <c r="C4058" s="123"/>
      <c r="E4058" s="224"/>
      <c r="F4058" s="224"/>
      <c r="G4058" s="224"/>
      <c r="H4058" s="224"/>
      <c r="I4058" s="232"/>
      <c r="J4058" s="224"/>
      <c r="K4058" s="224"/>
      <c r="L4058" s="224"/>
      <c r="M4058" s="233"/>
      <c r="N4058" s="224"/>
      <c r="P4058" s="233"/>
      <c r="Q4058" s="154"/>
      <c r="R4058" s="154"/>
      <c r="S4058" s="154"/>
      <c r="T4058" s="154"/>
      <c r="U4058" s="236"/>
      <c r="V4058" s="225"/>
      <c r="W4058" s="246"/>
      <c r="X4058" s="247"/>
      <c r="Y4058" s="248"/>
      <c r="Z4058" s="249"/>
      <c r="AA4058" s="249"/>
      <c r="AB4058" s="256"/>
      <c r="AC4058" s="256"/>
      <c r="AD4058" s="230"/>
      <c r="AE4058" s="251"/>
      <c r="AF4058" s="252"/>
      <c r="AG4058" s="255"/>
      <c r="AH4058" s="253"/>
      <c r="AI4058" s="230"/>
      <c r="AJ4058" s="230"/>
      <c r="AK4058" s="230"/>
      <c r="AL4058" s="230"/>
      <c r="AM4058" s="230"/>
      <c r="AN4058" s="230"/>
      <c r="AO4058" s="230"/>
      <c r="AP4058" s="230"/>
      <c r="AQ4058" s="230"/>
      <c r="AR4058" s="249"/>
      <c r="AS4058" s="230"/>
      <c r="AT4058" s="230"/>
      <c r="AU4058" s="230"/>
      <c r="AV4058" s="230"/>
      <c r="AW4058" s="230"/>
      <c r="AX4058" s="230"/>
      <c r="AY4058" s="230"/>
      <c r="AZ4058" s="230"/>
      <c r="BA4058" s="230"/>
      <c r="BB4058" s="230"/>
      <c r="BC4058" s="230"/>
      <c r="BD4058" s="230"/>
      <c r="BE4058" s="230"/>
      <c r="BF4058" s="230"/>
      <c r="BG4058" s="230"/>
      <c r="BH4058" s="230"/>
      <c r="BI4058" s="230"/>
      <c r="BJ4058" s="230"/>
      <c r="BK4058" s="230"/>
      <c r="BL4058" s="230"/>
      <c r="BM4058" s="230"/>
      <c r="BN4058" s="230"/>
      <c r="BO4058" s="230"/>
      <c r="BP4058" s="230"/>
      <c r="BQ4058" s="230"/>
      <c r="BR4058" s="230"/>
      <c r="BS4058" s="230"/>
      <c r="BT4058" s="230"/>
      <c r="BU4058" s="230"/>
      <c r="BV4058" s="230"/>
      <c r="BW4058" s="230"/>
      <c r="BX4058" s="230"/>
      <c r="BY4058" s="230"/>
      <c r="BZ4058" s="230"/>
      <c r="CA4058" s="230"/>
      <c r="CB4058" s="230"/>
      <c r="CC4058" s="230"/>
      <c r="CD4058" s="230"/>
      <c r="CE4058" s="230"/>
      <c r="CF4058" s="230"/>
      <c r="CG4058" s="230"/>
      <c r="CH4058" s="230"/>
      <c r="CI4058" s="230"/>
      <c r="CJ4058" s="230"/>
    </row>
    <row r="4059" spans="1:88" ht="14.25" customHeight="1">
      <c r="A4059" s="123"/>
      <c r="B4059" s="122"/>
      <c r="C4059" s="123"/>
      <c r="E4059" s="224"/>
      <c r="F4059" s="224"/>
      <c r="G4059" s="224"/>
      <c r="H4059" s="224"/>
      <c r="I4059" s="232"/>
      <c r="J4059" s="224"/>
      <c r="K4059" s="224"/>
      <c r="L4059" s="224"/>
      <c r="M4059" s="233"/>
      <c r="N4059" s="224"/>
      <c r="P4059" s="233"/>
      <c r="Q4059" s="154"/>
      <c r="R4059" s="154"/>
      <c r="S4059" s="154"/>
      <c r="T4059" s="154"/>
      <c r="U4059" s="236"/>
      <c r="V4059" s="225"/>
      <c r="W4059" s="246"/>
      <c r="X4059" s="247"/>
      <c r="Y4059" s="248"/>
      <c r="Z4059" s="249"/>
      <c r="AA4059" s="249"/>
      <c r="AB4059" s="256"/>
      <c r="AC4059" s="256"/>
      <c r="AD4059" s="230"/>
      <c r="AE4059" s="251"/>
      <c r="AF4059" s="252"/>
      <c r="AG4059" s="255"/>
      <c r="AH4059" s="253"/>
      <c r="AI4059" s="230"/>
      <c r="AJ4059" s="230"/>
      <c r="AK4059" s="230"/>
      <c r="AL4059" s="230"/>
      <c r="AM4059" s="230"/>
      <c r="AN4059" s="230"/>
      <c r="AO4059" s="230"/>
      <c r="AP4059" s="230"/>
      <c r="AQ4059" s="230"/>
      <c r="AR4059" s="249"/>
      <c r="AS4059" s="230"/>
      <c r="AT4059" s="230"/>
      <c r="AU4059" s="230"/>
      <c r="AV4059" s="230"/>
      <c r="AW4059" s="230"/>
      <c r="AX4059" s="230"/>
      <c r="AY4059" s="230"/>
      <c r="AZ4059" s="230"/>
      <c r="BA4059" s="230"/>
      <c r="BB4059" s="230"/>
      <c r="BC4059" s="230"/>
      <c r="BD4059" s="230"/>
      <c r="BE4059" s="230"/>
      <c r="BF4059" s="230"/>
      <c r="BG4059" s="230"/>
      <c r="BH4059" s="230"/>
      <c r="BI4059" s="230"/>
      <c r="BJ4059" s="230"/>
      <c r="BK4059" s="230"/>
      <c r="BL4059" s="230"/>
      <c r="BM4059" s="230"/>
      <c r="BN4059" s="230"/>
      <c r="BO4059" s="230"/>
      <c r="BP4059" s="230"/>
      <c r="BQ4059" s="230"/>
      <c r="BR4059" s="230"/>
      <c r="BS4059" s="230"/>
      <c r="BT4059" s="230"/>
      <c r="BU4059" s="230"/>
      <c r="BV4059" s="230"/>
      <c r="BW4059" s="230"/>
      <c r="BX4059" s="230"/>
      <c r="BY4059" s="230"/>
      <c r="BZ4059" s="230"/>
      <c r="CA4059" s="230"/>
      <c r="CB4059" s="230"/>
      <c r="CC4059" s="230"/>
      <c r="CD4059" s="230"/>
      <c r="CE4059" s="230"/>
      <c r="CF4059" s="230"/>
      <c r="CG4059" s="230"/>
      <c r="CH4059" s="230"/>
      <c r="CI4059" s="230"/>
      <c r="CJ4059" s="230"/>
    </row>
    <row r="4060" spans="1:88" ht="14.25" customHeight="1">
      <c r="A4060" s="123"/>
      <c r="B4060" s="122"/>
      <c r="C4060" s="123"/>
      <c r="E4060" s="224"/>
      <c r="F4060" s="224"/>
      <c r="G4060" s="224"/>
      <c r="H4060" s="224"/>
      <c r="I4060" s="232"/>
      <c r="J4060" s="224"/>
      <c r="K4060" s="224"/>
      <c r="L4060" s="224"/>
      <c r="M4060" s="233"/>
      <c r="N4060" s="224"/>
      <c r="P4060" s="233"/>
      <c r="Q4060" s="154"/>
      <c r="R4060" s="154"/>
      <c r="S4060" s="154"/>
      <c r="T4060" s="154"/>
      <c r="U4060" s="236"/>
      <c r="V4060" s="225"/>
      <c r="W4060" s="246"/>
      <c r="X4060" s="247"/>
      <c r="Y4060" s="248"/>
      <c r="Z4060" s="249"/>
      <c r="AA4060" s="249"/>
      <c r="AB4060" s="256"/>
      <c r="AC4060" s="256"/>
      <c r="AD4060" s="230"/>
      <c r="AE4060" s="251"/>
      <c r="AF4060" s="252"/>
      <c r="AG4060" s="255"/>
      <c r="AH4060" s="253"/>
      <c r="AI4060" s="230"/>
      <c r="AJ4060" s="230"/>
      <c r="AK4060" s="230"/>
      <c r="AL4060" s="230"/>
      <c r="AM4060" s="230"/>
      <c r="AN4060" s="230"/>
      <c r="AO4060" s="230"/>
      <c r="AP4060" s="230"/>
      <c r="AQ4060" s="230"/>
      <c r="AR4060" s="249"/>
      <c r="AS4060" s="230"/>
      <c r="AT4060" s="230"/>
      <c r="AU4060" s="230"/>
      <c r="AV4060" s="230"/>
      <c r="AW4060" s="230"/>
      <c r="AX4060" s="230"/>
      <c r="AY4060" s="230"/>
      <c r="AZ4060" s="230"/>
      <c r="BA4060" s="230"/>
      <c r="BB4060" s="230"/>
      <c r="BC4060" s="230"/>
      <c r="BD4060" s="230"/>
      <c r="BE4060" s="230"/>
      <c r="BF4060" s="230"/>
      <c r="BG4060" s="230"/>
      <c r="BH4060" s="230"/>
      <c r="BI4060" s="230"/>
      <c r="BJ4060" s="230"/>
      <c r="BK4060" s="230"/>
      <c r="BL4060" s="230"/>
      <c r="BM4060" s="230"/>
      <c r="BN4060" s="230"/>
      <c r="BO4060" s="230"/>
      <c r="BP4060" s="230"/>
      <c r="BQ4060" s="230"/>
      <c r="BR4060" s="230"/>
      <c r="BS4060" s="230"/>
      <c r="BT4060" s="230"/>
      <c r="BU4060" s="230"/>
      <c r="BV4060" s="230"/>
      <c r="BW4060" s="230"/>
      <c r="BX4060" s="230"/>
      <c r="BY4060" s="230"/>
      <c r="BZ4060" s="230"/>
      <c r="CA4060" s="230"/>
      <c r="CB4060" s="230"/>
      <c r="CC4060" s="230"/>
      <c r="CD4060" s="230"/>
      <c r="CE4060" s="230"/>
      <c r="CF4060" s="230"/>
      <c r="CG4060" s="230"/>
      <c r="CH4060" s="230"/>
      <c r="CI4060" s="230"/>
      <c r="CJ4060" s="230"/>
    </row>
    <row r="4061" spans="1:88" ht="14.25" customHeight="1">
      <c r="A4061" s="123"/>
      <c r="B4061" s="122"/>
      <c r="C4061" s="123"/>
      <c r="E4061" s="224"/>
      <c r="F4061" s="224"/>
      <c r="G4061" s="224"/>
      <c r="H4061" s="224"/>
      <c r="I4061" s="232"/>
      <c r="J4061" s="224"/>
      <c r="K4061" s="224"/>
      <c r="L4061" s="224"/>
      <c r="M4061" s="233"/>
      <c r="N4061" s="224"/>
      <c r="P4061" s="233"/>
      <c r="Q4061" s="154"/>
      <c r="R4061" s="154"/>
      <c r="S4061" s="154"/>
      <c r="T4061" s="154"/>
      <c r="U4061" s="236"/>
      <c r="V4061" s="225"/>
      <c r="W4061" s="246"/>
      <c r="X4061" s="247"/>
      <c r="Y4061" s="248"/>
      <c r="Z4061" s="249"/>
      <c r="AA4061" s="249"/>
      <c r="AB4061" s="256"/>
      <c r="AC4061" s="256"/>
      <c r="AD4061" s="230"/>
      <c r="AE4061" s="251"/>
      <c r="AF4061" s="252"/>
      <c r="AG4061" s="255"/>
      <c r="AH4061" s="253"/>
      <c r="AI4061" s="230"/>
      <c r="AJ4061" s="230"/>
      <c r="AK4061" s="230"/>
      <c r="AL4061" s="230"/>
      <c r="AM4061" s="230"/>
      <c r="AN4061" s="230"/>
      <c r="AO4061" s="230"/>
      <c r="AP4061" s="230"/>
      <c r="AQ4061" s="230"/>
      <c r="AR4061" s="249"/>
      <c r="AS4061" s="230"/>
      <c r="AT4061" s="230"/>
      <c r="AU4061" s="230"/>
      <c r="AV4061" s="230"/>
      <c r="AW4061" s="230"/>
      <c r="AX4061" s="230"/>
      <c r="AY4061" s="230"/>
      <c r="AZ4061" s="230"/>
      <c r="BA4061" s="230"/>
      <c r="BB4061" s="230"/>
      <c r="BC4061" s="230"/>
      <c r="BD4061" s="230"/>
      <c r="BE4061" s="230"/>
      <c r="BF4061" s="230"/>
      <c r="BG4061" s="230"/>
      <c r="BH4061" s="230"/>
      <c r="BI4061" s="230"/>
      <c r="BJ4061" s="230"/>
      <c r="BK4061" s="230"/>
      <c r="BL4061" s="230"/>
      <c r="BM4061" s="230"/>
      <c r="BN4061" s="230"/>
      <c r="BO4061" s="230"/>
      <c r="BP4061" s="230"/>
      <c r="BQ4061" s="230"/>
      <c r="BR4061" s="230"/>
      <c r="BS4061" s="230"/>
      <c r="BT4061" s="230"/>
      <c r="BU4061" s="230"/>
      <c r="BV4061" s="230"/>
      <c r="BW4061" s="230"/>
      <c r="BX4061" s="230"/>
      <c r="BY4061" s="230"/>
      <c r="BZ4061" s="230"/>
      <c r="CA4061" s="230"/>
      <c r="CB4061" s="230"/>
      <c r="CC4061" s="230"/>
      <c r="CD4061" s="230"/>
      <c r="CE4061" s="230"/>
      <c r="CF4061" s="230"/>
      <c r="CG4061" s="230"/>
      <c r="CH4061" s="230"/>
      <c r="CI4061" s="230"/>
      <c r="CJ4061" s="230"/>
    </row>
    <row r="4062" spans="1:88" ht="14.25" customHeight="1">
      <c r="A4062" s="123"/>
      <c r="B4062" s="122"/>
      <c r="C4062" s="123"/>
      <c r="E4062" s="224"/>
      <c r="F4062" s="224"/>
      <c r="G4062" s="224"/>
      <c r="H4062" s="224"/>
      <c r="I4062" s="232"/>
      <c r="J4062" s="224"/>
      <c r="K4062" s="224"/>
      <c r="L4062" s="224"/>
      <c r="M4062" s="233"/>
      <c r="N4062" s="224"/>
      <c r="P4062" s="233"/>
      <c r="Q4062" s="154"/>
      <c r="R4062" s="154"/>
      <c r="S4062" s="154"/>
      <c r="T4062" s="154"/>
      <c r="U4062" s="236"/>
      <c r="V4062" s="225"/>
      <c r="W4062" s="246"/>
      <c r="X4062" s="247"/>
      <c r="Y4062" s="248"/>
      <c r="Z4062" s="249"/>
      <c r="AA4062" s="249"/>
      <c r="AB4062" s="256"/>
      <c r="AC4062" s="256"/>
      <c r="AD4062" s="230"/>
      <c r="AE4062" s="251"/>
      <c r="AF4062" s="252"/>
      <c r="AG4062" s="255"/>
      <c r="AH4062" s="253"/>
      <c r="AI4062" s="230"/>
      <c r="AJ4062" s="230"/>
      <c r="AK4062" s="230"/>
      <c r="AL4062" s="230"/>
      <c r="AM4062" s="230"/>
      <c r="AN4062" s="230"/>
      <c r="AO4062" s="230"/>
      <c r="AP4062" s="230"/>
      <c r="AQ4062" s="230"/>
      <c r="AR4062" s="249"/>
      <c r="AS4062" s="230"/>
      <c r="AT4062" s="230"/>
      <c r="AU4062" s="230"/>
      <c r="AV4062" s="230"/>
      <c r="AW4062" s="230"/>
      <c r="AX4062" s="230"/>
      <c r="AY4062" s="230"/>
      <c r="AZ4062" s="230"/>
      <c r="BA4062" s="230"/>
      <c r="BB4062" s="230"/>
      <c r="BC4062" s="230"/>
      <c r="BD4062" s="230"/>
      <c r="BE4062" s="230"/>
      <c r="BF4062" s="230"/>
      <c r="BG4062" s="230"/>
      <c r="BH4062" s="230"/>
      <c r="BI4062" s="230"/>
      <c r="BJ4062" s="230"/>
      <c r="BK4062" s="230"/>
      <c r="BL4062" s="230"/>
      <c r="BM4062" s="230"/>
      <c r="BN4062" s="230"/>
      <c r="BO4062" s="230"/>
      <c r="BP4062" s="230"/>
      <c r="BQ4062" s="230"/>
      <c r="BR4062" s="230"/>
      <c r="BS4062" s="230"/>
      <c r="BT4062" s="230"/>
      <c r="BU4062" s="230"/>
      <c r="BV4062" s="230"/>
      <c r="BW4062" s="230"/>
      <c r="BX4062" s="230"/>
      <c r="BY4062" s="230"/>
      <c r="BZ4062" s="230"/>
      <c r="CA4062" s="230"/>
      <c r="CB4062" s="230"/>
      <c r="CC4062" s="230"/>
      <c r="CD4062" s="230"/>
      <c r="CE4062" s="230"/>
      <c r="CF4062" s="230"/>
      <c r="CG4062" s="230"/>
      <c r="CH4062" s="230"/>
      <c r="CI4062" s="230"/>
      <c r="CJ4062" s="230"/>
    </row>
    <row r="4063" spans="1:88" ht="14.25" customHeight="1">
      <c r="A4063" s="123"/>
      <c r="B4063" s="122"/>
      <c r="C4063" s="123"/>
      <c r="E4063" s="224"/>
      <c r="F4063" s="224"/>
      <c r="G4063" s="224"/>
      <c r="H4063" s="224"/>
      <c r="I4063" s="232"/>
      <c r="J4063" s="224"/>
      <c r="K4063" s="224"/>
      <c r="L4063" s="224"/>
      <c r="M4063" s="233"/>
      <c r="N4063" s="224"/>
      <c r="P4063" s="233"/>
      <c r="Q4063" s="154"/>
      <c r="R4063" s="154"/>
      <c r="S4063" s="154"/>
      <c r="T4063" s="154"/>
      <c r="U4063" s="236"/>
      <c r="V4063" s="225"/>
      <c r="W4063" s="246"/>
      <c r="X4063" s="247"/>
      <c r="Y4063" s="248"/>
      <c r="Z4063" s="249"/>
      <c r="AA4063" s="249"/>
      <c r="AB4063" s="256"/>
      <c r="AC4063" s="256"/>
      <c r="AD4063" s="230"/>
      <c r="AE4063" s="251"/>
      <c r="AF4063" s="252"/>
      <c r="AG4063" s="255"/>
      <c r="AH4063" s="253"/>
      <c r="AI4063" s="230"/>
      <c r="AJ4063" s="230"/>
      <c r="AK4063" s="230"/>
      <c r="AL4063" s="230"/>
      <c r="AM4063" s="230"/>
      <c r="AN4063" s="230"/>
      <c r="AO4063" s="230"/>
      <c r="AP4063" s="230"/>
      <c r="AQ4063" s="230"/>
      <c r="AR4063" s="249"/>
      <c r="AS4063" s="230"/>
      <c r="AT4063" s="230"/>
      <c r="AU4063" s="230"/>
      <c r="AV4063" s="230"/>
      <c r="AW4063" s="230"/>
      <c r="AX4063" s="230"/>
      <c r="AY4063" s="230"/>
      <c r="AZ4063" s="230"/>
      <c r="BA4063" s="230"/>
      <c r="BB4063" s="230"/>
      <c r="BC4063" s="230"/>
      <c r="BD4063" s="230"/>
      <c r="BE4063" s="230"/>
      <c r="BF4063" s="230"/>
      <c r="BG4063" s="230"/>
      <c r="BH4063" s="230"/>
      <c r="BI4063" s="230"/>
      <c r="BJ4063" s="230"/>
      <c r="BK4063" s="230"/>
      <c r="BL4063" s="230"/>
      <c r="BM4063" s="230"/>
      <c r="BN4063" s="230"/>
      <c r="BO4063" s="230"/>
      <c r="BP4063" s="230"/>
      <c r="BQ4063" s="230"/>
      <c r="BR4063" s="230"/>
      <c r="BS4063" s="230"/>
      <c r="BT4063" s="230"/>
      <c r="BU4063" s="230"/>
      <c r="BV4063" s="230"/>
      <c r="BW4063" s="230"/>
      <c r="BX4063" s="230"/>
      <c r="BY4063" s="230"/>
      <c r="BZ4063" s="230"/>
      <c r="CA4063" s="230"/>
      <c r="CB4063" s="230"/>
      <c r="CC4063" s="230"/>
      <c r="CD4063" s="230"/>
      <c r="CE4063" s="230"/>
      <c r="CF4063" s="230"/>
      <c r="CG4063" s="230"/>
      <c r="CH4063" s="230"/>
      <c r="CI4063" s="230"/>
      <c r="CJ4063" s="230"/>
    </row>
    <row r="4064" spans="1:88" ht="14.25" customHeight="1">
      <c r="A4064" s="123"/>
      <c r="B4064" s="122"/>
      <c r="C4064" s="123"/>
      <c r="E4064" s="224"/>
      <c r="F4064" s="224"/>
      <c r="G4064" s="224"/>
      <c r="H4064" s="224"/>
      <c r="I4064" s="232"/>
      <c r="J4064" s="224"/>
      <c r="K4064" s="224"/>
      <c r="L4064" s="224"/>
      <c r="M4064" s="233"/>
      <c r="N4064" s="224"/>
      <c r="P4064" s="233"/>
      <c r="Q4064" s="154"/>
      <c r="R4064" s="154"/>
      <c r="S4064" s="154"/>
      <c r="T4064" s="154"/>
      <c r="U4064" s="236"/>
      <c r="V4064" s="225"/>
      <c r="W4064" s="246"/>
      <c r="X4064" s="247"/>
      <c r="Y4064" s="248"/>
      <c r="Z4064" s="249"/>
      <c r="AA4064" s="249"/>
      <c r="AB4064" s="256"/>
      <c r="AC4064" s="256"/>
      <c r="AD4064" s="230"/>
      <c r="AE4064" s="251"/>
      <c r="AF4064" s="252"/>
      <c r="AG4064" s="255"/>
      <c r="AH4064" s="253"/>
      <c r="AI4064" s="230"/>
      <c r="AJ4064" s="230"/>
      <c r="AK4064" s="230"/>
      <c r="AL4064" s="230"/>
      <c r="AM4064" s="230"/>
      <c r="AN4064" s="230"/>
      <c r="AO4064" s="230"/>
      <c r="AP4064" s="230"/>
      <c r="AQ4064" s="230"/>
      <c r="AR4064" s="249"/>
      <c r="AS4064" s="230"/>
      <c r="AT4064" s="230"/>
      <c r="AU4064" s="230"/>
      <c r="AV4064" s="230"/>
      <c r="AW4064" s="230"/>
      <c r="AX4064" s="230"/>
      <c r="AY4064" s="230"/>
      <c r="AZ4064" s="230"/>
      <c r="BA4064" s="230"/>
      <c r="BB4064" s="230"/>
      <c r="BC4064" s="230"/>
      <c r="BD4064" s="230"/>
      <c r="BE4064" s="230"/>
      <c r="BF4064" s="230"/>
      <c r="BG4064" s="230"/>
      <c r="BH4064" s="230"/>
      <c r="BI4064" s="230"/>
      <c r="BJ4064" s="230"/>
      <c r="BK4064" s="230"/>
      <c r="BL4064" s="230"/>
      <c r="BM4064" s="230"/>
      <c r="BN4064" s="230"/>
      <c r="BO4064" s="230"/>
      <c r="BP4064" s="230"/>
      <c r="BQ4064" s="230"/>
      <c r="BR4064" s="230"/>
      <c r="BS4064" s="230"/>
      <c r="BT4064" s="230"/>
      <c r="BU4064" s="230"/>
      <c r="BV4064" s="230"/>
      <c r="BW4064" s="230"/>
      <c r="BX4064" s="230"/>
      <c r="BY4064" s="230"/>
      <c r="BZ4064" s="230"/>
      <c r="CA4064" s="230"/>
      <c r="CB4064" s="230"/>
      <c r="CC4064" s="230"/>
      <c r="CD4064" s="230"/>
      <c r="CE4064" s="230"/>
      <c r="CF4064" s="230"/>
      <c r="CG4064" s="230"/>
      <c r="CH4064" s="230"/>
      <c r="CI4064" s="230"/>
      <c r="CJ4064" s="230"/>
    </row>
    <row r="4065" spans="1:88" ht="14.25" customHeight="1">
      <c r="A4065" s="123"/>
      <c r="B4065" s="122"/>
      <c r="C4065" s="123"/>
      <c r="E4065" s="224"/>
      <c r="F4065" s="224"/>
      <c r="G4065" s="224"/>
      <c r="H4065" s="224"/>
      <c r="I4065" s="232"/>
      <c r="J4065" s="224"/>
      <c r="K4065" s="224"/>
      <c r="L4065" s="224"/>
      <c r="M4065" s="233"/>
      <c r="N4065" s="224"/>
      <c r="P4065" s="233"/>
      <c r="Q4065" s="154"/>
      <c r="R4065" s="154"/>
      <c r="S4065" s="154"/>
      <c r="T4065" s="154"/>
      <c r="U4065" s="236"/>
      <c r="V4065" s="225"/>
      <c r="W4065" s="246"/>
      <c r="X4065" s="247"/>
      <c r="Y4065" s="248"/>
      <c r="Z4065" s="249"/>
      <c r="AA4065" s="249"/>
      <c r="AB4065" s="256"/>
      <c r="AC4065" s="256"/>
      <c r="AD4065" s="230"/>
      <c r="AE4065" s="251"/>
      <c r="AF4065" s="252"/>
      <c r="AG4065" s="255"/>
      <c r="AH4065" s="253"/>
      <c r="AI4065" s="230"/>
      <c r="AJ4065" s="230"/>
      <c r="AK4065" s="230"/>
      <c r="AL4065" s="230"/>
      <c r="AM4065" s="230"/>
      <c r="AN4065" s="230"/>
      <c r="AO4065" s="230"/>
      <c r="AP4065" s="230"/>
      <c r="AQ4065" s="230"/>
      <c r="AR4065" s="249"/>
      <c r="AS4065" s="230"/>
      <c r="AT4065" s="230"/>
      <c r="AU4065" s="230"/>
      <c r="AV4065" s="230"/>
      <c r="AW4065" s="230"/>
      <c r="AX4065" s="230"/>
      <c r="AY4065" s="230"/>
      <c r="AZ4065" s="230"/>
      <c r="BA4065" s="230"/>
      <c r="BB4065" s="230"/>
      <c r="BC4065" s="230"/>
      <c r="BD4065" s="230"/>
      <c r="BE4065" s="230"/>
      <c r="BF4065" s="230"/>
      <c r="BG4065" s="230"/>
      <c r="BH4065" s="230"/>
      <c r="BI4065" s="230"/>
      <c r="BJ4065" s="230"/>
      <c r="BK4065" s="230"/>
      <c r="BL4065" s="230"/>
      <c r="BM4065" s="230"/>
      <c r="BN4065" s="230"/>
      <c r="BO4065" s="230"/>
      <c r="BP4065" s="230"/>
      <c r="BQ4065" s="230"/>
      <c r="BR4065" s="230"/>
      <c r="BS4065" s="230"/>
      <c r="BT4065" s="230"/>
      <c r="BU4065" s="230"/>
      <c r="BV4065" s="230"/>
      <c r="BW4065" s="230"/>
      <c r="BX4065" s="230"/>
      <c r="BY4065" s="230"/>
      <c r="BZ4065" s="230"/>
      <c r="CA4065" s="230"/>
      <c r="CB4065" s="230"/>
      <c r="CC4065" s="230"/>
      <c r="CD4065" s="230"/>
      <c r="CE4065" s="230"/>
      <c r="CF4065" s="230"/>
      <c r="CG4065" s="230"/>
      <c r="CH4065" s="230"/>
      <c r="CI4065" s="230"/>
      <c r="CJ4065" s="230"/>
    </row>
    <row r="4066" spans="1:88" ht="14.25" customHeight="1">
      <c r="A4066" s="123"/>
      <c r="B4066" s="122"/>
      <c r="C4066" s="123"/>
      <c r="E4066" s="224"/>
      <c r="F4066" s="224"/>
      <c r="G4066" s="224"/>
      <c r="H4066" s="224"/>
      <c r="I4066" s="232"/>
      <c r="J4066" s="224"/>
      <c r="K4066" s="224"/>
      <c r="L4066" s="224"/>
      <c r="M4066" s="233"/>
      <c r="N4066" s="224"/>
      <c r="P4066" s="233"/>
      <c r="Q4066" s="154"/>
      <c r="R4066" s="154"/>
      <c r="S4066" s="154"/>
      <c r="T4066" s="154"/>
      <c r="U4066" s="236"/>
      <c r="V4066" s="225"/>
      <c r="W4066" s="246"/>
      <c r="X4066" s="247"/>
      <c r="Y4066" s="248"/>
      <c r="Z4066" s="249"/>
      <c r="AA4066" s="249"/>
      <c r="AB4066" s="256"/>
      <c r="AC4066" s="256"/>
      <c r="AD4066" s="230"/>
      <c r="AE4066" s="251"/>
      <c r="AF4066" s="252"/>
      <c r="AG4066" s="255"/>
      <c r="AH4066" s="253"/>
      <c r="AI4066" s="230"/>
      <c r="AJ4066" s="230"/>
      <c r="AK4066" s="230"/>
      <c r="AL4066" s="230"/>
      <c r="AM4066" s="230"/>
      <c r="AN4066" s="230"/>
      <c r="AO4066" s="230"/>
      <c r="AP4066" s="230"/>
      <c r="AQ4066" s="230"/>
      <c r="AR4066" s="249"/>
      <c r="AS4066" s="230"/>
      <c r="AT4066" s="230"/>
      <c r="AU4066" s="230"/>
      <c r="AV4066" s="230"/>
      <c r="AW4066" s="230"/>
      <c r="AX4066" s="230"/>
      <c r="AY4066" s="230"/>
      <c r="AZ4066" s="230"/>
      <c r="BA4066" s="230"/>
      <c r="BB4066" s="230"/>
      <c r="BC4066" s="230"/>
      <c r="BD4066" s="230"/>
      <c r="BE4066" s="230"/>
      <c r="BF4066" s="230"/>
      <c r="BG4066" s="230"/>
      <c r="BH4066" s="230"/>
      <c r="BI4066" s="230"/>
      <c r="BJ4066" s="230"/>
      <c r="BK4066" s="230"/>
      <c r="BL4066" s="230"/>
      <c r="BM4066" s="230"/>
      <c r="BN4066" s="230"/>
      <c r="BO4066" s="230"/>
      <c r="BP4066" s="230"/>
      <c r="BQ4066" s="230"/>
      <c r="BR4066" s="230"/>
      <c r="BS4066" s="230"/>
      <c r="BT4066" s="230"/>
      <c r="BU4066" s="230"/>
      <c r="BV4066" s="230"/>
      <c r="BW4066" s="230"/>
      <c r="BX4066" s="230"/>
      <c r="BY4066" s="230"/>
      <c r="BZ4066" s="230"/>
      <c r="CA4066" s="230"/>
      <c r="CB4066" s="230"/>
      <c r="CC4066" s="230"/>
      <c r="CD4066" s="230"/>
      <c r="CE4066" s="230"/>
      <c r="CF4066" s="230"/>
      <c r="CG4066" s="230"/>
      <c r="CH4066" s="230"/>
      <c r="CI4066" s="230"/>
      <c r="CJ4066" s="230"/>
    </row>
    <row r="4067" spans="1:88" ht="14.25" customHeight="1">
      <c r="A4067" s="123"/>
      <c r="B4067" s="122"/>
      <c r="C4067" s="123"/>
      <c r="E4067" s="224"/>
      <c r="F4067" s="224"/>
      <c r="G4067" s="224"/>
      <c r="H4067" s="224"/>
      <c r="I4067" s="232"/>
      <c r="J4067" s="224"/>
      <c r="K4067" s="224"/>
      <c r="L4067" s="224"/>
      <c r="M4067" s="233"/>
      <c r="N4067" s="224"/>
      <c r="P4067" s="233"/>
      <c r="Q4067" s="154"/>
      <c r="R4067" s="154"/>
      <c r="S4067" s="154"/>
      <c r="T4067" s="154"/>
      <c r="U4067" s="236"/>
      <c r="V4067" s="225"/>
      <c r="W4067" s="246"/>
      <c r="X4067" s="247"/>
      <c r="Y4067" s="248"/>
      <c r="Z4067" s="249"/>
      <c r="AA4067" s="249"/>
      <c r="AB4067" s="256"/>
      <c r="AC4067" s="256"/>
      <c r="AD4067" s="230"/>
      <c r="AE4067" s="251"/>
      <c r="AF4067" s="252"/>
      <c r="AG4067" s="255"/>
      <c r="AH4067" s="253"/>
      <c r="AI4067" s="230"/>
      <c r="AJ4067" s="230"/>
      <c r="AK4067" s="230"/>
      <c r="AL4067" s="230"/>
      <c r="AM4067" s="230"/>
      <c r="AN4067" s="230"/>
      <c r="AO4067" s="230"/>
      <c r="AP4067" s="230"/>
      <c r="AQ4067" s="230"/>
      <c r="AR4067" s="249"/>
      <c r="AS4067" s="230"/>
      <c r="AT4067" s="230"/>
      <c r="AU4067" s="230"/>
      <c r="AV4067" s="230"/>
      <c r="AW4067" s="230"/>
      <c r="AX4067" s="230"/>
      <c r="AY4067" s="230"/>
      <c r="AZ4067" s="230"/>
      <c r="BA4067" s="230"/>
      <c r="BB4067" s="230"/>
      <c r="BC4067" s="230"/>
      <c r="BD4067" s="230"/>
      <c r="BE4067" s="230"/>
      <c r="BF4067" s="230"/>
      <c r="BG4067" s="230"/>
      <c r="BH4067" s="230"/>
      <c r="BI4067" s="230"/>
      <c r="BJ4067" s="230"/>
      <c r="BK4067" s="230"/>
      <c r="BL4067" s="230"/>
      <c r="BM4067" s="230"/>
      <c r="BN4067" s="230"/>
      <c r="BO4067" s="230"/>
      <c r="BP4067" s="230"/>
      <c r="BQ4067" s="230"/>
      <c r="BR4067" s="230"/>
      <c r="BS4067" s="230"/>
      <c r="BT4067" s="230"/>
      <c r="BU4067" s="230"/>
      <c r="BV4067" s="230"/>
      <c r="BW4067" s="230"/>
      <c r="BX4067" s="230"/>
      <c r="BY4067" s="230"/>
      <c r="BZ4067" s="230"/>
      <c r="CA4067" s="230"/>
      <c r="CB4067" s="230"/>
      <c r="CC4067" s="230"/>
      <c r="CD4067" s="230"/>
      <c r="CE4067" s="230"/>
      <c r="CF4067" s="230"/>
      <c r="CG4067" s="230"/>
      <c r="CH4067" s="230"/>
      <c r="CI4067" s="230"/>
      <c r="CJ4067" s="230"/>
    </row>
    <row r="4068" spans="1:88" ht="14.25" customHeight="1">
      <c r="A4068" s="123"/>
      <c r="B4068" s="122"/>
      <c r="C4068" s="123"/>
      <c r="E4068" s="224"/>
      <c r="F4068" s="224"/>
      <c r="G4068" s="224"/>
      <c r="H4068" s="224"/>
      <c r="I4068" s="232"/>
      <c r="J4068" s="224"/>
      <c r="K4068" s="224"/>
      <c r="L4068" s="224"/>
      <c r="M4068" s="233"/>
      <c r="N4068" s="224"/>
      <c r="P4068" s="233"/>
      <c r="Q4068" s="154"/>
      <c r="R4068" s="154"/>
      <c r="S4068" s="154"/>
      <c r="T4068" s="154"/>
      <c r="U4068" s="236"/>
      <c r="V4068" s="225"/>
      <c r="W4068" s="246"/>
      <c r="X4068" s="247"/>
      <c r="Y4068" s="248"/>
      <c r="Z4068" s="249"/>
      <c r="AA4068" s="249"/>
      <c r="AB4068" s="256"/>
      <c r="AC4068" s="256"/>
      <c r="AD4068" s="230"/>
      <c r="AE4068" s="251"/>
      <c r="AF4068" s="252"/>
      <c r="AG4068" s="255"/>
      <c r="AH4068" s="253"/>
      <c r="AI4068" s="230"/>
      <c r="AJ4068" s="230"/>
      <c r="AK4068" s="230"/>
      <c r="AL4068" s="230"/>
      <c r="AM4068" s="230"/>
      <c r="AN4068" s="230"/>
      <c r="AO4068" s="230"/>
      <c r="AP4068" s="230"/>
      <c r="AQ4068" s="230"/>
      <c r="AR4068" s="249"/>
      <c r="AS4068" s="230"/>
      <c r="AT4068" s="230"/>
      <c r="AU4068" s="230"/>
      <c r="AV4068" s="230"/>
      <c r="AW4068" s="230"/>
      <c r="AX4068" s="230"/>
      <c r="AY4068" s="230"/>
      <c r="AZ4068" s="230"/>
      <c r="BA4068" s="230"/>
      <c r="BB4068" s="230"/>
      <c r="BC4068" s="230"/>
      <c r="BD4068" s="230"/>
      <c r="BE4068" s="230"/>
      <c r="BF4068" s="230"/>
      <c r="BG4068" s="230"/>
      <c r="BH4068" s="230"/>
      <c r="BI4068" s="230"/>
      <c r="BJ4068" s="230"/>
      <c r="BK4068" s="230"/>
      <c r="BL4068" s="230"/>
      <c r="BM4068" s="230"/>
      <c r="BN4068" s="230"/>
      <c r="BO4068" s="230"/>
      <c r="BP4068" s="230"/>
      <c r="BQ4068" s="230"/>
      <c r="BR4068" s="230"/>
      <c r="BS4068" s="230"/>
      <c r="BT4068" s="230"/>
      <c r="BU4068" s="230"/>
      <c r="BV4068" s="230"/>
      <c r="BW4068" s="230"/>
      <c r="BX4068" s="230"/>
      <c r="BY4068" s="230"/>
      <c r="BZ4068" s="230"/>
      <c r="CA4068" s="230"/>
      <c r="CB4068" s="230"/>
      <c r="CC4068" s="230"/>
      <c r="CD4068" s="230"/>
      <c r="CE4068" s="230"/>
      <c r="CF4068" s="230"/>
      <c r="CG4068" s="230"/>
      <c r="CH4068" s="230"/>
      <c r="CI4068" s="230"/>
      <c r="CJ4068" s="230"/>
    </row>
    <row r="4069" spans="1:88" ht="14.25" customHeight="1">
      <c r="A4069" s="123"/>
      <c r="B4069" s="122"/>
      <c r="C4069" s="123"/>
      <c r="E4069" s="224"/>
      <c r="F4069" s="224"/>
      <c r="G4069" s="224"/>
      <c r="H4069" s="224"/>
      <c r="I4069" s="232"/>
      <c r="J4069" s="224"/>
      <c r="K4069" s="224"/>
      <c r="L4069" s="224"/>
      <c r="M4069" s="233"/>
      <c r="N4069" s="224"/>
      <c r="P4069" s="233"/>
      <c r="Q4069" s="154"/>
      <c r="R4069" s="154"/>
      <c r="S4069" s="154"/>
      <c r="T4069" s="154"/>
      <c r="U4069" s="236"/>
      <c r="V4069" s="225"/>
      <c r="W4069" s="246"/>
      <c r="X4069" s="247"/>
      <c r="Y4069" s="248"/>
      <c r="Z4069" s="249"/>
      <c r="AA4069" s="249"/>
      <c r="AB4069" s="256"/>
      <c r="AC4069" s="256"/>
      <c r="AD4069" s="230"/>
      <c r="AE4069" s="251"/>
      <c r="AF4069" s="252"/>
      <c r="AG4069" s="255"/>
      <c r="AH4069" s="253"/>
      <c r="AI4069" s="230"/>
      <c r="AJ4069" s="230"/>
      <c r="AK4069" s="230"/>
      <c r="AL4069" s="230"/>
      <c r="AM4069" s="230"/>
      <c r="AN4069" s="230"/>
      <c r="AO4069" s="230"/>
      <c r="AP4069" s="230"/>
      <c r="AQ4069" s="230"/>
      <c r="AR4069" s="249"/>
      <c r="AS4069" s="230"/>
      <c r="AT4069" s="230"/>
      <c r="AU4069" s="230"/>
      <c r="AV4069" s="230"/>
      <c r="AW4069" s="230"/>
      <c r="AX4069" s="230"/>
      <c r="AY4069" s="230"/>
      <c r="AZ4069" s="230"/>
      <c r="BA4069" s="230"/>
      <c r="BB4069" s="230"/>
      <c r="BC4069" s="230"/>
      <c r="BD4069" s="230"/>
      <c r="BE4069" s="230"/>
      <c r="BF4069" s="230"/>
      <c r="BG4069" s="230"/>
      <c r="BH4069" s="230"/>
      <c r="BI4069" s="230"/>
      <c r="BJ4069" s="230"/>
      <c r="BK4069" s="230"/>
      <c r="BL4069" s="230"/>
      <c r="BM4069" s="230"/>
      <c r="BN4069" s="230"/>
      <c r="BO4069" s="230"/>
      <c r="BP4069" s="230"/>
      <c r="BQ4069" s="230"/>
      <c r="BR4069" s="230"/>
      <c r="BS4069" s="230"/>
      <c r="BT4069" s="230"/>
      <c r="BU4069" s="230"/>
      <c r="BV4069" s="230"/>
      <c r="BW4069" s="230"/>
      <c r="BX4069" s="230"/>
      <c r="BY4069" s="230"/>
      <c r="BZ4069" s="230"/>
      <c r="CA4069" s="230"/>
      <c r="CB4069" s="230"/>
      <c r="CC4069" s="230"/>
      <c r="CD4069" s="230"/>
      <c r="CE4069" s="230"/>
      <c r="CF4069" s="230"/>
      <c r="CG4069" s="230"/>
      <c r="CH4069" s="230"/>
      <c r="CI4069" s="230"/>
      <c r="CJ4069" s="230"/>
    </row>
    <row r="4070" spans="1:88" ht="14.25" customHeight="1">
      <c r="A4070" s="123"/>
      <c r="B4070" s="122"/>
      <c r="C4070" s="123"/>
      <c r="E4070" s="224"/>
      <c r="F4070" s="224"/>
      <c r="G4070" s="224"/>
      <c r="H4070" s="224"/>
      <c r="I4070" s="232"/>
      <c r="J4070" s="224"/>
      <c r="K4070" s="224"/>
      <c r="L4070" s="224"/>
      <c r="M4070" s="233"/>
      <c r="N4070" s="224"/>
      <c r="P4070" s="233"/>
      <c r="Q4070" s="154"/>
      <c r="R4070" s="154"/>
      <c r="S4070" s="154"/>
      <c r="T4070" s="154"/>
      <c r="U4070" s="236"/>
      <c r="V4070" s="225"/>
      <c r="W4070" s="246"/>
      <c r="X4070" s="247"/>
      <c r="Y4070" s="248"/>
      <c r="Z4070" s="249"/>
      <c r="AA4070" s="249"/>
      <c r="AB4070" s="256"/>
      <c r="AC4070" s="256"/>
      <c r="AD4070" s="230"/>
      <c r="AE4070" s="251"/>
      <c r="AF4070" s="252"/>
      <c r="AG4070" s="255"/>
      <c r="AH4070" s="253"/>
      <c r="AI4070" s="230"/>
      <c r="AJ4070" s="230"/>
      <c r="AK4070" s="230"/>
      <c r="AL4070" s="230"/>
      <c r="AM4070" s="230"/>
      <c r="AN4070" s="230"/>
      <c r="AO4070" s="230"/>
      <c r="AP4070" s="230"/>
      <c r="AQ4070" s="230"/>
      <c r="AR4070" s="249"/>
      <c r="AS4070" s="230"/>
      <c r="AT4070" s="230"/>
      <c r="AU4070" s="230"/>
      <c r="AV4070" s="230"/>
      <c r="AW4070" s="230"/>
      <c r="AX4070" s="230"/>
      <c r="AY4070" s="230"/>
      <c r="AZ4070" s="230"/>
      <c r="BA4070" s="230"/>
      <c r="BB4070" s="230"/>
      <c r="BC4070" s="230"/>
      <c r="BD4070" s="230"/>
      <c r="BE4070" s="230"/>
      <c r="BF4070" s="230"/>
      <c r="BG4070" s="230"/>
      <c r="BH4070" s="230"/>
      <c r="BI4070" s="230"/>
      <c r="BJ4070" s="230"/>
      <c r="BK4070" s="230"/>
      <c r="BL4070" s="230"/>
      <c r="BM4070" s="230"/>
      <c r="BN4070" s="230"/>
      <c r="BO4070" s="230"/>
      <c r="BP4070" s="230"/>
      <c r="BQ4070" s="230"/>
      <c r="BR4070" s="230"/>
      <c r="BS4070" s="230"/>
      <c r="BT4070" s="230"/>
      <c r="BU4070" s="230"/>
      <c r="BV4070" s="230"/>
      <c r="BW4070" s="230"/>
      <c r="BX4070" s="230"/>
      <c r="BY4070" s="230"/>
      <c r="BZ4070" s="230"/>
      <c r="CA4070" s="230"/>
      <c r="CB4070" s="230"/>
      <c r="CC4070" s="230"/>
      <c r="CD4070" s="230"/>
      <c r="CE4070" s="230"/>
      <c r="CF4070" s="230"/>
      <c r="CG4070" s="230"/>
      <c r="CH4070" s="230"/>
      <c r="CI4070" s="230"/>
      <c r="CJ4070" s="230"/>
    </row>
    <row r="4071" spans="1:88" ht="14.25" customHeight="1">
      <c r="A4071" s="123"/>
      <c r="B4071" s="122"/>
      <c r="C4071" s="123"/>
      <c r="E4071" s="224"/>
      <c r="F4071" s="224"/>
      <c r="G4071" s="224"/>
      <c r="H4071" s="224"/>
      <c r="I4071" s="232"/>
      <c r="J4071" s="224"/>
      <c r="K4071" s="224"/>
      <c r="L4071" s="224"/>
      <c r="M4071" s="233"/>
      <c r="N4071" s="224"/>
      <c r="P4071" s="233"/>
      <c r="Q4071" s="154"/>
      <c r="R4071" s="154"/>
      <c r="S4071" s="154"/>
      <c r="T4071" s="154"/>
      <c r="U4071" s="236"/>
      <c r="V4071" s="225"/>
      <c r="W4071" s="246"/>
      <c r="X4071" s="247"/>
      <c r="Y4071" s="248"/>
      <c r="Z4071" s="249"/>
      <c r="AA4071" s="249"/>
      <c r="AB4071" s="256"/>
      <c r="AC4071" s="256"/>
      <c r="AD4071" s="230"/>
      <c r="AE4071" s="251"/>
      <c r="AF4071" s="252"/>
      <c r="AG4071" s="255"/>
      <c r="AH4071" s="253"/>
      <c r="AI4071" s="230"/>
      <c r="AJ4071" s="230"/>
      <c r="AK4071" s="230"/>
      <c r="AL4071" s="230"/>
      <c r="AM4071" s="230"/>
      <c r="AN4071" s="230"/>
      <c r="AO4071" s="230"/>
      <c r="AP4071" s="230"/>
      <c r="AQ4071" s="230"/>
      <c r="AR4071" s="249"/>
      <c r="AS4071" s="230"/>
      <c r="AT4071" s="230"/>
      <c r="AU4071" s="230"/>
      <c r="AV4071" s="230"/>
      <c r="AW4071" s="230"/>
      <c r="AX4071" s="230"/>
      <c r="AY4071" s="230"/>
      <c r="AZ4071" s="230"/>
      <c r="BA4071" s="230"/>
      <c r="BB4071" s="230"/>
      <c r="BC4071" s="230"/>
      <c r="BD4071" s="230"/>
      <c r="BE4071" s="230"/>
      <c r="BF4071" s="230"/>
      <c r="BG4071" s="230"/>
      <c r="BH4071" s="230"/>
      <c r="BI4071" s="230"/>
      <c r="BJ4071" s="230"/>
      <c r="BK4071" s="230"/>
      <c r="BL4071" s="230"/>
      <c r="BM4071" s="230"/>
      <c r="BN4071" s="230"/>
      <c r="BO4071" s="230"/>
      <c r="BP4071" s="230"/>
      <c r="BQ4071" s="230"/>
      <c r="BR4071" s="230"/>
      <c r="BS4071" s="230"/>
      <c r="BT4071" s="230"/>
      <c r="BU4071" s="230"/>
      <c r="BV4071" s="230"/>
      <c r="BW4071" s="230"/>
      <c r="BX4071" s="230"/>
      <c r="BY4071" s="230"/>
      <c r="BZ4071" s="230"/>
      <c r="CA4071" s="230"/>
      <c r="CB4071" s="230"/>
      <c r="CC4071" s="230"/>
      <c r="CD4071" s="230"/>
      <c r="CE4071" s="230"/>
      <c r="CF4071" s="230"/>
      <c r="CG4071" s="230"/>
      <c r="CH4071" s="230"/>
      <c r="CI4071" s="230"/>
      <c r="CJ4071" s="230"/>
    </row>
    <row r="4072" spans="1:88" ht="14.25" customHeight="1">
      <c r="A4072" s="123"/>
      <c r="B4072" s="122"/>
      <c r="C4072" s="123"/>
      <c r="E4072" s="224"/>
      <c r="F4072" s="224"/>
      <c r="G4072" s="224"/>
      <c r="H4072" s="224"/>
      <c r="I4072" s="232"/>
      <c r="J4072" s="224"/>
      <c r="K4072" s="224"/>
      <c r="L4072" s="224"/>
      <c r="M4072" s="233"/>
      <c r="N4072" s="224"/>
      <c r="P4072" s="233"/>
      <c r="Q4072" s="154"/>
      <c r="R4072" s="154"/>
      <c r="S4072" s="154"/>
      <c r="T4072" s="154"/>
      <c r="U4072" s="236"/>
      <c r="V4072" s="225"/>
      <c r="W4072" s="246"/>
      <c r="X4072" s="247"/>
      <c r="Y4072" s="248"/>
      <c r="Z4072" s="249"/>
      <c r="AA4072" s="249"/>
      <c r="AB4072" s="256"/>
      <c r="AC4072" s="256"/>
      <c r="AD4072" s="230"/>
      <c r="AE4072" s="251"/>
      <c r="AF4072" s="252"/>
      <c r="AG4072" s="255"/>
      <c r="AH4072" s="253"/>
      <c r="AI4072" s="230"/>
      <c r="AJ4072" s="230"/>
      <c r="AK4072" s="230"/>
      <c r="AL4072" s="230"/>
      <c r="AM4072" s="230"/>
      <c r="AN4072" s="230"/>
      <c r="AO4072" s="230"/>
      <c r="AP4072" s="230"/>
      <c r="AQ4072" s="230"/>
      <c r="AR4072" s="249"/>
      <c r="AS4072" s="230"/>
      <c r="AT4072" s="230"/>
      <c r="AU4072" s="230"/>
      <c r="AV4072" s="230"/>
      <c r="AW4072" s="230"/>
      <c r="AX4072" s="230"/>
      <c r="AY4072" s="230"/>
      <c r="AZ4072" s="230"/>
      <c r="BA4072" s="230"/>
      <c r="BB4072" s="230"/>
      <c r="BC4072" s="230"/>
      <c r="BD4072" s="230"/>
      <c r="BE4072" s="230"/>
      <c r="BF4072" s="230"/>
      <c r="BG4072" s="230"/>
      <c r="BH4072" s="230"/>
      <c r="BI4072" s="230"/>
      <c r="BJ4072" s="230"/>
      <c r="BK4072" s="230"/>
      <c r="BL4072" s="230"/>
      <c r="BM4072" s="230"/>
      <c r="BN4072" s="230"/>
      <c r="BO4072" s="230"/>
      <c r="BP4072" s="230"/>
      <c r="BQ4072" s="230"/>
      <c r="BR4072" s="230"/>
      <c r="BS4072" s="230"/>
      <c r="BT4072" s="230"/>
      <c r="BU4072" s="230"/>
      <c r="BV4072" s="230"/>
      <c r="BW4072" s="230"/>
      <c r="BX4072" s="230"/>
      <c r="BY4072" s="230"/>
      <c r="BZ4072" s="230"/>
      <c r="CA4072" s="230"/>
      <c r="CB4072" s="230"/>
      <c r="CC4072" s="230"/>
      <c r="CD4072" s="230"/>
      <c r="CE4072" s="230"/>
      <c r="CF4072" s="230"/>
      <c r="CG4072" s="230"/>
      <c r="CH4072" s="230"/>
      <c r="CI4072" s="230"/>
      <c r="CJ4072" s="230"/>
    </row>
    <row r="4073" spans="1:88" ht="14.25" customHeight="1">
      <c r="A4073" s="123"/>
      <c r="B4073" s="122"/>
      <c r="C4073" s="123"/>
      <c r="E4073" s="224"/>
      <c r="F4073" s="224"/>
      <c r="G4073" s="224"/>
      <c r="H4073" s="224"/>
      <c r="I4073" s="232"/>
      <c r="J4073" s="224"/>
      <c r="K4073" s="224"/>
      <c r="L4073" s="224"/>
      <c r="M4073" s="233"/>
      <c r="N4073" s="224"/>
      <c r="P4073" s="233"/>
      <c r="Q4073" s="154"/>
      <c r="R4073" s="154"/>
      <c r="S4073" s="154"/>
      <c r="T4073" s="154"/>
      <c r="U4073" s="236"/>
      <c r="V4073" s="225"/>
      <c r="W4073" s="246"/>
      <c r="X4073" s="247"/>
      <c r="Y4073" s="248"/>
      <c r="Z4073" s="249"/>
      <c r="AA4073" s="249"/>
      <c r="AB4073" s="256"/>
      <c r="AC4073" s="256"/>
      <c r="AD4073" s="230"/>
      <c r="AE4073" s="251"/>
      <c r="AF4073" s="252"/>
      <c r="AG4073" s="255"/>
      <c r="AH4073" s="253"/>
      <c r="AI4073" s="230"/>
      <c r="AJ4073" s="230"/>
      <c r="AK4073" s="230"/>
      <c r="AL4073" s="230"/>
      <c r="AM4073" s="230"/>
      <c r="AN4073" s="230"/>
      <c r="AO4073" s="230"/>
      <c r="AP4073" s="230"/>
      <c r="AQ4073" s="230"/>
      <c r="AR4073" s="249"/>
      <c r="AS4073" s="230"/>
      <c r="AT4073" s="230"/>
      <c r="AU4073" s="230"/>
      <c r="AV4073" s="230"/>
      <c r="AW4073" s="230"/>
      <c r="AX4073" s="230"/>
      <c r="AY4073" s="230"/>
      <c r="AZ4073" s="230"/>
      <c r="BA4073" s="230"/>
      <c r="BB4073" s="230"/>
      <c r="BC4073" s="230"/>
      <c r="BD4073" s="230"/>
      <c r="BE4073" s="230"/>
      <c r="BF4073" s="230"/>
      <c r="BG4073" s="230"/>
      <c r="BH4073" s="230"/>
      <c r="BI4073" s="230"/>
      <c r="BJ4073" s="230"/>
      <c r="BK4073" s="230"/>
      <c r="BL4073" s="230"/>
      <c r="BM4073" s="230"/>
      <c r="BN4073" s="230"/>
      <c r="BO4073" s="230"/>
      <c r="BP4073" s="230"/>
      <c r="BQ4073" s="230"/>
      <c r="BR4073" s="230"/>
      <c r="BS4073" s="230"/>
      <c r="BT4073" s="230"/>
      <c r="BU4073" s="230"/>
      <c r="BV4073" s="230"/>
      <c r="BW4073" s="230"/>
      <c r="BX4073" s="230"/>
      <c r="BY4073" s="230"/>
      <c r="BZ4073" s="230"/>
      <c r="CA4073" s="230"/>
      <c r="CB4073" s="230"/>
      <c r="CC4073" s="230"/>
      <c r="CD4073" s="230"/>
      <c r="CE4073" s="230"/>
      <c r="CF4073" s="230"/>
      <c r="CG4073" s="230"/>
      <c r="CH4073" s="230"/>
      <c r="CI4073" s="230"/>
      <c r="CJ4073" s="230"/>
    </row>
    <row r="4074" spans="1:88" ht="14.25" customHeight="1">
      <c r="A4074" s="123"/>
      <c r="B4074" s="122"/>
      <c r="C4074" s="123"/>
      <c r="E4074" s="224"/>
      <c r="F4074" s="224"/>
      <c r="G4074" s="224"/>
      <c r="H4074" s="224"/>
      <c r="I4074" s="232"/>
      <c r="J4074" s="224"/>
      <c r="K4074" s="224"/>
      <c r="L4074" s="224"/>
      <c r="M4074" s="233"/>
      <c r="N4074" s="224"/>
      <c r="P4074" s="233"/>
      <c r="Q4074" s="154"/>
      <c r="R4074" s="154"/>
      <c r="S4074" s="154"/>
      <c r="T4074" s="154"/>
      <c r="U4074" s="236"/>
      <c r="V4074" s="225"/>
      <c r="W4074" s="246"/>
      <c r="X4074" s="247"/>
      <c r="Y4074" s="248"/>
      <c r="Z4074" s="249"/>
      <c r="AA4074" s="249"/>
      <c r="AB4074" s="256"/>
      <c r="AC4074" s="256"/>
      <c r="AD4074" s="230"/>
      <c r="AE4074" s="251"/>
      <c r="AF4074" s="252"/>
      <c r="AG4074" s="255"/>
      <c r="AH4074" s="253"/>
      <c r="AI4074" s="230"/>
      <c r="AJ4074" s="230"/>
      <c r="AK4074" s="230"/>
      <c r="AL4074" s="230"/>
      <c r="AM4074" s="230"/>
      <c r="AN4074" s="230"/>
      <c r="AO4074" s="230"/>
      <c r="AP4074" s="230"/>
      <c r="AQ4074" s="230"/>
      <c r="AR4074" s="249"/>
      <c r="AS4074" s="230"/>
      <c r="AT4074" s="230"/>
      <c r="AU4074" s="230"/>
      <c r="AV4074" s="230"/>
      <c r="AW4074" s="230"/>
      <c r="AX4074" s="230"/>
      <c r="AY4074" s="230"/>
      <c r="AZ4074" s="230"/>
      <c r="BA4074" s="230"/>
      <c r="BB4074" s="230"/>
      <c r="BC4074" s="230"/>
      <c r="BD4074" s="230"/>
      <c r="BE4074" s="230"/>
      <c r="BF4074" s="230"/>
      <c r="BG4074" s="230"/>
      <c r="BH4074" s="230"/>
      <c r="BI4074" s="230"/>
      <c r="BJ4074" s="230"/>
      <c r="BK4074" s="230"/>
      <c r="BL4074" s="230"/>
      <c r="BM4074" s="230"/>
      <c r="BN4074" s="230"/>
      <c r="BO4074" s="230"/>
      <c r="BP4074" s="230"/>
      <c r="BQ4074" s="230"/>
      <c r="BR4074" s="230"/>
      <c r="BS4074" s="230"/>
      <c r="BT4074" s="230"/>
      <c r="BU4074" s="230"/>
      <c r="BV4074" s="230"/>
      <c r="BW4074" s="230"/>
      <c r="BX4074" s="230"/>
      <c r="BY4074" s="230"/>
      <c r="BZ4074" s="230"/>
      <c r="CA4074" s="230"/>
      <c r="CB4074" s="230"/>
      <c r="CC4074" s="230"/>
      <c r="CD4074" s="230"/>
      <c r="CE4074" s="230"/>
      <c r="CF4074" s="230"/>
      <c r="CG4074" s="230"/>
      <c r="CH4074" s="230"/>
      <c r="CI4074" s="230"/>
      <c r="CJ4074" s="230"/>
    </row>
    <row r="4075" spans="1:88" ht="14.25" customHeight="1">
      <c r="A4075" s="123"/>
      <c r="B4075" s="122"/>
      <c r="C4075" s="123"/>
      <c r="E4075" s="224"/>
      <c r="F4075" s="224"/>
      <c r="G4075" s="224"/>
      <c r="H4075" s="224"/>
      <c r="I4075" s="232"/>
      <c r="J4075" s="224"/>
      <c r="K4075" s="224"/>
      <c r="L4075" s="224"/>
      <c r="M4075" s="233"/>
      <c r="N4075" s="224"/>
      <c r="P4075" s="233"/>
      <c r="Q4075" s="154"/>
      <c r="R4075" s="154"/>
      <c r="S4075" s="154"/>
      <c r="T4075" s="154"/>
      <c r="U4075" s="236"/>
      <c r="V4075" s="225"/>
      <c r="W4075" s="246"/>
      <c r="X4075" s="247"/>
      <c r="Y4075" s="248"/>
      <c r="Z4075" s="249"/>
      <c r="AA4075" s="249"/>
      <c r="AB4075" s="256"/>
      <c r="AC4075" s="256"/>
      <c r="AD4075" s="230"/>
      <c r="AE4075" s="251"/>
      <c r="AF4075" s="252"/>
      <c r="AG4075" s="255"/>
      <c r="AH4075" s="253"/>
      <c r="AI4075" s="230"/>
      <c r="AJ4075" s="230"/>
      <c r="AK4075" s="230"/>
      <c r="AL4075" s="230"/>
      <c r="AM4075" s="230"/>
      <c r="AN4075" s="230"/>
      <c r="AO4075" s="230"/>
      <c r="AP4075" s="230"/>
      <c r="AQ4075" s="230"/>
      <c r="AR4075" s="249"/>
      <c r="AS4075" s="230"/>
      <c r="AT4075" s="230"/>
      <c r="AU4075" s="230"/>
      <c r="AV4075" s="230"/>
      <c r="AW4075" s="230"/>
      <c r="AX4075" s="230"/>
      <c r="AY4075" s="230"/>
      <c r="AZ4075" s="230"/>
      <c r="BA4075" s="230"/>
      <c r="BB4075" s="230"/>
      <c r="BC4075" s="230"/>
      <c r="BD4075" s="230"/>
      <c r="BE4075" s="230"/>
      <c r="BF4075" s="230"/>
      <c r="BG4075" s="230"/>
      <c r="BH4075" s="230"/>
      <c r="BI4075" s="230"/>
      <c r="BJ4075" s="230"/>
      <c r="BK4075" s="230"/>
      <c r="BL4075" s="230"/>
      <c r="BM4075" s="230"/>
      <c r="BN4075" s="230"/>
      <c r="BO4075" s="230"/>
      <c r="BP4075" s="230"/>
      <c r="BQ4075" s="230"/>
      <c r="BR4075" s="230"/>
      <c r="BS4075" s="230"/>
      <c r="BT4075" s="230"/>
      <c r="BU4075" s="230"/>
      <c r="BV4075" s="230"/>
      <c r="BW4075" s="230"/>
      <c r="BX4075" s="230"/>
      <c r="BY4075" s="230"/>
      <c r="BZ4075" s="230"/>
      <c r="CA4075" s="230"/>
      <c r="CB4075" s="230"/>
      <c r="CC4075" s="230"/>
      <c r="CD4075" s="230"/>
      <c r="CE4075" s="230"/>
      <c r="CF4075" s="230"/>
      <c r="CG4075" s="230"/>
      <c r="CH4075" s="230"/>
      <c r="CI4075" s="230"/>
      <c r="CJ4075" s="230"/>
    </row>
    <row r="4076" spans="1:88" ht="14.25" customHeight="1">
      <c r="A4076" s="123"/>
      <c r="B4076" s="122"/>
      <c r="C4076" s="123"/>
      <c r="E4076" s="224"/>
      <c r="F4076" s="224"/>
      <c r="G4076" s="224"/>
      <c r="H4076" s="224"/>
      <c r="I4076" s="232"/>
      <c r="J4076" s="224"/>
      <c r="K4076" s="224"/>
      <c r="L4076" s="224"/>
      <c r="M4076" s="233"/>
      <c r="N4076" s="224"/>
      <c r="P4076" s="233"/>
      <c r="Q4076" s="154"/>
      <c r="R4076" s="154"/>
      <c r="S4076" s="154"/>
      <c r="T4076" s="154"/>
      <c r="U4076" s="236"/>
      <c r="V4076" s="225"/>
      <c r="W4076" s="246"/>
      <c r="X4076" s="247"/>
      <c r="Y4076" s="248"/>
      <c r="Z4076" s="249"/>
      <c r="AA4076" s="249"/>
      <c r="AB4076" s="256"/>
      <c r="AC4076" s="256"/>
      <c r="AD4076" s="230"/>
      <c r="AE4076" s="251"/>
      <c r="AF4076" s="252"/>
      <c r="AG4076" s="255"/>
      <c r="AH4076" s="253"/>
      <c r="AI4076" s="230"/>
      <c r="AJ4076" s="230"/>
      <c r="AK4076" s="230"/>
      <c r="AL4076" s="230"/>
      <c r="AM4076" s="230"/>
      <c r="AN4076" s="230"/>
      <c r="AO4076" s="230"/>
      <c r="AP4076" s="230"/>
      <c r="AQ4076" s="230"/>
      <c r="AR4076" s="249"/>
      <c r="AS4076" s="230"/>
      <c r="AT4076" s="230"/>
      <c r="AU4076" s="230"/>
      <c r="AV4076" s="230"/>
      <c r="AW4076" s="230"/>
      <c r="AX4076" s="230"/>
      <c r="AY4076" s="230"/>
      <c r="AZ4076" s="230"/>
      <c r="BA4076" s="230"/>
      <c r="BB4076" s="230"/>
      <c r="BC4076" s="230"/>
      <c r="BD4076" s="230"/>
      <c r="BE4076" s="230"/>
      <c r="BF4076" s="230"/>
      <c r="BG4076" s="230"/>
      <c r="BH4076" s="230"/>
      <c r="BI4076" s="230"/>
      <c r="BJ4076" s="230"/>
      <c r="BK4076" s="230"/>
      <c r="BL4076" s="230"/>
      <c r="BM4076" s="230"/>
      <c r="BN4076" s="230"/>
      <c r="BO4076" s="230"/>
      <c r="BP4076" s="230"/>
      <c r="BQ4076" s="230"/>
      <c r="BR4076" s="230"/>
      <c r="BS4076" s="230"/>
      <c r="BT4076" s="230"/>
      <c r="BU4076" s="230"/>
      <c r="BV4076" s="230"/>
      <c r="BW4076" s="230"/>
      <c r="BX4076" s="230"/>
      <c r="BY4076" s="230"/>
      <c r="BZ4076" s="230"/>
      <c r="CA4076" s="230"/>
      <c r="CB4076" s="230"/>
      <c r="CC4076" s="230"/>
      <c r="CD4076" s="230"/>
      <c r="CE4076" s="230"/>
      <c r="CF4076" s="230"/>
      <c r="CG4076" s="230"/>
      <c r="CH4076" s="230"/>
      <c r="CI4076" s="230"/>
      <c r="CJ4076" s="230"/>
    </row>
    <row r="4077" spans="1:88" ht="14.25" customHeight="1">
      <c r="A4077" s="123"/>
      <c r="B4077" s="122"/>
      <c r="C4077" s="123"/>
      <c r="E4077" s="224"/>
      <c r="F4077" s="224"/>
      <c r="G4077" s="224"/>
      <c r="H4077" s="224"/>
      <c r="I4077" s="232"/>
      <c r="J4077" s="224"/>
      <c r="K4077" s="224"/>
      <c r="L4077" s="224"/>
      <c r="M4077" s="233"/>
      <c r="N4077" s="224"/>
      <c r="P4077" s="233"/>
      <c r="Q4077" s="154"/>
      <c r="R4077" s="154"/>
      <c r="S4077" s="154"/>
      <c r="T4077" s="154"/>
      <c r="U4077" s="236"/>
      <c r="V4077" s="225"/>
      <c r="W4077" s="246"/>
      <c r="X4077" s="247"/>
      <c r="Y4077" s="248"/>
      <c r="Z4077" s="249"/>
      <c r="AA4077" s="249"/>
      <c r="AB4077" s="256"/>
      <c r="AC4077" s="256"/>
      <c r="AD4077" s="230"/>
      <c r="AE4077" s="251"/>
      <c r="AF4077" s="252"/>
      <c r="AG4077" s="255"/>
      <c r="AH4077" s="253"/>
      <c r="AI4077" s="230"/>
      <c r="AJ4077" s="230"/>
      <c r="AK4077" s="230"/>
      <c r="AL4077" s="230"/>
      <c r="AM4077" s="230"/>
      <c r="AN4077" s="230"/>
      <c r="AO4077" s="230"/>
      <c r="AP4077" s="230"/>
      <c r="AQ4077" s="230"/>
      <c r="AR4077" s="249"/>
      <c r="AS4077" s="230"/>
      <c r="AT4077" s="230"/>
      <c r="AU4077" s="230"/>
      <c r="AV4077" s="230"/>
      <c r="AW4077" s="230"/>
      <c r="AX4077" s="230"/>
      <c r="AY4077" s="230"/>
      <c r="AZ4077" s="230"/>
      <c r="BA4077" s="230"/>
      <c r="BB4077" s="230"/>
      <c r="BC4077" s="230"/>
      <c r="BD4077" s="230"/>
      <c r="BE4077" s="230"/>
      <c r="BF4077" s="230"/>
      <c r="BG4077" s="230"/>
      <c r="BH4077" s="230"/>
      <c r="BI4077" s="230"/>
      <c r="BJ4077" s="230"/>
      <c r="BK4077" s="230"/>
      <c r="BL4077" s="230"/>
      <c r="BM4077" s="230"/>
      <c r="BN4077" s="230"/>
      <c r="BO4077" s="230"/>
      <c r="BP4077" s="230"/>
      <c r="BQ4077" s="230"/>
      <c r="BR4077" s="230"/>
      <c r="BS4077" s="230"/>
      <c r="BT4077" s="230"/>
      <c r="BU4077" s="230"/>
      <c r="BV4077" s="230"/>
      <c r="BW4077" s="230"/>
      <c r="BX4077" s="230"/>
      <c r="BY4077" s="230"/>
      <c r="BZ4077" s="230"/>
      <c r="CA4077" s="230"/>
      <c r="CB4077" s="230"/>
      <c r="CC4077" s="230"/>
      <c r="CD4077" s="230"/>
      <c r="CE4077" s="230"/>
      <c r="CF4077" s="230"/>
      <c r="CG4077" s="230"/>
      <c r="CH4077" s="230"/>
      <c r="CI4077" s="230"/>
      <c r="CJ4077" s="230"/>
    </row>
    <row r="4078" spans="1:88" ht="14.25" customHeight="1">
      <c r="A4078" s="123"/>
      <c r="B4078" s="122"/>
      <c r="C4078" s="123"/>
      <c r="E4078" s="224"/>
      <c r="F4078" s="224"/>
      <c r="G4078" s="224"/>
      <c r="H4078" s="224"/>
      <c r="I4078" s="232"/>
      <c r="J4078" s="224"/>
      <c r="K4078" s="224"/>
      <c r="L4078" s="224"/>
      <c r="M4078" s="233"/>
      <c r="N4078" s="224"/>
      <c r="P4078" s="233"/>
      <c r="Q4078" s="154"/>
      <c r="R4078" s="154"/>
      <c r="S4078" s="154"/>
      <c r="T4078" s="154"/>
      <c r="U4078" s="236"/>
      <c r="V4078" s="225"/>
      <c r="W4078" s="246"/>
      <c r="X4078" s="247"/>
      <c r="Y4078" s="248"/>
      <c r="Z4078" s="249"/>
      <c r="AA4078" s="249"/>
      <c r="AB4078" s="256"/>
      <c r="AC4078" s="256"/>
      <c r="AD4078" s="230"/>
      <c r="AE4078" s="251"/>
      <c r="AF4078" s="252"/>
      <c r="AG4078" s="255"/>
      <c r="AH4078" s="253"/>
      <c r="AI4078" s="230"/>
      <c r="AJ4078" s="230"/>
      <c r="AK4078" s="230"/>
      <c r="AL4078" s="230"/>
      <c r="AM4078" s="230"/>
      <c r="AN4078" s="230"/>
      <c r="AO4078" s="230"/>
      <c r="AP4078" s="230"/>
      <c r="AQ4078" s="230"/>
      <c r="AR4078" s="249"/>
      <c r="AS4078" s="230"/>
      <c r="AT4078" s="230"/>
      <c r="AU4078" s="230"/>
      <c r="AV4078" s="230"/>
      <c r="AW4078" s="230"/>
      <c r="AX4078" s="230"/>
      <c r="AY4078" s="230"/>
      <c r="AZ4078" s="230"/>
      <c r="BA4078" s="230"/>
      <c r="BB4078" s="230"/>
      <c r="BC4078" s="230"/>
      <c r="BD4078" s="230"/>
      <c r="BE4078" s="230"/>
      <c r="BF4078" s="230"/>
      <c r="BG4078" s="230"/>
      <c r="BH4078" s="230"/>
      <c r="BI4078" s="230"/>
      <c r="BJ4078" s="230"/>
      <c r="BK4078" s="230"/>
      <c r="BL4078" s="230"/>
      <c r="BM4078" s="230"/>
      <c r="BN4078" s="230"/>
      <c r="BO4078" s="230"/>
      <c r="BP4078" s="230"/>
      <c r="BQ4078" s="230"/>
      <c r="BR4078" s="230"/>
      <c r="BS4078" s="230"/>
      <c r="BT4078" s="230"/>
      <c r="BU4078" s="230"/>
      <c r="BV4078" s="230"/>
      <c r="BW4078" s="230"/>
      <c r="BX4078" s="230"/>
      <c r="BY4078" s="230"/>
      <c r="BZ4078" s="230"/>
      <c r="CA4078" s="230"/>
      <c r="CB4078" s="230"/>
      <c r="CC4078" s="230"/>
      <c r="CD4078" s="230"/>
      <c r="CE4078" s="230"/>
      <c r="CF4078" s="230"/>
      <c r="CG4078" s="230"/>
      <c r="CH4078" s="230"/>
      <c r="CI4078" s="230"/>
      <c r="CJ4078" s="230"/>
    </row>
    <row r="4079" spans="1:88" ht="14.25" customHeight="1">
      <c r="A4079" s="123"/>
      <c r="B4079" s="122"/>
      <c r="C4079" s="123"/>
      <c r="E4079" s="224"/>
      <c r="F4079" s="224"/>
      <c r="G4079" s="224"/>
      <c r="H4079" s="224"/>
      <c r="I4079" s="232"/>
      <c r="J4079" s="224"/>
      <c r="K4079" s="224"/>
      <c r="L4079" s="224"/>
      <c r="M4079" s="233"/>
      <c r="N4079" s="224"/>
      <c r="P4079" s="233"/>
      <c r="Q4079" s="154"/>
      <c r="R4079" s="154"/>
      <c r="S4079" s="154"/>
      <c r="T4079" s="154"/>
      <c r="U4079" s="236"/>
      <c r="V4079" s="225"/>
      <c r="W4079" s="246"/>
      <c r="X4079" s="247"/>
      <c r="Y4079" s="248"/>
      <c r="Z4079" s="249"/>
      <c r="AA4079" s="249"/>
      <c r="AB4079" s="256"/>
      <c r="AC4079" s="256"/>
      <c r="AD4079" s="230"/>
      <c r="AE4079" s="251"/>
      <c r="AF4079" s="252"/>
      <c r="AG4079" s="255"/>
      <c r="AH4079" s="253"/>
      <c r="AI4079" s="230"/>
      <c r="AJ4079" s="230"/>
      <c r="AK4079" s="230"/>
      <c r="AL4079" s="230"/>
      <c r="AM4079" s="230"/>
      <c r="AN4079" s="230"/>
      <c r="AO4079" s="230"/>
      <c r="AP4079" s="230"/>
      <c r="AQ4079" s="230"/>
      <c r="AR4079" s="249"/>
      <c r="AS4079" s="230"/>
      <c r="AT4079" s="230"/>
      <c r="AU4079" s="230"/>
      <c r="AV4079" s="230"/>
      <c r="AW4079" s="230"/>
      <c r="AX4079" s="230"/>
      <c r="AY4079" s="230"/>
      <c r="AZ4079" s="230"/>
      <c r="BA4079" s="230"/>
      <c r="BB4079" s="230"/>
      <c r="BC4079" s="230"/>
      <c r="BD4079" s="230"/>
      <c r="BE4079" s="230"/>
      <c r="BF4079" s="230"/>
      <c r="BG4079" s="230"/>
      <c r="BH4079" s="230"/>
      <c r="BI4079" s="230"/>
      <c r="BJ4079" s="230"/>
      <c r="BK4079" s="230"/>
      <c r="BL4079" s="230"/>
      <c r="BM4079" s="230"/>
      <c r="BN4079" s="230"/>
      <c r="BO4079" s="230"/>
      <c r="BP4079" s="230"/>
      <c r="BQ4079" s="230"/>
      <c r="BR4079" s="230"/>
      <c r="BS4079" s="230"/>
      <c r="BT4079" s="230"/>
      <c r="BU4079" s="230"/>
      <c r="BV4079" s="230"/>
      <c r="BW4079" s="230"/>
      <c r="BX4079" s="230"/>
      <c r="BY4079" s="230"/>
      <c r="BZ4079" s="230"/>
      <c r="CA4079" s="230"/>
      <c r="CB4079" s="230"/>
      <c r="CC4079" s="230"/>
      <c r="CD4079" s="230"/>
      <c r="CE4079" s="230"/>
      <c r="CF4079" s="230"/>
      <c r="CG4079" s="230"/>
      <c r="CH4079" s="230"/>
      <c r="CI4079" s="230"/>
      <c r="CJ4079" s="230"/>
    </row>
    <row r="4080" spans="1:88" ht="14.25" customHeight="1">
      <c r="A4080" s="123"/>
      <c r="B4080" s="122"/>
      <c r="C4080" s="123"/>
      <c r="E4080" s="224"/>
      <c r="F4080" s="224"/>
      <c r="G4080" s="224"/>
      <c r="H4080" s="224"/>
      <c r="I4080" s="232"/>
      <c r="J4080" s="224"/>
      <c r="K4080" s="224"/>
      <c r="L4080" s="224"/>
      <c r="M4080" s="233"/>
      <c r="N4080" s="224"/>
      <c r="P4080" s="233"/>
      <c r="Q4080" s="154"/>
      <c r="R4080" s="154"/>
      <c r="S4080" s="154"/>
      <c r="T4080" s="154"/>
      <c r="U4080" s="236"/>
      <c r="V4080" s="225"/>
      <c r="W4080" s="246"/>
      <c r="X4080" s="247"/>
      <c r="Y4080" s="248"/>
      <c r="Z4080" s="249"/>
      <c r="AA4080" s="249"/>
      <c r="AB4080" s="256"/>
      <c r="AC4080" s="256"/>
      <c r="AD4080" s="230"/>
      <c r="AE4080" s="251"/>
      <c r="AF4080" s="252"/>
      <c r="AG4080" s="255"/>
      <c r="AH4080" s="253"/>
      <c r="AI4080" s="230"/>
      <c r="AJ4080" s="230"/>
      <c r="AK4080" s="230"/>
      <c r="AL4080" s="230"/>
      <c r="AM4080" s="230"/>
      <c r="AN4080" s="230"/>
      <c r="AO4080" s="230"/>
      <c r="AP4080" s="230"/>
      <c r="AQ4080" s="230"/>
      <c r="AR4080" s="249"/>
      <c r="AS4080" s="230"/>
      <c r="AT4080" s="230"/>
      <c r="AU4080" s="230"/>
      <c r="AV4080" s="230"/>
      <c r="AW4080" s="230"/>
      <c r="AX4080" s="230"/>
      <c r="AY4080" s="230"/>
      <c r="AZ4080" s="230"/>
      <c r="BA4080" s="230"/>
      <c r="BB4080" s="230"/>
      <c r="BC4080" s="230"/>
      <c r="BD4080" s="230"/>
      <c r="BE4080" s="230"/>
      <c r="BF4080" s="230"/>
      <c r="BG4080" s="230"/>
      <c r="BH4080" s="230"/>
      <c r="BI4080" s="230"/>
      <c r="BJ4080" s="230"/>
      <c r="BK4080" s="230"/>
      <c r="BL4080" s="230"/>
      <c r="BM4080" s="230"/>
      <c r="BN4080" s="230"/>
      <c r="BO4080" s="230"/>
      <c r="BP4080" s="230"/>
      <c r="BQ4080" s="230"/>
      <c r="BR4080" s="230"/>
      <c r="BS4080" s="230"/>
      <c r="BT4080" s="230"/>
      <c r="BU4080" s="230"/>
      <c r="BV4080" s="230"/>
      <c r="BW4080" s="230"/>
      <c r="BX4080" s="230"/>
      <c r="BY4080" s="230"/>
      <c r="BZ4080" s="230"/>
      <c r="CA4080" s="230"/>
      <c r="CB4080" s="230"/>
      <c r="CC4080" s="230"/>
      <c r="CD4080" s="230"/>
      <c r="CE4080" s="230"/>
      <c r="CF4080" s="230"/>
      <c r="CG4080" s="230"/>
      <c r="CH4080" s="230"/>
      <c r="CI4080" s="230"/>
      <c r="CJ4080" s="230"/>
    </row>
    <row r="4081" spans="1:88" ht="14.25" customHeight="1">
      <c r="A4081" s="123"/>
      <c r="B4081" s="122"/>
      <c r="C4081" s="123"/>
      <c r="E4081" s="224"/>
      <c r="F4081" s="224"/>
      <c r="G4081" s="224"/>
      <c r="H4081" s="224"/>
      <c r="I4081" s="232"/>
      <c r="J4081" s="224"/>
      <c r="K4081" s="224"/>
      <c r="L4081" s="224"/>
      <c r="M4081" s="233"/>
      <c r="N4081" s="224"/>
      <c r="P4081" s="233"/>
      <c r="Q4081" s="154"/>
      <c r="R4081" s="154"/>
      <c r="S4081" s="154"/>
      <c r="T4081" s="154"/>
      <c r="U4081" s="236"/>
      <c r="V4081" s="225"/>
      <c r="W4081" s="246"/>
      <c r="X4081" s="247"/>
      <c r="Y4081" s="248"/>
      <c r="Z4081" s="249"/>
      <c r="AA4081" s="249"/>
      <c r="AB4081" s="256"/>
      <c r="AC4081" s="256"/>
      <c r="AD4081" s="230"/>
      <c r="AE4081" s="251"/>
      <c r="AF4081" s="252"/>
      <c r="AG4081" s="255"/>
      <c r="AH4081" s="253"/>
      <c r="AI4081" s="230"/>
      <c r="AJ4081" s="230"/>
      <c r="AK4081" s="230"/>
      <c r="AL4081" s="230"/>
      <c r="AM4081" s="230"/>
      <c r="AN4081" s="230"/>
      <c r="AO4081" s="230"/>
      <c r="AP4081" s="230"/>
      <c r="AQ4081" s="230"/>
      <c r="AR4081" s="249"/>
      <c r="AS4081" s="230"/>
      <c r="AT4081" s="230"/>
      <c r="AU4081" s="230"/>
      <c r="AV4081" s="230"/>
      <c r="AW4081" s="230"/>
      <c r="AX4081" s="230"/>
      <c r="AY4081" s="230"/>
      <c r="AZ4081" s="230"/>
      <c r="BA4081" s="230"/>
      <c r="BB4081" s="230"/>
      <c r="BC4081" s="230"/>
      <c r="BD4081" s="230"/>
      <c r="BE4081" s="230"/>
      <c r="BF4081" s="230"/>
      <c r="BG4081" s="230"/>
      <c r="BH4081" s="230"/>
      <c r="BI4081" s="230"/>
      <c r="BJ4081" s="230"/>
      <c r="BK4081" s="230"/>
      <c r="BL4081" s="230"/>
      <c r="BM4081" s="230"/>
      <c r="BN4081" s="230"/>
      <c r="BO4081" s="230"/>
      <c r="BP4081" s="230"/>
      <c r="BQ4081" s="230"/>
      <c r="BR4081" s="230"/>
      <c r="BS4081" s="230"/>
      <c r="BT4081" s="230"/>
      <c r="BU4081" s="230"/>
      <c r="BV4081" s="230"/>
      <c r="BW4081" s="230"/>
      <c r="BX4081" s="230"/>
      <c r="BY4081" s="230"/>
      <c r="BZ4081" s="230"/>
      <c r="CA4081" s="230"/>
      <c r="CB4081" s="230"/>
      <c r="CC4081" s="230"/>
      <c r="CD4081" s="230"/>
      <c r="CE4081" s="230"/>
      <c r="CF4081" s="230"/>
      <c r="CG4081" s="230"/>
      <c r="CH4081" s="230"/>
      <c r="CI4081" s="230"/>
      <c r="CJ4081" s="230"/>
    </row>
    <row r="4082" spans="1:88" ht="14.25" customHeight="1">
      <c r="A4082" s="123"/>
      <c r="B4082" s="122"/>
      <c r="C4082" s="123"/>
      <c r="E4082" s="224"/>
      <c r="F4082" s="224"/>
      <c r="G4082" s="224"/>
      <c r="H4082" s="224"/>
      <c r="I4082" s="232"/>
      <c r="J4082" s="224"/>
      <c r="K4082" s="224"/>
      <c r="L4082" s="224"/>
      <c r="M4082" s="233"/>
      <c r="N4082" s="224"/>
      <c r="P4082" s="233"/>
      <c r="Q4082" s="154"/>
      <c r="R4082" s="154"/>
      <c r="S4082" s="154"/>
      <c r="T4082" s="154"/>
      <c r="U4082" s="236"/>
      <c r="V4082" s="225"/>
      <c r="W4082" s="246"/>
      <c r="X4082" s="247"/>
      <c r="Y4082" s="248"/>
      <c r="Z4082" s="249"/>
      <c r="AA4082" s="249"/>
      <c r="AB4082" s="256"/>
      <c r="AC4082" s="256"/>
      <c r="AD4082" s="230"/>
      <c r="AE4082" s="251"/>
      <c r="AF4082" s="252"/>
      <c r="AG4082" s="255"/>
      <c r="AH4082" s="253"/>
      <c r="AI4082" s="230"/>
      <c r="AJ4082" s="230"/>
      <c r="AK4082" s="230"/>
      <c r="AL4082" s="230"/>
      <c r="AM4082" s="230"/>
      <c r="AN4082" s="230"/>
      <c r="AO4082" s="230"/>
      <c r="AP4082" s="230"/>
      <c r="AQ4082" s="230"/>
      <c r="AR4082" s="249"/>
      <c r="AS4082" s="230"/>
      <c r="AT4082" s="230"/>
      <c r="AU4082" s="230"/>
      <c r="AV4082" s="230"/>
      <c r="AW4082" s="230"/>
      <c r="AX4082" s="230"/>
      <c r="AY4082" s="230"/>
      <c r="AZ4082" s="230"/>
      <c r="BA4082" s="230"/>
      <c r="BB4082" s="230"/>
      <c r="BC4082" s="230"/>
      <c r="BD4082" s="230"/>
      <c r="BE4082" s="230"/>
      <c r="BF4082" s="230"/>
      <c r="BG4082" s="230"/>
      <c r="BH4082" s="230"/>
      <c r="BI4082" s="230"/>
      <c r="BJ4082" s="230"/>
      <c r="BK4082" s="230"/>
      <c r="BL4082" s="230"/>
      <c r="BM4082" s="230"/>
      <c r="BN4082" s="230"/>
      <c r="BO4082" s="230"/>
      <c r="BP4082" s="230"/>
      <c r="BQ4082" s="230"/>
      <c r="BR4082" s="230"/>
      <c r="BS4082" s="230"/>
      <c r="BT4082" s="230"/>
      <c r="BU4082" s="230"/>
      <c r="BV4082" s="230"/>
      <c r="BW4082" s="230"/>
      <c r="BX4082" s="230"/>
      <c r="BY4082" s="230"/>
      <c r="BZ4082" s="230"/>
      <c r="CA4082" s="230"/>
      <c r="CB4082" s="230"/>
      <c r="CC4082" s="230"/>
      <c r="CD4082" s="230"/>
      <c r="CE4082" s="230"/>
      <c r="CF4082" s="230"/>
      <c r="CG4082" s="230"/>
      <c r="CH4082" s="230"/>
      <c r="CI4082" s="230"/>
      <c r="CJ4082" s="230"/>
    </row>
    <row r="4083" spans="1:88" ht="14.25" customHeight="1">
      <c r="A4083" s="123"/>
      <c r="B4083" s="122"/>
      <c r="C4083" s="123"/>
      <c r="E4083" s="224"/>
      <c r="F4083" s="224"/>
      <c r="G4083" s="224"/>
      <c r="H4083" s="224"/>
      <c r="I4083" s="232"/>
      <c r="J4083" s="224"/>
      <c r="K4083" s="224"/>
      <c r="L4083" s="224"/>
      <c r="M4083" s="233"/>
      <c r="N4083" s="224"/>
      <c r="P4083" s="233"/>
      <c r="Q4083" s="154"/>
      <c r="R4083" s="154"/>
      <c r="S4083" s="154"/>
      <c r="T4083" s="154"/>
      <c r="U4083" s="236"/>
      <c r="V4083" s="225"/>
      <c r="W4083" s="246"/>
      <c r="X4083" s="247"/>
      <c r="Y4083" s="248"/>
      <c r="Z4083" s="249"/>
      <c r="AA4083" s="249"/>
      <c r="AB4083" s="256"/>
      <c r="AC4083" s="256"/>
      <c r="AD4083" s="230"/>
      <c r="AE4083" s="251"/>
      <c r="AF4083" s="252"/>
      <c r="AG4083" s="255"/>
      <c r="AH4083" s="253"/>
      <c r="AI4083" s="230"/>
      <c r="AJ4083" s="230"/>
      <c r="AK4083" s="230"/>
      <c r="AL4083" s="230"/>
      <c r="AM4083" s="230"/>
      <c r="AN4083" s="230"/>
      <c r="AO4083" s="230"/>
      <c r="AP4083" s="230"/>
      <c r="AQ4083" s="230"/>
      <c r="AR4083" s="249"/>
      <c r="AS4083" s="230"/>
      <c r="AT4083" s="230"/>
      <c r="AU4083" s="230"/>
      <c r="AV4083" s="230"/>
      <c r="AW4083" s="230"/>
      <c r="AX4083" s="230"/>
      <c r="AY4083" s="230"/>
      <c r="AZ4083" s="230"/>
      <c r="BA4083" s="230"/>
      <c r="BB4083" s="230"/>
      <c r="BC4083" s="230"/>
      <c r="BD4083" s="230"/>
      <c r="BE4083" s="230"/>
      <c r="BF4083" s="230"/>
      <c r="BG4083" s="230"/>
      <c r="BH4083" s="230"/>
      <c r="BI4083" s="230"/>
      <c r="BJ4083" s="230"/>
      <c r="BK4083" s="230"/>
      <c r="BL4083" s="230"/>
      <c r="BM4083" s="230"/>
      <c r="BN4083" s="230"/>
      <c r="BO4083" s="230"/>
      <c r="BP4083" s="230"/>
      <c r="BQ4083" s="230"/>
      <c r="BR4083" s="230"/>
      <c r="BS4083" s="230"/>
      <c r="BT4083" s="230"/>
      <c r="BU4083" s="230"/>
      <c r="BV4083" s="230"/>
      <c r="BW4083" s="230"/>
      <c r="BX4083" s="230"/>
      <c r="BY4083" s="230"/>
      <c r="BZ4083" s="230"/>
      <c r="CA4083" s="230"/>
      <c r="CB4083" s="230"/>
      <c r="CC4083" s="230"/>
      <c r="CD4083" s="230"/>
      <c r="CE4083" s="230"/>
      <c r="CF4083" s="230"/>
      <c r="CG4083" s="230"/>
      <c r="CH4083" s="230"/>
      <c r="CI4083" s="230"/>
      <c r="CJ4083" s="230"/>
    </row>
    <row r="4084" spans="1:88" ht="14.25" customHeight="1">
      <c r="A4084" s="123"/>
      <c r="B4084" s="122"/>
      <c r="C4084" s="123"/>
      <c r="E4084" s="224"/>
      <c r="F4084" s="224"/>
      <c r="G4084" s="224"/>
      <c r="H4084" s="224"/>
      <c r="I4084" s="232"/>
      <c r="J4084" s="224"/>
      <c r="K4084" s="224"/>
      <c r="L4084" s="224"/>
      <c r="M4084" s="233"/>
      <c r="N4084" s="224"/>
      <c r="P4084" s="233"/>
      <c r="Q4084" s="154"/>
      <c r="R4084" s="154"/>
      <c r="S4084" s="154"/>
      <c r="T4084" s="154"/>
      <c r="U4084" s="236"/>
      <c r="V4084" s="225"/>
      <c r="W4084" s="246"/>
      <c r="X4084" s="247"/>
      <c r="Y4084" s="248"/>
      <c r="Z4084" s="249"/>
      <c r="AA4084" s="249"/>
      <c r="AB4084" s="256"/>
      <c r="AC4084" s="256"/>
      <c r="AD4084" s="230"/>
      <c r="AE4084" s="251"/>
      <c r="AF4084" s="252"/>
      <c r="AG4084" s="255"/>
      <c r="AH4084" s="253"/>
      <c r="AI4084" s="230"/>
      <c r="AJ4084" s="230"/>
      <c r="AK4084" s="230"/>
      <c r="AL4084" s="230"/>
      <c r="AM4084" s="230"/>
      <c r="AN4084" s="230"/>
      <c r="AO4084" s="230"/>
      <c r="AP4084" s="230"/>
      <c r="AQ4084" s="230"/>
      <c r="AR4084" s="249"/>
      <c r="AS4084" s="230"/>
      <c r="AT4084" s="230"/>
      <c r="AU4084" s="230"/>
      <c r="AV4084" s="230"/>
      <c r="AW4084" s="230"/>
      <c r="AX4084" s="230"/>
      <c r="AY4084" s="230"/>
      <c r="AZ4084" s="230"/>
      <c r="BA4084" s="230"/>
      <c r="BB4084" s="230"/>
      <c r="BC4084" s="230"/>
      <c r="BD4084" s="230"/>
      <c r="BE4084" s="230"/>
      <c r="BF4084" s="230"/>
      <c r="BG4084" s="230"/>
      <c r="BH4084" s="230"/>
      <c r="BI4084" s="230"/>
      <c r="BJ4084" s="230"/>
      <c r="BK4084" s="230"/>
      <c r="BL4084" s="230"/>
      <c r="BM4084" s="230"/>
      <c r="BN4084" s="230"/>
      <c r="BO4084" s="230"/>
      <c r="BP4084" s="230"/>
      <c r="BQ4084" s="230"/>
      <c r="BR4084" s="230"/>
      <c r="BS4084" s="230"/>
      <c r="BT4084" s="230"/>
      <c r="BU4084" s="230"/>
      <c r="BV4084" s="230"/>
      <c r="BW4084" s="230"/>
      <c r="BX4084" s="230"/>
      <c r="BY4084" s="230"/>
      <c r="BZ4084" s="230"/>
      <c r="CA4084" s="230"/>
      <c r="CB4084" s="230"/>
      <c r="CC4084" s="230"/>
      <c r="CD4084" s="230"/>
      <c r="CE4084" s="230"/>
      <c r="CF4084" s="230"/>
      <c r="CG4084" s="230"/>
      <c r="CH4084" s="230"/>
      <c r="CI4084" s="230"/>
      <c r="CJ4084" s="230"/>
    </row>
    <row r="4085" spans="1:88" ht="14.25" customHeight="1">
      <c r="A4085" s="123"/>
      <c r="B4085" s="122"/>
      <c r="C4085" s="123"/>
      <c r="E4085" s="224"/>
      <c r="F4085" s="224"/>
      <c r="G4085" s="224"/>
      <c r="H4085" s="224"/>
      <c r="I4085" s="232"/>
      <c r="J4085" s="224"/>
      <c r="K4085" s="224"/>
      <c r="L4085" s="224"/>
      <c r="M4085" s="233"/>
      <c r="N4085" s="224"/>
      <c r="P4085" s="233"/>
      <c r="Q4085" s="154"/>
      <c r="R4085" s="154"/>
      <c r="S4085" s="154"/>
      <c r="T4085" s="154"/>
      <c r="U4085" s="236"/>
      <c r="V4085" s="225"/>
      <c r="W4085" s="246"/>
      <c r="X4085" s="247"/>
      <c r="Y4085" s="248"/>
      <c r="Z4085" s="249"/>
      <c r="AA4085" s="249"/>
      <c r="AB4085" s="256"/>
      <c r="AC4085" s="256"/>
      <c r="AD4085" s="230"/>
      <c r="AE4085" s="251"/>
      <c r="AF4085" s="252"/>
      <c r="AG4085" s="255"/>
      <c r="AH4085" s="253"/>
      <c r="AI4085" s="230"/>
      <c r="AJ4085" s="230"/>
      <c r="AK4085" s="230"/>
      <c r="AL4085" s="230"/>
      <c r="AM4085" s="230"/>
      <c r="AN4085" s="230"/>
      <c r="AO4085" s="230"/>
      <c r="AP4085" s="230"/>
      <c r="AQ4085" s="230"/>
      <c r="AR4085" s="249"/>
      <c r="AS4085" s="230"/>
      <c r="AT4085" s="230"/>
      <c r="AU4085" s="230"/>
      <c r="AV4085" s="230"/>
      <c r="AW4085" s="230"/>
      <c r="AX4085" s="230"/>
      <c r="AY4085" s="230"/>
      <c r="AZ4085" s="230"/>
      <c r="BA4085" s="230"/>
      <c r="BB4085" s="230"/>
      <c r="BC4085" s="230"/>
      <c r="BD4085" s="230"/>
      <c r="BE4085" s="230"/>
      <c r="BF4085" s="230"/>
      <c r="BG4085" s="230"/>
      <c r="BH4085" s="230"/>
      <c r="BI4085" s="230"/>
      <c r="BJ4085" s="230"/>
      <c r="BK4085" s="230"/>
      <c r="BL4085" s="230"/>
      <c r="BM4085" s="230"/>
      <c r="BN4085" s="230"/>
      <c r="BO4085" s="230"/>
      <c r="BP4085" s="230"/>
      <c r="BQ4085" s="230"/>
      <c r="BR4085" s="230"/>
      <c r="BS4085" s="230"/>
      <c r="BT4085" s="230"/>
      <c r="BU4085" s="230"/>
      <c r="BV4085" s="230"/>
      <c r="BW4085" s="230"/>
      <c r="BX4085" s="230"/>
      <c r="BY4085" s="230"/>
      <c r="BZ4085" s="230"/>
      <c r="CA4085" s="230"/>
      <c r="CB4085" s="230"/>
      <c r="CC4085" s="230"/>
      <c r="CD4085" s="230"/>
      <c r="CE4085" s="230"/>
      <c r="CF4085" s="230"/>
      <c r="CG4085" s="230"/>
      <c r="CH4085" s="230"/>
      <c r="CI4085" s="230"/>
      <c r="CJ4085" s="230"/>
    </row>
    <row r="4086" spans="1:88" ht="14.25" customHeight="1">
      <c r="A4086" s="123"/>
      <c r="B4086" s="122"/>
      <c r="C4086" s="123"/>
      <c r="E4086" s="224"/>
      <c r="F4086" s="224"/>
      <c r="G4086" s="224"/>
      <c r="H4086" s="224"/>
      <c r="I4086" s="232"/>
      <c r="J4086" s="224"/>
      <c r="K4086" s="224"/>
      <c r="L4086" s="224"/>
      <c r="M4086" s="233"/>
      <c r="N4086" s="224"/>
      <c r="P4086" s="233"/>
      <c r="Q4086" s="154"/>
      <c r="R4086" s="154"/>
      <c r="S4086" s="154"/>
      <c r="T4086" s="154"/>
      <c r="U4086" s="236"/>
      <c r="V4086" s="225"/>
      <c r="W4086" s="246"/>
      <c r="X4086" s="247"/>
      <c r="Y4086" s="248"/>
      <c r="Z4086" s="249"/>
      <c r="AA4086" s="249"/>
      <c r="AB4086" s="256"/>
      <c r="AC4086" s="256"/>
      <c r="AD4086" s="230"/>
      <c r="AE4086" s="251"/>
      <c r="AF4086" s="252"/>
      <c r="AG4086" s="255"/>
      <c r="AH4086" s="253"/>
      <c r="AI4086" s="230"/>
      <c r="AJ4086" s="230"/>
      <c r="AK4086" s="230"/>
      <c r="AL4086" s="230"/>
      <c r="AM4086" s="230"/>
      <c r="AN4086" s="230"/>
      <c r="AO4086" s="230"/>
      <c r="AP4086" s="230"/>
      <c r="AQ4086" s="230"/>
      <c r="AR4086" s="249"/>
      <c r="AS4086" s="230"/>
      <c r="AT4086" s="230"/>
      <c r="AU4086" s="230"/>
      <c r="AV4086" s="230"/>
      <c r="AW4086" s="230"/>
      <c r="AX4086" s="230"/>
      <c r="AY4086" s="230"/>
      <c r="AZ4086" s="230"/>
      <c r="BA4086" s="230"/>
      <c r="BB4086" s="230"/>
      <c r="BC4086" s="230"/>
      <c r="BD4086" s="230"/>
      <c r="BE4086" s="230"/>
      <c r="BF4086" s="230"/>
      <c r="BG4086" s="230"/>
      <c r="BH4086" s="230"/>
      <c r="BI4086" s="230"/>
      <c r="BJ4086" s="230"/>
      <c r="BK4086" s="230"/>
      <c r="BL4086" s="230"/>
      <c r="BM4086" s="230"/>
      <c r="BN4086" s="230"/>
      <c r="BO4086" s="230"/>
      <c r="BP4086" s="230"/>
      <c r="BQ4086" s="230"/>
      <c r="BR4086" s="230"/>
      <c r="BS4086" s="230"/>
      <c r="BT4086" s="230"/>
      <c r="BU4086" s="230"/>
      <c r="BV4086" s="230"/>
      <c r="BW4086" s="230"/>
      <c r="BX4086" s="230"/>
      <c r="BY4086" s="230"/>
      <c r="BZ4086" s="230"/>
      <c r="CA4086" s="230"/>
      <c r="CB4086" s="230"/>
      <c r="CC4086" s="230"/>
      <c r="CD4086" s="230"/>
      <c r="CE4086" s="230"/>
      <c r="CF4086" s="230"/>
      <c r="CG4086" s="230"/>
      <c r="CH4086" s="230"/>
      <c r="CI4086" s="230"/>
      <c r="CJ4086" s="230"/>
    </row>
    <row r="4087" spans="1:88" ht="14.25" customHeight="1">
      <c r="A4087" s="123"/>
      <c r="B4087" s="122"/>
      <c r="C4087" s="123"/>
      <c r="E4087" s="224"/>
      <c r="F4087" s="224"/>
      <c r="G4087" s="224"/>
      <c r="H4087" s="224"/>
      <c r="I4087" s="232"/>
      <c r="J4087" s="224"/>
      <c r="K4087" s="224"/>
      <c r="L4087" s="224"/>
      <c r="M4087" s="233"/>
      <c r="N4087" s="224"/>
      <c r="P4087" s="233"/>
      <c r="Q4087" s="154"/>
      <c r="R4087" s="154"/>
      <c r="S4087" s="154"/>
      <c r="T4087" s="154"/>
      <c r="U4087" s="236"/>
      <c r="V4087" s="225"/>
      <c r="W4087" s="246"/>
      <c r="X4087" s="247"/>
      <c r="Y4087" s="248"/>
      <c r="Z4087" s="249"/>
      <c r="AA4087" s="249"/>
      <c r="AB4087" s="256"/>
      <c r="AC4087" s="256"/>
      <c r="AD4087" s="230"/>
      <c r="AE4087" s="251"/>
      <c r="AF4087" s="252"/>
      <c r="AG4087" s="255"/>
      <c r="AH4087" s="253"/>
      <c r="AI4087" s="230"/>
      <c r="AJ4087" s="230"/>
      <c r="AK4087" s="230"/>
      <c r="AL4087" s="230"/>
      <c r="AM4087" s="230"/>
      <c r="AN4087" s="230"/>
      <c r="AO4087" s="230"/>
      <c r="AP4087" s="230"/>
      <c r="AQ4087" s="230"/>
      <c r="AR4087" s="249"/>
      <c r="AS4087" s="230"/>
      <c r="AT4087" s="230"/>
      <c r="AU4087" s="230"/>
      <c r="AV4087" s="230"/>
      <c r="AW4087" s="230"/>
      <c r="AX4087" s="230"/>
      <c r="AY4087" s="230"/>
      <c r="AZ4087" s="230"/>
      <c r="BA4087" s="230"/>
      <c r="BB4087" s="230"/>
      <c r="BC4087" s="230"/>
      <c r="BD4087" s="230"/>
      <c r="BE4087" s="230"/>
      <c r="BF4087" s="230"/>
      <c r="BG4087" s="230"/>
      <c r="BH4087" s="230"/>
      <c r="BI4087" s="230"/>
      <c r="BJ4087" s="230"/>
      <c r="BK4087" s="230"/>
      <c r="BL4087" s="230"/>
      <c r="BM4087" s="230"/>
      <c r="BN4087" s="230"/>
      <c r="BO4087" s="230"/>
      <c r="BP4087" s="230"/>
      <c r="BQ4087" s="230"/>
      <c r="BR4087" s="230"/>
      <c r="BS4087" s="230"/>
      <c r="BT4087" s="230"/>
      <c r="BU4087" s="230"/>
      <c r="BV4087" s="230"/>
      <c r="BW4087" s="230"/>
      <c r="BX4087" s="230"/>
      <c r="BY4087" s="230"/>
      <c r="BZ4087" s="230"/>
      <c r="CA4087" s="230"/>
      <c r="CB4087" s="230"/>
      <c r="CC4087" s="230"/>
      <c r="CD4087" s="230"/>
      <c r="CE4087" s="230"/>
      <c r="CF4087" s="230"/>
      <c r="CG4087" s="230"/>
      <c r="CH4087" s="230"/>
      <c r="CI4087" s="230"/>
      <c r="CJ4087" s="230"/>
    </row>
    <row r="4088" spans="1:88" ht="14.25" customHeight="1">
      <c r="A4088" s="123"/>
      <c r="B4088" s="122"/>
      <c r="C4088" s="123"/>
      <c r="E4088" s="224"/>
      <c r="F4088" s="224"/>
      <c r="G4088" s="224"/>
      <c r="H4088" s="224"/>
      <c r="I4088" s="232"/>
      <c r="J4088" s="224"/>
      <c r="K4088" s="224"/>
      <c r="L4088" s="224"/>
      <c r="M4088" s="233"/>
      <c r="N4088" s="224"/>
      <c r="P4088" s="233"/>
      <c r="Q4088" s="154"/>
      <c r="R4088" s="154"/>
      <c r="S4088" s="154"/>
      <c r="T4088" s="154"/>
      <c r="U4088" s="236"/>
      <c r="V4088" s="225"/>
      <c r="W4088" s="246"/>
      <c r="X4088" s="247"/>
      <c r="Y4088" s="248"/>
      <c r="Z4088" s="249"/>
      <c r="AA4088" s="249"/>
      <c r="AB4088" s="256"/>
      <c r="AC4088" s="256"/>
      <c r="AD4088" s="230"/>
      <c r="AE4088" s="251"/>
      <c r="AF4088" s="252"/>
      <c r="AG4088" s="255"/>
      <c r="AH4088" s="253"/>
      <c r="AI4088" s="230"/>
      <c r="AJ4088" s="230"/>
      <c r="AK4088" s="230"/>
      <c r="AL4088" s="230"/>
      <c r="AM4088" s="230"/>
      <c r="AN4088" s="230"/>
      <c r="AO4088" s="230"/>
      <c r="AP4088" s="230"/>
      <c r="AQ4088" s="230"/>
      <c r="AR4088" s="249"/>
      <c r="AS4088" s="230"/>
      <c r="AT4088" s="230"/>
      <c r="AU4088" s="230"/>
      <c r="AV4088" s="230"/>
      <c r="AW4088" s="230"/>
      <c r="AX4088" s="230"/>
      <c r="AY4088" s="230"/>
      <c r="AZ4088" s="230"/>
      <c r="BA4088" s="230"/>
      <c r="BB4088" s="230"/>
      <c r="BC4088" s="230"/>
      <c r="BD4088" s="230"/>
      <c r="BE4088" s="230"/>
      <c r="BF4088" s="230"/>
      <c r="BG4088" s="230"/>
      <c r="BH4088" s="230"/>
      <c r="BI4088" s="230"/>
      <c r="BJ4088" s="230"/>
      <c r="BK4088" s="230"/>
      <c r="BL4088" s="230"/>
      <c r="BM4088" s="230"/>
      <c r="BN4088" s="230"/>
      <c r="BO4088" s="230"/>
      <c r="BP4088" s="230"/>
      <c r="BQ4088" s="230"/>
      <c r="BR4088" s="230"/>
      <c r="BS4088" s="230"/>
      <c r="BT4088" s="230"/>
      <c r="BU4088" s="230"/>
      <c r="BV4088" s="230"/>
      <c r="BW4088" s="230"/>
      <c r="BX4088" s="230"/>
      <c r="BY4088" s="230"/>
      <c r="BZ4088" s="230"/>
      <c r="CA4088" s="230"/>
      <c r="CB4088" s="230"/>
      <c r="CC4088" s="230"/>
      <c r="CD4088" s="230"/>
      <c r="CE4088" s="230"/>
      <c r="CF4088" s="230"/>
      <c r="CG4088" s="230"/>
      <c r="CH4088" s="230"/>
      <c r="CI4088" s="230"/>
      <c r="CJ4088" s="230"/>
    </row>
    <row r="4089" spans="1:88" ht="14.25" customHeight="1">
      <c r="A4089" s="123"/>
      <c r="B4089" s="122"/>
      <c r="C4089" s="123"/>
      <c r="E4089" s="224"/>
      <c r="F4089" s="224"/>
      <c r="G4089" s="224"/>
      <c r="H4089" s="224"/>
      <c r="I4089" s="232"/>
      <c r="J4089" s="224"/>
      <c r="K4089" s="224"/>
      <c r="L4089" s="224"/>
      <c r="M4089" s="233"/>
      <c r="N4089" s="224"/>
      <c r="P4089" s="233"/>
      <c r="Q4089" s="154"/>
      <c r="R4089" s="154"/>
      <c r="S4089" s="154"/>
      <c r="T4089" s="154"/>
      <c r="U4089" s="236"/>
      <c r="V4089" s="225"/>
      <c r="W4089" s="246"/>
      <c r="X4089" s="247"/>
      <c r="Y4089" s="248"/>
      <c r="Z4089" s="249"/>
      <c r="AA4089" s="249"/>
      <c r="AB4089" s="256"/>
      <c r="AC4089" s="256"/>
      <c r="AD4089" s="230"/>
      <c r="AE4089" s="251"/>
      <c r="AF4089" s="252"/>
      <c r="AG4089" s="255"/>
      <c r="AH4089" s="253"/>
      <c r="AI4089" s="230"/>
      <c r="AJ4089" s="230"/>
      <c r="AK4089" s="230"/>
      <c r="AL4089" s="230"/>
      <c r="AM4089" s="230"/>
      <c r="AN4089" s="230"/>
      <c r="AO4089" s="230"/>
      <c r="AP4089" s="230"/>
      <c r="AQ4089" s="230"/>
      <c r="AR4089" s="249"/>
      <c r="AS4089" s="230"/>
      <c r="AT4089" s="230"/>
      <c r="AU4089" s="230"/>
      <c r="AV4089" s="230"/>
      <c r="AW4089" s="230"/>
      <c r="AX4089" s="230"/>
      <c r="AY4089" s="230"/>
      <c r="AZ4089" s="230"/>
      <c r="BA4089" s="230"/>
      <c r="BB4089" s="230"/>
      <c r="BC4089" s="230"/>
      <c r="BD4089" s="230"/>
      <c r="BE4089" s="230"/>
      <c r="BF4089" s="230"/>
      <c r="BG4089" s="230"/>
      <c r="BH4089" s="230"/>
      <c r="BI4089" s="230"/>
      <c r="BJ4089" s="230"/>
      <c r="BK4089" s="230"/>
      <c r="BL4089" s="230"/>
      <c r="BM4089" s="230"/>
      <c r="BN4089" s="230"/>
      <c r="BO4089" s="230"/>
      <c r="BP4089" s="230"/>
      <c r="BQ4089" s="230"/>
      <c r="BR4089" s="230"/>
      <c r="BS4089" s="230"/>
      <c r="BT4089" s="230"/>
      <c r="BU4089" s="230"/>
      <c r="BV4089" s="230"/>
      <c r="BW4089" s="230"/>
      <c r="BX4089" s="230"/>
      <c r="BY4089" s="230"/>
      <c r="BZ4089" s="230"/>
      <c r="CA4089" s="230"/>
      <c r="CB4089" s="230"/>
      <c r="CC4089" s="230"/>
      <c r="CD4089" s="230"/>
      <c r="CE4089" s="230"/>
      <c r="CF4089" s="230"/>
      <c r="CG4089" s="230"/>
      <c r="CH4089" s="230"/>
      <c r="CI4089" s="230"/>
      <c r="CJ4089" s="230"/>
    </row>
    <row r="4090" spans="1:88" ht="14.25" customHeight="1">
      <c r="A4090" s="123"/>
      <c r="B4090" s="122"/>
      <c r="C4090" s="123"/>
      <c r="E4090" s="224"/>
      <c r="F4090" s="224"/>
      <c r="G4090" s="224"/>
      <c r="H4090" s="224"/>
      <c r="I4090" s="232"/>
      <c r="J4090" s="224"/>
      <c r="K4090" s="224"/>
      <c r="L4090" s="224"/>
      <c r="M4090" s="233"/>
      <c r="N4090" s="224"/>
      <c r="P4090" s="233"/>
      <c r="Q4090" s="154"/>
      <c r="R4090" s="154"/>
      <c r="S4090" s="154"/>
      <c r="T4090" s="154"/>
      <c r="U4090" s="236"/>
      <c r="V4090" s="225"/>
      <c r="W4090" s="246"/>
      <c r="X4090" s="247"/>
      <c r="Y4090" s="248"/>
      <c r="Z4090" s="249"/>
      <c r="AA4090" s="249"/>
      <c r="AB4090" s="256"/>
      <c r="AC4090" s="256"/>
      <c r="AD4090" s="230"/>
      <c r="AE4090" s="251"/>
      <c r="AF4090" s="252"/>
      <c r="AG4090" s="255"/>
      <c r="AH4090" s="253"/>
      <c r="AI4090" s="230"/>
      <c r="AJ4090" s="230"/>
      <c r="AK4090" s="230"/>
      <c r="AL4090" s="230"/>
      <c r="AM4090" s="230"/>
      <c r="AN4090" s="230"/>
      <c r="AO4090" s="230"/>
      <c r="AP4090" s="230"/>
      <c r="AQ4090" s="230"/>
      <c r="AR4090" s="249"/>
      <c r="AS4090" s="230"/>
      <c r="AT4090" s="230"/>
      <c r="AU4090" s="230"/>
      <c r="AV4090" s="230"/>
      <c r="AW4090" s="230"/>
      <c r="AX4090" s="230"/>
      <c r="AY4090" s="230"/>
      <c r="AZ4090" s="230"/>
      <c r="BA4090" s="230"/>
      <c r="BB4090" s="230"/>
      <c r="BC4090" s="230"/>
      <c r="BD4090" s="230"/>
      <c r="BE4090" s="230"/>
      <c r="BF4090" s="230"/>
      <c r="BG4090" s="230"/>
      <c r="BH4090" s="230"/>
      <c r="BI4090" s="230"/>
      <c r="BJ4090" s="230"/>
      <c r="BK4090" s="230"/>
      <c r="BL4090" s="230"/>
      <c r="BM4090" s="230"/>
      <c r="BN4090" s="230"/>
      <c r="BO4090" s="230"/>
      <c r="BP4090" s="230"/>
      <c r="BQ4090" s="230"/>
      <c r="BR4090" s="230"/>
      <c r="BS4090" s="230"/>
      <c r="BT4090" s="230"/>
      <c r="BU4090" s="230"/>
      <c r="BV4090" s="230"/>
      <c r="BW4090" s="230"/>
      <c r="BX4090" s="230"/>
      <c r="BY4090" s="230"/>
      <c r="BZ4090" s="230"/>
      <c r="CA4090" s="230"/>
      <c r="CB4090" s="230"/>
      <c r="CC4090" s="230"/>
      <c r="CD4090" s="230"/>
      <c r="CE4090" s="230"/>
      <c r="CF4090" s="230"/>
      <c r="CG4090" s="230"/>
      <c r="CH4090" s="230"/>
      <c r="CI4090" s="230"/>
      <c r="CJ4090" s="230"/>
    </row>
    <row r="4091" spans="1:88" ht="14.25" customHeight="1">
      <c r="A4091" s="123"/>
      <c r="B4091" s="122"/>
      <c r="C4091" s="123"/>
      <c r="E4091" s="224"/>
      <c r="F4091" s="224"/>
      <c r="G4091" s="224"/>
      <c r="H4091" s="224"/>
      <c r="I4091" s="232"/>
      <c r="J4091" s="224"/>
      <c r="K4091" s="224"/>
      <c r="L4091" s="224"/>
      <c r="M4091" s="233"/>
      <c r="N4091" s="224"/>
      <c r="P4091" s="233"/>
      <c r="Q4091" s="154"/>
      <c r="R4091" s="154"/>
      <c r="S4091" s="154"/>
      <c r="T4091" s="154"/>
      <c r="U4091" s="236"/>
      <c r="V4091" s="225"/>
      <c r="W4091" s="246"/>
      <c r="X4091" s="247"/>
      <c r="Y4091" s="248"/>
      <c r="Z4091" s="249"/>
      <c r="AA4091" s="249"/>
      <c r="AB4091" s="256"/>
      <c r="AC4091" s="256"/>
      <c r="AD4091" s="230"/>
      <c r="AE4091" s="251"/>
      <c r="AF4091" s="252"/>
      <c r="AG4091" s="255"/>
      <c r="AH4091" s="253"/>
      <c r="AI4091" s="230"/>
      <c r="AJ4091" s="230"/>
      <c r="AK4091" s="230"/>
      <c r="AL4091" s="230"/>
      <c r="AM4091" s="230"/>
      <c r="AN4091" s="230"/>
      <c r="AO4091" s="230"/>
      <c r="AP4091" s="230"/>
      <c r="AQ4091" s="230"/>
      <c r="AR4091" s="249"/>
      <c r="AS4091" s="230"/>
      <c r="AT4091" s="230"/>
      <c r="AU4091" s="230"/>
      <c r="AV4091" s="230"/>
      <c r="AW4091" s="230"/>
      <c r="AX4091" s="230"/>
      <c r="AY4091" s="230"/>
      <c r="AZ4091" s="230"/>
      <c r="BA4091" s="230"/>
      <c r="BB4091" s="230"/>
      <c r="BC4091" s="230"/>
      <c r="BD4091" s="230"/>
      <c r="BE4091" s="230"/>
      <c r="BF4091" s="230"/>
      <c r="BG4091" s="230"/>
      <c r="BH4091" s="230"/>
      <c r="BI4091" s="230"/>
      <c r="BJ4091" s="230"/>
      <c r="BK4091" s="230"/>
      <c r="BL4091" s="230"/>
      <c r="BM4091" s="230"/>
      <c r="BN4091" s="230"/>
      <c r="BO4091" s="230"/>
      <c r="BP4091" s="230"/>
      <c r="BQ4091" s="230"/>
      <c r="BR4091" s="230"/>
      <c r="BS4091" s="230"/>
      <c r="BT4091" s="230"/>
      <c r="BU4091" s="230"/>
      <c r="BV4091" s="230"/>
      <c r="BW4091" s="230"/>
      <c r="BX4091" s="230"/>
      <c r="BY4091" s="230"/>
      <c r="BZ4091" s="230"/>
      <c r="CA4091" s="230"/>
      <c r="CB4091" s="230"/>
      <c r="CC4091" s="230"/>
      <c r="CD4091" s="230"/>
      <c r="CE4091" s="230"/>
      <c r="CF4091" s="230"/>
      <c r="CG4091" s="230"/>
      <c r="CH4091" s="230"/>
      <c r="CI4091" s="230"/>
      <c r="CJ4091" s="230"/>
    </row>
    <row r="4092" spans="1:88" ht="14.25" customHeight="1">
      <c r="A4092" s="123"/>
      <c r="B4092" s="122"/>
      <c r="C4092" s="123"/>
      <c r="E4092" s="224"/>
      <c r="F4092" s="224"/>
      <c r="G4092" s="224"/>
      <c r="H4092" s="224"/>
      <c r="I4092" s="232"/>
      <c r="J4092" s="224"/>
      <c r="K4092" s="224"/>
      <c r="L4092" s="224"/>
      <c r="M4092" s="233"/>
      <c r="N4092" s="224"/>
      <c r="P4092" s="233"/>
      <c r="Q4092" s="154"/>
      <c r="R4092" s="154"/>
      <c r="S4092" s="154"/>
      <c r="T4092" s="154"/>
      <c r="U4092" s="236"/>
      <c r="V4092" s="225"/>
      <c r="W4092" s="246"/>
      <c r="X4092" s="247"/>
      <c r="Y4092" s="248"/>
      <c r="Z4092" s="249"/>
      <c r="AA4092" s="249"/>
      <c r="AB4092" s="256"/>
      <c r="AC4092" s="256"/>
      <c r="AD4092" s="230"/>
      <c r="AE4092" s="251"/>
      <c r="AF4092" s="252"/>
      <c r="AG4092" s="255"/>
      <c r="AH4092" s="253"/>
      <c r="AI4092" s="230"/>
      <c r="AJ4092" s="230"/>
      <c r="AK4092" s="230"/>
      <c r="AL4092" s="230"/>
      <c r="AM4092" s="230"/>
      <c r="AN4092" s="230"/>
      <c r="AO4092" s="230"/>
      <c r="AP4092" s="230"/>
      <c r="AQ4092" s="230"/>
      <c r="AR4092" s="249"/>
      <c r="AS4092" s="230"/>
      <c r="AT4092" s="230"/>
      <c r="AU4092" s="230"/>
      <c r="AV4092" s="230"/>
      <c r="AW4092" s="230"/>
      <c r="AX4092" s="230"/>
      <c r="AY4092" s="230"/>
      <c r="AZ4092" s="230"/>
      <c r="BA4092" s="230"/>
      <c r="BB4092" s="230"/>
      <c r="BC4092" s="230"/>
      <c r="BD4092" s="230"/>
      <c r="BE4092" s="230"/>
      <c r="BF4092" s="230"/>
      <c r="BG4092" s="230"/>
      <c r="BH4092" s="230"/>
      <c r="BI4092" s="230"/>
      <c r="BJ4092" s="230"/>
      <c r="BK4092" s="230"/>
      <c r="BL4092" s="230"/>
      <c r="BM4092" s="230"/>
      <c r="BN4092" s="230"/>
      <c r="BO4092" s="230"/>
      <c r="BP4092" s="230"/>
      <c r="BQ4092" s="230"/>
      <c r="BR4092" s="230"/>
      <c r="BS4092" s="230"/>
      <c r="BT4092" s="230"/>
      <c r="BU4092" s="230"/>
      <c r="BV4092" s="230"/>
      <c r="BW4092" s="230"/>
      <c r="BX4092" s="230"/>
      <c r="BY4092" s="230"/>
      <c r="BZ4092" s="230"/>
      <c r="CA4092" s="230"/>
      <c r="CB4092" s="230"/>
      <c r="CC4092" s="230"/>
      <c r="CD4092" s="230"/>
      <c r="CE4092" s="230"/>
      <c r="CF4092" s="230"/>
      <c r="CG4092" s="230"/>
      <c r="CH4092" s="230"/>
      <c r="CI4092" s="230"/>
      <c r="CJ4092" s="230"/>
    </row>
    <row r="4093" spans="1:88" ht="14.25" customHeight="1">
      <c r="A4093" s="123"/>
      <c r="B4093" s="122"/>
      <c r="C4093" s="123"/>
      <c r="E4093" s="224"/>
      <c r="F4093" s="224"/>
      <c r="G4093" s="224"/>
      <c r="H4093" s="224"/>
      <c r="I4093" s="232"/>
      <c r="J4093" s="224"/>
      <c r="K4093" s="224"/>
      <c r="L4093" s="224"/>
      <c r="M4093" s="233"/>
      <c r="N4093" s="224"/>
      <c r="P4093" s="233"/>
      <c r="Q4093" s="154"/>
      <c r="R4093" s="154"/>
      <c r="S4093" s="154"/>
      <c r="T4093" s="154"/>
      <c r="U4093" s="236"/>
      <c r="V4093" s="225"/>
      <c r="W4093" s="246"/>
      <c r="X4093" s="247"/>
      <c r="Y4093" s="248"/>
      <c r="Z4093" s="249"/>
      <c r="AA4093" s="249"/>
      <c r="AB4093" s="256"/>
      <c r="AC4093" s="256"/>
      <c r="AD4093" s="230"/>
      <c r="AE4093" s="251"/>
      <c r="AF4093" s="252"/>
      <c r="AG4093" s="255"/>
      <c r="AH4093" s="253"/>
      <c r="AI4093" s="230"/>
      <c r="AJ4093" s="230"/>
      <c r="AK4093" s="230"/>
      <c r="AL4093" s="230"/>
      <c r="AM4093" s="230"/>
      <c r="AN4093" s="230"/>
      <c r="AO4093" s="230"/>
      <c r="AP4093" s="230"/>
      <c r="AQ4093" s="230"/>
      <c r="AR4093" s="249"/>
      <c r="AS4093" s="230"/>
      <c r="AT4093" s="230"/>
      <c r="AU4093" s="230"/>
      <c r="AV4093" s="230"/>
      <c r="AW4093" s="230"/>
      <c r="AX4093" s="230"/>
      <c r="AY4093" s="230"/>
      <c r="AZ4093" s="230"/>
      <c r="BA4093" s="230"/>
      <c r="BB4093" s="230"/>
      <c r="BC4093" s="230"/>
      <c r="BD4093" s="230"/>
      <c r="BE4093" s="230"/>
      <c r="BF4093" s="230"/>
      <c r="BG4093" s="230"/>
      <c r="BH4093" s="230"/>
      <c r="BI4093" s="230"/>
      <c r="BJ4093" s="230"/>
      <c r="BK4093" s="230"/>
      <c r="BL4093" s="230"/>
      <c r="BM4093" s="230"/>
      <c r="BN4093" s="230"/>
      <c r="BO4093" s="230"/>
      <c r="BP4093" s="230"/>
      <c r="BQ4093" s="230"/>
      <c r="BR4093" s="230"/>
      <c r="BS4093" s="230"/>
      <c r="BT4093" s="230"/>
      <c r="BU4093" s="230"/>
      <c r="BV4093" s="230"/>
      <c r="BW4093" s="230"/>
      <c r="BX4093" s="230"/>
      <c r="BY4093" s="230"/>
      <c r="BZ4093" s="230"/>
      <c r="CA4093" s="230"/>
      <c r="CB4093" s="230"/>
      <c r="CC4093" s="230"/>
      <c r="CD4093" s="230"/>
      <c r="CE4093" s="230"/>
      <c r="CF4093" s="230"/>
      <c r="CG4093" s="230"/>
      <c r="CH4093" s="230"/>
      <c r="CI4093" s="230"/>
      <c r="CJ4093" s="230"/>
    </row>
    <row r="4094" spans="1:88" ht="14.25" customHeight="1">
      <c r="A4094" s="123"/>
      <c r="B4094" s="122"/>
      <c r="C4094" s="123"/>
      <c r="E4094" s="224"/>
      <c r="F4094" s="224"/>
      <c r="G4094" s="224"/>
      <c r="H4094" s="224"/>
      <c r="I4094" s="232"/>
      <c r="J4094" s="224"/>
      <c r="K4094" s="224"/>
      <c r="L4094" s="224"/>
      <c r="M4094" s="233"/>
      <c r="N4094" s="224"/>
      <c r="P4094" s="233"/>
      <c r="Q4094" s="154"/>
      <c r="R4094" s="154"/>
      <c r="S4094" s="154"/>
      <c r="T4094" s="154"/>
      <c r="U4094" s="236"/>
      <c r="V4094" s="225"/>
      <c r="W4094" s="246"/>
      <c r="X4094" s="247"/>
      <c r="Y4094" s="248"/>
      <c r="Z4094" s="249"/>
      <c r="AA4094" s="249"/>
      <c r="AB4094" s="256"/>
      <c r="AC4094" s="256"/>
      <c r="AD4094" s="230"/>
      <c r="AE4094" s="251"/>
      <c r="AF4094" s="252"/>
      <c r="AG4094" s="255"/>
      <c r="AH4094" s="253"/>
      <c r="AI4094" s="230"/>
      <c r="AJ4094" s="230"/>
      <c r="AK4094" s="230"/>
      <c r="AL4094" s="230"/>
      <c r="AM4094" s="230"/>
      <c r="AN4094" s="230"/>
      <c r="AO4094" s="230"/>
      <c r="AP4094" s="230"/>
      <c r="AQ4094" s="230"/>
      <c r="AR4094" s="249"/>
      <c r="AS4094" s="230"/>
      <c r="AT4094" s="230"/>
      <c r="AU4094" s="230"/>
      <c r="AV4094" s="230"/>
      <c r="AW4094" s="230"/>
      <c r="AX4094" s="230"/>
      <c r="AY4094" s="230"/>
      <c r="AZ4094" s="230"/>
      <c r="BA4094" s="230"/>
      <c r="BB4094" s="230"/>
      <c r="BC4094" s="230"/>
      <c r="BD4094" s="230"/>
      <c r="BE4094" s="230"/>
      <c r="BF4094" s="230"/>
      <c r="BG4094" s="230"/>
      <c r="BH4094" s="230"/>
      <c r="BI4094" s="230"/>
      <c r="BJ4094" s="230"/>
      <c r="BK4094" s="230"/>
      <c r="BL4094" s="230"/>
      <c r="BM4094" s="230"/>
      <c r="BN4094" s="230"/>
      <c r="BO4094" s="230"/>
      <c r="BP4094" s="230"/>
      <c r="BQ4094" s="230"/>
      <c r="BR4094" s="230"/>
      <c r="BS4094" s="230"/>
      <c r="BT4094" s="230"/>
      <c r="BU4094" s="230"/>
      <c r="BV4094" s="230"/>
      <c r="BW4094" s="230"/>
      <c r="BX4094" s="230"/>
      <c r="BY4094" s="230"/>
      <c r="BZ4094" s="230"/>
      <c r="CA4094" s="230"/>
      <c r="CB4094" s="230"/>
      <c r="CC4094" s="230"/>
      <c r="CD4094" s="230"/>
      <c r="CE4094" s="230"/>
      <c r="CF4094" s="230"/>
      <c r="CG4094" s="230"/>
      <c r="CH4094" s="230"/>
      <c r="CI4094" s="230"/>
      <c r="CJ4094" s="230"/>
    </row>
    <row r="4095" spans="1:88" ht="14.25" customHeight="1">
      <c r="A4095" s="123"/>
      <c r="B4095" s="122"/>
      <c r="C4095" s="123"/>
      <c r="E4095" s="224"/>
      <c r="F4095" s="224"/>
      <c r="G4095" s="224"/>
      <c r="H4095" s="224"/>
      <c r="I4095" s="232"/>
      <c r="J4095" s="224"/>
      <c r="K4095" s="224"/>
      <c r="L4095" s="224"/>
      <c r="M4095" s="233"/>
      <c r="N4095" s="224"/>
      <c r="P4095" s="233"/>
      <c r="Q4095" s="154"/>
      <c r="R4095" s="154"/>
      <c r="S4095" s="154"/>
      <c r="T4095" s="154"/>
      <c r="U4095" s="236"/>
      <c r="V4095" s="225"/>
      <c r="W4095" s="246"/>
      <c r="X4095" s="247"/>
      <c r="Y4095" s="248"/>
      <c r="Z4095" s="249"/>
      <c r="AA4095" s="249"/>
      <c r="AB4095" s="256"/>
      <c r="AC4095" s="256"/>
      <c r="AD4095" s="230"/>
      <c r="AE4095" s="251"/>
      <c r="AF4095" s="252"/>
      <c r="AG4095" s="255"/>
      <c r="AH4095" s="253"/>
      <c r="AI4095" s="230"/>
      <c r="AJ4095" s="230"/>
      <c r="AK4095" s="230"/>
      <c r="AL4095" s="230"/>
      <c r="AM4095" s="230"/>
      <c r="AN4095" s="230"/>
      <c r="AO4095" s="230"/>
      <c r="AP4095" s="230"/>
      <c r="AQ4095" s="230"/>
      <c r="AR4095" s="249"/>
      <c r="AS4095" s="230"/>
      <c r="AT4095" s="230"/>
      <c r="AU4095" s="230"/>
      <c r="AV4095" s="230"/>
      <c r="AW4095" s="230"/>
      <c r="AX4095" s="230"/>
      <c r="AY4095" s="230"/>
      <c r="AZ4095" s="230"/>
      <c r="BA4095" s="230"/>
      <c r="BB4095" s="230"/>
      <c r="BC4095" s="230"/>
      <c r="BD4095" s="230"/>
      <c r="BE4095" s="230"/>
      <c r="BF4095" s="230"/>
      <c r="BG4095" s="230"/>
      <c r="BH4095" s="230"/>
      <c r="BI4095" s="230"/>
      <c r="BJ4095" s="230"/>
      <c r="BK4095" s="230"/>
      <c r="BL4095" s="230"/>
      <c r="BM4095" s="230"/>
      <c r="BN4095" s="230"/>
      <c r="BO4095" s="230"/>
      <c r="BP4095" s="230"/>
      <c r="BQ4095" s="230"/>
      <c r="BR4095" s="230"/>
      <c r="BS4095" s="230"/>
      <c r="BT4095" s="230"/>
      <c r="BU4095" s="230"/>
      <c r="BV4095" s="230"/>
      <c r="BW4095" s="230"/>
      <c r="BX4095" s="230"/>
      <c r="BY4095" s="230"/>
      <c r="BZ4095" s="230"/>
      <c r="CA4095" s="230"/>
      <c r="CB4095" s="230"/>
      <c r="CC4095" s="230"/>
      <c r="CD4095" s="230"/>
      <c r="CE4095" s="230"/>
      <c r="CF4095" s="230"/>
      <c r="CG4095" s="230"/>
      <c r="CH4095" s="230"/>
      <c r="CI4095" s="230"/>
      <c r="CJ4095" s="230"/>
    </row>
    <row r="4096" spans="1:88" ht="14.25" customHeight="1">
      <c r="A4096" s="123"/>
      <c r="B4096" s="122"/>
      <c r="C4096" s="123"/>
      <c r="E4096" s="224"/>
      <c r="F4096" s="224"/>
      <c r="G4096" s="224"/>
      <c r="H4096" s="224"/>
      <c r="I4096" s="232"/>
      <c r="J4096" s="224"/>
      <c r="K4096" s="224"/>
      <c r="L4096" s="224"/>
      <c r="M4096" s="233"/>
      <c r="N4096" s="224"/>
      <c r="P4096" s="233"/>
      <c r="Q4096" s="154"/>
      <c r="R4096" s="154"/>
      <c r="S4096" s="154"/>
      <c r="T4096" s="154"/>
      <c r="U4096" s="236"/>
      <c r="V4096" s="225"/>
      <c r="W4096" s="246"/>
      <c r="X4096" s="247"/>
      <c r="Y4096" s="248"/>
      <c r="Z4096" s="249"/>
      <c r="AA4096" s="249"/>
      <c r="AB4096" s="256"/>
      <c r="AC4096" s="256"/>
      <c r="AD4096" s="230"/>
      <c r="AE4096" s="251"/>
      <c r="AF4096" s="252"/>
      <c r="AG4096" s="255"/>
      <c r="AH4096" s="253"/>
      <c r="AI4096" s="230"/>
      <c r="AJ4096" s="230"/>
      <c r="AK4096" s="230"/>
      <c r="AL4096" s="230"/>
      <c r="AM4096" s="230"/>
      <c r="AN4096" s="230"/>
      <c r="AO4096" s="230"/>
      <c r="AP4096" s="230"/>
      <c r="AQ4096" s="230"/>
      <c r="AR4096" s="249"/>
      <c r="AS4096" s="230"/>
      <c r="AT4096" s="230"/>
      <c r="AU4096" s="230"/>
      <c r="AV4096" s="230"/>
      <c r="AW4096" s="230"/>
      <c r="AX4096" s="230"/>
      <c r="AY4096" s="230"/>
      <c r="AZ4096" s="230"/>
      <c r="BA4096" s="230"/>
      <c r="BB4096" s="230"/>
      <c r="BC4096" s="230"/>
      <c r="BD4096" s="230"/>
      <c r="BE4096" s="230"/>
      <c r="BF4096" s="230"/>
      <c r="BG4096" s="230"/>
      <c r="BH4096" s="230"/>
      <c r="BI4096" s="230"/>
      <c r="BJ4096" s="230"/>
      <c r="BK4096" s="230"/>
      <c r="BL4096" s="230"/>
      <c r="BM4096" s="230"/>
      <c r="BN4096" s="230"/>
      <c r="BO4096" s="230"/>
      <c r="BP4096" s="230"/>
      <c r="BQ4096" s="230"/>
      <c r="BR4096" s="230"/>
      <c r="BS4096" s="230"/>
      <c r="BT4096" s="230"/>
      <c r="BU4096" s="230"/>
      <c r="BV4096" s="230"/>
      <c r="BW4096" s="230"/>
      <c r="BX4096" s="230"/>
      <c r="BY4096" s="230"/>
      <c r="BZ4096" s="230"/>
      <c r="CA4096" s="230"/>
      <c r="CB4096" s="230"/>
      <c r="CC4096" s="230"/>
      <c r="CD4096" s="230"/>
      <c r="CE4096" s="230"/>
      <c r="CF4096" s="230"/>
      <c r="CG4096" s="230"/>
      <c r="CH4096" s="230"/>
      <c r="CI4096" s="230"/>
      <c r="CJ4096" s="230"/>
    </row>
    <row r="4097" spans="1:88" ht="14.25" customHeight="1">
      <c r="A4097" s="123"/>
      <c r="B4097" s="122"/>
      <c r="C4097" s="123"/>
      <c r="E4097" s="224"/>
      <c r="F4097" s="224"/>
      <c r="G4097" s="224"/>
      <c r="H4097" s="224"/>
      <c r="I4097" s="232"/>
      <c r="J4097" s="224"/>
      <c r="K4097" s="224"/>
      <c r="L4097" s="224"/>
      <c r="M4097" s="233"/>
      <c r="N4097" s="224"/>
      <c r="P4097" s="233"/>
      <c r="Q4097" s="154"/>
      <c r="R4097" s="154"/>
      <c r="S4097" s="154"/>
      <c r="T4097" s="154"/>
      <c r="U4097" s="236"/>
      <c r="V4097" s="225"/>
      <c r="W4097" s="246"/>
      <c r="X4097" s="247"/>
      <c r="Y4097" s="248"/>
      <c r="Z4097" s="249"/>
      <c r="AA4097" s="249"/>
      <c r="AB4097" s="256"/>
      <c r="AC4097" s="256"/>
      <c r="AD4097" s="230"/>
      <c r="AE4097" s="251"/>
      <c r="AF4097" s="252"/>
      <c r="AG4097" s="255"/>
      <c r="AH4097" s="253"/>
      <c r="AI4097" s="230"/>
      <c r="AJ4097" s="230"/>
      <c r="AK4097" s="230"/>
      <c r="AL4097" s="230"/>
      <c r="AM4097" s="230"/>
      <c r="AN4097" s="230"/>
      <c r="AO4097" s="230"/>
      <c r="AP4097" s="230"/>
      <c r="AQ4097" s="230"/>
      <c r="AR4097" s="249"/>
      <c r="AS4097" s="230"/>
      <c r="AT4097" s="230"/>
      <c r="AU4097" s="230"/>
      <c r="AV4097" s="230"/>
      <c r="AW4097" s="230"/>
      <c r="AX4097" s="230"/>
      <c r="AY4097" s="230"/>
      <c r="AZ4097" s="230"/>
      <c r="BA4097" s="230"/>
      <c r="BB4097" s="230"/>
      <c r="BC4097" s="230"/>
      <c r="BD4097" s="230"/>
      <c r="BE4097" s="230"/>
      <c r="BF4097" s="230"/>
      <c r="BG4097" s="230"/>
      <c r="BH4097" s="230"/>
      <c r="BI4097" s="230"/>
      <c r="BJ4097" s="230"/>
      <c r="BK4097" s="230"/>
      <c r="BL4097" s="230"/>
      <c r="BM4097" s="230"/>
      <c r="BN4097" s="230"/>
      <c r="BO4097" s="230"/>
      <c r="BP4097" s="230"/>
      <c r="BQ4097" s="230"/>
      <c r="BR4097" s="230"/>
      <c r="BS4097" s="230"/>
      <c r="BT4097" s="230"/>
      <c r="BU4097" s="230"/>
      <c r="BV4097" s="230"/>
      <c r="BW4097" s="230"/>
      <c r="BX4097" s="230"/>
      <c r="BY4097" s="230"/>
      <c r="BZ4097" s="230"/>
      <c r="CA4097" s="230"/>
      <c r="CB4097" s="230"/>
      <c r="CC4097" s="230"/>
      <c r="CD4097" s="230"/>
      <c r="CE4097" s="230"/>
      <c r="CF4097" s="230"/>
      <c r="CG4097" s="230"/>
      <c r="CH4097" s="230"/>
      <c r="CI4097" s="230"/>
      <c r="CJ4097" s="230"/>
    </row>
    <row r="4098" spans="1:88" ht="14.25" customHeight="1">
      <c r="A4098" s="123"/>
      <c r="B4098" s="122"/>
      <c r="C4098" s="123"/>
      <c r="E4098" s="224"/>
      <c r="F4098" s="224"/>
      <c r="G4098" s="224"/>
      <c r="H4098" s="224"/>
      <c r="I4098" s="232"/>
      <c r="J4098" s="224"/>
      <c r="K4098" s="224"/>
      <c r="L4098" s="224"/>
      <c r="M4098" s="233"/>
      <c r="N4098" s="224"/>
      <c r="P4098" s="233"/>
      <c r="Q4098" s="154"/>
      <c r="R4098" s="154"/>
      <c r="S4098" s="154"/>
      <c r="T4098" s="154"/>
      <c r="U4098" s="236"/>
      <c r="V4098" s="225"/>
      <c r="W4098" s="246"/>
      <c r="X4098" s="247"/>
      <c r="Y4098" s="248"/>
      <c r="Z4098" s="249"/>
      <c r="AA4098" s="249"/>
      <c r="AB4098" s="256"/>
      <c r="AC4098" s="256"/>
      <c r="AD4098" s="230"/>
      <c r="AE4098" s="251"/>
      <c r="AF4098" s="252"/>
      <c r="AG4098" s="255"/>
      <c r="AH4098" s="253"/>
      <c r="AI4098" s="230"/>
      <c r="AJ4098" s="230"/>
      <c r="AK4098" s="230"/>
      <c r="AL4098" s="230"/>
      <c r="AM4098" s="230"/>
      <c r="AN4098" s="230"/>
      <c r="AO4098" s="230"/>
      <c r="AP4098" s="230"/>
      <c r="AQ4098" s="230"/>
      <c r="AR4098" s="249"/>
      <c r="AS4098" s="230"/>
      <c r="AT4098" s="230"/>
      <c r="AU4098" s="230"/>
      <c r="AV4098" s="230"/>
      <c r="AW4098" s="230"/>
      <c r="AX4098" s="230"/>
      <c r="AY4098" s="230"/>
      <c r="AZ4098" s="230"/>
      <c r="BA4098" s="230"/>
      <c r="BB4098" s="230"/>
      <c r="BC4098" s="230"/>
      <c r="BD4098" s="230"/>
      <c r="BE4098" s="230"/>
      <c r="BF4098" s="230"/>
      <c r="BG4098" s="230"/>
      <c r="BH4098" s="230"/>
      <c r="BI4098" s="230"/>
      <c r="BJ4098" s="230"/>
      <c r="BK4098" s="230"/>
      <c r="BL4098" s="230"/>
      <c r="BM4098" s="230"/>
      <c r="BN4098" s="230"/>
      <c r="BO4098" s="230"/>
      <c r="BP4098" s="230"/>
      <c r="BQ4098" s="230"/>
      <c r="BR4098" s="230"/>
      <c r="BS4098" s="230"/>
      <c r="BT4098" s="230"/>
      <c r="BU4098" s="230"/>
      <c r="BV4098" s="230"/>
      <c r="BW4098" s="230"/>
      <c r="BX4098" s="230"/>
      <c r="BY4098" s="230"/>
      <c r="BZ4098" s="230"/>
      <c r="CA4098" s="230"/>
      <c r="CB4098" s="230"/>
      <c r="CC4098" s="230"/>
      <c r="CD4098" s="230"/>
      <c r="CE4098" s="230"/>
      <c r="CF4098" s="230"/>
      <c r="CG4098" s="230"/>
      <c r="CH4098" s="230"/>
      <c r="CI4098" s="230"/>
      <c r="CJ4098" s="230"/>
    </row>
    <row r="4099" spans="1:88" ht="14.25" customHeight="1">
      <c r="A4099" s="123"/>
      <c r="B4099" s="122"/>
      <c r="C4099" s="123"/>
      <c r="E4099" s="224"/>
      <c r="F4099" s="224"/>
      <c r="G4099" s="224"/>
      <c r="H4099" s="224"/>
      <c r="I4099" s="232"/>
      <c r="J4099" s="224"/>
      <c r="K4099" s="224"/>
      <c r="L4099" s="224"/>
      <c r="M4099" s="233"/>
      <c r="N4099" s="224"/>
      <c r="P4099" s="233"/>
      <c r="Q4099" s="154"/>
      <c r="R4099" s="154"/>
      <c r="S4099" s="154"/>
      <c r="T4099" s="154"/>
      <c r="U4099" s="236"/>
      <c r="V4099" s="225"/>
      <c r="W4099" s="246"/>
      <c r="X4099" s="247"/>
      <c r="Y4099" s="248"/>
      <c r="Z4099" s="249"/>
      <c r="AA4099" s="249"/>
      <c r="AB4099" s="256"/>
      <c r="AC4099" s="256"/>
      <c r="AD4099" s="230"/>
      <c r="AE4099" s="251"/>
      <c r="AF4099" s="252"/>
      <c r="AG4099" s="255"/>
      <c r="AH4099" s="253"/>
      <c r="AI4099" s="230"/>
      <c r="AJ4099" s="230"/>
      <c r="AK4099" s="230"/>
      <c r="AL4099" s="230"/>
      <c r="AM4099" s="230"/>
      <c r="AN4099" s="230"/>
      <c r="AO4099" s="230"/>
      <c r="AP4099" s="230"/>
      <c r="AQ4099" s="230"/>
      <c r="AR4099" s="249"/>
      <c r="AS4099" s="230"/>
      <c r="AT4099" s="230"/>
      <c r="AU4099" s="230"/>
      <c r="AV4099" s="230"/>
      <c r="AW4099" s="230"/>
      <c r="AX4099" s="230"/>
      <c r="AY4099" s="230"/>
      <c r="AZ4099" s="230"/>
      <c r="BA4099" s="230"/>
      <c r="BB4099" s="230"/>
      <c r="BC4099" s="230"/>
      <c r="BD4099" s="230"/>
      <c r="BE4099" s="230"/>
      <c r="BF4099" s="230"/>
      <c r="BG4099" s="230"/>
      <c r="BH4099" s="230"/>
      <c r="BI4099" s="230"/>
      <c r="BJ4099" s="230"/>
      <c r="BK4099" s="230"/>
      <c r="BL4099" s="230"/>
      <c r="BM4099" s="230"/>
      <c r="BN4099" s="230"/>
      <c r="BO4099" s="230"/>
      <c r="BP4099" s="230"/>
      <c r="BQ4099" s="230"/>
      <c r="BR4099" s="230"/>
      <c r="BS4099" s="230"/>
      <c r="BT4099" s="230"/>
      <c r="BU4099" s="230"/>
      <c r="BV4099" s="230"/>
      <c r="BW4099" s="230"/>
      <c r="BX4099" s="230"/>
      <c r="BY4099" s="230"/>
      <c r="BZ4099" s="230"/>
      <c r="CA4099" s="230"/>
      <c r="CB4099" s="230"/>
      <c r="CC4099" s="230"/>
      <c r="CD4099" s="230"/>
      <c r="CE4099" s="230"/>
      <c r="CF4099" s="230"/>
      <c r="CG4099" s="230"/>
      <c r="CH4099" s="230"/>
      <c r="CI4099" s="230"/>
      <c r="CJ4099" s="230"/>
    </row>
    <row r="4100" spans="1:88" ht="14.25" customHeight="1">
      <c r="A4100" s="123"/>
      <c r="B4100" s="122"/>
      <c r="C4100" s="123"/>
      <c r="E4100" s="224"/>
      <c r="F4100" s="224"/>
      <c r="G4100" s="224"/>
      <c r="H4100" s="224"/>
      <c r="I4100" s="232"/>
      <c r="J4100" s="224"/>
      <c r="K4100" s="224"/>
      <c r="L4100" s="224"/>
      <c r="M4100" s="233"/>
      <c r="N4100" s="224"/>
      <c r="P4100" s="233"/>
      <c r="Q4100" s="154"/>
      <c r="R4100" s="154"/>
      <c r="S4100" s="154"/>
      <c r="T4100" s="154"/>
      <c r="U4100" s="236"/>
      <c r="V4100" s="225"/>
      <c r="W4100" s="246"/>
      <c r="X4100" s="247"/>
      <c r="Y4100" s="248"/>
      <c r="Z4100" s="249"/>
      <c r="AA4100" s="249"/>
      <c r="AB4100" s="256"/>
      <c r="AC4100" s="256"/>
      <c r="AD4100" s="230"/>
      <c r="AE4100" s="251"/>
      <c r="AF4100" s="252"/>
      <c r="AG4100" s="255"/>
      <c r="AH4100" s="253"/>
      <c r="AI4100" s="230"/>
      <c r="AJ4100" s="230"/>
      <c r="AK4100" s="230"/>
      <c r="AL4100" s="230"/>
      <c r="AM4100" s="230"/>
      <c r="AN4100" s="230"/>
      <c r="AO4100" s="230"/>
      <c r="AP4100" s="230"/>
      <c r="AQ4100" s="230"/>
      <c r="AR4100" s="249"/>
      <c r="AS4100" s="230"/>
      <c r="AT4100" s="230"/>
      <c r="AU4100" s="230"/>
      <c r="AV4100" s="230"/>
      <c r="AW4100" s="230"/>
      <c r="AX4100" s="230"/>
      <c r="AY4100" s="230"/>
      <c r="AZ4100" s="230"/>
      <c r="BA4100" s="230"/>
      <c r="BB4100" s="230"/>
      <c r="BC4100" s="230"/>
      <c r="BD4100" s="230"/>
      <c r="BE4100" s="230"/>
      <c r="BF4100" s="230"/>
      <c r="BG4100" s="230"/>
      <c r="BH4100" s="230"/>
      <c r="BI4100" s="230"/>
      <c r="BJ4100" s="230"/>
      <c r="BK4100" s="230"/>
      <c r="BL4100" s="230"/>
      <c r="BM4100" s="230"/>
      <c r="BN4100" s="230"/>
      <c r="BO4100" s="230"/>
      <c r="BP4100" s="230"/>
      <c r="BQ4100" s="230"/>
      <c r="BR4100" s="230"/>
      <c r="BS4100" s="230"/>
      <c r="BT4100" s="230"/>
      <c r="BU4100" s="230"/>
      <c r="BV4100" s="230"/>
      <c r="BW4100" s="230"/>
      <c r="BX4100" s="230"/>
      <c r="BY4100" s="230"/>
      <c r="BZ4100" s="230"/>
      <c r="CA4100" s="230"/>
      <c r="CB4100" s="230"/>
      <c r="CC4100" s="230"/>
      <c r="CD4100" s="230"/>
      <c r="CE4100" s="230"/>
      <c r="CF4100" s="230"/>
      <c r="CG4100" s="230"/>
      <c r="CH4100" s="230"/>
      <c r="CI4100" s="230"/>
      <c r="CJ4100" s="230"/>
    </row>
    <row r="4101" spans="1:88" ht="14.25" customHeight="1">
      <c r="A4101" s="123"/>
      <c r="B4101" s="122"/>
      <c r="C4101" s="123"/>
      <c r="E4101" s="224"/>
      <c r="F4101" s="224"/>
      <c r="G4101" s="224"/>
      <c r="H4101" s="224"/>
      <c r="I4101" s="232"/>
      <c r="J4101" s="224"/>
      <c r="K4101" s="224"/>
      <c r="L4101" s="224"/>
      <c r="M4101" s="233"/>
      <c r="N4101" s="224"/>
      <c r="P4101" s="233"/>
      <c r="Q4101" s="154"/>
      <c r="R4101" s="154"/>
      <c r="S4101" s="154"/>
      <c r="T4101" s="154"/>
      <c r="U4101" s="236"/>
      <c r="V4101" s="225"/>
      <c r="W4101" s="246"/>
      <c r="X4101" s="247"/>
      <c r="Y4101" s="248"/>
      <c r="Z4101" s="249"/>
      <c r="AA4101" s="249"/>
      <c r="AB4101" s="256"/>
      <c r="AC4101" s="256"/>
      <c r="AD4101" s="230"/>
      <c r="AE4101" s="251"/>
      <c r="AF4101" s="252"/>
      <c r="AG4101" s="255"/>
      <c r="AH4101" s="253"/>
      <c r="AI4101" s="230"/>
      <c r="AJ4101" s="230"/>
      <c r="AK4101" s="230"/>
      <c r="AL4101" s="230"/>
      <c r="AM4101" s="230"/>
      <c r="AN4101" s="230"/>
      <c r="AO4101" s="230"/>
      <c r="AP4101" s="230"/>
      <c r="AQ4101" s="230"/>
      <c r="AR4101" s="249"/>
      <c r="AS4101" s="230"/>
      <c r="AT4101" s="230"/>
      <c r="AU4101" s="230"/>
      <c r="AV4101" s="230"/>
      <c r="AW4101" s="230"/>
      <c r="AX4101" s="230"/>
      <c r="AY4101" s="230"/>
      <c r="AZ4101" s="230"/>
      <c r="BA4101" s="230"/>
      <c r="BB4101" s="230"/>
      <c r="BC4101" s="230"/>
      <c r="BD4101" s="230"/>
      <c r="BE4101" s="230"/>
      <c r="BF4101" s="230"/>
      <c r="BG4101" s="230"/>
      <c r="BH4101" s="230"/>
      <c r="BI4101" s="230"/>
      <c r="BJ4101" s="230"/>
      <c r="BK4101" s="230"/>
      <c r="BL4101" s="230"/>
      <c r="BM4101" s="230"/>
      <c r="BN4101" s="230"/>
      <c r="BO4101" s="230"/>
      <c r="BP4101" s="230"/>
      <c r="BQ4101" s="230"/>
      <c r="BR4101" s="230"/>
      <c r="BS4101" s="230"/>
      <c r="BT4101" s="230"/>
      <c r="BU4101" s="230"/>
      <c r="BV4101" s="230"/>
      <c r="BW4101" s="230"/>
      <c r="BX4101" s="230"/>
      <c r="BY4101" s="230"/>
      <c r="BZ4101" s="230"/>
      <c r="CA4101" s="230"/>
      <c r="CB4101" s="230"/>
      <c r="CC4101" s="230"/>
      <c r="CD4101" s="230"/>
      <c r="CE4101" s="230"/>
      <c r="CF4101" s="230"/>
      <c r="CG4101" s="230"/>
      <c r="CH4101" s="230"/>
      <c r="CI4101" s="230"/>
      <c r="CJ4101" s="230"/>
    </row>
    <row r="4102" spans="1:88" ht="14.25" customHeight="1">
      <c r="A4102" s="123"/>
      <c r="B4102" s="122"/>
      <c r="C4102" s="123"/>
      <c r="E4102" s="224"/>
      <c r="F4102" s="224"/>
      <c r="G4102" s="224"/>
      <c r="H4102" s="224"/>
      <c r="I4102" s="232"/>
      <c r="J4102" s="224"/>
      <c r="K4102" s="224"/>
      <c r="L4102" s="224"/>
      <c r="M4102" s="233"/>
      <c r="N4102" s="224"/>
      <c r="P4102" s="233"/>
      <c r="Q4102" s="154"/>
      <c r="R4102" s="154"/>
      <c r="S4102" s="154"/>
      <c r="T4102" s="154"/>
      <c r="U4102" s="236"/>
      <c r="V4102" s="225"/>
      <c r="W4102" s="246"/>
      <c r="X4102" s="247"/>
      <c r="Y4102" s="248"/>
      <c r="Z4102" s="249"/>
      <c r="AA4102" s="249"/>
      <c r="AB4102" s="256"/>
      <c r="AC4102" s="256"/>
      <c r="AD4102" s="230"/>
      <c r="AE4102" s="251"/>
      <c r="AF4102" s="252"/>
      <c r="AG4102" s="255"/>
      <c r="AH4102" s="253"/>
      <c r="AI4102" s="230"/>
      <c r="AJ4102" s="230"/>
      <c r="AK4102" s="230"/>
      <c r="AL4102" s="230"/>
      <c r="AM4102" s="230"/>
      <c r="AN4102" s="230"/>
      <c r="AO4102" s="230"/>
      <c r="AP4102" s="230"/>
      <c r="AQ4102" s="230"/>
      <c r="AR4102" s="249"/>
      <c r="AS4102" s="230"/>
      <c r="AT4102" s="230"/>
      <c r="AU4102" s="230"/>
      <c r="AV4102" s="230"/>
      <c r="AW4102" s="230"/>
      <c r="AX4102" s="230"/>
      <c r="AY4102" s="230"/>
      <c r="AZ4102" s="230"/>
      <c r="BA4102" s="230"/>
      <c r="BB4102" s="230"/>
      <c r="BC4102" s="230"/>
      <c r="BD4102" s="230"/>
      <c r="BE4102" s="230"/>
      <c r="BF4102" s="230"/>
      <c r="BG4102" s="230"/>
      <c r="BH4102" s="230"/>
      <c r="BI4102" s="230"/>
      <c r="BJ4102" s="230"/>
      <c r="BK4102" s="230"/>
      <c r="BL4102" s="230"/>
      <c r="BM4102" s="230"/>
      <c r="BN4102" s="230"/>
      <c r="BO4102" s="230"/>
      <c r="BP4102" s="230"/>
      <c r="BQ4102" s="230"/>
      <c r="BR4102" s="230"/>
      <c r="BS4102" s="230"/>
      <c r="BT4102" s="230"/>
      <c r="BU4102" s="230"/>
      <c r="BV4102" s="230"/>
      <c r="BW4102" s="230"/>
      <c r="BX4102" s="230"/>
      <c r="BY4102" s="230"/>
      <c r="BZ4102" s="230"/>
      <c r="CA4102" s="230"/>
      <c r="CB4102" s="230"/>
      <c r="CC4102" s="230"/>
      <c r="CD4102" s="230"/>
      <c r="CE4102" s="230"/>
      <c r="CF4102" s="230"/>
      <c r="CG4102" s="230"/>
      <c r="CH4102" s="230"/>
      <c r="CI4102" s="230"/>
      <c r="CJ4102" s="230"/>
    </row>
    <row r="4103" spans="1:88" ht="14.25" customHeight="1">
      <c r="A4103" s="123"/>
      <c r="B4103" s="122"/>
      <c r="C4103" s="123"/>
      <c r="E4103" s="224"/>
      <c r="F4103" s="224"/>
      <c r="G4103" s="224"/>
      <c r="H4103" s="224"/>
      <c r="I4103" s="232"/>
      <c r="J4103" s="224"/>
      <c r="K4103" s="224"/>
      <c r="L4103" s="224"/>
      <c r="M4103" s="233"/>
      <c r="N4103" s="224"/>
      <c r="P4103" s="233"/>
      <c r="Q4103" s="154"/>
      <c r="R4103" s="154"/>
      <c r="S4103" s="154"/>
      <c r="T4103" s="154"/>
      <c r="U4103" s="236"/>
      <c r="V4103" s="225"/>
      <c r="W4103" s="246"/>
      <c r="X4103" s="247"/>
      <c r="Y4103" s="248"/>
      <c r="Z4103" s="249"/>
      <c r="AA4103" s="249"/>
      <c r="AB4103" s="256"/>
      <c r="AC4103" s="256"/>
      <c r="AD4103" s="230"/>
      <c r="AE4103" s="251"/>
      <c r="AF4103" s="252"/>
      <c r="AG4103" s="255"/>
      <c r="AH4103" s="253"/>
      <c r="AI4103" s="230"/>
      <c r="AJ4103" s="230"/>
      <c r="AK4103" s="230"/>
      <c r="AL4103" s="230"/>
      <c r="AM4103" s="230"/>
      <c r="AN4103" s="230"/>
      <c r="AO4103" s="230"/>
      <c r="AP4103" s="230"/>
      <c r="AQ4103" s="230"/>
      <c r="AR4103" s="249"/>
      <c r="AS4103" s="230"/>
      <c r="AT4103" s="230"/>
      <c r="AU4103" s="230"/>
      <c r="AV4103" s="230"/>
      <c r="AW4103" s="230"/>
      <c r="AX4103" s="230"/>
      <c r="AY4103" s="230"/>
      <c r="AZ4103" s="230"/>
      <c r="BA4103" s="230"/>
      <c r="BB4103" s="230"/>
      <c r="BC4103" s="230"/>
      <c r="BD4103" s="230"/>
      <c r="BE4103" s="230"/>
      <c r="BF4103" s="230"/>
      <c r="BG4103" s="230"/>
      <c r="BH4103" s="230"/>
      <c r="BI4103" s="230"/>
      <c r="BJ4103" s="230"/>
      <c r="BK4103" s="230"/>
      <c r="BL4103" s="230"/>
      <c r="BM4103" s="230"/>
      <c r="BN4103" s="230"/>
      <c r="BO4103" s="230"/>
      <c r="BP4103" s="230"/>
      <c r="BQ4103" s="230"/>
      <c r="BR4103" s="230"/>
      <c r="BS4103" s="230"/>
      <c r="BT4103" s="230"/>
      <c r="BU4103" s="230"/>
      <c r="BV4103" s="230"/>
      <c r="BW4103" s="230"/>
      <c r="BX4103" s="230"/>
      <c r="BY4103" s="230"/>
      <c r="BZ4103" s="230"/>
      <c r="CA4103" s="230"/>
      <c r="CB4103" s="230"/>
      <c r="CC4103" s="230"/>
      <c r="CD4103" s="230"/>
      <c r="CE4103" s="230"/>
      <c r="CF4103" s="230"/>
      <c r="CG4103" s="230"/>
      <c r="CH4103" s="230"/>
      <c r="CI4103" s="230"/>
      <c r="CJ4103" s="230"/>
    </row>
    <row r="4104" spans="1:88" ht="14.25" customHeight="1">
      <c r="A4104" s="123"/>
      <c r="B4104" s="122"/>
      <c r="C4104" s="123"/>
      <c r="E4104" s="224"/>
      <c r="F4104" s="224"/>
      <c r="G4104" s="224"/>
      <c r="H4104" s="224"/>
      <c r="I4104" s="232"/>
      <c r="J4104" s="224"/>
      <c r="K4104" s="224"/>
      <c r="L4104" s="224"/>
      <c r="M4104" s="233"/>
      <c r="N4104" s="224"/>
      <c r="P4104" s="233"/>
      <c r="Q4104" s="154"/>
      <c r="R4104" s="154"/>
      <c r="S4104" s="154"/>
      <c r="T4104" s="154"/>
      <c r="U4104" s="236"/>
      <c r="V4104" s="225"/>
      <c r="W4104" s="246"/>
      <c r="X4104" s="247"/>
      <c r="Y4104" s="248"/>
      <c r="Z4104" s="249"/>
      <c r="AA4104" s="249"/>
      <c r="AB4104" s="256"/>
      <c r="AC4104" s="256"/>
      <c r="AD4104" s="230"/>
      <c r="AE4104" s="251"/>
      <c r="AF4104" s="252"/>
      <c r="AG4104" s="255"/>
      <c r="AH4104" s="253"/>
      <c r="AI4104" s="230"/>
      <c r="AJ4104" s="230"/>
      <c r="AK4104" s="230"/>
      <c r="AL4104" s="230"/>
      <c r="AM4104" s="230"/>
      <c r="AN4104" s="230"/>
      <c r="AO4104" s="230"/>
      <c r="AP4104" s="230"/>
      <c r="AQ4104" s="230"/>
      <c r="AR4104" s="249"/>
      <c r="AS4104" s="230"/>
      <c r="AT4104" s="230"/>
      <c r="AU4104" s="230"/>
      <c r="AV4104" s="230"/>
      <c r="AW4104" s="230"/>
      <c r="AX4104" s="230"/>
      <c r="AY4104" s="230"/>
      <c r="AZ4104" s="230"/>
      <c r="BA4104" s="230"/>
      <c r="BB4104" s="230"/>
      <c r="BC4104" s="230"/>
      <c r="BD4104" s="230"/>
      <c r="BE4104" s="230"/>
      <c r="BF4104" s="230"/>
      <c r="BG4104" s="230"/>
      <c r="BH4104" s="230"/>
      <c r="BI4104" s="230"/>
      <c r="BJ4104" s="230"/>
      <c r="BK4104" s="230"/>
      <c r="BL4104" s="230"/>
      <c r="BM4104" s="230"/>
      <c r="BN4104" s="230"/>
      <c r="BO4104" s="230"/>
      <c r="BP4104" s="230"/>
      <c r="BQ4104" s="230"/>
      <c r="BR4104" s="230"/>
      <c r="BS4104" s="230"/>
      <c r="BT4104" s="230"/>
      <c r="BU4104" s="230"/>
      <c r="BV4104" s="230"/>
      <c r="BW4104" s="230"/>
      <c r="BX4104" s="230"/>
      <c r="BY4104" s="230"/>
      <c r="BZ4104" s="230"/>
      <c r="CA4104" s="230"/>
      <c r="CB4104" s="230"/>
      <c r="CC4104" s="230"/>
      <c r="CD4104" s="230"/>
      <c r="CE4104" s="230"/>
      <c r="CF4104" s="230"/>
      <c r="CG4104" s="230"/>
      <c r="CH4104" s="230"/>
      <c r="CI4104" s="230"/>
      <c r="CJ4104" s="230"/>
    </row>
    <row r="4105" spans="1:88" ht="14.25" customHeight="1">
      <c r="A4105" s="123"/>
      <c r="B4105" s="122"/>
      <c r="C4105" s="123"/>
      <c r="E4105" s="224"/>
      <c r="F4105" s="224"/>
      <c r="G4105" s="224"/>
      <c r="H4105" s="224"/>
      <c r="I4105" s="232"/>
      <c r="J4105" s="224"/>
      <c r="K4105" s="224"/>
      <c r="L4105" s="224"/>
      <c r="M4105" s="233"/>
      <c r="N4105" s="224"/>
      <c r="P4105" s="233"/>
      <c r="Q4105" s="154"/>
      <c r="R4105" s="154"/>
      <c r="S4105" s="154"/>
      <c r="T4105" s="154"/>
      <c r="U4105" s="236"/>
      <c r="V4105" s="225"/>
      <c r="W4105" s="246"/>
      <c r="X4105" s="247"/>
      <c r="Y4105" s="248"/>
      <c r="Z4105" s="249"/>
      <c r="AA4105" s="249"/>
      <c r="AB4105" s="256"/>
      <c r="AC4105" s="256"/>
      <c r="AD4105" s="230"/>
      <c r="AE4105" s="251"/>
      <c r="AF4105" s="252"/>
      <c r="AG4105" s="255"/>
      <c r="AH4105" s="253"/>
      <c r="AI4105" s="230"/>
      <c r="AJ4105" s="230"/>
      <c r="AK4105" s="230"/>
      <c r="AL4105" s="230"/>
      <c r="AM4105" s="230"/>
      <c r="AN4105" s="230"/>
      <c r="AO4105" s="230"/>
      <c r="AP4105" s="230"/>
      <c r="AQ4105" s="230"/>
      <c r="AR4105" s="249"/>
      <c r="AS4105" s="230"/>
      <c r="AT4105" s="230"/>
      <c r="AU4105" s="230"/>
      <c r="AV4105" s="230"/>
      <c r="AW4105" s="230"/>
      <c r="AX4105" s="230"/>
      <c r="AY4105" s="230"/>
      <c r="AZ4105" s="230"/>
      <c r="BA4105" s="230"/>
      <c r="BB4105" s="230"/>
      <c r="BC4105" s="230"/>
      <c r="BD4105" s="230"/>
      <c r="BE4105" s="230"/>
      <c r="BF4105" s="230"/>
      <c r="BG4105" s="230"/>
      <c r="BH4105" s="230"/>
      <c r="BI4105" s="230"/>
      <c r="BJ4105" s="230"/>
      <c r="BK4105" s="230"/>
      <c r="BL4105" s="230"/>
      <c r="BM4105" s="230"/>
      <c r="BN4105" s="230"/>
      <c r="BO4105" s="230"/>
      <c r="BP4105" s="230"/>
      <c r="BQ4105" s="230"/>
      <c r="BR4105" s="230"/>
      <c r="BS4105" s="230"/>
      <c r="BT4105" s="230"/>
      <c r="BU4105" s="230"/>
      <c r="BV4105" s="230"/>
      <c r="BW4105" s="230"/>
      <c r="BX4105" s="230"/>
      <c r="BY4105" s="230"/>
      <c r="BZ4105" s="230"/>
      <c r="CA4105" s="230"/>
      <c r="CB4105" s="230"/>
      <c r="CC4105" s="230"/>
      <c r="CD4105" s="230"/>
      <c r="CE4105" s="230"/>
      <c r="CF4105" s="230"/>
      <c r="CG4105" s="230"/>
      <c r="CH4105" s="230"/>
      <c r="CI4105" s="230"/>
      <c r="CJ4105" s="230"/>
    </row>
    <row r="4106" spans="1:88" ht="14.25" customHeight="1">
      <c r="A4106" s="123"/>
      <c r="B4106" s="122"/>
      <c r="C4106" s="123"/>
      <c r="E4106" s="224"/>
      <c r="F4106" s="224"/>
      <c r="G4106" s="224"/>
      <c r="H4106" s="224"/>
      <c r="I4106" s="232"/>
      <c r="J4106" s="224"/>
      <c r="K4106" s="224"/>
      <c r="L4106" s="224"/>
      <c r="M4106" s="233"/>
      <c r="N4106" s="224"/>
      <c r="P4106" s="233"/>
      <c r="Q4106" s="154"/>
      <c r="R4106" s="154"/>
      <c r="S4106" s="154"/>
      <c r="T4106" s="154"/>
      <c r="U4106" s="236"/>
      <c r="V4106" s="225"/>
      <c r="W4106" s="246"/>
      <c r="X4106" s="247"/>
      <c r="Y4106" s="248"/>
      <c r="Z4106" s="249"/>
      <c r="AA4106" s="249"/>
      <c r="AB4106" s="256"/>
      <c r="AC4106" s="256"/>
      <c r="AD4106" s="230"/>
      <c r="AE4106" s="251"/>
      <c r="AF4106" s="252"/>
      <c r="AG4106" s="255"/>
      <c r="AH4106" s="253"/>
      <c r="AI4106" s="230"/>
      <c r="AJ4106" s="230"/>
      <c r="AK4106" s="230"/>
      <c r="AL4106" s="230"/>
      <c r="AM4106" s="230"/>
      <c r="AN4106" s="230"/>
      <c r="AO4106" s="230"/>
      <c r="AP4106" s="230"/>
      <c r="AQ4106" s="230"/>
      <c r="AR4106" s="249"/>
      <c r="AS4106" s="230"/>
      <c r="AT4106" s="230"/>
      <c r="AU4106" s="230"/>
      <c r="AV4106" s="230"/>
      <c r="AW4106" s="230"/>
      <c r="AX4106" s="230"/>
      <c r="AY4106" s="230"/>
      <c r="AZ4106" s="230"/>
      <c r="BA4106" s="230"/>
      <c r="BB4106" s="230"/>
      <c r="BC4106" s="230"/>
      <c r="BD4106" s="230"/>
      <c r="BE4106" s="230"/>
      <c r="BF4106" s="230"/>
      <c r="BG4106" s="230"/>
      <c r="BH4106" s="230"/>
      <c r="BI4106" s="230"/>
      <c r="BJ4106" s="230"/>
      <c r="BK4106" s="230"/>
      <c r="BL4106" s="230"/>
      <c r="BM4106" s="230"/>
      <c r="BN4106" s="230"/>
      <c r="BO4106" s="230"/>
      <c r="BP4106" s="230"/>
      <c r="BQ4106" s="230"/>
      <c r="BR4106" s="230"/>
      <c r="BS4106" s="230"/>
      <c r="BT4106" s="230"/>
      <c r="BU4106" s="230"/>
      <c r="BV4106" s="230"/>
      <c r="BW4106" s="230"/>
      <c r="BX4106" s="230"/>
      <c r="BY4106" s="230"/>
      <c r="BZ4106" s="230"/>
      <c r="CA4106" s="230"/>
      <c r="CB4106" s="230"/>
      <c r="CC4106" s="230"/>
      <c r="CD4106" s="230"/>
      <c r="CE4106" s="230"/>
      <c r="CF4106" s="230"/>
      <c r="CG4106" s="230"/>
      <c r="CH4106" s="230"/>
      <c r="CI4106" s="230"/>
      <c r="CJ4106" s="230"/>
    </row>
    <row r="4107" spans="1:88" ht="14.25" customHeight="1">
      <c r="A4107" s="123"/>
      <c r="B4107" s="122"/>
      <c r="C4107" s="123"/>
      <c r="E4107" s="224"/>
      <c r="F4107" s="224"/>
      <c r="G4107" s="224"/>
      <c r="H4107" s="224"/>
      <c r="I4107" s="232"/>
      <c r="J4107" s="224"/>
      <c r="K4107" s="224"/>
      <c r="L4107" s="224"/>
      <c r="M4107" s="233"/>
      <c r="N4107" s="224"/>
      <c r="P4107" s="233"/>
      <c r="Q4107" s="154"/>
      <c r="R4107" s="154"/>
      <c r="S4107" s="154"/>
      <c r="T4107" s="154"/>
      <c r="U4107" s="236"/>
      <c r="V4107" s="225"/>
      <c r="W4107" s="246"/>
      <c r="X4107" s="247"/>
      <c r="Y4107" s="248"/>
      <c r="Z4107" s="249"/>
      <c r="AA4107" s="249"/>
      <c r="AB4107" s="256"/>
      <c r="AC4107" s="256"/>
      <c r="AD4107" s="230"/>
      <c r="AE4107" s="251"/>
      <c r="AF4107" s="252"/>
      <c r="AG4107" s="255"/>
      <c r="AH4107" s="253"/>
      <c r="AI4107" s="230"/>
      <c r="AJ4107" s="230"/>
      <c r="AK4107" s="230"/>
      <c r="AL4107" s="230"/>
      <c r="AM4107" s="230"/>
      <c r="AN4107" s="230"/>
      <c r="AO4107" s="230"/>
      <c r="AP4107" s="230"/>
      <c r="AQ4107" s="230"/>
      <c r="AR4107" s="249"/>
      <c r="AS4107" s="230"/>
      <c r="AT4107" s="230"/>
      <c r="AU4107" s="230"/>
      <c r="AV4107" s="230"/>
      <c r="AW4107" s="230"/>
      <c r="AX4107" s="230"/>
      <c r="AY4107" s="230"/>
      <c r="AZ4107" s="230"/>
      <c r="BA4107" s="230"/>
      <c r="BB4107" s="230"/>
      <c r="BC4107" s="230"/>
      <c r="BD4107" s="230"/>
      <c r="BE4107" s="230"/>
      <c r="BF4107" s="230"/>
      <c r="BG4107" s="230"/>
      <c r="BH4107" s="230"/>
      <c r="BI4107" s="230"/>
      <c r="BJ4107" s="230"/>
      <c r="BK4107" s="230"/>
      <c r="BL4107" s="230"/>
      <c r="BM4107" s="230"/>
      <c r="BN4107" s="230"/>
      <c r="BO4107" s="230"/>
      <c r="BP4107" s="230"/>
      <c r="BQ4107" s="230"/>
      <c r="BR4107" s="230"/>
      <c r="BS4107" s="230"/>
      <c r="BT4107" s="230"/>
      <c r="BU4107" s="230"/>
      <c r="BV4107" s="230"/>
      <c r="BW4107" s="230"/>
      <c r="BX4107" s="230"/>
      <c r="BY4107" s="230"/>
      <c r="BZ4107" s="230"/>
      <c r="CA4107" s="230"/>
      <c r="CB4107" s="230"/>
      <c r="CC4107" s="230"/>
      <c r="CD4107" s="230"/>
      <c r="CE4107" s="230"/>
      <c r="CF4107" s="230"/>
      <c r="CG4107" s="230"/>
      <c r="CH4107" s="230"/>
      <c r="CI4107" s="230"/>
      <c r="CJ4107" s="230"/>
    </row>
    <row r="4108" spans="1:88" ht="14.25" customHeight="1">
      <c r="A4108" s="123"/>
      <c r="B4108" s="122"/>
      <c r="C4108" s="123"/>
      <c r="E4108" s="224"/>
      <c r="F4108" s="224"/>
      <c r="G4108" s="224"/>
      <c r="H4108" s="224"/>
      <c r="I4108" s="232"/>
      <c r="J4108" s="224"/>
      <c r="K4108" s="224"/>
      <c r="L4108" s="224"/>
      <c r="M4108" s="233"/>
      <c r="N4108" s="224"/>
      <c r="P4108" s="233"/>
      <c r="Q4108" s="154"/>
      <c r="R4108" s="154"/>
      <c r="S4108" s="154"/>
      <c r="T4108" s="154"/>
      <c r="U4108" s="236"/>
      <c r="V4108" s="225"/>
      <c r="W4108" s="246"/>
      <c r="X4108" s="247"/>
      <c r="Y4108" s="248"/>
      <c r="Z4108" s="249"/>
      <c r="AA4108" s="249"/>
      <c r="AB4108" s="256"/>
      <c r="AC4108" s="256"/>
      <c r="AD4108" s="230"/>
      <c r="AE4108" s="251"/>
      <c r="AF4108" s="252"/>
      <c r="AG4108" s="255"/>
      <c r="AH4108" s="253"/>
      <c r="AI4108" s="230"/>
      <c r="AJ4108" s="230"/>
      <c r="AK4108" s="230"/>
      <c r="AL4108" s="230"/>
      <c r="AM4108" s="230"/>
      <c r="AN4108" s="230"/>
      <c r="AO4108" s="230"/>
      <c r="AP4108" s="230"/>
      <c r="AQ4108" s="230"/>
      <c r="AR4108" s="249"/>
      <c r="AS4108" s="230"/>
      <c r="AT4108" s="230"/>
      <c r="AU4108" s="230"/>
      <c r="AV4108" s="230"/>
      <c r="AW4108" s="230"/>
      <c r="AX4108" s="230"/>
      <c r="AY4108" s="230"/>
      <c r="AZ4108" s="230"/>
      <c r="BA4108" s="230"/>
      <c r="BB4108" s="230"/>
      <c r="BC4108" s="230"/>
      <c r="BD4108" s="230"/>
      <c r="BE4108" s="230"/>
      <c r="BF4108" s="230"/>
      <c r="BG4108" s="230"/>
      <c r="BH4108" s="230"/>
      <c r="BI4108" s="230"/>
      <c r="BJ4108" s="230"/>
      <c r="BK4108" s="230"/>
      <c r="BL4108" s="230"/>
      <c r="BM4108" s="230"/>
      <c r="BN4108" s="230"/>
      <c r="BO4108" s="230"/>
      <c r="BP4108" s="230"/>
      <c r="BQ4108" s="230"/>
      <c r="BR4108" s="230"/>
      <c r="BS4108" s="230"/>
      <c r="BT4108" s="230"/>
      <c r="BU4108" s="230"/>
      <c r="BV4108" s="230"/>
      <c r="BW4108" s="230"/>
      <c r="BX4108" s="230"/>
      <c r="BY4108" s="230"/>
      <c r="BZ4108" s="230"/>
      <c r="CA4108" s="230"/>
      <c r="CB4108" s="230"/>
      <c r="CC4108" s="230"/>
      <c r="CD4108" s="230"/>
      <c r="CE4108" s="230"/>
      <c r="CF4108" s="230"/>
      <c r="CG4108" s="230"/>
      <c r="CH4108" s="230"/>
      <c r="CI4108" s="230"/>
      <c r="CJ4108" s="230"/>
    </row>
    <row r="4109" spans="1:88" ht="14.25" customHeight="1">
      <c r="A4109" s="123"/>
      <c r="B4109" s="122"/>
      <c r="C4109" s="123"/>
      <c r="E4109" s="224"/>
      <c r="F4109" s="224"/>
      <c r="G4109" s="224"/>
      <c r="H4109" s="224"/>
      <c r="I4109" s="232"/>
      <c r="J4109" s="224"/>
      <c r="K4109" s="224"/>
      <c r="L4109" s="224"/>
      <c r="M4109" s="233"/>
      <c r="N4109" s="224"/>
      <c r="P4109" s="233"/>
      <c r="Q4109" s="154"/>
      <c r="R4109" s="154"/>
      <c r="S4109" s="154"/>
      <c r="T4109" s="154"/>
      <c r="U4109" s="236"/>
      <c r="V4109" s="225"/>
      <c r="W4109" s="246"/>
      <c r="X4109" s="247"/>
      <c r="Y4109" s="248"/>
      <c r="Z4109" s="249"/>
      <c r="AA4109" s="249"/>
      <c r="AB4109" s="256"/>
      <c r="AC4109" s="256"/>
      <c r="AD4109" s="230"/>
      <c r="AE4109" s="251"/>
      <c r="AF4109" s="252"/>
      <c r="AG4109" s="255"/>
      <c r="AH4109" s="253"/>
      <c r="AI4109" s="230"/>
      <c r="AJ4109" s="230"/>
      <c r="AK4109" s="230"/>
      <c r="AL4109" s="230"/>
      <c r="AM4109" s="230"/>
      <c r="AN4109" s="230"/>
      <c r="AO4109" s="230"/>
      <c r="AP4109" s="230"/>
      <c r="AQ4109" s="230"/>
      <c r="AR4109" s="249"/>
      <c r="AS4109" s="230"/>
      <c r="AT4109" s="230"/>
      <c r="AU4109" s="230"/>
      <c r="AV4109" s="230"/>
      <c r="AW4109" s="230"/>
      <c r="AX4109" s="230"/>
      <c r="AY4109" s="230"/>
      <c r="AZ4109" s="230"/>
      <c r="BA4109" s="230"/>
      <c r="BB4109" s="230"/>
      <c r="BC4109" s="230"/>
      <c r="BD4109" s="230"/>
      <c r="BE4109" s="230"/>
      <c r="BF4109" s="230"/>
      <c r="BG4109" s="230"/>
      <c r="BH4109" s="230"/>
      <c r="BI4109" s="230"/>
      <c r="BJ4109" s="230"/>
      <c r="BK4109" s="230"/>
      <c r="BL4109" s="230"/>
      <c r="BM4109" s="230"/>
      <c r="BN4109" s="230"/>
      <c r="BO4109" s="230"/>
      <c r="BP4109" s="230"/>
      <c r="BQ4109" s="230"/>
      <c r="BR4109" s="230"/>
      <c r="BS4109" s="230"/>
      <c r="BT4109" s="230"/>
      <c r="BU4109" s="230"/>
      <c r="BV4109" s="230"/>
      <c r="BW4109" s="230"/>
      <c r="BX4109" s="230"/>
      <c r="BY4109" s="230"/>
      <c r="BZ4109" s="230"/>
      <c r="CA4109" s="230"/>
      <c r="CB4109" s="230"/>
      <c r="CC4109" s="230"/>
      <c r="CD4109" s="230"/>
      <c r="CE4109" s="230"/>
      <c r="CF4109" s="230"/>
      <c r="CG4109" s="230"/>
      <c r="CH4109" s="230"/>
      <c r="CI4109" s="230"/>
      <c r="CJ4109" s="230"/>
    </row>
    <row r="4110" spans="1:88" ht="14.25" customHeight="1">
      <c r="A4110" s="123"/>
      <c r="B4110" s="122"/>
      <c r="C4110" s="123"/>
      <c r="E4110" s="224"/>
      <c r="F4110" s="224"/>
      <c r="G4110" s="224"/>
      <c r="H4110" s="224"/>
      <c r="I4110" s="232"/>
      <c r="J4110" s="224"/>
      <c r="K4110" s="224"/>
      <c r="L4110" s="224"/>
      <c r="M4110" s="233"/>
      <c r="N4110" s="224"/>
      <c r="P4110" s="233"/>
      <c r="Q4110" s="154"/>
      <c r="R4110" s="154"/>
      <c r="S4110" s="154"/>
      <c r="T4110" s="154"/>
      <c r="U4110" s="236"/>
      <c r="V4110" s="225"/>
      <c r="W4110" s="246"/>
      <c r="X4110" s="247"/>
      <c r="Y4110" s="248"/>
      <c r="Z4110" s="249"/>
      <c r="AA4110" s="249"/>
      <c r="AB4110" s="256"/>
      <c r="AC4110" s="256"/>
      <c r="AD4110" s="230"/>
      <c r="AE4110" s="251"/>
      <c r="AF4110" s="252"/>
      <c r="AG4110" s="255"/>
      <c r="AH4110" s="253"/>
      <c r="AI4110" s="230"/>
      <c r="AJ4110" s="230"/>
      <c r="AK4110" s="230"/>
      <c r="AL4110" s="230"/>
      <c r="AM4110" s="230"/>
      <c r="AN4110" s="230"/>
      <c r="AO4110" s="230"/>
      <c r="AP4110" s="230"/>
      <c r="AQ4110" s="230"/>
      <c r="AR4110" s="249"/>
      <c r="AS4110" s="230"/>
      <c r="AT4110" s="230"/>
      <c r="AU4110" s="230"/>
      <c r="AV4110" s="230"/>
      <c r="AW4110" s="230"/>
      <c r="AX4110" s="230"/>
      <c r="AY4110" s="230"/>
      <c r="AZ4110" s="230"/>
      <c r="BA4110" s="230"/>
      <c r="BB4110" s="230"/>
      <c r="BC4110" s="230"/>
      <c r="BD4110" s="230"/>
      <c r="BE4110" s="230"/>
      <c r="BF4110" s="230"/>
      <c r="BG4110" s="230"/>
      <c r="BH4110" s="230"/>
      <c r="BI4110" s="230"/>
      <c r="BJ4110" s="230"/>
      <c r="BK4110" s="230"/>
      <c r="BL4110" s="230"/>
      <c r="BM4110" s="230"/>
      <c r="BN4110" s="230"/>
      <c r="BO4110" s="230"/>
      <c r="BP4110" s="230"/>
      <c r="BQ4110" s="230"/>
      <c r="BR4110" s="230"/>
      <c r="BS4110" s="230"/>
      <c r="BT4110" s="230"/>
      <c r="BU4110" s="230"/>
      <c r="BV4110" s="230"/>
      <c r="BW4110" s="230"/>
      <c r="BX4110" s="230"/>
      <c r="BY4110" s="230"/>
      <c r="BZ4110" s="230"/>
      <c r="CA4110" s="230"/>
      <c r="CB4110" s="230"/>
      <c r="CC4110" s="230"/>
      <c r="CD4110" s="230"/>
      <c r="CE4110" s="230"/>
      <c r="CF4110" s="230"/>
      <c r="CG4110" s="230"/>
      <c r="CH4110" s="230"/>
      <c r="CI4110" s="230"/>
      <c r="CJ4110" s="230"/>
    </row>
    <row r="4111" spans="1:88" ht="14.25" customHeight="1">
      <c r="A4111" s="123"/>
      <c r="B4111" s="122"/>
      <c r="C4111" s="123"/>
      <c r="E4111" s="224"/>
      <c r="F4111" s="224"/>
      <c r="G4111" s="224"/>
      <c r="H4111" s="224"/>
      <c r="I4111" s="232"/>
      <c r="J4111" s="224"/>
      <c r="K4111" s="224"/>
      <c r="L4111" s="224"/>
      <c r="M4111" s="233"/>
      <c r="N4111" s="224"/>
      <c r="P4111" s="233"/>
      <c r="Q4111" s="154"/>
      <c r="R4111" s="154"/>
      <c r="S4111" s="154"/>
      <c r="T4111" s="154"/>
      <c r="U4111" s="236"/>
      <c r="V4111" s="225"/>
      <c r="W4111" s="246"/>
      <c r="X4111" s="247"/>
      <c r="Y4111" s="248"/>
      <c r="Z4111" s="249"/>
      <c r="AA4111" s="249"/>
      <c r="AB4111" s="256"/>
      <c r="AC4111" s="256"/>
      <c r="AD4111" s="230"/>
      <c r="AE4111" s="251"/>
      <c r="AF4111" s="252"/>
      <c r="AG4111" s="255"/>
      <c r="AH4111" s="253"/>
      <c r="AI4111" s="230"/>
      <c r="AJ4111" s="230"/>
      <c r="AK4111" s="230"/>
      <c r="AL4111" s="230"/>
      <c r="AM4111" s="230"/>
      <c r="AN4111" s="230"/>
      <c r="AO4111" s="230"/>
      <c r="AP4111" s="230"/>
      <c r="AQ4111" s="230"/>
      <c r="AR4111" s="249"/>
      <c r="AS4111" s="230"/>
      <c r="AT4111" s="230"/>
      <c r="AU4111" s="230"/>
      <c r="AV4111" s="230"/>
      <c r="AW4111" s="230"/>
      <c r="AX4111" s="230"/>
      <c r="AY4111" s="230"/>
      <c r="AZ4111" s="230"/>
      <c r="BA4111" s="230"/>
      <c r="BB4111" s="230"/>
      <c r="BC4111" s="230"/>
      <c r="BD4111" s="230"/>
      <c r="BE4111" s="230"/>
      <c r="BF4111" s="230"/>
      <c r="BG4111" s="230"/>
      <c r="BH4111" s="230"/>
      <c r="BI4111" s="230"/>
      <c r="BJ4111" s="230"/>
      <c r="BK4111" s="230"/>
      <c r="BL4111" s="230"/>
      <c r="BM4111" s="230"/>
      <c r="BN4111" s="230"/>
      <c r="BO4111" s="230"/>
      <c r="BP4111" s="230"/>
      <c r="BQ4111" s="230"/>
      <c r="BR4111" s="230"/>
      <c r="BS4111" s="230"/>
      <c r="BT4111" s="230"/>
      <c r="BU4111" s="230"/>
      <c r="BV4111" s="230"/>
      <c r="BW4111" s="230"/>
      <c r="BX4111" s="230"/>
      <c r="BY4111" s="230"/>
      <c r="BZ4111" s="230"/>
      <c r="CA4111" s="230"/>
      <c r="CB4111" s="230"/>
      <c r="CC4111" s="230"/>
      <c r="CD4111" s="230"/>
      <c r="CE4111" s="230"/>
      <c r="CF4111" s="230"/>
      <c r="CG4111" s="230"/>
      <c r="CH4111" s="230"/>
      <c r="CI4111" s="230"/>
      <c r="CJ4111" s="230"/>
    </row>
    <row r="4112" spans="1:88" ht="14.25" customHeight="1">
      <c r="A4112" s="123"/>
      <c r="B4112" s="122"/>
      <c r="C4112" s="123"/>
      <c r="E4112" s="224"/>
      <c r="F4112" s="224"/>
      <c r="G4112" s="224"/>
      <c r="H4112" s="224"/>
      <c r="I4112" s="232"/>
      <c r="J4112" s="224"/>
      <c r="K4112" s="224"/>
      <c r="L4112" s="224"/>
      <c r="M4112" s="233"/>
      <c r="N4112" s="224"/>
      <c r="P4112" s="233"/>
      <c r="Q4112" s="154"/>
      <c r="R4112" s="154"/>
      <c r="S4112" s="154"/>
      <c r="T4112" s="154"/>
      <c r="U4112" s="236"/>
      <c r="V4112" s="225"/>
      <c r="W4112" s="246"/>
      <c r="X4112" s="247"/>
      <c r="Y4112" s="248"/>
      <c r="Z4112" s="249"/>
      <c r="AA4112" s="249"/>
      <c r="AB4112" s="256"/>
      <c r="AC4112" s="256"/>
      <c r="AD4112" s="230"/>
      <c r="AE4112" s="251"/>
      <c r="AF4112" s="252"/>
      <c r="AG4112" s="255"/>
      <c r="AH4112" s="253"/>
      <c r="AI4112" s="230"/>
      <c r="AJ4112" s="230"/>
      <c r="AK4112" s="230"/>
      <c r="AL4112" s="230"/>
      <c r="AM4112" s="230"/>
      <c r="AN4112" s="230"/>
      <c r="AO4112" s="230"/>
      <c r="AP4112" s="230"/>
      <c r="AQ4112" s="230"/>
      <c r="AR4112" s="249"/>
      <c r="AS4112" s="230"/>
      <c r="AT4112" s="230"/>
      <c r="AU4112" s="230"/>
      <c r="AV4112" s="230"/>
      <c r="AW4112" s="230"/>
      <c r="AX4112" s="230"/>
      <c r="AY4112" s="230"/>
      <c r="AZ4112" s="230"/>
      <c r="BA4112" s="230"/>
      <c r="BB4112" s="230"/>
      <c r="BC4112" s="230"/>
      <c r="BD4112" s="230"/>
      <c r="BE4112" s="230"/>
      <c r="BF4112" s="230"/>
      <c r="BG4112" s="230"/>
      <c r="BH4112" s="230"/>
      <c r="BI4112" s="230"/>
      <c r="BJ4112" s="230"/>
      <c r="BK4112" s="230"/>
      <c r="BL4112" s="230"/>
      <c r="BM4112" s="230"/>
      <c r="BN4112" s="230"/>
      <c r="BO4112" s="230"/>
      <c r="BP4112" s="230"/>
      <c r="BQ4112" s="230"/>
      <c r="BR4112" s="230"/>
      <c r="BS4112" s="230"/>
      <c r="BT4112" s="230"/>
      <c r="BU4112" s="230"/>
      <c r="BV4112" s="230"/>
      <c r="BW4112" s="230"/>
      <c r="BX4112" s="230"/>
      <c r="BY4112" s="230"/>
      <c r="BZ4112" s="230"/>
      <c r="CA4112" s="230"/>
      <c r="CB4112" s="230"/>
      <c r="CC4112" s="230"/>
      <c r="CD4112" s="230"/>
      <c r="CE4112" s="230"/>
      <c r="CF4112" s="230"/>
      <c r="CG4112" s="230"/>
      <c r="CH4112" s="230"/>
      <c r="CI4112" s="230"/>
      <c r="CJ4112" s="230"/>
    </row>
    <row r="4113" spans="1:88" ht="14.25" customHeight="1">
      <c r="A4113" s="123"/>
      <c r="B4113" s="122"/>
      <c r="C4113" s="123"/>
      <c r="E4113" s="224"/>
      <c r="F4113" s="224"/>
      <c r="G4113" s="224"/>
      <c r="H4113" s="224"/>
      <c r="I4113" s="232"/>
      <c r="J4113" s="224"/>
      <c r="K4113" s="224"/>
      <c r="L4113" s="224"/>
      <c r="M4113" s="233"/>
      <c r="N4113" s="224"/>
      <c r="P4113" s="233"/>
      <c r="Q4113" s="154"/>
      <c r="R4113" s="154"/>
      <c r="S4113" s="154"/>
      <c r="T4113" s="154"/>
      <c r="U4113" s="236"/>
      <c r="V4113" s="225"/>
      <c r="W4113" s="246"/>
      <c r="X4113" s="247"/>
      <c r="Y4113" s="248"/>
      <c r="Z4113" s="249"/>
      <c r="AA4113" s="249"/>
      <c r="AB4113" s="256"/>
      <c r="AC4113" s="256"/>
      <c r="AD4113" s="230"/>
      <c r="AE4113" s="251"/>
      <c r="AF4113" s="252"/>
      <c r="AG4113" s="255"/>
      <c r="AH4113" s="253"/>
      <c r="AI4113" s="230"/>
      <c r="AJ4113" s="230"/>
      <c r="AK4113" s="230"/>
      <c r="AL4113" s="230"/>
      <c r="AM4113" s="230"/>
      <c r="AN4113" s="230"/>
      <c r="AO4113" s="230"/>
      <c r="AP4113" s="230"/>
      <c r="AQ4113" s="230"/>
      <c r="AR4113" s="249"/>
      <c r="AS4113" s="230"/>
      <c r="AT4113" s="230"/>
      <c r="AU4113" s="230"/>
      <c r="AV4113" s="230"/>
      <c r="AW4113" s="230"/>
      <c r="AX4113" s="230"/>
      <c r="AY4113" s="230"/>
      <c r="AZ4113" s="230"/>
      <c r="BA4113" s="230"/>
      <c r="BB4113" s="230"/>
      <c r="BC4113" s="230"/>
      <c r="BD4113" s="230"/>
      <c r="BE4113" s="230"/>
      <c r="BF4113" s="230"/>
      <c r="BG4113" s="230"/>
      <c r="BH4113" s="230"/>
      <c r="BI4113" s="230"/>
      <c r="BJ4113" s="230"/>
      <c r="BK4113" s="230"/>
      <c r="BL4113" s="230"/>
      <c r="BM4113" s="230"/>
      <c r="BN4113" s="230"/>
      <c r="BO4113" s="230"/>
      <c r="BP4113" s="230"/>
      <c r="BQ4113" s="230"/>
      <c r="BR4113" s="230"/>
      <c r="BS4113" s="230"/>
      <c r="BT4113" s="230"/>
      <c r="BU4113" s="230"/>
      <c r="BV4113" s="230"/>
      <c r="BW4113" s="230"/>
      <c r="BX4113" s="230"/>
      <c r="BY4113" s="230"/>
      <c r="BZ4113" s="230"/>
      <c r="CA4113" s="230"/>
      <c r="CB4113" s="230"/>
      <c r="CC4113" s="230"/>
      <c r="CD4113" s="230"/>
      <c r="CE4113" s="230"/>
      <c r="CF4113" s="230"/>
      <c r="CG4113" s="230"/>
      <c r="CH4113" s="230"/>
      <c r="CI4113" s="230"/>
      <c r="CJ4113" s="230"/>
    </row>
    <row r="4114" spans="1:88" ht="14.25" customHeight="1">
      <c r="A4114" s="123"/>
      <c r="B4114" s="122"/>
      <c r="C4114" s="123"/>
      <c r="E4114" s="224"/>
      <c r="F4114" s="224"/>
      <c r="G4114" s="224"/>
      <c r="H4114" s="224"/>
      <c r="I4114" s="232"/>
      <c r="J4114" s="224"/>
      <c r="K4114" s="224"/>
      <c r="L4114" s="224"/>
      <c r="M4114" s="233"/>
      <c r="N4114" s="224"/>
      <c r="P4114" s="233"/>
      <c r="Q4114" s="154"/>
      <c r="R4114" s="154"/>
      <c r="S4114" s="154"/>
      <c r="T4114" s="154"/>
      <c r="U4114" s="236"/>
      <c r="V4114" s="225"/>
      <c r="W4114" s="246"/>
      <c r="X4114" s="247"/>
      <c r="Y4114" s="248"/>
      <c r="Z4114" s="249"/>
      <c r="AA4114" s="249"/>
      <c r="AB4114" s="256"/>
      <c r="AC4114" s="256"/>
      <c r="AD4114" s="230"/>
      <c r="AE4114" s="251"/>
      <c r="AF4114" s="252"/>
      <c r="AG4114" s="255"/>
      <c r="AH4114" s="253"/>
      <c r="AI4114" s="230"/>
      <c r="AJ4114" s="230"/>
      <c r="AK4114" s="230"/>
      <c r="AL4114" s="230"/>
      <c r="AM4114" s="230"/>
      <c r="AN4114" s="230"/>
      <c r="AO4114" s="230"/>
      <c r="AP4114" s="230"/>
      <c r="AQ4114" s="230"/>
      <c r="AR4114" s="249"/>
      <c r="AS4114" s="230"/>
      <c r="AT4114" s="230"/>
      <c r="AU4114" s="230"/>
      <c r="AV4114" s="230"/>
      <c r="AW4114" s="230"/>
      <c r="AX4114" s="230"/>
      <c r="AY4114" s="230"/>
      <c r="AZ4114" s="230"/>
      <c r="BA4114" s="230"/>
      <c r="BB4114" s="230"/>
      <c r="BC4114" s="230"/>
      <c r="BD4114" s="230"/>
      <c r="BE4114" s="230"/>
      <c r="BF4114" s="230"/>
      <c r="BG4114" s="230"/>
      <c r="BH4114" s="230"/>
      <c r="BI4114" s="230"/>
      <c r="BJ4114" s="230"/>
      <c r="BK4114" s="230"/>
      <c r="BL4114" s="230"/>
      <c r="BM4114" s="230"/>
      <c r="BN4114" s="230"/>
      <c r="BO4114" s="230"/>
      <c r="BP4114" s="230"/>
      <c r="BQ4114" s="230"/>
      <c r="BR4114" s="230"/>
      <c r="BS4114" s="230"/>
      <c r="BT4114" s="230"/>
      <c r="BU4114" s="230"/>
      <c r="BV4114" s="230"/>
      <c r="BW4114" s="230"/>
      <c r="BX4114" s="230"/>
      <c r="BY4114" s="230"/>
      <c r="BZ4114" s="230"/>
      <c r="CA4114" s="230"/>
      <c r="CB4114" s="230"/>
      <c r="CC4114" s="230"/>
      <c r="CD4114" s="230"/>
      <c r="CE4114" s="230"/>
      <c r="CF4114" s="230"/>
      <c r="CG4114" s="230"/>
      <c r="CH4114" s="230"/>
      <c r="CI4114" s="230"/>
      <c r="CJ4114" s="230"/>
    </row>
    <row r="4115" spans="1:88" ht="14.25" customHeight="1">
      <c r="A4115" s="123"/>
      <c r="B4115" s="122"/>
      <c r="C4115" s="123"/>
      <c r="E4115" s="224"/>
      <c r="F4115" s="224"/>
      <c r="G4115" s="224"/>
      <c r="H4115" s="224"/>
      <c r="I4115" s="232"/>
      <c r="J4115" s="224"/>
      <c r="K4115" s="224"/>
      <c r="L4115" s="224"/>
      <c r="M4115" s="233"/>
      <c r="N4115" s="224"/>
      <c r="P4115" s="233"/>
      <c r="Q4115" s="154"/>
      <c r="R4115" s="154"/>
      <c r="S4115" s="154"/>
      <c r="T4115" s="154"/>
      <c r="U4115" s="236"/>
      <c r="V4115" s="225"/>
      <c r="W4115" s="246"/>
      <c r="X4115" s="247"/>
      <c r="Y4115" s="248"/>
      <c r="Z4115" s="249"/>
      <c r="AA4115" s="249"/>
      <c r="AB4115" s="256"/>
      <c r="AC4115" s="256"/>
      <c r="AD4115" s="230"/>
      <c r="AE4115" s="251"/>
      <c r="AF4115" s="252"/>
      <c r="AG4115" s="255"/>
      <c r="AH4115" s="253"/>
      <c r="AI4115" s="230"/>
      <c r="AJ4115" s="230"/>
      <c r="AK4115" s="230"/>
      <c r="AL4115" s="230"/>
      <c r="AM4115" s="230"/>
      <c r="AN4115" s="230"/>
      <c r="AO4115" s="230"/>
      <c r="AP4115" s="230"/>
      <c r="AQ4115" s="230"/>
      <c r="AR4115" s="249"/>
      <c r="AS4115" s="230"/>
      <c r="AT4115" s="230"/>
      <c r="AU4115" s="230"/>
      <c r="AV4115" s="230"/>
      <c r="AW4115" s="230"/>
      <c r="AX4115" s="230"/>
      <c r="AY4115" s="230"/>
      <c r="AZ4115" s="230"/>
      <c r="BA4115" s="230"/>
      <c r="BB4115" s="230"/>
      <c r="BC4115" s="230"/>
      <c r="BD4115" s="230"/>
      <c r="BE4115" s="230"/>
      <c r="BF4115" s="230"/>
      <c r="BG4115" s="230"/>
      <c r="BH4115" s="230"/>
      <c r="BI4115" s="230"/>
      <c r="BJ4115" s="230"/>
      <c r="BK4115" s="230"/>
      <c r="BL4115" s="230"/>
      <c r="BM4115" s="230"/>
      <c r="BN4115" s="230"/>
      <c r="BO4115" s="230"/>
      <c r="BP4115" s="230"/>
      <c r="BQ4115" s="230"/>
      <c r="BR4115" s="230"/>
      <c r="BS4115" s="230"/>
      <c r="BT4115" s="230"/>
      <c r="BU4115" s="230"/>
      <c r="BV4115" s="230"/>
      <c r="BW4115" s="230"/>
      <c r="BX4115" s="230"/>
      <c r="BY4115" s="230"/>
      <c r="BZ4115" s="230"/>
      <c r="CA4115" s="230"/>
      <c r="CB4115" s="230"/>
      <c r="CC4115" s="230"/>
      <c r="CD4115" s="230"/>
      <c r="CE4115" s="230"/>
      <c r="CF4115" s="230"/>
      <c r="CG4115" s="230"/>
      <c r="CH4115" s="230"/>
      <c r="CI4115" s="230"/>
      <c r="CJ4115" s="230"/>
    </row>
    <row r="4116" spans="1:88" ht="14.25" customHeight="1">
      <c r="A4116" s="123"/>
      <c r="B4116" s="122"/>
      <c r="C4116" s="123"/>
      <c r="E4116" s="224"/>
      <c r="F4116" s="224"/>
      <c r="G4116" s="224"/>
      <c r="H4116" s="224"/>
      <c r="I4116" s="232"/>
      <c r="J4116" s="224"/>
      <c r="K4116" s="224"/>
      <c r="L4116" s="224"/>
      <c r="M4116" s="233"/>
      <c r="N4116" s="224"/>
      <c r="P4116" s="233"/>
      <c r="Q4116" s="154"/>
      <c r="R4116" s="154"/>
      <c r="S4116" s="154"/>
      <c r="T4116" s="154"/>
      <c r="U4116" s="236"/>
      <c r="V4116" s="225"/>
      <c r="W4116" s="246"/>
      <c r="X4116" s="247"/>
      <c r="Y4116" s="248"/>
      <c r="Z4116" s="249"/>
      <c r="AA4116" s="249"/>
      <c r="AB4116" s="256"/>
      <c r="AC4116" s="256"/>
      <c r="AD4116" s="230"/>
      <c r="AE4116" s="251"/>
      <c r="AF4116" s="252"/>
      <c r="AG4116" s="255"/>
      <c r="AH4116" s="253"/>
      <c r="AI4116" s="230"/>
      <c r="AJ4116" s="230"/>
      <c r="AK4116" s="230"/>
      <c r="AL4116" s="230"/>
      <c r="AM4116" s="230"/>
      <c r="AN4116" s="230"/>
      <c r="AO4116" s="230"/>
      <c r="AP4116" s="230"/>
      <c r="AQ4116" s="230"/>
      <c r="AR4116" s="249"/>
      <c r="AS4116" s="230"/>
      <c r="AT4116" s="230"/>
      <c r="AU4116" s="230"/>
      <c r="AV4116" s="230"/>
      <c r="AW4116" s="230"/>
      <c r="AX4116" s="230"/>
      <c r="AY4116" s="230"/>
      <c r="AZ4116" s="230"/>
      <c r="BA4116" s="230"/>
      <c r="BB4116" s="230"/>
      <c r="BC4116" s="230"/>
      <c r="BD4116" s="230"/>
      <c r="BE4116" s="230"/>
      <c r="BF4116" s="230"/>
      <c r="BG4116" s="230"/>
      <c r="BH4116" s="230"/>
      <c r="BI4116" s="230"/>
      <c r="BJ4116" s="230"/>
      <c r="BK4116" s="230"/>
      <c r="BL4116" s="230"/>
      <c r="BM4116" s="230"/>
      <c r="BN4116" s="230"/>
      <c r="BO4116" s="230"/>
      <c r="BP4116" s="230"/>
      <c r="BQ4116" s="230"/>
      <c r="BR4116" s="230"/>
      <c r="BS4116" s="230"/>
      <c r="BT4116" s="230"/>
      <c r="BU4116" s="230"/>
      <c r="BV4116" s="230"/>
      <c r="BW4116" s="230"/>
      <c r="BX4116" s="230"/>
      <c r="BY4116" s="230"/>
      <c r="BZ4116" s="230"/>
      <c r="CA4116" s="230"/>
      <c r="CB4116" s="230"/>
      <c r="CC4116" s="230"/>
      <c r="CD4116" s="230"/>
      <c r="CE4116" s="230"/>
      <c r="CF4116" s="230"/>
      <c r="CG4116" s="230"/>
      <c r="CH4116" s="230"/>
      <c r="CI4116" s="230"/>
      <c r="CJ4116" s="230"/>
    </row>
    <row r="4117" spans="1:88" ht="14.25" customHeight="1">
      <c r="A4117" s="123"/>
      <c r="B4117" s="122"/>
      <c r="C4117" s="123"/>
      <c r="E4117" s="224"/>
      <c r="F4117" s="224"/>
      <c r="G4117" s="224"/>
      <c r="H4117" s="224"/>
      <c r="I4117" s="232"/>
      <c r="J4117" s="224"/>
      <c r="K4117" s="224"/>
      <c r="L4117" s="224"/>
      <c r="M4117" s="233"/>
      <c r="N4117" s="224"/>
      <c r="P4117" s="233"/>
      <c r="Q4117" s="154"/>
      <c r="R4117" s="154"/>
      <c r="S4117" s="154"/>
      <c r="T4117" s="154"/>
      <c r="U4117" s="236"/>
      <c r="V4117" s="225"/>
      <c r="W4117" s="246"/>
      <c r="X4117" s="247"/>
      <c r="Y4117" s="248"/>
      <c r="Z4117" s="249"/>
      <c r="AA4117" s="249"/>
      <c r="AB4117" s="256"/>
      <c r="AC4117" s="256"/>
      <c r="AD4117" s="230"/>
      <c r="AE4117" s="251"/>
      <c r="AF4117" s="252"/>
      <c r="AG4117" s="255"/>
      <c r="AH4117" s="253"/>
      <c r="AI4117" s="230"/>
      <c r="AJ4117" s="230"/>
      <c r="AK4117" s="230"/>
      <c r="AL4117" s="230"/>
      <c r="AM4117" s="230"/>
      <c r="AN4117" s="230"/>
      <c r="AO4117" s="230"/>
      <c r="AP4117" s="230"/>
      <c r="AQ4117" s="230"/>
      <c r="AR4117" s="249"/>
      <c r="AS4117" s="230"/>
      <c r="AT4117" s="230"/>
      <c r="AU4117" s="230"/>
      <c r="AV4117" s="230"/>
      <c r="AW4117" s="230"/>
      <c r="AX4117" s="230"/>
      <c r="AY4117" s="230"/>
      <c r="AZ4117" s="230"/>
      <c r="BA4117" s="230"/>
      <c r="BB4117" s="230"/>
      <c r="BC4117" s="230"/>
      <c r="BD4117" s="230"/>
      <c r="BE4117" s="230"/>
      <c r="BF4117" s="230"/>
      <c r="BG4117" s="230"/>
      <c r="BH4117" s="230"/>
      <c r="BI4117" s="230"/>
      <c r="BJ4117" s="230"/>
      <c r="BK4117" s="230"/>
      <c r="BL4117" s="230"/>
      <c r="BM4117" s="230"/>
      <c r="BN4117" s="230"/>
      <c r="BO4117" s="230"/>
      <c r="BP4117" s="230"/>
      <c r="BQ4117" s="230"/>
      <c r="BR4117" s="230"/>
      <c r="BS4117" s="230"/>
      <c r="BT4117" s="230"/>
      <c r="BU4117" s="230"/>
      <c r="BV4117" s="230"/>
      <c r="BW4117" s="230"/>
      <c r="BX4117" s="230"/>
      <c r="BY4117" s="230"/>
      <c r="BZ4117" s="230"/>
      <c r="CA4117" s="230"/>
      <c r="CB4117" s="230"/>
      <c r="CC4117" s="230"/>
      <c r="CD4117" s="230"/>
      <c r="CE4117" s="230"/>
      <c r="CF4117" s="230"/>
      <c r="CG4117" s="230"/>
      <c r="CH4117" s="230"/>
      <c r="CI4117" s="230"/>
      <c r="CJ4117" s="230"/>
    </row>
    <row r="4118" spans="1:88" ht="14.25" customHeight="1">
      <c r="A4118" s="123"/>
      <c r="B4118" s="122"/>
      <c r="C4118" s="123"/>
      <c r="E4118" s="224"/>
      <c r="F4118" s="224"/>
      <c r="G4118" s="224"/>
      <c r="H4118" s="224"/>
      <c r="I4118" s="232"/>
      <c r="J4118" s="224"/>
      <c r="K4118" s="224"/>
      <c r="L4118" s="224"/>
      <c r="M4118" s="233"/>
      <c r="N4118" s="224"/>
      <c r="P4118" s="233"/>
      <c r="Q4118" s="154"/>
      <c r="R4118" s="154"/>
      <c r="S4118" s="154"/>
      <c r="T4118" s="154"/>
      <c r="U4118" s="236"/>
      <c r="V4118" s="225"/>
      <c r="W4118" s="246"/>
      <c r="X4118" s="247"/>
      <c r="Y4118" s="248"/>
      <c r="Z4118" s="249"/>
      <c r="AA4118" s="249"/>
      <c r="AB4118" s="256"/>
      <c r="AC4118" s="256"/>
      <c r="AD4118" s="230"/>
      <c r="AE4118" s="251"/>
      <c r="AF4118" s="252"/>
      <c r="AG4118" s="255"/>
      <c r="AH4118" s="253"/>
      <c r="AI4118" s="230"/>
      <c r="AJ4118" s="230"/>
      <c r="AK4118" s="230"/>
      <c r="AL4118" s="230"/>
      <c r="AM4118" s="230"/>
      <c r="AN4118" s="230"/>
      <c r="AO4118" s="230"/>
      <c r="AP4118" s="230"/>
      <c r="AQ4118" s="230"/>
      <c r="AR4118" s="249"/>
      <c r="AS4118" s="230"/>
      <c r="AT4118" s="230"/>
      <c r="AU4118" s="230"/>
      <c r="AV4118" s="230"/>
      <c r="AW4118" s="230"/>
      <c r="AX4118" s="230"/>
      <c r="AY4118" s="230"/>
      <c r="AZ4118" s="230"/>
      <c r="BA4118" s="230"/>
      <c r="BB4118" s="230"/>
      <c r="BC4118" s="230"/>
      <c r="BD4118" s="230"/>
      <c r="BE4118" s="230"/>
      <c r="BF4118" s="230"/>
      <c r="BG4118" s="230"/>
      <c r="BH4118" s="230"/>
      <c r="BI4118" s="230"/>
      <c r="BJ4118" s="230"/>
      <c r="BK4118" s="230"/>
      <c r="BL4118" s="230"/>
      <c r="BM4118" s="230"/>
      <c r="BN4118" s="230"/>
      <c r="BO4118" s="230"/>
      <c r="BP4118" s="230"/>
      <c r="BQ4118" s="230"/>
      <c r="BR4118" s="230"/>
      <c r="BS4118" s="230"/>
      <c r="BT4118" s="230"/>
      <c r="BU4118" s="230"/>
      <c r="BV4118" s="230"/>
      <c r="BW4118" s="230"/>
      <c r="BX4118" s="230"/>
      <c r="BY4118" s="230"/>
      <c r="BZ4118" s="230"/>
      <c r="CA4118" s="230"/>
      <c r="CB4118" s="230"/>
      <c r="CC4118" s="230"/>
      <c r="CD4118" s="230"/>
      <c r="CE4118" s="230"/>
      <c r="CF4118" s="230"/>
      <c r="CG4118" s="230"/>
      <c r="CH4118" s="230"/>
      <c r="CI4118" s="230"/>
      <c r="CJ4118" s="230"/>
    </row>
    <row r="4119" spans="1:88" ht="14.25" customHeight="1">
      <c r="A4119" s="123"/>
      <c r="B4119" s="122"/>
      <c r="C4119" s="123"/>
      <c r="E4119" s="224"/>
      <c r="F4119" s="224"/>
      <c r="G4119" s="224"/>
      <c r="H4119" s="224"/>
      <c r="I4119" s="232"/>
      <c r="J4119" s="224"/>
      <c r="K4119" s="224"/>
      <c r="L4119" s="224"/>
      <c r="M4119" s="233"/>
      <c r="N4119" s="224"/>
      <c r="P4119" s="233"/>
      <c r="Q4119" s="154"/>
      <c r="R4119" s="154"/>
      <c r="S4119" s="154"/>
      <c r="T4119" s="154"/>
      <c r="U4119" s="236"/>
      <c r="V4119" s="225"/>
      <c r="W4119" s="246"/>
      <c r="X4119" s="247"/>
      <c r="Y4119" s="248"/>
      <c r="Z4119" s="249"/>
      <c r="AA4119" s="249"/>
      <c r="AB4119" s="256"/>
      <c r="AC4119" s="256"/>
      <c r="AD4119" s="230"/>
      <c r="AE4119" s="251"/>
      <c r="AF4119" s="252"/>
      <c r="AG4119" s="255"/>
      <c r="AH4119" s="253"/>
      <c r="AI4119" s="230"/>
      <c r="AJ4119" s="230"/>
      <c r="AK4119" s="230"/>
      <c r="AL4119" s="230"/>
      <c r="AM4119" s="230"/>
      <c r="AN4119" s="230"/>
      <c r="AO4119" s="230"/>
      <c r="AP4119" s="230"/>
      <c r="AQ4119" s="230"/>
      <c r="AR4119" s="249"/>
      <c r="AS4119" s="230"/>
      <c r="AT4119" s="230"/>
      <c r="AU4119" s="230"/>
      <c r="AV4119" s="230"/>
      <c r="AW4119" s="230"/>
      <c r="AX4119" s="230"/>
      <c r="AY4119" s="230"/>
      <c r="AZ4119" s="230"/>
      <c r="BA4119" s="230"/>
      <c r="BB4119" s="230"/>
      <c r="BC4119" s="230"/>
      <c r="BD4119" s="230"/>
      <c r="BE4119" s="230"/>
      <c r="BF4119" s="230"/>
      <c r="BG4119" s="230"/>
      <c r="BH4119" s="230"/>
      <c r="BI4119" s="230"/>
      <c r="BJ4119" s="230"/>
      <c r="BK4119" s="230"/>
      <c r="BL4119" s="230"/>
      <c r="BM4119" s="230"/>
      <c r="BN4119" s="230"/>
      <c r="BO4119" s="230"/>
      <c r="BP4119" s="230"/>
      <c r="BQ4119" s="230"/>
      <c r="BR4119" s="230"/>
      <c r="BS4119" s="230"/>
      <c r="BT4119" s="230"/>
      <c r="BU4119" s="230"/>
      <c r="BV4119" s="230"/>
      <c r="BW4119" s="230"/>
      <c r="BX4119" s="230"/>
      <c r="BY4119" s="230"/>
      <c r="BZ4119" s="230"/>
      <c r="CA4119" s="230"/>
      <c r="CB4119" s="230"/>
      <c r="CC4119" s="230"/>
      <c r="CD4119" s="230"/>
      <c r="CE4119" s="230"/>
      <c r="CF4119" s="230"/>
      <c r="CG4119" s="230"/>
      <c r="CH4119" s="230"/>
      <c r="CI4119" s="230"/>
      <c r="CJ4119" s="230"/>
    </row>
    <row r="4120" spans="1:88" ht="14.25" customHeight="1">
      <c r="A4120" s="123"/>
      <c r="B4120" s="122"/>
      <c r="C4120" s="123"/>
      <c r="E4120" s="224"/>
      <c r="F4120" s="224"/>
      <c r="G4120" s="224"/>
      <c r="H4120" s="224"/>
      <c r="I4120" s="232"/>
      <c r="J4120" s="224"/>
      <c r="K4120" s="224"/>
      <c r="L4120" s="224"/>
      <c r="M4120" s="233"/>
      <c r="N4120" s="224"/>
      <c r="P4120" s="233"/>
      <c r="Q4120" s="154"/>
      <c r="R4120" s="154"/>
      <c r="S4120" s="154"/>
      <c r="T4120" s="154"/>
      <c r="U4120" s="236"/>
      <c r="V4120" s="225"/>
      <c r="W4120" s="246"/>
      <c r="X4120" s="247"/>
      <c r="Y4120" s="248"/>
      <c r="Z4120" s="249"/>
      <c r="AA4120" s="249"/>
      <c r="AB4120" s="256"/>
      <c r="AC4120" s="256"/>
      <c r="AD4120" s="230"/>
      <c r="AE4120" s="251"/>
      <c r="AF4120" s="252"/>
      <c r="AG4120" s="255"/>
      <c r="AH4120" s="253"/>
      <c r="AI4120" s="230"/>
      <c r="AJ4120" s="230"/>
      <c r="AK4120" s="230"/>
      <c r="AL4120" s="230"/>
      <c r="AM4120" s="230"/>
      <c r="AN4120" s="230"/>
      <c r="AO4120" s="230"/>
      <c r="AP4120" s="230"/>
      <c r="AQ4120" s="230"/>
      <c r="AR4120" s="249"/>
      <c r="AS4120" s="230"/>
      <c r="AT4120" s="230"/>
      <c r="AU4120" s="230"/>
      <c r="AV4120" s="230"/>
      <c r="AW4120" s="230"/>
      <c r="AX4120" s="230"/>
      <c r="AY4120" s="230"/>
      <c r="AZ4120" s="230"/>
      <c r="BA4120" s="230"/>
      <c r="BB4120" s="230"/>
      <c r="BC4120" s="230"/>
      <c r="BD4120" s="230"/>
      <c r="BE4120" s="230"/>
      <c r="BF4120" s="230"/>
      <c r="BG4120" s="230"/>
      <c r="BH4120" s="230"/>
      <c r="BI4120" s="230"/>
      <c r="BJ4120" s="230"/>
      <c r="BK4120" s="230"/>
      <c r="BL4120" s="230"/>
      <c r="BM4120" s="230"/>
      <c r="BN4120" s="230"/>
      <c r="BO4120" s="230"/>
      <c r="BP4120" s="230"/>
      <c r="BQ4120" s="230"/>
      <c r="BR4120" s="230"/>
      <c r="BS4120" s="230"/>
      <c r="BT4120" s="230"/>
      <c r="BU4120" s="230"/>
      <c r="BV4120" s="230"/>
      <c r="BW4120" s="230"/>
      <c r="BX4120" s="230"/>
      <c r="BY4120" s="230"/>
      <c r="BZ4120" s="230"/>
      <c r="CA4120" s="230"/>
      <c r="CB4120" s="230"/>
      <c r="CC4120" s="230"/>
      <c r="CD4120" s="230"/>
      <c r="CE4120" s="230"/>
      <c r="CF4120" s="230"/>
      <c r="CG4120" s="230"/>
      <c r="CH4120" s="230"/>
      <c r="CI4120" s="230"/>
      <c r="CJ4120" s="230"/>
    </row>
    <row r="4121" spans="1:88" ht="14.25" customHeight="1">
      <c r="A4121" s="123"/>
      <c r="B4121" s="122"/>
      <c r="C4121" s="123"/>
      <c r="E4121" s="224"/>
      <c r="F4121" s="224"/>
      <c r="G4121" s="224"/>
      <c r="H4121" s="224"/>
      <c r="I4121" s="232"/>
      <c r="J4121" s="224"/>
      <c r="K4121" s="224"/>
      <c r="L4121" s="224"/>
      <c r="M4121" s="233"/>
      <c r="N4121" s="224"/>
      <c r="P4121" s="233"/>
      <c r="Q4121" s="154"/>
      <c r="R4121" s="154"/>
      <c r="S4121" s="154"/>
      <c r="T4121" s="154"/>
      <c r="U4121" s="236"/>
      <c r="V4121" s="225"/>
      <c r="W4121" s="246"/>
      <c r="X4121" s="247"/>
      <c r="Y4121" s="248"/>
      <c r="Z4121" s="249"/>
      <c r="AA4121" s="249"/>
      <c r="AB4121" s="256"/>
      <c r="AC4121" s="256"/>
      <c r="AD4121" s="230"/>
      <c r="AE4121" s="251"/>
      <c r="AF4121" s="252"/>
      <c r="AG4121" s="255"/>
      <c r="AH4121" s="253"/>
      <c r="AI4121" s="230"/>
      <c r="AJ4121" s="230"/>
      <c r="AK4121" s="230"/>
      <c r="AL4121" s="230"/>
      <c r="AM4121" s="230"/>
      <c r="AN4121" s="230"/>
      <c r="AO4121" s="230"/>
      <c r="AP4121" s="230"/>
      <c r="AQ4121" s="230"/>
      <c r="AR4121" s="249"/>
      <c r="AS4121" s="230"/>
      <c r="AT4121" s="230"/>
      <c r="AU4121" s="230"/>
      <c r="AV4121" s="230"/>
      <c r="AW4121" s="230"/>
      <c r="AX4121" s="230"/>
      <c r="AY4121" s="230"/>
      <c r="AZ4121" s="230"/>
      <c r="BA4121" s="230"/>
      <c r="BB4121" s="230"/>
      <c r="BC4121" s="230"/>
      <c r="BD4121" s="230"/>
      <c r="BE4121" s="230"/>
      <c r="BF4121" s="230"/>
      <c r="BG4121" s="230"/>
      <c r="BH4121" s="230"/>
      <c r="BI4121" s="230"/>
      <c r="BJ4121" s="230"/>
      <c r="BK4121" s="230"/>
      <c r="BL4121" s="230"/>
      <c r="BM4121" s="230"/>
      <c r="BN4121" s="230"/>
      <c r="BO4121" s="230"/>
      <c r="BP4121" s="230"/>
      <c r="BQ4121" s="230"/>
      <c r="BR4121" s="230"/>
      <c r="BS4121" s="230"/>
      <c r="BT4121" s="230"/>
      <c r="BU4121" s="230"/>
      <c r="BV4121" s="230"/>
      <c r="BW4121" s="230"/>
      <c r="BX4121" s="230"/>
      <c r="BY4121" s="230"/>
      <c r="BZ4121" s="230"/>
      <c r="CA4121" s="230"/>
      <c r="CB4121" s="230"/>
      <c r="CC4121" s="230"/>
      <c r="CD4121" s="230"/>
      <c r="CE4121" s="230"/>
      <c r="CF4121" s="230"/>
      <c r="CG4121" s="230"/>
      <c r="CH4121" s="230"/>
      <c r="CI4121" s="230"/>
      <c r="CJ4121" s="230"/>
    </row>
    <row r="4122" spans="1:88" ht="14.25" customHeight="1">
      <c r="A4122" s="123"/>
      <c r="B4122" s="122"/>
      <c r="C4122" s="123"/>
      <c r="E4122" s="224"/>
      <c r="F4122" s="224"/>
      <c r="G4122" s="224"/>
      <c r="H4122" s="224"/>
      <c r="I4122" s="232"/>
      <c r="J4122" s="224"/>
      <c r="K4122" s="224"/>
      <c r="L4122" s="224"/>
      <c r="M4122" s="233"/>
      <c r="N4122" s="224"/>
      <c r="P4122" s="233"/>
      <c r="Q4122" s="154"/>
      <c r="R4122" s="154"/>
      <c r="S4122" s="154"/>
      <c r="T4122" s="154"/>
      <c r="U4122" s="236"/>
      <c r="V4122" s="225"/>
      <c r="W4122" s="246"/>
      <c r="X4122" s="247"/>
      <c r="Y4122" s="248"/>
      <c r="Z4122" s="249"/>
      <c r="AA4122" s="249"/>
      <c r="AB4122" s="256"/>
      <c r="AC4122" s="256"/>
      <c r="AD4122" s="230"/>
      <c r="AE4122" s="251"/>
      <c r="AF4122" s="252"/>
      <c r="AG4122" s="255"/>
      <c r="AH4122" s="253"/>
      <c r="AI4122" s="230"/>
      <c r="AJ4122" s="230"/>
      <c r="AK4122" s="230"/>
      <c r="AL4122" s="230"/>
      <c r="AM4122" s="230"/>
      <c r="AN4122" s="230"/>
      <c r="AO4122" s="230"/>
      <c r="AP4122" s="230"/>
      <c r="AQ4122" s="230"/>
      <c r="AR4122" s="249"/>
      <c r="AS4122" s="230"/>
      <c r="AT4122" s="230"/>
      <c r="AU4122" s="230"/>
      <c r="AV4122" s="230"/>
      <c r="AW4122" s="230"/>
      <c r="AX4122" s="230"/>
      <c r="AY4122" s="230"/>
      <c r="AZ4122" s="230"/>
      <c r="BA4122" s="230"/>
      <c r="BB4122" s="230"/>
      <c r="BC4122" s="230"/>
      <c r="BD4122" s="230"/>
      <c r="BE4122" s="230"/>
      <c r="BF4122" s="230"/>
      <c r="BG4122" s="230"/>
      <c r="BH4122" s="230"/>
      <c r="BI4122" s="230"/>
      <c r="BJ4122" s="230"/>
      <c r="BK4122" s="230"/>
      <c r="BL4122" s="230"/>
      <c r="BM4122" s="230"/>
      <c r="BN4122" s="230"/>
      <c r="BO4122" s="230"/>
      <c r="BP4122" s="230"/>
      <c r="BQ4122" s="230"/>
      <c r="BR4122" s="230"/>
      <c r="BS4122" s="230"/>
      <c r="BT4122" s="230"/>
      <c r="BU4122" s="230"/>
      <c r="BV4122" s="230"/>
      <c r="BW4122" s="230"/>
      <c r="BX4122" s="230"/>
      <c r="BY4122" s="230"/>
      <c r="BZ4122" s="230"/>
      <c r="CA4122" s="230"/>
      <c r="CB4122" s="230"/>
      <c r="CC4122" s="230"/>
      <c r="CD4122" s="230"/>
      <c r="CE4122" s="230"/>
      <c r="CF4122" s="230"/>
      <c r="CG4122" s="230"/>
      <c r="CH4122" s="230"/>
      <c r="CI4122" s="230"/>
      <c r="CJ4122" s="230"/>
    </row>
    <row r="4123" spans="1:88" ht="14.25" customHeight="1">
      <c r="A4123" s="123"/>
      <c r="B4123" s="122"/>
      <c r="C4123" s="123"/>
      <c r="E4123" s="224"/>
      <c r="F4123" s="224"/>
      <c r="G4123" s="224"/>
      <c r="H4123" s="224"/>
      <c r="I4123" s="232"/>
      <c r="J4123" s="224"/>
      <c r="K4123" s="224"/>
      <c r="L4123" s="224"/>
      <c r="M4123" s="233"/>
      <c r="N4123" s="224"/>
      <c r="P4123" s="233"/>
      <c r="Q4123" s="154"/>
      <c r="R4123" s="154"/>
      <c r="S4123" s="154"/>
      <c r="T4123" s="154"/>
      <c r="U4123" s="236"/>
      <c r="V4123" s="225"/>
      <c r="W4123" s="246"/>
      <c r="X4123" s="247"/>
      <c r="Y4123" s="248"/>
      <c r="Z4123" s="249"/>
      <c r="AA4123" s="249"/>
      <c r="AB4123" s="256"/>
      <c r="AC4123" s="256"/>
      <c r="AD4123" s="230"/>
      <c r="AE4123" s="251"/>
      <c r="AF4123" s="252"/>
      <c r="AG4123" s="255"/>
      <c r="AH4123" s="253"/>
      <c r="AI4123" s="230"/>
      <c r="AJ4123" s="230"/>
      <c r="AK4123" s="230"/>
      <c r="AL4123" s="230"/>
      <c r="AM4123" s="230"/>
      <c r="AN4123" s="230"/>
      <c r="AO4123" s="230"/>
      <c r="AP4123" s="230"/>
      <c r="AQ4123" s="230"/>
      <c r="AR4123" s="249"/>
      <c r="AS4123" s="230"/>
      <c r="AT4123" s="230"/>
      <c r="AU4123" s="230"/>
      <c r="AV4123" s="230"/>
      <c r="AW4123" s="230"/>
      <c r="AX4123" s="230"/>
      <c r="AY4123" s="230"/>
      <c r="AZ4123" s="230"/>
      <c r="BA4123" s="230"/>
      <c r="BB4123" s="230"/>
      <c r="BC4123" s="230"/>
      <c r="BD4123" s="230"/>
      <c r="BE4123" s="230"/>
      <c r="BF4123" s="230"/>
      <c r="BG4123" s="230"/>
      <c r="BH4123" s="230"/>
      <c r="BI4123" s="230"/>
      <c r="BJ4123" s="230"/>
      <c r="BK4123" s="230"/>
      <c r="BL4123" s="230"/>
      <c r="BM4123" s="230"/>
      <c r="BN4123" s="230"/>
      <c r="BO4123" s="230"/>
      <c r="BP4123" s="230"/>
      <c r="BQ4123" s="230"/>
      <c r="BR4123" s="230"/>
      <c r="BS4123" s="230"/>
      <c r="BT4123" s="230"/>
      <c r="BU4123" s="230"/>
      <c r="BV4123" s="230"/>
      <c r="BW4123" s="230"/>
      <c r="BX4123" s="230"/>
      <c r="BY4123" s="230"/>
      <c r="BZ4123" s="230"/>
      <c r="CA4123" s="230"/>
      <c r="CB4123" s="230"/>
      <c r="CC4123" s="230"/>
      <c r="CD4123" s="230"/>
      <c r="CE4123" s="230"/>
      <c r="CF4123" s="230"/>
      <c r="CG4123" s="230"/>
      <c r="CH4123" s="230"/>
      <c r="CI4123" s="230"/>
      <c r="CJ4123" s="230"/>
    </row>
    <row r="4124" spans="1:88" ht="14.25" customHeight="1">
      <c r="A4124" s="123"/>
      <c r="B4124" s="122"/>
      <c r="C4124" s="123"/>
      <c r="E4124" s="224"/>
      <c r="F4124" s="224"/>
      <c r="G4124" s="224"/>
      <c r="H4124" s="224"/>
      <c r="I4124" s="232"/>
      <c r="J4124" s="224"/>
      <c r="K4124" s="224"/>
      <c r="L4124" s="224"/>
      <c r="M4124" s="233"/>
      <c r="N4124" s="224"/>
      <c r="P4124" s="233"/>
      <c r="Q4124" s="154"/>
      <c r="R4124" s="154"/>
      <c r="S4124" s="154"/>
      <c r="T4124" s="154"/>
      <c r="U4124" s="236"/>
      <c r="V4124" s="225"/>
      <c r="W4124" s="246"/>
      <c r="X4124" s="247"/>
      <c r="Y4124" s="248"/>
      <c r="Z4124" s="249"/>
      <c r="AA4124" s="249"/>
      <c r="AB4124" s="256"/>
      <c r="AC4124" s="256"/>
      <c r="AD4124" s="230"/>
      <c r="AE4124" s="251"/>
      <c r="AF4124" s="252"/>
      <c r="AG4124" s="255"/>
      <c r="AH4124" s="253"/>
      <c r="AI4124" s="230"/>
      <c r="AJ4124" s="230"/>
      <c r="AK4124" s="230"/>
      <c r="AL4124" s="230"/>
      <c r="AM4124" s="230"/>
      <c r="AN4124" s="230"/>
      <c r="AO4124" s="230"/>
      <c r="AP4124" s="230"/>
      <c r="AQ4124" s="230"/>
      <c r="AR4124" s="249"/>
      <c r="AS4124" s="230"/>
      <c r="AT4124" s="230"/>
      <c r="AU4124" s="230"/>
      <c r="AV4124" s="230"/>
      <c r="AW4124" s="230"/>
      <c r="AX4124" s="230"/>
      <c r="AY4124" s="230"/>
      <c r="AZ4124" s="230"/>
      <c r="BA4124" s="230"/>
      <c r="BB4124" s="230"/>
      <c r="BC4124" s="230"/>
      <c r="BD4124" s="230"/>
      <c r="BE4124" s="230"/>
      <c r="BF4124" s="230"/>
      <c r="BG4124" s="230"/>
      <c r="BH4124" s="230"/>
      <c r="BI4124" s="230"/>
      <c r="BJ4124" s="230"/>
      <c r="BK4124" s="230"/>
      <c r="BL4124" s="230"/>
      <c r="BM4124" s="230"/>
      <c r="BN4124" s="230"/>
      <c r="BO4124" s="230"/>
      <c r="BP4124" s="230"/>
      <c r="BQ4124" s="230"/>
      <c r="BR4124" s="230"/>
      <c r="BS4124" s="230"/>
      <c r="BT4124" s="230"/>
      <c r="BU4124" s="230"/>
      <c r="BV4124" s="230"/>
      <c r="BW4124" s="230"/>
      <c r="BX4124" s="230"/>
      <c r="BY4124" s="230"/>
      <c r="BZ4124" s="230"/>
      <c r="CA4124" s="230"/>
      <c r="CB4124" s="230"/>
      <c r="CC4124" s="230"/>
      <c r="CD4124" s="230"/>
      <c r="CE4124" s="230"/>
      <c r="CF4124" s="230"/>
      <c r="CG4124" s="230"/>
      <c r="CH4124" s="230"/>
      <c r="CI4124" s="230"/>
      <c r="CJ4124" s="230"/>
    </row>
    <row r="4125" spans="1:88" ht="14.25" customHeight="1">
      <c r="A4125" s="123"/>
      <c r="B4125" s="122"/>
      <c r="C4125" s="123"/>
      <c r="E4125" s="224"/>
      <c r="F4125" s="224"/>
      <c r="G4125" s="224"/>
      <c r="H4125" s="224"/>
      <c r="I4125" s="232"/>
      <c r="J4125" s="224"/>
      <c r="K4125" s="224"/>
      <c r="L4125" s="224"/>
      <c r="M4125" s="233"/>
      <c r="N4125" s="224"/>
      <c r="P4125" s="233"/>
      <c r="Q4125" s="154"/>
      <c r="R4125" s="154"/>
      <c r="S4125" s="154"/>
      <c r="T4125" s="154"/>
      <c r="U4125" s="236"/>
      <c r="V4125" s="225"/>
      <c r="W4125" s="246"/>
      <c r="X4125" s="247"/>
      <c r="Y4125" s="248"/>
      <c r="Z4125" s="249"/>
      <c r="AA4125" s="249"/>
      <c r="AB4125" s="256"/>
      <c r="AC4125" s="256"/>
      <c r="AD4125" s="230"/>
      <c r="AE4125" s="251"/>
      <c r="AF4125" s="252"/>
      <c r="AG4125" s="255"/>
      <c r="AH4125" s="253"/>
      <c r="AI4125" s="230"/>
      <c r="AJ4125" s="230"/>
      <c r="AK4125" s="230"/>
      <c r="AL4125" s="230"/>
      <c r="AM4125" s="230"/>
      <c r="AN4125" s="230"/>
      <c r="AO4125" s="230"/>
      <c r="AP4125" s="230"/>
      <c r="AQ4125" s="230"/>
      <c r="AR4125" s="249"/>
      <c r="AS4125" s="230"/>
      <c r="AT4125" s="230"/>
      <c r="AU4125" s="230"/>
      <c r="AV4125" s="230"/>
      <c r="AW4125" s="230"/>
      <c r="AX4125" s="230"/>
      <c r="AY4125" s="230"/>
      <c r="AZ4125" s="230"/>
      <c r="BA4125" s="230"/>
      <c r="BB4125" s="230"/>
      <c r="BC4125" s="230"/>
      <c r="BD4125" s="230"/>
      <c r="BE4125" s="230"/>
      <c r="BF4125" s="230"/>
      <c r="BG4125" s="230"/>
      <c r="BH4125" s="230"/>
      <c r="BI4125" s="230"/>
      <c r="BJ4125" s="230"/>
      <c r="BK4125" s="230"/>
      <c r="BL4125" s="230"/>
      <c r="BM4125" s="230"/>
      <c r="BN4125" s="230"/>
      <c r="BO4125" s="230"/>
      <c r="BP4125" s="230"/>
      <c r="BQ4125" s="230"/>
      <c r="BR4125" s="230"/>
      <c r="BS4125" s="230"/>
      <c r="BT4125" s="230"/>
      <c r="BU4125" s="230"/>
      <c r="BV4125" s="230"/>
      <c r="BW4125" s="230"/>
      <c r="BX4125" s="230"/>
      <c r="BY4125" s="230"/>
      <c r="BZ4125" s="230"/>
      <c r="CA4125" s="230"/>
      <c r="CB4125" s="230"/>
      <c r="CC4125" s="230"/>
      <c r="CD4125" s="230"/>
      <c r="CE4125" s="230"/>
      <c r="CF4125" s="230"/>
      <c r="CG4125" s="230"/>
      <c r="CH4125" s="230"/>
      <c r="CI4125" s="230"/>
      <c r="CJ4125" s="230"/>
    </row>
    <row r="4126" spans="1:88" ht="14.25" customHeight="1">
      <c r="A4126" s="123"/>
      <c r="B4126" s="122"/>
      <c r="C4126" s="123"/>
      <c r="E4126" s="224"/>
      <c r="F4126" s="224"/>
      <c r="G4126" s="224"/>
      <c r="H4126" s="224"/>
      <c r="I4126" s="232"/>
      <c r="J4126" s="224"/>
      <c r="K4126" s="224"/>
      <c r="L4126" s="224"/>
      <c r="M4126" s="233"/>
      <c r="N4126" s="224"/>
      <c r="P4126" s="233"/>
      <c r="Q4126" s="154"/>
      <c r="R4126" s="154"/>
      <c r="S4126" s="154"/>
      <c r="T4126" s="154"/>
      <c r="U4126" s="236"/>
      <c r="V4126" s="225"/>
      <c r="W4126" s="246"/>
      <c r="X4126" s="247"/>
      <c r="Y4126" s="248"/>
      <c r="Z4126" s="249"/>
      <c r="AA4126" s="249"/>
      <c r="AB4126" s="256"/>
      <c r="AC4126" s="256"/>
      <c r="AD4126" s="230"/>
      <c r="AE4126" s="251"/>
      <c r="AF4126" s="252"/>
      <c r="AG4126" s="255"/>
      <c r="AH4126" s="253"/>
      <c r="AI4126" s="230"/>
      <c r="AJ4126" s="230"/>
      <c r="AK4126" s="230"/>
      <c r="AL4126" s="230"/>
      <c r="AM4126" s="230"/>
      <c r="AN4126" s="230"/>
      <c r="AO4126" s="230"/>
      <c r="AP4126" s="230"/>
      <c r="AQ4126" s="230"/>
      <c r="AR4126" s="249"/>
      <c r="AS4126" s="230"/>
      <c r="AT4126" s="230"/>
      <c r="AU4126" s="230"/>
      <c r="AV4126" s="230"/>
      <c r="AW4126" s="230"/>
      <c r="AX4126" s="230"/>
      <c r="AY4126" s="230"/>
      <c r="AZ4126" s="230"/>
      <c r="BA4126" s="230"/>
      <c r="BB4126" s="230"/>
      <c r="BC4126" s="230"/>
      <c r="BD4126" s="230"/>
      <c r="BE4126" s="230"/>
      <c r="BF4126" s="230"/>
      <c r="BG4126" s="230"/>
      <c r="BH4126" s="230"/>
      <c r="BI4126" s="230"/>
      <c r="BJ4126" s="230"/>
      <c r="BK4126" s="230"/>
      <c r="BL4126" s="230"/>
      <c r="BM4126" s="230"/>
      <c r="BN4126" s="230"/>
      <c r="BO4126" s="230"/>
      <c r="BP4126" s="230"/>
      <c r="BQ4126" s="230"/>
      <c r="BR4126" s="230"/>
      <c r="BS4126" s="230"/>
      <c r="BT4126" s="230"/>
      <c r="BU4126" s="230"/>
      <c r="BV4126" s="230"/>
      <c r="BW4126" s="230"/>
      <c r="BX4126" s="230"/>
      <c r="BY4126" s="230"/>
      <c r="BZ4126" s="230"/>
      <c r="CA4126" s="230"/>
      <c r="CB4126" s="230"/>
      <c r="CC4126" s="230"/>
      <c r="CD4126" s="230"/>
      <c r="CE4126" s="230"/>
      <c r="CF4126" s="230"/>
      <c r="CG4126" s="230"/>
      <c r="CH4126" s="230"/>
      <c r="CI4126" s="230"/>
      <c r="CJ4126" s="230"/>
    </row>
    <row r="4127" spans="1:88" ht="14.25" customHeight="1">
      <c r="A4127" s="123"/>
      <c r="B4127" s="122"/>
      <c r="C4127" s="123"/>
      <c r="E4127" s="224"/>
      <c r="F4127" s="224"/>
      <c r="G4127" s="224"/>
      <c r="H4127" s="224"/>
      <c r="I4127" s="232"/>
      <c r="J4127" s="224"/>
      <c r="K4127" s="224"/>
      <c r="L4127" s="224"/>
      <c r="M4127" s="233"/>
      <c r="N4127" s="224"/>
      <c r="P4127" s="233"/>
      <c r="Q4127" s="154"/>
      <c r="R4127" s="154"/>
      <c r="S4127" s="154"/>
      <c r="T4127" s="154"/>
      <c r="U4127" s="236"/>
      <c r="V4127" s="225"/>
      <c r="W4127" s="246"/>
      <c r="X4127" s="247"/>
      <c r="Y4127" s="248"/>
      <c r="Z4127" s="249"/>
      <c r="AA4127" s="249"/>
      <c r="AB4127" s="256"/>
      <c r="AC4127" s="256"/>
      <c r="AD4127" s="230"/>
      <c r="AE4127" s="251"/>
      <c r="AF4127" s="252"/>
      <c r="AG4127" s="255"/>
      <c r="AH4127" s="253"/>
      <c r="AI4127" s="230"/>
      <c r="AJ4127" s="230"/>
      <c r="AK4127" s="230"/>
      <c r="AL4127" s="230"/>
      <c r="AM4127" s="230"/>
      <c r="AN4127" s="230"/>
      <c r="AO4127" s="230"/>
      <c r="AP4127" s="230"/>
      <c r="AQ4127" s="230"/>
      <c r="AR4127" s="249"/>
      <c r="AS4127" s="230"/>
      <c r="AT4127" s="230"/>
      <c r="AU4127" s="230"/>
      <c r="AV4127" s="230"/>
      <c r="AW4127" s="230"/>
      <c r="AX4127" s="230"/>
      <c r="AY4127" s="230"/>
      <c r="AZ4127" s="230"/>
      <c r="BA4127" s="230"/>
      <c r="BB4127" s="230"/>
      <c r="BC4127" s="230"/>
      <c r="BD4127" s="230"/>
      <c r="BE4127" s="230"/>
      <c r="BF4127" s="230"/>
      <c r="BG4127" s="230"/>
      <c r="BH4127" s="230"/>
      <c r="BI4127" s="230"/>
      <c r="BJ4127" s="230"/>
      <c r="BK4127" s="230"/>
      <c r="BL4127" s="230"/>
      <c r="BM4127" s="230"/>
      <c r="BN4127" s="230"/>
      <c r="BO4127" s="230"/>
      <c r="BP4127" s="230"/>
      <c r="BQ4127" s="230"/>
      <c r="BR4127" s="230"/>
      <c r="BS4127" s="230"/>
      <c r="BT4127" s="230"/>
      <c r="BU4127" s="230"/>
      <c r="BV4127" s="230"/>
      <c r="BW4127" s="230"/>
      <c r="BX4127" s="230"/>
      <c r="BY4127" s="230"/>
      <c r="BZ4127" s="230"/>
      <c r="CA4127" s="230"/>
      <c r="CB4127" s="230"/>
      <c r="CC4127" s="230"/>
      <c r="CD4127" s="230"/>
      <c r="CE4127" s="230"/>
      <c r="CF4127" s="230"/>
      <c r="CG4127" s="230"/>
      <c r="CH4127" s="230"/>
      <c r="CI4127" s="230"/>
      <c r="CJ4127" s="230"/>
    </row>
    <row r="4128" spans="1:88" ht="14.25" customHeight="1">
      <c r="A4128" s="123"/>
      <c r="B4128" s="122"/>
      <c r="C4128" s="123"/>
      <c r="E4128" s="224"/>
      <c r="F4128" s="224"/>
      <c r="G4128" s="224"/>
      <c r="H4128" s="224"/>
      <c r="I4128" s="232"/>
      <c r="J4128" s="224"/>
      <c r="K4128" s="224"/>
      <c r="L4128" s="224"/>
      <c r="M4128" s="233"/>
      <c r="N4128" s="224"/>
      <c r="P4128" s="233"/>
      <c r="Q4128" s="154"/>
      <c r="R4128" s="154"/>
      <c r="S4128" s="154"/>
      <c r="T4128" s="154"/>
      <c r="U4128" s="236"/>
      <c r="V4128" s="225"/>
      <c r="W4128" s="246"/>
      <c r="X4128" s="247"/>
      <c r="Y4128" s="248"/>
      <c r="Z4128" s="249"/>
      <c r="AA4128" s="249"/>
      <c r="AB4128" s="256"/>
      <c r="AC4128" s="256"/>
      <c r="AD4128" s="230"/>
      <c r="AE4128" s="251"/>
      <c r="AF4128" s="252"/>
      <c r="AG4128" s="255"/>
      <c r="AH4128" s="253"/>
      <c r="AI4128" s="230"/>
      <c r="AJ4128" s="230"/>
      <c r="AK4128" s="230"/>
      <c r="AL4128" s="230"/>
      <c r="AM4128" s="230"/>
      <c r="AN4128" s="230"/>
      <c r="AO4128" s="230"/>
      <c r="AP4128" s="230"/>
      <c r="AQ4128" s="230"/>
      <c r="AR4128" s="249"/>
      <c r="AS4128" s="230"/>
      <c r="AT4128" s="230"/>
      <c r="AU4128" s="230"/>
      <c r="AV4128" s="230"/>
      <c r="AW4128" s="230"/>
      <c r="AX4128" s="230"/>
      <c r="AY4128" s="230"/>
      <c r="AZ4128" s="230"/>
      <c r="BA4128" s="230"/>
      <c r="BB4128" s="230"/>
      <c r="BC4128" s="230"/>
      <c r="BD4128" s="230"/>
      <c r="BE4128" s="230"/>
      <c r="BF4128" s="230"/>
      <c r="BG4128" s="230"/>
      <c r="BH4128" s="230"/>
      <c r="BI4128" s="230"/>
      <c r="BJ4128" s="230"/>
      <c r="BK4128" s="230"/>
      <c r="BL4128" s="230"/>
      <c r="BM4128" s="230"/>
      <c r="BN4128" s="230"/>
      <c r="BO4128" s="230"/>
      <c r="BP4128" s="230"/>
      <c r="BQ4128" s="230"/>
      <c r="BR4128" s="230"/>
      <c r="BS4128" s="230"/>
      <c r="BT4128" s="230"/>
      <c r="BU4128" s="230"/>
      <c r="BV4128" s="230"/>
      <c r="BW4128" s="230"/>
      <c r="BX4128" s="230"/>
      <c r="BY4128" s="230"/>
      <c r="BZ4128" s="230"/>
      <c r="CA4128" s="230"/>
      <c r="CB4128" s="230"/>
      <c r="CC4128" s="230"/>
      <c r="CD4128" s="230"/>
      <c r="CE4128" s="230"/>
      <c r="CF4128" s="230"/>
      <c r="CG4128" s="230"/>
      <c r="CH4128" s="230"/>
      <c r="CI4128" s="230"/>
      <c r="CJ4128" s="230"/>
    </row>
    <row r="4129" spans="1:88" ht="14.25" customHeight="1">
      <c r="A4129" s="123"/>
      <c r="B4129" s="122"/>
      <c r="C4129" s="123"/>
      <c r="E4129" s="224"/>
      <c r="F4129" s="224"/>
      <c r="G4129" s="224"/>
      <c r="H4129" s="224"/>
      <c r="I4129" s="232"/>
      <c r="J4129" s="224"/>
      <c r="K4129" s="224"/>
      <c r="L4129" s="224"/>
      <c r="M4129" s="233"/>
      <c r="N4129" s="224"/>
      <c r="P4129" s="233"/>
      <c r="Q4129" s="154"/>
      <c r="R4129" s="154"/>
      <c r="S4129" s="154"/>
      <c r="T4129" s="154"/>
      <c r="U4129" s="236"/>
      <c r="V4129" s="225"/>
      <c r="W4129" s="246"/>
      <c r="X4129" s="247"/>
      <c r="Y4129" s="248"/>
      <c r="Z4129" s="249"/>
      <c r="AA4129" s="249"/>
      <c r="AB4129" s="256"/>
      <c r="AC4129" s="256"/>
      <c r="AD4129" s="230"/>
      <c r="AE4129" s="251"/>
      <c r="AF4129" s="252"/>
      <c r="AG4129" s="255"/>
      <c r="AH4129" s="253"/>
      <c r="AI4129" s="230"/>
      <c r="AJ4129" s="230"/>
      <c r="AK4129" s="230"/>
      <c r="AL4129" s="230"/>
      <c r="AM4129" s="230"/>
      <c r="AN4129" s="230"/>
      <c r="AO4129" s="230"/>
      <c r="AP4129" s="230"/>
      <c r="AQ4129" s="230"/>
      <c r="AR4129" s="249"/>
      <c r="AS4129" s="230"/>
      <c r="AT4129" s="230"/>
      <c r="AU4129" s="230"/>
      <c r="AV4129" s="230"/>
      <c r="AW4129" s="230"/>
      <c r="AX4129" s="230"/>
      <c r="AY4129" s="230"/>
      <c r="AZ4129" s="230"/>
      <c r="BA4129" s="230"/>
      <c r="BB4129" s="230"/>
      <c r="BC4129" s="230"/>
      <c r="BD4129" s="230"/>
      <c r="BE4129" s="230"/>
      <c r="BF4129" s="230"/>
      <c r="BG4129" s="230"/>
      <c r="BH4129" s="230"/>
      <c r="BI4129" s="230"/>
      <c r="BJ4129" s="230"/>
      <c r="BK4129" s="230"/>
      <c r="BL4129" s="230"/>
      <c r="BM4129" s="230"/>
      <c r="BN4129" s="230"/>
      <c r="BO4129" s="230"/>
      <c r="BP4129" s="230"/>
      <c r="BQ4129" s="230"/>
      <c r="BR4129" s="230"/>
      <c r="BS4129" s="230"/>
      <c r="BT4129" s="230"/>
      <c r="BU4129" s="230"/>
      <c r="BV4129" s="230"/>
      <c r="BW4129" s="230"/>
      <c r="BX4129" s="230"/>
      <c r="BY4129" s="230"/>
      <c r="BZ4129" s="230"/>
      <c r="CA4129" s="230"/>
      <c r="CB4129" s="230"/>
      <c r="CC4129" s="230"/>
      <c r="CD4129" s="230"/>
      <c r="CE4129" s="230"/>
      <c r="CF4129" s="230"/>
      <c r="CG4129" s="230"/>
      <c r="CH4129" s="230"/>
      <c r="CI4129" s="230"/>
      <c r="CJ4129" s="230"/>
    </row>
    <row r="4130" spans="1:88" ht="14.25" customHeight="1">
      <c r="A4130" s="123"/>
      <c r="B4130" s="122"/>
      <c r="C4130" s="123"/>
      <c r="E4130" s="224"/>
      <c r="F4130" s="224"/>
      <c r="G4130" s="224"/>
      <c r="H4130" s="224"/>
      <c r="I4130" s="232"/>
      <c r="J4130" s="224"/>
      <c r="K4130" s="224"/>
      <c r="L4130" s="224"/>
      <c r="M4130" s="233"/>
      <c r="N4130" s="224"/>
      <c r="P4130" s="233"/>
      <c r="Q4130" s="154"/>
      <c r="R4130" s="154"/>
      <c r="S4130" s="154"/>
      <c r="T4130" s="154"/>
      <c r="U4130" s="236"/>
      <c r="V4130" s="225"/>
      <c r="W4130" s="246"/>
      <c r="X4130" s="247"/>
      <c r="Y4130" s="248"/>
      <c r="Z4130" s="249"/>
      <c r="AA4130" s="249"/>
      <c r="AB4130" s="256"/>
      <c r="AC4130" s="256"/>
      <c r="AD4130" s="230"/>
      <c r="AE4130" s="251"/>
      <c r="AF4130" s="252"/>
      <c r="AG4130" s="255"/>
      <c r="AH4130" s="253"/>
      <c r="AI4130" s="230"/>
      <c r="AJ4130" s="230"/>
      <c r="AK4130" s="230"/>
      <c r="AL4130" s="230"/>
      <c r="AM4130" s="230"/>
      <c r="AN4130" s="230"/>
      <c r="AO4130" s="230"/>
      <c r="AP4130" s="230"/>
      <c r="AQ4130" s="230"/>
      <c r="AR4130" s="249"/>
      <c r="AS4130" s="230"/>
      <c r="AT4130" s="230"/>
      <c r="AU4130" s="230"/>
      <c r="AV4130" s="230"/>
      <c r="AW4130" s="230"/>
      <c r="AX4130" s="230"/>
      <c r="AY4130" s="230"/>
      <c r="AZ4130" s="230"/>
      <c r="BA4130" s="230"/>
      <c r="BB4130" s="230"/>
      <c r="BC4130" s="230"/>
      <c r="BD4130" s="230"/>
      <c r="BE4130" s="230"/>
      <c r="BF4130" s="230"/>
      <c r="BG4130" s="230"/>
      <c r="BH4130" s="230"/>
      <c r="BI4130" s="230"/>
      <c r="BJ4130" s="230"/>
      <c r="BK4130" s="230"/>
      <c r="BL4130" s="230"/>
      <c r="BM4130" s="230"/>
      <c r="BN4130" s="230"/>
      <c r="BO4130" s="230"/>
      <c r="BP4130" s="230"/>
      <c r="BQ4130" s="230"/>
      <c r="BR4130" s="230"/>
      <c r="BS4130" s="230"/>
      <c r="BT4130" s="230"/>
      <c r="BU4130" s="230"/>
      <c r="BV4130" s="230"/>
      <c r="BW4130" s="230"/>
      <c r="BX4130" s="230"/>
      <c r="BY4130" s="230"/>
      <c r="BZ4130" s="230"/>
      <c r="CA4130" s="230"/>
      <c r="CB4130" s="230"/>
      <c r="CC4130" s="230"/>
      <c r="CD4130" s="230"/>
      <c r="CE4130" s="230"/>
      <c r="CF4130" s="230"/>
      <c r="CG4130" s="230"/>
      <c r="CH4130" s="230"/>
      <c r="CI4130" s="230"/>
      <c r="CJ4130" s="230"/>
    </row>
    <row r="4131" spans="1:88" ht="14.25" customHeight="1">
      <c r="A4131" s="123"/>
      <c r="B4131" s="122"/>
      <c r="C4131" s="123"/>
      <c r="E4131" s="224"/>
      <c r="F4131" s="224"/>
      <c r="G4131" s="224"/>
      <c r="H4131" s="224"/>
      <c r="I4131" s="232"/>
      <c r="J4131" s="224"/>
      <c r="K4131" s="224"/>
      <c r="L4131" s="224"/>
      <c r="M4131" s="233"/>
      <c r="N4131" s="224"/>
      <c r="P4131" s="233"/>
      <c r="Q4131" s="154"/>
      <c r="R4131" s="154"/>
      <c r="S4131" s="154"/>
      <c r="T4131" s="154"/>
      <c r="U4131" s="236"/>
      <c r="V4131" s="225"/>
      <c r="W4131" s="246"/>
      <c r="X4131" s="247"/>
      <c r="Y4131" s="248"/>
      <c r="Z4131" s="249"/>
      <c r="AA4131" s="249"/>
      <c r="AB4131" s="256"/>
      <c r="AC4131" s="256"/>
      <c r="AD4131" s="230"/>
      <c r="AE4131" s="251"/>
      <c r="AF4131" s="252"/>
      <c r="AG4131" s="255"/>
      <c r="AH4131" s="253"/>
      <c r="AI4131" s="230"/>
      <c r="AJ4131" s="230"/>
      <c r="AK4131" s="230"/>
      <c r="AL4131" s="230"/>
      <c r="AM4131" s="230"/>
      <c r="AN4131" s="230"/>
      <c r="AO4131" s="230"/>
      <c r="AP4131" s="230"/>
      <c r="AQ4131" s="230"/>
      <c r="AR4131" s="249"/>
      <c r="AS4131" s="230"/>
      <c r="AT4131" s="230"/>
      <c r="AU4131" s="230"/>
      <c r="AV4131" s="230"/>
      <c r="AW4131" s="230"/>
      <c r="AX4131" s="230"/>
      <c r="AY4131" s="230"/>
      <c r="AZ4131" s="230"/>
      <c r="BA4131" s="230"/>
      <c r="BB4131" s="230"/>
      <c r="BC4131" s="230"/>
      <c r="BD4131" s="230"/>
      <c r="BE4131" s="230"/>
      <c r="BF4131" s="230"/>
      <c r="BG4131" s="230"/>
      <c r="BH4131" s="230"/>
      <c r="BI4131" s="230"/>
      <c r="BJ4131" s="230"/>
      <c r="BK4131" s="230"/>
      <c r="BL4131" s="230"/>
      <c r="BM4131" s="230"/>
      <c r="BN4131" s="230"/>
      <c r="BO4131" s="230"/>
      <c r="BP4131" s="230"/>
      <c r="BQ4131" s="230"/>
      <c r="BR4131" s="230"/>
      <c r="BS4131" s="230"/>
      <c r="BT4131" s="230"/>
      <c r="BU4131" s="230"/>
      <c r="BV4131" s="230"/>
      <c r="BW4131" s="230"/>
      <c r="BX4131" s="230"/>
      <c r="BY4131" s="230"/>
      <c r="BZ4131" s="230"/>
      <c r="CA4131" s="230"/>
      <c r="CB4131" s="230"/>
      <c r="CC4131" s="230"/>
      <c r="CD4131" s="230"/>
      <c r="CE4131" s="230"/>
      <c r="CF4131" s="230"/>
      <c r="CG4131" s="230"/>
      <c r="CH4131" s="230"/>
      <c r="CI4131" s="230"/>
      <c r="CJ4131" s="230"/>
    </row>
    <row r="4132" spans="1:88" ht="14.25" customHeight="1">
      <c r="A4132" s="123"/>
      <c r="B4132" s="122"/>
      <c r="C4132" s="123"/>
      <c r="E4132" s="224"/>
      <c r="F4132" s="224"/>
      <c r="G4132" s="224"/>
      <c r="H4132" s="224"/>
      <c r="I4132" s="232"/>
      <c r="J4132" s="224"/>
      <c r="K4132" s="224"/>
      <c r="L4132" s="224"/>
      <c r="M4132" s="233"/>
      <c r="N4132" s="224"/>
      <c r="P4132" s="233"/>
      <c r="Q4132" s="154"/>
      <c r="R4132" s="154"/>
      <c r="S4132" s="154"/>
      <c r="T4132" s="154"/>
      <c r="U4132" s="236"/>
      <c r="V4132" s="225"/>
      <c r="W4132" s="246"/>
      <c r="X4132" s="247"/>
      <c r="Y4132" s="248"/>
      <c r="Z4132" s="249"/>
      <c r="AA4132" s="249"/>
      <c r="AB4132" s="256"/>
      <c r="AC4132" s="256"/>
      <c r="AD4132" s="230"/>
      <c r="AE4132" s="251"/>
      <c r="AF4132" s="252"/>
      <c r="AG4132" s="255"/>
      <c r="AH4132" s="253"/>
      <c r="AI4132" s="230"/>
      <c r="AJ4132" s="230"/>
      <c r="AK4132" s="230"/>
      <c r="AL4132" s="230"/>
      <c r="AM4132" s="230"/>
      <c r="AN4132" s="230"/>
      <c r="AO4132" s="230"/>
      <c r="AP4132" s="230"/>
      <c r="AQ4132" s="230"/>
      <c r="AR4132" s="249"/>
      <c r="AS4132" s="230"/>
      <c r="AT4132" s="230"/>
      <c r="AU4132" s="230"/>
      <c r="AV4132" s="230"/>
      <c r="AW4132" s="230"/>
      <c r="AX4132" s="230"/>
      <c r="AY4132" s="230"/>
      <c r="AZ4132" s="230"/>
      <c r="BA4132" s="230"/>
      <c r="BB4132" s="230"/>
      <c r="BC4132" s="230"/>
      <c r="BD4132" s="230"/>
      <c r="BE4132" s="230"/>
      <c r="BF4132" s="230"/>
      <c r="BG4132" s="230"/>
      <c r="BH4132" s="230"/>
      <c r="BI4132" s="230"/>
      <c r="BJ4132" s="230"/>
      <c r="BK4132" s="230"/>
      <c r="BL4132" s="230"/>
      <c r="BM4132" s="230"/>
      <c r="BN4132" s="230"/>
      <c r="BO4132" s="230"/>
      <c r="BP4132" s="230"/>
      <c r="BQ4132" s="230"/>
      <c r="BR4132" s="230"/>
      <c r="BS4132" s="230"/>
      <c r="BT4132" s="230"/>
      <c r="BU4132" s="230"/>
      <c r="BV4132" s="230"/>
      <c r="BW4132" s="230"/>
      <c r="BX4132" s="230"/>
      <c r="BY4132" s="230"/>
      <c r="BZ4132" s="230"/>
      <c r="CA4132" s="230"/>
      <c r="CB4132" s="230"/>
      <c r="CC4132" s="230"/>
      <c r="CD4132" s="230"/>
      <c r="CE4132" s="230"/>
      <c r="CF4132" s="230"/>
      <c r="CG4132" s="230"/>
      <c r="CH4132" s="230"/>
      <c r="CI4132" s="230"/>
      <c r="CJ4132" s="230"/>
    </row>
    <row r="4133" spans="1:88" ht="14.25" customHeight="1">
      <c r="A4133" s="123"/>
      <c r="B4133" s="122"/>
      <c r="C4133" s="123"/>
      <c r="E4133" s="224"/>
      <c r="F4133" s="224"/>
      <c r="G4133" s="224"/>
      <c r="H4133" s="224"/>
      <c r="I4133" s="232"/>
      <c r="J4133" s="224"/>
      <c r="K4133" s="224"/>
      <c r="L4133" s="224"/>
      <c r="M4133" s="233"/>
      <c r="N4133" s="224"/>
      <c r="P4133" s="233"/>
      <c r="Q4133" s="154"/>
      <c r="R4133" s="154"/>
      <c r="S4133" s="154"/>
      <c r="T4133" s="154"/>
      <c r="U4133" s="236"/>
      <c r="V4133" s="225"/>
      <c r="W4133" s="246"/>
      <c r="X4133" s="247"/>
      <c r="Y4133" s="248"/>
      <c r="Z4133" s="249"/>
      <c r="AA4133" s="249"/>
      <c r="AB4133" s="256"/>
      <c r="AC4133" s="256"/>
      <c r="AD4133" s="230"/>
      <c r="AE4133" s="251"/>
      <c r="AF4133" s="252"/>
      <c r="AG4133" s="255"/>
      <c r="AH4133" s="253"/>
      <c r="AI4133" s="230"/>
      <c r="AJ4133" s="230"/>
      <c r="AK4133" s="230"/>
      <c r="AL4133" s="230"/>
      <c r="AM4133" s="230"/>
      <c r="AN4133" s="230"/>
      <c r="AO4133" s="230"/>
      <c r="AP4133" s="230"/>
      <c r="AQ4133" s="230"/>
      <c r="AR4133" s="249"/>
      <c r="AS4133" s="230"/>
      <c r="AT4133" s="230"/>
      <c r="AU4133" s="230"/>
      <c r="AV4133" s="230"/>
      <c r="AW4133" s="230"/>
      <c r="AX4133" s="230"/>
      <c r="AY4133" s="230"/>
      <c r="AZ4133" s="230"/>
      <c r="BA4133" s="230"/>
      <c r="BB4133" s="230"/>
      <c r="BC4133" s="230"/>
      <c r="BD4133" s="230"/>
      <c r="BE4133" s="230"/>
      <c r="BF4133" s="230"/>
      <c r="BG4133" s="230"/>
      <c r="BH4133" s="230"/>
      <c r="BI4133" s="230"/>
      <c r="BJ4133" s="230"/>
      <c r="BK4133" s="230"/>
      <c r="BL4133" s="230"/>
      <c r="BM4133" s="230"/>
      <c r="BN4133" s="230"/>
      <c r="BO4133" s="230"/>
      <c r="BP4133" s="230"/>
      <c r="BQ4133" s="230"/>
      <c r="BR4133" s="230"/>
      <c r="BS4133" s="230"/>
      <c r="BT4133" s="230"/>
      <c r="BU4133" s="230"/>
      <c r="BV4133" s="230"/>
      <c r="BW4133" s="230"/>
      <c r="BX4133" s="230"/>
      <c r="BY4133" s="230"/>
      <c r="BZ4133" s="230"/>
      <c r="CA4133" s="230"/>
      <c r="CB4133" s="230"/>
      <c r="CC4133" s="230"/>
      <c r="CD4133" s="230"/>
      <c r="CE4133" s="230"/>
      <c r="CF4133" s="230"/>
      <c r="CG4133" s="230"/>
      <c r="CH4133" s="230"/>
      <c r="CI4133" s="230"/>
      <c r="CJ4133" s="230"/>
    </row>
    <row r="4134" spans="1:88" ht="14.25" customHeight="1">
      <c r="A4134" s="123"/>
      <c r="B4134" s="122"/>
      <c r="C4134" s="123"/>
      <c r="E4134" s="224"/>
      <c r="F4134" s="224"/>
      <c r="G4134" s="224"/>
      <c r="H4134" s="224"/>
      <c r="I4134" s="232"/>
      <c r="J4134" s="224"/>
      <c r="K4134" s="224"/>
      <c r="L4134" s="224"/>
      <c r="M4134" s="233"/>
      <c r="N4134" s="224"/>
      <c r="P4134" s="233"/>
      <c r="Q4134" s="154"/>
      <c r="R4134" s="154"/>
      <c r="S4134" s="154"/>
      <c r="T4134" s="154"/>
      <c r="U4134" s="236"/>
      <c r="V4134" s="225"/>
      <c r="W4134" s="246"/>
      <c r="X4134" s="247"/>
      <c r="Y4134" s="248"/>
      <c r="Z4134" s="249"/>
      <c r="AA4134" s="249"/>
      <c r="AB4134" s="256"/>
      <c r="AC4134" s="256"/>
      <c r="AD4134" s="230"/>
      <c r="AE4134" s="251"/>
      <c r="AF4134" s="252"/>
      <c r="AG4134" s="255"/>
      <c r="AH4134" s="253"/>
      <c r="AI4134" s="230"/>
      <c r="AJ4134" s="230"/>
      <c r="AK4134" s="230"/>
      <c r="AL4134" s="230"/>
      <c r="AM4134" s="230"/>
      <c r="AN4134" s="230"/>
      <c r="AO4134" s="230"/>
      <c r="AP4134" s="230"/>
      <c r="AQ4134" s="230"/>
      <c r="AR4134" s="249"/>
      <c r="AS4134" s="230"/>
      <c r="AT4134" s="230"/>
      <c r="AU4134" s="230"/>
      <c r="AV4134" s="230"/>
      <c r="AW4134" s="230"/>
      <c r="AX4134" s="230"/>
      <c r="AY4134" s="230"/>
      <c r="AZ4134" s="230"/>
      <c r="BA4134" s="230"/>
      <c r="BB4134" s="230"/>
      <c r="BC4134" s="230"/>
      <c r="BD4134" s="230"/>
      <c r="BE4134" s="230"/>
      <c r="BF4134" s="230"/>
      <c r="BG4134" s="230"/>
      <c r="BH4134" s="230"/>
      <c r="BI4134" s="230"/>
      <c r="BJ4134" s="230"/>
      <c r="BK4134" s="230"/>
      <c r="BL4134" s="230"/>
      <c r="BM4134" s="230"/>
      <c r="BN4134" s="230"/>
      <c r="BO4134" s="230"/>
      <c r="BP4134" s="230"/>
      <c r="BQ4134" s="230"/>
      <c r="BR4134" s="230"/>
      <c r="BS4134" s="230"/>
      <c r="BT4134" s="230"/>
      <c r="BU4134" s="230"/>
      <c r="BV4134" s="230"/>
      <c r="BW4134" s="230"/>
      <c r="BX4134" s="230"/>
      <c r="BY4134" s="230"/>
      <c r="BZ4134" s="230"/>
      <c r="CA4134" s="230"/>
      <c r="CB4134" s="230"/>
      <c r="CC4134" s="230"/>
      <c r="CD4134" s="230"/>
      <c r="CE4134" s="230"/>
      <c r="CF4134" s="230"/>
      <c r="CG4134" s="230"/>
      <c r="CH4134" s="230"/>
      <c r="CI4134" s="230"/>
      <c r="CJ4134" s="230"/>
    </row>
    <row r="4135" spans="1:88" ht="14.25" customHeight="1">
      <c r="A4135" s="123"/>
      <c r="B4135" s="122"/>
      <c r="C4135" s="123"/>
      <c r="E4135" s="224"/>
      <c r="F4135" s="224"/>
      <c r="G4135" s="224"/>
      <c r="H4135" s="224"/>
      <c r="I4135" s="232"/>
      <c r="J4135" s="224"/>
      <c r="K4135" s="224"/>
      <c r="L4135" s="224"/>
      <c r="M4135" s="233"/>
      <c r="N4135" s="224"/>
      <c r="P4135" s="233"/>
      <c r="Q4135" s="154"/>
      <c r="R4135" s="154"/>
      <c r="S4135" s="154"/>
      <c r="T4135" s="154"/>
      <c r="U4135" s="236"/>
      <c r="V4135" s="225"/>
      <c r="W4135" s="246"/>
      <c r="X4135" s="247"/>
      <c r="Y4135" s="248"/>
      <c r="Z4135" s="249"/>
      <c r="AA4135" s="249"/>
      <c r="AB4135" s="256"/>
      <c r="AC4135" s="256"/>
      <c r="AD4135" s="230"/>
      <c r="AE4135" s="251"/>
      <c r="AF4135" s="252"/>
      <c r="AG4135" s="255"/>
      <c r="AH4135" s="253"/>
      <c r="AI4135" s="230"/>
      <c r="AJ4135" s="230"/>
      <c r="AK4135" s="230"/>
      <c r="AL4135" s="230"/>
      <c r="AM4135" s="230"/>
      <c r="AN4135" s="230"/>
      <c r="AO4135" s="230"/>
      <c r="AP4135" s="230"/>
      <c r="AQ4135" s="230"/>
      <c r="AR4135" s="249"/>
      <c r="AS4135" s="230"/>
      <c r="AT4135" s="230"/>
      <c r="AU4135" s="230"/>
      <c r="AV4135" s="230"/>
      <c r="AW4135" s="230"/>
      <c r="AX4135" s="230"/>
      <c r="AY4135" s="230"/>
      <c r="AZ4135" s="230"/>
      <c r="BA4135" s="230"/>
      <c r="BB4135" s="230"/>
      <c r="BC4135" s="230"/>
      <c r="BD4135" s="230"/>
      <c r="BE4135" s="230"/>
      <c r="BF4135" s="230"/>
      <c r="BG4135" s="230"/>
      <c r="BH4135" s="230"/>
      <c r="BI4135" s="230"/>
      <c r="BJ4135" s="230"/>
      <c r="BK4135" s="230"/>
      <c r="BL4135" s="230"/>
      <c r="BM4135" s="230"/>
      <c r="BN4135" s="230"/>
      <c r="BO4135" s="230"/>
      <c r="BP4135" s="230"/>
      <c r="BQ4135" s="230"/>
      <c r="BR4135" s="230"/>
      <c r="BS4135" s="230"/>
      <c r="BT4135" s="230"/>
      <c r="BU4135" s="230"/>
      <c r="BV4135" s="230"/>
      <c r="BW4135" s="230"/>
      <c r="BX4135" s="230"/>
      <c r="BY4135" s="230"/>
      <c r="BZ4135" s="230"/>
      <c r="CA4135" s="230"/>
      <c r="CB4135" s="230"/>
      <c r="CC4135" s="230"/>
      <c r="CD4135" s="230"/>
      <c r="CE4135" s="230"/>
      <c r="CF4135" s="230"/>
      <c r="CG4135" s="230"/>
      <c r="CH4135" s="230"/>
      <c r="CI4135" s="230"/>
      <c r="CJ4135" s="230"/>
    </row>
    <row r="4136" spans="1:88" ht="14.25" customHeight="1">
      <c r="A4136" s="123"/>
      <c r="B4136" s="122"/>
      <c r="C4136" s="123"/>
      <c r="E4136" s="224"/>
      <c r="F4136" s="224"/>
      <c r="G4136" s="224"/>
      <c r="H4136" s="224"/>
      <c r="I4136" s="232"/>
      <c r="J4136" s="224"/>
      <c r="K4136" s="224"/>
      <c r="L4136" s="224"/>
      <c r="M4136" s="233"/>
      <c r="N4136" s="224"/>
      <c r="P4136" s="233"/>
      <c r="Q4136" s="154"/>
      <c r="R4136" s="154"/>
      <c r="S4136" s="154"/>
      <c r="T4136" s="154"/>
      <c r="U4136" s="236"/>
      <c r="V4136" s="225"/>
      <c r="W4136" s="246"/>
      <c r="X4136" s="247"/>
      <c r="Y4136" s="248"/>
      <c r="Z4136" s="249"/>
      <c r="AA4136" s="249"/>
      <c r="AB4136" s="256"/>
      <c r="AC4136" s="256"/>
      <c r="AD4136" s="230"/>
      <c r="AE4136" s="251"/>
      <c r="AF4136" s="252"/>
      <c r="AG4136" s="255"/>
      <c r="AH4136" s="253"/>
      <c r="AI4136" s="230"/>
      <c r="AJ4136" s="230"/>
      <c r="AK4136" s="230"/>
      <c r="AL4136" s="230"/>
      <c r="AM4136" s="230"/>
      <c r="AN4136" s="230"/>
      <c r="AO4136" s="230"/>
      <c r="AP4136" s="230"/>
      <c r="AQ4136" s="230"/>
      <c r="AR4136" s="249"/>
      <c r="AS4136" s="230"/>
      <c r="AT4136" s="230"/>
      <c r="AU4136" s="230"/>
      <c r="AV4136" s="230"/>
      <c r="AW4136" s="230"/>
      <c r="AX4136" s="230"/>
      <c r="AY4136" s="230"/>
      <c r="AZ4136" s="230"/>
      <c r="BA4136" s="230"/>
      <c r="BB4136" s="230"/>
      <c r="BC4136" s="230"/>
      <c r="BD4136" s="230"/>
      <c r="BE4136" s="230"/>
      <c r="BF4136" s="230"/>
      <c r="BG4136" s="230"/>
      <c r="BH4136" s="230"/>
      <c r="BI4136" s="230"/>
      <c r="BJ4136" s="230"/>
      <c r="BK4136" s="230"/>
      <c r="BL4136" s="230"/>
      <c r="BM4136" s="230"/>
      <c r="BN4136" s="230"/>
      <c r="BO4136" s="230"/>
      <c r="BP4136" s="230"/>
      <c r="BQ4136" s="230"/>
      <c r="BR4136" s="230"/>
      <c r="BS4136" s="230"/>
      <c r="BT4136" s="230"/>
      <c r="BU4136" s="230"/>
      <c r="BV4136" s="230"/>
      <c r="BW4136" s="230"/>
      <c r="BX4136" s="230"/>
      <c r="BY4136" s="230"/>
      <c r="BZ4136" s="230"/>
      <c r="CA4136" s="230"/>
      <c r="CB4136" s="230"/>
      <c r="CC4136" s="230"/>
      <c r="CD4136" s="230"/>
      <c r="CE4136" s="230"/>
      <c r="CF4136" s="230"/>
      <c r="CG4136" s="230"/>
      <c r="CH4136" s="230"/>
      <c r="CI4136" s="230"/>
      <c r="CJ4136" s="230"/>
    </row>
    <row r="4137" spans="1:88" ht="14.25" customHeight="1">
      <c r="A4137" s="123"/>
      <c r="B4137" s="122"/>
      <c r="C4137" s="123"/>
      <c r="E4137" s="224"/>
      <c r="F4137" s="224"/>
      <c r="G4137" s="224"/>
      <c r="H4137" s="224"/>
      <c r="I4137" s="232"/>
      <c r="J4137" s="224"/>
      <c r="K4137" s="224"/>
      <c r="L4137" s="224"/>
      <c r="M4137" s="233"/>
      <c r="N4137" s="224"/>
      <c r="P4137" s="233"/>
      <c r="Q4137" s="154"/>
      <c r="R4137" s="154"/>
      <c r="S4137" s="154"/>
      <c r="T4137" s="154"/>
      <c r="U4137" s="236"/>
      <c r="V4137" s="225"/>
      <c r="W4137" s="246"/>
      <c r="X4137" s="247"/>
      <c r="Y4137" s="248"/>
      <c r="Z4137" s="249"/>
      <c r="AA4137" s="249"/>
      <c r="AB4137" s="256"/>
      <c r="AC4137" s="256"/>
      <c r="AD4137" s="230"/>
      <c r="AE4137" s="251"/>
      <c r="AF4137" s="252"/>
      <c r="AG4137" s="255"/>
      <c r="AH4137" s="253"/>
      <c r="AI4137" s="230"/>
      <c r="AJ4137" s="230"/>
      <c r="AK4137" s="230"/>
      <c r="AL4137" s="230"/>
      <c r="AM4137" s="230"/>
      <c r="AN4137" s="230"/>
      <c r="AO4137" s="230"/>
      <c r="AP4137" s="230"/>
      <c r="AQ4137" s="230"/>
      <c r="AR4137" s="249"/>
      <c r="AS4137" s="230"/>
      <c r="AT4137" s="230"/>
      <c r="AU4137" s="230"/>
      <c r="AV4137" s="230"/>
      <c r="AW4137" s="230"/>
      <c r="AX4137" s="230"/>
      <c r="AY4137" s="230"/>
      <c r="AZ4137" s="230"/>
      <c r="BA4137" s="230"/>
      <c r="BB4137" s="230"/>
      <c r="BC4137" s="230"/>
      <c r="BD4137" s="230"/>
      <c r="BE4137" s="230"/>
      <c r="BF4137" s="230"/>
      <c r="BG4137" s="230"/>
      <c r="BH4137" s="230"/>
      <c r="BI4137" s="230"/>
      <c r="BJ4137" s="230"/>
      <c r="BK4137" s="230"/>
      <c r="BL4137" s="230"/>
      <c r="BM4137" s="230"/>
      <c r="BN4137" s="230"/>
      <c r="BO4137" s="230"/>
      <c r="BP4137" s="230"/>
      <c r="BQ4137" s="230"/>
      <c r="BR4137" s="230"/>
      <c r="BS4137" s="230"/>
      <c r="BT4137" s="230"/>
      <c r="BU4137" s="230"/>
      <c r="BV4137" s="230"/>
      <c r="BW4137" s="230"/>
      <c r="BX4137" s="230"/>
      <c r="BY4137" s="230"/>
      <c r="BZ4137" s="230"/>
      <c r="CA4137" s="230"/>
      <c r="CB4137" s="230"/>
      <c r="CC4137" s="230"/>
      <c r="CD4137" s="230"/>
      <c r="CE4137" s="230"/>
      <c r="CF4137" s="230"/>
      <c r="CG4137" s="230"/>
      <c r="CH4137" s="230"/>
      <c r="CI4137" s="230"/>
      <c r="CJ4137" s="230"/>
    </row>
    <row r="4138" spans="1:88" ht="14.25" customHeight="1">
      <c r="A4138" s="123"/>
      <c r="B4138" s="122"/>
      <c r="C4138" s="123"/>
      <c r="E4138" s="224"/>
      <c r="F4138" s="224"/>
      <c r="G4138" s="224"/>
      <c r="H4138" s="224"/>
      <c r="I4138" s="232"/>
      <c r="J4138" s="224"/>
      <c r="K4138" s="224"/>
      <c r="L4138" s="224"/>
      <c r="M4138" s="233"/>
      <c r="N4138" s="224"/>
      <c r="P4138" s="233"/>
      <c r="Q4138" s="154"/>
      <c r="R4138" s="154"/>
      <c r="S4138" s="154"/>
      <c r="T4138" s="154"/>
      <c r="U4138" s="236"/>
      <c r="V4138" s="225"/>
      <c r="W4138" s="246"/>
      <c r="X4138" s="247"/>
      <c r="Y4138" s="248"/>
      <c r="Z4138" s="249"/>
      <c r="AA4138" s="249"/>
      <c r="AB4138" s="256"/>
      <c r="AC4138" s="256"/>
      <c r="AD4138" s="230"/>
      <c r="AE4138" s="251"/>
      <c r="AF4138" s="252"/>
      <c r="AG4138" s="255"/>
      <c r="AH4138" s="253"/>
      <c r="AI4138" s="230"/>
      <c r="AJ4138" s="230"/>
      <c r="AK4138" s="230"/>
      <c r="AL4138" s="230"/>
      <c r="AM4138" s="230"/>
      <c r="AN4138" s="230"/>
      <c r="AO4138" s="230"/>
      <c r="AP4138" s="230"/>
      <c r="AQ4138" s="230"/>
      <c r="AR4138" s="249"/>
      <c r="AS4138" s="230"/>
      <c r="AT4138" s="230"/>
      <c r="AU4138" s="230"/>
      <c r="AV4138" s="230"/>
      <c r="AW4138" s="230"/>
      <c r="AX4138" s="230"/>
      <c r="AY4138" s="230"/>
      <c r="AZ4138" s="230"/>
      <c r="BA4138" s="230"/>
      <c r="BB4138" s="230"/>
      <c r="BC4138" s="230"/>
      <c r="BD4138" s="230"/>
      <c r="BE4138" s="230"/>
      <c r="BF4138" s="230"/>
      <c r="BG4138" s="230"/>
      <c r="BH4138" s="230"/>
      <c r="BI4138" s="230"/>
      <c r="BJ4138" s="230"/>
      <c r="BK4138" s="230"/>
      <c r="BL4138" s="230"/>
      <c r="BM4138" s="230"/>
      <c r="BN4138" s="230"/>
      <c r="BO4138" s="230"/>
      <c r="BP4138" s="230"/>
      <c r="BQ4138" s="230"/>
      <c r="BR4138" s="230"/>
      <c r="BS4138" s="230"/>
      <c r="BT4138" s="230"/>
      <c r="BU4138" s="230"/>
      <c r="BV4138" s="230"/>
      <c r="BW4138" s="230"/>
      <c r="BX4138" s="230"/>
      <c r="BY4138" s="230"/>
      <c r="BZ4138" s="230"/>
      <c r="CA4138" s="230"/>
      <c r="CB4138" s="230"/>
      <c r="CC4138" s="230"/>
      <c r="CD4138" s="230"/>
      <c r="CE4138" s="230"/>
      <c r="CF4138" s="230"/>
      <c r="CG4138" s="230"/>
      <c r="CH4138" s="230"/>
      <c r="CI4138" s="230"/>
      <c r="CJ4138" s="230"/>
    </row>
    <row r="4139" spans="1:88" ht="14.25" customHeight="1">
      <c r="A4139" s="123"/>
      <c r="B4139" s="122"/>
      <c r="C4139" s="123"/>
      <c r="E4139" s="224"/>
      <c r="F4139" s="224"/>
      <c r="G4139" s="224"/>
      <c r="H4139" s="224"/>
      <c r="I4139" s="232"/>
      <c r="J4139" s="224"/>
      <c r="K4139" s="224"/>
      <c r="L4139" s="224"/>
      <c r="M4139" s="233"/>
      <c r="N4139" s="224"/>
      <c r="P4139" s="233"/>
      <c r="Q4139" s="154"/>
      <c r="R4139" s="154"/>
      <c r="S4139" s="154"/>
      <c r="T4139" s="154"/>
      <c r="U4139" s="236"/>
      <c r="V4139" s="225"/>
      <c r="W4139" s="246"/>
      <c r="X4139" s="247"/>
      <c r="Y4139" s="248"/>
      <c r="Z4139" s="249"/>
      <c r="AA4139" s="249"/>
      <c r="AB4139" s="256"/>
      <c r="AC4139" s="256"/>
      <c r="AD4139" s="230"/>
      <c r="AE4139" s="251"/>
      <c r="AF4139" s="252"/>
      <c r="AG4139" s="255"/>
      <c r="AH4139" s="253"/>
      <c r="AI4139" s="230"/>
      <c r="AJ4139" s="230"/>
      <c r="AK4139" s="230"/>
      <c r="AL4139" s="230"/>
      <c r="AM4139" s="230"/>
      <c r="AN4139" s="230"/>
      <c r="AO4139" s="230"/>
      <c r="AP4139" s="230"/>
      <c r="AQ4139" s="230"/>
      <c r="AR4139" s="249"/>
      <c r="AS4139" s="230"/>
      <c r="AT4139" s="230"/>
      <c r="AU4139" s="230"/>
      <c r="AV4139" s="230"/>
      <c r="AW4139" s="230"/>
      <c r="AX4139" s="230"/>
      <c r="AY4139" s="230"/>
      <c r="AZ4139" s="230"/>
      <c r="BA4139" s="230"/>
      <c r="BB4139" s="230"/>
      <c r="BC4139" s="230"/>
      <c r="BD4139" s="230"/>
      <c r="BE4139" s="230"/>
      <c r="BF4139" s="230"/>
      <c r="BG4139" s="230"/>
      <c r="BH4139" s="230"/>
      <c r="BI4139" s="230"/>
      <c r="BJ4139" s="230"/>
      <c r="BK4139" s="230"/>
      <c r="BL4139" s="230"/>
      <c r="BM4139" s="230"/>
      <c r="BN4139" s="230"/>
      <c r="BO4139" s="230"/>
      <c r="BP4139" s="230"/>
      <c r="BQ4139" s="230"/>
      <c r="BR4139" s="230"/>
      <c r="BS4139" s="230"/>
      <c r="BT4139" s="230"/>
      <c r="BU4139" s="230"/>
      <c r="BV4139" s="230"/>
      <c r="BW4139" s="230"/>
      <c r="BX4139" s="230"/>
      <c r="BY4139" s="230"/>
      <c r="BZ4139" s="230"/>
      <c r="CA4139" s="230"/>
      <c r="CB4139" s="230"/>
      <c r="CC4139" s="230"/>
      <c r="CD4139" s="230"/>
      <c r="CE4139" s="230"/>
      <c r="CF4139" s="230"/>
      <c r="CG4139" s="230"/>
      <c r="CH4139" s="230"/>
      <c r="CI4139" s="230"/>
      <c r="CJ4139" s="230"/>
    </row>
    <row r="4140" spans="1:88" ht="14.25" customHeight="1">
      <c r="A4140" s="123"/>
      <c r="B4140" s="122"/>
      <c r="C4140" s="123"/>
      <c r="E4140" s="224"/>
      <c r="F4140" s="224"/>
      <c r="G4140" s="224"/>
      <c r="H4140" s="224"/>
      <c r="I4140" s="232"/>
      <c r="J4140" s="224"/>
      <c r="K4140" s="224"/>
      <c r="L4140" s="224"/>
      <c r="M4140" s="233"/>
      <c r="N4140" s="224"/>
      <c r="P4140" s="233"/>
      <c r="Q4140" s="154"/>
      <c r="R4140" s="154"/>
      <c r="S4140" s="154"/>
      <c r="T4140" s="154"/>
      <c r="U4140" s="236"/>
      <c r="V4140" s="225"/>
      <c r="W4140" s="246"/>
      <c r="X4140" s="247"/>
      <c r="Y4140" s="248"/>
      <c r="Z4140" s="249"/>
      <c r="AA4140" s="249"/>
      <c r="AB4140" s="256"/>
      <c r="AC4140" s="256"/>
      <c r="AD4140" s="230"/>
      <c r="AE4140" s="251"/>
      <c r="AF4140" s="252"/>
      <c r="AG4140" s="255"/>
      <c r="AH4140" s="253"/>
      <c r="AI4140" s="230"/>
      <c r="AJ4140" s="230"/>
      <c r="AK4140" s="230"/>
      <c r="AL4140" s="230"/>
      <c r="AM4140" s="230"/>
      <c r="AN4140" s="230"/>
      <c r="AO4140" s="230"/>
      <c r="AP4140" s="230"/>
      <c r="AQ4140" s="230"/>
      <c r="AR4140" s="249"/>
      <c r="AS4140" s="230"/>
      <c r="AT4140" s="230"/>
      <c r="AU4140" s="230"/>
      <c r="AV4140" s="230"/>
      <c r="AW4140" s="230"/>
      <c r="AX4140" s="230"/>
      <c r="AY4140" s="230"/>
      <c r="AZ4140" s="230"/>
      <c r="BA4140" s="230"/>
      <c r="BB4140" s="230"/>
      <c r="BC4140" s="230"/>
      <c r="BD4140" s="230"/>
      <c r="BE4140" s="230"/>
      <c r="BF4140" s="230"/>
      <c r="BG4140" s="230"/>
      <c r="BH4140" s="230"/>
      <c r="BI4140" s="230"/>
      <c r="BJ4140" s="230"/>
      <c r="BK4140" s="230"/>
      <c r="BL4140" s="230"/>
      <c r="BM4140" s="230"/>
      <c r="BN4140" s="230"/>
      <c r="BO4140" s="230"/>
      <c r="BP4140" s="230"/>
      <c r="BQ4140" s="230"/>
      <c r="BR4140" s="230"/>
      <c r="BS4140" s="230"/>
      <c r="BT4140" s="230"/>
      <c r="BU4140" s="230"/>
      <c r="BV4140" s="230"/>
      <c r="BW4140" s="230"/>
      <c r="BX4140" s="230"/>
      <c r="BY4140" s="230"/>
      <c r="BZ4140" s="230"/>
      <c r="CA4140" s="230"/>
      <c r="CB4140" s="230"/>
      <c r="CC4140" s="230"/>
      <c r="CD4140" s="230"/>
      <c r="CE4140" s="230"/>
      <c r="CF4140" s="230"/>
      <c r="CG4140" s="230"/>
      <c r="CH4140" s="230"/>
      <c r="CI4140" s="230"/>
      <c r="CJ4140" s="230"/>
    </row>
    <row r="4141" spans="1:88" ht="14.25" customHeight="1">
      <c r="A4141" s="123"/>
      <c r="B4141" s="122"/>
      <c r="C4141" s="123"/>
      <c r="E4141" s="224"/>
      <c r="F4141" s="224"/>
      <c r="G4141" s="224"/>
      <c r="H4141" s="224"/>
      <c r="I4141" s="232"/>
      <c r="J4141" s="224"/>
      <c r="K4141" s="224"/>
      <c r="L4141" s="224"/>
      <c r="M4141" s="233"/>
      <c r="N4141" s="224"/>
      <c r="P4141" s="233"/>
      <c r="Q4141" s="154"/>
      <c r="R4141" s="154"/>
      <c r="S4141" s="154"/>
      <c r="T4141" s="154"/>
      <c r="U4141" s="236"/>
      <c r="V4141" s="225"/>
      <c r="W4141" s="246"/>
      <c r="X4141" s="247"/>
      <c r="Y4141" s="248"/>
      <c r="Z4141" s="249"/>
      <c r="AA4141" s="249"/>
      <c r="AB4141" s="256"/>
      <c r="AC4141" s="256"/>
      <c r="AD4141" s="230"/>
      <c r="AE4141" s="251"/>
      <c r="AF4141" s="252"/>
      <c r="AG4141" s="255"/>
      <c r="AH4141" s="253"/>
      <c r="AI4141" s="230"/>
      <c r="AJ4141" s="230"/>
      <c r="AK4141" s="230"/>
      <c r="AL4141" s="230"/>
      <c r="AM4141" s="230"/>
      <c r="AN4141" s="230"/>
      <c r="AO4141" s="230"/>
      <c r="AP4141" s="230"/>
      <c r="AQ4141" s="230"/>
      <c r="AR4141" s="249"/>
      <c r="AS4141" s="230"/>
      <c r="AT4141" s="230"/>
      <c r="AU4141" s="230"/>
      <c r="AV4141" s="230"/>
      <c r="AW4141" s="230"/>
      <c r="AX4141" s="230"/>
      <c r="AY4141" s="230"/>
      <c r="AZ4141" s="230"/>
      <c r="BA4141" s="230"/>
      <c r="BB4141" s="230"/>
      <c r="BC4141" s="230"/>
      <c r="BD4141" s="230"/>
      <c r="BE4141" s="230"/>
      <c r="BF4141" s="230"/>
      <c r="BG4141" s="230"/>
      <c r="BH4141" s="230"/>
      <c r="BI4141" s="230"/>
      <c r="BJ4141" s="230"/>
      <c r="BK4141" s="230"/>
      <c r="BL4141" s="230"/>
      <c r="BM4141" s="230"/>
      <c r="BN4141" s="230"/>
      <c r="BO4141" s="230"/>
      <c r="BP4141" s="230"/>
      <c r="BQ4141" s="230"/>
      <c r="BR4141" s="230"/>
      <c r="BS4141" s="230"/>
      <c r="BT4141" s="230"/>
      <c r="BU4141" s="230"/>
      <c r="BV4141" s="230"/>
      <c r="BW4141" s="230"/>
      <c r="BX4141" s="230"/>
      <c r="BY4141" s="230"/>
      <c r="BZ4141" s="230"/>
      <c r="CA4141" s="230"/>
      <c r="CB4141" s="230"/>
      <c r="CC4141" s="230"/>
      <c r="CD4141" s="230"/>
      <c r="CE4141" s="230"/>
      <c r="CF4141" s="230"/>
      <c r="CG4141" s="230"/>
      <c r="CH4141" s="230"/>
      <c r="CI4141" s="230"/>
      <c r="CJ4141" s="230"/>
    </row>
    <row r="4142" spans="1:88" ht="14.25" customHeight="1">
      <c r="A4142" s="123"/>
      <c r="B4142" s="122"/>
      <c r="C4142" s="123"/>
      <c r="E4142" s="224"/>
      <c r="F4142" s="224"/>
      <c r="G4142" s="224"/>
      <c r="H4142" s="224"/>
      <c r="I4142" s="232"/>
      <c r="J4142" s="224"/>
      <c r="K4142" s="224"/>
      <c r="L4142" s="224"/>
      <c r="M4142" s="233"/>
      <c r="N4142" s="224"/>
      <c r="P4142" s="233"/>
      <c r="Q4142" s="154"/>
      <c r="R4142" s="154"/>
      <c r="S4142" s="154"/>
      <c r="T4142" s="154"/>
      <c r="U4142" s="236"/>
      <c r="V4142" s="225"/>
      <c r="W4142" s="246"/>
      <c r="X4142" s="247"/>
      <c r="Y4142" s="248"/>
      <c r="Z4142" s="249"/>
      <c r="AA4142" s="249"/>
      <c r="AB4142" s="256"/>
      <c r="AC4142" s="256"/>
      <c r="AD4142" s="230"/>
      <c r="AE4142" s="251"/>
      <c r="AF4142" s="252"/>
      <c r="AG4142" s="255"/>
      <c r="AH4142" s="253"/>
      <c r="AI4142" s="230"/>
      <c r="AJ4142" s="230"/>
      <c r="AK4142" s="230"/>
      <c r="AL4142" s="230"/>
      <c r="AM4142" s="230"/>
      <c r="AN4142" s="230"/>
      <c r="AO4142" s="230"/>
      <c r="AP4142" s="230"/>
      <c r="AQ4142" s="230"/>
      <c r="AR4142" s="249"/>
      <c r="AS4142" s="230"/>
      <c r="AT4142" s="230"/>
      <c r="AU4142" s="230"/>
      <c r="AV4142" s="230"/>
      <c r="AW4142" s="230"/>
      <c r="AX4142" s="230"/>
      <c r="AY4142" s="230"/>
      <c r="AZ4142" s="230"/>
      <c r="BA4142" s="230"/>
      <c r="BB4142" s="230"/>
      <c r="BC4142" s="230"/>
      <c r="BD4142" s="230"/>
      <c r="BE4142" s="230"/>
      <c r="BF4142" s="230"/>
      <c r="BG4142" s="230"/>
      <c r="BH4142" s="230"/>
      <c r="BI4142" s="230"/>
      <c r="BJ4142" s="230"/>
      <c r="BK4142" s="230"/>
      <c r="BL4142" s="230"/>
      <c r="BM4142" s="230"/>
      <c r="BN4142" s="230"/>
      <c r="BO4142" s="230"/>
      <c r="BP4142" s="230"/>
      <c r="BQ4142" s="230"/>
      <c r="BR4142" s="230"/>
      <c r="BS4142" s="230"/>
      <c r="BT4142" s="230"/>
      <c r="BU4142" s="230"/>
      <c r="BV4142" s="230"/>
      <c r="BW4142" s="230"/>
      <c r="BX4142" s="230"/>
      <c r="BY4142" s="230"/>
      <c r="BZ4142" s="230"/>
      <c r="CA4142" s="230"/>
      <c r="CB4142" s="230"/>
      <c r="CC4142" s="230"/>
      <c r="CD4142" s="230"/>
      <c r="CE4142" s="230"/>
      <c r="CF4142" s="230"/>
      <c r="CG4142" s="230"/>
      <c r="CH4142" s="230"/>
      <c r="CI4142" s="230"/>
      <c r="CJ4142" s="230"/>
    </row>
    <row r="4143" spans="1:88" ht="14.25" customHeight="1">
      <c r="A4143" s="123"/>
      <c r="B4143" s="122"/>
      <c r="C4143" s="123"/>
      <c r="E4143" s="224"/>
      <c r="F4143" s="224"/>
      <c r="G4143" s="224"/>
      <c r="H4143" s="224"/>
      <c r="I4143" s="232"/>
      <c r="J4143" s="224"/>
      <c r="K4143" s="224"/>
      <c r="L4143" s="224"/>
      <c r="M4143" s="233"/>
      <c r="N4143" s="224"/>
      <c r="P4143" s="233"/>
      <c r="Q4143" s="154"/>
      <c r="R4143" s="154"/>
      <c r="S4143" s="154"/>
      <c r="T4143" s="154"/>
      <c r="U4143" s="236"/>
      <c r="V4143" s="225"/>
      <c r="W4143" s="246"/>
      <c r="X4143" s="247"/>
      <c r="Y4143" s="248"/>
      <c r="Z4143" s="249"/>
      <c r="AA4143" s="249"/>
      <c r="AB4143" s="256"/>
      <c r="AC4143" s="256"/>
      <c r="AD4143" s="230"/>
      <c r="AE4143" s="251"/>
      <c r="AF4143" s="252"/>
      <c r="AG4143" s="255"/>
      <c r="AH4143" s="253"/>
      <c r="AI4143" s="230"/>
      <c r="AJ4143" s="230"/>
      <c r="AK4143" s="230"/>
      <c r="AL4143" s="230"/>
      <c r="AM4143" s="230"/>
      <c r="AN4143" s="230"/>
      <c r="AO4143" s="230"/>
      <c r="AP4143" s="230"/>
      <c r="AQ4143" s="230"/>
      <c r="AR4143" s="249"/>
      <c r="AS4143" s="230"/>
      <c r="AT4143" s="230"/>
      <c r="AU4143" s="230"/>
      <c r="AV4143" s="230"/>
      <c r="AW4143" s="230"/>
      <c r="AX4143" s="230"/>
      <c r="AY4143" s="230"/>
      <c r="AZ4143" s="230"/>
      <c r="BA4143" s="230"/>
      <c r="BB4143" s="230"/>
      <c r="BC4143" s="230"/>
      <c r="BD4143" s="230"/>
      <c r="BE4143" s="230"/>
      <c r="BF4143" s="230"/>
      <c r="BG4143" s="230"/>
      <c r="BH4143" s="230"/>
      <c r="BI4143" s="230"/>
      <c r="BJ4143" s="230"/>
      <c r="BK4143" s="230"/>
      <c r="BL4143" s="230"/>
      <c r="BM4143" s="230"/>
      <c r="BN4143" s="230"/>
      <c r="BO4143" s="230"/>
      <c r="BP4143" s="230"/>
      <c r="BQ4143" s="230"/>
      <c r="BR4143" s="230"/>
      <c r="BS4143" s="230"/>
      <c r="BT4143" s="230"/>
      <c r="BU4143" s="230"/>
      <c r="BV4143" s="230"/>
      <c r="BW4143" s="230"/>
      <c r="BX4143" s="230"/>
      <c r="BY4143" s="230"/>
      <c r="BZ4143" s="230"/>
      <c r="CA4143" s="230"/>
      <c r="CB4143" s="230"/>
      <c r="CC4143" s="230"/>
      <c r="CD4143" s="230"/>
      <c r="CE4143" s="230"/>
      <c r="CF4143" s="230"/>
      <c r="CG4143" s="230"/>
      <c r="CH4143" s="230"/>
      <c r="CI4143" s="230"/>
      <c r="CJ4143" s="230"/>
    </row>
    <row r="4144" spans="1:88" ht="14.25" customHeight="1">
      <c r="A4144" s="123"/>
      <c r="B4144" s="122"/>
      <c r="C4144" s="123"/>
      <c r="E4144" s="224"/>
      <c r="F4144" s="224"/>
      <c r="G4144" s="224"/>
      <c r="H4144" s="224"/>
      <c r="I4144" s="232"/>
      <c r="J4144" s="224"/>
      <c r="K4144" s="224"/>
      <c r="L4144" s="224"/>
      <c r="M4144" s="233"/>
      <c r="N4144" s="224"/>
      <c r="P4144" s="233"/>
      <c r="Q4144" s="154"/>
      <c r="R4144" s="154"/>
      <c r="S4144" s="154"/>
      <c r="T4144" s="154"/>
      <c r="U4144" s="236"/>
      <c r="V4144" s="225"/>
      <c r="W4144" s="246"/>
      <c r="X4144" s="247"/>
      <c r="Y4144" s="248"/>
      <c r="Z4144" s="249"/>
      <c r="AA4144" s="249"/>
      <c r="AB4144" s="256"/>
      <c r="AC4144" s="256"/>
      <c r="AD4144" s="230"/>
      <c r="AE4144" s="251"/>
      <c r="AF4144" s="252"/>
      <c r="AG4144" s="255"/>
      <c r="AH4144" s="253"/>
      <c r="AI4144" s="230"/>
      <c r="AJ4144" s="230"/>
      <c r="AK4144" s="230"/>
      <c r="AL4144" s="230"/>
      <c r="AM4144" s="230"/>
      <c r="AN4144" s="230"/>
      <c r="AO4144" s="230"/>
      <c r="AP4144" s="230"/>
      <c r="AQ4144" s="230"/>
      <c r="AR4144" s="249"/>
      <c r="AS4144" s="230"/>
      <c r="AT4144" s="230"/>
      <c r="AU4144" s="230"/>
      <c r="AV4144" s="230"/>
      <c r="AW4144" s="230"/>
      <c r="AX4144" s="230"/>
      <c r="AY4144" s="230"/>
      <c r="AZ4144" s="230"/>
      <c r="BA4144" s="230"/>
      <c r="BB4144" s="230"/>
      <c r="BC4144" s="230"/>
      <c r="BD4144" s="230"/>
      <c r="BE4144" s="230"/>
      <c r="BF4144" s="230"/>
      <c r="BG4144" s="230"/>
      <c r="BH4144" s="230"/>
      <c r="BI4144" s="230"/>
      <c r="BJ4144" s="230"/>
      <c r="BK4144" s="230"/>
      <c r="BL4144" s="230"/>
      <c r="BM4144" s="230"/>
      <c r="BN4144" s="230"/>
      <c r="BO4144" s="230"/>
      <c r="BP4144" s="230"/>
      <c r="BQ4144" s="230"/>
      <c r="BR4144" s="230"/>
      <c r="BS4144" s="230"/>
      <c r="BT4144" s="230"/>
      <c r="BU4144" s="230"/>
      <c r="BV4144" s="230"/>
      <c r="BW4144" s="230"/>
      <c r="BX4144" s="230"/>
      <c r="BY4144" s="230"/>
      <c r="BZ4144" s="230"/>
      <c r="CA4144" s="230"/>
      <c r="CB4144" s="230"/>
      <c r="CC4144" s="230"/>
      <c r="CD4144" s="230"/>
      <c r="CE4144" s="230"/>
      <c r="CF4144" s="230"/>
      <c r="CG4144" s="230"/>
      <c r="CH4144" s="230"/>
      <c r="CI4144" s="230"/>
      <c r="CJ4144" s="230"/>
    </row>
    <row r="4145" spans="1:88" ht="14.25" customHeight="1">
      <c r="A4145" s="123"/>
      <c r="B4145" s="122"/>
      <c r="C4145" s="123"/>
      <c r="E4145" s="224"/>
      <c r="F4145" s="224"/>
      <c r="G4145" s="224"/>
      <c r="H4145" s="224"/>
      <c r="I4145" s="232"/>
      <c r="J4145" s="224"/>
      <c r="K4145" s="224"/>
      <c r="L4145" s="224"/>
      <c r="M4145" s="233"/>
      <c r="N4145" s="224"/>
      <c r="P4145" s="233"/>
      <c r="Q4145" s="154"/>
      <c r="R4145" s="154"/>
      <c r="S4145" s="154"/>
      <c r="T4145" s="154"/>
      <c r="U4145" s="236"/>
      <c r="V4145" s="225"/>
      <c r="W4145" s="246"/>
      <c r="X4145" s="247"/>
      <c r="Y4145" s="248"/>
      <c r="Z4145" s="249"/>
      <c r="AA4145" s="249"/>
      <c r="AB4145" s="256"/>
      <c r="AC4145" s="256"/>
      <c r="AD4145" s="230"/>
      <c r="AE4145" s="251"/>
      <c r="AF4145" s="252"/>
      <c r="AG4145" s="255"/>
      <c r="AH4145" s="253"/>
      <c r="AI4145" s="230"/>
      <c r="AJ4145" s="230"/>
      <c r="AK4145" s="230"/>
      <c r="AL4145" s="230"/>
      <c r="AM4145" s="230"/>
      <c r="AN4145" s="230"/>
      <c r="AO4145" s="230"/>
      <c r="AP4145" s="230"/>
      <c r="AQ4145" s="230"/>
      <c r="AR4145" s="249"/>
      <c r="AS4145" s="230"/>
      <c r="AT4145" s="230"/>
      <c r="AU4145" s="230"/>
      <c r="AV4145" s="230"/>
      <c r="AW4145" s="230"/>
      <c r="AX4145" s="230"/>
      <c r="AY4145" s="230"/>
      <c r="AZ4145" s="230"/>
      <c r="BA4145" s="230"/>
      <c r="BB4145" s="230"/>
      <c r="BC4145" s="230"/>
      <c r="BD4145" s="230"/>
      <c r="BE4145" s="230"/>
      <c r="BF4145" s="230"/>
      <c r="BG4145" s="230"/>
      <c r="BH4145" s="230"/>
      <c r="BI4145" s="230"/>
      <c r="BJ4145" s="230"/>
      <c r="BK4145" s="230"/>
      <c r="BL4145" s="230"/>
      <c r="BM4145" s="230"/>
      <c r="BN4145" s="230"/>
      <c r="BO4145" s="230"/>
      <c r="BP4145" s="230"/>
      <c r="BQ4145" s="230"/>
      <c r="BR4145" s="230"/>
      <c r="BS4145" s="230"/>
      <c r="BT4145" s="230"/>
      <c r="BU4145" s="230"/>
      <c r="BV4145" s="230"/>
      <c r="BW4145" s="230"/>
      <c r="BX4145" s="230"/>
      <c r="BY4145" s="230"/>
      <c r="BZ4145" s="230"/>
      <c r="CA4145" s="230"/>
      <c r="CB4145" s="230"/>
      <c r="CC4145" s="230"/>
      <c r="CD4145" s="230"/>
      <c r="CE4145" s="230"/>
      <c r="CF4145" s="230"/>
      <c r="CG4145" s="230"/>
      <c r="CH4145" s="230"/>
      <c r="CI4145" s="230"/>
      <c r="CJ4145" s="230"/>
    </row>
    <row r="4146" spans="1:88" ht="14.25" customHeight="1">
      <c r="A4146" s="123"/>
      <c r="B4146" s="122"/>
      <c r="C4146" s="123"/>
      <c r="E4146" s="224"/>
      <c r="F4146" s="224"/>
      <c r="G4146" s="224"/>
      <c r="H4146" s="224"/>
      <c r="I4146" s="232"/>
      <c r="J4146" s="224"/>
      <c r="K4146" s="224"/>
      <c r="L4146" s="224"/>
      <c r="M4146" s="233"/>
      <c r="N4146" s="224"/>
      <c r="P4146" s="233"/>
      <c r="Q4146" s="154"/>
      <c r="R4146" s="154"/>
      <c r="S4146" s="154"/>
      <c r="T4146" s="154"/>
      <c r="U4146" s="236"/>
      <c r="V4146" s="225"/>
      <c r="W4146" s="246"/>
      <c r="X4146" s="247"/>
      <c r="Y4146" s="248"/>
      <c r="Z4146" s="249"/>
      <c r="AA4146" s="249"/>
      <c r="AB4146" s="256"/>
      <c r="AC4146" s="256"/>
      <c r="AD4146" s="230"/>
      <c r="AE4146" s="251"/>
      <c r="AF4146" s="252"/>
      <c r="AG4146" s="255"/>
      <c r="AH4146" s="253"/>
      <c r="AI4146" s="230"/>
      <c r="AJ4146" s="230"/>
      <c r="AK4146" s="230"/>
      <c r="AL4146" s="230"/>
      <c r="AM4146" s="230"/>
      <c r="AN4146" s="230"/>
      <c r="AO4146" s="230"/>
      <c r="AP4146" s="230"/>
      <c r="AQ4146" s="230"/>
      <c r="AR4146" s="249"/>
      <c r="AS4146" s="230"/>
      <c r="AT4146" s="230"/>
      <c r="AU4146" s="230"/>
      <c r="AV4146" s="230"/>
      <c r="AW4146" s="230"/>
      <c r="AX4146" s="230"/>
      <c r="AY4146" s="230"/>
      <c r="AZ4146" s="230"/>
      <c r="BA4146" s="230"/>
      <c r="BB4146" s="230"/>
      <c r="BC4146" s="230"/>
      <c r="BD4146" s="230"/>
      <c r="BE4146" s="230"/>
      <c r="BF4146" s="230"/>
      <c r="BG4146" s="230"/>
      <c r="BH4146" s="230"/>
      <c r="BI4146" s="230"/>
      <c r="BJ4146" s="230"/>
      <c r="BK4146" s="230"/>
      <c r="BL4146" s="230"/>
      <c r="BM4146" s="230"/>
      <c r="BN4146" s="230"/>
      <c r="BO4146" s="230"/>
      <c r="BP4146" s="230"/>
      <c r="BQ4146" s="230"/>
      <c r="BR4146" s="230"/>
      <c r="BS4146" s="230"/>
      <c r="BT4146" s="230"/>
      <c r="BU4146" s="230"/>
      <c r="BV4146" s="230"/>
      <c r="BW4146" s="230"/>
      <c r="BX4146" s="230"/>
      <c r="BY4146" s="230"/>
      <c r="BZ4146" s="230"/>
      <c r="CA4146" s="230"/>
      <c r="CB4146" s="230"/>
      <c r="CC4146" s="230"/>
      <c r="CD4146" s="230"/>
      <c r="CE4146" s="230"/>
      <c r="CF4146" s="230"/>
      <c r="CG4146" s="230"/>
      <c r="CH4146" s="230"/>
      <c r="CI4146" s="230"/>
      <c r="CJ4146" s="230"/>
    </row>
    <row r="4147" spans="1:88" ht="14.25" customHeight="1">
      <c r="A4147" s="123"/>
      <c r="B4147" s="122"/>
      <c r="C4147" s="123"/>
      <c r="E4147" s="224"/>
      <c r="F4147" s="224"/>
      <c r="G4147" s="224"/>
      <c r="H4147" s="224"/>
      <c r="I4147" s="232"/>
      <c r="J4147" s="224"/>
      <c r="K4147" s="224"/>
      <c r="L4147" s="224"/>
      <c r="M4147" s="233"/>
      <c r="N4147" s="224"/>
      <c r="P4147" s="233"/>
      <c r="Q4147" s="154"/>
      <c r="R4147" s="154"/>
      <c r="S4147" s="154"/>
      <c r="T4147" s="154"/>
      <c r="U4147" s="236"/>
      <c r="V4147" s="225"/>
      <c r="W4147" s="246"/>
      <c r="X4147" s="247"/>
      <c r="Y4147" s="248"/>
      <c r="Z4147" s="249"/>
      <c r="AA4147" s="249"/>
      <c r="AB4147" s="256"/>
      <c r="AC4147" s="256"/>
      <c r="AD4147" s="230"/>
      <c r="AE4147" s="251"/>
      <c r="AF4147" s="252"/>
      <c r="AG4147" s="255"/>
      <c r="AH4147" s="253"/>
      <c r="AI4147" s="230"/>
      <c r="AJ4147" s="230"/>
      <c r="AK4147" s="230"/>
      <c r="AL4147" s="230"/>
      <c r="AM4147" s="230"/>
      <c r="AN4147" s="230"/>
      <c r="AO4147" s="230"/>
      <c r="AP4147" s="230"/>
      <c r="AQ4147" s="230"/>
      <c r="AR4147" s="249"/>
      <c r="AS4147" s="230"/>
      <c r="AT4147" s="230"/>
      <c r="AU4147" s="230"/>
      <c r="AV4147" s="230"/>
      <c r="AW4147" s="230"/>
      <c r="AX4147" s="230"/>
      <c r="AY4147" s="230"/>
      <c r="AZ4147" s="230"/>
      <c r="BA4147" s="230"/>
      <c r="BB4147" s="230"/>
      <c r="BC4147" s="230"/>
      <c r="BD4147" s="230"/>
      <c r="BE4147" s="230"/>
      <c r="BF4147" s="230"/>
      <c r="BG4147" s="230"/>
      <c r="BH4147" s="230"/>
      <c r="BI4147" s="230"/>
      <c r="BJ4147" s="230"/>
      <c r="BK4147" s="230"/>
      <c r="BL4147" s="230"/>
      <c r="BM4147" s="230"/>
      <c r="BN4147" s="230"/>
      <c r="BO4147" s="230"/>
      <c r="BP4147" s="230"/>
      <c r="BQ4147" s="230"/>
      <c r="BR4147" s="230"/>
      <c r="BS4147" s="230"/>
      <c r="BT4147" s="230"/>
      <c r="BU4147" s="230"/>
      <c r="BV4147" s="230"/>
      <c r="BW4147" s="230"/>
      <c r="BX4147" s="230"/>
      <c r="BY4147" s="230"/>
      <c r="BZ4147" s="230"/>
      <c r="CA4147" s="230"/>
      <c r="CB4147" s="230"/>
      <c r="CC4147" s="230"/>
      <c r="CD4147" s="230"/>
      <c r="CE4147" s="230"/>
      <c r="CF4147" s="230"/>
      <c r="CG4147" s="230"/>
      <c r="CH4147" s="230"/>
      <c r="CI4147" s="230"/>
      <c r="CJ4147" s="230"/>
    </row>
    <row r="4148" spans="1:88" ht="14.25" customHeight="1">
      <c r="A4148" s="123"/>
      <c r="B4148" s="122"/>
      <c r="C4148" s="123"/>
      <c r="E4148" s="224"/>
      <c r="F4148" s="224"/>
      <c r="G4148" s="224"/>
      <c r="H4148" s="224"/>
      <c r="I4148" s="232"/>
      <c r="J4148" s="224"/>
      <c r="K4148" s="224"/>
      <c r="L4148" s="224"/>
      <c r="M4148" s="233"/>
      <c r="N4148" s="224"/>
      <c r="P4148" s="233"/>
      <c r="Q4148" s="154"/>
      <c r="R4148" s="154"/>
      <c r="S4148" s="154"/>
      <c r="T4148" s="154"/>
      <c r="U4148" s="236"/>
      <c r="V4148" s="225"/>
      <c r="W4148" s="246"/>
      <c r="X4148" s="247"/>
      <c r="Y4148" s="248"/>
      <c r="Z4148" s="249"/>
      <c r="AA4148" s="249"/>
      <c r="AB4148" s="256"/>
      <c r="AC4148" s="256"/>
      <c r="AD4148" s="230"/>
      <c r="AE4148" s="251"/>
      <c r="AF4148" s="252"/>
      <c r="AG4148" s="255"/>
      <c r="AH4148" s="253"/>
      <c r="AI4148" s="230"/>
      <c r="AJ4148" s="230"/>
      <c r="AK4148" s="230"/>
      <c r="AL4148" s="230"/>
      <c r="AM4148" s="230"/>
      <c r="AN4148" s="230"/>
      <c r="AO4148" s="230"/>
      <c r="AP4148" s="230"/>
      <c r="AQ4148" s="230"/>
      <c r="AR4148" s="249"/>
      <c r="AS4148" s="230"/>
      <c r="AT4148" s="230"/>
      <c r="AU4148" s="230"/>
      <c r="AV4148" s="230"/>
      <c r="AW4148" s="230"/>
      <c r="AX4148" s="230"/>
      <c r="AY4148" s="230"/>
      <c r="AZ4148" s="230"/>
      <c r="BA4148" s="230"/>
      <c r="BB4148" s="230"/>
      <c r="BC4148" s="230"/>
      <c r="BD4148" s="230"/>
      <c r="BE4148" s="230"/>
      <c r="BF4148" s="230"/>
      <c r="BG4148" s="230"/>
      <c r="BH4148" s="230"/>
      <c r="BI4148" s="230"/>
      <c r="BJ4148" s="230"/>
      <c r="BK4148" s="230"/>
      <c r="BL4148" s="230"/>
      <c r="BM4148" s="230"/>
      <c r="BN4148" s="230"/>
      <c r="BO4148" s="230"/>
      <c r="BP4148" s="230"/>
      <c r="BQ4148" s="230"/>
      <c r="BR4148" s="230"/>
      <c r="BS4148" s="230"/>
      <c r="BT4148" s="230"/>
      <c r="BU4148" s="230"/>
      <c r="BV4148" s="230"/>
      <c r="BW4148" s="230"/>
      <c r="BX4148" s="230"/>
      <c r="BY4148" s="230"/>
      <c r="BZ4148" s="230"/>
      <c r="CA4148" s="230"/>
      <c r="CB4148" s="230"/>
      <c r="CC4148" s="230"/>
      <c r="CD4148" s="230"/>
      <c r="CE4148" s="230"/>
      <c r="CF4148" s="230"/>
      <c r="CG4148" s="230"/>
      <c r="CH4148" s="230"/>
      <c r="CI4148" s="230"/>
      <c r="CJ4148" s="230"/>
    </row>
    <row r="4149" spans="1:88" ht="14.25" customHeight="1">
      <c r="A4149" s="123"/>
      <c r="B4149" s="122"/>
      <c r="C4149" s="123"/>
      <c r="E4149" s="224"/>
      <c r="F4149" s="224"/>
      <c r="G4149" s="224"/>
      <c r="H4149" s="224"/>
      <c r="I4149" s="232"/>
      <c r="J4149" s="224"/>
      <c r="K4149" s="224"/>
      <c r="L4149" s="224"/>
      <c r="M4149" s="233"/>
      <c r="N4149" s="224"/>
      <c r="P4149" s="233"/>
      <c r="Q4149" s="154"/>
      <c r="R4149" s="154"/>
      <c r="S4149" s="154"/>
      <c r="T4149" s="154"/>
      <c r="U4149" s="236"/>
      <c r="V4149" s="225"/>
      <c r="W4149" s="246"/>
      <c r="X4149" s="247"/>
      <c r="Y4149" s="248"/>
      <c r="Z4149" s="249"/>
      <c r="AA4149" s="249"/>
      <c r="AB4149" s="256"/>
      <c r="AC4149" s="256"/>
      <c r="AD4149" s="230"/>
      <c r="AE4149" s="251"/>
      <c r="AF4149" s="252"/>
      <c r="AG4149" s="255"/>
      <c r="AH4149" s="253"/>
      <c r="AI4149" s="230"/>
      <c r="AJ4149" s="230"/>
      <c r="AK4149" s="230"/>
      <c r="AL4149" s="230"/>
      <c r="AM4149" s="230"/>
      <c r="AN4149" s="230"/>
      <c r="AO4149" s="230"/>
      <c r="AP4149" s="230"/>
      <c r="AQ4149" s="230"/>
      <c r="AR4149" s="249"/>
      <c r="AS4149" s="230"/>
      <c r="AT4149" s="230"/>
      <c r="AU4149" s="230"/>
      <c r="AV4149" s="230"/>
      <c r="AW4149" s="230"/>
      <c r="AX4149" s="230"/>
      <c r="AY4149" s="230"/>
      <c r="AZ4149" s="230"/>
      <c r="BA4149" s="230"/>
      <c r="BB4149" s="230"/>
      <c r="BC4149" s="230"/>
      <c r="BD4149" s="230"/>
      <c r="BE4149" s="230"/>
      <c r="BF4149" s="230"/>
      <c r="BG4149" s="230"/>
      <c r="BH4149" s="230"/>
      <c r="BI4149" s="230"/>
      <c r="BJ4149" s="230"/>
      <c r="BK4149" s="230"/>
      <c r="BL4149" s="230"/>
      <c r="BM4149" s="230"/>
      <c r="BN4149" s="230"/>
      <c r="BO4149" s="230"/>
      <c r="BP4149" s="230"/>
      <c r="BQ4149" s="230"/>
      <c r="BR4149" s="230"/>
      <c r="BS4149" s="230"/>
      <c r="BT4149" s="230"/>
      <c r="BU4149" s="230"/>
      <c r="BV4149" s="230"/>
      <c r="BW4149" s="230"/>
      <c r="BX4149" s="230"/>
      <c r="BY4149" s="230"/>
      <c r="BZ4149" s="230"/>
      <c r="CA4149" s="230"/>
      <c r="CB4149" s="230"/>
      <c r="CC4149" s="230"/>
      <c r="CD4149" s="230"/>
      <c r="CE4149" s="230"/>
      <c r="CF4149" s="230"/>
      <c r="CG4149" s="230"/>
      <c r="CH4149" s="230"/>
      <c r="CI4149" s="230"/>
      <c r="CJ4149" s="230"/>
    </row>
    <row r="4150" spans="1:88" ht="14.25" customHeight="1">
      <c r="A4150" s="123"/>
      <c r="B4150" s="122"/>
      <c r="C4150" s="123"/>
      <c r="E4150" s="224"/>
      <c r="F4150" s="224"/>
      <c r="G4150" s="224"/>
      <c r="H4150" s="224"/>
      <c r="I4150" s="232"/>
      <c r="J4150" s="224"/>
      <c r="K4150" s="224"/>
      <c r="L4150" s="224"/>
      <c r="M4150" s="233"/>
      <c r="N4150" s="224"/>
      <c r="P4150" s="233"/>
      <c r="Q4150" s="154"/>
      <c r="R4150" s="154"/>
      <c r="S4150" s="154"/>
      <c r="T4150" s="154"/>
      <c r="U4150" s="236"/>
      <c r="V4150" s="225"/>
      <c r="W4150" s="246"/>
      <c r="X4150" s="247"/>
      <c r="Y4150" s="248"/>
      <c r="Z4150" s="249"/>
      <c r="AA4150" s="249"/>
      <c r="AB4150" s="256"/>
      <c r="AC4150" s="256"/>
      <c r="AD4150" s="230"/>
      <c r="AE4150" s="251"/>
      <c r="AF4150" s="252"/>
      <c r="AG4150" s="255"/>
      <c r="AH4150" s="253"/>
      <c r="AI4150" s="230"/>
      <c r="AJ4150" s="230"/>
      <c r="AK4150" s="230"/>
      <c r="AL4150" s="230"/>
      <c r="AM4150" s="230"/>
      <c r="AN4150" s="230"/>
      <c r="AO4150" s="230"/>
      <c r="AP4150" s="230"/>
      <c r="AQ4150" s="230"/>
      <c r="AR4150" s="249"/>
      <c r="AS4150" s="230"/>
      <c r="AT4150" s="230"/>
      <c r="AU4150" s="230"/>
      <c r="AV4150" s="230"/>
      <c r="AW4150" s="230"/>
      <c r="AX4150" s="230"/>
      <c r="AY4150" s="230"/>
      <c r="AZ4150" s="230"/>
      <c r="BA4150" s="230"/>
      <c r="BB4150" s="230"/>
      <c r="BC4150" s="230"/>
      <c r="BD4150" s="230"/>
      <c r="BE4150" s="230"/>
      <c r="BF4150" s="230"/>
      <c r="BG4150" s="230"/>
      <c r="BH4150" s="230"/>
      <c r="BI4150" s="230"/>
      <c r="BJ4150" s="230"/>
      <c r="BK4150" s="230"/>
      <c r="BL4150" s="230"/>
      <c r="BM4150" s="230"/>
      <c r="BN4150" s="230"/>
      <c r="BO4150" s="230"/>
      <c r="BP4150" s="230"/>
      <c r="BQ4150" s="230"/>
      <c r="BR4150" s="230"/>
      <c r="BS4150" s="230"/>
      <c r="BT4150" s="230"/>
      <c r="BU4150" s="230"/>
      <c r="BV4150" s="230"/>
      <c r="BW4150" s="230"/>
      <c r="BX4150" s="230"/>
      <c r="BY4150" s="230"/>
      <c r="BZ4150" s="230"/>
      <c r="CA4150" s="230"/>
      <c r="CB4150" s="230"/>
      <c r="CC4150" s="230"/>
      <c r="CD4150" s="230"/>
      <c r="CE4150" s="230"/>
      <c r="CF4150" s="230"/>
      <c r="CG4150" s="230"/>
      <c r="CH4150" s="230"/>
      <c r="CI4150" s="230"/>
      <c r="CJ4150" s="230"/>
    </row>
    <row r="4151" spans="1:88" ht="14.25" customHeight="1">
      <c r="A4151" s="123"/>
      <c r="B4151" s="122"/>
      <c r="C4151" s="123"/>
      <c r="E4151" s="224"/>
      <c r="F4151" s="224"/>
      <c r="G4151" s="224"/>
      <c r="H4151" s="224"/>
      <c r="I4151" s="232"/>
      <c r="J4151" s="224"/>
      <c r="K4151" s="224"/>
      <c r="L4151" s="224"/>
      <c r="M4151" s="233"/>
      <c r="N4151" s="224"/>
      <c r="P4151" s="233"/>
      <c r="Q4151" s="154"/>
      <c r="R4151" s="154"/>
      <c r="S4151" s="154"/>
      <c r="T4151" s="154"/>
      <c r="U4151" s="236"/>
      <c r="V4151" s="225"/>
      <c r="W4151" s="246"/>
      <c r="X4151" s="247"/>
      <c r="Y4151" s="248"/>
      <c r="Z4151" s="249"/>
      <c r="AA4151" s="249"/>
      <c r="AB4151" s="256"/>
      <c r="AC4151" s="256"/>
      <c r="AD4151" s="230"/>
      <c r="AE4151" s="251"/>
      <c r="AF4151" s="252"/>
      <c r="AG4151" s="255"/>
      <c r="AH4151" s="253"/>
      <c r="AI4151" s="230"/>
      <c r="AJ4151" s="230"/>
      <c r="AK4151" s="230"/>
      <c r="AL4151" s="230"/>
      <c r="AM4151" s="230"/>
      <c r="AN4151" s="230"/>
      <c r="AO4151" s="230"/>
      <c r="AP4151" s="230"/>
      <c r="AQ4151" s="230"/>
      <c r="AR4151" s="249"/>
      <c r="AS4151" s="230"/>
      <c r="AT4151" s="230"/>
      <c r="AU4151" s="230"/>
      <c r="AV4151" s="230"/>
      <c r="AW4151" s="230"/>
      <c r="AX4151" s="230"/>
      <c r="AY4151" s="230"/>
      <c r="AZ4151" s="230"/>
      <c r="BA4151" s="230"/>
      <c r="BB4151" s="230"/>
      <c r="BC4151" s="230"/>
      <c r="BD4151" s="230"/>
      <c r="BE4151" s="230"/>
      <c r="BF4151" s="230"/>
      <c r="BG4151" s="230"/>
      <c r="BH4151" s="230"/>
      <c r="BI4151" s="230"/>
      <c r="BJ4151" s="230"/>
      <c r="BK4151" s="230"/>
      <c r="BL4151" s="230"/>
      <c r="BM4151" s="230"/>
      <c r="BN4151" s="230"/>
      <c r="BO4151" s="230"/>
      <c r="BP4151" s="230"/>
      <c r="BQ4151" s="230"/>
      <c r="BR4151" s="230"/>
      <c r="BS4151" s="230"/>
      <c r="BT4151" s="230"/>
      <c r="BU4151" s="230"/>
      <c r="BV4151" s="230"/>
      <c r="BW4151" s="230"/>
      <c r="BX4151" s="230"/>
      <c r="BY4151" s="230"/>
      <c r="BZ4151" s="230"/>
      <c r="CA4151" s="230"/>
      <c r="CB4151" s="230"/>
      <c r="CC4151" s="230"/>
      <c r="CD4151" s="230"/>
      <c r="CE4151" s="230"/>
      <c r="CF4151" s="230"/>
      <c r="CG4151" s="230"/>
      <c r="CH4151" s="230"/>
      <c r="CI4151" s="230"/>
      <c r="CJ4151" s="230"/>
    </row>
    <row r="4152" spans="1:88" ht="14.25" customHeight="1">
      <c r="A4152" s="123"/>
      <c r="B4152" s="122"/>
      <c r="C4152" s="123"/>
      <c r="E4152" s="224"/>
      <c r="F4152" s="224"/>
      <c r="G4152" s="224"/>
      <c r="H4152" s="224"/>
      <c r="I4152" s="232"/>
      <c r="J4152" s="224"/>
      <c r="K4152" s="224"/>
      <c r="L4152" s="224"/>
      <c r="M4152" s="233"/>
      <c r="N4152" s="224"/>
      <c r="P4152" s="233"/>
      <c r="Q4152" s="154"/>
      <c r="R4152" s="154"/>
      <c r="S4152" s="154"/>
      <c r="T4152" s="154"/>
      <c r="U4152" s="236"/>
      <c r="V4152" s="225"/>
      <c r="W4152" s="246"/>
      <c r="X4152" s="247"/>
      <c r="Y4152" s="248"/>
      <c r="Z4152" s="249"/>
      <c r="AA4152" s="249"/>
      <c r="AB4152" s="256"/>
      <c r="AC4152" s="256"/>
      <c r="AD4152" s="230"/>
      <c r="AE4152" s="251"/>
      <c r="AF4152" s="252"/>
      <c r="AG4152" s="255"/>
      <c r="AH4152" s="253"/>
      <c r="AI4152" s="230"/>
      <c r="AJ4152" s="230"/>
      <c r="AK4152" s="230"/>
      <c r="AL4152" s="230"/>
      <c r="AM4152" s="230"/>
      <c r="AN4152" s="230"/>
      <c r="AO4152" s="230"/>
      <c r="AP4152" s="230"/>
      <c r="AQ4152" s="230"/>
      <c r="AR4152" s="249"/>
      <c r="AS4152" s="230"/>
      <c r="AT4152" s="230"/>
      <c r="AU4152" s="230"/>
      <c r="AV4152" s="230"/>
      <c r="AW4152" s="230"/>
      <c r="AX4152" s="230"/>
      <c r="AY4152" s="230"/>
      <c r="AZ4152" s="230"/>
      <c r="BA4152" s="230"/>
      <c r="BB4152" s="230"/>
      <c r="BC4152" s="230"/>
      <c r="BD4152" s="230"/>
      <c r="BE4152" s="230"/>
      <c r="BF4152" s="230"/>
      <c r="BG4152" s="230"/>
      <c r="BH4152" s="230"/>
      <c r="BI4152" s="230"/>
      <c r="BJ4152" s="230"/>
      <c r="BK4152" s="230"/>
      <c r="BL4152" s="230"/>
      <c r="BM4152" s="230"/>
      <c r="BN4152" s="230"/>
      <c r="BO4152" s="230"/>
      <c r="BP4152" s="230"/>
      <c r="BQ4152" s="230"/>
      <c r="BR4152" s="230"/>
      <c r="BS4152" s="230"/>
      <c r="BT4152" s="230"/>
      <c r="BU4152" s="230"/>
      <c r="BV4152" s="230"/>
      <c r="BW4152" s="230"/>
      <c r="BX4152" s="230"/>
      <c r="BY4152" s="230"/>
      <c r="BZ4152" s="230"/>
      <c r="CA4152" s="230"/>
      <c r="CB4152" s="230"/>
      <c r="CC4152" s="230"/>
      <c r="CD4152" s="230"/>
      <c r="CE4152" s="230"/>
      <c r="CF4152" s="230"/>
      <c r="CG4152" s="230"/>
      <c r="CH4152" s="230"/>
      <c r="CI4152" s="230"/>
      <c r="CJ4152" s="230"/>
    </row>
    <row r="4153" spans="1:88" ht="14.25" customHeight="1">
      <c r="A4153" s="123"/>
      <c r="B4153" s="122"/>
      <c r="C4153" s="123"/>
      <c r="E4153" s="224"/>
      <c r="F4153" s="224"/>
      <c r="G4153" s="224"/>
      <c r="H4153" s="224"/>
      <c r="I4153" s="232"/>
      <c r="J4153" s="224"/>
      <c r="K4153" s="224"/>
      <c r="L4153" s="224"/>
      <c r="M4153" s="233"/>
      <c r="N4153" s="224"/>
      <c r="P4153" s="233"/>
      <c r="Q4153" s="154"/>
      <c r="R4153" s="154"/>
      <c r="S4153" s="154"/>
      <c r="T4153" s="154"/>
      <c r="U4153" s="236"/>
      <c r="V4153" s="225"/>
      <c r="W4153" s="246"/>
      <c r="X4153" s="247"/>
      <c r="Y4153" s="248"/>
      <c r="Z4153" s="249"/>
      <c r="AA4153" s="249"/>
      <c r="AB4153" s="256"/>
      <c r="AC4153" s="256"/>
      <c r="AD4153" s="230"/>
      <c r="AE4153" s="251"/>
      <c r="AF4153" s="252"/>
      <c r="AG4153" s="255"/>
      <c r="AH4153" s="253"/>
      <c r="AI4153" s="230"/>
      <c r="AJ4153" s="230"/>
      <c r="AK4153" s="230"/>
      <c r="AL4153" s="230"/>
      <c r="AM4153" s="230"/>
      <c r="AN4153" s="230"/>
      <c r="AO4153" s="230"/>
      <c r="AP4153" s="230"/>
      <c r="AQ4153" s="230"/>
      <c r="AR4153" s="249"/>
      <c r="AS4153" s="230"/>
      <c r="AT4153" s="230"/>
      <c r="AU4153" s="230"/>
      <c r="AV4153" s="230"/>
      <c r="AW4153" s="230"/>
      <c r="AX4153" s="230"/>
      <c r="AY4153" s="230"/>
      <c r="AZ4153" s="230"/>
      <c r="BA4153" s="230"/>
      <c r="BB4153" s="230"/>
      <c r="BC4153" s="230"/>
      <c r="BD4153" s="230"/>
      <c r="BE4153" s="230"/>
      <c r="BF4153" s="230"/>
      <c r="BG4153" s="230"/>
      <c r="BH4153" s="230"/>
      <c r="BI4153" s="230"/>
      <c r="BJ4153" s="230"/>
      <c r="BK4153" s="230"/>
      <c r="BL4153" s="230"/>
      <c r="BM4153" s="230"/>
      <c r="BN4153" s="230"/>
      <c r="BO4153" s="230"/>
      <c r="BP4153" s="230"/>
      <c r="BQ4153" s="230"/>
      <c r="BR4153" s="230"/>
      <c r="BS4153" s="230"/>
      <c r="BT4153" s="230"/>
      <c r="BU4153" s="230"/>
      <c r="BV4153" s="230"/>
      <c r="BW4153" s="230"/>
      <c r="BX4153" s="230"/>
      <c r="BY4153" s="230"/>
      <c r="BZ4153" s="230"/>
      <c r="CA4153" s="230"/>
      <c r="CB4153" s="230"/>
      <c r="CC4153" s="230"/>
      <c r="CD4153" s="230"/>
      <c r="CE4153" s="230"/>
      <c r="CF4153" s="230"/>
      <c r="CG4153" s="230"/>
      <c r="CH4153" s="230"/>
      <c r="CI4153" s="230"/>
      <c r="CJ4153" s="230"/>
    </row>
    <row r="4154" spans="1:88" ht="14.25" customHeight="1">
      <c r="A4154" s="123"/>
      <c r="B4154" s="122"/>
      <c r="C4154" s="123"/>
      <c r="E4154" s="224"/>
      <c r="F4154" s="224"/>
      <c r="G4154" s="224"/>
      <c r="H4154" s="224"/>
      <c r="I4154" s="232"/>
      <c r="J4154" s="224"/>
      <c r="K4154" s="224"/>
      <c r="L4154" s="224"/>
      <c r="M4154" s="233"/>
      <c r="N4154" s="224"/>
      <c r="P4154" s="233"/>
      <c r="Q4154" s="154"/>
      <c r="R4154" s="154"/>
      <c r="S4154" s="154"/>
      <c r="T4154" s="154"/>
      <c r="U4154" s="236"/>
      <c r="V4154" s="225"/>
      <c r="W4154" s="246"/>
      <c r="X4154" s="247"/>
      <c r="Y4154" s="248"/>
      <c r="Z4154" s="249"/>
      <c r="AA4154" s="249"/>
      <c r="AB4154" s="256"/>
      <c r="AC4154" s="256"/>
      <c r="AD4154" s="230"/>
      <c r="AE4154" s="251"/>
      <c r="AF4154" s="252"/>
      <c r="AG4154" s="255"/>
      <c r="AH4154" s="253"/>
      <c r="AI4154" s="230"/>
      <c r="AJ4154" s="230"/>
      <c r="AK4154" s="230"/>
      <c r="AL4154" s="230"/>
      <c r="AM4154" s="230"/>
      <c r="AN4154" s="230"/>
      <c r="AO4154" s="230"/>
      <c r="AP4154" s="230"/>
      <c r="AQ4154" s="230"/>
      <c r="AR4154" s="249"/>
      <c r="AS4154" s="230"/>
      <c r="AT4154" s="230"/>
      <c r="AU4154" s="230"/>
      <c r="AV4154" s="230"/>
      <c r="AW4154" s="230"/>
      <c r="AX4154" s="230"/>
      <c r="AY4154" s="230"/>
      <c r="AZ4154" s="230"/>
      <c r="BA4154" s="230"/>
      <c r="BB4154" s="230"/>
      <c r="BC4154" s="230"/>
      <c r="BD4154" s="230"/>
      <c r="BE4154" s="230"/>
      <c r="BF4154" s="230"/>
      <c r="BG4154" s="230"/>
      <c r="BH4154" s="230"/>
      <c r="BI4154" s="230"/>
      <c r="BJ4154" s="230"/>
      <c r="BK4154" s="230"/>
      <c r="BL4154" s="230"/>
      <c r="BM4154" s="230"/>
      <c r="BN4154" s="230"/>
      <c r="BO4154" s="230"/>
      <c r="BP4154" s="230"/>
      <c r="BQ4154" s="230"/>
      <c r="BR4154" s="230"/>
      <c r="BS4154" s="230"/>
      <c r="BT4154" s="230"/>
      <c r="BU4154" s="230"/>
      <c r="BV4154" s="230"/>
      <c r="BW4154" s="230"/>
      <c r="BX4154" s="230"/>
      <c r="BY4154" s="230"/>
      <c r="BZ4154" s="230"/>
      <c r="CA4154" s="230"/>
      <c r="CB4154" s="230"/>
      <c r="CC4154" s="230"/>
      <c r="CD4154" s="230"/>
      <c r="CE4154" s="230"/>
      <c r="CF4154" s="230"/>
      <c r="CG4154" s="230"/>
      <c r="CH4154" s="230"/>
      <c r="CI4154" s="230"/>
      <c r="CJ4154" s="230"/>
    </row>
    <row r="4155" spans="1:88" ht="14.25" customHeight="1">
      <c r="A4155" s="123"/>
      <c r="B4155" s="122"/>
      <c r="C4155" s="123"/>
      <c r="E4155" s="224"/>
      <c r="F4155" s="224"/>
      <c r="G4155" s="224"/>
      <c r="H4155" s="224"/>
      <c r="I4155" s="232"/>
      <c r="J4155" s="224"/>
      <c r="K4155" s="224"/>
      <c r="L4155" s="224"/>
      <c r="M4155" s="233"/>
      <c r="N4155" s="224"/>
      <c r="P4155" s="233"/>
      <c r="Q4155" s="154"/>
      <c r="R4155" s="154"/>
      <c r="S4155" s="154"/>
      <c r="T4155" s="154"/>
      <c r="U4155" s="236"/>
      <c r="V4155" s="225"/>
      <c r="W4155" s="246"/>
      <c r="X4155" s="247"/>
      <c r="Y4155" s="248"/>
      <c r="Z4155" s="249"/>
      <c r="AA4155" s="249"/>
      <c r="AB4155" s="256"/>
      <c r="AC4155" s="256"/>
      <c r="AD4155" s="230"/>
      <c r="AE4155" s="251"/>
      <c r="AF4155" s="252"/>
      <c r="AG4155" s="255"/>
      <c r="AH4155" s="253"/>
      <c r="AI4155" s="230"/>
      <c r="AJ4155" s="230"/>
      <c r="AK4155" s="230"/>
      <c r="AL4155" s="230"/>
      <c r="AM4155" s="230"/>
      <c r="AN4155" s="230"/>
      <c r="AO4155" s="230"/>
      <c r="AP4155" s="230"/>
      <c r="AQ4155" s="230"/>
      <c r="AR4155" s="249"/>
      <c r="AS4155" s="230"/>
      <c r="AT4155" s="230"/>
      <c r="AU4155" s="230"/>
      <c r="AV4155" s="230"/>
      <c r="AW4155" s="230"/>
      <c r="AX4155" s="230"/>
      <c r="AY4155" s="230"/>
      <c r="AZ4155" s="230"/>
      <c r="BA4155" s="230"/>
      <c r="BB4155" s="230"/>
      <c r="BC4155" s="230"/>
      <c r="BD4155" s="230"/>
      <c r="BE4155" s="230"/>
      <c r="BF4155" s="230"/>
      <c r="BG4155" s="230"/>
      <c r="BH4155" s="230"/>
      <c r="BI4155" s="230"/>
      <c r="BJ4155" s="230"/>
      <c r="BK4155" s="230"/>
      <c r="BL4155" s="230"/>
      <c r="BM4155" s="230"/>
      <c r="BN4155" s="230"/>
      <c r="BO4155" s="230"/>
      <c r="BP4155" s="230"/>
      <c r="BQ4155" s="230"/>
      <c r="BR4155" s="230"/>
      <c r="BS4155" s="230"/>
      <c r="BT4155" s="230"/>
      <c r="BU4155" s="230"/>
      <c r="BV4155" s="230"/>
      <c r="BW4155" s="230"/>
      <c r="BX4155" s="230"/>
      <c r="BY4155" s="230"/>
      <c r="BZ4155" s="230"/>
      <c r="CA4155" s="230"/>
      <c r="CB4155" s="230"/>
      <c r="CC4155" s="230"/>
      <c r="CD4155" s="230"/>
      <c r="CE4155" s="230"/>
      <c r="CF4155" s="230"/>
      <c r="CG4155" s="230"/>
      <c r="CH4155" s="230"/>
      <c r="CI4155" s="230"/>
      <c r="CJ4155" s="230"/>
    </row>
    <row r="4156" spans="1:88" ht="14.25" customHeight="1">
      <c r="A4156" s="123"/>
      <c r="B4156" s="122"/>
      <c r="C4156" s="123"/>
      <c r="E4156" s="224"/>
      <c r="F4156" s="224"/>
      <c r="G4156" s="224"/>
      <c r="H4156" s="224"/>
      <c r="I4156" s="232"/>
      <c r="J4156" s="224"/>
      <c r="K4156" s="224"/>
      <c r="L4156" s="224"/>
      <c r="M4156" s="233"/>
      <c r="N4156" s="224"/>
      <c r="P4156" s="233"/>
      <c r="Q4156" s="154"/>
      <c r="R4156" s="154"/>
      <c r="S4156" s="154"/>
      <c r="T4156" s="154"/>
      <c r="U4156" s="236"/>
      <c r="V4156" s="225"/>
      <c r="W4156" s="246"/>
      <c r="X4156" s="247"/>
      <c r="Y4156" s="248"/>
      <c r="Z4156" s="249"/>
      <c r="AA4156" s="249"/>
      <c r="AB4156" s="256"/>
      <c r="AC4156" s="256"/>
      <c r="AD4156" s="230"/>
      <c r="AE4156" s="251"/>
      <c r="AF4156" s="252"/>
      <c r="AG4156" s="255"/>
      <c r="AH4156" s="253"/>
      <c r="AI4156" s="230"/>
      <c r="AJ4156" s="230"/>
      <c r="AK4156" s="230"/>
      <c r="AL4156" s="230"/>
      <c r="AM4156" s="230"/>
      <c r="AN4156" s="230"/>
      <c r="AO4156" s="230"/>
      <c r="AP4156" s="230"/>
      <c r="AQ4156" s="230"/>
      <c r="AR4156" s="249"/>
      <c r="AS4156" s="230"/>
      <c r="AT4156" s="230"/>
      <c r="AU4156" s="230"/>
      <c r="AV4156" s="230"/>
      <c r="AW4156" s="230"/>
      <c r="AX4156" s="230"/>
      <c r="AY4156" s="230"/>
      <c r="AZ4156" s="230"/>
      <c r="BA4156" s="230"/>
      <c r="BB4156" s="230"/>
      <c r="BC4156" s="230"/>
      <c r="BD4156" s="230"/>
      <c r="BE4156" s="230"/>
      <c r="BF4156" s="230"/>
      <c r="BG4156" s="230"/>
      <c r="BH4156" s="230"/>
      <c r="BI4156" s="230"/>
      <c r="BJ4156" s="230"/>
      <c r="BK4156" s="230"/>
      <c r="BL4156" s="230"/>
      <c r="BM4156" s="230"/>
      <c r="BN4156" s="230"/>
      <c r="BO4156" s="230"/>
      <c r="BP4156" s="230"/>
      <c r="BQ4156" s="230"/>
      <c r="BR4156" s="230"/>
      <c r="BS4156" s="230"/>
      <c r="BT4156" s="230"/>
      <c r="BU4156" s="230"/>
      <c r="BV4156" s="230"/>
      <c r="BW4156" s="230"/>
      <c r="BX4156" s="230"/>
      <c r="BY4156" s="230"/>
      <c r="BZ4156" s="230"/>
      <c r="CA4156" s="230"/>
      <c r="CB4156" s="230"/>
      <c r="CC4156" s="230"/>
      <c r="CD4156" s="230"/>
      <c r="CE4156" s="230"/>
      <c r="CF4156" s="230"/>
      <c r="CG4156" s="230"/>
      <c r="CH4156" s="230"/>
      <c r="CI4156" s="230"/>
      <c r="CJ4156" s="230"/>
    </row>
    <row r="4157" spans="1:88" ht="14.25" customHeight="1">
      <c r="A4157" s="123"/>
      <c r="B4157" s="122"/>
      <c r="C4157" s="123"/>
      <c r="E4157" s="224"/>
      <c r="F4157" s="224"/>
      <c r="G4157" s="224"/>
      <c r="H4157" s="224"/>
      <c r="I4157" s="232"/>
      <c r="J4157" s="224"/>
      <c r="K4157" s="224"/>
      <c r="L4157" s="224"/>
      <c r="M4157" s="233"/>
      <c r="N4157" s="224"/>
      <c r="P4157" s="233"/>
      <c r="Q4157" s="154"/>
      <c r="R4157" s="154"/>
      <c r="S4157" s="154"/>
      <c r="T4157" s="154"/>
      <c r="U4157" s="236"/>
      <c r="V4157" s="225"/>
      <c r="W4157" s="246"/>
      <c r="X4157" s="247"/>
      <c r="Y4157" s="248"/>
      <c r="Z4157" s="249"/>
      <c r="AA4157" s="249"/>
      <c r="AB4157" s="256"/>
      <c r="AC4157" s="256"/>
      <c r="AD4157" s="230"/>
      <c r="AE4157" s="251"/>
      <c r="AF4157" s="252"/>
      <c r="AG4157" s="255"/>
      <c r="AH4157" s="253"/>
      <c r="AI4157" s="230"/>
      <c r="AJ4157" s="230"/>
      <c r="AK4157" s="230"/>
      <c r="AL4157" s="230"/>
      <c r="AM4157" s="230"/>
      <c r="AN4157" s="230"/>
      <c r="AO4157" s="230"/>
      <c r="AP4157" s="230"/>
      <c r="AQ4157" s="230"/>
      <c r="AR4157" s="249"/>
      <c r="AS4157" s="230"/>
      <c r="AT4157" s="230"/>
      <c r="AU4157" s="230"/>
      <c r="AV4157" s="230"/>
      <c r="AW4157" s="230"/>
      <c r="AX4157" s="230"/>
      <c r="AY4157" s="230"/>
      <c r="AZ4157" s="230"/>
      <c r="BA4157" s="230"/>
      <c r="BB4157" s="230"/>
      <c r="BC4157" s="230"/>
      <c r="BD4157" s="230"/>
      <c r="BE4157" s="230"/>
      <c r="BF4157" s="230"/>
      <c r="BG4157" s="230"/>
      <c r="BH4157" s="230"/>
      <c r="BI4157" s="230"/>
      <c r="BJ4157" s="230"/>
      <c r="BK4157" s="230"/>
      <c r="BL4157" s="230"/>
      <c r="BM4157" s="230"/>
      <c r="BN4157" s="230"/>
      <c r="BO4157" s="230"/>
      <c r="BP4157" s="230"/>
      <c r="BQ4157" s="230"/>
      <c r="BR4157" s="230"/>
      <c r="BS4157" s="230"/>
      <c r="BT4157" s="230"/>
      <c r="BU4157" s="230"/>
      <c r="BV4157" s="230"/>
      <c r="BW4157" s="230"/>
      <c r="BX4157" s="230"/>
      <c r="BY4157" s="230"/>
      <c r="BZ4157" s="230"/>
      <c r="CA4157" s="230"/>
      <c r="CB4157" s="230"/>
      <c r="CC4157" s="230"/>
      <c r="CD4157" s="230"/>
      <c r="CE4157" s="230"/>
      <c r="CF4157" s="230"/>
      <c r="CG4157" s="230"/>
      <c r="CH4157" s="230"/>
      <c r="CI4157" s="230"/>
      <c r="CJ4157" s="230"/>
    </row>
    <row r="4158" spans="1:88" ht="14.25" customHeight="1">
      <c r="A4158" s="123"/>
      <c r="B4158" s="122"/>
      <c r="C4158" s="123"/>
      <c r="E4158" s="224"/>
      <c r="F4158" s="224"/>
      <c r="G4158" s="224"/>
      <c r="H4158" s="224"/>
      <c r="I4158" s="232"/>
      <c r="J4158" s="224"/>
      <c r="K4158" s="224"/>
      <c r="L4158" s="224"/>
      <c r="M4158" s="233"/>
      <c r="N4158" s="224"/>
      <c r="P4158" s="233"/>
      <c r="Q4158" s="154"/>
      <c r="R4158" s="154"/>
      <c r="S4158" s="154"/>
      <c r="T4158" s="154"/>
      <c r="U4158" s="236"/>
      <c r="V4158" s="225"/>
      <c r="W4158" s="246"/>
      <c r="X4158" s="247"/>
      <c r="Y4158" s="248"/>
      <c r="Z4158" s="249"/>
      <c r="AA4158" s="249"/>
      <c r="AB4158" s="256"/>
      <c r="AC4158" s="256"/>
      <c r="AD4158" s="230"/>
      <c r="AE4158" s="251"/>
      <c r="AF4158" s="252"/>
      <c r="AG4158" s="255"/>
      <c r="AH4158" s="253"/>
      <c r="AI4158" s="230"/>
      <c r="AJ4158" s="230"/>
      <c r="AK4158" s="230"/>
      <c r="AL4158" s="230"/>
      <c r="AM4158" s="230"/>
      <c r="AN4158" s="230"/>
      <c r="AO4158" s="230"/>
      <c r="AP4158" s="230"/>
      <c r="AQ4158" s="230"/>
      <c r="AR4158" s="249"/>
      <c r="AS4158" s="230"/>
      <c r="AT4158" s="230"/>
      <c r="AU4158" s="230"/>
      <c r="AV4158" s="230"/>
      <c r="AW4158" s="230"/>
      <c r="AX4158" s="230"/>
      <c r="AY4158" s="230"/>
      <c r="AZ4158" s="230"/>
      <c r="BA4158" s="230"/>
      <c r="BB4158" s="230"/>
      <c r="BC4158" s="230"/>
      <c r="BD4158" s="230"/>
      <c r="BE4158" s="230"/>
      <c r="BF4158" s="230"/>
      <c r="BG4158" s="230"/>
      <c r="BH4158" s="230"/>
      <c r="BI4158" s="230"/>
      <c r="BJ4158" s="230"/>
      <c r="BK4158" s="230"/>
      <c r="BL4158" s="230"/>
      <c r="BM4158" s="230"/>
      <c r="BN4158" s="230"/>
      <c r="BO4158" s="230"/>
      <c r="BP4158" s="230"/>
      <c r="BQ4158" s="230"/>
      <c r="BR4158" s="230"/>
      <c r="BS4158" s="230"/>
      <c r="BT4158" s="230"/>
      <c r="BU4158" s="230"/>
      <c r="BV4158" s="230"/>
      <c r="BW4158" s="230"/>
      <c r="BX4158" s="230"/>
      <c r="BY4158" s="230"/>
      <c r="BZ4158" s="230"/>
      <c r="CA4158" s="230"/>
      <c r="CB4158" s="230"/>
      <c r="CC4158" s="230"/>
      <c r="CD4158" s="230"/>
      <c r="CE4158" s="230"/>
      <c r="CF4158" s="230"/>
      <c r="CG4158" s="230"/>
      <c r="CH4158" s="230"/>
      <c r="CI4158" s="230"/>
      <c r="CJ4158" s="230"/>
    </row>
    <row r="4159" spans="1:88" ht="14.25" customHeight="1">
      <c r="A4159" s="123"/>
      <c r="B4159" s="122"/>
      <c r="C4159" s="123"/>
      <c r="E4159" s="224"/>
      <c r="F4159" s="224"/>
      <c r="G4159" s="224"/>
      <c r="H4159" s="224"/>
      <c r="I4159" s="232"/>
      <c r="J4159" s="224"/>
      <c r="K4159" s="224"/>
      <c r="L4159" s="224"/>
      <c r="M4159" s="233"/>
      <c r="N4159" s="224"/>
      <c r="P4159" s="233"/>
      <c r="Q4159" s="154"/>
      <c r="R4159" s="154"/>
      <c r="S4159" s="154"/>
      <c r="T4159" s="154"/>
      <c r="U4159" s="236"/>
      <c r="V4159" s="225"/>
      <c r="W4159" s="246"/>
      <c r="X4159" s="247"/>
      <c r="Y4159" s="248"/>
      <c r="Z4159" s="249"/>
      <c r="AA4159" s="249"/>
      <c r="AB4159" s="256"/>
      <c r="AC4159" s="256"/>
      <c r="AD4159" s="230"/>
      <c r="AE4159" s="251"/>
      <c r="AF4159" s="252"/>
      <c r="AG4159" s="255"/>
      <c r="AH4159" s="253"/>
      <c r="AI4159" s="230"/>
      <c r="AJ4159" s="230"/>
      <c r="AK4159" s="230"/>
      <c r="AL4159" s="230"/>
      <c r="AM4159" s="230"/>
      <c r="AN4159" s="230"/>
      <c r="AO4159" s="230"/>
      <c r="AP4159" s="230"/>
      <c r="AQ4159" s="230"/>
      <c r="AR4159" s="249"/>
      <c r="AS4159" s="230"/>
      <c r="AT4159" s="230"/>
      <c r="AU4159" s="230"/>
      <c r="AV4159" s="230"/>
      <c r="AW4159" s="230"/>
      <c r="AX4159" s="230"/>
      <c r="AY4159" s="230"/>
      <c r="AZ4159" s="230"/>
      <c r="BA4159" s="230"/>
      <c r="BB4159" s="230"/>
      <c r="BC4159" s="230"/>
      <c r="BD4159" s="230"/>
      <c r="BE4159" s="230"/>
      <c r="BF4159" s="230"/>
      <c r="BG4159" s="230"/>
      <c r="BH4159" s="230"/>
      <c r="BI4159" s="230"/>
      <c r="BJ4159" s="230"/>
      <c r="BK4159" s="230"/>
      <c r="BL4159" s="230"/>
      <c r="BM4159" s="230"/>
      <c r="BN4159" s="230"/>
      <c r="BO4159" s="230"/>
      <c r="BP4159" s="230"/>
      <c r="BQ4159" s="230"/>
      <c r="BR4159" s="230"/>
      <c r="BS4159" s="230"/>
      <c r="BT4159" s="230"/>
      <c r="BU4159" s="230"/>
      <c r="BV4159" s="230"/>
      <c r="BW4159" s="230"/>
      <c r="BX4159" s="230"/>
      <c r="BY4159" s="230"/>
      <c r="BZ4159" s="230"/>
      <c r="CA4159" s="230"/>
      <c r="CB4159" s="230"/>
      <c r="CC4159" s="230"/>
      <c r="CD4159" s="230"/>
      <c r="CE4159" s="230"/>
      <c r="CF4159" s="230"/>
      <c r="CG4159" s="230"/>
      <c r="CH4159" s="230"/>
      <c r="CI4159" s="230"/>
      <c r="CJ4159" s="230"/>
    </row>
    <row r="4160" spans="1:88" ht="14.25" customHeight="1">
      <c r="A4160" s="123"/>
      <c r="B4160" s="122"/>
      <c r="C4160" s="123"/>
      <c r="E4160" s="224"/>
      <c r="F4160" s="224"/>
      <c r="G4160" s="224"/>
      <c r="H4160" s="224"/>
      <c r="I4160" s="232"/>
      <c r="J4160" s="224"/>
      <c r="K4160" s="224"/>
      <c r="L4160" s="224"/>
      <c r="M4160" s="233"/>
      <c r="N4160" s="224"/>
      <c r="P4160" s="233"/>
      <c r="Q4160" s="154"/>
      <c r="R4160" s="154"/>
      <c r="S4160" s="154"/>
      <c r="T4160" s="154"/>
      <c r="U4160" s="236"/>
      <c r="V4160" s="225"/>
      <c r="W4160" s="246"/>
      <c r="X4160" s="247"/>
      <c r="Y4160" s="248"/>
      <c r="Z4160" s="249"/>
      <c r="AA4160" s="249"/>
      <c r="AB4160" s="256"/>
      <c r="AC4160" s="256"/>
      <c r="AD4160" s="230"/>
      <c r="AE4160" s="251"/>
      <c r="AF4160" s="252"/>
      <c r="AG4160" s="255"/>
      <c r="AH4160" s="253"/>
      <c r="AI4160" s="230"/>
      <c r="AJ4160" s="230"/>
      <c r="AK4160" s="230"/>
      <c r="AL4160" s="230"/>
      <c r="AM4160" s="230"/>
      <c r="AN4160" s="230"/>
      <c r="AO4160" s="230"/>
      <c r="AP4160" s="230"/>
      <c r="AQ4160" s="230"/>
      <c r="AR4160" s="249"/>
      <c r="AS4160" s="230"/>
      <c r="AT4160" s="230"/>
      <c r="AU4160" s="230"/>
      <c r="AV4160" s="230"/>
      <c r="AW4160" s="230"/>
      <c r="AX4160" s="230"/>
      <c r="AY4160" s="230"/>
      <c r="AZ4160" s="230"/>
      <c r="BA4160" s="230"/>
      <c r="BB4160" s="230"/>
      <c r="BC4160" s="230"/>
      <c r="BD4160" s="230"/>
      <c r="BE4160" s="230"/>
      <c r="BF4160" s="230"/>
      <c r="BG4160" s="230"/>
      <c r="BH4160" s="230"/>
      <c r="BI4160" s="230"/>
      <c r="BJ4160" s="230"/>
      <c r="BK4160" s="230"/>
      <c r="BL4160" s="230"/>
      <c r="BM4160" s="230"/>
      <c r="BN4160" s="230"/>
      <c r="BO4160" s="230"/>
      <c r="BP4160" s="230"/>
      <c r="BQ4160" s="230"/>
      <c r="BR4160" s="230"/>
      <c r="BS4160" s="230"/>
      <c r="BT4160" s="230"/>
      <c r="BU4160" s="230"/>
      <c r="BV4160" s="230"/>
      <c r="BW4160" s="230"/>
      <c r="BX4160" s="230"/>
      <c r="BY4160" s="230"/>
      <c r="BZ4160" s="230"/>
      <c r="CA4160" s="230"/>
      <c r="CB4160" s="230"/>
      <c r="CC4160" s="230"/>
      <c r="CD4160" s="230"/>
      <c r="CE4160" s="230"/>
      <c r="CF4160" s="230"/>
      <c r="CG4160" s="230"/>
      <c r="CH4160" s="230"/>
      <c r="CI4160" s="230"/>
      <c r="CJ4160" s="230"/>
    </row>
    <row r="4161" spans="1:88" ht="14.25" customHeight="1">
      <c r="A4161" s="123"/>
      <c r="B4161" s="122"/>
      <c r="C4161" s="123"/>
      <c r="E4161" s="224"/>
      <c r="F4161" s="224"/>
      <c r="G4161" s="224"/>
      <c r="H4161" s="224"/>
      <c r="I4161" s="232"/>
      <c r="J4161" s="224"/>
      <c r="K4161" s="224"/>
      <c r="L4161" s="224"/>
      <c r="M4161" s="233"/>
      <c r="N4161" s="224"/>
      <c r="P4161" s="233"/>
      <c r="Q4161" s="154"/>
      <c r="R4161" s="154"/>
      <c r="S4161" s="154"/>
      <c r="T4161" s="154"/>
      <c r="U4161" s="236"/>
      <c r="V4161" s="225"/>
      <c r="W4161" s="246"/>
      <c r="X4161" s="247"/>
      <c r="Y4161" s="248"/>
      <c r="Z4161" s="249"/>
      <c r="AA4161" s="249"/>
      <c r="AB4161" s="256"/>
      <c r="AC4161" s="256"/>
      <c r="AD4161" s="230"/>
      <c r="AE4161" s="251"/>
      <c r="AF4161" s="252"/>
      <c r="AG4161" s="255"/>
      <c r="AH4161" s="253"/>
      <c r="AI4161" s="230"/>
      <c r="AJ4161" s="230"/>
      <c r="AK4161" s="230"/>
      <c r="AL4161" s="230"/>
      <c r="AM4161" s="230"/>
      <c r="AN4161" s="230"/>
      <c r="AO4161" s="230"/>
      <c r="AP4161" s="230"/>
      <c r="AQ4161" s="230"/>
      <c r="AR4161" s="249"/>
      <c r="AS4161" s="230"/>
      <c r="AT4161" s="230"/>
      <c r="AU4161" s="230"/>
      <c r="AV4161" s="230"/>
      <c r="AW4161" s="230"/>
      <c r="AX4161" s="230"/>
      <c r="AY4161" s="230"/>
      <c r="AZ4161" s="230"/>
      <c r="BA4161" s="230"/>
      <c r="BB4161" s="230"/>
      <c r="BC4161" s="230"/>
      <c r="BD4161" s="230"/>
      <c r="BE4161" s="230"/>
      <c r="BF4161" s="230"/>
      <c r="BG4161" s="230"/>
      <c r="BH4161" s="230"/>
      <c r="BI4161" s="230"/>
      <c r="BJ4161" s="230"/>
      <c r="BK4161" s="230"/>
      <c r="BL4161" s="230"/>
      <c r="BM4161" s="230"/>
      <c r="BN4161" s="230"/>
      <c r="BO4161" s="230"/>
      <c r="BP4161" s="230"/>
      <c r="BQ4161" s="230"/>
      <c r="BR4161" s="230"/>
      <c r="BS4161" s="230"/>
      <c r="BT4161" s="230"/>
      <c r="BU4161" s="230"/>
      <c r="BV4161" s="230"/>
      <c r="BW4161" s="230"/>
      <c r="BX4161" s="230"/>
      <c r="BY4161" s="230"/>
      <c r="BZ4161" s="230"/>
      <c r="CA4161" s="230"/>
      <c r="CB4161" s="230"/>
      <c r="CC4161" s="230"/>
      <c r="CD4161" s="230"/>
      <c r="CE4161" s="230"/>
      <c r="CF4161" s="230"/>
      <c r="CG4161" s="230"/>
      <c r="CH4161" s="230"/>
      <c r="CI4161" s="230"/>
      <c r="CJ4161" s="230"/>
    </row>
    <row r="4162" spans="1:88" ht="14.25" customHeight="1">
      <c r="A4162" s="123"/>
      <c r="B4162" s="122"/>
      <c r="C4162" s="123"/>
      <c r="E4162" s="224"/>
      <c r="F4162" s="224"/>
      <c r="G4162" s="224"/>
      <c r="H4162" s="224"/>
      <c r="I4162" s="232"/>
      <c r="J4162" s="224"/>
      <c r="K4162" s="224"/>
      <c r="L4162" s="224"/>
      <c r="M4162" s="233"/>
      <c r="N4162" s="224"/>
      <c r="P4162" s="233"/>
      <c r="Q4162" s="154"/>
      <c r="R4162" s="154"/>
      <c r="S4162" s="154"/>
      <c r="T4162" s="154"/>
      <c r="U4162" s="236"/>
      <c r="V4162" s="225"/>
      <c r="W4162" s="246"/>
      <c r="X4162" s="247"/>
      <c r="Y4162" s="248"/>
      <c r="Z4162" s="249"/>
      <c r="AA4162" s="249"/>
      <c r="AB4162" s="256"/>
      <c r="AC4162" s="256"/>
      <c r="AD4162" s="230"/>
      <c r="AE4162" s="251"/>
      <c r="AF4162" s="252"/>
      <c r="AG4162" s="255"/>
      <c r="AH4162" s="253"/>
      <c r="AI4162" s="230"/>
      <c r="AJ4162" s="230"/>
      <c r="AK4162" s="230"/>
      <c r="AL4162" s="230"/>
      <c r="AM4162" s="230"/>
      <c r="AN4162" s="230"/>
      <c r="AO4162" s="230"/>
      <c r="AP4162" s="230"/>
      <c r="AQ4162" s="230"/>
      <c r="AR4162" s="249"/>
      <c r="AS4162" s="230"/>
      <c r="AT4162" s="230"/>
      <c r="AU4162" s="230"/>
      <c r="AV4162" s="230"/>
      <c r="AW4162" s="230"/>
      <c r="AX4162" s="230"/>
      <c r="AY4162" s="230"/>
      <c r="AZ4162" s="230"/>
      <c r="BA4162" s="230"/>
      <c r="BB4162" s="230"/>
      <c r="BC4162" s="230"/>
      <c r="BD4162" s="230"/>
      <c r="BE4162" s="230"/>
      <c r="BF4162" s="230"/>
      <c r="BG4162" s="230"/>
      <c r="BH4162" s="230"/>
      <c r="BI4162" s="230"/>
      <c r="BJ4162" s="230"/>
      <c r="BK4162" s="230"/>
      <c r="BL4162" s="230"/>
      <c r="BM4162" s="230"/>
      <c r="BN4162" s="230"/>
      <c r="BO4162" s="230"/>
      <c r="BP4162" s="230"/>
      <c r="BQ4162" s="230"/>
      <c r="BR4162" s="230"/>
      <c r="BS4162" s="230"/>
      <c r="BT4162" s="230"/>
      <c r="BU4162" s="230"/>
      <c r="BV4162" s="230"/>
      <c r="BW4162" s="230"/>
      <c r="BX4162" s="230"/>
      <c r="BY4162" s="230"/>
      <c r="BZ4162" s="230"/>
      <c r="CA4162" s="230"/>
      <c r="CB4162" s="230"/>
      <c r="CC4162" s="230"/>
      <c r="CD4162" s="230"/>
      <c r="CE4162" s="230"/>
      <c r="CF4162" s="230"/>
      <c r="CG4162" s="230"/>
      <c r="CH4162" s="230"/>
      <c r="CI4162" s="230"/>
      <c r="CJ4162" s="230"/>
    </row>
    <row r="4163" spans="1:88" ht="14.25" customHeight="1">
      <c r="A4163" s="123"/>
      <c r="B4163" s="122"/>
      <c r="C4163" s="123"/>
      <c r="E4163" s="224"/>
      <c r="F4163" s="224"/>
      <c r="G4163" s="224"/>
      <c r="H4163" s="224"/>
      <c r="I4163" s="232"/>
      <c r="J4163" s="224"/>
      <c r="K4163" s="224"/>
      <c r="L4163" s="224"/>
      <c r="M4163" s="233"/>
      <c r="N4163" s="224"/>
      <c r="P4163" s="233"/>
      <c r="Q4163" s="154"/>
      <c r="R4163" s="154"/>
      <c r="S4163" s="154"/>
      <c r="T4163" s="154"/>
      <c r="U4163" s="236"/>
      <c r="V4163" s="225"/>
      <c r="W4163" s="246"/>
      <c r="X4163" s="247"/>
      <c r="Y4163" s="248"/>
      <c r="Z4163" s="249"/>
      <c r="AA4163" s="249"/>
      <c r="AB4163" s="256"/>
      <c r="AC4163" s="256"/>
      <c r="AD4163" s="230"/>
      <c r="AE4163" s="251"/>
      <c r="AF4163" s="252"/>
      <c r="AG4163" s="255"/>
      <c r="AH4163" s="253"/>
      <c r="AI4163" s="230"/>
      <c r="AJ4163" s="230"/>
      <c r="AK4163" s="230"/>
      <c r="AL4163" s="230"/>
      <c r="AM4163" s="230"/>
      <c r="AN4163" s="230"/>
      <c r="AO4163" s="230"/>
      <c r="AP4163" s="230"/>
      <c r="AQ4163" s="230"/>
      <c r="AR4163" s="249"/>
      <c r="AS4163" s="230"/>
      <c r="AT4163" s="230"/>
      <c r="AU4163" s="230"/>
      <c r="AV4163" s="230"/>
      <c r="AW4163" s="230"/>
      <c r="AX4163" s="230"/>
      <c r="AY4163" s="230"/>
      <c r="AZ4163" s="230"/>
      <c r="BA4163" s="230"/>
      <c r="BB4163" s="230"/>
      <c r="BC4163" s="230"/>
      <c r="BD4163" s="230"/>
      <c r="BE4163" s="230"/>
      <c r="BF4163" s="230"/>
      <c r="BG4163" s="230"/>
      <c r="BH4163" s="230"/>
      <c r="BI4163" s="230"/>
      <c r="BJ4163" s="230"/>
      <c r="BK4163" s="230"/>
      <c r="BL4163" s="230"/>
      <c r="BM4163" s="230"/>
      <c r="BN4163" s="230"/>
      <c r="BO4163" s="230"/>
      <c r="BP4163" s="230"/>
      <c r="BQ4163" s="230"/>
      <c r="BR4163" s="230"/>
      <c r="BS4163" s="230"/>
      <c r="BT4163" s="230"/>
      <c r="BU4163" s="230"/>
      <c r="BV4163" s="230"/>
      <c r="BW4163" s="230"/>
      <c r="BX4163" s="230"/>
      <c r="BY4163" s="230"/>
      <c r="BZ4163" s="230"/>
      <c r="CA4163" s="230"/>
      <c r="CB4163" s="230"/>
      <c r="CC4163" s="230"/>
      <c r="CD4163" s="230"/>
      <c r="CE4163" s="230"/>
      <c r="CF4163" s="230"/>
      <c r="CG4163" s="230"/>
      <c r="CH4163" s="230"/>
      <c r="CI4163" s="230"/>
      <c r="CJ4163" s="230"/>
    </row>
    <row r="4164" spans="1:88" ht="14.25" customHeight="1">
      <c r="A4164" s="123"/>
      <c r="B4164" s="122"/>
      <c r="C4164" s="123"/>
      <c r="E4164" s="224"/>
      <c r="F4164" s="224"/>
      <c r="G4164" s="224"/>
      <c r="H4164" s="224"/>
      <c r="I4164" s="232"/>
      <c r="J4164" s="224"/>
      <c r="K4164" s="224"/>
      <c r="L4164" s="224"/>
      <c r="M4164" s="233"/>
      <c r="N4164" s="224"/>
      <c r="P4164" s="233"/>
      <c r="Q4164" s="154"/>
      <c r="R4164" s="154"/>
      <c r="S4164" s="154"/>
      <c r="T4164" s="154"/>
      <c r="U4164" s="236"/>
      <c r="V4164" s="225"/>
      <c r="W4164" s="246"/>
      <c r="X4164" s="247"/>
      <c r="Y4164" s="248"/>
      <c r="Z4164" s="249"/>
      <c r="AA4164" s="249"/>
      <c r="AB4164" s="256"/>
      <c r="AC4164" s="256"/>
      <c r="AD4164" s="230"/>
      <c r="AE4164" s="251"/>
      <c r="AF4164" s="252"/>
      <c r="AG4164" s="255"/>
      <c r="AH4164" s="253"/>
      <c r="AI4164" s="230"/>
      <c r="AJ4164" s="230"/>
      <c r="AK4164" s="230"/>
      <c r="AL4164" s="230"/>
      <c r="AM4164" s="230"/>
      <c r="AN4164" s="230"/>
      <c r="AO4164" s="230"/>
      <c r="AP4164" s="230"/>
      <c r="AQ4164" s="230"/>
      <c r="AR4164" s="249"/>
      <c r="AS4164" s="230"/>
      <c r="AT4164" s="230"/>
      <c r="AU4164" s="230"/>
      <c r="AV4164" s="230"/>
      <c r="AW4164" s="230"/>
      <c r="AX4164" s="230"/>
      <c r="AY4164" s="230"/>
      <c r="AZ4164" s="230"/>
      <c r="BA4164" s="230"/>
      <c r="BB4164" s="230"/>
      <c r="BC4164" s="230"/>
      <c r="BD4164" s="230"/>
      <c r="BE4164" s="230"/>
      <c r="BF4164" s="230"/>
      <c r="BG4164" s="230"/>
      <c r="BH4164" s="230"/>
      <c r="BI4164" s="230"/>
      <c r="BJ4164" s="230"/>
      <c r="BK4164" s="230"/>
      <c r="BL4164" s="230"/>
      <c r="BM4164" s="230"/>
      <c r="BN4164" s="230"/>
      <c r="BO4164" s="230"/>
      <c r="BP4164" s="230"/>
      <c r="BQ4164" s="230"/>
      <c r="BR4164" s="230"/>
      <c r="BS4164" s="230"/>
      <c r="BT4164" s="230"/>
      <c r="BU4164" s="230"/>
      <c r="BV4164" s="230"/>
      <c r="BW4164" s="230"/>
      <c r="BX4164" s="230"/>
      <c r="BY4164" s="230"/>
      <c r="BZ4164" s="230"/>
      <c r="CA4164" s="230"/>
      <c r="CB4164" s="230"/>
      <c r="CC4164" s="230"/>
      <c r="CD4164" s="230"/>
      <c r="CE4164" s="230"/>
      <c r="CF4164" s="230"/>
      <c r="CG4164" s="230"/>
      <c r="CH4164" s="230"/>
      <c r="CI4164" s="230"/>
      <c r="CJ4164" s="230"/>
    </row>
    <row r="4165" spans="1:88" ht="14.25" customHeight="1">
      <c r="A4165" s="123"/>
      <c r="B4165" s="122"/>
      <c r="C4165" s="123"/>
      <c r="E4165" s="224"/>
      <c r="F4165" s="224"/>
      <c r="G4165" s="224"/>
      <c r="H4165" s="224"/>
      <c r="I4165" s="232"/>
      <c r="J4165" s="224"/>
      <c r="K4165" s="224"/>
      <c r="L4165" s="224"/>
      <c r="M4165" s="233"/>
      <c r="N4165" s="224"/>
      <c r="P4165" s="233"/>
      <c r="Q4165" s="154"/>
      <c r="R4165" s="154"/>
      <c r="S4165" s="154"/>
      <c r="T4165" s="154"/>
      <c r="U4165" s="236"/>
      <c r="V4165" s="225"/>
      <c r="W4165" s="246"/>
      <c r="X4165" s="247"/>
      <c r="Y4165" s="248"/>
      <c r="Z4165" s="249"/>
      <c r="AA4165" s="249"/>
      <c r="AB4165" s="256"/>
      <c r="AC4165" s="256"/>
      <c r="AD4165" s="230"/>
      <c r="AE4165" s="251"/>
      <c r="AF4165" s="252"/>
      <c r="AG4165" s="255"/>
      <c r="AH4165" s="253"/>
      <c r="AI4165" s="230"/>
      <c r="AJ4165" s="230"/>
      <c r="AK4165" s="230"/>
      <c r="AL4165" s="230"/>
      <c r="AM4165" s="230"/>
      <c r="AN4165" s="230"/>
      <c r="AO4165" s="230"/>
      <c r="AP4165" s="230"/>
      <c r="AQ4165" s="230"/>
      <c r="AR4165" s="249"/>
      <c r="AS4165" s="230"/>
      <c r="AT4165" s="230"/>
      <c r="AU4165" s="230"/>
      <c r="AV4165" s="230"/>
      <c r="AW4165" s="230"/>
      <c r="AX4165" s="230"/>
      <c r="AY4165" s="230"/>
      <c r="AZ4165" s="230"/>
      <c r="BA4165" s="230"/>
      <c r="BB4165" s="230"/>
      <c r="BC4165" s="230"/>
      <c r="BD4165" s="230"/>
      <c r="BE4165" s="230"/>
      <c r="BF4165" s="230"/>
      <c r="BG4165" s="230"/>
      <c r="BH4165" s="230"/>
      <c r="BI4165" s="230"/>
      <c r="BJ4165" s="230"/>
      <c r="BK4165" s="230"/>
      <c r="BL4165" s="230"/>
      <c r="BM4165" s="230"/>
      <c r="BN4165" s="230"/>
      <c r="BO4165" s="230"/>
      <c r="BP4165" s="230"/>
      <c r="BQ4165" s="230"/>
      <c r="BR4165" s="230"/>
      <c r="BS4165" s="230"/>
      <c r="BT4165" s="230"/>
      <c r="BU4165" s="230"/>
      <c r="BV4165" s="230"/>
      <c r="BW4165" s="230"/>
      <c r="BX4165" s="230"/>
      <c r="BY4165" s="230"/>
      <c r="BZ4165" s="230"/>
      <c r="CA4165" s="230"/>
      <c r="CB4165" s="230"/>
      <c r="CC4165" s="230"/>
      <c r="CD4165" s="230"/>
      <c r="CE4165" s="230"/>
      <c r="CF4165" s="230"/>
      <c r="CG4165" s="230"/>
      <c r="CH4165" s="230"/>
      <c r="CI4165" s="230"/>
      <c r="CJ4165" s="230"/>
    </row>
    <row r="4166" spans="1:88" ht="14.25" customHeight="1">
      <c r="A4166" s="123"/>
      <c r="B4166" s="122"/>
      <c r="C4166" s="123"/>
      <c r="E4166" s="224"/>
      <c r="F4166" s="224"/>
      <c r="G4166" s="224"/>
      <c r="H4166" s="224"/>
      <c r="I4166" s="232"/>
      <c r="J4166" s="224"/>
      <c r="K4166" s="224"/>
      <c r="L4166" s="224"/>
      <c r="M4166" s="233"/>
      <c r="N4166" s="224"/>
      <c r="P4166" s="233"/>
      <c r="Q4166" s="154"/>
      <c r="R4166" s="154"/>
      <c r="S4166" s="154"/>
      <c r="T4166" s="154"/>
      <c r="U4166" s="236"/>
      <c r="V4166" s="225"/>
      <c r="W4166" s="246"/>
      <c r="X4166" s="247"/>
      <c r="Y4166" s="248"/>
      <c r="Z4166" s="249"/>
      <c r="AA4166" s="249"/>
      <c r="AB4166" s="256"/>
      <c r="AC4166" s="256"/>
      <c r="AD4166" s="230"/>
      <c r="AE4166" s="251"/>
      <c r="AF4166" s="252"/>
      <c r="AG4166" s="255"/>
      <c r="AH4166" s="253"/>
      <c r="AI4166" s="230"/>
      <c r="AJ4166" s="230"/>
      <c r="AK4166" s="230"/>
      <c r="AL4166" s="230"/>
      <c r="AM4166" s="230"/>
      <c r="AN4166" s="230"/>
      <c r="AO4166" s="230"/>
      <c r="AP4166" s="230"/>
      <c r="AQ4166" s="230"/>
      <c r="AR4166" s="249"/>
      <c r="AS4166" s="230"/>
      <c r="AT4166" s="230"/>
      <c r="AU4166" s="230"/>
      <c r="AV4166" s="230"/>
      <c r="AW4166" s="230"/>
      <c r="AX4166" s="230"/>
      <c r="AY4166" s="230"/>
      <c r="AZ4166" s="230"/>
      <c r="BA4166" s="230"/>
      <c r="BB4166" s="230"/>
      <c r="BC4166" s="230"/>
      <c r="BD4166" s="230"/>
      <c r="BE4166" s="230"/>
      <c r="BF4166" s="230"/>
      <c r="BG4166" s="230"/>
      <c r="BH4166" s="230"/>
      <c r="BI4166" s="230"/>
      <c r="BJ4166" s="230"/>
      <c r="BK4166" s="230"/>
      <c r="BL4166" s="230"/>
      <c r="BM4166" s="230"/>
      <c r="BN4166" s="230"/>
      <c r="BO4166" s="230"/>
      <c r="BP4166" s="230"/>
      <c r="BQ4166" s="230"/>
      <c r="BR4166" s="230"/>
      <c r="BS4166" s="230"/>
      <c r="BT4166" s="230"/>
      <c r="BU4166" s="230"/>
      <c r="BV4166" s="230"/>
      <c r="BW4166" s="230"/>
      <c r="BX4166" s="230"/>
      <c r="BY4166" s="230"/>
      <c r="BZ4166" s="230"/>
      <c r="CA4166" s="230"/>
      <c r="CB4166" s="230"/>
      <c r="CC4166" s="230"/>
      <c r="CD4166" s="230"/>
      <c r="CE4166" s="230"/>
      <c r="CF4166" s="230"/>
      <c r="CG4166" s="230"/>
      <c r="CH4166" s="230"/>
      <c r="CI4166" s="230"/>
      <c r="CJ4166" s="230"/>
    </row>
    <row r="4167" spans="1:88" ht="14.25" customHeight="1">
      <c r="A4167" s="123"/>
      <c r="B4167" s="122"/>
      <c r="C4167" s="123"/>
      <c r="E4167" s="224"/>
      <c r="F4167" s="224"/>
      <c r="G4167" s="224"/>
      <c r="H4167" s="224"/>
      <c r="I4167" s="232"/>
      <c r="J4167" s="224"/>
      <c r="K4167" s="224"/>
      <c r="L4167" s="224"/>
      <c r="M4167" s="233"/>
      <c r="N4167" s="224"/>
      <c r="P4167" s="233"/>
      <c r="Q4167" s="154"/>
      <c r="R4167" s="154"/>
      <c r="S4167" s="154"/>
      <c r="T4167" s="154"/>
      <c r="U4167" s="236"/>
      <c r="V4167" s="225"/>
      <c r="W4167" s="246"/>
      <c r="X4167" s="247"/>
      <c r="Y4167" s="248"/>
      <c r="Z4167" s="249"/>
      <c r="AA4167" s="249"/>
      <c r="AB4167" s="256"/>
      <c r="AC4167" s="256"/>
      <c r="AD4167" s="230"/>
      <c r="AE4167" s="251"/>
      <c r="AF4167" s="252"/>
      <c r="AG4167" s="255"/>
      <c r="AH4167" s="253"/>
      <c r="AI4167" s="230"/>
      <c r="AJ4167" s="230"/>
      <c r="AK4167" s="230"/>
      <c r="AL4167" s="230"/>
      <c r="AM4167" s="230"/>
      <c r="AN4167" s="230"/>
      <c r="AO4167" s="230"/>
      <c r="AP4167" s="230"/>
      <c r="AQ4167" s="230"/>
      <c r="AR4167" s="249"/>
      <c r="AS4167" s="230"/>
      <c r="AT4167" s="230"/>
      <c r="AU4167" s="230"/>
      <c r="AV4167" s="230"/>
      <c r="AW4167" s="230"/>
      <c r="AX4167" s="230"/>
      <c r="AY4167" s="230"/>
      <c r="AZ4167" s="230"/>
      <c r="BA4167" s="230"/>
      <c r="BB4167" s="230"/>
      <c r="BC4167" s="230"/>
      <c r="BD4167" s="230"/>
      <c r="BE4167" s="230"/>
      <c r="BF4167" s="230"/>
      <c r="BG4167" s="230"/>
      <c r="BH4167" s="230"/>
      <c r="BI4167" s="230"/>
      <c r="BJ4167" s="230"/>
      <c r="BK4167" s="230"/>
      <c r="BL4167" s="230"/>
      <c r="BM4167" s="230"/>
      <c r="BN4167" s="230"/>
      <c r="BO4167" s="230"/>
      <c r="BP4167" s="230"/>
      <c r="BQ4167" s="230"/>
      <c r="BR4167" s="230"/>
      <c r="BS4167" s="230"/>
      <c r="BT4167" s="230"/>
      <c r="BU4167" s="230"/>
      <c r="BV4167" s="230"/>
      <c r="BW4167" s="230"/>
      <c r="BX4167" s="230"/>
      <c r="BY4167" s="230"/>
      <c r="BZ4167" s="230"/>
      <c r="CA4167" s="230"/>
      <c r="CB4167" s="230"/>
      <c r="CC4167" s="230"/>
      <c r="CD4167" s="230"/>
      <c r="CE4167" s="230"/>
      <c r="CF4167" s="230"/>
      <c r="CG4167" s="230"/>
      <c r="CH4167" s="230"/>
      <c r="CI4167" s="230"/>
      <c r="CJ4167" s="230"/>
    </row>
    <row r="4168" spans="1:88" ht="14.25" customHeight="1">
      <c r="A4168" s="123"/>
      <c r="B4168" s="122"/>
      <c r="C4168" s="123"/>
      <c r="E4168" s="224"/>
      <c r="F4168" s="224"/>
      <c r="G4168" s="224"/>
      <c r="H4168" s="224"/>
      <c r="I4168" s="232"/>
      <c r="J4168" s="224"/>
      <c r="K4168" s="224"/>
      <c r="L4168" s="224"/>
      <c r="M4168" s="233"/>
      <c r="N4168" s="224"/>
      <c r="P4168" s="233"/>
      <c r="Q4168" s="154"/>
      <c r="R4168" s="154"/>
      <c r="S4168" s="154"/>
      <c r="T4168" s="154"/>
      <c r="U4168" s="236"/>
      <c r="V4168" s="225"/>
      <c r="W4168" s="246"/>
      <c r="X4168" s="247"/>
      <c r="Y4168" s="248"/>
      <c r="Z4168" s="249"/>
      <c r="AA4168" s="249"/>
      <c r="AB4168" s="256"/>
      <c r="AC4168" s="256"/>
      <c r="AD4168" s="230"/>
      <c r="AE4168" s="251"/>
      <c r="AF4168" s="252"/>
      <c r="AG4168" s="255"/>
      <c r="AH4168" s="253"/>
      <c r="AI4168" s="230"/>
      <c r="AJ4168" s="230"/>
      <c r="AK4168" s="230"/>
      <c r="AL4168" s="230"/>
      <c r="AM4168" s="230"/>
      <c r="AN4168" s="230"/>
      <c r="AO4168" s="230"/>
      <c r="AP4168" s="230"/>
      <c r="AQ4168" s="230"/>
      <c r="AR4168" s="249"/>
      <c r="AS4168" s="230"/>
      <c r="AT4168" s="230"/>
      <c r="AU4168" s="230"/>
      <c r="AV4168" s="230"/>
      <c r="AW4168" s="230"/>
      <c r="AX4168" s="230"/>
      <c r="AY4168" s="230"/>
      <c r="AZ4168" s="230"/>
      <c r="BA4168" s="230"/>
      <c r="BB4168" s="230"/>
      <c r="BC4168" s="230"/>
      <c r="BD4168" s="230"/>
      <c r="BE4168" s="230"/>
      <c r="BF4168" s="230"/>
      <c r="BG4168" s="230"/>
      <c r="BH4168" s="230"/>
      <c r="BI4168" s="230"/>
      <c r="BJ4168" s="230"/>
      <c r="BK4168" s="230"/>
      <c r="BL4168" s="230"/>
      <c r="BM4168" s="230"/>
      <c r="BN4168" s="230"/>
      <c r="BO4168" s="230"/>
      <c r="BP4168" s="230"/>
      <c r="BQ4168" s="230"/>
      <c r="BR4168" s="230"/>
      <c r="BS4168" s="230"/>
      <c r="BT4168" s="230"/>
      <c r="BU4168" s="230"/>
      <c r="BV4168" s="230"/>
      <c r="BW4168" s="230"/>
      <c r="BX4168" s="230"/>
      <c r="BY4168" s="230"/>
      <c r="BZ4168" s="230"/>
      <c r="CA4168" s="230"/>
      <c r="CB4168" s="230"/>
      <c r="CC4168" s="230"/>
      <c r="CD4168" s="230"/>
      <c r="CE4168" s="230"/>
      <c r="CF4168" s="230"/>
      <c r="CG4168" s="230"/>
      <c r="CH4168" s="230"/>
      <c r="CI4168" s="230"/>
      <c r="CJ4168" s="230"/>
    </row>
    <row r="4169" spans="1:88" ht="14.25" customHeight="1">
      <c r="A4169" s="123"/>
      <c r="B4169" s="122"/>
      <c r="C4169" s="123"/>
      <c r="E4169" s="224"/>
      <c r="F4169" s="224"/>
      <c r="G4169" s="224"/>
      <c r="H4169" s="224"/>
      <c r="I4169" s="232"/>
      <c r="J4169" s="224"/>
      <c r="K4169" s="224"/>
      <c r="L4169" s="224"/>
      <c r="M4169" s="233"/>
      <c r="N4169" s="224"/>
      <c r="P4169" s="233"/>
      <c r="Q4169" s="154"/>
      <c r="R4169" s="154"/>
      <c r="S4169" s="154"/>
      <c r="T4169" s="154"/>
      <c r="U4169" s="236"/>
      <c r="V4169" s="225"/>
      <c r="W4169" s="246"/>
      <c r="X4169" s="247"/>
      <c r="Y4169" s="248"/>
      <c r="Z4169" s="249"/>
      <c r="AA4169" s="249"/>
      <c r="AB4169" s="256"/>
      <c r="AC4169" s="256"/>
      <c r="AD4169" s="230"/>
      <c r="AE4169" s="251"/>
      <c r="AF4169" s="252"/>
      <c r="AG4169" s="255"/>
      <c r="AH4169" s="253"/>
      <c r="AI4169" s="230"/>
      <c r="AJ4169" s="230"/>
      <c r="AK4169" s="230"/>
      <c r="AL4169" s="230"/>
      <c r="AM4169" s="230"/>
      <c r="AN4169" s="230"/>
      <c r="AO4169" s="230"/>
      <c r="AP4169" s="230"/>
      <c r="AQ4169" s="230"/>
      <c r="AR4169" s="249"/>
      <c r="AS4169" s="230"/>
      <c r="AT4169" s="230"/>
      <c r="AU4169" s="230"/>
      <c r="AV4169" s="230"/>
      <c r="AW4169" s="230"/>
      <c r="AX4169" s="230"/>
      <c r="AY4169" s="230"/>
      <c r="AZ4169" s="230"/>
      <c r="BA4169" s="230"/>
      <c r="BB4169" s="230"/>
      <c r="BC4169" s="230"/>
      <c r="BD4169" s="230"/>
      <c r="BE4169" s="230"/>
      <c r="BF4169" s="230"/>
      <c r="BG4169" s="230"/>
      <c r="BH4169" s="230"/>
      <c r="BI4169" s="230"/>
      <c r="BJ4169" s="230"/>
      <c r="BK4169" s="230"/>
      <c r="BL4169" s="230"/>
      <c r="BM4169" s="230"/>
      <c r="BN4169" s="230"/>
      <c r="BO4169" s="230"/>
      <c r="BP4169" s="230"/>
      <c r="BQ4169" s="230"/>
      <c r="BR4169" s="230"/>
      <c r="BS4169" s="230"/>
      <c r="BT4169" s="230"/>
      <c r="BU4169" s="230"/>
      <c r="BV4169" s="230"/>
      <c r="BW4169" s="230"/>
      <c r="BX4169" s="230"/>
      <c r="BY4169" s="230"/>
      <c r="BZ4169" s="230"/>
      <c r="CA4169" s="230"/>
      <c r="CB4169" s="230"/>
      <c r="CC4169" s="230"/>
      <c r="CD4169" s="230"/>
      <c r="CE4169" s="230"/>
      <c r="CF4169" s="230"/>
      <c r="CG4169" s="230"/>
      <c r="CH4169" s="230"/>
      <c r="CI4169" s="230"/>
      <c r="CJ4169" s="230"/>
    </row>
    <row r="4170" spans="1:88" ht="14.25" customHeight="1">
      <c r="A4170" s="123"/>
      <c r="B4170" s="122"/>
      <c r="C4170" s="123"/>
      <c r="E4170" s="224"/>
      <c r="F4170" s="224"/>
      <c r="G4170" s="224"/>
      <c r="H4170" s="224"/>
      <c r="I4170" s="232"/>
      <c r="J4170" s="224"/>
      <c r="K4170" s="224"/>
      <c r="L4170" s="224"/>
      <c r="M4170" s="233"/>
      <c r="N4170" s="224"/>
      <c r="P4170" s="233"/>
      <c r="Q4170" s="154"/>
      <c r="R4170" s="154"/>
      <c r="S4170" s="154"/>
      <c r="T4170" s="154"/>
      <c r="U4170" s="236"/>
      <c r="V4170" s="225"/>
      <c r="W4170" s="246"/>
      <c r="X4170" s="247"/>
      <c r="Y4170" s="248"/>
      <c r="Z4170" s="249"/>
      <c r="AA4170" s="249"/>
      <c r="AB4170" s="256"/>
      <c r="AC4170" s="256"/>
      <c r="AD4170" s="230"/>
      <c r="AE4170" s="251"/>
      <c r="AF4170" s="252"/>
      <c r="AG4170" s="255"/>
      <c r="AH4170" s="253"/>
      <c r="AI4170" s="230"/>
      <c r="AJ4170" s="230"/>
      <c r="AK4170" s="230"/>
      <c r="AL4170" s="230"/>
      <c r="AM4170" s="230"/>
      <c r="AN4170" s="230"/>
      <c r="AO4170" s="230"/>
      <c r="AP4170" s="230"/>
      <c r="AQ4170" s="230"/>
      <c r="AR4170" s="249"/>
      <c r="AS4170" s="230"/>
      <c r="AT4170" s="230"/>
      <c r="AU4170" s="230"/>
      <c r="AV4170" s="230"/>
      <c r="AW4170" s="230"/>
      <c r="AX4170" s="230"/>
      <c r="AY4170" s="230"/>
      <c r="AZ4170" s="230"/>
      <c r="BA4170" s="230"/>
      <c r="BB4170" s="230"/>
      <c r="BC4170" s="230"/>
      <c r="BD4170" s="230"/>
      <c r="BE4170" s="230"/>
      <c r="BF4170" s="230"/>
      <c r="BG4170" s="230"/>
      <c r="BH4170" s="230"/>
      <c r="BI4170" s="230"/>
      <c r="BJ4170" s="230"/>
      <c r="BK4170" s="230"/>
      <c r="BL4170" s="230"/>
      <c r="BM4170" s="230"/>
      <c r="BN4170" s="230"/>
      <c r="BO4170" s="230"/>
      <c r="BP4170" s="230"/>
      <c r="BQ4170" s="230"/>
      <c r="BR4170" s="230"/>
      <c r="BS4170" s="230"/>
      <c r="BT4170" s="230"/>
      <c r="BU4170" s="230"/>
      <c r="BV4170" s="230"/>
      <c r="BW4170" s="230"/>
      <c r="BX4170" s="230"/>
      <c r="BY4170" s="230"/>
      <c r="BZ4170" s="230"/>
      <c r="CA4170" s="230"/>
      <c r="CB4170" s="230"/>
      <c r="CC4170" s="230"/>
      <c r="CD4170" s="230"/>
      <c r="CE4170" s="230"/>
      <c r="CF4170" s="230"/>
      <c r="CG4170" s="230"/>
      <c r="CH4170" s="230"/>
      <c r="CI4170" s="230"/>
      <c r="CJ4170" s="230"/>
    </row>
    <row r="4171" spans="1:88" ht="14.25" customHeight="1">
      <c r="A4171" s="123"/>
      <c r="B4171" s="122"/>
      <c r="C4171" s="123"/>
      <c r="E4171" s="224"/>
      <c r="F4171" s="224"/>
      <c r="G4171" s="224"/>
      <c r="H4171" s="224"/>
      <c r="I4171" s="232"/>
      <c r="J4171" s="224"/>
      <c r="K4171" s="224"/>
      <c r="L4171" s="224"/>
      <c r="M4171" s="233"/>
      <c r="N4171" s="224"/>
      <c r="P4171" s="233"/>
      <c r="Q4171" s="154"/>
      <c r="R4171" s="154"/>
      <c r="S4171" s="154"/>
      <c r="T4171" s="154"/>
      <c r="U4171" s="236"/>
      <c r="V4171" s="225"/>
      <c r="W4171" s="246"/>
      <c r="X4171" s="247"/>
      <c r="Y4171" s="248"/>
      <c r="Z4171" s="249"/>
      <c r="AA4171" s="249"/>
      <c r="AB4171" s="256"/>
      <c r="AC4171" s="256"/>
      <c r="AD4171" s="230"/>
      <c r="AE4171" s="251"/>
      <c r="AF4171" s="252"/>
      <c r="AG4171" s="255"/>
      <c r="AH4171" s="253"/>
      <c r="AI4171" s="230"/>
      <c r="AJ4171" s="230"/>
      <c r="AK4171" s="230"/>
      <c r="AL4171" s="230"/>
      <c r="AM4171" s="230"/>
      <c r="AN4171" s="230"/>
      <c r="AO4171" s="230"/>
      <c r="AP4171" s="230"/>
      <c r="AQ4171" s="230"/>
      <c r="AR4171" s="249"/>
      <c r="AS4171" s="230"/>
      <c r="AT4171" s="230"/>
      <c r="AU4171" s="230"/>
      <c r="AV4171" s="230"/>
      <c r="AW4171" s="230"/>
      <c r="AX4171" s="230"/>
      <c r="AY4171" s="230"/>
      <c r="AZ4171" s="230"/>
      <c r="BA4171" s="230"/>
      <c r="BB4171" s="230"/>
      <c r="BC4171" s="230"/>
      <c r="BD4171" s="230"/>
      <c r="BE4171" s="230"/>
      <c r="BF4171" s="230"/>
      <c r="BG4171" s="230"/>
      <c r="BH4171" s="230"/>
      <c r="BI4171" s="230"/>
      <c r="BJ4171" s="230"/>
      <c r="BK4171" s="230"/>
      <c r="BL4171" s="230"/>
      <c r="BM4171" s="230"/>
      <c r="BN4171" s="230"/>
      <c r="BO4171" s="230"/>
      <c r="BP4171" s="230"/>
      <c r="BQ4171" s="230"/>
      <c r="BR4171" s="230"/>
      <c r="BS4171" s="230"/>
      <c r="BT4171" s="230"/>
      <c r="BU4171" s="230"/>
      <c r="BV4171" s="230"/>
      <c r="BW4171" s="230"/>
      <c r="BX4171" s="230"/>
      <c r="BY4171" s="230"/>
      <c r="BZ4171" s="230"/>
      <c r="CA4171" s="230"/>
      <c r="CB4171" s="230"/>
      <c r="CC4171" s="230"/>
      <c r="CD4171" s="230"/>
      <c r="CE4171" s="230"/>
      <c r="CF4171" s="230"/>
      <c r="CG4171" s="230"/>
      <c r="CH4171" s="230"/>
      <c r="CI4171" s="230"/>
      <c r="CJ4171" s="230"/>
    </row>
    <row r="4172" spans="1:88" ht="14.25" customHeight="1">
      <c r="A4172" s="123"/>
      <c r="B4172" s="122"/>
      <c r="C4172" s="123"/>
      <c r="E4172" s="224"/>
      <c r="F4172" s="224"/>
      <c r="G4172" s="224"/>
      <c r="H4172" s="224"/>
      <c r="I4172" s="232"/>
      <c r="J4172" s="224"/>
      <c r="K4172" s="224"/>
      <c r="L4172" s="224"/>
      <c r="M4172" s="233"/>
      <c r="N4172" s="224"/>
      <c r="P4172" s="233"/>
      <c r="Q4172" s="154"/>
      <c r="R4172" s="154"/>
      <c r="S4172" s="154"/>
      <c r="T4172" s="154"/>
      <c r="U4172" s="236"/>
      <c r="V4172" s="225"/>
      <c r="W4172" s="246"/>
      <c r="X4172" s="247"/>
      <c r="Y4172" s="248"/>
      <c r="Z4172" s="249"/>
      <c r="AA4172" s="249"/>
      <c r="AB4172" s="256"/>
      <c r="AC4172" s="256"/>
      <c r="AD4172" s="230"/>
      <c r="AE4172" s="251"/>
      <c r="AF4172" s="252"/>
      <c r="AG4172" s="255"/>
      <c r="AH4172" s="253"/>
      <c r="AI4172" s="230"/>
      <c r="AJ4172" s="230"/>
      <c r="AK4172" s="230"/>
      <c r="AL4172" s="230"/>
      <c r="AM4172" s="230"/>
      <c r="AN4172" s="230"/>
      <c r="AO4172" s="230"/>
      <c r="AP4172" s="230"/>
      <c r="AQ4172" s="230"/>
      <c r="AR4172" s="249"/>
      <c r="AS4172" s="230"/>
      <c r="AT4172" s="230"/>
      <c r="AU4172" s="230"/>
      <c r="AV4172" s="230"/>
      <c r="AW4172" s="230"/>
      <c r="AX4172" s="230"/>
      <c r="AY4172" s="230"/>
      <c r="AZ4172" s="230"/>
      <c r="BA4172" s="230"/>
      <c r="BB4172" s="230"/>
      <c r="BC4172" s="230"/>
      <c r="BD4172" s="230"/>
      <c r="BE4172" s="230"/>
      <c r="BF4172" s="230"/>
      <c r="BG4172" s="230"/>
      <c r="BH4172" s="230"/>
      <c r="BI4172" s="230"/>
      <c r="BJ4172" s="230"/>
      <c r="BK4172" s="230"/>
      <c r="BL4172" s="230"/>
      <c r="BM4172" s="230"/>
      <c r="BN4172" s="230"/>
      <c r="BO4172" s="230"/>
      <c r="BP4172" s="230"/>
      <c r="BQ4172" s="230"/>
      <c r="BR4172" s="230"/>
      <c r="BS4172" s="230"/>
      <c r="BT4172" s="230"/>
      <c r="BU4172" s="230"/>
      <c r="BV4172" s="230"/>
      <c r="BW4172" s="230"/>
      <c r="BX4172" s="230"/>
      <c r="BY4172" s="230"/>
      <c r="BZ4172" s="230"/>
      <c r="CA4172" s="230"/>
      <c r="CB4172" s="230"/>
      <c r="CC4172" s="230"/>
      <c r="CD4172" s="230"/>
      <c r="CE4172" s="230"/>
      <c r="CF4172" s="230"/>
      <c r="CG4172" s="230"/>
      <c r="CH4172" s="230"/>
      <c r="CI4172" s="230"/>
      <c r="CJ4172" s="230"/>
    </row>
    <row r="4173" spans="1:88" ht="14.25" customHeight="1">
      <c r="A4173" s="123"/>
      <c r="B4173" s="122"/>
      <c r="C4173" s="123"/>
      <c r="E4173" s="224"/>
      <c r="F4173" s="224"/>
      <c r="G4173" s="224"/>
      <c r="H4173" s="224"/>
      <c r="I4173" s="232"/>
      <c r="J4173" s="224"/>
      <c r="K4173" s="224"/>
      <c r="L4173" s="224"/>
      <c r="M4173" s="233"/>
      <c r="N4173" s="224"/>
      <c r="P4173" s="233"/>
      <c r="Q4173" s="154"/>
      <c r="R4173" s="154"/>
      <c r="S4173" s="154"/>
      <c r="T4173" s="154"/>
      <c r="U4173" s="236"/>
      <c r="V4173" s="225"/>
      <c r="W4173" s="246"/>
      <c r="X4173" s="247"/>
      <c r="Y4173" s="248"/>
      <c r="Z4173" s="249"/>
      <c r="AA4173" s="249"/>
      <c r="AB4173" s="256"/>
      <c r="AC4173" s="256"/>
      <c r="AD4173" s="230"/>
      <c r="AE4173" s="251"/>
      <c r="AF4173" s="252"/>
      <c r="AG4173" s="255"/>
      <c r="AH4173" s="253"/>
      <c r="AI4173" s="230"/>
      <c r="AJ4173" s="230"/>
      <c r="AK4173" s="230"/>
      <c r="AL4173" s="230"/>
      <c r="AM4173" s="230"/>
      <c r="AN4173" s="230"/>
      <c r="AO4173" s="230"/>
      <c r="AP4173" s="230"/>
      <c r="AQ4173" s="230"/>
      <c r="AR4173" s="249"/>
      <c r="AS4173" s="230"/>
      <c r="AT4173" s="230"/>
      <c r="AU4173" s="230"/>
      <c r="AV4173" s="230"/>
      <c r="AW4173" s="230"/>
      <c r="AX4173" s="230"/>
      <c r="AY4173" s="230"/>
      <c r="AZ4173" s="230"/>
      <c r="BA4173" s="230"/>
      <c r="BB4173" s="230"/>
      <c r="BC4173" s="230"/>
      <c r="BD4173" s="230"/>
      <c r="BE4173" s="230"/>
      <c r="BF4173" s="230"/>
      <c r="BG4173" s="230"/>
      <c r="BH4173" s="230"/>
      <c r="BI4173" s="230"/>
      <c r="BJ4173" s="230"/>
      <c r="BK4173" s="230"/>
      <c r="BL4173" s="230"/>
      <c r="BM4173" s="230"/>
      <c r="BN4173" s="230"/>
      <c r="BO4173" s="230"/>
      <c r="BP4173" s="230"/>
      <c r="BQ4173" s="230"/>
      <c r="BR4173" s="230"/>
      <c r="BS4173" s="230"/>
      <c r="BT4173" s="230"/>
      <c r="BU4173" s="230"/>
      <c r="BV4173" s="230"/>
      <c r="BW4173" s="230"/>
      <c r="BX4173" s="230"/>
      <c r="BY4173" s="230"/>
      <c r="BZ4173" s="230"/>
      <c r="CA4173" s="230"/>
      <c r="CB4173" s="230"/>
      <c r="CC4173" s="230"/>
      <c r="CD4173" s="230"/>
      <c r="CE4173" s="230"/>
      <c r="CF4173" s="230"/>
      <c r="CG4173" s="230"/>
      <c r="CH4173" s="230"/>
      <c r="CI4173" s="230"/>
      <c r="CJ4173" s="230"/>
    </row>
    <row r="4174" spans="1:88" ht="14.25" customHeight="1">
      <c r="A4174" s="123"/>
      <c r="B4174" s="122"/>
      <c r="C4174" s="123"/>
      <c r="E4174" s="224"/>
      <c r="F4174" s="224"/>
      <c r="G4174" s="224"/>
      <c r="H4174" s="224"/>
      <c r="I4174" s="232"/>
      <c r="J4174" s="224"/>
      <c r="K4174" s="224"/>
      <c r="L4174" s="224"/>
      <c r="M4174" s="233"/>
      <c r="N4174" s="224"/>
      <c r="P4174" s="233"/>
      <c r="Q4174" s="154"/>
      <c r="R4174" s="154"/>
      <c r="S4174" s="154"/>
      <c r="T4174" s="154"/>
      <c r="U4174" s="236"/>
      <c r="V4174" s="225"/>
      <c r="W4174" s="246"/>
      <c r="X4174" s="247"/>
      <c r="Y4174" s="248"/>
      <c r="Z4174" s="249"/>
      <c r="AA4174" s="249"/>
      <c r="AB4174" s="256"/>
      <c r="AC4174" s="256"/>
      <c r="AD4174" s="230"/>
      <c r="AE4174" s="251"/>
      <c r="AF4174" s="252"/>
      <c r="AG4174" s="255"/>
      <c r="AH4174" s="253"/>
      <c r="AI4174" s="230"/>
      <c r="AJ4174" s="230"/>
      <c r="AK4174" s="230"/>
      <c r="AL4174" s="230"/>
      <c r="AM4174" s="230"/>
      <c r="AN4174" s="230"/>
      <c r="AO4174" s="230"/>
      <c r="AP4174" s="230"/>
      <c r="AQ4174" s="230"/>
      <c r="AR4174" s="249"/>
      <c r="AS4174" s="230"/>
      <c r="AT4174" s="230"/>
      <c r="AU4174" s="230"/>
      <c r="AV4174" s="230"/>
      <c r="AW4174" s="230"/>
      <c r="AX4174" s="230"/>
      <c r="AY4174" s="230"/>
      <c r="AZ4174" s="230"/>
      <c r="BA4174" s="230"/>
      <c r="BB4174" s="230"/>
      <c r="BC4174" s="230"/>
      <c r="BD4174" s="230"/>
      <c r="BE4174" s="230"/>
      <c r="BF4174" s="230"/>
      <c r="BG4174" s="230"/>
      <c r="BH4174" s="230"/>
      <c r="BI4174" s="230"/>
      <c r="BJ4174" s="230"/>
      <c r="BK4174" s="230"/>
      <c r="BL4174" s="230"/>
      <c r="BM4174" s="230"/>
      <c r="BN4174" s="230"/>
      <c r="BO4174" s="230"/>
      <c r="BP4174" s="230"/>
      <c r="BQ4174" s="230"/>
      <c r="BR4174" s="230"/>
      <c r="BS4174" s="230"/>
      <c r="BT4174" s="230"/>
      <c r="BU4174" s="230"/>
      <c r="BV4174" s="230"/>
      <c r="BW4174" s="230"/>
      <c r="BX4174" s="230"/>
      <c r="BY4174" s="230"/>
      <c r="BZ4174" s="230"/>
      <c r="CA4174" s="230"/>
      <c r="CB4174" s="230"/>
      <c r="CC4174" s="230"/>
      <c r="CD4174" s="230"/>
      <c r="CE4174" s="230"/>
      <c r="CF4174" s="230"/>
      <c r="CG4174" s="230"/>
      <c r="CH4174" s="230"/>
      <c r="CI4174" s="230"/>
      <c r="CJ4174" s="230"/>
    </row>
    <row r="4175" spans="1:88" ht="14.25" customHeight="1">
      <c r="A4175" s="123"/>
      <c r="B4175" s="122"/>
      <c r="C4175" s="123"/>
      <c r="E4175" s="224"/>
      <c r="F4175" s="224"/>
      <c r="G4175" s="224"/>
      <c r="H4175" s="224"/>
      <c r="I4175" s="232"/>
      <c r="J4175" s="224"/>
      <c r="K4175" s="224"/>
      <c r="L4175" s="224"/>
      <c r="M4175" s="233"/>
      <c r="N4175" s="224"/>
      <c r="P4175" s="233"/>
      <c r="Q4175" s="154"/>
      <c r="R4175" s="154"/>
      <c r="S4175" s="154"/>
      <c r="T4175" s="154"/>
      <c r="U4175" s="236"/>
      <c r="V4175" s="225"/>
      <c r="W4175" s="246"/>
      <c r="X4175" s="247"/>
      <c r="Y4175" s="248"/>
      <c r="Z4175" s="249"/>
      <c r="AA4175" s="249"/>
      <c r="AB4175" s="256"/>
      <c r="AC4175" s="256"/>
      <c r="AD4175" s="230"/>
      <c r="AE4175" s="251"/>
      <c r="AF4175" s="252"/>
      <c r="AG4175" s="255"/>
      <c r="AH4175" s="253"/>
      <c r="AI4175" s="230"/>
      <c r="AJ4175" s="230"/>
      <c r="AK4175" s="230"/>
      <c r="AL4175" s="230"/>
      <c r="AM4175" s="230"/>
      <c r="AN4175" s="230"/>
      <c r="AO4175" s="230"/>
      <c r="AP4175" s="230"/>
      <c r="AQ4175" s="230"/>
      <c r="AR4175" s="249"/>
      <c r="AS4175" s="230"/>
      <c r="AT4175" s="230"/>
      <c r="AU4175" s="230"/>
      <c r="AV4175" s="230"/>
      <c r="AW4175" s="230"/>
      <c r="AX4175" s="230"/>
      <c r="AY4175" s="230"/>
      <c r="AZ4175" s="230"/>
      <c r="BA4175" s="230"/>
      <c r="BB4175" s="230"/>
      <c r="BC4175" s="230"/>
      <c r="BD4175" s="230"/>
      <c r="BE4175" s="230"/>
      <c r="BF4175" s="230"/>
      <c r="BG4175" s="230"/>
      <c r="BH4175" s="230"/>
      <c r="BI4175" s="230"/>
      <c r="BJ4175" s="230"/>
      <c r="BK4175" s="230"/>
      <c r="BL4175" s="230"/>
      <c r="BM4175" s="230"/>
      <c r="BN4175" s="230"/>
      <c r="BO4175" s="230"/>
      <c r="BP4175" s="230"/>
      <c r="BQ4175" s="230"/>
      <c r="BR4175" s="230"/>
      <c r="BS4175" s="230"/>
      <c r="BT4175" s="230"/>
      <c r="BU4175" s="230"/>
      <c r="BV4175" s="230"/>
      <c r="BW4175" s="230"/>
      <c r="BX4175" s="230"/>
      <c r="BY4175" s="230"/>
      <c r="BZ4175" s="230"/>
      <c r="CA4175" s="230"/>
      <c r="CB4175" s="230"/>
      <c r="CC4175" s="230"/>
      <c r="CD4175" s="230"/>
      <c r="CE4175" s="230"/>
      <c r="CF4175" s="230"/>
      <c r="CG4175" s="230"/>
      <c r="CH4175" s="230"/>
      <c r="CI4175" s="230"/>
      <c r="CJ4175" s="230"/>
    </row>
    <row r="4176" spans="1:88" ht="14.25" customHeight="1">
      <c r="A4176" s="123"/>
      <c r="B4176" s="122"/>
      <c r="C4176" s="123"/>
      <c r="E4176" s="224"/>
      <c r="F4176" s="224"/>
      <c r="G4176" s="224"/>
      <c r="H4176" s="224"/>
      <c r="I4176" s="232"/>
      <c r="J4176" s="224"/>
      <c r="K4176" s="224"/>
      <c r="L4176" s="224"/>
      <c r="M4176" s="233"/>
      <c r="N4176" s="224"/>
      <c r="P4176" s="233"/>
      <c r="Q4176" s="154"/>
      <c r="R4176" s="154"/>
      <c r="S4176" s="154"/>
      <c r="T4176" s="154"/>
      <c r="U4176" s="236"/>
      <c r="V4176" s="225"/>
      <c r="W4176" s="246"/>
      <c r="X4176" s="247"/>
      <c r="Y4176" s="248"/>
      <c r="Z4176" s="249"/>
      <c r="AA4176" s="249"/>
      <c r="AB4176" s="256"/>
      <c r="AC4176" s="256"/>
      <c r="AD4176" s="230"/>
      <c r="AE4176" s="251"/>
      <c r="AF4176" s="252"/>
      <c r="AG4176" s="255"/>
      <c r="AH4176" s="253"/>
      <c r="AI4176" s="230"/>
      <c r="AJ4176" s="230"/>
      <c r="AK4176" s="230"/>
      <c r="AL4176" s="230"/>
      <c r="AM4176" s="230"/>
      <c r="AN4176" s="230"/>
      <c r="AO4176" s="230"/>
      <c r="AP4176" s="230"/>
      <c r="AQ4176" s="230"/>
      <c r="AR4176" s="249"/>
      <c r="AS4176" s="230"/>
      <c r="AT4176" s="230"/>
      <c r="AU4176" s="230"/>
      <c r="AV4176" s="230"/>
      <c r="AW4176" s="230"/>
      <c r="AX4176" s="230"/>
      <c r="AY4176" s="230"/>
      <c r="AZ4176" s="230"/>
      <c r="BA4176" s="230"/>
      <c r="BB4176" s="230"/>
      <c r="BC4176" s="230"/>
      <c r="BD4176" s="230"/>
      <c r="BE4176" s="230"/>
      <c r="BF4176" s="230"/>
      <c r="BG4176" s="230"/>
      <c r="BH4176" s="230"/>
      <c r="BI4176" s="230"/>
      <c r="BJ4176" s="230"/>
      <c r="BK4176" s="230"/>
      <c r="BL4176" s="230"/>
      <c r="BM4176" s="230"/>
      <c r="BN4176" s="230"/>
      <c r="BO4176" s="230"/>
      <c r="BP4176" s="230"/>
      <c r="BQ4176" s="230"/>
      <c r="BR4176" s="230"/>
      <c r="BS4176" s="230"/>
      <c r="BT4176" s="230"/>
      <c r="BU4176" s="230"/>
      <c r="BV4176" s="230"/>
      <c r="BW4176" s="230"/>
      <c r="BX4176" s="230"/>
      <c r="BY4176" s="230"/>
      <c r="BZ4176" s="230"/>
      <c r="CA4176" s="230"/>
      <c r="CB4176" s="230"/>
      <c r="CC4176" s="230"/>
      <c r="CD4176" s="230"/>
      <c r="CE4176" s="230"/>
      <c r="CF4176" s="230"/>
      <c r="CG4176" s="230"/>
      <c r="CH4176" s="230"/>
      <c r="CI4176" s="230"/>
      <c r="CJ4176" s="230"/>
    </row>
    <row r="4177" spans="1:88" ht="14.25" customHeight="1">
      <c r="A4177" s="123"/>
      <c r="B4177" s="122"/>
      <c r="C4177" s="123"/>
      <c r="E4177" s="224"/>
      <c r="F4177" s="224"/>
      <c r="G4177" s="224"/>
      <c r="H4177" s="224"/>
      <c r="I4177" s="232"/>
      <c r="J4177" s="224"/>
      <c r="K4177" s="224"/>
      <c r="L4177" s="224"/>
      <c r="M4177" s="233"/>
      <c r="N4177" s="224"/>
      <c r="P4177" s="233"/>
      <c r="Q4177" s="154"/>
      <c r="R4177" s="154"/>
      <c r="S4177" s="154"/>
      <c r="T4177" s="154"/>
      <c r="U4177" s="236"/>
      <c r="V4177" s="225"/>
      <c r="W4177" s="246"/>
      <c r="X4177" s="247"/>
      <c r="Y4177" s="248"/>
      <c r="Z4177" s="249"/>
      <c r="AA4177" s="249"/>
      <c r="AB4177" s="256"/>
      <c r="AC4177" s="256"/>
      <c r="AD4177" s="230"/>
      <c r="AE4177" s="251"/>
      <c r="AF4177" s="252"/>
      <c r="AG4177" s="255"/>
      <c r="AH4177" s="253"/>
      <c r="AI4177" s="230"/>
      <c r="AJ4177" s="230"/>
      <c r="AK4177" s="230"/>
      <c r="AL4177" s="230"/>
      <c r="AM4177" s="230"/>
      <c r="AN4177" s="230"/>
      <c r="AO4177" s="230"/>
      <c r="AP4177" s="230"/>
      <c r="AQ4177" s="230"/>
      <c r="AR4177" s="249"/>
      <c r="AS4177" s="230"/>
      <c r="AT4177" s="230"/>
      <c r="AU4177" s="230"/>
      <c r="AV4177" s="230"/>
      <c r="AW4177" s="230"/>
      <c r="AX4177" s="230"/>
      <c r="AY4177" s="230"/>
      <c r="AZ4177" s="230"/>
      <c r="BA4177" s="230"/>
      <c r="BB4177" s="230"/>
      <c r="BC4177" s="230"/>
      <c r="BD4177" s="230"/>
      <c r="BE4177" s="230"/>
      <c r="BF4177" s="230"/>
      <c r="BG4177" s="230"/>
      <c r="BH4177" s="230"/>
      <c r="BI4177" s="230"/>
      <c r="BJ4177" s="230"/>
      <c r="BK4177" s="230"/>
      <c r="BL4177" s="230"/>
      <c r="BM4177" s="230"/>
      <c r="BN4177" s="230"/>
      <c r="BO4177" s="230"/>
      <c r="BP4177" s="230"/>
      <c r="BQ4177" s="230"/>
      <c r="BR4177" s="230"/>
      <c r="BS4177" s="230"/>
      <c r="BT4177" s="230"/>
      <c r="BU4177" s="230"/>
      <c r="BV4177" s="230"/>
      <c r="BW4177" s="230"/>
      <c r="BX4177" s="230"/>
      <c r="BY4177" s="230"/>
      <c r="BZ4177" s="230"/>
      <c r="CA4177" s="230"/>
      <c r="CB4177" s="230"/>
      <c r="CC4177" s="230"/>
      <c r="CD4177" s="230"/>
      <c r="CE4177" s="230"/>
      <c r="CF4177" s="230"/>
      <c r="CG4177" s="230"/>
      <c r="CH4177" s="230"/>
      <c r="CI4177" s="230"/>
      <c r="CJ4177" s="230"/>
    </row>
    <row r="4178" spans="1:88" ht="14.25" customHeight="1">
      <c r="A4178" s="123"/>
      <c r="B4178" s="122"/>
      <c r="C4178" s="123"/>
      <c r="E4178" s="224"/>
      <c r="F4178" s="224"/>
      <c r="G4178" s="224"/>
      <c r="H4178" s="224"/>
      <c r="I4178" s="232"/>
      <c r="J4178" s="224"/>
      <c r="K4178" s="224"/>
      <c r="L4178" s="224"/>
      <c r="M4178" s="233"/>
      <c r="N4178" s="224"/>
      <c r="P4178" s="233"/>
      <c r="Q4178" s="154"/>
      <c r="R4178" s="154"/>
      <c r="S4178" s="154"/>
      <c r="T4178" s="154"/>
      <c r="U4178" s="236"/>
      <c r="V4178" s="225"/>
      <c r="W4178" s="246"/>
      <c r="X4178" s="247"/>
      <c r="Y4178" s="248"/>
      <c r="Z4178" s="249"/>
      <c r="AA4178" s="249"/>
      <c r="AB4178" s="256"/>
      <c r="AC4178" s="256"/>
      <c r="AD4178" s="230"/>
      <c r="AE4178" s="251"/>
      <c r="AF4178" s="252"/>
      <c r="AG4178" s="255"/>
      <c r="AH4178" s="253"/>
      <c r="AI4178" s="230"/>
      <c r="AJ4178" s="230"/>
      <c r="AK4178" s="230"/>
      <c r="AL4178" s="230"/>
      <c r="AM4178" s="230"/>
      <c r="AN4178" s="230"/>
      <c r="AO4178" s="230"/>
      <c r="AP4178" s="230"/>
      <c r="AQ4178" s="230"/>
      <c r="AR4178" s="249"/>
      <c r="AS4178" s="230"/>
      <c r="AT4178" s="230"/>
      <c r="AU4178" s="230"/>
      <c r="AV4178" s="230"/>
      <c r="AW4178" s="230"/>
      <c r="AX4178" s="230"/>
      <c r="AY4178" s="230"/>
      <c r="AZ4178" s="230"/>
      <c r="BA4178" s="230"/>
      <c r="BB4178" s="230"/>
      <c r="BC4178" s="230"/>
      <c r="BD4178" s="230"/>
      <c r="BE4178" s="230"/>
      <c r="BF4178" s="230"/>
      <c r="BG4178" s="230"/>
      <c r="BH4178" s="230"/>
      <c r="BI4178" s="230"/>
      <c r="BJ4178" s="230"/>
      <c r="BK4178" s="230"/>
      <c r="BL4178" s="230"/>
      <c r="BM4178" s="230"/>
      <c r="BN4178" s="230"/>
      <c r="BO4178" s="230"/>
      <c r="BP4178" s="230"/>
      <c r="BQ4178" s="230"/>
      <c r="BR4178" s="230"/>
      <c r="BS4178" s="230"/>
      <c r="BT4178" s="230"/>
      <c r="BU4178" s="230"/>
      <c r="BV4178" s="230"/>
      <c r="BW4178" s="230"/>
      <c r="BX4178" s="230"/>
      <c r="BY4178" s="230"/>
      <c r="BZ4178" s="230"/>
      <c r="CA4178" s="230"/>
      <c r="CB4178" s="230"/>
      <c r="CC4178" s="230"/>
      <c r="CD4178" s="230"/>
      <c r="CE4178" s="230"/>
      <c r="CF4178" s="230"/>
      <c r="CG4178" s="230"/>
      <c r="CH4178" s="230"/>
      <c r="CI4178" s="230"/>
      <c r="CJ4178" s="230"/>
    </row>
    <row r="4179" spans="1:88" ht="14.25" customHeight="1">
      <c r="A4179" s="123"/>
      <c r="B4179" s="122"/>
      <c r="C4179" s="123"/>
      <c r="E4179" s="224"/>
      <c r="F4179" s="224"/>
      <c r="G4179" s="224"/>
      <c r="H4179" s="224"/>
      <c r="I4179" s="232"/>
      <c r="J4179" s="224"/>
      <c r="K4179" s="224"/>
      <c r="L4179" s="224"/>
      <c r="M4179" s="233"/>
      <c r="N4179" s="224"/>
      <c r="P4179" s="233"/>
      <c r="Q4179" s="154"/>
      <c r="R4179" s="154"/>
      <c r="S4179" s="154"/>
      <c r="T4179" s="154"/>
      <c r="U4179" s="236"/>
      <c r="V4179" s="225"/>
      <c r="W4179" s="246"/>
      <c r="X4179" s="247"/>
      <c r="Y4179" s="248"/>
      <c r="Z4179" s="249"/>
      <c r="AA4179" s="249"/>
      <c r="AB4179" s="256"/>
      <c r="AC4179" s="256"/>
      <c r="AD4179" s="230"/>
      <c r="AE4179" s="251"/>
      <c r="AF4179" s="252"/>
      <c r="AG4179" s="255"/>
      <c r="AH4179" s="253"/>
      <c r="AI4179" s="230"/>
      <c r="AJ4179" s="230"/>
      <c r="AK4179" s="230"/>
      <c r="AL4179" s="230"/>
      <c r="AM4179" s="230"/>
      <c r="AN4179" s="230"/>
      <c r="AO4179" s="230"/>
      <c r="AP4179" s="230"/>
      <c r="AQ4179" s="230"/>
      <c r="AR4179" s="249"/>
      <c r="AS4179" s="230"/>
      <c r="AT4179" s="230"/>
      <c r="AU4179" s="230"/>
      <c r="AV4179" s="230"/>
      <c r="AW4179" s="230"/>
      <c r="AX4179" s="230"/>
      <c r="AY4179" s="230"/>
      <c r="AZ4179" s="230"/>
      <c r="BA4179" s="230"/>
      <c r="BB4179" s="230"/>
      <c r="BC4179" s="230"/>
      <c r="BD4179" s="230"/>
      <c r="BE4179" s="230"/>
      <c r="BF4179" s="230"/>
      <c r="BG4179" s="230"/>
      <c r="BH4179" s="230"/>
      <c r="BI4179" s="230"/>
      <c r="BJ4179" s="230"/>
      <c r="BK4179" s="230"/>
      <c r="BL4179" s="230"/>
      <c r="BM4179" s="230"/>
      <c r="BN4179" s="230"/>
      <c r="BO4179" s="230"/>
      <c r="BP4179" s="230"/>
      <c r="BQ4179" s="230"/>
      <c r="BR4179" s="230"/>
      <c r="BS4179" s="230"/>
      <c r="BT4179" s="230"/>
      <c r="BU4179" s="230"/>
      <c r="BV4179" s="230"/>
      <c r="BW4179" s="230"/>
      <c r="BX4179" s="230"/>
      <c r="BY4179" s="230"/>
      <c r="BZ4179" s="230"/>
      <c r="CA4179" s="230"/>
      <c r="CB4179" s="230"/>
      <c r="CC4179" s="230"/>
      <c r="CD4179" s="230"/>
      <c r="CE4179" s="230"/>
      <c r="CF4179" s="230"/>
      <c r="CG4179" s="230"/>
      <c r="CH4179" s="230"/>
      <c r="CI4179" s="230"/>
      <c r="CJ4179" s="230"/>
    </row>
    <row r="4180" spans="1:88" ht="14.25" customHeight="1">
      <c r="A4180" s="123"/>
      <c r="B4180" s="122"/>
      <c r="C4180" s="123"/>
      <c r="E4180" s="224"/>
      <c r="F4180" s="224"/>
      <c r="G4180" s="224"/>
      <c r="H4180" s="224"/>
      <c r="I4180" s="232"/>
      <c r="J4180" s="224"/>
      <c r="K4180" s="224"/>
      <c r="L4180" s="224"/>
      <c r="M4180" s="233"/>
      <c r="N4180" s="224"/>
      <c r="P4180" s="233"/>
      <c r="Q4180" s="154"/>
      <c r="R4180" s="154"/>
      <c r="S4180" s="154"/>
      <c r="T4180" s="154"/>
      <c r="U4180" s="236"/>
      <c r="V4180" s="225"/>
      <c r="W4180" s="246"/>
      <c r="X4180" s="247"/>
      <c r="Y4180" s="248"/>
      <c r="Z4180" s="249"/>
      <c r="AA4180" s="249"/>
      <c r="AB4180" s="256"/>
      <c r="AC4180" s="256"/>
      <c r="AD4180" s="230"/>
      <c r="AE4180" s="251"/>
      <c r="AF4180" s="252"/>
      <c r="AG4180" s="255"/>
      <c r="AH4180" s="253"/>
      <c r="AI4180" s="230"/>
      <c r="AJ4180" s="230"/>
      <c r="AK4180" s="230"/>
      <c r="AL4180" s="230"/>
      <c r="AM4180" s="230"/>
      <c r="AN4180" s="230"/>
      <c r="AO4180" s="230"/>
      <c r="AP4180" s="230"/>
      <c r="AQ4180" s="230"/>
      <c r="AR4180" s="249"/>
      <c r="AS4180" s="230"/>
      <c r="AT4180" s="230"/>
      <c r="AU4180" s="230"/>
      <c r="AV4180" s="230"/>
      <c r="AW4180" s="230"/>
      <c r="AX4180" s="230"/>
      <c r="AY4180" s="230"/>
      <c r="AZ4180" s="230"/>
      <c r="BA4180" s="230"/>
      <c r="BB4180" s="230"/>
      <c r="BC4180" s="230"/>
      <c r="BD4180" s="230"/>
      <c r="BE4180" s="230"/>
      <c r="BF4180" s="230"/>
      <c r="BG4180" s="230"/>
      <c r="BH4180" s="230"/>
      <c r="BI4180" s="230"/>
      <c r="BJ4180" s="230"/>
      <c r="BK4180" s="230"/>
      <c r="BL4180" s="230"/>
      <c r="BM4180" s="230"/>
      <c r="BN4180" s="230"/>
      <c r="BO4180" s="230"/>
      <c r="BP4180" s="230"/>
      <c r="BQ4180" s="230"/>
      <c r="BR4180" s="230"/>
      <c r="BS4180" s="230"/>
      <c r="BT4180" s="230"/>
      <c r="BU4180" s="230"/>
      <c r="BV4180" s="230"/>
      <c r="BW4180" s="230"/>
      <c r="BX4180" s="230"/>
      <c r="BY4180" s="230"/>
      <c r="BZ4180" s="230"/>
      <c r="CA4180" s="230"/>
      <c r="CB4180" s="230"/>
      <c r="CC4180" s="230"/>
      <c r="CD4180" s="230"/>
      <c r="CE4180" s="230"/>
      <c r="CF4180" s="230"/>
      <c r="CG4180" s="230"/>
      <c r="CH4180" s="230"/>
      <c r="CI4180" s="230"/>
      <c r="CJ4180" s="230"/>
    </row>
    <row r="4181" spans="1:88" ht="14.25" customHeight="1">
      <c r="A4181" s="123"/>
      <c r="B4181" s="122"/>
      <c r="C4181" s="123"/>
      <c r="E4181" s="224"/>
      <c r="F4181" s="224"/>
      <c r="G4181" s="224"/>
      <c r="H4181" s="224"/>
      <c r="I4181" s="232"/>
      <c r="J4181" s="224"/>
      <c r="K4181" s="224"/>
      <c r="L4181" s="224"/>
      <c r="M4181" s="233"/>
      <c r="N4181" s="224"/>
      <c r="P4181" s="233"/>
      <c r="Q4181" s="154"/>
      <c r="R4181" s="154"/>
      <c r="S4181" s="154"/>
      <c r="T4181" s="154"/>
      <c r="U4181" s="236"/>
      <c r="V4181" s="225"/>
      <c r="W4181" s="246"/>
      <c r="X4181" s="247"/>
      <c r="Y4181" s="248"/>
      <c r="Z4181" s="249"/>
      <c r="AA4181" s="249"/>
      <c r="AB4181" s="256"/>
      <c r="AC4181" s="256"/>
      <c r="AD4181" s="230"/>
      <c r="AE4181" s="251"/>
      <c r="AF4181" s="252"/>
      <c r="AG4181" s="255"/>
      <c r="AH4181" s="253"/>
      <c r="AI4181" s="230"/>
      <c r="AJ4181" s="230"/>
      <c r="AK4181" s="230"/>
      <c r="AL4181" s="230"/>
      <c r="AM4181" s="230"/>
      <c r="AN4181" s="230"/>
      <c r="AO4181" s="230"/>
      <c r="AP4181" s="230"/>
      <c r="AQ4181" s="230"/>
      <c r="AR4181" s="249"/>
      <c r="AS4181" s="230"/>
      <c r="AT4181" s="230"/>
      <c r="AU4181" s="230"/>
      <c r="AV4181" s="230"/>
      <c r="AW4181" s="230"/>
      <c r="AX4181" s="230"/>
      <c r="AY4181" s="230"/>
      <c r="AZ4181" s="230"/>
      <c r="BA4181" s="230"/>
      <c r="BB4181" s="230"/>
      <c r="BC4181" s="230"/>
      <c r="BD4181" s="230"/>
      <c r="BE4181" s="230"/>
      <c r="BF4181" s="230"/>
      <c r="BG4181" s="230"/>
      <c r="BH4181" s="230"/>
      <c r="BI4181" s="230"/>
      <c r="BJ4181" s="230"/>
      <c r="BK4181" s="230"/>
      <c r="BL4181" s="230"/>
      <c r="BM4181" s="230"/>
      <c r="BN4181" s="230"/>
      <c r="BO4181" s="230"/>
      <c r="BP4181" s="230"/>
      <c r="BQ4181" s="230"/>
      <c r="BR4181" s="230"/>
      <c r="BS4181" s="230"/>
      <c r="BT4181" s="230"/>
      <c r="BU4181" s="230"/>
      <c r="BV4181" s="230"/>
      <c r="BW4181" s="230"/>
      <c r="BX4181" s="230"/>
      <c r="BY4181" s="230"/>
      <c r="BZ4181" s="230"/>
      <c r="CA4181" s="230"/>
      <c r="CB4181" s="230"/>
      <c r="CC4181" s="230"/>
      <c r="CD4181" s="230"/>
      <c r="CE4181" s="230"/>
      <c r="CF4181" s="230"/>
      <c r="CG4181" s="230"/>
      <c r="CH4181" s="230"/>
      <c r="CI4181" s="230"/>
      <c r="CJ4181" s="230"/>
    </row>
    <row r="4182" spans="1:88" ht="14.25" customHeight="1">
      <c r="A4182" s="123"/>
      <c r="B4182" s="122"/>
      <c r="C4182" s="123"/>
      <c r="E4182" s="224"/>
      <c r="F4182" s="224"/>
      <c r="G4182" s="224"/>
      <c r="H4182" s="224"/>
      <c r="I4182" s="232"/>
      <c r="J4182" s="224"/>
      <c r="K4182" s="224"/>
      <c r="L4182" s="224"/>
      <c r="M4182" s="233"/>
      <c r="N4182" s="224"/>
      <c r="P4182" s="233"/>
      <c r="Q4182" s="154"/>
      <c r="R4182" s="154"/>
      <c r="S4182" s="154"/>
      <c r="T4182" s="154"/>
      <c r="U4182" s="236"/>
      <c r="V4182" s="225"/>
      <c r="W4182" s="246"/>
      <c r="X4182" s="247"/>
      <c r="Y4182" s="248"/>
      <c r="Z4182" s="249"/>
      <c r="AA4182" s="249"/>
      <c r="AB4182" s="256"/>
      <c r="AC4182" s="256"/>
      <c r="AD4182" s="230"/>
      <c r="AE4182" s="251"/>
      <c r="AF4182" s="252"/>
      <c r="AG4182" s="255"/>
      <c r="AH4182" s="253"/>
      <c r="AI4182" s="230"/>
      <c r="AJ4182" s="230"/>
      <c r="AK4182" s="230"/>
      <c r="AL4182" s="230"/>
      <c r="AM4182" s="230"/>
      <c r="AN4182" s="230"/>
      <c r="AO4182" s="230"/>
      <c r="AP4182" s="230"/>
      <c r="AQ4182" s="230"/>
      <c r="AR4182" s="249"/>
      <c r="AS4182" s="230"/>
      <c r="AT4182" s="230"/>
      <c r="AU4182" s="230"/>
      <c r="AV4182" s="230"/>
      <c r="AW4182" s="230"/>
      <c r="AX4182" s="230"/>
      <c r="AY4182" s="230"/>
      <c r="AZ4182" s="230"/>
      <c r="BA4182" s="230"/>
      <c r="BB4182" s="230"/>
      <c r="BC4182" s="230"/>
      <c r="BD4182" s="230"/>
      <c r="BE4182" s="230"/>
      <c r="BF4182" s="230"/>
      <c r="BG4182" s="230"/>
      <c r="BH4182" s="230"/>
      <c r="BI4182" s="230"/>
      <c r="BJ4182" s="230"/>
      <c r="BK4182" s="230"/>
      <c r="BL4182" s="230"/>
      <c r="BM4182" s="230"/>
      <c r="BN4182" s="230"/>
      <c r="BO4182" s="230"/>
      <c r="BP4182" s="230"/>
      <c r="BQ4182" s="230"/>
      <c r="BR4182" s="230"/>
      <c r="BS4182" s="230"/>
      <c r="BT4182" s="230"/>
      <c r="BU4182" s="230"/>
      <c r="BV4182" s="230"/>
      <c r="BW4182" s="230"/>
      <c r="BX4182" s="230"/>
      <c r="BY4182" s="230"/>
      <c r="BZ4182" s="230"/>
      <c r="CA4182" s="230"/>
      <c r="CB4182" s="230"/>
      <c r="CC4182" s="230"/>
      <c r="CD4182" s="230"/>
      <c r="CE4182" s="230"/>
      <c r="CF4182" s="230"/>
      <c r="CG4182" s="230"/>
      <c r="CH4182" s="230"/>
      <c r="CI4182" s="230"/>
      <c r="CJ4182" s="230"/>
    </row>
    <row r="4183" spans="1:88" ht="14.25" customHeight="1">
      <c r="A4183" s="123"/>
      <c r="B4183" s="122"/>
      <c r="C4183" s="123"/>
      <c r="E4183" s="224"/>
      <c r="F4183" s="224"/>
      <c r="G4183" s="224"/>
      <c r="H4183" s="224"/>
      <c r="I4183" s="232"/>
      <c r="J4183" s="224"/>
      <c r="K4183" s="224"/>
      <c r="L4183" s="224"/>
      <c r="M4183" s="233"/>
      <c r="N4183" s="224"/>
      <c r="P4183" s="233"/>
      <c r="Q4183" s="154"/>
      <c r="R4183" s="154"/>
      <c r="S4183" s="154"/>
      <c r="T4183" s="154"/>
      <c r="U4183" s="236"/>
      <c r="V4183" s="225"/>
      <c r="W4183" s="246"/>
      <c r="X4183" s="247"/>
      <c r="Y4183" s="248"/>
      <c r="Z4183" s="249"/>
      <c r="AA4183" s="249"/>
      <c r="AB4183" s="256"/>
      <c r="AC4183" s="256"/>
      <c r="AD4183" s="230"/>
      <c r="AE4183" s="251"/>
      <c r="AF4183" s="252"/>
      <c r="AG4183" s="255"/>
      <c r="AH4183" s="253"/>
      <c r="AI4183" s="230"/>
      <c r="AJ4183" s="230"/>
      <c r="AK4183" s="230"/>
      <c r="AL4183" s="230"/>
      <c r="AM4183" s="230"/>
      <c r="AN4183" s="230"/>
      <c r="AO4183" s="230"/>
      <c r="AP4183" s="230"/>
      <c r="AQ4183" s="230"/>
      <c r="AR4183" s="249"/>
      <c r="AS4183" s="230"/>
      <c r="AT4183" s="230"/>
      <c r="AU4183" s="230"/>
      <c r="AV4183" s="230"/>
      <c r="AW4183" s="230"/>
      <c r="AX4183" s="230"/>
      <c r="AY4183" s="230"/>
      <c r="AZ4183" s="230"/>
      <c r="BA4183" s="230"/>
      <c r="BB4183" s="230"/>
      <c r="BC4183" s="230"/>
      <c r="BD4183" s="230"/>
      <c r="BE4183" s="230"/>
      <c r="BF4183" s="230"/>
      <c r="BG4183" s="230"/>
      <c r="BH4183" s="230"/>
      <c r="BI4183" s="230"/>
      <c r="BJ4183" s="230"/>
      <c r="BK4183" s="230"/>
      <c r="BL4183" s="230"/>
      <c r="BM4183" s="230"/>
      <c r="BN4183" s="230"/>
      <c r="BO4183" s="230"/>
      <c r="BP4183" s="230"/>
      <c r="BQ4183" s="230"/>
      <c r="BR4183" s="230"/>
      <c r="BS4183" s="230"/>
      <c r="BT4183" s="230"/>
      <c r="BU4183" s="230"/>
      <c r="BV4183" s="230"/>
      <c r="BW4183" s="230"/>
      <c r="BX4183" s="230"/>
      <c r="BY4183" s="230"/>
      <c r="BZ4183" s="230"/>
      <c r="CA4183" s="230"/>
      <c r="CB4183" s="230"/>
      <c r="CC4183" s="230"/>
      <c r="CD4183" s="230"/>
      <c r="CE4183" s="230"/>
      <c r="CF4183" s="230"/>
      <c r="CG4183" s="230"/>
      <c r="CH4183" s="230"/>
      <c r="CI4183" s="230"/>
      <c r="CJ4183" s="230"/>
    </row>
    <row r="4184" spans="1:88" ht="14.25" customHeight="1">
      <c r="A4184" s="123"/>
      <c r="B4184" s="122"/>
      <c r="C4184" s="123"/>
      <c r="E4184" s="224"/>
      <c r="F4184" s="224"/>
      <c r="G4184" s="224"/>
      <c r="H4184" s="224"/>
      <c r="I4184" s="232"/>
      <c r="J4184" s="224"/>
      <c r="K4184" s="224"/>
      <c r="L4184" s="224"/>
      <c r="M4184" s="233"/>
      <c r="N4184" s="224"/>
      <c r="P4184" s="233"/>
      <c r="Q4184" s="154"/>
      <c r="R4184" s="154"/>
      <c r="S4184" s="154"/>
      <c r="T4184" s="154"/>
      <c r="U4184" s="236"/>
      <c r="V4184" s="225"/>
      <c r="W4184" s="246"/>
      <c r="X4184" s="247"/>
      <c r="Y4184" s="248"/>
      <c r="Z4184" s="249"/>
      <c r="AA4184" s="249"/>
      <c r="AB4184" s="256"/>
      <c r="AC4184" s="256"/>
      <c r="AD4184" s="230"/>
      <c r="AE4184" s="251"/>
      <c r="AF4184" s="252"/>
      <c r="AG4184" s="255"/>
      <c r="AH4184" s="253"/>
      <c r="AI4184" s="230"/>
      <c r="AJ4184" s="230"/>
      <c r="AK4184" s="230"/>
      <c r="AL4184" s="230"/>
      <c r="AM4184" s="230"/>
      <c r="AN4184" s="230"/>
      <c r="AO4184" s="230"/>
      <c r="AP4184" s="230"/>
      <c r="AQ4184" s="230"/>
      <c r="AR4184" s="249"/>
      <c r="AS4184" s="230"/>
      <c r="AT4184" s="230"/>
      <c r="AU4184" s="230"/>
      <c r="AV4184" s="230"/>
      <c r="AW4184" s="230"/>
      <c r="AX4184" s="230"/>
      <c r="AY4184" s="230"/>
      <c r="AZ4184" s="230"/>
      <c r="BA4184" s="230"/>
      <c r="BB4184" s="230"/>
      <c r="BC4184" s="230"/>
      <c r="BD4184" s="230"/>
      <c r="BE4184" s="230"/>
      <c r="BF4184" s="230"/>
      <c r="BG4184" s="230"/>
      <c r="BH4184" s="230"/>
      <c r="BI4184" s="230"/>
      <c r="BJ4184" s="230"/>
      <c r="BK4184" s="230"/>
      <c r="BL4184" s="230"/>
      <c r="BM4184" s="230"/>
      <c r="BN4184" s="230"/>
      <c r="BO4184" s="230"/>
      <c r="BP4184" s="230"/>
      <c r="BQ4184" s="230"/>
      <c r="BR4184" s="230"/>
      <c r="BS4184" s="230"/>
      <c r="BT4184" s="230"/>
      <c r="BU4184" s="230"/>
      <c r="BV4184" s="230"/>
      <c r="BW4184" s="230"/>
      <c r="BX4184" s="230"/>
      <c r="BY4184" s="230"/>
      <c r="BZ4184" s="230"/>
      <c r="CA4184" s="230"/>
      <c r="CB4184" s="230"/>
      <c r="CC4184" s="230"/>
      <c r="CD4184" s="230"/>
      <c r="CE4184" s="230"/>
      <c r="CF4184" s="230"/>
      <c r="CG4184" s="230"/>
      <c r="CH4184" s="230"/>
      <c r="CI4184" s="230"/>
      <c r="CJ4184" s="230"/>
    </row>
    <row r="4185" spans="1:88" ht="14.25" customHeight="1">
      <c r="A4185" s="123"/>
      <c r="B4185" s="122"/>
      <c r="C4185" s="123"/>
      <c r="E4185" s="224"/>
      <c r="F4185" s="224"/>
      <c r="G4185" s="224"/>
      <c r="H4185" s="224"/>
      <c r="I4185" s="232"/>
      <c r="J4185" s="224"/>
      <c r="K4185" s="224"/>
      <c r="L4185" s="224"/>
      <c r="M4185" s="233"/>
      <c r="N4185" s="224"/>
      <c r="P4185" s="233"/>
      <c r="Q4185" s="154"/>
      <c r="R4185" s="154"/>
      <c r="S4185" s="154"/>
      <c r="T4185" s="154"/>
      <c r="U4185" s="236"/>
      <c r="V4185" s="225"/>
      <c r="W4185" s="246"/>
      <c r="X4185" s="247"/>
      <c r="Y4185" s="248"/>
      <c r="Z4185" s="249"/>
      <c r="AA4185" s="249"/>
      <c r="AB4185" s="256"/>
      <c r="AC4185" s="256"/>
      <c r="AD4185" s="230"/>
      <c r="AE4185" s="251"/>
      <c r="AF4185" s="252"/>
      <c r="AG4185" s="255"/>
      <c r="AH4185" s="253"/>
      <c r="AI4185" s="230"/>
      <c r="AJ4185" s="230"/>
      <c r="AK4185" s="230"/>
      <c r="AL4185" s="230"/>
      <c r="AM4185" s="230"/>
      <c r="AN4185" s="230"/>
      <c r="AO4185" s="230"/>
      <c r="AP4185" s="230"/>
      <c r="AQ4185" s="230"/>
      <c r="AR4185" s="249"/>
      <c r="AS4185" s="230"/>
      <c r="AT4185" s="230"/>
      <c r="AU4185" s="230"/>
      <c r="AV4185" s="230"/>
      <c r="AW4185" s="230"/>
      <c r="AX4185" s="230"/>
      <c r="AY4185" s="230"/>
      <c r="AZ4185" s="230"/>
      <c r="BA4185" s="230"/>
      <c r="BB4185" s="230"/>
      <c r="BC4185" s="230"/>
      <c r="BD4185" s="230"/>
      <c r="BE4185" s="230"/>
      <c r="BF4185" s="230"/>
      <c r="BG4185" s="230"/>
      <c r="BH4185" s="230"/>
      <c r="BI4185" s="230"/>
      <c r="BJ4185" s="230"/>
      <c r="BK4185" s="230"/>
      <c r="BL4185" s="230"/>
      <c r="BM4185" s="230"/>
      <c r="BN4185" s="230"/>
      <c r="BO4185" s="230"/>
      <c r="BP4185" s="230"/>
      <c r="BQ4185" s="230"/>
      <c r="BR4185" s="230"/>
      <c r="BS4185" s="230"/>
      <c r="BT4185" s="230"/>
      <c r="BU4185" s="230"/>
      <c r="BV4185" s="230"/>
      <c r="BW4185" s="230"/>
      <c r="BX4185" s="230"/>
      <c r="BY4185" s="230"/>
      <c r="BZ4185" s="230"/>
      <c r="CA4185" s="230"/>
      <c r="CB4185" s="230"/>
      <c r="CC4185" s="230"/>
      <c r="CD4185" s="230"/>
      <c r="CE4185" s="230"/>
      <c r="CF4185" s="230"/>
      <c r="CG4185" s="230"/>
      <c r="CH4185" s="230"/>
      <c r="CI4185" s="230"/>
      <c r="CJ4185" s="230"/>
    </row>
    <row r="4186" spans="1:88" ht="14.25" customHeight="1">
      <c r="A4186" s="123"/>
      <c r="B4186" s="122"/>
      <c r="C4186" s="123"/>
      <c r="E4186" s="224"/>
      <c r="F4186" s="224"/>
      <c r="G4186" s="224"/>
      <c r="H4186" s="224"/>
      <c r="I4186" s="232"/>
      <c r="J4186" s="224"/>
      <c r="K4186" s="224"/>
      <c r="L4186" s="224"/>
      <c r="M4186" s="233"/>
      <c r="N4186" s="224"/>
      <c r="P4186" s="233"/>
      <c r="Q4186" s="154"/>
      <c r="R4186" s="154"/>
      <c r="S4186" s="154"/>
      <c r="T4186" s="154"/>
      <c r="U4186" s="236"/>
      <c r="V4186" s="225"/>
      <c r="W4186" s="246"/>
      <c r="X4186" s="247"/>
      <c r="Y4186" s="248"/>
      <c r="Z4186" s="249"/>
      <c r="AA4186" s="249"/>
      <c r="AB4186" s="256"/>
      <c r="AC4186" s="256"/>
      <c r="AD4186" s="230"/>
      <c r="AE4186" s="251"/>
      <c r="AF4186" s="252"/>
      <c r="AG4186" s="255"/>
      <c r="AH4186" s="253"/>
      <c r="AI4186" s="230"/>
      <c r="AJ4186" s="230"/>
      <c r="AK4186" s="230"/>
      <c r="AL4186" s="230"/>
      <c r="AM4186" s="230"/>
      <c r="AN4186" s="230"/>
      <c r="AO4186" s="230"/>
      <c r="AP4186" s="230"/>
      <c r="AQ4186" s="230"/>
      <c r="AR4186" s="249"/>
      <c r="AS4186" s="230"/>
      <c r="AT4186" s="230"/>
      <c r="AU4186" s="230"/>
      <c r="AV4186" s="230"/>
      <c r="AW4186" s="230"/>
      <c r="AX4186" s="230"/>
      <c r="AY4186" s="230"/>
      <c r="AZ4186" s="230"/>
      <c r="BA4186" s="230"/>
      <c r="BB4186" s="230"/>
      <c r="BC4186" s="230"/>
      <c r="BD4186" s="230"/>
      <c r="BE4186" s="230"/>
      <c r="BF4186" s="230"/>
      <c r="BG4186" s="230"/>
      <c r="BH4186" s="230"/>
      <c r="BI4186" s="230"/>
      <c r="BJ4186" s="230"/>
      <c r="BK4186" s="230"/>
      <c r="BL4186" s="230"/>
      <c r="BM4186" s="230"/>
      <c r="BN4186" s="230"/>
      <c r="BO4186" s="230"/>
      <c r="BP4186" s="230"/>
      <c r="BQ4186" s="230"/>
      <c r="BR4186" s="230"/>
      <c r="BS4186" s="230"/>
      <c r="BT4186" s="230"/>
      <c r="BU4186" s="230"/>
      <c r="BV4186" s="230"/>
      <c r="BW4186" s="230"/>
      <c r="BX4186" s="230"/>
      <c r="BY4186" s="230"/>
      <c r="BZ4186" s="230"/>
      <c r="CA4186" s="230"/>
      <c r="CB4186" s="230"/>
      <c r="CC4186" s="230"/>
      <c r="CD4186" s="230"/>
      <c r="CE4186" s="230"/>
      <c r="CF4186" s="230"/>
      <c r="CG4186" s="230"/>
      <c r="CH4186" s="230"/>
      <c r="CI4186" s="230"/>
      <c r="CJ4186" s="230"/>
    </row>
    <row r="4187" spans="1:88" ht="14.25" customHeight="1">
      <c r="A4187" s="123"/>
      <c r="B4187" s="122"/>
      <c r="C4187" s="123"/>
      <c r="E4187" s="224"/>
      <c r="F4187" s="224"/>
      <c r="G4187" s="224"/>
      <c r="H4187" s="224"/>
      <c r="I4187" s="232"/>
      <c r="J4187" s="224"/>
      <c r="K4187" s="224"/>
      <c r="L4187" s="224"/>
      <c r="M4187" s="233"/>
      <c r="N4187" s="224"/>
      <c r="P4187" s="233"/>
      <c r="Q4187" s="154"/>
      <c r="R4187" s="154"/>
      <c r="S4187" s="154"/>
      <c r="T4187" s="154"/>
      <c r="U4187" s="236"/>
      <c r="V4187" s="225"/>
      <c r="W4187" s="246"/>
      <c r="X4187" s="247"/>
      <c r="Y4187" s="248"/>
      <c r="Z4187" s="249"/>
      <c r="AA4187" s="249"/>
      <c r="AB4187" s="256"/>
      <c r="AC4187" s="256"/>
      <c r="AD4187" s="230"/>
      <c r="AE4187" s="251"/>
      <c r="AF4187" s="252"/>
      <c r="AG4187" s="255"/>
      <c r="AH4187" s="253"/>
      <c r="AI4187" s="230"/>
      <c r="AJ4187" s="230"/>
      <c r="AK4187" s="230"/>
      <c r="AL4187" s="230"/>
      <c r="AM4187" s="230"/>
      <c r="AN4187" s="230"/>
      <c r="AO4187" s="230"/>
      <c r="AP4187" s="230"/>
      <c r="AQ4187" s="230"/>
      <c r="AR4187" s="249"/>
      <c r="AS4187" s="230"/>
      <c r="AT4187" s="230"/>
      <c r="AU4187" s="230"/>
      <c r="AV4187" s="230"/>
      <c r="AW4187" s="230"/>
      <c r="AX4187" s="230"/>
      <c r="AY4187" s="230"/>
      <c r="AZ4187" s="230"/>
      <c r="BA4187" s="230"/>
      <c r="BB4187" s="230"/>
      <c r="BC4187" s="230"/>
      <c r="BD4187" s="230"/>
      <c r="BE4187" s="230"/>
      <c r="BF4187" s="230"/>
      <c r="BG4187" s="230"/>
      <c r="BH4187" s="230"/>
      <c r="BI4187" s="230"/>
      <c r="BJ4187" s="230"/>
      <c r="BK4187" s="230"/>
      <c r="BL4187" s="230"/>
      <c r="BM4187" s="230"/>
      <c r="BN4187" s="230"/>
      <c r="BO4187" s="230"/>
      <c r="BP4187" s="230"/>
      <c r="BQ4187" s="230"/>
      <c r="BR4187" s="230"/>
      <c r="BS4187" s="230"/>
      <c r="BT4187" s="230"/>
      <c r="BU4187" s="230"/>
      <c r="BV4187" s="230"/>
      <c r="BW4187" s="230"/>
      <c r="BX4187" s="230"/>
      <c r="BY4187" s="230"/>
      <c r="BZ4187" s="230"/>
      <c r="CA4187" s="230"/>
      <c r="CB4187" s="230"/>
      <c r="CC4187" s="230"/>
      <c r="CD4187" s="230"/>
      <c r="CE4187" s="230"/>
      <c r="CF4187" s="230"/>
      <c r="CG4187" s="230"/>
      <c r="CH4187" s="230"/>
      <c r="CI4187" s="230"/>
      <c r="CJ4187" s="230"/>
    </row>
    <row r="4188" spans="1:88" ht="14.25" customHeight="1">
      <c r="A4188" s="123"/>
      <c r="B4188" s="122"/>
      <c r="C4188" s="123"/>
      <c r="E4188" s="224"/>
      <c r="F4188" s="224"/>
      <c r="G4188" s="224"/>
      <c r="H4188" s="224"/>
      <c r="I4188" s="232"/>
      <c r="J4188" s="224"/>
      <c r="K4188" s="224"/>
      <c r="L4188" s="224"/>
      <c r="M4188" s="233"/>
      <c r="N4188" s="224"/>
      <c r="P4188" s="233"/>
      <c r="Q4188" s="154"/>
      <c r="R4188" s="154"/>
      <c r="S4188" s="154"/>
      <c r="T4188" s="154"/>
      <c r="U4188" s="236"/>
      <c r="V4188" s="225"/>
      <c r="W4188" s="246"/>
      <c r="X4188" s="247"/>
      <c r="Y4188" s="248"/>
      <c r="Z4188" s="249"/>
      <c r="AA4188" s="249"/>
      <c r="AB4188" s="256"/>
      <c r="AC4188" s="256"/>
      <c r="AD4188" s="230"/>
      <c r="AE4188" s="251"/>
      <c r="AF4188" s="252"/>
      <c r="AG4188" s="255"/>
      <c r="AH4188" s="253"/>
      <c r="AI4188" s="230"/>
      <c r="AJ4188" s="230"/>
      <c r="AK4188" s="230"/>
      <c r="AL4188" s="230"/>
      <c r="AM4188" s="230"/>
      <c r="AN4188" s="230"/>
      <c r="AO4188" s="230"/>
      <c r="AP4188" s="230"/>
      <c r="AQ4188" s="230"/>
      <c r="AR4188" s="249"/>
      <c r="AS4188" s="230"/>
      <c r="AT4188" s="230"/>
      <c r="AU4188" s="230"/>
      <c r="AV4188" s="230"/>
      <c r="AW4188" s="230"/>
      <c r="AX4188" s="230"/>
      <c r="AY4188" s="230"/>
      <c r="AZ4188" s="230"/>
      <c r="BA4188" s="230"/>
      <c r="BB4188" s="230"/>
      <c r="BC4188" s="230"/>
      <c r="BD4188" s="230"/>
      <c r="BE4188" s="230"/>
      <c r="BF4188" s="230"/>
      <c r="BG4188" s="230"/>
      <c r="BH4188" s="230"/>
      <c r="BI4188" s="230"/>
      <c r="BJ4188" s="230"/>
      <c r="BK4188" s="230"/>
      <c r="BL4188" s="230"/>
      <c r="BM4188" s="230"/>
      <c r="BN4188" s="230"/>
      <c r="BO4188" s="230"/>
      <c r="BP4188" s="230"/>
      <c r="BQ4188" s="230"/>
      <c r="BR4188" s="230"/>
      <c r="BS4188" s="230"/>
      <c r="BT4188" s="230"/>
      <c r="BU4188" s="230"/>
      <c r="BV4188" s="230"/>
      <c r="BW4188" s="230"/>
      <c r="BX4188" s="230"/>
      <c r="BY4188" s="230"/>
      <c r="BZ4188" s="230"/>
      <c r="CA4188" s="230"/>
      <c r="CB4188" s="230"/>
      <c r="CC4188" s="230"/>
      <c r="CD4188" s="230"/>
      <c r="CE4188" s="230"/>
      <c r="CF4188" s="230"/>
      <c r="CG4188" s="230"/>
      <c r="CH4188" s="230"/>
      <c r="CI4188" s="230"/>
      <c r="CJ4188" s="230"/>
    </row>
    <row r="4189" spans="1:88" ht="14.25" customHeight="1">
      <c r="A4189" s="123"/>
      <c r="B4189" s="122"/>
      <c r="C4189" s="123"/>
      <c r="E4189" s="224"/>
      <c r="F4189" s="224"/>
      <c r="G4189" s="224"/>
      <c r="H4189" s="224"/>
      <c r="I4189" s="232"/>
      <c r="J4189" s="224"/>
      <c r="K4189" s="224"/>
      <c r="L4189" s="224"/>
      <c r="M4189" s="233"/>
      <c r="N4189" s="224"/>
      <c r="P4189" s="233"/>
      <c r="Q4189" s="154"/>
      <c r="R4189" s="154"/>
      <c r="S4189" s="154"/>
      <c r="T4189" s="154"/>
      <c r="U4189" s="236"/>
      <c r="V4189" s="225"/>
      <c r="W4189" s="246"/>
      <c r="X4189" s="247"/>
      <c r="Y4189" s="248"/>
      <c r="Z4189" s="249"/>
      <c r="AA4189" s="249"/>
      <c r="AB4189" s="256"/>
      <c r="AC4189" s="256"/>
      <c r="AD4189" s="230"/>
      <c r="AE4189" s="251"/>
      <c r="AF4189" s="252"/>
      <c r="AG4189" s="255"/>
      <c r="AH4189" s="253"/>
      <c r="AI4189" s="230"/>
      <c r="AJ4189" s="230"/>
      <c r="AK4189" s="230"/>
      <c r="AL4189" s="230"/>
      <c r="AM4189" s="230"/>
      <c r="AN4189" s="230"/>
      <c r="AO4189" s="230"/>
      <c r="AP4189" s="230"/>
      <c r="AQ4189" s="230"/>
      <c r="AR4189" s="249"/>
      <c r="AS4189" s="230"/>
      <c r="AT4189" s="230"/>
      <c r="AU4189" s="230"/>
      <c r="AV4189" s="230"/>
      <c r="AW4189" s="230"/>
      <c r="AX4189" s="230"/>
      <c r="AY4189" s="230"/>
      <c r="AZ4189" s="230"/>
      <c r="BA4189" s="230"/>
      <c r="BB4189" s="230"/>
      <c r="BC4189" s="230"/>
      <c r="BD4189" s="230"/>
      <c r="BE4189" s="230"/>
      <c r="BF4189" s="230"/>
      <c r="BG4189" s="230"/>
      <c r="BH4189" s="230"/>
      <c r="BI4189" s="230"/>
      <c r="BJ4189" s="230"/>
      <c r="BK4189" s="230"/>
      <c r="BL4189" s="230"/>
      <c r="BM4189" s="230"/>
      <c r="BN4189" s="230"/>
      <c r="BO4189" s="230"/>
      <c r="BP4189" s="230"/>
      <c r="BQ4189" s="230"/>
      <c r="BR4189" s="230"/>
      <c r="BS4189" s="230"/>
      <c r="BT4189" s="230"/>
      <c r="BU4189" s="230"/>
      <c r="BV4189" s="230"/>
      <c r="BW4189" s="230"/>
      <c r="BX4189" s="230"/>
      <c r="BY4189" s="230"/>
      <c r="BZ4189" s="230"/>
      <c r="CA4189" s="230"/>
      <c r="CB4189" s="230"/>
      <c r="CC4189" s="230"/>
      <c r="CD4189" s="230"/>
      <c r="CE4189" s="230"/>
      <c r="CF4189" s="230"/>
      <c r="CG4189" s="230"/>
      <c r="CH4189" s="230"/>
      <c r="CI4189" s="230"/>
      <c r="CJ4189" s="230"/>
    </row>
    <row r="4190" spans="1:88" ht="14.25" customHeight="1">
      <c r="A4190" s="123"/>
      <c r="B4190" s="122"/>
      <c r="C4190" s="123"/>
      <c r="E4190" s="224"/>
      <c r="F4190" s="224"/>
      <c r="G4190" s="224"/>
      <c r="H4190" s="224"/>
      <c r="I4190" s="232"/>
      <c r="J4190" s="224"/>
      <c r="K4190" s="224"/>
      <c r="L4190" s="224"/>
      <c r="M4190" s="233"/>
      <c r="N4190" s="224"/>
      <c r="P4190" s="233"/>
      <c r="Q4190" s="154"/>
      <c r="R4190" s="154"/>
      <c r="S4190" s="154"/>
      <c r="T4190" s="154"/>
      <c r="U4190" s="236"/>
      <c r="V4190" s="225"/>
      <c r="W4190" s="246"/>
      <c r="X4190" s="247"/>
      <c r="Y4190" s="248"/>
      <c r="Z4190" s="249"/>
      <c r="AA4190" s="249"/>
      <c r="AB4190" s="256"/>
      <c r="AC4190" s="256"/>
      <c r="AD4190" s="230"/>
      <c r="AE4190" s="251"/>
      <c r="AF4190" s="252"/>
      <c r="AG4190" s="255"/>
      <c r="AH4190" s="253"/>
      <c r="AI4190" s="230"/>
      <c r="AJ4190" s="230"/>
      <c r="AK4190" s="230"/>
      <c r="AL4190" s="230"/>
      <c r="AM4190" s="230"/>
      <c r="AN4190" s="230"/>
      <c r="AO4190" s="230"/>
      <c r="AP4190" s="230"/>
      <c r="AQ4190" s="230"/>
      <c r="AR4190" s="249"/>
      <c r="AS4190" s="230"/>
      <c r="AT4190" s="230"/>
      <c r="AU4190" s="230"/>
      <c r="AV4190" s="230"/>
      <c r="AW4190" s="230"/>
      <c r="AX4190" s="230"/>
      <c r="AY4190" s="230"/>
      <c r="AZ4190" s="230"/>
      <c r="BA4190" s="230"/>
      <c r="BB4190" s="230"/>
      <c r="BC4190" s="230"/>
      <c r="BD4190" s="230"/>
      <c r="BE4190" s="230"/>
      <c r="BF4190" s="230"/>
      <c r="BG4190" s="230"/>
      <c r="BH4190" s="230"/>
      <c r="BI4190" s="230"/>
      <c r="BJ4190" s="230"/>
      <c r="BK4190" s="230"/>
      <c r="BL4190" s="230"/>
      <c r="BM4190" s="230"/>
      <c r="BN4190" s="230"/>
      <c r="BO4190" s="230"/>
      <c r="BP4190" s="230"/>
      <c r="BQ4190" s="230"/>
      <c r="BR4190" s="230"/>
      <c r="BS4190" s="230"/>
      <c r="BT4190" s="230"/>
      <c r="BU4190" s="230"/>
      <c r="BV4190" s="230"/>
      <c r="BW4190" s="230"/>
      <c r="BX4190" s="230"/>
      <c r="BY4190" s="230"/>
      <c r="BZ4190" s="230"/>
      <c r="CA4190" s="230"/>
      <c r="CB4190" s="230"/>
      <c r="CC4190" s="230"/>
      <c r="CD4190" s="230"/>
      <c r="CE4190" s="230"/>
      <c r="CF4190" s="230"/>
      <c r="CG4190" s="230"/>
      <c r="CH4190" s="230"/>
      <c r="CI4190" s="230"/>
      <c r="CJ4190" s="230"/>
    </row>
    <row r="4191" spans="1:88" ht="14.25" customHeight="1">
      <c r="A4191" s="123"/>
      <c r="B4191" s="122"/>
      <c r="C4191" s="123"/>
      <c r="E4191" s="224"/>
      <c r="F4191" s="224"/>
      <c r="G4191" s="224"/>
      <c r="H4191" s="224"/>
      <c r="I4191" s="232"/>
      <c r="J4191" s="224"/>
      <c r="K4191" s="224"/>
      <c r="L4191" s="224"/>
      <c r="M4191" s="233"/>
      <c r="N4191" s="224"/>
      <c r="P4191" s="233"/>
      <c r="Q4191" s="154"/>
      <c r="R4191" s="154"/>
      <c r="S4191" s="154"/>
      <c r="T4191" s="154"/>
      <c r="U4191" s="236"/>
      <c r="V4191" s="225"/>
      <c r="W4191" s="246"/>
      <c r="X4191" s="247"/>
      <c r="Y4191" s="248"/>
      <c r="Z4191" s="249"/>
      <c r="AA4191" s="249"/>
      <c r="AB4191" s="256"/>
      <c r="AC4191" s="256"/>
      <c r="AD4191" s="230"/>
      <c r="AE4191" s="251"/>
      <c r="AF4191" s="252"/>
      <c r="AG4191" s="255"/>
      <c r="AH4191" s="253"/>
      <c r="AI4191" s="230"/>
      <c r="AJ4191" s="230"/>
      <c r="AK4191" s="230"/>
      <c r="AL4191" s="230"/>
      <c r="AM4191" s="230"/>
      <c r="AN4191" s="230"/>
      <c r="AO4191" s="230"/>
      <c r="AP4191" s="230"/>
      <c r="AQ4191" s="230"/>
      <c r="AR4191" s="249"/>
      <c r="AS4191" s="230"/>
      <c r="AT4191" s="230"/>
      <c r="AU4191" s="230"/>
      <c r="AV4191" s="230"/>
      <c r="AW4191" s="230"/>
      <c r="AX4191" s="230"/>
      <c r="AY4191" s="230"/>
      <c r="AZ4191" s="230"/>
      <c r="BA4191" s="230"/>
      <c r="BB4191" s="230"/>
      <c r="BC4191" s="230"/>
      <c r="BD4191" s="230"/>
      <c r="BE4191" s="230"/>
      <c r="BF4191" s="230"/>
      <c r="BG4191" s="230"/>
      <c r="BH4191" s="230"/>
      <c r="BI4191" s="230"/>
      <c r="BJ4191" s="230"/>
      <c r="BK4191" s="230"/>
      <c r="BL4191" s="230"/>
      <c r="BM4191" s="230"/>
      <c r="BN4191" s="230"/>
      <c r="BO4191" s="230"/>
      <c r="BP4191" s="230"/>
      <c r="BQ4191" s="230"/>
      <c r="BR4191" s="230"/>
      <c r="BS4191" s="230"/>
      <c r="BT4191" s="230"/>
      <c r="BU4191" s="230"/>
      <c r="BV4191" s="230"/>
      <c r="BW4191" s="230"/>
      <c r="BX4191" s="230"/>
      <c r="BY4191" s="230"/>
      <c r="BZ4191" s="230"/>
      <c r="CA4191" s="230"/>
      <c r="CB4191" s="230"/>
      <c r="CC4191" s="230"/>
      <c r="CD4191" s="230"/>
      <c r="CE4191" s="230"/>
      <c r="CF4191" s="230"/>
      <c r="CG4191" s="230"/>
      <c r="CH4191" s="230"/>
      <c r="CI4191" s="230"/>
      <c r="CJ4191" s="230"/>
    </row>
    <row r="4192" spans="1:88" ht="14.25" customHeight="1">
      <c r="A4192" s="123"/>
      <c r="B4192" s="122"/>
      <c r="C4192" s="123"/>
      <c r="E4192" s="224"/>
      <c r="F4192" s="224"/>
      <c r="G4192" s="224"/>
      <c r="H4192" s="224"/>
      <c r="I4192" s="232"/>
      <c r="J4192" s="224"/>
      <c r="K4192" s="224"/>
      <c r="L4192" s="224"/>
      <c r="M4192" s="233"/>
      <c r="N4192" s="224"/>
      <c r="P4192" s="233"/>
      <c r="Q4192" s="154"/>
      <c r="R4192" s="154"/>
      <c r="S4192" s="154"/>
      <c r="T4192" s="154"/>
      <c r="U4192" s="236"/>
      <c r="V4192" s="225"/>
      <c r="W4192" s="246"/>
      <c r="X4192" s="247"/>
      <c r="Y4192" s="248"/>
      <c r="Z4192" s="249"/>
      <c r="AA4192" s="249"/>
      <c r="AB4192" s="256"/>
      <c r="AC4192" s="256"/>
      <c r="AD4192" s="230"/>
      <c r="AE4192" s="251"/>
      <c r="AF4192" s="252"/>
      <c r="AG4192" s="255"/>
      <c r="AH4192" s="253"/>
      <c r="AI4192" s="230"/>
      <c r="AJ4192" s="230"/>
      <c r="AK4192" s="230"/>
      <c r="AL4192" s="230"/>
      <c r="AM4192" s="230"/>
      <c r="AN4192" s="230"/>
      <c r="AO4192" s="230"/>
      <c r="AP4192" s="230"/>
      <c r="AQ4192" s="230"/>
      <c r="AR4192" s="249"/>
      <c r="AS4192" s="230"/>
      <c r="AT4192" s="230"/>
      <c r="AU4192" s="230"/>
      <c r="AV4192" s="230"/>
      <c r="AW4192" s="230"/>
      <c r="AX4192" s="230"/>
      <c r="AY4192" s="230"/>
      <c r="AZ4192" s="230"/>
      <c r="BA4192" s="230"/>
      <c r="BB4192" s="230"/>
      <c r="BC4192" s="230"/>
      <c r="BD4192" s="230"/>
      <c r="BE4192" s="230"/>
      <c r="BF4192" s="230"/>
      <c r="BG4192" s="230"/>
      <c r="BH4192" s="230"/>
      <c r="BI4192" s="230"/>
      <c r="BJ4192" s="230"/>
      <c r="BK4192" s="230"/>
      <c r="BL4192" s="230"/>
      <c r="BM4192" s="230"/>
      <c r="BN4192" s="230"/>
      <c r="BO4192" s="230"/>
      <c r="BP4192" s="230"/>
      <c r="BQ4192" s="230"/>
      <c r="BR4192" s="230"/>
      <c r="BS4192" s="230"/>
      <c r="BT4192" s="230"/>
      <c r="BU4192" s="230"/>
      <c r="BV4192" s="230"/>
      <c r="BW4192" s="230"/>
      <c r="BX4192" s="230"/>
      <c r="BY4192" s="230"/>
      <c r="BZ4192" s="230"/>
      <c r="CA4192" s="230"/>
      <c r="CB4192" s="230"/>
      <c r="CC4192" s="230"/>
      <c r="CD4192" s="230"/>
      <c r="CE4192" s="230"/>
      <c r="CF4192" s="230"/>
      <c r="CG4192" s="230"/>
      <c r="CH4192" s="230"/>
      <c r="CI4192" s="230"/>
      <c r="CJ4192" s="230"/>
    </row>
    <row r="4193" spans="1:88" ht="14.25" customHeight="1">
      <c r="A4193" s="123"/>
      <c r="B4193" s="122"/>
      <c r="C4193" s="123"/>
      <c r="E4193" s="224"/>
      <c r="F4193" s="224"/>
      <c r="G4193" s="224"/>
      <c r="H4193" s="224"/>
      <c r="I4193" s="232"/>
      <c r="J4193" s="224"/>
      <c r="K4193" s="224"/>
      <c r="L4193" s="224"/>
      <c r="M4193" s="233"/>
      <c r="N4193" s="224"/>
      <c r="P4193" s="233"/>
      <c r="Q4193" s="154"/>
      <c r="R4193" s="154"/>
      <c r="S4193" s="154"/>
      <c r="T4193" s="154"/>
      <c r="U4193" s="236"/>
      <c r="V4193" s="225"/>
      <c r="W4193" s="246"/>
      <c r="X4193" s="247"/>
      <c r="Y4193" s="248"/>
      <c r="Z4193" s="249"/>
      <c r="AA4193" s="249"/>
      <c r="AB4193" s="256"/>
      <c r="AC4193" s="256"/>
      <c r="AD4193" s="230"/>
      <c r="AE4193" s="251"/>
      <c r="AF4193" s="252"/>
      <c r="AG4193" s="255"/>
      <c r="AH4193" s="253"/>
      <c r="AI4193" s="230"/>
      <c r="AJ4193" s="230"/>
      <c r="AK4193" s="230"/>
      <c r="AL4193" s="230"/>
      <c r="AM4193" s="230"/>
      <c r="AN4193" s="230"/>
      <c r="AO4193" s="230"/>
      <c r="AP4193" s="230"/>
      <c r="AQ4193" s="230"/>
      <c r="AR4193" s="249"/>
      <c r="AS4193" s="230"/>
      <c r="AT4193" s="230"/>
      <c r="AU4193" s="230"/>
      <c r="AV4193" s="230"/>
      <c r="AW4193" s="230"/>
      <c r="AX4193" s="230"/>
      <c r="AY4193" s="230"/>
      <c r="AZ4193" s="230"/>
      <c r="BA4193" s="230"/>
      <c r="BB4193" s="230"/>
      <c r="BC4193" s="230"/>
      <c r="BD4193" s="230"/>
      <c r="BE4193" s="230"/>
      <c r="BF4193" s="230"/>
      <c r="BG4193" s="230"/>
      <c r="BH4193" s="230"/>
      <c r="BI4193" s="230"/>
      <c r="BJ4193" s="230"/>
      <c r="BK4193" s="230"/>
      <c r="BL4193" s="230"/>
      <c r="BM4193" s="230"/>
      <c r="BN4193" s="230"/>
      <c r="BO4193" s="230"/>
      <c r="BP4193" s="230"/>
      <c r="BQ4193" s="230"/>
      <c r="BR4193" s="230"/>
      <c r="BS4193" s="230"/>
      <c r="BT4193" s="230"/>
      <c r="BU4193" s="230"/>
      <c r="BV4193" s="230"/>
      <c r="BW4193" s="230"/>
      <c r="BX4193" s="230"/>
      <c r="BY4193" s="230"/>
      <c r="BZ4193" s="230"/>
      <c r="CA4193" s="230"/>
      <c r="CB4193" s="230"/>
      <c r="CC4193" s="230"/>
      <c r="CD4193" s="230"/>
      <c r="CE4193" s="230"/>
      <c r="CF4193" s="230"/>
      <c r="CG4193" s="230"/>
      <c r="CH4193" s="230"/>
      <c r="CI4193" s="230"/>
      <c r="CJ4193" s="230"/>
    </row>
    <row r="4194" spans="1:88" ht="14.25" customHeight="1">
      <c r="A4194" s="123"/>
      <c r="B4194" s="122"/>
      <c r="C4194" s="123"/>
      <c r="E4194" s="224"/>
      <c r="F4194" s="224"/>
      <c r="G4194" s="224"/>
      <c r="H4194" s="224"/>
      <c r="I4194" s="232"/>
      <c r="J4194" s="224"/>
      <c r="K4194" s="224"/>
      <c r="L4194" s="224"/>
      <c r="M4194" s="233"/>
      <c r="N4194" s="224"/>
      <c r="P4194" s="233"/>
      <c r="Q4194" s="154"/>
      <c r="R4194" s="154"/>
      <c r="S4194" s="154"/>
      <c r="T4194" s="154"/>
      <c r="U4194" s="236"/>
      <c r="V4194" s="225"/>
      <c r="W4194" s="246"/>
      <c r="X4194" s="247"/>
      <c r="Y4194" s="248"/>
      <c r="Z4194" s="249"/>
      <c r="AA4194" s="249"/>
      <c r="AB4194" s="256"/>
      <c r="AC4194" s="256"/>
      <c r="AD4194" s="230"/>
      <c r="AE4194" s="251"/>
      <c r="AF4194" s="252"/>
      <c r="AG4194" s="255"/>
      <c r="AH4194" s="253"/>
      <c r="AI4194" s="230"/>
      <c r="AJ4194" s="230"/>
      <c r="AK4194" s="230"/>
      <c r="AL4194" s="230"/>
      <c r="AM4194" s="230"/>
      <c r="AN4194" s="230"/>
      <c r="AO4194" s="230"/>
      <c r="AP4194" s="230"/>
      <c r="AQ4194" s="230"/>
      <c r="AR4194" s="249"/>
      <c r="AS4194" s="230"/>
      <c r="AT4194" s="230"/>
      <c r="AU4194" s="230"/>
      <c r="AV4194" s="230"/>
      <c r="AW4194" s="230"/>
      <c r="AX4194" s="230"/>
      <c r="AY4194" s="230"/>
      <c r="AZ4194" s="230"/>
      <c r="BA4194" s="230"/>
      <c r="BB4194" s="230"/>
      <c r="BC4194" s="230"/>
      <c r="BD4194" s="230"/>
      <c r="BE4194" s="230"/>
      <c r="BF4194" s="230"/>
      <c r="BG4194" s="230"/>
      <c r="BH4194" s="230"/>
      <c r="BI4194" s="230"/>
      <c r="BJ4194" s="230"/>
      <c r="BK4194" s="230"/>
      <c r="BL4194" s="230"/>
      <c r="BM4194" s="230"/>
      <c r="BN4194" s="230"/>
      <c r="BO4194" s="230"/>
      <c r="BP4194" s="230"/>
      <c r="BQ4194" s="230"/>
      <c r="BR4194" s="230"/>
      <c r="BS4194" s="230"/>
      <c r="BT4194" s="230"/>
      <c r="BU4194" s="230"/>
      <c r="BV4194" s="230"/>
      <c r="BW4194" s="230"/>
      <c r="BX4194" s="230"/>
      <c r="BY4194" s="230"/>
      <c r="BZ4194" s="230"/>
      <c r="CA4194" s="230"/>
      <c r="CB4194" s="230"/>
      <c r="CC4194" s="230"/>
      <c r="CD4194" s="230"/>
      <c r="CE4194" s="230"/>
      <c r="CF4194" s="230"/>
      <c r="CG4194" s="230"/>
      <c r="CH4194" s="230"/>
      <c r="CI4194" s="230"/>
      <c r="CJ4194" s="230"/>
    </row>
    <row r="4195" spans="1:88" ht="14.25" customHeight="1">
      <c r="A4195" s="123"/>
      <c r="B4195" s="122"/>
      <c r="C4195" s="123"/>
      <c r="E4195" s="224"/>
      <c r="F4195" s="224"/>
      <c r="G4195" s="224"/>
      <c r="H4195" s="224"/>
      <c r="I4195" s="232"/>
      <c r="J4195" s="224"/>
      <c r="K4195" s="224"/>
      <c r="L4195" s="224"/>
      <c r="M4195" s="233"/>
      <c r="N4195" s="224"/>
      <c r="P4195" s="233"/>
      <c r="Q4195" s="154"/>
      <c r="R4195" s="154"/>
      <c r="S4195" s="154"/>
      <c r="T4195" s="154"/>
      <c r="U4195" s="236"/>
      <c r="V4195" s="225"/>
      <c r="W4195" s="246"/>
      <c r="X4195" s="247"/>
      <c r="Y4195" s="248"/>
      <c r="Z4195" s="249"/>
      <c r="AA4195" s="249"/>
      <c r="AB4195" s="256"/>
      <c r="AC4195" s="256"/>
      <c r="AD4195" s="230"/>
      <c r="AE4195" s="251"/>
      <c r="AF4195" s="252"/>
      <c r="AG4195" s="255"/>
      <c r="AH4195" s="253"/>
      <c r="AI4195" s="230"/>
      <c r="AJ4195" s="230"/>
      <c r="AK4195" s="230"/>
      <c r="AL4195" s="230"/>
      <c r="AM4195" s="230"/>
      <c r="AN4195" s="230"/>
      <c r="AO4195" s="230"/>
      <c r="AP4195" s="230"/>
      <c r="AQ4195" s="230"/>
      <c r="AR4195" s="249"/>
      <c r="AS4195" s="230"/>
      <c r="AT4195" s="230"/>
      <c r="AU4195" s="230"/>
      <c r="AV4195" s="230"/>
      <c r="AW4195" s="230"/>
      <c r="AX4195" s="230"/>
      <c r="AY4195" s="230"/>
      <c r="AZ4195" s="230"/>
      <c r="BA4195" s="230"/>
      <c r="BB4195" s="230"/>
      <c r="BC4195" s="230"/>
      <c r="BD4195" s="230"/>
      <c r="BE4195" s="230"/>
      <c r="BF4195" s="230"/>
      <c r="BG4195" s="230"/>
      <c r="BH4195" s="230"/>
      <c r="BI4195" s="230"/>
      <c r="BJ4195" s="230"/>
      <c r="BK4195" s="230"/>
      <c r="BL4195" s="230"/>
      <c r="BM4195" s="230"/>
      <c r="BN4195" s="230"/>
      <c r="BO4195" s="230"/>
      <c r="BP4195" s="230"/>
      <c r="BQ4195" s="230"/>
      <c r="BR4195" s="230"/>
      <c r="BS4195" s="230"/>
      <c r="BT4195" s="230"/>
      <c r="BU4195" s="230"/>
      <c r="BV4195" s="230"/>
      <c r="BW4195" s="230"/>
      <c r="BX4195" s="230"/>
      <c r="BY4195" s="230"/>
      <c r="BZ4195" s="230"/>
      <c r="CA4195" s="230"/>
      <c r="CB4195" s="230"/>
      <c r="CC4195" s="230"/>
      <c r="CD4195" s="230"/>
      <c r="CE4195" s="230"/>
      <c r="CF4195" s="230"/>
      <c r="CG4195" s="230"/>
      <c r="CH4195" s="230"/>
      <c r="CI4195" s="230"/>
      <c r="CJ4195" s="230"/>
    </row>
    <row r="4196" spans="1:88" ht="14.25" customHeight="1">
      <c r="A4196" s="123"/>
      <c r="B4196" s="122"/>
      <c r="C4196" s="123"/>
      <c r="E4196" s="224"/>
      <c r="F4196" s="224"/>
      <c r="G4196" s="224"/>
      <c r="H4196" s="224"/>
      <c r="I4196" s="232"/>
      <c r="J4196" s="224"/>
      <c r="K4196" s="224"/>
      <c r="L4196" s="224"/>
      <c r="M4196" s="233"/>
      <c r="N4196" s="224"/>
      <c r="P4196" s="233"/>
      <c r="Q4196" s="154"/>
      <c r="R4196" s="154"/>
      <c r="S4196" s="154"/>
      <c r="T4196" s="154"/>
      <c r="U4196" s="236"/>
      <c r="V4196" s="225"/>
      <c r="W4196" s="246"/>
      <c r="X4196" s="247"/>
      <c r="Y4196" s="248"/>
      <c r="Z4196" s="249"/>
      <c r="AA4196" s="249"/>
      <c r="AB4196" s="256"/>
      <c r="AC4196" s="256"/>
      <c r="AD4196" s="230"/>
      <c r="AE4196" s="251"/>
      <c r="AF4196" s="252"/>
      <c r="AG4196" s="255"/>
      <c r="AH4196" s="253"/>
      <c r="AI4196" s="230"/>
      <c r="AJ4196" s="230"/>
      <c r="AK4196" s="230"/>
      <c r="AL4196" s="230"/>
      <c r="AM4196" s="230"/>
      <c r="AN4196" s="230"/>
      <c r="AO4196" s="230"/>
      <c r="AP4196" s="230"/>
      <c r="AQ4196" s="230"/>
      <c r="AR4196" s="249"/>
      <c r="AS4196" s="230"/>
      <c r="AT4196" s="230"/>
      <c r="AU4196" s="230"/>
      <c r="AV4196" s="230"/>
      <c r="AW4196" s="230"/>
      <c r="AX4196" s="230"/>
      <c r="AY4196" s="230"/>
      <c r="AZ4196" s="230"/>
      <c r="BA4196" s="230"/>
      <c r="BB4196" s="230"/>
      <c r="BC4196" s="230"/>
      <c r="BD4196" s="230"/>
      <c r="BE4196" s="230"/>
      <c r="BF4196" s="230"/>
      <c r="BG4196" s="230"/>
      <c r="BH4196" s="230"/>
      <c r="BI4196" s="230"/>
      <c r="BJ4196" s="230"/>
      <c r="BK4196" s="230"/>
      <c r="BL4196" s="230"/>
      <c r="BM4196" s="230"/>
      <c r="BN4196" s="230"/>
      <c r="BO4196" s="230"/>
      <c r="BP4196" s="230"/>
      <c r="BQ4196" s="230"/>
      <c r="BR4196" s="230"/>
      <c r="BS4196" s="230"/>
      <c r="BT4196" s="230"/>
      <c r="BU4196" s="230"/>
      <c r="BV4196" s="230"/>
      <c r="BW4196" s="230"/>
      <c r="BX4196" s="230"/>
      <c r="BY4196" s="230"/>
      <c r="BZ4196" s="230"/>
      <c r="CA4196" s="230"/>
      <c r="CB4196" s="230"/>
      <c r="CC4196" s="230"/>
      <c r="CD4196" s="230"/>
      <c r="CE4196" s="230"/>
      <c r="CF4196" s="230"/>
      <c r="CG4196" s="230"/>
      <c r="CH4196" s="230"/>
      <c r="CI4196" s="230"/>
      <c r="CJ4196" s="230"/>
    </row>
    <row r="4197" spans="1:88" ht="14.25" customHeight="1">
      <c r="A4197" s="123"/>
      <c r="B4197" s="122"/>
      <c r="C4197" s="123"/>
      <c r="E4197" s="224"/>
      <c r="F4197" s="224"/>
      <c r="G4197" s="224"/>
      <c r="H4197" s="224"/>
      <c r="I4197" s="232"/>
      <c r="J4197" s="224"/>
      <c r="K4197" s="224"/>
      <c r="L4197" s="224"/>
      <c r="M4197" s="233"/>
      <c r="N4197" s="224"/>
      <c r="P4197" s="233"/>
      <c r="Q4197" s="154"/>
      <c r="R4197" s="154"/>
      <c r="S4197" s="154"/>
      <c r="T4197" s="154"/>
      <c r="U4197" s="236"/>
      <c r="V4197" s="225"/>
      <c r="W4197" s="246"/>
      <c r="X4197" s="247"/>
      <c r="Y4197" s="248"/>
      <c r="Z4197" s="249"/>
      <c r="AA4197" s="249"/>
      <c r="AB4197" s="256"/>
      <c r="AC4197" s="256"/>
      <c r="AD4197" s="230"/>
      <c r="AE4197" s="251"/>
      <c r="AF4197" s="252"/>
      <c r="AG4197" s="255"/>
      <c r="AH4197" s="253"/>
      <c r="AI4197" s="230"/>
      <c r="AJ4197" s="230"/>
      <c r="AK4197" s="230"/>
      <c r="AL4197" s="230"/>
      <c r="AM4197" s="230"/>
      <c r="AN4197" s="230"/>
      <c r="AO4197" s="230"/>
      <c r="AP4197" s="230"/>
      <c r="AQ4197" s="230"/>
      <c r="AR4197" s="249"/>
      <c r="AS4197" s="230"/>
      <c r="AT4197" s="230"/>
      <c r="AU4197" s="230"/>
      <c r="AV4197" s="230"/>
      <c r="AW4197" s="230"/>
      <c r="AX4197" s="230"/>
      <c r="AY4197" s="230"/>
      <c r="AZ4197" s="230"/>
      <c r="BA4197" s="230"/>
      <c r="BB4197" s="230"/>
      <c r="BC4197" s="230"/>
      <c r="BD4197" s="230"/>
      <c r="BE4197" s="230"/>
      <c r="BF4197" s="230"/>
      <c r="BG4197" s="230"/>
      <c r="BH4197" s="230"/>
      <c r="BI4197" s="230"/>
      <c r="BJ4197" s="230"/>
      <c r="BK4197" s="230"/>
      <c r="BL4197" s="230"/>
      <c r="BM4197" s="230"/>
      <c r="BN4197" s="230"/>
      <c r="BO4197" s="230"/>
      <c r="BP4197" s="230"/>
      <c r="BQ4197" s="230"/>
      <c r="BR4197" s="230"/>
      <c r="BS4197" s="230"/>
      <c r="BT4197" s="230"/>
      <c r="BU4197" s="230"/>
      <c r="BV4197" s="230"/>
      <c r="BW4197" s="230"/>
      <c r="BX4197" s="230"/>
      <c r="BY4197" s="230"/>
      <c r="BZ4197" s="230"/>
      <c r="CA4197" s="230"/>
      <c r="CB4197" s="230"/>
      <c r="CC4197" s="230"/>
      <c r="CD4197" s="230"/>
      <c r="CE4197" s="230"/>
      <c r="CF4197" s="230"/>
      <c r="CG4197" s="230"/>
      <c r="CH4197" s="230"/>
      <c r="CI4197" s="230"/>
      <c r="CJ4197" s="230"/>
    </row>
    <row r="4198" spans="1:88" ht="14.25" customHeight="1">
      <c r="A4198" s="123"/>
      <c r="B4198" s="122"/>
      <c r="C4198" s="123"/>
      <c r="E4198" s="224"/>
      <c r="F4198" s="224"/>
      <c r="G4198" s="224"/>
      <c r="H4198" s="224"/>
      <c r="I4198" s="232"/>
      <c r="J4198" s="224"/>
      <c r="K4198" s="224"/>
      <c r="L4198" s="224"/>
      <c r="M4198" s="233"/>
      <c r="N4198" s="224"/>
      <c r="P4198" s="233"/>
      <c r="Q4198" s="154"/>
      <c r="R4198" s="154"/>
      <c r="S4198" s="154"/>
      <c r="T4198" s="154"/>
      <c r="U4198" s="236"/>
      <c r="V4198" s="225"/>
      <c r="W4198" s="246"/>
      <c r="X4198" s="247"/>
      <c r="Y4198" s="248"/>
      <c r="Z4198" s="249"/>
      <c r="AA4198" s="249"/>
      <c r="AB4198" s="256"/>
      <c r="AC4198" s="256"/>
      <c r="AD4198" s="230"/>
      <c r="AE4198" s="251"/>
      <c r="AF4198" s="252"/>
      <c r="AG4198" s="255"/>
      <c r="AH4198" s="253"/>
      <c r="AI4198" s="230"/>
      <c r="AJ4198" s="230"/>
      <c r="AK4198" s="230"/>
      <c r="AL4198" s="230"/>
      <c r="AM4198" s="230"/>
      <c r="AN4198" s="230"/>
      <c r="AO4198" s="230"/>
      <c r="AP4198" s="230"/>
      <c r="AQ4198" s="230"/>
      <c r="AR4198" s="249"/>
      <c r="AS4198" s="230"/>
      <c r="AT4198" s="230"/>
      <c r="AU4198" s="230"/>
      <c r="AV4198" s="230"/>
      <c r="AW4198" s="230"/>
      <c r="AX4198" s="230"/>
      <c r="AY4198" s="230"/>
      <c r="AZ4198" s="230"/>
      <c r="BA4198" s="230"/>
      <c r="BB4198" s="230"/>
      <c r="BC4198" s="230"/>
      <c r="BD4198" s="230"/>
      <c r="BE4198" s="230"/>
      <c r="BF4198" s="230"/>
      <c r="BG4198" s="230"/>
      <c r="BH4198" s="230"/>
      <c r="BI4198" s="230"/>
      <c r="BJ4198" s="230"/>
      <c r="BK4198" s="230"/>
      <c r="BL4198" s="230"/>
      <c r="BM4198" s="230"/>
      <c r="BN4198" s="230"/>
      <c r="BO4198" s="230"/>
      <c r="BP4198" s="230"/>
      <c r="BQ4198" s="230"/>
      <c r="BR4198" s="230"/>
      <c r="BS4198" s="230"/>
      <c r="BT4198" s="230"/>
      <c r="BU4198" s="230"/>
      <c r="BV4198" s="230"/>
      <c r="BW4198" s="230"/>
      <c r="BX4198" s="230"/>
      <c r="BY4198" s="230"/>
      <c r="BZ4198" s="230"/>
      <c r="CA4198" s="230"/>
      <c r="CB4198" s="230"/>
      <c r="CC4198" s="230"/>
      <c r="CD4198" s="230"/>
      <c r="CE4198" s="230"/>
      <c r="CF4198" s="230"/>
      <c r="CG4198" s="230"/>
      <c r="CH4198" s="230"/>
      <c r="CI4198" s="230"/>
      <c r="CJ4198" s="230"/>
    </row>
    <row r="4199" spans="1:88" ht="14.25" customHeight="1">
      <c r="A4199" s="123"/>
      <c r="B4199" s="122"/>
      <c r="C4199" s="123"/>
      <c r="E4199" s="224"/>
      <c r="F4199" s="224"/>
      <c r="G4199" s="224"/>
      <c r="H4199" s="224"/>
      <c r="I4199" s="232"/>
      <c r="J4199" s="224"/>
      <c r="K4199" s="224"/>
      <c r="L4199" s="224"/>
      <c r="M4199" s="233"/>
      <c r="N4199" s="224"/>
      <c r="P4199" s="233"/>
      <c r="Q4199" s="154"/>
      <c r="R4199" s="154"/>
      <c r="S4199" s="154"/>
      <c r="T4199" s="154"/>
      <c r="U4199" s="236"/>
      <c r="V4199" s="225"/>
      <c r="W4199" s="246"/>
      <c r="X4199" s="247"/>
      <c r="Y4199" s="248"/>
      <c r="Z4199" s="249"/>
      <c r="AA4199" s="249"/>
      <c r="AB4199" s="256"/>
      <c r="AC4199" s="256"/>
      <c r="AD4199" s="230"/>
      <c r="AE4199" s="251"/>
      <c r="AF4199" s="252"/>
      <c r="AG4199" s="255"/>
      <c r="AH4199" s="253"/>
      <c r="AI4199" s="230"/>
      <c r="AJ4199" s="230"/>
      <c r="AK4199" s="230"/>
      <c r="AL4199" s="230"/>
      <c r="AM4199" s="230"/>
      <c r="AN4199" s="230"/>
      <c r="AO4199" s="230"/>
      <c r="AP4199" s="230"/>
      <c r="AQ4199" s="230"/>
      <c r="AR4199" s="249"/>
      <c r="AS4199" s="230"/>
      <c r="AT4199" s="230"/>
      <c r="AU4199" s="230"/>
      <c r="AV4199" s="230"/>
      <c r="AW4199" s="230"/>
      <c r="AX4199" s="230"/>
      <c r="AY4199" s="230"/>
      <c r="AZ4199" s="230"/>
      <c r="BA4199" s="230"/>
      <c r="BB4199" s="230"/>
      <c r="BC4199" s="230"/>
      <c r="BD4199" s="230"/>
      <c r="BE4199" s="230"/>
      <c r="BF4199" s="230"/>
      <c r="BG4199" s="230"/>
      <c r="BH4199" s="230"/>
      <c r="BI4199" s="230"/>
      <c r="BJ4199" s="230"/>
      <c r="BK4199" s="230"/>
      <c r="BL4199" s="230"/>
      <c r="BM4199" s="230"/>
      <c r="BN4199" s="230"/>
      <c r="BO4199" s="230"/>
      <c r="BP4199" s="230"/>
      <c r="BQ4199" s="230"/>
      <c r="BR4199" s="230"/>
      <c r="BS4199" s="230"/>
      <c r="BT4199" s="230"/>
      <c r="BU4199" s="230"/>
      <c r="BV4199" s="230"/>
      <c r="BW4199" s="230"/>
      <c r="BX4199" s="230"/>
      <c r="BY4199" s="230"/>
      <c r="BZ4199" s="230"/>
      <c r="CA4199" s="230"/>
      <c r="CB4199" s="230"/>
      <c r="CC4199" s="230"/>
      <c r="CD4199" s="230"/>
      <c r="CE4199" s="230"/>
      <c r="CF4199" s="230"/>
      <c r="CG4199" s="230"/>
      <c r="CH4199" s="230"/>
      <c r="CI4199" s="230"/>
      <c r="CJ4199" s="230"/>
    </row>
    <row r="4200" spans="1:88" ht="14.25" customHeight="1">
      <c r="A4200" s="123"/>
      <c r="B4200" s="122"/>
      <c r="C4200" s="123"/>
      <c r="E4200" s="224"/>
      <c r="F4200" s="224"/>
      <c r="G4200" s="224"/>
      <c r="H4200" s="224"/>
      <c r="I4200" s="232"/>
      <c r="J4200" s="224"/>
      <c r="K4200" s="224"/>
      <c r="L4200" s="224"/>
      <c r="M4200" s="233"/>
      <c r="N4200" s="224"/>
      <c r="P4200" s="233"/>
      <c r="Q4200" s="154"/>
      <c r="R4200" s="154"/>
      <c r="S4200" s="154"/>
      <c r="T4200" s="154"/>
      <c r="U4200" s="236"/>
      <c r="V4200" s="225"/>
      <c r="W4200" s="246"/>
      <c r="X4200" s="247"/>
      <c r="Y4200" s="248"/>
      <c r="Z4200" s="249"/>
      <c r="AA4200" s="249"/>
      <c r="AB4200" s="256"/>
      <c r="AC4200" s="256"/>
      <c r="AD4200" s="230"/>
      <c r="AE4200" s="251"/>
      <c r="AF4200" s="252"/>
      <c r="AG4200" s="255"/>
      <c r="AH4200" s="253"/>
      <c r="AI4200" s="230"/>
      <c r="AJ4200" s="230"/>
      <c r="AK4200" s="230"/>
      <c r="AL4200" s="230"/>
      <c r="AM4200" s="230"/>
      <c r="AN4200" s="230"/>
      <c r="AO4200" s="230"/>
      <c r="AP4200" s="230"/>
      <c r="AQ4200" s="230"/>
      <c r="AR4200" s="249"/>
      <c r="AS4200" s="230"/>
      <c r="AT4200" s="230"/>
      <c r="AU4200" s="230"/>
      <c r="AV4200" s="230"/>
      <c r="AW4200" s="230"/>
      <c r="AX4200" s="230"/>
      <c r="AY4200" s="230"/>
      <c r="AZ4200" s="230"/>
      <c r="BA4200" s="230"/>
      <c r="BB4200" s="230"/>
      <c r="BC4200" s="230"/>
      <c r="BD4200" s="230"/>
      <c r="BE4200" s="230"/>
      <c r="BF4200" s="230"/>
      <c r="BG4200" s="230"/>
      <c r="BH4200" s="230"/>
      <c r="BI4200" s="230"/>
      <c r="BJ4200" s="230"/>
      <c r="BK4200" s="230"/>
      <c r="BL4200" s="230"/>
      <c r="BM4200" s="230"/>
      <c r="BN4200" s="230"/>
      <c r="BO4200" s="230"/>
      <c r="BP4200" s="230"/>
      <c r="BQ4200" s="230"/>
      <c r="BR4200" s="230"/>
      <c r="BS4200" s="230"/>
      <c r="BT4200" s="230"/>
      <c r="BU4200" s="230"/>
      <c r="BV4200" s="230"/>
      <c r="BW4200" s="230"/>
      <c r="BX4200" s="230"/>
      <c r="BY4200" s="230"/>
      <c r="BZ4200" s="230"/>
      <c r="CA4200" s="230"/>
      <c r="CB4200" s="230"/>
      <c r="CC4200" s="230"/>
      <c r="CD4200" s="230"/>
      <c r="CE4200" s="230"/>
      <c r="CF4200" s="230"/>
      <c r="CG4200" s="230"/>
      <c r="CH4200" s="230"/>
      <c r="CI4200" s="230"/>
      <c r="CJ4200" s="230"/>
    </row>
    <row r="4201" spans="1:88" ht="14.25" customHeight="1">
      <c r="A4201" s="123"/>
      <c r="B4201" s="122"/>
      <c r="C4201" s="123"/>
      <c r="E4201" s="224"/>
      <c r="F4201" s="224"/>
      <c r="G4201" s="224"/>
      <c r="H4201" s="224"/>
      <c r="I4201" s="232"/>
      <c r="J4201" s="224"/>
      <c r="K4201" s="224"/>
      <c r="L4201" s="224"/>
      <c r="M4201" s="233"/>
      <c r="N4201" s="224"/>
      <c r="P4201" s="233"/>
      <c r="Q4201" s="154"/>
      <c r="R4201" s="154"/>
      <c r="S4201" s="154"/>
      <c r="T4201" s="154"/>
      <c r="U4201" s="236"/>
      <c r="V4201" s="225"/>
      <c r="W4201" s="246"/>
      <c r="X4201" s="247"/>
      <c r="Y4201" s="248"/>
      <c r="Z4201" s="249"/>
      <c r="AA4201" s="249"/>
      <c r="AB4201" s="256"/>
      <c r="AC4201" s="256"/>
      <c r="AD4201" s="230"/>
      <c r="AE4201" s="251"/>
      <c r="AF4201" s="252"/>
      <c r="AG4201" s="255"/>
      <c r="AH4201" s="253"/>
      <c r="AI4201" s="230"/>
      <c r="AJ4201" s="230"/>
      <c r="AK4201" s="230"/>
      <c r="AL4201" s="230"/>
      <c r="AM4201" s="230"/>
      <c r="AN4201" s="230"/>
      <c r="AO4201" s="230"/>
      <c r="AP4201" s="230"/>
      <c r="AQ4201" s="230"/>
      <c r="AR4201" s="249"/>
      <c r="AS4201" s="230"/>
      <c r="AT4201" s="230"/>
      <c r="AU4201" s="230"/>
      <c r="AV4201" s="230"/>
      <c r="AW4201" s="230"/>
      <c r="AX4201" s="230"/>
      <c r="AY4201" s="230"/>
      <c r="AZ4201" s="230"/>
      <c r="BA4201" s="230"/>
      <c r="BB4201" s="230"/>
      <c r="BC4201" s="230"/>
      <c r="BD4201" s="230"/>
      <c r="BE4201" s="230"/>
      <c r="BF4201" s="230"/>
      <c r="BG4201" s="230"/>
      <c r="BH4201" s="230"/>
      <c r="BI4201" s="230"/>
      <c r="BJ4201" s="230"/>
      <c r="BK4201" s="230"/>
      <c r="BL4201" s="230"/>
      <c r="BM4201" s="230"/>
      <c r="BN4201" s="230"/>
      <c r="BO4201" s="230"/>
      <c r="BP4201" s="230"/>
      <c r="BQ4201" s="230"/>
      <c r="BR4201" s="230"/>
      <c r="BS4201" s="230"/>
      <c r="BT4201" s="230"/>
      <c r="BU4201" s="230"/>
      <c r="BV4201" s="230"/>
      <c r="BW4201" s="230"/>
      <c r="BX4201" s="230"/>
      <c r="BY4201" s="230"/>
      <c r="BZ4201" s="230"/>
      <c r="CA4201" s="230"/>
      <c r="CB4201" s="230"/>
      <c r="CC4201" s="230"/>
      <c r="CD4201" s="230"/>
      <c r="CE4201" s="230"/>
      <c r="CF4201" s="230"/>
      <c r="CG4201" s="230"/>
      <c r="CH4201" s="230"/>
      <c r="CI4201" s="230"/>
      <c r="CJ4201" s="230"/>
    </row>
    <row r="4202" spans="1:88" ht="14.25" customHeight="1">
      <c r="A4202" s="123"/>
      <c r="B4202" s="122"/>
      <c r="C4202" s="123"/>
      <c r="E4202" s="224"/>
      <c r="F4202" s="224"/>
      <c r="G4202" s="224"/>
      <c r="H4202" s="224"/>
      <c r="I4202" s="232"/>
      <c r="J4202" s="224"/>
      <c r="K4202" s="224"/>
      <c r="L4202" s="224"/>
      <c r="M4202" s="233"/>
      <c r="N4202" s="224"/>
      <c r="P4202" s="233"/>
      <c r="Q4202" s="154"/>
      <c r="R4202" s="154"/>
      <c r="S4202" s="154"/>
      <c r="T4202" s="154"/>
      <c r="U4202" s="236"/>
      <c r="V4202" s="225"/>
      <c r="W4202" s="246"/>
      <c r="X4202" s="247"/>
      <c r="Y4202" s="248"/>
      <c r="Z4202" s="249"/>
      <c r="AA4202" s="249"/>
      <c r="AB4202" s="256"/>
      <c r="AC4202" s="256"/>
      <c r="AD4202" s="230"/>
      <c r="AE4202" s="251"/>
      <c r="AF4202" s="252"/>
      <c r="AG4202" s="255"/>
      <c r="AH4202" s="253"/>
      <c r="AI4202" s="230"/>
      <c r="AJ4202" s="230"/>
      <c r="AK4202" s="230"/>
      <c r="AL4202" s="230"/>
      <c r="AM4202" s="230"/>
      <c r="AN4202" s="230"/>
      <c r="AO4202" s="230"/>
      <c r="AP4202" s="230"/>
      <c r="AQ4202" s="230"/>
      <c r="AR4202" s="249"/>
      <c r="AS4202" s="230"/>
      <c r="AT4202" s="230"/>
      <c r="AU4202" s="230"/>
      <c r="AV4202" s="230"/>
      <c r="AW4202" s="230"/>
      <c r="AX4202" s="230"/>
      <c r="AY4202" s="230"/>
      <c r="AZ4202" s="230"/>
      <c r="BA4202" s="230"/>
      <c r="BB4202" s="230"/>
      <c r="BC4202" s="230"/>
      <c r="BD4202" s="230"/>
      <c r="BE4202" s="230"/>
      <c r="BF4202" s="230"/>
      <c r="BG4202" s="230"/>
      <c r="BH4202" s="230"/>
      <c r="BI4202" s="230"/>
      <c r="BJ4202" s="230"/>
      <c r="BK4202" s="230"/>
      <c r="BL4202" s="230"/>
      <c r="BM4202" s="230"/>
      <c r="BN4202" s="230"/>
      <c r="BO4202" s="230"/>
      <c r="BP4202" s="230"/>
      <c r="BQ4202" s="230"/>
      <c r="BR4202" s="230"/>
      <c r="BS4202" s="230"/>
      <c r="BT4202" s="230"/>
      <c r="BU4202" s="230"/>
      <c r="BV4202" s="230"/>
      <c r="BW4202" s="230"/>
      <c r="BX4202" s="230"/>
      <c r="BY4202" s="230"/>
      <c r="BZ4202" s="230"/>
      <c r="CA4202" s="230"/>
      <c r="CB4202" s="230"/>
      <c r="CC4202" s="230"/>
      <c r="CD4202" s="230"/>
      <c r="CE4202" s="230"/>
      <c r="CF4202" s="230"/>
      <c r="CG4202" s="230"/>
      <c r="CH4202" s="230"/>
      <c r="CI4202" s="230"/>
      <c r="CJ4202" s="230"/>
    </row>
    <row r="4203" spans="1:88" ht="14.25" customHeight="1">
      <c r="A4203" s="123"/>
      <c r="B4203" s="122"/>
      <c r="C4203" s="123"/>
      <c r="E4203" s="224"/>
      <c r="F4203" s="224"/>
      <c r="G4203" s="224"/>
      <c r="H4203" s="224"/>
      <c r="I4203" s="232"/>
      <c r="J4203" s="224"/>
      <c r="K4203" s="224"/>
      <c r="L4203" s="224"/>
      <c r="M4203" s="233"/>
      <c r="N4203" s="224"/>
      <c r="P4203" s="233"/>
      <c r="Q4203" s="154"/>
      <c r="R4203" s="154"/>
      <c r="S4203" s="154"/>
      <c r="T4203" s="154"/>
      <c r="U4203" s="236"/>
      <c r="V4203" s="225"/>
      <c r="W4203" s="246"/>
      <c r="X4203" s="247"/>
      <c r="Y4203" s="248"/>
      <c r="Z4203" s="249"/>
      <c r="AA4203" s="249"/>
      <c r="AB4203" s="256"/>
      <c r="AC4203" s="256"/>
      <c r="AD4203" s="230"/>
      <c r="AE4203" s="251"/>
      <c r="AF4203" s="252"/>
      <c r="AG4203" s="255"/>
      <c r="AH4203" s="253"/>
      <c r="AI4203" s="230"/>
      <c r="AJ4203" s="230"/>
      <c r="AK4203" s="230"/>
      <c r="AL4203" s="230"/>
      <c r="AM4203" s="230"/>
      <c r="AN4203" s="230"/>
      <c r="AO4203" s="230"/>
      <c r="AP4203" s="230"/>
      <c r="AQ4203" s="230"/>
      <c r="AR4203" s="249"/>
      <c r="AS4203" s="230"/>
      <c r="AT4203" s="230"/>
      <c r="AU4203" s="230"/>
      <c r="AV4203" s="230"/>
      <c r="AW4203" s="230"/>
      <c r="AX4203" s="230"/>
      <c r="AY4203" s="230"/>
      <c r="AZ4203" s="230"/>
      <c r="BA4203" s="230"/>
      <c r="BB4203" s="230"/>
      <c r="BC4203" s="230"/>
      <c r="BD4203" s="230"/>
      <c r="BE4203" s="230"/>
      <c r="BF4203" s="230"/>
      <c r="BG4203" s="230"/>
      <c r="BH4203" s="230"/>
      <c r="BI4203" s="230"/>
      <c r="BJ4203" s="230"/>
      <c r="BK4203" s="230"/>
      <c r="BL4203" s="230"/>
      <c r="BM4203" s="230"/>
      <c r="BN4203" s="230"/>
      <c r="BO4203" s="230"/>
      <c r="BP4203" s="230"/>
      <c r="BQ4203" s="230"/>
      <c r="BR4203" s="230"/>
      <c r="BS4203" s="230"/>
      <c r="BT4203" s="230"/>
      <c r="BU4203" s="230"/>
      <c r="BV4203" s="230"/>
      <c r="BW4203" s="230"/>
      <c r="BX4203" s="230"/>
      <c r="BY4203" s="230"/>
      <c r="BZ4203" s="230"/>
      <c r="CA4203" s="230"/>
      <c r="CB4203" s="230"/>
      <c r="CC4203" s="230"/>
      <c r="CD4203" s="230"/>
      <c r="CE4203" s="230"/>
      <c r="CF4203" s="230"/>
      <c r="CG4203" s="230"/>
      <c r="CH4203" s="230"/>
      <c r="CI4203" s="230"/>
      <c r="CJ4203" s="230"/>
    </row>
    <row r="4204" spans="1:88" ht="14.25" customHeight="1">
      <c r="A4204" s="123"/>
      <c r="B4204" s="122"/>
      <c r="C4204" s="123"/>
      <c r="E4204" s="224"/>
      <c r="F4204" s="224"/>
      <c r="G4204" s="224"/>
      <c r="H4204" s="224"/>
      <c r="I4204" s="232"/>
      <c r="J4204" s="224"/>
      <c r="K4204" s="224"/>
      <c r="L4204" s="224"/>
      <c r="M4204" s="233"/>
      <c r="N4204" s="224"/>
      <c r="P4204" s="233"/>
      <c r="Q4204" s="154"/>
      <c r="R4204" s="154"/>
      <c r="S4204" s="154"/>
      <c r="T4204" s="154"/>
      <c r="U4204" s="236"/>
      <c r="V4204" s="225"/>
      <c r="W4204" s="246"/>
      <c r="X4204" s="247"/>
      <c r="Y4204" s="248"/>
      <c r="Z4204" s="249"/>
      <c r="AA4204" s="249"/>
      <c r="AB4204" s="256"/>
      <c r="AC4204" s="256"/>
      <c r="AD4204" s="230"/>
      <c r="AE4204" s="251"/>
      <c r="AF4204" s="252"/>
      <c r="AG4204" s="255"/>
      <c r="AH4204" s="253"/>
      <c r="AI4204" s="230"/>
      <c r="AJ4204" s="230"/>
      <c r="AK4204" s="230"/>
      <c r="AL4204" s="230"/>
      <c r="AM4204" s="230"/>
      <c r="AN4204" s="230"/>
      <c r="AO4204" s="230"/>
      <c r="AP4204" s="230"/>
      <c r="AQ4204" s="230"/>
      <c r="AR4204" s="249"/>
      <c r="AS4204" s="230"/>
      <c r="AT4204" s="230"/>
      <c r="AU4204" s="230"/>
      <c r="AV4204" s="230"/>
      <c r="AW4204" s="230"/>
      <c r="AX4204" s="230"/>
      <c r="AY4204" s="230"/>
      <c r="AZ4204" s="230"/>
      <c r="BA4204" s="230"/>
      <c r="BB4204" s="230"/>
      <c r="BC4204" s="230"/>
      <c r="BD4204" s="230"/>
      <c r="BE4204" s="230"/>
      <c r="BF4204" s="230"/>
      <c r="BG4204" s="230"/>
      <c r="BH4204" s="230"/>
      <c r="BI4204" s="230"/>
      <c r="BJ4204" s="230"/>
      <c r="BK4204" s="230"/>
      <c r="BL4204" s="230"/>
      <c r="BM4204" s="230"/>
      <c r="BN4204" s="230"/>
      <c r="BO4204" s="230"/>
      <c r="BP4204" s="230"/>
      <c r="BQ4204" s="230"/>
      <c r="BR4204" s="230"/>
      <c r="BS4204" s="230"/>
      <c r="BT4204" s="230"/>
      <c r="BU4204" s="230"/>
      <c r="BV4204" s="230"/>
      <c r="BW4204" s="230"/>
      <c r="BX4204" s="230"/>
      <c r="BY4204" s="230"/>
      <c r="BZ4204" s="230"/>
      <c r="CA4204" s="230"/>
      <c r="CB4204" s="230"/>
      <c r="CC4204" s="230"/>
      <c r="CD4204" s="230"/>
      <c r="CE4204" s="230"/>
      <c r="CF4204" s="230"/>
      <c r="CG4204" s="230"/>
      <c r="CH4204" s="230"/>
      <c r="CI4204" s="230"/>
      <c r="CJ4204" s="230"/>
    </row>
    <row r="4205" spans="1:88" ht="14.25" customHeight="1">
      <c r="A4205" s="123"/>
      <c r="B4205" s="122"/>
      <c r="C4205" s="123"/>
      <c r="E4205" s="224"/>
      <c r="F4205" s="224"/>
      <c r="G4205" s="224"/>
      <c r="H4205" s="224"/>
      <c r="I4205" s="232"/>
      <c r="J4205" s="224"/>
      <c r="K4205" s="224"/>
      <c r="L4205" s="224"/>
      <c r="M4205" s="233"/>
      <c r="N4205" s="224"/>
      <c r="P4205" s="233"/>
      <c r="Q4205" s="154"/>
      <c r="R4205" s="154"/>
      <c r="S4205" s="154"/>
      <c r="T4205" s="154"/>
      <c r="U4205" s="236"/>
      <c r="V4205" s="225"/>
      <c r="W4205" s="246"/>
      <c r="X4205" s="247"/>
      <c r="Y4205" s="248"/>
      <c r="Z4205" s="249"/>
      <c r="AA4205" s="249"/>
      <c r="AB4205" s="256"/>
      <c r="AC4205" s="256"/>
      <c r="AD4205" s="230"/>
      <c r="AE4205" s="251"/>
      <c r="AF4205" s="252"/>
      <c r="AG4205" s="255"/>
      <c r="AH4205" s="253"/>
      <c r="AI4205" s="230"/>
      <c r="AJ4205" s="230"/>
      <c r="AK4205" s="230"/>
      <c r="AL4205" s="230"/>
      <c r="AM4205" s="230"/>
      <c r="AN4205" s="230"/>
      <c r="AO4205" s="230"/>
      <c r="AP4205" s="230"/>
      <c r="AQ4205" s="230"/>
      <c r="AR4205" s="249"/>
      <c r="AS4205" s="230"/>
      <c r="AT4205" s="230"/>
      <c r="AU4205" s="230"/>
      <c r="AV4205" s="230"/>
      <c r="AW4205" s="230"/>
      <c r="AX4205" s="230"/>
      <c r="AY4205" s="230"/>
      <c r="AZ4205" s="230"/>
      <c r="BA4205" s="230"/>
      <c r="BB4205" s="230"/>
      <c r="BC4205" s="230"/>
      <c r="BD4205" s="230"/>
      <c r="BE4205" s="230"/>
      <c r="BF4205" s="230"/>
      <c r="BG4205" s="230"/>
      <c r="BH4205" s="230"/>
      <c r="BI4205" s="230"/>
      <c r="BJ4205" s="230"/>
      <c r="BK4205" s="230"/>
      <c r="BL4205" s="230"/>
      <c r="BM4205" s="230"/>
      <c r="BN4205" s="230"/>
      <c r="BO4205" s="230"/>
      <c r="BP4205" s="230"/>
      <c r="BQ4205" s="230"/>
      <c r="BR4205" s="230"/>
      <c r="BS4205" s="230"/>
      <c r="BT4205" s="230"/>
      <c r="BU4205" s="230"/>
      <c r="BV4205" s="230"/>
      <c r="BW4205" s="230"/>
      <c r="BX4205" s="230"/>
      <c r="BY4205" s="230"/>
      <c r="BZ4205" s="230"/>
      <c r="CA4205" s="230"/>
      <c r="CB4205" s="230"/>
      <c r="CC4205" s="230"/>
      <c r="CD4205" s="230"/>
      <c r="CE4205" s="230"/>
      <c r="CF4205" s="230"/>
      <c r="CG4205" s="230"/>
      <c r="CH4205" s="230"/>
      <c r="CI4205" s="230"/>
      <c r="CJ4205" s="230"/>
    </row>
    <row r="4206" spans="1:88" ht="14.25" customHeight="1">
      <c r="A4206" s="123"/>
      <c r="B4206" s="122"/>
      <c r="C4206" s="123"/>
      <c r="E4206" s="224"/>
      <c r="F4206" s="224"/>
      <c r="G4206" s="224"/>
      <c r="H4206" s="224"/>
      <c r="I4206" s="232"/>
      <c r="J4206" s="224"/>
      <c r="K4206" s="224"/>
      <c r="L4206" s="224"/>
      <c r="M4206" s="233"/>
      <c r="N4206" s="224"/>
      <c r="P4206" s="233"/>
      <c r="Q4206" s="154"/>
      <c r="R4206" s="154"/>
      <c r="S4206" s="154"/>
      <c r="T4206" s="154"/>
      <c r="U4206" s="236"/>
      <c r="V4206" s="225"/>
      <c r="W4206" s="246"/>
      <c r="X4206" s="247"/>
      <c r="Y4206" s="248"/>
      <c r="Z4206" s="249"/>
      <c r="AA4206" s="249"/>
      <c r="AB4206" s="256"/>
      <c r="AC4206" s="256"/>
      <c r="AD4206" s="230"/>
      <c r="AE4206" s="251"/>
      <c r="AF4206" s="252"/>
      <c r="AG4206" s="255"/>
      <c r="AH4206" s="253"/>
      <c r="AI4206" s="230"/>
      <c r="AJ4206" s="230"/>
      <c r="AK4206" s="230"/>
      <c r="AL4206" s="230"/>
      <c r="AM4206" s="230"/>
      <c r="AN4206" s="230"/>
      <c r="AO4206" s="230"/>
      <c r="AP4206" s="230"/>
      <c r="AQ4206" s="230"/>
      <c r="AR4206" s="249"/>
      <c r="AS4206" s="230"/>
      <c r="AT4206" s="230"/>
      <c r="AU4206" s="230"/>
      <c r="AV4206" s="230"/>
      <c r="AW4206" s="230"/>
      <c r="AX4206" s="230"/>
      <c r="AY4206" s="230"/>
      <c r="AZ4206" s="230"/>
      <c r="BA4206" s="230"/>
      <c r="BB4206" s="230"/>
      <c r="BC4206" s="230"/>
      <c r="BD4206" s="230"/>
      <c r="BE4206" s="230"/>
      <c r="BF4206" s="230"/>
      <c r="BG4206" s="230"/>
      <c r="BH4206" s="230"/>
      <c r="BI4206" s="230"/>
      <c r="BJ4206" s="230"/>
      <c r="BK4206" s="230"/>
      <c r="BL4206" s="230"/>
      <c r="BM4206" s="230"/>
      <c r="BN4206" s="230"/>
      <c r="BO4206" s="230"/>
      <c r="BP4206" s="230"/>
      <c r="BQ4206" s="230"/>
      <c r="BR4206" s="230"/>
      <c r="BS4206" s="230"/>
      <c r="BT4206" s="230"/>
      <c r="BU4206" s="230"/>
      <c r="BV4206" s="230"/>
      <c r="BW4206" s="230"/>
      <c r="BX4206" s="230"/>
      <c r="BY4206" s="230"/>
      <c r="BZ4206" s="230"/>
      <c r="CA4206" s="230"/>
      <c r="CB4206" s="230"/>
      <c r="CC4206" s="230"/>
      <c r="CD4206" s="230"/>
      <c r="CE4206" s="230"/>
      <c r="CF4206" s="230"/>
      <c r="CG4206" s="230"/>
      <c r="CH4206" s="230"/>
      <c r="CI4206" s="230"/>
      <c r="CJ4206" s="230"/>
    </row>
    <row r="4207" spans="1:88" ht="14.25" customHeight="1">
      <c r="A4207" s="123"/>
      <c r="B4207" s="122"/>
      <c r="C4207" s="123"/>
      <c r="E4207" s="224"/>
      <c r="F4207" s="224"/>
      <c r="G4207" s="224"/>
      <c r="H4207" s="224"/>
      <c r="I4207" s="232"/>
      <c r="J4207" s="224"/>
      <c r="K4207" s="224"/>
      <c r="L4207" s="224"/>
      <c r="M4207" s="233"/>
      <c r="N4207" s="224"/>
      <c r="P4207" s="233"/>
      <c r="Q4207" s="154"/>
      <c r="R4207" s="154"/>
      <c r="S4207" s="154"/>
      <c r="T4207" s="154"/>
      <c r="U4207" s="236"/>
      <c r="V4207" s="225"/>
      <c r="W4207" s="246"/>
      <c r="X4207" s="247"/>
      <c r="Y4207" s="248"/>
      <c r="Z4207" s="249"/>
      <c r="AA4207" s="249"/>
      <c r="AB4207" s="256"/>
      <c r="AC4207" s="256"/>
      <c r="AD4207" s="230"/>
      <c r="AE4207" s="251"/>
      <c r="AF4207" s="252"/>
      <c r="AG4207" s="255"/>
      <c r="AH4207" s="253"/>
      <c r="AI4207" s="230"/>
      <c r="AJ4207" s="230"/>
      <c r="AK4207" s="230"/>
      <c r="AL4207" s="230"/>
      <c r="AM4207" s="230"/>
      <c r="AN4207" s="230"/>
      <c r="AO4207" s="230"/>
      <c r="AP4207" s="230"/>
      <c r="AQ4207" s="230"/>
      <c r="AR4207" s="249"/>
      <c r="AS4207" s="230"/>
      <c r="AT4207" s="230"/>
      <c r="AU4207" s="230"/>
      <c r="AV4207" s="230"/>
      <c r="AW4207" s="230"/>
      <c r="AX4207" s="230"/>
      <c r="AY4207" s="230"/>
      <c r="AZ4207" s="230"/>
      <c r="BA4207" s="230"/>
      <c r="BB4207" s="230"/>
      <c r="BC4207" s="230"/>
      <c r="BD4207" s="230"/>
      <c r="BE4207" s="230"/>
      <c r="BF4207" s="230"/>
      <c r="BG4207" s="230"/>
      <c r="BH4207" s="230"/>
      <c r="BI4207" s="230"/>
      <c r="BJ4207" s="230"/>
      <c r="BK4207" s="230"/>
      <c r="BL4207" s="230"/>
      <c r="BM4207" s="230"/>
      <c r="BN4207" s="230"/>
      <c r="BO4207" s="230"/>
      <c r="BP4207" s="230"/>
      <c r="BQ4207" s="230"/>
      <c r="BR4207" s="230"/>
      <c r="BS4207" s="230"/>
      <c r="BT4207" s="230"/>
      <c r="BU4207" s="230"/>
      <c r="BV4207" s="230"/>
      <c r="BW4207" s="230"/>
      <c r="BX4207" s="230"/>
      <c r="BY4207" s="230"/>
      <c r="BZ4207" s="230"/>
      <c r="CA4207" s="230"/>
      <c r="CB4207" s="230"/>
      <c r="CC4207" s="230"/>
      <c r="CD4207" s="230"/>
      <c r="CE4207" s="230"/>
      <c r="CF4207" s="230"/>
      <c r="CG4207" s="230"/>
      <c r="CH4207" s="230"/>
      <c r="CI4207" s="230"/>
      <c r="CJ4207" s="230"/>
    </row>
    <row r="4208" spans="1:88" ht="14.25" customHeight="1">
      <c r="A4208" s="123"/>
      <c r="B4208" s="122"/>
      <c r="C4208" s="123"/>
      <c r="E4208" s="224"/>
      <c r="F4208" s="224"/>
      <c r="G4208" s="224"/>
      <c r="H4208" s="224"/>
      <c r="I4208" s="232"/>
      <c r="J4208" s="224"/>
      <c r="K4208" s="224"/>
      <c r="L4208" s="224"/>
      <c r="M4208" s="233"/>
      <c r="N4208" s="224"/>
      <c r="P4208" s="233"/>
      <c r="Q4208" s="154"/>
      <c r="R4208" s="154"/>
      <c r="S4208" s="154"/>
      <c r="T4208" s="154"/>
      <c r="U4208" s="236"/>
      <c r="V4208" s="225"/>
      <c r="W4208" s="246"/>
      <c r="X4208" s="247"/>
      <c r="Y4208" s="248"/>
      <c r="Z4208" s="249"/>
      <c r="AA4208" s="249"/>
      <c r="AB4208" s="256"/>
      <c r="AC4208" s="256"/>
      <c r="AD4208" s="230"/>
      <c r="AE4208" s="251"/>
      <c r="AF4208" s="252"/>
      <c r="AG4208" s="255"/>
      <c r="AH4208" s="253"/>
      <c r="AI4208" s="230"/>
      <c r="AJ4208" s="230"/>
      <c r="AK4208" s="230"/>
      <c r="AL4208" s="230"/>
      <c r="AM4208" s="230"/>
      <c r="AN4208" s="230"/>
      <c r="AO4208" s="230"/>
      <c r="AP4208" s="230"/>
      <c r="AQ4208" s="230"/>
      <c r="AR4208" s="249"/>
      <c r="AS4208" s="230"/>
      <c r="AT4208" s="230"/>
      <c r="AU4208" s="230"/>
      <c r="AV4208" s="230"/>
      <c r="AW4208" s="230"/>
      <c r="AX4208" s="230"/>
      <c r="AY4208" s="230"/>
      <c r="AZ4208" s="230"/>
      <c r="BA4208" s="230"/>
      <c r="BB4208" s="230"/>
      <c r="BC4208" s="230"/>
      <c r="BD4208" s="230"/>
      <c r="BE4208" s="230"/>
      <c r="BF4208" s="230"/>
      <c r="BG4208" s="230"/>
      <c r="BH4208" s="230"/>
      <c r="BI4208" s="230"/>
      <c r="BJ4208" s="230"/>
      <c r="BK4208" s="230"/>
      <c r="BL4208" s="230"/>
      <c r="BM4208" s="230"/>
      <c r="BN4208" s="230"/>
      <c r="BO4208" s="230"/>
      <c r="BP4208" s="230"/>
      <c r="BQ4208" s="230"/>
      <c r="BR4208" s="230"/>
      <c r="BS4208" s="230"/>
      <c r="BT4208" s="230"/>
      <c r="BU4208" s="230"/>
      <c r="BV4208" s="230"/>
      <c r="BW4208" s="230"/>
      <c r="BX4208" s="230"/>
      <c r="BY4208" s="230"/>
      <c r="BZ4208" s="230"/>
      <c r="CA4208" s="230"/>
      <c r="CB4208" s="230"/>
      <c r="CC4208" s="230"/>
      <c r="CD4208" s="230"/>
      <c r="CE4208" s="230"/>
      <c r="CF4208" s="230"/>
      <c r="CG4208" s="230"/>
      <c r="CH4208" s="230"/>
      <c r="CI4208" s="230"/>
      <c r="CJ4208" s="230"/>
    </row>
    <row r="4209" spans="1:88" ht="14.25" customHeight="1">
      <c r="A4209" s="123"/>
      <c r="B4209" s="122"/>
      <c r="C4209" s="123"/>
      <c r="E4209" s="224"/>
      <c r="F4209" s="224"/>
      <c r="G4209" s="224"/>
      <c r="H4209" s="224"/>
      <c r="I4209" s="232"/>
      <c r="J4209" s="224"/>
      <c r="K4209" s="224"/>
      <c r="L4209" s="224"/>
      <c r="M4209" s="233"/>
      <c r="N4209" s="224"/>
      <c r="P4209" s="233"/>
      <c r="Q4209" s="154"/>
      <c r="R4209" s="154"/>
      <c r="S4209" s="154"/>
      <c r="T4209" s="154"/>
      <c r="U4209" s="236"/>
      <c r="V4209" s="225"/>
      <c r="W4209" s="246"/>
      <c r="X4209" s="247"/>
      <c r="Y4209" s="248"/>
      <c r="Z4209" s="249"/>
      <c r="AA4209" s="249"/>
      <c r="AB4209" s="256"/>
      <c r="AC4209" s="256"/>
      <c r="AD4209" s="230"/>
      <c r="AE4209" s="251"/>
      <c r="AF4209" s="252"/>
      <c r="AG4209" s="255"/>
      <c r="AH4209" s="253"/>
      <c r="AI4209" s="230"/>
      <c r="AJ4209" s="230"/>
      <c r="AK4209" s="230"/>
      <c r="AL4209" s="230"/>
      <c r="AM4209" s="230"/>
      <c r="AN4209" s="230"/>
      <c r="AO4209" s="230"/>
      <c r="AP4209" s="230"/>
      <c r="AQ4209" s="230"/>
      <c r="AR4209" s="249"/>
      <c r="AS4209" s="230"/>
      <c r="AT4209" s="230"/>
      <c r="AU4209" s="230"/>
      <c r="AV4209" s="230"/>
      <c r="AW4209" s="230"/>
      <c r="AX4209" s="230"/>
      <c r="AY4209" s="230"/>
      <c r="AZ4209" s="230"/>
      <c r="BA4209" s="230"/>
      <c r="BB4209" s="230"/>
      <c r="BC4209" s="230"/>
      <c r="BD4209" s="230"/>
      <c r="BE4209" s="230"/>
      <c r="BF4209" s="230"/>
      <c r="BG4209" s="230"/>
      <c r="BH4209" s="230"/>
      <c r="BI4209" s="230"/>
      <c r="BJ4209" s="230"/>
      <c r="BK4209" s="230"/>
      <c r="BL4209" s="230"/>
      <c r="BM4209" s="230"/>
      <c r="BN4209" s="230"/>
      <c r="BO4209" s="230"/>
      <c r="BP4209" s="230"/>
      <c r="BQ4209" s="230"/>
      <c r="BR4209" s="230"/>
      <c r="BS4209" s="230"/>
      <c r="BT4209" s="230"/>
      <c r="BU4209" s="230"/>
      <c r="BV4209" s="230"/>
      <c r="BW4209" s="230"/>
      <c r="BX4209" s="230"/>
      <c r="BY4209" s="230"/>
      <c r="BZ4209" s="230"/>
      <c r="CA4209" s="230"/>
      <c r="CB4209" s="230"/>
      <c r="CC4209" s="230"/>
      <c r="CD4209" s="230"/>
      <c r="CE4209" s="230"/>
      <c r="CF4209" s="230"/>
      <c r="CG4209" s="230"/>
      <c r="CH4209" s="230"/>
      <c r="CI4209" s="230"/>
      <c r="CJ4209" s="230"/>
    </row>
    <row r="4210" spans="1:88" ht="14.25" customHeight="1">
      <c r="A4210" s="123"/>
      <c r="B4210" s="122"/>
      <c r="C4210" s="123"/>
      <c r="E4210" s="224"/>
      <c r="F4210" s="224"/>
      <c r="G4210" s="224"/>
      <c r="H4210" s="224"/>
      <c r="I4210" s="232"/>
      <c r="J4210" s="224"/>
      <c r="K4210" s="224"/>
      <c r="L4210" s="224"/>
      <c r="M4210" s="233"/>
      <c r="N4210" s="224"/>
      <c r="P4210" s="233"/>
      <c r="Q4210" s="154"/>
      <c r="R4210" s="154"/>
      <c r="S4210" s="154"/>
      <c r="T4210" s="154"/>
      <c r="U4210" s="236"/>
      <c r="V4210" s="225"/>
      <c r="W4210" s="246"/>
      <c r="X4210" s="247"/>
      <c r="Y4210" s="248"/>
      <c r="Z4210" s="249"/>
      <c r="AA4210" s="249"/>
      <c r="AB4210" s="256"/>
      <c r="AC4210" s="256"/>
      <c r="AD4210" s="230"/>
      <c r="AE4210" s="251"/>
      <c r="AF4210" s="252"/>
      <c r="AG4210" s="255"/>
      <c r="AH4210" s="253"/>
      <c r="AI4210" s="230"/>
      <c r="AJ4210" s="230"/>
      <c r="AK4210" s="230"/>
      <c r="AL4210" s="230"/>
      <c r="AM4210" s="230"/>
      <c r="AN4210" s="230"/>
      <c r="AO4210" s="230"/>
      <c r="AP4210" s="230"/>
      <c r="AQ4210" s="230"/>
      <c r="AR4210" s="249"/>
      <c r="AS4210" s="230"/>
      <c r="AT4210" s="230"/>
      <c r="AU4210" s="230"/>
      <c r="AV4210" s="230"/>
      <c r="AW4210" s="230"/>
      <c r="AX4210" s="230"/>
      <c r="AY4210" s="230"/>
      <c r="AZ4210" s="230"/>
      <c r="BA4210" s="230"/>
      <c r="BB4210" s="230"/>
      <c r="BC4210" s="230"/>
      <c r="BD4210" s="230"/>
      <c r="BE4210" s="230"/>
      <c r="BF4210" s="230"/>
      <c r="BG4210" s="230"/>
      <c r="BH4210" s="230"/>
      <c r="BI4210" s="230"/>
      <c r="BJ4210" s="230"/>
      <c r="BK4210" s="230"/>
      <c r="BL4210" s="230"/>
      <c r="BM4210" s="230"/>
      <c r="BN4210" s="230"/>
      <c r="BO4210" s="230"/>
      <c r="BP4210" s="230"/>
      <c r="BQ4210" s="230"/>
      <c r="BR4210" s="230"/>
      <c r="BS4210" s="230"/>
      <c r="BT4210" s="230"/>
      <c r="BU4210" s="230"/>
      <c r="BV4210" s="230"/>
      <c r="BW4210" s="230"/>
      <c r="BX4210" s="230"/>
      <c r="BY4210" s="230"/>
      <c r="BZ4210" s="230"/>
      <c r="CA4210" s="230"/>
      <c r="CB4210" s="230"/>
      <c r="CC4210" s="230"/>
      <c r="CD4210" s="230"/>
      <c r="CE4210" s="230"/>
      <c r="CF4210" s="230"/>
      <c r="CG4210" s="230"/>
      <c r="CH4210" s="230"/>
      <c r="CI4210" s="230"/>
      <c r="CJ4210" s="230"/>
    </row>
    <row r="4211" spans="1:88" ht="14.25" customHeight="1">
      <c r="A4211" s="123"/>
      <c r="B4211" s="122"/>
      <c r="C4211" s="123"/>
      <c r="E4211" s="224"/>
      <c r="F4211" s="224"/>
      <c r="G4211" s="224"/>
      <c r="H4211" s="224"/>
      <c r="I4211" s="232"/>
      <c r="J4211" s="224"/>
      <c r="K4211" s="224"/>
      <c r="L4211" s="224"/>
      <c r="M4211" s="233"/>
      <c r="N4211" s="224"/>
      <c r="P4211" s="233"/>
      <c r="Q4211" s="154"/>
      <c r="R4211" s="154"/>
      <c r="S4211" s="154"/>
      <c r="T4211" s="154"/>
      <c r="U4211" s="236"/>
      <c r="V4211" s="225"/>
      <c r="W4211" s="246"/>
      <c r="X4211" s="247"/>
      <c r="Y4211" s="248"/>
      <c r="Z4211" s="249"/>
      <c r="AA4211" s="249"/>
      <c r="AB4211" s="256"/>
      <c r="AC4211" s="256"/>
      <c r="AD4211" s="230"/>
      <c r="AE4211" s="251"/>
      <c r="AF4211" s="252"/>
      <c r="AG4211" s="236"/>
      <c r="AH4211" s="253"/>
      <c r="AI4211" s="230"/>
      <c r="AJ4211" s="230"/>
      <c r="AK4211" s="230"/>
      <c r="AL4211" s="230"/>
      <c r="AM4211" s="230"/>
      <c r="AN4211" s="230"/>
      <c r="AO4211" s="230"/>
      <c r="AP4211" s="230"/>
      <c r="AQ4211" s="230"/>
      <c r="AR4211" s="249"/>
      <c r="AS4211" s="230"/>
      <c r="AT4211" s="230"/>
      <c r="AU4211" s="230"/>
      <c r="AV4211" s="230"/>
      <c r="AW4211" s="230"/>
      <c r="AX4211" s="230"/>
      <c r="AY4211" s="230"/>
      <c r="AZ4211" s="230"/>
      <c r="BA4211" s="230"/>
      <c r="BB4211" s="230"/>
      <c r="BC4211" s="230"/>
      <c r="BD4211" s="230"/>
      <c r="BE4211" s="230"/>
      <c r="BF4211" s="230"/>
      <c r="BG4211" s="230"/>
      <c r="BH4211" s="230"/>
      <c r="BI4211" s="230"/>
      <c r="BJ4211" s="230"/>
      <c r="BK4211" s="230"/>
      <c r="BL4211" s="230"/>
      <c r="BM4211" s="230"/>
      <c r="BN4211" s="230"/>
      <c r="BO4211" s="230"/>
      <c r="BP4211" s="230"/>
      <c r="BQ4211" s="230"/>
      <c r="BR4211" s="230"/>
      <c r="BS4211" s="230"/>
      <c r="BT4211" s="230"/>
      <c r="BU4211" s="230"/>
      <c r="BV4211" s="230"/>
      <c r="BW4211" s="230"/>
      <c r="BX4211" s="230"/>
      <c r="BY4211" s="230"/>
      <c r="BZ4211" s="230"/>
      <c r="CA4211" s="230"/>
      <c r="CB4211" s="230"/>
      <c r="CC4211" s="230"/>
      <c r="CD4211" s="230"/>
      <c r="CE4211" s="230"/>
      <c r="CF4211" s="230"/>
      <c r="CG4211" s="230"/>
      <c r="CH4211" s="230"/>
      <c r="CI4211" s="230"/>
      <c r="CJ4211" s="230"/>
    </row>
    <row r="4212" spans="1:88" ht="14.25" customHeight="1">
      <c r="A4212" s="123"/>
      <c r="B4212" s="122"/>
      <c r="C4212" s="123"/>
      <c r="E4212" s="224"/>
      <c r="F4212" s="224"/>
      <c r="G4212" s="224"/>
      <c r="H4212" s="224"/>
      <c r="I4212" s="232"/>
      <c r="J4212" s="224"/>
      <c r="K4212" s="224"/>
      <c r="L4212" s="224"/>
      <c r="M4212" s="233"/>
      <c r="N4212" s="224"/>
      <c r="P4212" s="233"/>
      <c r="Q4212" s="154"/>
      <c r="R4212" s="154"/>
      <c r="S4212" s="154"/>
      <c r="T4212" s="154"/>
      <c r="U4212" s="236"/>
      <c r="V4212" s="225"/>
      <c r="W4212" s="246"/>
      <c r="X4212" s="247"/>
      <c r="Y4212" s="248"/>
      <c r="Z4212" s="249"/>
      <c r="AA4212" s="249"/>
      <c r="AB4212" s="256"/>
      <c r="AC4212" s="256"/>
      <c r="AD4212" s="230"/>
      <c r="AE4212" s="251"/>
      <c r="AF4212" s="252"/>
      <c r="AG4212" s="236"/>
      <c r="AH4212" s="253"/>
      <c r="AI4212" s="230"/>
      <c r="AJ4212" s="230"/>
      <c r="AK4212" s="230"/>
      <c r="AL4212" s="230"/>
      <c r="AM4212" s="230"/>
      <c r="AN4212" s="230"/>
      <c r="AO4212" s="230"/>
      <c r="AP4212" s="230"/>
      <c r="AQ4212" s="230"/>
      <c r="AR4212" s="249"/>
      <c r="AS4212" s="230"/>
      <c r="AT4212" s="230"/>
      <c r="AU4212" s="230"/>
      <c r="AV4212" s="230"/>
      <c r="AW4212" s="230"/>
      <c r="AX4212" s="230"/>
      <c r="AY4212" s="230"/>
      <c r="AZ4212" s="230"/>
      <c r="BA4212" s="230"/>
      <c r="BB4212" s="230"/>
      <c r="BC4212" s="230"/>
      <c r="BD4212" s="230"/>
      <c r="BE4212" s="230"/>
      <c r="BF4212" s="230"/>
      <c r="BG4212" s="230"/>
      <c r="BH4212" s="230"/>
      <c r="BI4212" s="230"/>
      <c r="BJ4212" s="230"/>
      <c r="BK4212" s="230"/>
      <c r="BL4212" s="230"/>
      <c r="BM4212" s="230"/>
      <c r="BN4212" s="230"/>
      <c r="BO4212" s="230"/>
      <c r="BP4212" s="230"/>
      <c r="BQ4212" s="230"/>
      <c r="BR4212" s="230"/>
      <c r="BS4212" s="230"/>
      <c r="BT4212" s="230"/>
      <c r="BU4212" s="230"/>
      <c r="BV4212" s="230"/>
      <c r="BW4212" s="230"/>
      <c r="BX4212" s="230"/>
      <c r="BY4212" s="230"/>
      <c r="BZ4212" s="230"/>
      <c r="CA4212" s="230"/>
      <c r="CB4212" s="230"/>
      <c r="CC4212" s="230"/>
      <c r="CD4212" s="230"/>
      <c r="CE4212" s="230"/>
      <c r="CF4212" s="230"/>
      <c r="CG4212" s="230"/>
      <c r="CH4212" s="230"/>
      <c r="CI4212" s="230"/>
      <c r="CJ4212" s="230"/>
    </row>
    <row r="4213" spans="1:88" ht="14.25" customHeight="1">
      <c r="A4213" s="123"/>
      <c r="B4213" s="122"/>
      <c r="C4213" s="123"/>
      <c r="E4213" s="224"/>
      <c r="F4213" s="224"/>
      <c r="G4213" s="224"/>
      <c r="H4213" s="224"/>
      <c r="I4213" s="232"/>
      <c r="J4213" s="224"/>
      <c r="K4213" s="224"/>
      <c r="L4213" s="224"/>
      <c r="M4213" s="233"/>
      <c r="N4213" s="224"/>
      <c r="P4213" s="233"/>
      <c r="Q4213" s="154"/>
      <c r="R4213" s="154"/>
      <c r="S4213" s="154"/>
      <c r="T4213" s="154"/>
      <c r="U4213" s="236"/>
      <c r="V4213" s="225"/>
      <c r="W4213" s="246"/>
      <c r="X4213" s="247"/>
      <c r="Y4213" s="248"/>
      <c r="Z4213" s="249"/>
      <c r="AA4213" s="249"/>
      <c r="AB4213" s="256"/>
      <c r="AC4213" s="256"/>
      <c r="AD4213" s="230"/>
      <c r="AE4213" s="251"/>
      <c r="AF4213" s="252"/>
      <c r="AG4213" s="236"/>
      <c r="AH4213" s="253"/>
      <c r="AI4213" s="230"/>
      <c r="AJ4213" s="230"/>
      <c r="AK4213" s="230"/>
      <c r="AL4213" s="230"/>
      <c r="AM4213" s="230"/>
      <c r="AN4213" s="230"/>
      <c r="AO4213" s="230"/>
      <c r="AP4213" s="230"/>
      <c r="AQ4213" s="230"/>
      <c r="AR4213" s="249"/>
      <c r="AS4213" s="230"/>
      <c r="AT4213" s="230"/>
      <c r="AU4213" s="230"/>
      <c r="AV4213" s="230"/>
      <c r="AW4213" s="230"/>
      <c r="AX4213" s="230"/>
      <c r="AY4213" s="230"/>
      <c r="AZ4213" s="230"/>
      <c r="BA4213" s="230"/>
      <c r="BB4213" s="230"/>
      <c r="BC4213" s="230"/>
      <c r="BD4213" s="230"/>
      <c r="BE4213" s="230"/>
      <c r="BF4213" s="230"/>
      <c r="BG4213" s="230"/>
      <c r="BH4213" s="230"/>
      <c r="BI4213" s="230"/>
      <c r="BJ4213" s="230"/>
      <c r="BK4213" s="230"/>
      <c r="BL4213" s="230"/>
      <c r="BM4213" s="230"/>
      <c r="BN4213" s="230"/>
      <c r="BO4213" s="230"/>
      <c r="BP4213" s="230"/>
      <c r="BQ4213" s="230"/>
      <c r="BR4213" s="230"/>
      <c r="BS4213" s="230"/>
      <c r="BT4213" s="230"/>
      <c r="BU4213" s="230"/>
      <c r="BV4213" s="230"/>
      <c r="BW4213" s="230"/>
      <c r="BX4213" s="230"/>
      <c r="BY4213" s="230"/>
      <c r="BZ4213" s="230"/>
      <c r="CA4213" s="230"/>
      <c r="CB4213" s="230"/>
      <c r="CC4213" s="230"/>
      <c r="CD4213" s="230"/>
      <c r="CE4213" s="230"/>
      <c r="CF4213" s="230"/>
      <c r="CG4213" s="230"/>
      <c r="CH4213" s="230"/>
      <c r="CI4213" s="230"/>
      <c r="CJ4213" s="230"/>
    </row>
    <row r="4214" spans="1:88" ht="14.25" customHeight="1">
      <c r="A4214" s="123"/>
      <c r="B4214" s="122"/>
      <c r="C4214" s="123"/>
      <c r="E4214" s="224"/>
      <c r="F4214" s="224"/>
      <c r="G4214" s="224"/>
      <c r="H4214" s="224"/>
      <c r="I4214" s="232"/>
      <c r="J4214" s="224"/>
      <c r="K4214" s="224"/>
      <c r="L4214" s="224"/>
      <c r="M4214" s="233"/>
      <c r="N4214" s="224"/>
      <c r="P4214" s="233"/>
      <c r="Q4214" s="154"/>
      <c r="R4214" s="154"/>
      <c r="S4214" s="154"/>
      <c r="T4214" s="154"/>
      <c r="U4214" s="236"/>
      <c r="V4214" s="225"/>
      <c r="W4214" s="246"/>
      <c r="X4214" s="247"/>
      <c r="Y4214" s="248"/>
      <c r="Z4214" s="249"/>
      <c r="AA4214" s="249"/>
      <c r="AB4214" s="256"/>
      <c r="AC4214" s="256"/>
      <c r="AD4214" s="230"/>
      <c r="AE4214" s="251"/>
      <c r="AF4214" s="252"/>
      <c r="AG4214" s="236"/>
      <c r="AH4214" s="253"/>
      <c r="AI4214" s="230"/>
      <c r="AJ4214" s="230"/>
      <c r="AK4214" s="230"/>
      <c r="AL4214" s="230"/>
      <c r="AM4214" s="230"/>
      <c r="AN4214" s="230"/>
      <c r="AO4214" s="230"/>
      <c r="AP4214" s="230"/>
      <c r="AQ4214" s="230"/>
      <c r="AR4214" s="249"/>
      <c r="AS4214" s="230"/>
      <c r="AT4214" s="230"/>
      <c r="AU4214" s="230"/>
      <c r="AV4214" s="230"/>
      <c r="AW4214" s="230"/>
      <c r="AX4214" s="230"/>
      <c r="AY4214" s="230"/>
      <c r="AZ4214" s="230"/>
      <c r="BA4214" s="230"/>
      <c r="BB4214" s="230"/>
      <c r="BC4214" s="230"/>
      <c r="BD4214" s="230"/>
      <c r="BE4214" s="230"/>
      <c r="BF4214" s="230"/>
      <c r="BG4214" s="230"/>
      <c r="BH4214" s="230"/>
      <c r="BI4214" s="230"/>
      <c r="BJ4214" s="230"/>
      <c r="BK4214" s="230"/>
      <c r="BL4214" s="230"/>
      <c r="BM4214" s="230"/>
      <c r="BN4214" s="230"/>
      <c r="BO4214" s="230"/>
      <c r="BP4214" s="230"/>
      <c r="BQ4214" s="230"/>
      <c r="BR4214" s="230"/>
      <c r="BS4214" s="230"/>
      <c r="BT4214" s="230"/>
      <c r="BU4214" s="230"/>
      <c r="BV4214" s="230"/>
      <c r="BW4214" s="230"/>
      <c r="BX4214" s="230"/>
      <c r="BY4214" s="230"/>
      <c r="BZ4214" s="230"/>
      <c r="CA4214" s="230"/>
      <c r="CB4214" s="230"/>
      <c r="CC4214" s="230"/>
      <c r="CD4214" s="230"/>
      <c r="CE4214" s="230"/>
      <c r="CF4214" s="230"/>
      <c r="CG4214" s="230"/>
      <c r="CH4214" s="230"/>
      <c r="CI4214" s="230"/>
      <c r="CJ4214" s="230"/>
    </row>
    <row r="4215" spans="1:88" ht="14.25" customHeight="1">
      <c r="A4215" s="123"/>
      <c r="B4215" s="122"/>
      <c r="C4215" s="123"/>
      <c r="E4215" s="224"/>
      <c r="F4215" s="224"/>
      <c r="G4215" s="224"/>
      <c r="H4215" s="224"/>
      <c r="I4215" s="232"/>
      <c r="J4215" s="224"/>
      <c r="K4215" s="224"/>
      <c r="L4215" s="224"/>
      <c r="M4215" s="233"/>
      <c r="N4215" s="224"/>
      <c r="P4215" s="233"/>
      <c r="Q4215" s="154"/>
      <c r="R4215" s="154"/>
      <c r="S4215" s="154"/>
      <c r="T4215" s="154"/>
      <c r="U4215" s="236"/>
      <c r="V4215" s="225"/>
      <c r="W4215" s="246"/>
      <c r="X4215" s="247"/>
      <c r="Y4215" s="248"/>
      <c r="Z4215" s="249"/>
      <c r="AA4215" s="249"/>
      <c r="AB4215" s="256"/>
      <c r="AC4215" s="256"/>
      <c r="AD4215" s="230"/>
      <c r="AE4215" s="251"/>
      <c r="AF4215" s="252"/>
      <c r="AG4215" s="236"/>
      <c r="AH4215" s="253"/>
      <c r="AI4215" s="230"/>
      <c r="AJ4215" s="230"/>
      <c r="AK4215" s="230"/>
      <c r="AL4215" s="230"/>
      <c r="AM4215" s="230"/>
      <c r="AN4215" s="230"/>
      <c r="AO4215" s="230"/>
      <c r="AP4215" s="230"/>
      <c r="AQ4215" s="230"/>
      <c r="AR4215" s="249"/>
      <c r="AS4215" s="230"/>
      <c r="AT4215" s="230"/>
      <c r="AU4215" s="230"/>
      <c r="AV4215" s="230"/>
      <c r="AW4215" s="230"/>
      <c r="AX4215" s="230"/>
      <c r="AY4215" s="230"/>
      <c r="AZ4215" s="230"/>
      <c r="BA4215" s="230"/>
      <c r="BB4215" s="230"/>
      <c r="BC4215" s="230"/>
      <c r="BD4215" s="230"/>
      <c r="BE4215" s="230"/>
      <c r="BF4215" s="230"/>
      <c r="BG4215" s="230"/>
      <c r="BH4215" s="230"/>
      <c r="BI4215" s="230"/>
      <c r="BJ4215" s="230"/>
      <c r="BK4215" s="230"/>
      <c r="BL4215" s="230"/>
      <c r="BM4215" s="230"/>
      <c r="BN4215" s="230"/>
      <c r="BO4215" s="230"/>
      <c r="BP4215" s="230"/>
      <c r="BQ4215" s="230"/>
      <c r="BR4215" s="230"/>
      <c r="BS4215" s="230"/>
      <c r="BT4215" s="230"/>
      <c r="BU4215" s="230"/>
      <c r="BV4215" s="230"/>
      <c r="BW4215" s="230"/>
      <c r="BX4215" s="230"/>
      <c r="BY4215" s="230"/>
      <c r="BZ4215" s="230"/>
      <c r="CA4215" s="230"/>
      <c r="CB4215" s="230"/>
      <c r="CC4215" s="230"/>
      <c r="CD4215" s="230"/>
      <c r="CE4215" s="230"/>
      <c r="CF4215" s="230"/>
      <c r="CG4215" s="230"/>
      <c r="CH4215" s="230"/>
      <c r="CI4215" s="230"/>
      <c r="CJ4215" s="230"/>
    </row>
    <row r="4216" spans="1:88" ht="14.25" customHeight="1">
      <c r="A4216" s="123"/>
      <c r="B4216" s="122"/>
      <c r="C4216" s="123"/>
      <c r="E4216" s="224"/>
      <c r="F4216" s="224"/>
      <c r="G4216" s="224"/>
      <c r="H4216" s="224"/>
      <c r="I4216" s="232"/>
      <c r="J4216" s="224"/>
      <c r="K4216" s="224"/>
      <c r="L4216" s="224"/>
      <c r="M4216" s="233"/>
      <c r="N4216" s="224"/>
      <c r="P4216" s="233"/>
      <c r="Q4216" s="154"/>
      <c r="R4216" s="154"/>
      <c r="S4216" s="154"/>
      <c r="T4216" s="154"/>
      <c r="U4216" s="236"/>
      <c r="V4216" s="225"/>
      <c r="W4216" s="246"/>
      <c r="X4216" s="247"/>
      <c r="Y4216" s="248"/>
      <c r="Z4216" s="249"/>
      <c r="AA4216" s="249"/>
      <c r="AB4216" s="256"/>
      <c r="AC4216" s="256"/>
      <c r="AD4216" s="230"/>
      <c r="AE4216" s="251"/>
      <c r="AF4216" s="252"/>
      <c r="AG4216" s="236"/>
      <c r="AH4216" s="253"/>
      <c r="AI4216" s="230"/>
      <c r="AJ4216" s="230"/>
      <c r="AK4216" s="230"/>
      <c r="AL4216" s="230"/>
      <c r="AM4216" s="230"/>
      <c r="AN4216" s="230"/>
      <c r="AO4216" s="230"/>
      <c r="AP4216" s="230"/>
      <c r="AQ4216" s="230"/>
      <c r="AR4216" s="249"/>
      <c r="AS4216" s="230"/>
      <c r="AT4216" s="230"/>
      <c r="AU4216" s="230"/>
      <c r="AV4216" s="230"/>
      <c r="AW4216" s="230"/>
      <c r="AX4216" s="230"/>
      <c r="AY4216" s="230"/>
      <c r="AZ4216" s="230"/>
      <c r="BA4216" s="230"/>
      <c r="BB4216" s="230"/>
      <c r="BC4216" s="230"/>
      <c r="BD4216" s="230"/>
      <c r="BE4216" s="230"/>
      <c r="BF4216" s="230"/>
      <c r="BG4216" s="230"/>
      <c r="BH4216" s="230"/>
      <c r="BI4216" s="230"/>
      <c r="BJ4216" s="230"/>
      <c r="BK4216" s="230"/>
      <c r="BL4216" s="230"/>
      <c r="BM4216" s="230"/>
      <c r="BN4216" s="230"/>
      <c r="BO4216" s="230"/>
      <c r="BP4216" s="230"/>
      <c r="BQ4216" s="230"/>
      <c r="BR4216" s="230"/>
      <c r="BS4216" s="230"/>
      <c r="BT4216" s="230"/>
      <c r="BU4216" s="230"/>
      <c r="BV4216" s="230"/>
      <c r="BW4216" s="230"/>
      <c r="BX4216" s="230"/>
      <c r="BY4216" s="230"/>
      <c r="BZ4216" s="230"/>
      <c r="CA4216" s="230"/>
      <c r="CB4216" s="230"/>
      <c r="CC4216" s="230"/>
      <c r="CD4216" s="230"/>
      <c r="CE4216" s="230"/>
      <c r="CF4216" s="230"/>
      <c r="CG4216" s="230"/>
      <c r="CH4216" s="230"/>
      <c r="CI4216" s="230"/>
      <c r="CJ4216" s="230"/>
    </row>
    <row r="4217" spans="1:88" ht="14.25" customHeight="1">
      <c r="A4217" s="123"/>
      <c r="B4217" s="122"/>
      <c r="C4217" s="123"/>
      <c r="E4217" s="224"/>
      <c r="F4217" s="224"/>
      <c r="G4217" s="224"/>
      <c r="H4217" s="224"/>
      <c r="I4217" s="232"/>
      <c r="J4217" s="224"/>
      <c r="K4217" s="224"/>
      <c r="L4217" s="224"/>
      <c r="M4217" s="233"/>
      <c r="N4217" s="224"/>
      <c r="P4217" s="233"/>
      <c r="Q4217" s="154"/>
      <c r="R4217" s="154"/>
      <c r="S4217" s="154"/>
      <c r="T4217" s="154"/>
      <c r="U4217" s="236"/>
      <c r="V4217" s="225"/>
      <c r="W4217" s="246"/>
      <c r="X4217" s="247"/>
      <c r="Y4217" s="248"/>
      <c r="Z4217" s="249"/>
      <c r="AA4217" s="249"/>
      <c r="AB4217" s="256"/>
      <c r="AC4217" s="256"/>
      <c r="AD4217" s="230"/>
      <c r="AE4217" s="251"/>
      <c r="AF4217" s="252"/>
      <c r="AG4217" s="236"/>
      <c r="AH4217" s="253"/>
      <c r="AI4217" s="230"/>
      <c r="AJ4217" s="230"/>
      <c r="AK4217" s="230"/>
      <c r="AL4217" s="230"/>
      <c r="AM4217" s="230"/>
      <c r="AN4217" s="230"/>
      <c r="AO4217" s="230"/>
      <c r="AP4217" s="230"/>
      <c r="AQ4217" s="230"/>
      <c r="AR4217" s="249"/>
      <c r="AS4217" s="230"/>
      <c r="AT4217" s="230"/>
      <c r="AU4217" s="230"/>
      <c r="AV4217" s="230"/>
      <c r="AW4217" s="230"/>
      <c r="AX4217" s="230"/>
      <c r="AY4217" s="230"/>
      <c r="AZ4217" s="230"/>
      <c r="BA4217" s="230"/>
      <c r="BB4217" s="230"/>
      <c r="BC4217" s="230"/>
      <c r="BD4217" s="230"/>
      <c r="BE4217" s="230"/>
      <c r="BF4217" s="230"/>
      <c r="BG4217" s="230"/>
      <c r="BH4217" s="230"/>
      <c r="BI4217" s="230"/>
      <c r="BJ4217" s="230"/>
      <c r="BK4217" s="230"/>
      <c r="BL4217" s="230"/>
      <c r="BM4217" s="230"/>
      <c r="BN4217" s="230"/>
      <c r="BO4217" s="230"/>
      <c r="BP4217" s="230"/>
      <c r="BQ4217" s="230"/>
      <c r="BR4217" s="230"/>
      <c r="BS4217" s="230"/>
      <c r="BT4217" s="230"/>
      <c r="BU4217" s="230"/>
      <c r="BV4217" s="230"/>
      <c r="BW4217" s="230"/>
      <c r="BX4217" s="230"/>
      <c r="BY4217" s="230"/>
      <c r="BZ4217" s="230"/>
      <c r="CA4217" s="230"/>
      <c r="CB4217" s="230"/>
      <c r="CC4217" s="230"/>
      <c r="CD4217" s="230"/>
      <c r="CE4217" s="230"/>
      <c r="CF4217" s="230"/>
      <c r="CG4217" s="230"/>
      <c r="CH4217" s="230"/>
      <c r="CI4217" s="230"/>
      <c r="CJ4217" s="230"/>
    </row>
    <row r="4218" spans="1:88" ht="14.25" customHeight="1">
      <c r="A4218" s="123"/>
      <c r="B4218" s="122"/>
      <c r="C4218" s="123"/>
      <c r="E4218" s="224"/>
      <c r="F4218" s="224"/>
      <c r="G4218" s="224"/>
      <c r="H4218" s="224"/>
      <c r="I4218" s="232"/>
      <c r="J4218" s="224"/>
      <c r="K4218" s="224"/>
      <c r="L4218" s="224"/>
      <c r="M4218" s="233"/>
      <c r="N4218" s="224"/>
      <c r="P4218" s="233"/>
      <c r="Q4218" s="154"/>
      <c r="R4218" s="154"/>
      <c r="S4218" s="154"/>
      <c r="T4218" s="154"/>
      <c r="U4218" s="236"/>
      <c r="V4218" s="225"/>
      <c r="W4218" s="246"/>
      <c r="X4218" s="247"/>
      <c r="Y4218" s="248"/>
      <c r="Z4218" s="249"/>
      <c r="AA4218" s="249"/>
      <c r="AB4218" s="256"/>
      <c r="AC4218" s="256"/>
      <c r="AD4218" s="230"/>
      <c r="AE4218" s="251"/>
      <c r="AF4218" s="252"/>
      <c r="AG4218" s="236"/>
      <c r="AH4218" s="253"/>
      <c r="AI4218" s="230"/>
      <c r="AJ4218" s="230"/>
      <c r="AK4218" s="230"/>
      <c r="AL4218" s="230"/>
      <c r="AM4218" s="230"/>
      <c r="AN4218" s="230"/>
      <c r="AO4218" s="230"/>
      <c r="AP4218" s="230"/>
      <c r="AQ4218" s="230"/>
      <c r="AR4218" s="249"/>
      <c r="AS4218" s="230"/>
      <c r="AT4218" s="230"/>
      <c r="AU4218" s="230"/>
      <c r="AV4218" s="230"/>
      <c r="AW4218" s="230"/>
      <c r="AX4218" s="230"/>
      <c r="AY4218" s="230"/>
      <c r="AZ4218" s="230"/>
      <c r="BA4218" s="230"/>
      <c r="BB4218" s="230"/>
      <c r="BC4218" s="230"/>
      <c r="BD4218" s="230"/>
      <c r="BE4218" s="230"/>
      <c r="BF4218" s="230"/>
      <c r="BG4218" s="230"/>
      <c r="BH4218" s="230"/>
      <c r="BI4218" s="230"/>
      <c r="BJ4218" s="230"/>
      <c r="BK4218" s="230"/>
      <c r="BL4218" s="230"/>
      <c r="BM4218" s="230"/>
      <c r="BN4218" s="230"/>
      <c r="BO4218" s="230"/>
      <c r="BP4218" s="230"/>
      <c r="BQ4218" s="230"/>
      <c r="BR4218" s="230"/>
      <c r="BS4218" s="230"/>
      <c r="BT4218" s="230"/>
      <c r="BU4218" s="230"/>
      <c r="BV4218" s="230"/>
      <c r="BW4218" s="230"/>
      <c r="BX4218" s="230"/>
      <c r="BY4218" s="230"/>
      <c r="BZ4218" s="230"/>
      <c r="CA4218" s="230"/>
      <c r="CB4218" s="230"/>
      <c r="CC4218" s="230"/>
      <c r="CD4218" s="230"/>
      <c r="CE4218" s="230"/>
      <c r="CF4218" s="230"/>
      <c r="CG4218" s="230"/>
      <c r="CH4218" s="230"/>
      <c r="CI4218" s="230"/>
      <c r="CJ4218" s="230"/>
    </row>
    <row r="4219" spans="1:88" ht="14.25" customHeight="1">
      <c r="A4219" s="123"/>
      <c r="B4219" s="122"/>
      <c r="C4219" s="123"/>
      <c r="E4219" s="224"/>
      <c r="F4219" s="224"/>
      <c r="G4219" s="224"/>
      <c r="H4219" s="224"/>
      <c r="I4219" s="232"/>
      <c r="J4219" s="224"/>
      <c r="K4219" s="224"/>
      <c r="L4219" s="224"/>
      <c r="M4219" s="233"/>
      <c r="N4219" s="224"/>
      <c r="P4219" s="233"/>
      <c r="Q4219" s="154"/>
      <c r="R4219" s="154"/>
      <c r="S4219" s="154"/>
      <c r="T4219" s="154"/>
      <c r="U4219" s="236"/>
      <c r="V4219" s="225"/>
      <c r="W4219" s="246"/>
      <c r="X4219" s="247"/>
      <c r="Y4219" s="248"/>
      <c r="Z4219" s="249"/>
      <c r="AA4219" s="249"/>
      <c r="AB4219" s="256"/>
      <c r="AC4219" s="256"/>
      <c r="AD4219" s="230"/>
      <c r="AE4219" s="251"/>
      <c r="AF4219" s="252"/>
      <c r="AG4219" s="236"/>
      <c r="AH4219" s="253"/>
      <c r="AI4219" s="230"/>
      <c r="AJ4219" s="230"/>
      <c r="AK4219" s="230"/>
      <c r="AL4219" s="230"/>
      <c r="AM4219" s="230"/>
      <c r="AN4219" s="230"/>
      <c r="AO4219" s="230"/>
      <c r="AP4219" s="230"/>
      <c r="AQ4219" s="230"/>
      <c r="AR4219" s="249"/>
      <c r="AS4219" s="230"/>
      <c r="AT4219" s="230"/>
      <c r="AU4219" s="230"/>
      <c r="AV4219" s="230"/>
      <c r="AW4219" s="230"/>
      <c r="AX4219" s="230"/>
      <c r="AY4219" s="230"/>
      <c r="AZ4219" s="230"/>
      <c r="BA4219" s="230"/>
      <c r="BB4219" s="230"/>
      <c r="BC4219" s="230"/>
      <c r="BD4219" s="230"/>
      <c r="BE4219" s="230"/>
      <c r="BF4219" s="230"/>
      <c r="BG4219" s="230"/>
      <c r="BH4219" s="230"/>
      <c r="BI4219" s="230"/>
      <c r="BJ4219" s="230"/>
      <c r="BK4219" s="230"/>
      <c r="BL4219" s="230"/>
      <c r="BM4219" s="230"/>
      <c r="BN4219" s="230"/>
      <c r="BO4219" s="230"/>
      <c r="BP4219" s="230"/>
      <c r="BQ4219" s="230"/>
      <c r="BR4219" s="230"/>
      <c r="BS4219" s="230"/>
      <c r="BT4219" s="230"/>
      <c r="BU4219" s="230"/>
      <c r="BV4219" s="230"/>
      <c r="BW4219" s="230"/>
      <c r="BX4219" s="230"/>
      <c r="BY4219" s="230"/>
      <c r="BZ4219" s="230"/>
      <c r="CA4219" s="230"/>
      <c r="CB4219" s="230"/>
      <c r="CC4219" s="230"/>
      <c r="CD4219" s="230"/>
      <c r="CE4219" s="230"/>
      <c r="CF4219" s="230"/>
      <c r="CG4219" s="230"/>
      <c r="CH4219" s="230"/>
      <c r="CI4219" s="230"/>
      <c r="CJ4219" s="230"/>
    </row>
    <row r="4220" spans="1:88" ht="14.25" customHeight="1">
      <c r="A4220" s="123"/>
      <c r="B4220" s="122"/>
      <c r="C4220" s="123"/>
      <c r="E4220" s="224"/>
      <c r="F4220" s="224"/>
      <c r="G4220" s="224"/>
      <c r="H4220" s="224"/>
      <c r="I4220" s="232"/>
      <c r="J4220" s="224"/>
      <c r="K4220" s="224"/>
      <c r="L4220" s="224"/>
      <c r="M4220" s="233"/>
      <c r="N4220" s="224"/>
      <c r="P4220" s="233"/>
      <c r="Q4220" s="154"/>
      <c r="R4220" s="154"/>
      <c r="S4220" s="154"/>
      <c r="T4220" s="154"/>
      <c r="U4220" s="236"/>
      <c r="V4220" s="225"/>
      <c r="W4220" s="246"/>
      <c r="X4220" s="247"/>
      <c r="Y4220" s="248"/>
      <c r="Z4220" s="249"/>
      <c r="AA4220" s="249"/>
      <c r="AB4220" s="256"/>
      <c r="AC4220" s="256"/>
      <c r="AD4220" s="230"/>
      <c r="AE4220" s="251"/>
      <c r="AF4220" s="252"/>
      <c r="AG4220" s="236"/>
      <c r="AH4220" s="253"/>
      <c r="AI4220" s="230"/>
      <c r="AJ4220" s="230"/>
      <c r="AK4220" s="230"/>
      <c r="AL4220" s="230"/>
      <c r="AM4220" s="230"/>
      <c r="AN4220" s="230"/>
      <c r="AO4220" s="230"/>
      <c r="AP4220" s="230"/>
      <c r="AQ4220" s="230"/>
      <c r="AR4220" s="249"/>
      <c r="AS4220" s="230"/>
      <c r="AT4220" s="230"/>
      <c r="AU4220" s="230"/>
      <c r="AV4220" s="230"/>
      <c r="AW4220" s="230"/>
      <c r="AX4220" s="230"/>
      <c r="AY4220" s="230"/>
      <c r="AZ4220" s="230"/>
      <c r="BA4220" s="230"/>
      <c r="BB4220" s="230"/>
      <c r="BC4220" s="230"/>
      <c r="BD4220" s="230"/>
      <c r="BE4220" s="230"/>
      <c r="BF4220" s="230"/>
      <c r="BG4220" s="230"/>
      <c r="BH4220" s="230"/>
      <c r="BI4220" s="230"/>
      <c r="BJ4220" s="230"/>
      <c r="BK4220" s="230"/>
      <c r="BL4220" s="230"/>
      <c r="BM4220" s="230"/>
      <c r="BN4220" s="230"/>
      <c r="BO4220" s="230"/>
      <c r="BP4220" s="230"/>
      <c r="BQ4220" s="230"/>
      <c r="BR4220" s="230"/>
      <c r="BS4220" s="230"/>
      <c r="BT4220" s="230"/>
      <c r="BU4220" s="230"/>
      <c r="BV4220" s="230"/>
      <c r="BW4220" s="230"/>
      <c r="BX4220" s="230"/>
      <c r="BY4220" s="230"/>
      <c r="BZ4220" s="230"/>
      <c r="CA4220" s="230"/>
      <c r="CB4220" s="230"/>
      <c r="CC4220" s="230"/>
      <c r="CD4220" s="230"/>
      <c r="CE4220" s="230"/>
      <c r="CF4220" s="230"/>
      <c r="CG4220" s="230"/>
      <c r="CH4220" s="230"/>
      <c r="CI4220" s="230"/>
      <c r="CJ4220" s="230"/>
    </row>
    <row r="4221" spans="1:88" ht="14.25" customHeight="1">
      <c r="A4221" s="123"/>
      <c r="B4221" s="122"/>
      <c r="C4221" s="123"/>
      <c r="E4221" s="224"/>
      <c r="F4221" s="224"/>
      <c r="G4221" s="224"/>
      <c r="H4221" s="224"/>
      <c r="I4221" s="232"/>
      <c r="J4221" s="224"/>
      <c r="K4221" s="224"/>
      <c r="L4221" s="224"/>
      <c r="M4221" s="233"/>
      <c r="N4221" s="224"/>
      <c r="P4221" s="233"/>
      <c r="Q4221" s="154"/>
      <c r="R4221" s="154"/>
      <c r="S4221" s="154"/>
      <c r="T4221" s="154"/>
      <c r="U4221" s="236"/>
      <c r="V4221" s="225"/>
      <c r="W4221" s="246"/>
      <c r="X4221" s="247"/>
      <c r="Y4221" s="248"/>
      <c r="Z4221" s="249"/>
      <c r="AA4221" s="249"/>
      <c r="AB4221" s="256"/>
      <c r="AC4221" s="256"/>
      <c r="AD4221" s="230"/>
      <c r="AE4221" s="251"/>
      <c r="AF4221" s="252"/>
      <c r="AG4221" s="236"/>
      <c r="AH4221" s="253"/>
      <c r="AI4221" s="230"/>
      <c r="AJ4221" s="230"/>
      <c r="AK4221" s="230"/>
      <c r="AL4221" s="230"/>
      <c r="AM4221" s="230"/>
      <c r="AN4221" s="230"/>
      <c r="AO4221" s="230"/>
      <c r="AP4221" s="230"/>
      <c r="AQ4221" s="230"/>
      <c r="AR4221" s="249"/>
      <c r="AS4221" s="230"/>
      <c r="AT4221" s="230"/>
      <c r="AU4221" s="230"/>
      <c r="AV4221" s="230"/>
      <c r="AW4221" s="230"/>
      <c r="AX4221" s="230"/>
      <c r="AY4221" s="230"/>
      <c r="AZ4221" s="230"/>
      <c r="BA4221" s="230"/>
      <c r="BB4221" s="230"/>
      <c r="BC4221" s="230"/>
      <c r="BD4221" s="230"/>
      <c r="BE4221" s="230"/>
      <c r="BF4221" s="230"/>
      <c r="BG4221" s="230"/>
      <c r="BH4221" s="230"/>
      <c r="BI4221" s="230"/>
      <c r="BJ4221" s="230"/>
      <c r="BK4221" s="230"/>
      <c r="BL4221" s="230"/>
      <c r="BM4221" s="230"/>
      <c r="BN4221" s="230"/>
      <c r="BO4221" s="230"/>
      <c r="BP4221" s="230"/>
      <c r="BQ4221" s="230"/>
      <c r="BR4221" s="230"/>
      <c r="BS4221" s="230"/>
      <c r="BT4221" s="230"/>
      <c r="BU4221" s="230"/>
      <c r="BV4221" s="230"/>
      <c r="BW4221" s="230"/>
      <c r="BX4221" s="230"/>
      <c r="BY4221" s="230"/>
      <c r="BZ4221" s="230"/>
      <c r="CA4221" s="230"/>
      <c r="CB4221" s="230"/>
      <c r="CC4221" s="230"/>
      <c r="CD4221" s="230"/>
      <c r="CE4221" s="230"/>
      <c r="CF4221" s="230"/>
      <c r="CG4221" s="230"/>
      <c r="CH4221" s="230"/>
      <c r="CI4221" s="230"/>
      <c r="CJ4221" s="230"/>
    </row>
    <row r="4222" spans="1:88" ht="14.25" customHeight="1">
      <c r="A4222" s="123"/>
      <c r="B4222" s="122"/>
      <c r="C4222" s="123"/>
      <c r="E4222" s="224"/>
      <c r="F4222" s="224"/>
      <c r="G4222" s="224"/>
      <c r="H4222" s="224"/>
      <c r="I4222" s="232"/>
      <c r="J4222" s="224"/>
      <c r="K4222" s="224"/>
      <c r="L4222" s="224"/>
      <c r="M4222" s="233"/>
      <c r="N4222" s="224"/>
      <c r="P4222" s="233"/>
      <c r="Q4222" s="154"/>
      <c r="R4222" s="154"/>
      <c r="S4222" s="154"/>
      <c r="T4222" s="154"/>
      <c r="U4222" s="236"/>
      <c r="V4222" s="225"/>
      <c r="W4222" s="246"/>
      <c r="X4222" s="247"/>
      <c r="Y4222" s="248"/>
      <c r="Z4222" s="249"/>
      <c r="AA4222" s="249"/>
      <c r="AB4222" s="256"/>
      <c r="AC4222" s="256"/>
      <c r="AD4222" s="230"/>
      <c r="AE4222" s="251"/>
      <c r="AF4222" s="252"/>
      <c r="AG4222" s="236"/>
      <c r="AH4222" s="253"/>
      <c r="AI4222" s="230"/>
      <c r="AJ4222" s="230"/>
      <c r="AK4222" s="230"/>
      <c r="AL4222" s="230"/>
      <c r="AM4222" s="230"/>
      <c r="AN4222" s="230"/>
      <c r="AO4222" s="230"/>
      <c r="AP4222" s="230"/>
      <c r="AQ4222" s="230"/>
      <c r="AR4222" s="249"/>
      <c r="AS4222" s="230"/>
      <c r="AT4222" s="230"/>
      <c r="AU4222" s="230"/>
      <c r="AV4222" s="230"/>
      <c r="AW4222" s="230"/>
      <c r="AX4222" s="230"/>
      <c r="AY4222" s="230"/>
      <c r="AZ4222" s="230"/>
      <c r="BA4222" s="230"/>
      <c r="BB4222" s="230"/>
      <c r="BC4222" s="230"/>
      <c r="BD4222" s="230"/>
      <c r="BE4222" s="230"/>
      <c r="BF4222" s="230"/>
      <c r="BG4222" s="230"/>
      <c r="BH4222" s="230"/>
      <c r="BI4222" s="230"/>
      <c r="BJ4222" s="230"/>
      <c r="BK4222" s="230"/>
      <c r="BL4222" s="230"/>
      <c r="BM4222" s="230"/>
      <c r="BN4222" s="230"/>
      <c r="BO4222" s="230"/>
      <c r="BP4222" s="230"/>
      <c r="BQ4222" s="230"/>
      <c r="BR4222" s="230"/>
      <c r="BS4222" s="230"/>
      <c r="BT4222" s="230"/>
      <c r="BU4222" s="230"/>
      <c r="BV4222" s="230"/>
      <c r="BW4222" s="230"/>
      <c r="BX4222" s="230"/>
      <c r="BY4222" s="230"/>
      <c r="BZ4222" s="230"/>
      <c r="CA4222" s="230"/>
      <c r="CB4222" s="230"/>
      <c r="CC4222" s="230"/>
      <c r="CD4222" s="230"/>
      <c r="CE4222" s="230"/>
      <c r="CF4222" s="230"/>
      <c r="CG4222" s="230"/>
      <c r="CH4222" s="230"/>
      <c r="CI4222" s="230"/>
      <c r="CJ4222" s="230"/>
    </row>
    <row r="4223" spans="1:88" ht="14.25" customHeight="1">
      <c r="A4223" s="123"/>
      <c r="B4223" s="122"/>
      <c r="C4223" s="123"/>
      <c r="E4223" s="224"/>
      <c r="F4223" s="224"/>
      <c r="G4223" s="224"/>
      <c r="H4223" s="224"/>
      <c r="I4223" s="232"/>
      <c r="J4223" s="224"/>
      <c r="K4223" s="224"/>
      <c r="L4223" s="224"/>
      <c r="M4223" s="233"/>
      <c r="N4223" s="224"/>
      <c r="P4223" s="233"/>
      <c r="Q4223" s="154"/>
      <c r="R4223" s="154"/>
      <c r="S4223" s="154"/>
      <c r="T4223" s="154"/>
      <c r="U4223" s="236"/>
      <c r="V4223" s="225"/>
      <c r="W4223" s="246"/>
      <c r="X4223" s="247"/>
      <c r="Y4223" s="248"/>
      <c r="Z4223" s="249"/>
      <c r="AA4223" s="249"/>
      <c r="AB4223" s="256"/>
      <c r="AC4223" s="256"/>
      <c r="AD4223" s="230"/>
      <c r="AE4223" s="251"/>
      <c r="AF4223" s="252"/>
      <c r="AG4223" s="236"/>
      <c r="AH4223" s="253"/>
      <c r="AI4223" s="230"/>
      <c r="AJ4223" s="230"/>
      <c r="AK4223" s="230"/>
      <c r="AL4223" s="230"/>
      <c r="AM4223" s="230"/>
      <c r="AN4223" s="230"/>
      <c r="AO4223" s="230"/>
      <c r="AP4223" s="230"/>
      <c r="AQ4223" s="230"/>
      <c r="AR4223" s="249"/>
      <c r="AS4223" s="230"/>
      <c r="AT4223" s="230"/>
      <c r="AU4223" s="230"/>
      <c r="AV4223" s="230"/>
      <c r="AW4223" s="230"/>
      <c r="AX4223" s="230"/>
      <c r="AY4223" s="230"/>
      <c r="AZ4223" s="230"/>
      <c r="BA4223" s="230"/>
      <c r="BB4223" s="230"/>
      <c r="BC4223" s="230"/>
      <c r="BD4223" s="230"/>
      <c r="BE4223" s="230"/>
      <c r="BF4223" s="230"/>
      <c r="BG4223" s="230"/>
      <c r="BH4223" s="230"/>
      <c r="BI4223" s="230"/>
      <c r="BJ4223" s="230"/>
      <c r="BK4223" s="230"/>
      <c r="BL4223" s="230"/>
      <c r="BM4223" s="230"/>
      <c r="BN4223" s="230"/>
      <c r="BO4223" s="230"/>
      <c r="BP4223" s="230"/>
      <c r="BQ4223" s="230"/>
      <c r="BR4223" s="230"/>
      <c r="BS4223" s="230"/>
      <c r="BT4223" s="230"/>
      <c r="BU4223" s="230"/>
      <c r="BV4223" s="230"/>
      <c r="BW4223" s="230"/>
      <c r="BX4223" s="230"/>
      <c r="BY4223" s="230"/>
      <c r="BZ4223" s="230"/>
      <c r="CA4223" s="230"/>
      <c r="CB4223" s="230"/>
      <c r="CC4223" s="230"/>
      <c r="CD4223" s="230"/>
      <c r="CE4223" s="230"/>
      <c r="CF4223" s="230"/>
      <c r="CG4223" s="230"/>
      <c r="CH4223" s="230"/>
      <c r="CI4223" s="230"/>
      <c r="CJ4223" s="230"/>
    </row>
    <row r="4224" spans="1:88" ht="14.25" customHeight="1">
      <c r="A4224" s="123"/>
      <c r="B4224" s="122"/>
      <c r="C4224" s="123"/>
      <c r="E4224" s="224"/>
      <c r="F4224" s="224"/>
      <c r="G4224" s="224"/>
      <c r="H4224" s="224"/>
      <c r="I4224" s="232"/>
      <c r="J4224" s="224"/>
      <c r="K4224" s="224"/>
      <c r="L4224" s="224"/>
      <c r="M4224" s="233"/>
      <c r="N4224" s="224"/>
      <c r="P4224" s="233"/>
      <c r="Q4224" s="154"/>
      <c r="R4224" s="154"/>
      <c r="S4224" s="154"/>
      <c r="T4224" s="154"/>
      <c r="U4224" s="236"/>
      <c r="V4224" s="225"/>
      <c r="W4224" s="246"/>
      <c r="X4224" s="247"/>
      <c r="Y4224" s="248"/>
      <c r="Z4224" s="249"/>
      <c r="AA4224" s="249"/>
      <c r="AB4224" s="256"/>
      <c r="AC4224" s="256"/>
      <c r="AD4224" s="230"/>
      <c r="AE4224" s="251"/>
      <c r="AF4224" s="252"/>
      <c r="AG4224" s="236"/>
      <c r="AH4224" s="253"/>
      <c r="AI4224" s="230"/>
      <c r="AJ4224" s="230"/>
      <c r="AK4224" s="230"/>
      <c r="AL4224" s="230"/>
      <c r="AM4224" s="230"/>
      <c r="AN4224" s="230"/>
      <c r="AO4224" s="230"/>
      <c r="AP4224" s="230"/>
      <c r="AQ4224" s="230"/>
      <c r="AR4224" s="249"/>
      <c r="AS4224" s="230"/>
      <c r="AT4224" s="230"/>
      <c r="AU4224" s="230"/>
      <c r="AV4224" s="230"/>
      <c r="AW4224" s="230"/>
      <c r="AX4224" s="230"/>
      <c r="AY4224" s="230"/>
      <c r="AZ4224" s="230"/>
      <c r="BA4224" s="230"/>
      <c r="BB4224" s="230"/>
      <c r="BC4224" s="230"/>
      <c r="BD4224" s="230"/>
      <c r="BE4224" s="230"/>
      <c r="BF4224" s="230"/>
      <c r="BG4224" s="230"/>
      <c r="BH4224" s="230"/>
      <c r="BI4224" s="230"/>
      <c r="BJ4224" s="230"/>
      <c r="BK4224" s="230"/>
      <c r="BL4224" s="230"/>
      <c r="BM4224" s="230"/>
      <c r="BN4224" s="230"/>
      <c r="BO4224" s="230"/>
      <c r="BP4224" s="230"/>
      <c r="BQ4224" s="230"/>
      <c r="BR4224" s="230"/>
      <c r="BS4224" s="230"/>
      <c r="BT4224" s="230"/>
      <c r="BU4224" s="230"/>
      <c r="BV4224" s="230"/>
      <c r="BW4224" s="230"/>
      <c r="BX4224" s="230"/>
      <c r="BY4224" s="230"/>
      <c r="BZ4224" s="230"/>
      <c r="CA4224" s="230"/>
      <c r="CB4224" s="230"/>
      <c r="CC4224" s="230"/>
      <c r="CD4224" s="230"/>
      <c r="CE4224" s="230"/>
      <c r="CF4224" s="230"/>
      <c r="CG4224" s="230"/>
      <c r="CH4224" s="230"/>
      <c r="CI4224" s="230"/>
      <c r="CJ4224" s="230"/>
    </row>
    <row r="4225" spans="1:88" ht="14.25" customHeight="1">
      <c r="A4225" s="123"/>
      <c r="B4225" s="122"/>
      <c r="C4225" s="123"/>
      <c r="E4225" s="224"/>
      <c r="F4225" s="224"/>
      <c r="G4225" s="224"/>
      <c r="H4225" s="224"/>
      <c r="I4225" s="232"/>
      <c r="J4225" s="224"/>
      <c r="K4225" s="224"/>
      <c r="L4225" s="224"/>
      <c r="M4225" s="233"/>
      <c r="N4225" s="224"/>
      <c r="P4225" s="233"/>
      <c r="Q4225" s="154"/>
      <c r="R4225" s="154"/>
      <c r="S4225" s="154"/>
      <c r="T4225" s="154"/>
      <c r="U4225" s="236"/>
      <c r="V4225" s="225"/>
      <c r="W4225" s="246"/>
      <c r="X4225" s="247"/>
      <c r="Y4225" s="248"/>
      <c r="Z4225" s="249"/>
      <c r="AA4225" s="249"/>
      <c r="AB4225" s="256"/>
      <c r="AC4225" s="256"/>
      <c r="AD4225" s="230"/>
      <c r="AE4225" s="251"/>
      <c r="AF4225" s="252"/>
      <c r="AG4225" s="236"/>
      <c r="AH4225" s="253"/>
      <c r="AI4225" s="230"/>
      <c r="AJ4225" s="230"/>
      <c r="AK4225" s="230"/>
      <c r="AL4225" s="230"/>
      <c r="AM4225" s="230"/>
      <c r="AN4225" s="230"/>
      <c r="AO4225" s="230"/>
      <c r="AP4225" s="230"/>
      <c r="AQ4225" s="230"/>
      <c r="AR4225" s="249"/>
      <c r="AS4225" s="230"/>
      <c r="AT4225" s="230"/>
      <c r="AU4225" s="230"/>
      <c r="AV4225" s="230"/>
      <c r="AW4225" s="230"/>
      <c r="AX4225" s="230"/>
      <c r="AY4225" s="230"/>
      <c r="AZ4225" s="230"/>
      <c r="BA4225" s="230"/>
      <c r="BB4225" s="230"/>
      <c r="BC4225" s="230"/>
      <c r="BD4225" s="230"/>
      <c r="BE4225" s="230"/>
      <c r="BF4225" s="230"/>
      <c r="BG4225" s="230"/>
      <c r="BH4225" s="230"/>
      <c r="BI4225" s="230"/>
      <c r="BJ4225" s="230"/>
      <c r="BK4225" s="230"/>
      <c r="BL4225" s="230"/>
      <c r="BM4225" s="230"/>
      <c r="BN4225" s="230"/>
      <c r="BO4225" s="230"/>
      <c r="BP4225" s="230"/>
      <c r="BQ4225" s="230"/>
      <c r="BR4225" s="230"/>
      <c r="BS4225" s="230"/>
      <c r="BT4225" s="230"/>
      <c r="BU4225" s="230"/>
      <c r="BV4225" s="230"/>
      <c r="BW4225" s="230"/>
      <c r="BX4225" s="230"/>
      <c r="BY4225" s="230"/>
      <c r="BZ4225" s="230"/>
      <c r="CA4225" s="230"/>
      <c r="CB4225" s="230"/>
      <c r="CC4225" s="230"/>
      <c r="CD4225" s="230"/>
      <c r="CE4225" s="230"/>
      <c r="CF4225" s="230"/>
      <c r="CG4225" s="230"/>
      <c r="CH4225" s="230"/>
      <c r="CI4225" s="230"/>
      <c r="CJ4225" s="230"/>
    </row>
    <row r="4226" spans="1:88" ht="14.25" customHeight="1">
      <c r="A4226" s="123"/>
      <c r="B4226" s="122"/>
      <c r="C4226" s="123"/>
      <c r="E4226" s="224"/>
      <c r="F4226" s="224"/>
      <c r="G4226" s="224"/>
      <c r="H4226" s="224"/>
      <c r="I4226" s="232"/>
      <c r="J4226" s="224"/>
      <c r="K4226" s="224"/>
      <c r="L4226" s="224"/>
      <c r="M4226" s="233"/>
      <c r="N4226" s="224"/>
      <c r="P4226" s="233"/>
      <c r="Q4226" s="154"/>
      <c r="R4226" s="154"/>
      <c r="S4226" s="154"/>
      <c r="T4226" s="154"/>
      <c r="U4226" s="236"/>
      <c r="V4226" s="225"/>
      <c r="W4226" s="246"/>
      <c r="X4226" s="247"/>
      <c r="Y4226" s="248"/>
      <c r="Z4226" s="249"/>
      <c r="AA4226" s="249"/>
      <c r="AB4226" s="256"/>
      <c r="AC4226" s="256"/>
      <c r="AD4226" s="230"/>
      <c r="AE4226" s="251"/>
      <c r="AF4226" s="252"/>
      <c r="AG4226" s="236"/>
      <c r="AH4226" s="253"/>
      <c r="AI4226" s="230"/>
      <c r="AJ4226" s="230"/>
      <c r="AK4226" s="230"/>
      <c r="AL4226" s="230"/>
      <c r="AM4226" s="230"/>
      <c r="AN4226" s="230"/>
      <c r="AO4226" s="230"/>
      <c r="AP4226" s="230"/>
      <c r="AQ4226" s="230"/>
      <c r="AR4226" s="249"/>
      <c r="AS4226" s="230"/>
      <c r="AT4226" s="230"/>
      <c r="AU4226" s="230"/>
      <c r="AV4226" s="230"/>
      <c r="AW4226" s="230"/>
      <c r="AX4226" s="230"/>
      <c r="AY4226" s="230"/>
      <c r="AZ4226" s="230"/>
      <c r="BA4226" s="230"/>
      <c r="BB4226" s="230"/>
      <c r="BC4226" s="230"/>
      <c r="BD4226" s="230"/>
      <c r="BE4226" s="230"/>
      <c r="BF4226" s="230"/>
      <c r="BG4226" s="230"/>
      <c r="BH4226" s="230"/>
      <c r="BI4226" s="230"/>
      <c r="BJ4226" s="230"/>
      <c r="BK4226" s="230"/>
      <c r="BL4226" s="230"/>
      <c r="BM4226" s="230"/>
      <c r="BN4226" s="230"/>
      <c r="BO4226" s="230"/>
      <c r="BP4226" s="230"/>
      <c r="BQ4226" s="230"/>
      <c r="BR4226" s="230"/>
      <c r="BS4226" s="230"/>
      <c r="BT4226" s="230"/>
      <c r="BU4226" s="230"/>
      <c r="BV4226" s="230"/>
      <c r="BW4226" s="230"/>
      <c r="BX4226" s="230"/>
      <c r="BY4226" s="230"/>
      <c r="BZ4226" s="230"/>
      <c r="CA4226" s="230"/>
      <c r="CB4226" s="230"/>
      <c r="CC4226" s="230"/>
      <c r="CD4226" s="230"/>
      <c r="CE4226" s="230"/>
      <c r="CF4226" s="230"/>
      <c r="CG4226" s="230"/>
      <c r="CH4226" s="230"/>
      <c r="CI4226" s="230"/>
      <c r="CJ4226" s="230"/>
    </row>
    <row r="4227" spans="1:88" ht="14.25" customHeight="1">
      <c r="A4227" s="123"/>
      <c r="B4227" s="122"/>
      <c r="C4227" s="123"/>
      <c r="E4227" s="224"/>
      <c r="F4227" s="224"/>
      <c r="G4227" s="224"/>
      <c r="H4227" s="224"/>
      <c r="I4227" s="232"/>
      <c r="J4227" s="224"/>
      <c r="K4227" s="224"/>
      <c r="L4227" s="224"/>
      <c r="M4227" s="233"/>
      <c r="N4227" s="224"/>
      <c r="P4227" s="233"/>
      <c r="Q4227" s="154"/>
      <c r="R4227" s="154"/>
      <c r="S4227" s="154"/>
      <c r="T4227" s="154"/>
      <c r="U4227" s="236"/>
      <c r="V4227" s="225"/>
      <c r="W4227" s="246"/>
      <c r="X4227" s="247"/>
      <c r="Y4227" s="248"/>
      <c r="Z4227" s="249"/>
      <c r="AA4227" s="249"/>
      <c r="AB4227" s="256"/>
      <c r="AC4227" s="256"/>
      <c r="AD4227" s="230"/>
      <c r="AE4227" s="251"/>
      <c r="AF4227" s="252"/>
      <c r="AG4227" s="236"/>
      <c r="AH4227" s="253"/>
      <c r="AI4227" s="230"/>
      <c r="AJ4227" s="230"/>
      <c r="AK4227" s="230"/>
      <c r="AL4227" s="230"/>
      <c r="AM4227" s="230"/>
      <c r="AN4227" s="230"/>
      <c r="AO4227" s="230"/>
      <c r="AP4227" s="230"/>
      <c r="AQ4227" s="230"/>
      <c r="AR4227" s="249"/>
      <c r="AS4227" s="230"/>
      <c r="AT4227" s="230"/>
      <c r="AU4227" s="230"/>
      <c r="AV4227" s="230"/>
      <c r="AW4227" s="230"/>
      <c r="AX4227" s="230"/>
      <c r="AY4227" s="230"/>
      <c r="AZ4227" s="230"/>
      <c r="BA4227" s="230"/>
      <c r="BB4227" s="230"/>
      <c r="BC4227" s="230"/>
      <c r="BD4227" s="230"/>
      <c r="BE4227" s="230"/>
      <c r="BF4227" s="230"/>
      <c r="BG4227" s="230"/>
      <c r="BH4227" s="230"/>
      <c r="BI4227" s="230"/>
      <c r="BJ4227" s="230"/>
      <c r="BK4227" s="230"/>
      <c r="BL4227" s="230"/>
      <c r="BM4227" s="230"/>
      <c r="BN4227" s="230"/>
      <c r="BO4227" s="230"/>
      <c r="BP4227" s="230"/>
      <c r="BQ4227" s="230"/>
      <c r="BR4227" s="230"/>
      <c r="BS4227" s="230"/>
      <c r="BT4227" s="230"/>
      <c r="BU4227" s="230"/>
      <c r="BV4227" s="230"/>
      <c r="BW4227" s="230"/>
      <c r="BX4227" s="230"/>
      <c r="BY4227" s="230"/>
      <c r="BZ4227" s="230"/>
      <c r="CA4227" s="230"/>
      <c r="CB4227" s="230"/>
      <c r="CC4227" s="230"/>
      <c r="CD4227" s="230"/>
      <c r="CE4227" s="230"/>
      <c r="CF4227" s="230"/>
      <c r="CG4227" s="230"/>
      <c r="CH4227" s="230"/>
      <c r="CI4227" s="230"/>
      <c r="CJ4227" s="230"/>
    </row>
    <row r="4228" spans="1:88" ht="14.25" customHeight="1">
      <c r="A4228" s="123"/>
      <c r="B4228" s="122"/>
      <c r="C4228" s="123"/>
      <c r="E4228" s="224"/>
      <c r="F4228" s="224"/>
      <c r="G4228" s="224"/>
      <c r="H4228" s="224"/>
      <c r="I4228" s="232"/>
      <c r="J4228" s="224"/>
      <c r="K4228" s="224"/>
      <c r="L4228" s="224"/>
      <c r="M4228" s="233"/>
      <c r="N4228" s="224"/>
      <c r="P4228" s="233"/>
      <c r="Q4228" s="154"/>
      <c r="R4228" s="154"/>
      <c r="S4228" s="154"/>
      <c r="T4228" s="154"/>
      <c r="U4228" s="236"/>
      <c r="V4228" s="225"/>
      <c r="W4228" s="246"/>
      <c r="X4228" s="247"/>
      <c r="Y4228" s="248"/>
      <c r="Z4228" s="249"/>
      <c r="AA4228" s="249"/>
      <c r="AB4228" s="256"/>
      <c r="AC4228" s="256"/>
      <c r="AD4228" s="230"/>
      <c r="AE4228" s="251"/>
      <c r="AF4228" s="252"/>
      <c r="AG4228" s="236"/>
      <c r="AH4228" s="253"/>
      <c r="AI4228" s="230"/>
      <c r="AJ4228" s="230"/>
      <c r="AK4228" s="230"/>
      <c r="AL4228" s="230"/>
      <c r="AM4228" s="230"/>
      <c r="AN4228" s="230"/>
      <c r="AO4228" s="230"/>
      <c r="AP4228" s="230"/>
      <c r="AQ4228" s="230"/>
      <c r="AR4228" s="249"/>
      <c r="AS4228" s="230"/>
      <c r="AT4228" s="230"/>
      <c r="AU4228" s="230"/>
      <c r="AV4228" s="230"/>
      <c r="AW4228" s="230"/>
      <c r="AX4228" s="230"/>
      <c r="AY4228" s="230"/>
      <c r="AZ4228" s="230"/>
      <c r="BA4228" s="230"/>
      <c r="BB4228" s="230"/>
      <c r="BC4228" s="230"/>
      <c r="BD4228" s="230"/>
      <c r="BE4228" s="230"/>
      <c r="BF4228" s="230"/>
      <c r="BG4228" s="230"/>
      <c r="BH4228" s="230"/>
      <c r="BI4228" s="230"/>
      <c r="BJ4228" s="230"/>
      <c r="BK4228" s="230"/>
      <c r="BL4228" s="230"/>
      <c r="BM4228" s="230"/>
      <c r="BN4228" s="230"/>
      <c r="BO4228" s="230"/>
      <c r="BP4228" s="230"/>
      <c r="BQ4228" s="230"/>
      <c r="BR4228" s="230"/>
      <c r="BS4228" s="230"/>
      <c r="BT4228" s="230"/>
      <c r="BU4228" s="230"/>
      <c r="BV4228" s="230"/>
      <c r="BW4228" s="230"/>
      <c r="BX4228" s="230"/>
      <c r="BY4228" s="230"/>
      <c r="BZ4228" s="230"/>
      <c r="CA4228" s="230"/>
      <c r="CB4228" s="230"/>
      <c r="CC4228" s="230"/>
      <c r="CD4228" s="230"/>
      <c r="CE4228" s="230"/>
      <c r="CF4228" s="230"/>
      <c r="CG4228" s="230"/>
      <c r="CH4228" s="230"/>
      <c r="CI4228" s="230"/>
      <c r="CJ4228" s="230"/>
    </row>
    <row r="4229" spans="1:88" ht="14.25" customHeight="1">
      <c r="A4229" s="123"/>
      <c r="B4229" s="122"/>
      <c r="C4229" s="123"/>
      <c r="E4229" s="224"/>
      <c r="F4229" s="224"/>
      <c r="G4229" s="224"/>
      <c r="H4229" s="224"/>
      <c r="I4229" s="232"/>
      <c r="J4229" s="224"/>
      <c r="K4229" s="224"/>
      <c r="L4229" s="224"/>
      <c r="M4229" s="233"/>
      <c r="N4229" s="224"/>
      <c r="P4229" s="233"/>
      <c r="Q4229" s="154"/>
      <c r="R4229" s="154"/>
      <c r="S4229" s="154"/>
      <c r="T4229" s="154"/>
      <c r="U4229" s="236"/>
      <c r="V4229" s="225"/>
      <c r="W4229" s="246"/>
      <c r="X4229" s="247"/>
      <c r="Y4229" s="248"/>
      <c r="Z4229" s="249"/>
      <c r="AA4229" s="249"/>
      <c r="AB4229" s="256"/>
      <c r="AC4229" s="256"/>
      <c r="AD4229" s="230"/>
      <c r="AE4229" s="251"/>
      <c r="AF4229" s="252"/>
      <c r="AG4229" s="236"/>
      <c r="AH4229" s="253"/>
      <c r="AI4229" s="230"/>
      <c r="AJ4229" s="230"/>
      <c r="AK4229" s="230"/>
      <c r="AL4229" s="230"/>
      <c r="AM4229" s="230"/>
      <c r="AN4229" s="230"/>
      <c r="AO4229" s="230"/>
      <c r="AP4229" s="230"/>
      <c r="AQ4229" s="230"/>
      <c r="AR4229" s="249"/>
      <c r="AS4229" s="230"/>
      <c r="AT4229" s="230"/>
      <c r="AU4229" s="230"/>
      <c r="AV4229" s="230"/>
      <c r="AW4229" s="230"/>
      <c r="AX4229" s="230"/>
      <c r="AY4229" s="230"/>
      <c r="AZ4229" s="230"/>
      <c r="BA4229" s="230"/>
      <c r="BB4229" s="230"/>
      <c r="BC4229" s="230"/>
      <c r="BD4229" s="230"/>
      <c r="BE4229" s="230"/>
      <c r="BF4229" s="230"/>
      <c r="BG4229" s="230"/>
      <c r="BH4229" s="230"/>
      <c r="BI4229" s="230"/>
      <c r="BJ4229" s="230"/>
      <c r="BK4229" s="230"/>
      <c r="BL4229" s="230"/>
      <c r="BM4229" s="230"/>
      <c r="BN4229" s="230"/>
      <c r="BO4229" s="230"/>
      <c r="BP4229" s="230"/>
      <c r="BQ4229" s="230"/>
      <c r="BR4229" s="230"/>
      <c r="BS4229" s="230"/>
      <c r="BT4229" s="230"/>
      <c r="BU4229" s="230"/>
      <c r="BV4229" s="230"/>
      <c r="BW4229" s="230"/>
      <c r="BX4229" s="230"/>
      <c r="BY4229" s="230"/>
      <c r="BZ4229" s="230"/>
      <c r="CA4229" s="230"/>
      <c r="CB4229" s="230"/>
      <c r="CC4229" s="230"/>
      <c r="CD4229" s="230"/>
      <c r="CE4229" s="230"/>
      <c r="CF4229" s="230"/>
      <c r="CG4229" s="230"/>
      <c r="CH4229" s="230"/>
      <c r="CI4229" s="230"/>
      <c r="CJ4229" s="230"/>
    </row>
    <row r="4230" spans="1:88" ht="14.25" customHeight="1">
      <c r="A4230" s="123"/>
      <c r="B4230" s="122"/>
      <c r="C4230" s="123"/>
      <c r="E4230" s="224"/>
      <c r="F4230" s="224"/>
      <c r="G4230" s="224"/>
      <c r="H4230" s="224"/>
      <c r="I4230" s="232"/>
      <c r="J4230" s="224"/>
      <c r="K4230" s="224"/>
      <c r="L4230" s="224"/>
      <c r="M4230" s="233"/>
      <c r="N4230" s="224"/>
      <c r="P4230" s="233"/>
      <c r="Q4230" s="154"/>
      <c r="R4230" s="154"/>
      <c r="S4230" s="154"/>
      <c r="T4230" s="154"/>
      <c r="U4230" s="236"/>
      <c r="V4230" s="225"/>
      <c r="W4230" s="246"/>
      <c r="X4230" s="247"/>
      <c r="Y4230" s="248"/>
      <c r="Z4230" s="249"/>
      <c r="AA4230" s="249"/>
      <c r="AB4230" s="256"/>
      <c r="AC4230" s="256"/>
      <c r="AD4230" s="230"/>
      <c r="AE4230" s="251"/>
      <c r="AF4230" s="252"/>
      <c r="AG4230" s="236"/>
      <c r="AH4230" s="253"/>
      <c r="AI4230" s="230"/>
      <c r="AJ4230" s="230"/>
      <c r="AK4230" s="230"/>
      <c r="AL4230" s="230"/>
      <c r="AM4230" s="230"/>
      <c r="AN4230" s="230"/>
      <c r="AO4230" s="230"/>
      <c r="AP4230" s="230"/>
      <c r="AQ4230" s="230"/>
      <c r="AR4230" s="249"/>
      <c r="AS4230" s="230"/>
      <c r="AT4230" s="230"/>
      <c r="AU4230" s="230"/>
      <c r="AV4230" s="230"/>
      <c r="AW4230" s="230"/>
      <c r="AX4230" s="230"/>
      <c r="AY4230" s="230"/>
      <c r="AZ4230" s="230"/>
      <c r="BA4230" s="230"/>
      <c r="BB4230" s="230"/>
      <c r="BC4230" s="230"/>
      <c r="BD4230" s="230"/>
      <c r="BE4230" s="230"/>
      <c r="BF4230" s="230"/>
      <c r="BG4230" s="230"/>
      <c r="BH4230" s="230"/>
      <c r="BI4230" s="230"/>
      <c r="BJ4230" s="230"/>
      <c r="BK4230" s="230"/>
      <c r="BL4230" s="230"/>
      <c r="BM4230" s="230"/>
      <c r="BN4230" s="230"/>
      <c r="BO4230" s="230"/>
      <c r="BP4230" s="230"/>
      <c r="BQ4230" s="230"/>
      <c r="BR4230" s="230"/>
      <c r="BS4230" s="230"/>
      <c r="BT4230" s="230"/>
      <c r="BU4230" s="230"/>
      <c r="BV4230" s="230"/>
      <c r="BW4230" s="230"/>
      <c r="BX4230" s="230"/>
      <c r="BY4230" s="230"/>
      <c r="BZ4230" s="230"/>
      <c r="CA4230" s="230"/>
      <c r="CB4230" s="230"/>
      <c r="CC4230" s="230"/>
      <c r="CD4230" s="230"/>
      <c r="CE4230" s="230"/>
      <c r="CF4230" s="230"/>
      <c r="CG4230" s="230"/>
      <c r="CH4230" s="230"/>
      <c r="CI4230" s="230"/>
      <c r="CJ4230" s="230"/>
    </row>
    <row r="4231" spans="1:88" ht="14.25" customHeight="1">
      <c r="A4231" s="123"/>
      <c r="B4231" s="122"/>
      <c r="C4231" s="123"/>
      <c r="E4231" s="224"/>
      <c r="F4231" s="224"/>
      <c r="G4231" s="224"/>
      <c r="H4231" s="224"/>
      <c r="I4231" s="232"/>
      <c r="J4231" s="224"/>
      <c r="K4231" s="224"/>
      <c r="L4231" s="224"/>
      <c r="M4231" s="233"/>
      <c r="N4231" s="224"/>
      <c r="P4231" s="233"/>
      <c r="Q4231" s="154"/>
      <c r="R4231" s="154"/>
      <c r="S4231" s="154"/>
      <c r="T4231" s="154"/>
      <c r="U4231" s="236"/>
      <c r="V4231" s="225"/>
      <c r="W4231" s="246"/>
      <c r="X4231" s="247"/>
      <c r="Y4231" s="248"/>
      <c r="Z4231" s="249"/>
      <c r="AA4231" s="249"/>
      <c r="AB4231" s="256"/>
      <c r="AC4231" s="256"/>
      <c r="AD4231" s="230"/>
      <c r="AE4231" s="251"/>
      <c r="AF4231" s="252"/>
      <c r="AG4231" s="236"/>
      <c r="AH4231" s="253"/>
      <c r="AI4231" s="230"/>
      <c r="AJ4231" s="230"/>
      <c r="AK4231" s="230"/>
      <c r="AL4231" s="230"/>
      <c r="AM4231" s="230"/>
      <c r="AN4231" s="230"/>
      <c r="AO4231" s="230"/>
      <c r="AP4231" s="230"/>
      <c r="AQ4231" s="230"/>
      <c r="AR4231" s="249"/>
      <c r="AS4231" s="230"/>
      <c r="AT4231" s="230"/>
      <c r="AU4231" s="230"/>
      <c r="AV4231" s="230"/>
      <c r="AW4231" s="230"/>
      <c r="AX4231" s="230"/>
      <c r="AY4231" s="230"/>
      <c r="AZ4231" s="230"/>
      <c r="BA4231" s="230"/>
      <c r="BB4231" s="230"/>
      <c r="BC4231" s="230"/>
      <c r="BD4231" s="230"/>
      <c r="BE4231" s="230"/>
      <c r="BF4231" s="230"/>
      <c r="BG4231" s="230"/>
      <c r="BH4231" s="230"/>
      <c r="BI4231" s="230"/>
      <c r="BJ4231" s="230"/>
      <c r="BK4231" s="230"/>
      <c r="BL4231" s="230"/>
      <c r="BM4231" s="230"/>
      <c r="BN4231" s="230"/>
      <c r="BO4231" s="230"/>
      <c r="BP4231" s="230"/>
      <c r="BQ4231" s="230"/>
      <c r="BR4231" s="230"/>
      <c r="BS4231" s="230"/>
      <c r="BT4231" s="230"/>
      <c r="BU4231" s="230"/>
      <c r="BV4231" s="230"/>
      <c r="BW4231" s="230"/>
      <c r="BX4231" s="230"/>
      <c r="BY4231" s="230"/>
      <c r="BZ4231" s="230"/>
      <c r="CA4231" s="230"/>
      <c r="CB4231" s="230"/>
      <c r="CC4231" s="230"/>
      <c r="CD4231" s="230"/>
      <c r="CE4231" s="230"/>
      <c r="CF4231" s="230"/>
      <c r="CG4231" s="230"/>
      <c r="CH4231" s="230"/>
      <c r="CI4231" s="230"/>
      <c r="CJ4231" s="230"/>
    </row>
    <row r="4232" spans="1:88" ht="14.25" customHeight="1">
      <c r="A4232" s="123"/>
      <c r="B4232" s="122"/>
      <c r="C4232" s="123"/>
      <c r="E4232" s="224"/>
      <c r="F4232" s="224"/>
      <c r="G4232" s="224"/>
      <c r="H4232" s="224"/>
      <c r="I4232" s="232"/>
      <c r="J4232" s="224"/>
      <c r="K4232" s="224"/>
      <c r="L4232" s="224"/>
      <c r="M4232" s="233"/>
      <c r="N4232" s="224"/>
      <c r="P4232" s="233"/>
      <c r="Q4232" s="154"/>
      <c r="R4232" s="154"/>
      <c r="S4232" s="154"/>
      <c r="T4232" s="154"/>
      <c r="U4232" s="236"/>
      <c r="V4232" s="225"/>
      <c r="W4232" s="246"/>
      <c r="X4232" s="247"/>
      <c r="Y4232" s="248"/>
      <c r="Z4232" s="249"/>
      <c r="AA4232" s="249"/>
      <c r="AB4232" s="256"/>
      <c r="AC4232" s="256"/>
      <c r="AD4232" s="230"/>
      <c r="AE4232" s="251"/>
      <c r="AF4232" s="252"/>
      <c r="AG4232" s="236"/>
      <c r="AH4232" s="253"/>
      <c r="AI4232" s="230"/>
      <c r="AJ4232" s="230"/>
      <c r="AK4232" s="230"/>
      <c r="AL4232" s="230"/>
      <c r="AM4232" s="230"/>
      <c r="AN4232" s="230"/>
      <c r="AO4232" s="230"/>
      <c r="AP4232" s="230"/>
      <c r="AQ4232" s="230"/>
      <c r="AR4232" s="249"/>
      <c r="AS4232" s="230"/>
      <c r="AT4232" s="230"/>
      <c r="AU4232" s="230"/>
      <c r="AV4232" s="230"/>
      <c r="AW4232" s="230"/>
      <c r="AX4232" s="230"/>
      <c r="AY4232" s="230"/>
      <c r="AZ4232" s="230"/>
      <c r="BA4232" s="230"/>
      <c r="BB4232" s="230"/>
      <c r="BC4232" s="230"/>
      <c r="BD4232" s="230"/>
      <c r="BE4232" s="230"/>
      <c r="BF4232" s="230"/>
      <c r="BG4232" s="230"/>
      <c r="BH4232" s="230"/>
      <c r="BI4232" s="230"/>
      <c r="BJ4232" s="230"/>
      <c r="BK4232" s="230"/>
      <c r="BL4232" s="230"/>
      <c r="BM4232" s="230"/>
      <c r="BN4232" s="230"/>
      <c r="BO4232" s="230"/>
      <c r="BP4232" s="230"/>
      <c r="BQ4232" s="230"/>
      <c r="BR4232" s="230"/>
      <c r="BS4232" s="230"/>
      <c r="BT4232" s="230"/>
      <c r="BU4232" s="230"/>
      <c r="BV4232" s="230"/>
      <c r="BW4232" s="230"/>
      <c r="BX4232" s="230"/>
      <c r="BY4232" s="230"/>
      <c r="BZ4232" s="230"/>
      <c r="CA4232" s="230"/>
      <c r="CB4232" s="230"/>
      <c r="CC4232" s="230"/>
      <c r="CD4232" s="230"/>
      <c r="CE4232" s="230"/>
      <c r="CF4232" s="230"/>
      <c r="CG4232" s="230"/>
      <c r="CH4232" s="230"/>
      <c r="CI4232" s="230"/>
      <c r="CJ4232" s="230"/>
    </row>
    <row r="4233" spans="1:88" ht="14.25" customHeight="1">
      <c r="A4233" s="123"/>
      <c r="B4233" s="122"/>
      <c r="C4233" s="123"/>
      <c r="E4233" s="224"/>
      <c r="F4233" s="224"/>
      <c r="G4233" s="224"/>
      <c r="H4233" s="224"/>
      <c r="I4233" s="232"/>
      <c r="J4233" s="224"/>
      <c r="K4233" s="224"/>
      <c r="L4233" s="224"/>
      <c r="M4233" s="233"/>
      <c r="N4233" s="224"/>
      <c r="P4233" s="233"/>
      <c r="Q4233" s="154"/>
      <c r="R4233" s="154"/>
      <c r="S4233" s="154"/>
      <c r="T4233" s="154"/>
      <c r="U4233" s="236"/>
      <c r="V4233" s="225"/>
      <c r="W4233" s="246"/>
      <c r="X4233" s="247"/>
      <c r="Y4233" s="248"/>
      <c r="Z4233" s="249"/>
      <c r="AA4233" s="249"/>
      <c r="AB4233" s="256"/>
      <c r="AC4233" s="256"/>
      <c r="AD4233" s="230"/>
      <c r="AE4233" s="251"/>
      <c r="AF4233" s="252"/>
      <c r="AG4233" s="236"/>
      <c r="AH4233" s="253"/>
      <c r="AI4233" s="230"/>
      <c r="AJ4233" s="230"/>
      <c r="AK4233" s="230"/>
      <c r="AL4233" s="230"/>
      <c r="AM4233" s="230"/>
      <c r="AN4233" s="230"/>
      <c r="AO4233" s="230"/>
      <c r="AP4233" s="230"/>
      <c r="AQ4233" s="230"/>
      <c r="AR4233" s="249"/>
      <c r="AS4233" s="230"/>
      <c r="AT4233" s="230"/>
      <c r="AU4233" s="230"/>
      <c r="AV4233" s="230"/>
      <c r="AW4233" s="230"/>
      <c r="AX4233" s="230"/>
      <c r="AY4233" s="230"/>
      <c r="AZ4233" s="230"/>
      <c r="BA4233" s="230"/>
      <c r="BB4233" s="230"/>
      <c r="BC4233" s="230"/>
      <c r="BD4233" s="230"/>
      <c r="BE4233" s="230"/>
      <c r="BF4233" s="230"/>
      <c r="BG4233" s="230"/>
      <c r="BH4233" s="230"/>
      <c r="BI4233" s="230"/>
      <c r="BJ4233" s="230"/>
      <c r="BK4233" s="230"/>
      <c r="BL4233" s="230"/>
      <c r="BM4233" s="230"/>
      <c r="BN4233" s="230"/>
      <c r="BO4233" s="230"/>
      <c r="BP4233" s="230"/>
      <c r="BQ4233" s="230"/>
      <c r="BR4233" s="230"/>
      <c r="BS4233" s="230"/>
      <c r="BT4233" s="230"/>
      <c r="BU4233" s="230"/>
      <c r="BV4233" s="230"/>
      <c r="BW4233" s="230"/>
      <c r="BX4233" s="230"/>
      <c r="BY4233" s="230"/>
      <c r="BZ4233" s="230"/>
      <c r="CA4233" s="230"/>
      <c r="CB4233" s="230"/>
      <c r="CC4233" s="230"/>
      <c r="CD4233" s="230"/>
      <c r="CE4233" s="230"/>
      <c r="CF4233" s="230"/>
      <c r="CG4233" s="230"/>
      <c r="CH4233" s="230"/>
      <c r="CI4233" s="230"/>
      <c r="CJ4233" s="230"/>
    </row>
    <row r="4234" spans="1:88" ht="14.25" customHeight="1">
      <c r="A4234" s="123"/>
      <c r="B4234" s="122"/>
      <c r="C4234" s="123"/>
      <c r="E4234" s="224"/>
      <c r="F4234" s="224"/>
      <c r="G4234" s="224"/>
      <c r="H4234" s="224"/>
      <c r="I4234" s="232"/>
      <c r="J4234" s="224"/>
      <c r="K4234" s="224"/>
      <c r="L4234" s="224"/>
      <c r="M4234" s="233"/>
      <c r="N4234" s="224"/>
      <c r="P4234" s="233"/>
      <c r="Q4234" s="154"/>
      <c r="R4234" s="154"/>
      <c r="S4234" s="154"/>
      <c r="T4234" s="154"/>
      <c r="U4234" s="236"/>
      <c r="V4234" s="225"/>
      <c r="W4234" s="246"/>
      <c r="X4234" s="247"/>
      <c r="Y4234" s="248"/>
      <c r="Z4234" s="249"/>
      <c r="AA4234" s="249"/>
      <c r="AB4234" s="256"/>
      <c r="AC4234" s="256"/>
      <c r="AD4234" s="230"/>
      <c r="AE4234" s="251"/>
      <c r="AF4234" s="252"/>
      <c r="AG4234" s="236"/>
      <c r="AH4234" s="253"/>
      <c r="AI4234" s="230"/>
      <c r="AJ4234" s="230"/>
      <c r="AK4234" s="230"/>
      <c r="AL4234" s="230"/>
      <c r="AM4234" s="230"/>
      <c r="AN4234" s="230"/>
      <c r="AO4234" s="230"/>
      <c r="AP4234" s="230"/>
      <c r="AQ4234" s="230"/>
      <c r="AR4234" s="249"/>
      <c r="AS4234" s="230"/>
      <c r="AT4234" s="230"/>
      <c r="AU4234" s="230"/>
      <c r="AV4234" s="230"/>
      <c r="AW4234" s="230"/>
      <c r="AX4234" s="230"/>
      <c r="AY4234" s="230"/>
      <c r="AZ4234" s="230"/>
      <c r="BA4234" s="230"/>
      <c r="BB4234" s="230"/>
      <c r="BC4234" s="230"/>
      <c r="BD4234" s="230"/>
      <c r="BE4234" s="230"/>
      <c r="BF4234" s="230"/>
      <c r="BG4234" s="230"/>
      <c r="BH4234" s="230"/>
      <c r="BI4234" s="230"/>
      <c r="BJ4234" s="230"/>
      <c r="BK4234" s="230"/>
      <c r="BL4234" s="230"/>
      <c r="BM4234" s="230"/>
      <c r="BN4234" s="230"/>
      <c r="BO4234" s="230"/>
      <c r="BP4234" s="230"/>
      <c r="BQ4234" s="230"/>
      <c r="BR4234" s="230"/>
      <c r="BS4234" s="230"/>
      <c r="BT4234" s="230"/>
      <c r="BU4234" s="230"/>
      <c r="BV4234" s="230"/>
      <c r="BW4234" s="230"/>
      <c r="BX4234" s="230"/>
      <c r="BY4234" s="230"/>
      <c r="BZ4234" s="230"/>
      <c r="CA4234" s="230"/>
      <c r="CB4234" s="230"/>
      <c r="CC4234" s="230"/>
      <c r="CD4234" s="230"/>
      <c r="CE4234" s="230"/>
      <c r="CF4234" s="230"/>
      <c r="CG4234" s="230"/>
      <c r="CH4234" s="230"/>
      <c r="CI4234" s="230"/>
      <c r="CJ4234" s="230"/>
    </row>
    <row r="4235" spans="1:88" ht="14.25" customHeight="1">
      <c r="A4235" s="123"/>
      <c r="B4235" s="122"/>
      <c r="C4235" s="123"/>
      <c r="E4235" s="224"/>
      <c r="F4235" s="224"/>
      <c r="G4235" s="224"/>
      <c r="H4235" s="224"/>
      <c r="I4235" s="232"/>
      <c r="J4235" s="224"/>
      <c r="K4235" s="224"/>
      <c r="L4235" s="224"/>
      <c r="M4235" s="233"/>
      <c r="N4235" s="224"/>
      <c r="P4235" s="233"/>
      <c r="Q4235" s="154"/>
      <c r="R4235" s="154"/>
      <c r="S4235" s="154"/>
      <c r="T4235" s="154"/>
      <c r="U4235" s="236"/>
      <c r="V4235" s="225"/>
      <c r="W4235" s="246"/>
      <c r="X4235" s="247"/>
      <c r="Y4235" s="248"/>
      <c r="Z4235" s="249"/>
      <c r="AA4235" s="249"/>
      <c r="AB4235" s="256"/>
      <c r="AC4235" s="256"/>
      <c r="AD4235" s="230"/>
      <c r="AE4235" s="251"/>
      <c r="AF4235" s="252"/>
      <c r="AG4235" s="236"/>
      <c r="AH4235" s="253"/>
      <c r="AI4235" s="230"/>
      <c r="AJ4235" s="230"/>
      <c r="AK4235" s="230"/>
      <c r="AL4235" s="230"/>
      <c r="AM4235" s="230"/>
      <c r="AN4235" s="230"/>
      <c r="AO4235" s="230"/>
      <c r="AP4235" s="230"/>
      <c r="AQ4235" s="230"/>
      <c r="AR4235" s="249"/>
      <c r="AS4235" s="230"/>
      <c r="AT4235" s="230"/>
      <c r="AU4235" s="230"/>
      <c r="AV4235" s="230"/>
      <c r="AW4235" s="230"/>
      <c r="AX4235" s="230"/>
      <c r="AY4235" s="230"/>
      <c r="AZ4235" s="230"/>
      <c r="BA4235" s="230"/>
      <c r="BB4235" s="230"/>
      <c r="BC4235" s="230"/>
      <c r="BD4235" s="230"/>
      <c r="BE4235" s="230"/>
      <c r="BF4235" s="230"/>
      <c r="BG4235" s="230"/>
      <c r="BH4235" s="230"/>
      <c r="BI4235" s="230"/>
      <c r="BJ4235" s="230"/>
      <c r="BK4235" s="230"/>
      <c r="BL4235" s="230"/>
      <c r="BM4235" s="230"/>
      <c r="BN4235" s="230"/>
      <c r="BO4235" s="230"/>
      <c r="BP4235" s="230"/>
      <c r="BQ4235" s="230"/>
      <c r="BR4235" s="230"/>
      <c r="BS4235" s="230"/>
      <c r="BT4235" s="230"/>
      <c r="BU4235" s="230"/>
      <c r="BV4235" s="230"/>
      <c r="BW4235" s="230"/>
      <c r="BX4235" s="230"/>
      <c r="BY4235" s="230"/>
      <c r="BZ4235" s="230"/>
      <c r="CA4235" s="230"/>
      <c r="CB4235" s="230"/>
      <c r="CC4235" s="230"/>
      <c r="CD4235" s="230"/>
      <c r="CE4235" s="230"/>
      <c r="CF4235" s="230"/>
      <c r="CG4235" s="230"/>
      <c r="CH4235" s="230"/>
      <c r="CI4235" s="230"/>
      <c r="CJ4235" s="230"/>
    </row>
    <row r="4236" spans="1:88" s="90" customFormat="1" ht="14.25" customHeight="1">
      <c r="A4236" s="413"/>
      <c r="B4236" s="230"/>
      <c r="C4236" s="231"/>
      <c r="D4236" s="224"/>
      <c r="E4236" s="224"/>
      <c r="F4236" s="224"/>
      <c r="G4236" s="224"/>
      <c r="H4236" s="224"/>
      <c r="I4236" s="232"/>
      <c r="J4236" s="224"/>
      <c r="K4236" s="224"/>
      <c r="L4236" s="224"/>
      <c r="M4236" s="233"/>
      <c r="N4236" s="234"/>
      <c r="O4236" s="235"/>
      <c r="P4236" s="233"/>
      <c r="Q4236" s="225"/>
      <c r="R4236" s="154"/>
      <c r="S4236" s="154"/>
      <c r="T4236" s="154"/>
      <c r="U4236" s="236"/>
      <c r="V4236" s="225"/>
      <c r="W4236" s="246"/>
      <c r="X4236" s="247"/>
      <c r="Y4236" s="248"/>
      <c r="Z4236" s="249"/>
      <c r="AA4236" s="249"/>
      <c r="AB4236" s="250"/>
      <c r="AC4236" s="250"/>
      <c r="AD4236" s="230"/>
      <c r="AE4236" s="251"/>
      <c r="AF4236" s="252"/>
      <c r="AG4236" s="236"/>
      <c r="AH4236" s="253"/>
      <c r="AI4236" s="230"/>
      <c r="AJ4236" s="230"/>
      <c r="AK4236" s="230"/>
      <c r="AL4236" s="230"/>
      <c r="AM4236" s="230"/>
      <c r="AN4236" s="230"/>
      <c r="AO4236" s="230"/>
      <c r="AP4236" s="230"/>
      <c r="AQ4236" s="230"/>
      <c r="AR4236" s="249"/>
      <c r="AS4236" s="230"/>
      <c r="AT4236" s="230"/>
      <c r="AU4236" s="230"/>
      <c r="AV4236" s="230"/>
      <c r="AW4236" s="230"/>
      <c r="AX4236" s="230"/>
      <c r="AY4236" s="230"/>
      <c r="AZ4236" s="230"/>
      <c r="BA4236" s="230"/>
      <c r="BB4236" s="230"/>
      <c r="BC4236" s="230"/>
      <c r="BD4236" s="230"/>
      <c r="BE4236" s="230"/>
      <c r="BF4236" s="230"/>
      <c r="BG4236" s="230"/>
      <c r="BH4236" s="230"/>
      <c r="BI4236" s="230"/>
      <c r="BJ4236" s="230"/>
      <c r="BK4236" s="230"/>
      <c r="BL4236" s="230"/>
      <c r="BM4236" s="230"/>
      <c r="BN4236" s="230"/>
      <c r="BO4236" s="230"/>
      <c r="BP4236" s="230"/>
      <c r="BQ4236" s="230"/>
      <c r="BR4236" s="230"/>
      <c r="BS4236" s="230"/>
      <c r="BT4236" s="230"/>
      <c r="BU4236" s="230"/>
      <c r="BV4236" s="230"/>
      <c r="BW4236" s="230"/>
      <c r="BX4236" s="230"/>
      <c r="BY4236" s="230"/>
      <c r="BZ4236" s="230"/>
      <c r="CA4236" s="230"/>
      <c r="CB4236" s="230"/>
      <c r="CC4236" s="230"/>
      <c r="CD4236" s="230"/>
      <c r="CE4236" s="230"/>
      <c r="CF4236" s="230"/>
      <c r="CG4236" s="230"/>
      <c r="CH4236" s="230"/>
      <c r="CI4236" s="230"/>
      <c r="CJ4236" s="230"/>
    </row>
    <row r="4237" spans="1:88" s="90" customFormat="1" ht="14.25" customHeight="1">
      <c r="A4237" s="413"/>
      <c r="B4237" s="230"/>
      <c r="C4237" s="231"/>
      <c r="D4237" s="224"/>
      <c r="E4237" s="224"/>
      <c r="F4237" s="224"/>
      <c r="G4237" s="224"/>
      <c r="H4237" s="224"/>
      <c r="I4237" s="232"/>
      <c r="J4237" s="224"/>
      <c r="K4237" s="224"/>
      <c r="L4237" s="224"/>
      <c r="M4237" s="233"/>
      <c r="N4237" s="234"/>
      <c r="O4237" s="235"/>
      <c r="P4237" s="233"/>
      <c r="Q4237" s="225"/>
      <c r="R4237" s="154"/>
      <c r="S4237" s="154"/>
      <c r="T4237" s="154"/>
      <c r="U4237" s="236"/>
      <c r="V4237" s="225"/>
      <c r="W4237" s="246"/>
      <c r="X4237" s="247"/>
      <c r="Y4237" s="248"/>
      <c r="Z4237" s="249"/>
      <c r="AA4237" s="249"/>
      <c r="AB4237" s="250"/>
      <c r="AC4237" s="250"/>
      <c r="AD4237" s="230"/>
      <c r="AE4237" s="251"/>
      <c r="AF4237" s="252"/>
      <c r="AG4237" s="236"/>
      <c r="AH4237" s="253"/>
      <c r="AI4237" s="230"/>
      <c r="AJ4237" s="230"/>
      <c r="AK4237" s="230"/>
      <c r="AL4237" s="230"/>
      <c r="AM4237" s="230"/>
      <c r="AN4237" s="230"/>
      <c r="AO4237" s="230"/>
      <c r="AP4237" s="230"/>
      <c r="AQ4237" s="230"/>
      <c r="AR4237" s="249"/>
      <c r="AS4237" s="230"/>
      <c r="AT4237" s="230"/>
      <c r="AU4237" s="230"/>
      <c r="AV4237" s="230"/>
      <c r="AW4237" s="230"/>
      <c r="AX4237" s="230"/>
      <c r="AY4237" s="230"/>
      <c r="AZ4237" s="230"/>
      <c r="BA4237" s="230"/>
      <c r="BB4237" s="230"/>
      <c r="BC4237" s="230"/>
      <c r="BD4237" s="230"/>
      <c r="BE4237" s="230"/>
      <c r="BF4237" s="230"/>
      <c r="BG4237" s="230"/>
      <c r="BH4237" s="230"/>
      <c r="BI4237" s="230"/>
      <c r="BJ4237" s="230"/>
      <c r="BK4237" s="230"/>
      <c r="BL4237" s="230"/>
      <c r="BM4237" s="230"/>
      <c r="BN4237" s="230"/>
      <c r="BO4237" s="230"/>
      <c r="BP4237" s="230"/>
      <c r="BQ4237" s="230"/>
      <c r="BR4237" s="230"/>
      <c r="BS4237" s="230"/>
      <c r="BT4237" s="230"/>
      <c r="BU4237" s="230"/>
      <c r="BV4237" s="230"/>
      <c r="BW4237" s="230"/>
      <c r="BX4237" s="230"/>
      <c r="BY4237" s="230"/>
      <c r="BZ4237" s="230"/>
      <c r="CA4237" s="230"/>
      <c r="CB4237" s="230"/>
      <c r="CC4237" s="230"/>
      <c r="CD4237" s="230"/>
      <c r="CE4237" s="230"/>
      <c r="CF4237" s="230"/>
      <c r="CG4237" s="230"/>
      <c r="CH4237" s="230"/>
      <c r="CI4237" s="230"/>
      <c r="CJ4237" s="230"/>
    </row>
    <row r="4238" spans="1:88" s="90" customFormat="1" ht="14.25" customHeight="1">
      <c r="A4238" s="413"/>
      <c r="B4238" s="230"/>
      <c r="C4238" s="231"/>
      <c r="D4238" s="224"/>
      <c r="E4238" s="224"/>
      <c r="F4238" s="224"/>
      <c r="G4238" s="224"/>
      <c r="H4238" s="224"/>
      <c r="I4238" s="232"/>
      <c r="J4238" s="224"/>
      <c r="K4238" s="224"/>
      <c r="L4238" s="224"/>
      <c r="M4238" s="233"/>
      <c r="N4238" s="234"/>
      <c r="O4238" s="235"/>
      <c r="P4238" s="233"/>
      <c r="Q4238" s="225"/>
      <c r="R4238" s="154"/>
      <c r="S4238" s="154"/>
      <c r="T4238" s="154"/>
      <c r="U4238" s="236"/>
      <c r="V4238" s="225"/>
      <c r="W4238" s="246"/>
      <c r="X4238" s="247"/>
      <c r="Y4238" s="248"/>
      <c r="Z4238" s="249"/>
      <c r="AA4238" s="249"/>
      <c r="AB4238" s="250"/>
      <c r="AC4238" s="250"/>
      <c r="AD4238" s="230"/>
      <c r="AE4238" s="251"/>
      <c r="AF4238" s="252"/>
      <c r="AG4238" s="236"/>
      <c r="AH4238" s="253"/>
      <c r="AI4238" s="230"/>
      <c r="AJ4238" s="230"/>
      <c r="AK4238" s="230"/>
      <c r="AL4238" s="230"/>
      <c r="AM4238" s="230"/>
      <c r="AN4238" s="230"/>
      <c r="AO4238" s="230"/>
      <c r="AP4238" s="230"/>
      <c r="AQ4238" s="230"/>
      <c r="AR4238" s="249"/>
      <c r="AS4238" s="230"/>
      <c r="AT4238" s="230"/>
      <c r="AU4238" s="230"/>
      <c r="AV4238" s="230"/>
      <c r="AW4238" s="230"/>
      <c r="AX4238" s="230"/>
      <c r="AY4238" s="230"/>
      <c r="AZ4238" s="230"/>
      <c r="BA4238" s="230"/>
      <c r="BB4238" s="230"/>
      <c r="BC4238" s="230"/>
      <c r="BD4238" s="230"/>
      <c r="BE4238" s="230"/>
      <c r="BF4238" s="230"/>
      <c r="BG4238" s="230"/>
      <c r="BH4238" s="230"/>
      <c r="BI4238" s="230"/>
      <c r="BJ4238" s="230"/>
      <c r="BK4238" s="230"/>
      <c r="BL4238" s="230"/>
      <c r="BM4238" s="230"/>
      <c r="BN4238" s="230"/>
      <c r="BO4238" s="230"/>
      <c r="BP4238" s="230"/>
      <c r="BQ4238" s="230"/>
      <c r="BR4238" s="230"/>
      <c r="BS4238" s="230"/>
      <c r="BT4238" s="230"/>
      <c r="BU4238" s="230"/>
      <c r="BV4238" s="230"/>
      <c r="BW4238" s="230"/>
      <c r="BX4238" s="230"/>
      <c r="BY4238" s="230"/>
      <c r="BZ4238" s="230"/>
      <c r="CA4238" s="230"/>
      <c r="CB4238" s="230"/>
      <c r="CC4238" s="230"/>
      <c r="CD4238" s="230"/>
      <c r="CE4238" s="230"/>
      <c r="CF4238" s="230"/>
      <c r="CG4238" s="230"/>
      <c r="CH4238" s="230"/>
      <c r="CI4238" s="230"/>
      <c r="CJ4238" s="230"/>
    </row>
    <row r="4239" spans="1:88" s="90" customFormat="1" ht="14.25" customHeight="1">
      <c r="A4239" s="413"/>
      <c r="B4239" s="230"/>
      <c r="C4239" s="231"/>
      <c r="D4239" s="224"/>
      <c r="E4239" s="224"/>
      <c r="F4239" s="224"/>
      <c r="G4239" s="224"/>
      <c r="H4239" s="224"/>
      <c r="I4239" s="232"/>
      <c r="J4239" s="224"/>
      <c r="K4239" s="224"/>
      <c r="L4239" s="224"/>
      <c r="M4239" s="233"/>
      <c r="N4239" s="234"/>
      <c r="O4239" s="235"/>
      <c r="P4239" s="233"/>
      <c r="Q4239" s="225"/>
      <c r="R4239" s="154"/>
      <c r="S4239" s="154"/>
      <c r="T4239" s="154"/>
      <c r="U4239" s="236"/>
      <c r="V4239" s="225"/>
      <c r="W4239" s="246"/>
      <c r="X4239" s="247"/>
      <c r="Y4239" s="248"/>
      <c r="Z4239" s="249"/>
      <c r="AA4239" s="249"/>
      <c r="AB4239" s="250"/>
      <c r="AC4239" s="250"/>
      <c r="AD4239" s="230"/>
      <c r="AE4239" s="251"/>
      <c r="AF4239" s="252"/>
      <c r="AG4239" s="236"/>
      <c r="AH4239" s="253"/>
      <c r="AI4239" s="230"/>
      <c r="AJ4239" s="230"/>
      <c r="AK4239" s="230"/>
      <c r="AL4239" s="230"/>
      <c r="AM4239" s="230"/>
      <c r="AN4239" s="230"/>
      <c r="AO4239" s="230"/>
      <c r="AP4239" s="230"/>
      <c r="AQ4239" s="230"/>
      <c r="AR4239" s="249"/>
      <c r="AS4239" s="230"/>
      <c r="AT4239" s="230"/>
      <c r="AU4239" s="230"/>
      <c r="AV4239" s="230"/>
      <c r="AW4239" s="230"/>
      <c r="AX4239" s="230"/>
      <c r="AY4239" s="230"/>
      <c r="AZ4239" s="230"/>
      <c r="BA4239" s="230"/>
      <c r="BB4239" s="230"/>
      <c r="BC4239" s="230"/>
      <c r="BD4239" s="230"/>
      <c r="BE4239" s="230"/>
      <c r="BF4239" s="230"/>
      <c r="BG4239" s="230"/>
      <c r="BH4239" s="230"/>
      <c r="BI4239" s="230"/>
      <c r="BJ4239" s="230"/>
      <c r="BK4239" s="230"/>
      <c r="BL4239" s="230"/>
      <c r="BM4239" s="230"/>
      <c r="BN4239" s="230"/>
      <c r="BO4239" s="230"/>
      <c r="BP4239" s="230"/>
      <c r="BQ4239" s="230"/>
      <c r="BR4239" s="230"/>
      <c r="BS4239" s="230"/>
      <c r="BT4239" s="230"/>
      <c r="BU4239" s="230"/>
      <c r="BV4239" s="230"/>
      <c r="BW4239" s="230"/>
      <c r="BX4239" s="230"/>
      <c r="BY4239" s="230"/>
      <c r="BZ4239" s="230"/>
      <c r="CA4239" s="230"/>
      <c r="CB4239" s="230"/>
      <c r="CC4239" s="230"/>
      <c r="CD4239" s="230"/>
      <c r="CE4239" s="230"/>
      <c r="CF4239" s="230"/>
      <c r="CG4239" s="230"/>
      <c r="CH4239" s="230"/>
      <c r="CI4239" s="230"/>
      <c r="CJ4239" s="230"/>
    </row>
    <row r="4240" spans="1:88" s="90" customFormat="1" ht="14.25" customHeight="1">
      <c r="A4240" s="413"/>
      <c r="B4240" s="230"/>
      <c r="C4240" s="231"/>
      <c r="D4240" s="224"/>
      <c r="E4240" s="224"/>
      <c r="F4240" s="224"/>
      <c r="G4240" s="224"/>
      <c r="H4240" s="224"/>
      <c r="I4240" s="232"/>
      <c r="J4240" s="224"/>
      <c r="K4240" s="224"/>
      <c r="L4240" s="224"/>
      <c r="M4240" s="233"/>
      <c r="N4240" s="234"/>
      <c r="O4240" s="235"/>
      <c r="P4240" s="233"/>
      <c r="Q4240" s="225"/>
      <c r="R4240" s="154"/>
      <c r="S4240" s="154"/>
      <c r="T4240" s="154"/>
      <c r="U4240" s="236"/>
      <c r="V4240" s="225"/>
      <c r="W4240" s="246"/>
      <c r="X4240" s="247"/>
      <c r="Y4240" s="248"/>
      <c r="Z4240" s="249"/>
      <c r="AA4240" s="249"/>
      <c r="AB4240" s="250"/>
      <c r="AC4240" s="250"/>
      <c r="AD4240" s="230"/>
      <c r="AE4240" s="251"/>
      <c r="AF4240" s="252"/>
      <c r="AG4240" s="236"/>
      <c r="AH4240" s="253"/>
      <c r="AI4240" s="230"/>
      <c r="AJ4240" s="230"/>
      <c r="AK4240" s="230"/>
      <c r="AL4240" s="230"/>
      <c r="AM4240" s="230"/>
      <c r="AN4240" s="230"/>
      <c r="AO4240" s="230"/>
      <c r="AP4240" s="230"/>
      <c r="AQ4240" s="230"/>
      <c r="AR4240" s="249"/>
      <c r="AS4240" s="230"/>
      <c r="AT4240" s="230"/>
      <c r="AU4240" s="230"/>
      <c r="AV4240" s="230"/>
      <c r="AW4240" s="230"/>
      <c r="AX4240" s="230"/>
      <c r="AY4240" s="230"/>
      <c r="AZ4240" s="230"/>
      <c r="BA4240" s="230"/>
      <c r="BB4240" s="230"/>
      <c r="BC4240" s="230"/>
      <c r="BD4240" s="230"/>
      <c r="BE4240" s="230"/>
      <c r="BF4240" s="230"/>
      <c r="BG4240" s="230"/>
      <c r="BH4240" s="230"/>
      <c r="BI4240" s="230"/>
      <c r="BJ4240" s="230"/>
      <c r="BK4240" s="230"/>
      <c r="BL4240" s="230"/>
      <c r="BM4240" s="230"/>
      <c r="BN4240" s="230"/>
      <c r="BO4240" s="230"/>
      <c r="BP4240" s="230"/>
      <c r="BQ4240" s="230"/>
      <c r="BR4240" s="230"/>
      <c r="BS4240" s="230"/>
      <c r="BT4240" s="230"/>
      <c r="BU4240" s="230"/>
      <c r="BV4240" s="230"/>
      <c r="BW4240" s="230"/>
      <c r="BX4240" s="230"/>
      <c r="BY4240" s="230"/>
      <c r="BZ4240" s="230"/>
      <c r="CA4240" s="230"/>
      <c r="CB4240" s="230"/>
      <c r="CC4240" s="230"/>
      <c r="CD4240" s="230"/>
      <c r="CE4240" s="230"/>
      <c r="CF4240" s="230"/>
      <c r="CG4240" s="230"/>
      <c r="CH4240" s="230"/>
      <c r="CI4240" s="230"/>
      <c r="CJ4240" s="230"/>
    </row>
    <row r="4241" spans="1:88" s="90" customFormat="1" ht="14.25" customHeight="1">
      <c r="A4241" s="413"/>
      <c r="B4241" s="230"/>
      <c r="C4241" s="231"/>
      <c r="D4241" s="224"/>
      <c r="E4241" s="224"/>
      <c r="F4241" s="224"/>
      <c r="G4241" s="224"/>
      <c r="H4241" s="224"/>
      <c r="I4241" s="232"/>
      <c r="J4241" s="224"/>
      <c r="K4241" s="224"/>
      <c r="L4241" s="224"/>
      <c r="M4241" s="233"/>
      <c r="N4241" s="234"/>
      <c r="O4241" s="235"/>
      <c r="P4241" s="233"/>
      <c r="Q4241" s="225"/>
      <c r="R4241" s="154"/>
      <c r="S4241" s="154"/>
      <c r="T4241" s="154"/>
      <c r="U4241" s="236"/>
      <c r="V4241" s="225"/>
      <c r="W4241" s="246"/>
      <c r="X4241" s="247"/>
      <c r="Y4241" s="248"/>
      <c r="Z4241" s="249"/>
      <c r="AA4241" s="249"/>
      <c r="AB4241" s="250"/>
      <c r="AC4241" s="250"/>
      <c r="AD4241" s="230"/>
      <c r="AE4241" s="251"/>
      <c r="AF4241" s="252"/>
      <c r="AG4241" s="236"/>
      <c r="AH4241" s="253"/>
      <c r="AI4241" s="230"/>
      <c r="AJ4241" s="230"/>
      <c r="AK4241" s="230"/>
      <c r="AL4241" s="230"/>
      <c r="AM4241" s="230"/>
      <c r="AN4241" s="230"/>
      <c r="AO4241" s="230"/>
      <c r="AP4241" s="230"/>
      <c r="AQ4241" s="230"/>
      <c r="AR4241" s="249"/>
      <c r="AS4241" s="230"/>
      <c r="AT4241" s="230"/>
      <c r="AU4241" s="230"/>
      <c r="AV4241" s="230"/>
      <c r="AW4241" s="230"/>
      <c r="AX4241" s="230"/>
      <c r="AY4241" s="230"/>
      <c r="AZ4241" s="230"/>
      <c r="BA4241" s="230"/>
      <c r="BB4241" s="230"/>
      <c r="BC4241" s="230"/>
      <c r="BD4241" s="230"/>
      <c r="BE4241" s="230"/>
      <c r="BF4241" s="230"/>
      <c r="BG4241" s="230"/>
      <c r="BH4241" s="230"/>
      <c r="BI4241" s="230"/>
      <c r="BJ4241" s="230"/>
      <c r="BK4241" s="230"/>
      <c r="BL4241" s="230"/>
      <c r="BM4241" s="230"/>
      <c r="BN4241" s="230"/>
      <c r="BO4241" s="230"/>
      <c r="BP4241" s="230"/>
      <c r="BQ4241" s="230"/>
      <c r="BR4241" s="230"/>
      <c r="BS4241" s="230"/>
      <c r="BT4241" s="230"/>
      <c r="BU4241" s="230"/>
      <c r="BV4241" s="230"/>
      <c r="BW4241" s="230"/>
      <c r="BX4241" s="230"/>
      <c r="BY4241" s="230"/>
      <c r="BZ4241" s="230"/>
      <c r="CA4241" s="230"/>
      <c r="CB4241" s="230"/>
      <c r="CC4241" s="230"/>
      <c r="CD4241" s="230"/>
      <c r="CE4241" s="230"/>
      <c r="CF4241" s="230"/>
      <c r="CG4241" s="230"/>
      <c r="CH4241" s="230"/>
      <c r="CI4241" s="230"/>
      <c r="CJ4241" s="230"/>
    </row>
    <row r="4242" spans="1:88" s="90" customFormat="1" ht="14.25" customHeight="1">
      <c r="A4242" s="413"/>
      <c r="B4242" s="230"/>
      <c r="C4242" s="231"/>
      <c r="D4242" s="224"/>
      <c r="E4242" s="224"/>
      <c r="F4242" s="224"/>
      <c r="G4242" s="224"/>
      <c r="H4242" s="224"/>
      <c r="I4242" s="232"/>
      <c r="J4242" s="224"/>
      <c r="K4242" s="224"/>
      <c r="L4242" s="224"/>
      <c r="M4242" s="233"/>
      <c r="N4242" s="234"/>
      <c r="O4242" s="235"/>
      <c r="P4242" s="233"/>
      <c r="Q4242" s="225"/>
      <c r="R4242" s="154"/>
      <c r="S4242" s="154"/>
      <c r="T4242" s="154"/>
      <c r="U4242" s="236"/>
      <c r="V4242" s="225"/>
      <c r="W4242" s="246"/>
      <c r="X4242" s="247"/>
      <c r="Y4242" s="248"/>
      <c r="Z4242" s="249"/>
      <c r="AA4242" s="249"/>
      <c r="AB4242" s="250"/>
      <c r="AC4242" s="250"/>
      <c r="AD4242" s="230"/>
      <c r="AE4242" s="251"/>
      <c r="AF4242" s="252"/>
      <c r="AG4242" s="236"/>
      <c r="AH4242" s="253"/>
      <c r="AI4242" s="230"/>
      <c r="AJ4242" s="230"/>
      <c r="AK4242" s="230"/>
      <c r="AL4242" s="230"/>
      <c r="AM4242" s="230"/>
      <c r="AN4242" s="230"/>
      <c r="AO4242" s="230"/>
      <c r="AP4242" s="230"/>
      <c r="AQ4242" s="230"/>
      <c r="AR4242" s="249"/>
      <c r="AS4242" s="230"/>
      <c r="AT4242" s="230"/>
      <c r="AU4242" s="230"/>
      <c r="AV4242" s="230"/>
      <c r="AW4242" s="230"/>
      <c r="AX4242" s="230"/>
      <c r="AY4242" s="230"/>
      <c r="AZ4242" s="230"/>
      <c r="BA4242" s="230"/>
      <c r="BB4242" s="230"/>
      <c r="BC4242" s="230"/>
      <c r="BD4242" s="230"/>
      <c r="BE4242" s="230"/>
      <c r="BF4242" s="230"/>
      <c r="BG4242" s="230"/>
      <c r="BH4242" s="230"/>
      <c r="BI4242" s="230"/>
      <c r="BJ4242" s="230"/>
      <c r="BK4242" s="230"/>
      <c r="BL4242" s="230"/>
      <c r="BM4242" s="230"/>
      <c r="BN4242" s="230"/>
      <c r="BO4242" s="230"/>
      <c r="BP4242" s="230"/>
      <c r="BQ4242" s="230"/>
      <c r="BR4242" s="230"/>
      <c r="BS4242" s="230"/>
      <c r="BT4242" s="230"/>
      <c r="BU4242" s="230"/>
      <c r="BV4242" s="230"/>
      <c r="BW4242" s="230"/>
      <c r="BX4242" s="230"/>
      <c r="BY4242" s="230"/>
      <c r="BZ4242" s="230"/>
      <c r="CA4242" s="230"/>
      <c r="CB4242" s="230"/>
      <c r="CC4242" s="230"/>
      <c r="CD4242" s="230"/>
      <c r="CE4242" s="230"/>
      <c r="CF4242" s="230"/>
      <c r="CG4242" s="230"/>
      <c r="CH4242" s="230"/>
      <c r="CI4242" s="230"/>
      <c r="CJ4242" s="230"/>
    </row>
    <row r="4243" spans="1:88" s="90" customFormat="1" ht="14.25" customHeight="1">
      <c r="A4243" s="413"/>
      <c r="B4243" s="230"/>
      <c r="C4243" s="231"/>
      <c r="D4243" s="224"/>
      <c r="E4243" s="224"/>
      <c r="F4243" s="224"/>
      <c r="G4243" s="224"/>
      <c r="H4243" s="224"/>
      <c r="I4243" s="232"/>
      <c r="J4243" s="224"/>
      <c r="K4243" s="224"/>
      <c r="L4243" s="224"/>
      <c r="M4243" s="233"/>
      <c r="N4243" s="234"/>
      <c r="O4243" s="235"/>
      <c r="P4243" s="233"/>
      <c r="Q4243" s="225"/>
      <c r="R4243" s="154"/>
      <c r="S4243" s="154"/>
      <c r="T4243" s="154"/>
      <c r="U4243" s="236"/>
      <c r="V4243" s="225"/>
      <c r="W4243" s="246"/>
      <c r="X4243" s="247"/>
      <c r="Y4243" s="248"/>
      <c r="Z4243" s="249"/>
      <c r="AA4243" s="249"/>
      <c r="AB4243" s="250"/>
      <c r="AC4243" s="250"/>
      <c r="AD4243" s="230"/>
      <c r="AE4243" s="251"/>
      <c r="AF4243" s="252"/>
      <c r="AG4243" s="236"/>
      <c r="AH4243" s="253"/>
      <c r="AI4243" s="230"/>
      <c r="AJ4243" s="230"/>
      <c r="AK4243" s="230"/>
      <c r="AL4243" s="230"/>
      <c r="AM4243" s="230"/>
      <c r="AN4243" s="230"/>
      <c r="AO4243" s="230"/>
      <c r="AP4243" s="230"/>
      <c r="AQ4243" s="230"/>
      <c r="AR4243" s="249"/>
      <c r="AS4243" s="230"/>
      <c r="AT4243" s="230"/>
      <c r="AU4243" s="230"/>
      <c r="AV4243" s="230"/>
      <c r="AW4243" s="230"/>
      <c r="AX4243" s="230"/>
      <c r="AY4243" s="230"/>
      <c r="AZ4243" s="230"/>
      <c r="BA4243" s="230"/>
      <c r="BB4243" s="230"/>
      <c r="BC4243" s="230"/>
      <c r="BD4243" s="230"/>
      <c r="BE4243" s="230"/>
      <c r="BF4243" s="230"/>
      <c r="BG4243" s="230"/>
      <c r="BH4243" s="230"/>
      <c r="BI4243" s="230"/>
      <c r="BJ4243" s="230"/>
      <c r="BK4243" s="230"/>
      <c r="BL4243" s="230"/>
      <c r="BM4243" s="230"/>
      <c r="BN4243" s="230"/>
      <c r="BO4243" s="230"/>
      <c r="BP4243" s="230"/>
      <c r="BQ4243" s="230"/>
      <c r="BR4243" s="230"/>
      <c r="BS4243" s="230"/>
      <c r="BT4243" s="230"/>
      <c r="BU4243" s="230"/>
      <c r="BV4243" s="230"/>
      <c r="BW4243" s="230"/>
      <c r="BX4243" s="230"/>
      <c r="BY4243" s="230"/>
      <c r="BZ4243" s="230"/>
      <c r="CA4243" s="230"/>
      <c r="CB4243" s="230"/>
      <c r="CC4243" s="230"/>
      <c r="CD4243" s="230"/>
      <c r="CE4243" s="230"/>
      <c r="CF4243" s="230"/>
      <c r="CG4243" s="230"/>
      <c r="CH4243" s="230"/>
      <c r="CI4243" s="230"/>
      <c r="CJ4243" s="230"/>
    </row>
    <row r="4244" spans="1:88" s="90" customFormat="1" ht="14.25" customHeight="1">
      <c r="A4244" s="413"/>
      <c r="B4244" s="230"/>
      <c r="C4244" s="231"/>
      <c r="D4244" s="224"/>
      <c r="E4244" s="224"/>
      <c r="F4244" s="224"/>
      <c r="G4244" s="224"/>
      <c r="H4244" s="224"/>
      <c r="I4244" s="232"/>
      <c r="J4244" s="224"/>
      <c r="K4244" s="224"/>
      <c r="L4244" s="224"/>
      <c r="M4244" s="233"/>
      <c r="N4244" s="234"/>
      <c r="O4244" s="235"/>
      <c r="P4244" s="233"/>
      <c r="Q4244" s="225"/>
      <c r="R4244" s="154"/>
      <c r="S4244" s="154"/>
      <c r="T4244" s="154"/>
      <c r="U4244" s="236"/>
      <c r="V4244" s="225"/>
      <c r="W4244" s="246"/>
      <c r="X4244" s="247"/>
      <c r="Y4244" s="248"/>
      <c r="Z4244" s="249"/>
      <c r="AA4244" s="249"/>
      <c r="AB4244" s="250"/>
      <c r="AC4244" s="250"/>
      <c r="AD4244" s="230"/>
      <c r="AE4244" s="251"/>
      <c r="AF4244" s="252"/>
      <c r="AG4244" s="236"/>
      <c r="AH4244" s="253"/>
      <c r="AI4244" s="230"/>
      <c r="AJ4244" s="230"/>
      <c r="AK4244" s="230"/>
      <c r="AL4244" s="230"/>
      <c r="AM4244" s="230"/>
      <c r="AN4244" s="230"/>
      <c r="AO4244" s="230"/>
      <c r="AP4244" s="230"/>
      <c r="AQ4244" s="230"/>
      <c r="AR4244" s="249"/>
      <c r="AS4244" s="230"/>
      <c r="AT4244" s="230"/>
      <c r="AU4244" s="230"/>
      <c r="AV4244" s="230"/>
      <c r="AW4244" s="230"/>
      <c r="AX4244" s="230"/>
      <c r="AY4244" s="230"/>
      <c r="AZ4244" s="230"/>
      <c r="BA4244" s="230"/>
      <c r="BB4244" s="230"/>
      <c r="BC4244" s="230"/>
      <c r="BD4244" s="230"/>
      <c r="BE4244" s="230"/>
      <c r="BF4244" s="230"/>
      <c r="BG4244" s="230"/>
      <c r="BH4244" s="230"/>
      <c r="BI4244" s="230"/>
      <c r="BJ4244" s="230"/>
      <c r="BK4244" s="230"/>
      <c r="BL4244" s="230"/>
      <c r="BM4244" s="230"/>
      <c r="BN4244" s="230"/>
      <c r="BO4244" s="230"/>
      <c r="BP4244" s="230"/>
      <c r="BQ4244" s="230"/>
      <c r="BR4244" s="230"/>
      <c r="BS4244" s="230"/>
      <c r="BT4244" s="230"/>
      <c r="BU4244" s="230"/>
      <c r="BV4244" s="230"/>
      <c r="BW4244" s="230"/>
      <c r="BX4244" s="230"/>
      <c r="BY4244" s="230"/>
      <c r="BZ4244" s="230"/>
      <c r="CA4244" s="230"/>
      <c r="CB4244" s="230"/>
      <c r="CC4244" s="230"/>
      <c r="CD4244" s="230"/>
      <c r="CE4244" s="230"/>
      <c r="CF4244" s="230"/>
      <c r="CG4244" s="230"/>
      <c r="CH4244" s="230"/>
      <c r="CI4244" s="230"/>
      <c r="CJ4244" s="230"/>
    </row>
    <row r="4245" spans="1:88" s="90" customFormat="1" ht="14.25" customHeight="1">
      <c r="A4245" s="413"/>
      <c r="B4245" s="230"/>
      <c r="C4245" s="231"/>
      <c r="D4245" s="224"/>
      <c r="E4245" s="224"/>
      <c r="F4245" s="224"/>
      <c r="G4245" s="224"/>
      <c r="H4245" s="224"/>
      <c r="I4245" s="232"/>
      <c r="J4245" s="224"/>
      <c r="K4245" s="224"/>
      <c r="L4245" s="224"/>
      <c r="M4245" s="233"/>
      <c r="N4245" s="234"/>
      <c r="O4245" s="235"/>
      <c r="P4245" s="233"/>
      <c r="Q4245" s="225"/>
      <c r="R4245" s="154"/>
      <c r="S4245" s="154"/>
      <c r="T4245" s="154"/>
      <c r="U4245" s="236"/>
      <c r="V4245" s="225"/>
      <c r="W4245" s="246"/>
      <c r="X4245" s="247"/>
      <c r="Y4245" s="248"/>
      <c r="Z4245" s="249"/>
      <c r="AA4245" s="249"/>
      <c r="AB4245" s="250"/>
      <c r="AC4245" s="250"/>
      <c r="AD4245" s="230"/>
      <c r="AE4245" s="251"/>
      <c r="AF4245" s="252"/>
      <c r="AG4245" s="236"/>
      <c r="AH4245" s="253"/>
      <c r="AI4245" s="230"/>
      <c r="AJ4245" s="230"/>
      <c r="AK4245" s="230"/>
      <c r="AL4245" s="230"/>
      <c r="AM4245" s="230"/>
      <c r="AN4245" s="230"/>
      <c r="AO4245" s="230"/>
      <c r="AP4245" s="230"/>
      <c r="AQ4245" s="230"/>
      <c r="AR4245" s="249"/>
      <c r="AS4245" s="230"/>
      <c r="AT4245" s="230"/>
      <c r="AU4245" s="230"/>
      <c r="AV4245" s="230"/>
      <c r="AW4245" s="230"/>
      <c r="AX4245" s="230"/>
      <c r="AY4245" s="230"/>
      <c r="AZ4245" s="230"/>
      <c r="BA4245" s="230"/>
      <c r="BB4245" s="230"/>
      <c r="BC4245" s="230"/>
      <c r="BD4245" s="230"/>
      <c r="BE4245" s="230"/>
      <c r="BF4245" s="230"/>
      <c r="BG4245" s="230"/>
      <c r="BH4245" s="230"/>
      <c r="BI4245" s="230"/>
      <c r="BJ4245" s="230"/>
      <c r="BK4245" s="230"/>
      <c r="BL4245" s="230"/>
      <c r="BM4245" s="230"/>
      <c r="BN4245" s="230"/>
      <c r="BO4245" s="230"/>
      <c r="BP4245" s="230"/>
      <c r="BQ4245" s="230"/>
      <c r="BR4245" s="230"/>
      <c r="BS4245" s="230"/>
      <c r="BT4245" s="230"/>
      <c r="BU4245" s="230"/>
      <c r="BV4245" s="230"/>
      <c r="BW4245" s="230"/>
      <c r="BX4245" s="230"/>
      <c r="BY4245" s="230"/>
      <c r="BZ4245" s="230"/>
      <c r="CA4245" s="230"/>
      <c r="CB4245" s="230"/>
      <c r="CC4245" s="230"/>
      <c r="CD4245" s="230"/>
      <c r="CE4245" s="230"/>
      <c r="CF4245" s="230"/>
      <c r="CG4245" s="230"/>
      <c r="CH4245" s="230"/>
      <c r="CI4245" s="230"/>
      <c r="CJ4245" s="230"/>
    </row>
    <row r="4246" spans="1:88" s="90" customFormat="1" ht="14.25" customHeight="1">
      <c r="A4246" s="413"/>
      <c r="B4246" s="230"/>
      <c r="C4246" s="231"/>
      <c r="D4246" s="224"/>
      <c r="E4246" s="224"/>
      <c r="F4246" s="224"/>
      <c r="G4246" s="224"/>
      <c r="H4246" s="224"/>
      <c r="I4246" s="232"/>
      <c r="J4246" s="224"/>
      <c r="K4246" s="224"/>
      <c r="L4246" s="224"/>
      <c r="M4246" s="233"/>
      <c r="N4246" s="234"/>
      <c r="O4246" s="235"/>
      <c r="P4246" s="233"/>
      <c r="Q4246" s="225"/>
      <c r="R4246" s="154"/>
      <c r="S4246" s="154"/>
      <c r="T4246" s="154"/>
      <c r="U4246" s="236"/>
      <c r="V4246" s="225"/>
      <c r="W4246" s="246"/>
      <c r="X4246" s="247"/>
      <c r="Y4246" s="248"/>
      <c r="Z4246" s="249"/>
      <c r="AA4246" s="249"/>
      <c r="AB4246" s="250"/>
      <c r="AC4246" s="250"/>
      <c r="AD4246" s="230"/>
      <c r="AE4246" s="251"/>
      <c r="AF4246" s="252"/>
      <c r="AG4246" s="236"/>
      <c r="AH4246" s="253"/>
      <c r="AI4246" s="230"/>
      <c r="AJ4246" s="230"/>
      <c r="AK4246" s="230"/>
      <c r="AL4246" s="230"/>
      <c r="AM4246" s="230"/>
      <c r="AN4246" s="230"/>
      <c r="AO4246" s="230"/>
      <c r="AP4246" s="230"/>
      <c r="AQ4246" s="230"/>
      <c r="AR4246" s="249"/>
      <c r="AS4246" s="230"/>
      <c r="AT4246" s="230"/>
      <c r="AU4246" s="230"/>
      <c r="AV4246" s="230"/>
      <c r="AW4246" s="230"/>
      <c r="AX4246" s="230"/>
      <c r="AY4246" s="230"/>
      <c r="AZ4246" s="230"/>
      <c r="BA4246" s="230"/>
      <c r="BB4246" s="230"/>
      <c r="BC4246" s="230"/>
      <c r="BD4246" s="230"/>
      <c r="BE4246" s="230"/>
      <c r="BF4246" s="230"/>
      <c r="BG4246" s="230"/>
      <c r="BH4246" s="230"/>
      <c r="BI4246" s="230"/>
      <c r="BJ4246" s="230"/>
      <c r="BK4246" s="230"/>
      <c r="BL4246" s="230"/>
      <c r="BM4246" s="230"/>
      <c r="BN4246" s="230"/>
      <c r="BO4246" s="230"/>
      <c r="BP4246" s="230"/>
      <c r="BQ4246" s="230"/>
      <c r="BR4246" s="230"/>
      <c r="BS4246" s="230"/>
      <c r="BT4246" s="230"/>
      <c r="BU4246" s="230"/>
      <c r="BV4246" s="230"/>
      <c r="BW4246" s="230"/>
      <c r="BX4246" s="230"/>
      <c r="BY4246" s="230"/>
      <c r="BZ4246" s="230"/>
      <c r="CA4246" s="230"/>
      <c r="CB4246" s="230"/>
      <c r="CC4246" s="230"/>
      <c r="CD4246" s="230"/>
      <c r="CE4246" s="230"/>
      <c r="CF4246" s="230"/>
      <c r="CG4246" s="230"/>
      <c r="CH4246" s="230"/>
      <c r="CI4246" s="230"/>
      <c r="CJ4246" s="230"/>
    </row>
    <row r="4247" spans="1:88" s="90" customFormat="1" ht="14.25" customHeight="1">
      <c r="A4247" s="413"/>
      <c r="B4247" s="230"/>
      <c r="C4247" s="231"/>
      <c r="D4247" s="224"/>
      <c r="E4247" s="224"/>
      <c r="F4247" s="224"/>
      <c r="G4247" s="224"/>
      <c r="H4247" s="224"/>
      <c r="I4247" s="232"/>
      <c r="J4247" s="224"/>
      <c r="K4247" s="224"/>
      <c r="L4247" s="224"/>
      <c r="M4247" s="233"/>
      <c r="N4247" s="234"/>
      <c r="O4247" s="235"/>
      <c r="P4247" s="233"/>
      <c r="Q4247" s="225"/>
      <c r="R4247" s="154"/>
      <c r="S4247" s="154"/>
      <c r="T4247" s="154"/>
      <c r="U4247" s="236"/>
      <c r="V4247" s="225"/>
      <c r="W4247" s="246"/>
      <c r="X4247" s="247"/>
      <c r="Y4247" s="248"/>
      <c r="Z4247" s="249"/>
      <c r="AA4247" s="249"/>
      <c r="AB4247" s="250"/>
      <c r="AC4247" s="250"/>
      <c r="AD4247" s="230"/>
      <c r="AE4247" s="251"/>
      <c r="AF4247" s="252"/>
      <c r="AG4247" s="236"/>
      <c r="AH4247" s="253"/>
      <c r="AI4247" s="230"/>
      <c r="AJ4247" s="230"/>
      <c r="AK4247" s="230"/>
      <c r="AL4247" s="230"/>
      <c r="AM4247" s="230"/>
      <c r="AN4247" s="230"/>
      <c r="AO4247" s="230"/>
      <c r="AP4247" s="230"/>
      <c r="AQ4247" s="230"/>
      <c r="AR4247" s="249"/>
      <c r="AS4247" s="230"/>
      <c r="AT4247" s="230"/>
      <c r="AU4247" s="230"/>
      <c r="AV4247" s="230"/>
      <c r="AW4247" s="230"/>
      <c r="AX4247" s="230"/>
      <c r="AY4247" s="230"/>
      <c r="AZ4247" s="230"/>
      <c r="BA4247" s="230"/>
      <c r="BB4247" s="230"/>
      <c r="BC4247" s="230"/>
      <c r="BD4247" s="230"/>
      <c r="BE4247" s="230"/>
      <c r="BF4247" s="230"/>
      <c r="BG4247" s="230"/>
      <c r="BH4247" s="230"/>
      <c r="BI4247" s="230"/>
      <c r="BJ4247" s="230"/>
      <c r="BK4247" s="230"/>
      <c r="BL4247" s="230"/>
      <c r="BM4247" s="230"/>
      <c r="BN4247" s="230"/>
      <c r="BO4247" s="230"/>
      <c r="BP4247" s="230"/>
      <c r="BQ4247" s="230"/>
      <c r="BR4247" s="230"/>
      <c r="BS4247" s="230"/>
      <c r="BT4247" s="230"/>
      <c r="BU4247" s="230"/>
      <c r="BV4247" s="230"/>
      <c r="BW4247" s="230"/>
      <c r="BX4247" s="230"/>
      <c r="BY4247" s="230"/>
      <c r="BZ4247" s="230"/>
      <c r="CA4247" s="230"/>
      <c r="CB4247" s="230"/>
      <c r="CC4247" s="230"/>
      <c r="CD4247" s="230"/>
      <c r="CE4247" s="230"/>
      <c r="CF4247" s="230"/>
      <c r="CG4247" s="230"/>
      <c r="CH4247" s="230"/>
      <c r="CI4247" s="230"/>
      <c r="CJ4247" s="230"/>
    </row>
    <row r="4248" spans="1:88" s="90" customFormat="1" ht="14.25" customHeight="1">
      <c r="A4248" s="413"/>
      <c r="B4248" s="230"/>
      <c r="C4248" s="231"/>
      <c r="D4248" s="224"/>
      <c r="E4248" s="224"/>
      <c r="F4248" s="224"/>
      <c r="G4248" s="224"/>
      <c r="H4248" s="224"/>
      <c r="I4248" s="232"/>
      <c r="J4248" s="224"/>
      <c r="K4248" s="224"/>
      <c r="L4248" s="224"/>
      <c r="M4248" s="233"/>
      <c r="N4248" s="234"/>
      <c r="O4248" s="235"/>
      <c r="P4248" s="233"/>
      <c r="Q4248" s="225"/>
      <c r="R4248" s="154"/>
      <c r="S4248" s="154"/>
      <c r="T4248" s="154"/>
      <c r="U4248" s="236"/>
      <c r="V4248" s="225"/>
      <c r="W4248" s="246"/>
      <c r="X4248" s="247"/>
      <c r="Y4248" s="248"/>
      <c r="Z4248" s="249"/>
      <c r="AA4248" s="249"/>
      <c r="AB4248" s="250"/>
      <c r="AC4248" s="250"/>
      <c r="AD4248" s="230"/>
      <c r="AE4248" s="251"/>
      <c r="AF4248" s="252"/>
      <c r="AG4248" s="236"/>
      <c r="AH4248" s="253"/>
      <c r="AI4248" s="230"/>
      <c r="AJ4248" s="230"/>
      <c r="AK4248" s="230"/>
      <c r="AL4248" s="230"/>
      <c r="AM4248" s="230"/>
      <c r="AN4248" s="230"/>
      <c r="AO4248" s="230"/>
      <c r="AP4248" s="230"/>
      <c r="AQ4248" s="230"/>
      <c r="AR4248" s="249"/>
      <c r="AS4248" s="230"/>
      <c r="AT4248" s="230"/>
      <c r="AU4248" s="230"/>
      <c r="AV4248" s="230"/>
      <c r="AW4248" s="230"/>
      <c r="AX4248" s="230"/>
      <c r="AY4248" s="230"/>
      <c r="AZ4248" s="230"/>
      <c r="BA4248" s="230"/>
      <c r="BB4248" s="230"/>
      <c r="BC4248" s="230"/>
      <c r="BD4248" s="230"/>
      <c r="BE4248" s="230"/>
      <c r="BF4248" s="230"/>
      <c r="BG4248" s="230"/>
      <c r="BH4248" s="230"/>
      <c r="BI4248" s="230"/>
      <c r="BJ4248" s="230"/>
      <c r="BK4248" s="230"/>
      <c r="BL4248" s="230"/>
      <c r="BM4248" s="230"/>
      <c r="BN4248" s="230"/>
      <c r="BO4248" s="230"/>
      <c r="BP4248" s="230"/>
      <c r="BQ4248" s="230"/>
      <c r="BR4248" s="230"/>
      <c r="BS4248" s="230"/>
      <c r="BT4248" s="230"/>
      <c r="BU4248" s="230"/>
      <c r="BV4248" s="230"/>
      <c r="BW4248" s="230"/>
      <c r="BX4248" s="230"/>
      <c r="BY4248" s="230"/>
      <c r="BZ4248" s="230"/>
      <c r="CA4248" s="230"/>
      <c r="CB4248" s="230"/>
      <c r="CC4248" s="230"/>
      <c r="CD4248" s="230"/>
      <c r="CE4248" s="230"/>
      <c r="CF4248" s="230"/>
      <c r="CG4248" s="230"/>
      <c r="CH4248" s="230"/>
      <c r="CI4248" s="230"/>
      <c r="CJ4248" s="230"/>
    </row>
    <row r="4249" spans="1:88" s="90" customFormat="1" ht="14.25" customHeight="1">
      <c r="A4249" s="413"/>
      <c r="B4249" s="230"/>
      <c r="C4249" s="231"/>
      <c r="D4249" s="224"/>
      <c r="E4249" s="224"/>
      <c r="F4249" s="224"/>
      <c r="G4249" s="224"/>
      <c r="H4249" s="224"/>
      <c r="I4249" s="232"/>
      <c r="J4249" s="224"/>
      <c r="K4249" s="224"/>
      <c r="L4249" s="224"/>
      <c r="M4249" s="233"/>
      <c r="N4249" s="234"/>
      <c r="O4249" s="235"/>
      <c r="P4249" s="224"/>
      <c r="Q4249" s="225"/>
      <c r="R4249" s="154"/>
      <c r="S4249" s="154"/>
      <c r="T4249" s="154"/>
      <c r="U4249" s="236"/>
      <c r="V4249" s="225"/>
      <c r="W4249" s="246"/>
      <c r="X4249" s="247"/>
      <c r="Y4249" s="248"/>
      <c r="Z4249" s="249"/>
      <c r="AA4249" s="249"/>
      <c r="AB4249" s="250"/>
      <c r="AC4249" s="250"/>
      <c r="AD4249" s="230"/>
      <c r="AE4249" s="251"/>
      <c r="AF4249" s="252"/>
      <c r="AG4249" s="236"/>
      <c r="AH4249" s="253"/>
      <c r="AI4249" s="230"/>
      <c r="AJ4249" s="230"/>
      <c r="AK4249" s="230"/>
      <c r="AL4249" s="230"/>
      <c r="AM4249" s="230"/>
      <c r="AN4249" s="230"/>
      <c r="AO4249" s="230"/>
      <c r="AP4249" s="230"/>
      <c r="AQ4249" s="230"/>
      <c r="AR4249" s="249"/>
      <c r="AS4249" s="230"/>
      <c r="AT4249" s="230"/>
      <c r="AU4249" s="230"/>
      <c r="AV4249" s="230"/>
      <c r="AW4249" s="230"/>
      <c r="AX4249" s="230"/>
      <c r="AY4249" s="230"/>
      <c r="AZ4249" s="230"/>
      <c r="BA4249" s="230"/>
      <c r="BB4249" s="230"/>
      <c r="BC4249" s="230"/>
      <c r="BD4249" s="230"/>
      <c r="BE4249" s="230"/>
      <c r="BF4249" s="230"/>
      <c r="BG4249" s="230"/>
      <c r="BH4249" s="230"/>
      <c r="BI4249" s="230"/>
      <c r="BJ4249" s="230"/>
      <c r="BK4249" s="230"/>
      <c r="BL4249" s="230"/>
      <c r="BM4249" s="230"/>
      <c r="BN4249" s="230"/>
      <c r="BO4249" s="230"/>
      <c r="BP4249" s="230"/>
      <c r="BQ4249" s="230"/>
      <c r="BR4249" s="230"/>
      <c r="BS4249" s="230"/>
      <c r="BT4249" s="230"/>
      <c r="BU4249" s="230"/>
      <c r="BV4249" s="230"/>
      <c r="BW4249" s="230"/>
      <c r="BX4249" s="230"/>
      <c r="BY4249" s="230"/>
      <c r="BZ4249" s="230"/>
      <c r="CA4249" s="230"/>
      <c r="CB4249" s="230"/>
      <c r="CC4249" s="230"/>
      <c r="CD4249" s="230"/>
      <c r="CE4249" s="230"/>
      <c r="CF4249" s="230"/>
      <c r="CG4249" s="230"/>
      <c r="CH4249" s="230"/>
      <c r="CI4249" s="230"/>
      <c r="CJ4249" s="230"/>
    </row>
    <row r="4250" spans="1:88" s="90" customFormat="1" ht="14.25" customHeight="1">
      <c r="A4250" s="413"/>
      <c r="B4250" s="230"/>
      <c r="C4250" s="231"/>
      <c r="D4250" s="224"/>
      <c r="E4250" s="224"/>
      <c r="F4250" s="224"/>
      <c r="G4250" s="224"/>
      <c r="H4250" s="224"/>
      <c r="I4250" s="232"/>
      <c r="J4250" s="224"/>
      <c r="K4250" s="224"/>
      <c r="L4250" s="224"/>
      <c r="M4250" s="233"/>
      <c r="N4250" s="234"/>
      <c r="O4250" s="235"/>
      <c r="P4250" s="224"/>
      <c r="Q4250" s="225"/>
      <c r="R4250" s="154"/>
      <c r="S4250" s="154"/>
      <c r="T4250" s="154"/>
      <c r="U4250" s="236"/>
      <c r="V4250" s="225"/>
      <c r="W4250" s="246"/>
      <c r="X4250" s="247"/>
      <c r="Y4250" s="248"/>
      <c r="Z4250" s="249"/>
      <c r="AA4250" s="249"/>
      <c r="AB4250" s="250"/>
      <c r="AC4250" s="250"/>
      <c r="AD4250" s="230"/>
      <c r="AE4250" s="251"/>
      <c r="AF4250" s="252"/>
      <c r="AG4250" s="236"/>
      <c r="AH4250" s="253"/>
      <c r="AI4250" s="230"/>
      <c r="AJ4250" s="230"/>
      <c r="AK4250" s="230"/>
      <c r="AL4250" s="230"/>
      <c r="AM4250" s="230"/>
      <c r="AN4250" s="230"/>
      <c r="AO4250" s="230"/>
      <c r="AP4250" s="230"/>
      <c r="AQ4250" s="230"/>
      <c r="AR4250" s="249"/>
      <c r="AS4250" s="230"/>
      <c r="AT4250" s="230"/>
      <c r="AU4250" s="230"/>
      <c r="AV4250" s="230"/>
      <c r="AW4250" s="230"/>
      <c r="AX4250" s="230"/>
      <c r="AY4250" s="230"/>
      <c r="AZ4250" s="230"/>
      <c r="BA4250" s="230"/>
      <c r="BB4250" s="230"/>
      <c r="BC4250" s="230"/>
      <c r="BD4250" s="230"/>
      <c r="BE4250" s="230"/>
      <c r="BF4250" s="230"/>
      <c r="BG4250" s="230"/>
      <c r="BH4250" s="230"/>
      <c r="BI4250" s="230"/>
      <c r="BJ4250" s="230"/>
      <c r="BK4250" s="230"/>
      <c r="BL4250" s="230"/>
      <c r="BM4250" s="230"/>
      <c r="BN4250" s="230"/>
      <c r="BO4250" s="230"/>
      <c r="BP4250" s="230"/>
      <c r="BQ4250" s="230"/>
      <c r="BR4250" s="230"/>
      <c r="BS4250" s="230"/>
      <c r="BT4250" s="230"/>
      <c r="BU4250" s="230"/>
      <c r="BV4250" s="230"/>
      <c r="BW4250" s="230"/>
      <c r="BX4250" s="230"/>
      <c r="BY4250" s="230"/>
      <c r="BZ4250" s="230"/>
      <c r="CA4250" s="230"/>
      <c r="CB4250" s="230"/>
      <c r="CC4250" s="230"/>
      <c r="CD4250" s="230"/>
      <c r="CE4250" s="230"/>
      <c r="CF4250" s="230"/>
      <c r="CG4250" s="230"/>
      <c r="CH4250" s="230"/>
      <c r="CI4250" s="230"/>
      <c r="CJ4250" s="230"/>
    </row>
    <row r="4251" spans="1:88" s="90" customFormat="1" ht="14.25" customHeight="1">
      <c r="A4251" s="413"/>
      <c r="B4251" s="230"/>
      <c r="C4251" s="231"/>
      <c r="D4251" s="224"/>
      <c r="E4251" s="224"/>
      <c r="F4251" s="224"/>
      <c r="G4251" s="224"/>
      <c r="H4251" s="224"/>
      <c r="I4251" s="232"/>
      <c r="J4251" s="224"/>
      <c r="K4251" s="224"/>
      <c r="L4251" s="224"/>
      <c r="M4251" s="233"/>
      <c r="N4251" s="234"/>
      <c r="O4251" s="235"/>
      <c r="P4251" s="224"/>
      <c r="Q4251" s="225"/>
      <c r="R4251" s="154"/>
      <c r="S4251" s="154"/>
      <c r="T4251" s="154"/>
      <c r="U4251" s="236"/>
      <c r="V4251" s="225"/>
      <c r="W4251" s="246"/>
      <c r="X4251" s="247"/>
      <c r="Y4251" s="248"/>
      <c r="Z4251" s="249"/>
      <c r="AA4251" s="249"/>
      <c r="AB4251" s="250"/>
      <c r="AC4251" s="250"/>
      <c r="AD4251" s="230"/>
      <c r="AE4251" s="251"/>
      <c r="AF4251" s="252"/>
      <c r="AG4251" s="236"/>
      <c r="AH4251" s="253"/>
      <c r="AI4251" s="230"/>
      <c r="AJ4251" s="230"/>
      <c r="AK4251" s="230"/>
      <c r="AL4251" s="230"/>
      <c r="AM4251" s="230"/>
      <c r="AN4251" s="230"/>
      <c r="AO4251" s="230"/>
      <c r="AP4251" s="230"/>
      <c r="AQ4251" s="230"/>
      <c r="AR4251" s="249"/>
      <c r="AS4251" s="230"/>
      <c r="AT4251" s="230"/>
      <c r="AU4251" s="230"/>
      <c r="AV4251" s="230"/>
      <c r="AW4251" s="230"/>
      <c r="AX4251" s="230"/>
      <c r="AY4251" s="230"/>
      <c r="AZ4251" s="230"/>
      <c r="BA4251" s="230"/>
      <c r="BB4251" s="230"/>
      <c r="BC4251" s="230"/>
      <c r="BD4251" s="230"/>
      <c r="BE4251" s="230"/>
      <c r="BF4251" s="230"/>
      <c r="BG4251" s="230"/>
      <c r="BH4251" s="230"/>
      <c r="BI4251" s="230"/>
      <c r="BJ4251" s="230"/>
      <c r="BK4251" s="230"/>
      <c r="BL4251" s="230"/>
      <c r="BM4251" s="230"/>
      <c r="BN4251" s="230"/>
      <c r="BO4251" s="230"/>
      <c r="BP4251" s="230"/>
      <c r="BQ4251" s="230"/>
      <c r="BR4251" s="230"/>
      <c r="BS4251" s="230"/>
      <c r="BT4251" s="230"/>
      <c r="BU4251" s="230"/>
      <c r="BV4251" s="230"/>
      <c r="BW4251" s="230"/>
      <c r="BX4251" s="230"/>
      <c r="BY4251" s="230"/>
      <c r="BZ4251" s="230"/>
      <c r="CA4251" s="230"/>
      <c r="CB4251" s="230"/>
      <c r="CC4251" s="230"/>
      <c r="CD4251" s="230"/>
      <c r="CE4251" s="230"/>
      <c r="CF4251" s="230"/>
      <c r="CG4251" s="230"/>
      <c r="CH4251" s="230"/>
      <c r="CI4251" s="230"/>
      <c r="CJ4251" s="230"/>
    </row>
    <row r="4252" spans="1:88" s="90" customFormat="1" ht="14.25" customHeight="1">
      <c r="A4252" s="413"/>
      <c r="B4252" s="230"/>
      <c r="C4252" s="231"/>
      <c r="D4252" s="224"/>
      <c r="E4252" s="224"/>
      <c r="F4252" s="224"/>
      <c r="G4252" s="224"/>
      <c r="H4252" s="224"/>
      <c r="I4252" s="232"/>
      <c r="J4252" s="224"/>
      <c r="K4252" s="224"/>
      <c r="L4252" s="224"/>
      <c r="M4252" s="233"/>
      <c r="N4252" s="234"/>
      <c r="O4252" s="235"/>
      <c r="P4252" s="224"/>
      <c r="Q4252" s="225"/>
      <c r="R4252" s="154"/>
      <c r="S4252" s="154"/>
      <c r="T4252" s="154"/>
      <c r="U4252" s="236"/>
      <c r="V4252" s="225"/>
      <c r="W4252" s="246"/>
      <c r="X4252" s="247"/>
      <c r="Y4252" s="248"/>
      <c r="Z4252" s="249"/>
      <c r="AA4252" s="249"/>
      <c r="AB4252" s="250"/>
      <c r="AC4252" s="250"/>
      <c r="AD4252" s="230"/>
      <c r="AE4252" s="251"/>
      <c r="AF4252" s="252"/>
      <c r="AG4252" s="236"/>
      <c r="AH4252" s="253"/>
      <c r="AI4252" s="230"/>
      <c r="AJ4252" s="230"/>
      <c r="AK4252" s="230"/>
      <c r="AL4252" s="230"/>
      <c r="AM4252" s="230"/>
      <c r="AN4252" s="230"/>
      <c r="AO4252" s="230"/>
      <c r="AP4252" s="230"/>
      <c r="AQ4252" s="230"/>
      <c r="AR4252" s="249"/>
      <c r="AS4252" s="230"/>
      <c r="AT4252" s="230"/>
      <c r="AU4252" s="230"/>
      <c r="AV4252" s="230"/>
      <c r="AW4252" s="230"/>
      <c r="AX4252" s="230"/>
      <c r="AY4252" s="230"/>
      <c r="AZ4252" s="230"/>
      <c r="BA4252" s="230"/>
      <c r="BB4252" s="230"/>
      <c r="BC4252" s="230"/>
      <c r="BD4252" s="230"/>
      <c r="BE4252" s="230"/>
      <c r="BF4252" s="230"/>
      <c r="BG4252" s="230"/>
      <c r="BH4252" s="230"/>
      <c r="BI4252" s="230"/>
      <c r="BJ4252" s="230"/>
      <c r="BK4252" s="230"/>
      <c r="BL4252" s="230"/>
      <c r="BM4252" s="230"/>
      <c r="BN4252" s="230"/>
      <c r="BO4252" s="230"/>
      <c r="BP4252" s="230"/>
      <c r="BQ4252" s="230"/>
      <c r="BR4252" s="230"/>
      <c r="BS4252" s="230"/>
      <c r="BT4252" s="230"/>
      <c r="BU4252" s="230"/>
      <c r="BV4252" s="230"/>
      <c r="BW4252" s="230"/>
      <c r="BX4252" s="230"/>
      <c r="BY4252" s="230"/>
      <c r="BZ4252" s="230"/>
      <c r="CA4252" s="230"/>
      <c r="CB4252" s="230"/>
      <c r="CC4252" s="230"/>
      <c r="CD4252" s="230"/>
      <c r="CE4252" s="230"/>
      <c r="CF4252" s="230"/>
      <c r="CG4252" s="230"/>
      <c r="CH4252" s="230"/>
      <c r="CI4252" s="230"/>
      <c r="CJ4252" s="230"/>
    </row>
    <row r="4253" spans="1:88" s="90" customFormat="1" ht="14.25" customHeight="1">
      <c r="A4253" s="413"/>
      <c r="B4253" s="230"/>
      <c r="C4253" s="231"/>
      <c r="D4253" s="224"/>
      <c r="E4253" s="224"/>
      <c r="F4253" s="224"/>
      <c r="G4253" s="224"/>
      <c r="H4253" s="224"/>
      <c r="I4253" s="232"/>
      <c r="J4253" s="224"/>
      <c r="K4253" s="224"/>
      <c r="L4253" s="224"/>
      <c r="M4253" s="233"/>
      <c r="N4253" s="234"/>
      <c r="O4253" s="235"/>
      <c r="P4253" s="224"/>
      <c r="Q4253" s="225"/>
      <c r="R4253" s="154"/>
      <c r="S4253" s="154"/>
      <c r="T4253" s="154"/>
      <c r="U4253" s="236"/>
      <c r="V4253" s="225"/>
      <c r="W4253" s="246"/>
      <c r="X4253" s="247"/>
      <c r="Y4253" s="248"/>
      <c r="Z4253" s="249"/>
      <c r="AA4253" s="249"/>
      <c r="AB4253" s="250"/>
      <c r="AC4253" s="250"/>
      <c r="AD4253" s="230"/>
      <c r="AE4253" s="251"/>
      <c r="AF4253" s="252"/>
      <c r="AG4253" s="236"/>
      <c r="AH4253" s="253"/>
      <c r="AI4253" s="230"/>
      <c r="AJ4253" s="230"/>
      <c r="AK4253" s="230"/>
      <c r="AL4253" s="230"/>
      <c r="AM4253" s="230"/>
      <c r="AN4253" s="230"/>
      <c r="AO4253" s="230"/>
      <c r="AP4253" s="230"/>
      <c r="AQ4253" s="230"/>
      <c r="AR4253" s="249"/>
      <c r="AS4253" s="230"/>
      <c r="AT4253" s="230"/>
      <c r="AU4253" s="230"/>
      <c r="AV4253" s="230"/>
      <c r="AW4253" s="230"/>
      <c r="AX4253" s="230"/>
      <c r="AY4253" s="230"/>
      <c r="AZ4253" s="230"/>
      <c r="BA4253" s="230"/>
      <c r="BB4253" s="230"/>
      <c r="BC4253" s="230"/>
      <c r="BD4253" s="230"/>
      <c r="BE4253" s="230"/>
      <c r="BF4253" s="230"/>
      <c r="BG4253" s="230"/>
      <c r="BH4253" s="230"/>
      <c r="BI4253" s="230"/>
      <c r="BJ4253" s="230"/>
      <c r="BK4253" s="230"/>
      <c r="BL4253" s="230"/>
      <c r="BM4253" s="230"/>
      <c r="BN4253" s="230"/>
      <c r="BO4253" s="230"/>
      <c r="BP4253" s="230"/>
      <c r="BQ4253" s="230"/>
      <c r="BR4253" s="230"/>
      <c r="BS4253" s="230"/>
      <c r="BT4253" s="230"/>
      <c r="BU4253" s="230"/>
      <c r="BV4253" s="230"/>
      <c r="BW4253" s="230"/>
      <c r="BX4253" s="230"/>
      <c r="BY4253" s="230"/>
      <c r="BZ4253" s="230"/>
      <c r="CA4253" s="230"/>
      <c r="CB4253" s="230"/>
      <c r="CC4253" s="230"/>
      <c r="CD4253" s="230"/>
      <c r="CE4253" s="230"/>
      <c r="CF4253" s="230"/>
      <c r="CG4253" s="230"/>
      <c r="CH4253" s="230"/>
      <c r="CI4253" s="230"/>
      <c r="CJ4253" s="230"/>
    </row>
    <row r="4254" spans="1:88" s="90" customFormat="1" ht="14.25" customHeight="1">
      <c r="A4254" s="413"/>
      <c r="B4254" s="230"/>
      <c r="C4254" s="231"/>
      <c r="D4254" s="224"/>
      <c r="E4254" s="224"/>
      <c r="F4254" s="224"/>
      <c r="G4254" s="224"/>
      <c r="H4254" s="224"/>
      <c r="I4254" s="232"/>
      <c r="J4254" s="224"/>
      <c r="K4254" s="224"/>
      <c r="L4254" s="224"/>
      <c r="M4254" s="233"/>
      <c r="N4254" s="234"/>
      <c r="O4254" s="235"/>
      <c r="P4254" s="224"/>
      <c r="Q4254" s="225"/>
      <c r="R4254" s="154"/>
      <c r="S4254" s="154"/>
      <c r="T4254" s="154"/>
      <c r="U4254" s="236"/>
      <c r="V4254" s="225"/>
      <c r="W4254" s="246"/>
      <c r="X4254" s="247"/>
      <c r="Y4254" s="248"/>
      <c r="Z4254" s="249"/>
      <c r="AA4254" s="249"/>
      <c r="AB4254" s="250"/>
      <c r="AC4254" s="250"/>
      <c r="AD4254" s="230"/>
      <c r="AE4254" s="251"/>
      <c r="AF4254" s="252"/>
      <c r="AG4254" s="236"/>
      <c r="AH4254" s="253"/>
      <c r="AI4254" s="230"/>
      <c r="AJ4254" s="230"/>
      <c r="AK4254" s="230"/>
      <c r="AL4254" s="230"/>
      <c r="AM4254" s="230"/>
      <c r="AN4254" s="230"/>
      <c r="AO4254" s="230"/>
      <c r="AP4254" s="230"/>
      <c r="AQ4254" s="230"/>
      <c r="AR4254" s="249"/>
      <c r="AS4254" s="230"/>
      <c r="AT4254" s="230"/>
      <c r="AU4254" s="230"/>
      <c r="AV4254" s="230"/>
      <c r="AW4254" s="230"/>
      <c r="AX4254" s="230"/>
      <c r="AY4254" s="230"/>
      <c r="AZ4254" s="230"/>
      <c r="BA4254" s="230"/>
      <c r="BB4254" s="230"/>
      <c r="BC4254" s="230"/>
      <c r="BD4254" s="230"/>
      <c r="BE4254" s="230"/>
      <c r="BF4254" s="230"/>
      <c r="BG4254" s="230"/>
      <c r="BH4254" s="230"/>
      <c r="BI4254" s="230"/>
      <c r="BJ4254" s="230"/>
      <c r="BK4254" s="230"/>
      <c r="BL4254" s="230"/>
      <c r="BM4254" s="230"/>
      <c r="BN4254" s="230"/>
      <c r="BO4254" s="230"/>
      <c r="BP4254" s="230"/>
      <c r="BQ4254" s="230"/>
      <c r="BR4254" s="230"/>
      <c r="BS4254" s="230"/>
      <c r="BT4254" s="230"/>
      <c r="BU4254" s="230"/>
      <c r="BV4254" s="230"/>
      <c r="BW4254" s="230"/>
      <c r="BX4254" s="230"/>
      <c r="BY4254" s="230"/>
      <c r="BZ4254" s="230"/>
      <c r="CA4254" s="230"/>
      <c r="CB4254" s="230"/>
      <c r="CC4254" s="230"/>
      <c r="CD4254" s="230"/>
      <c r="CE4254" s="230"/>
      <c r="CF4254" s="230"/>
      <c r="CG4254" s="230"/>
      <c r="CH4254" s="230"/>
      <c r="CI4254" s="230"/>
      <c r="CJ4254" s="230"/>
    </row>
    <row r="4255" spans="1:88" s="90" customFormat="1" ht="14.25" customHeight="1">
      <c r="A4255" s="413"/>
      <c r="B4255" s="230"/>
      <c r="C4255" s="231"/>
      <c r="D4255" s="224"/>
      <c r="E4255" s="224"/>
      <c r="F4255" s="224"/>
      <c r="G4255" s="224"/>
      <c r="H4255" s="224"/>
      <c r="I4255" s="232"/>
      <c r="J4255" s="224"/>
      <c r="K4255" s="224"/>
      <c r="L4255" s="224"/>
      <c r="M4255" s="233"/>
      <c r="N4255" s="234"/>
      <c r="O4255" s="235"/>
      <c r="P4255" s="224"/>
      <c r="Q4255" s="225"/>
      <c r="R4255" s="154"/>
      <c r="S4255" s="154"/>
      <c r="T4255" s="154"/>
      <c r="U4255" s="236"/>
      <c r="V4255" s="225"/>
      <c r="W4255" s="246"/>
      <c r="X4255" s="247"/>
      <c r="Y4255" s="248"/>
      <c r="Z4255" s="249"/>
      <c r="AA4255" s="249"/>
      <c r="AB4255" s="250"/>
      <c r="AC4255" s="250"/>
      <c r="AD4255" s="230"/>
      <c r="AE4255" s="251"/>
      <c r="AF4255" s="252"/>
      <c r="AG4255" s="236"/>
      <c r="AH4255" s="253"/>
      <c r="AI4255" s="230"/>
      <c r="AJ4255" s="230"/>
      <c r="AK4255" s="230"/>
      <c r="AL4255" s="230"/>
      <c r="AM4255" s="230"/>
      <c r="AN4255" s="230"/>
      <c r="AO4255" s="230"/>
      <c r="AP4255" s="230"/>
      <c r="AQ4255" s="230"/>
      <c r="AR4255" s="249"/>
      <c r="AS4255" s="230"/>
      <c r="AT4255" s="230"/>
      <c r="AU4255" s="230"/>
      <c r="AV4255" s="230"/>
      <c r="AW4255" s="230"/>
      <c r="AX4255" s="230"/>
      <c r="AY4255" s="230"/>
      <c r="AZ4255" s="230"/>
      <c r="BA4255" s="230"/>
      <c r="BB4255" s="230"/>
      <c r="BC4255" s="230"/>
      <c r="BD4255" s="230"/>
      <c r="BE4255" s="230"/>
      <c r="BF4255" s="230"/>
      <c r="BG4255" s="230"/>
      <c r="BH4255" s="230"/>
      <c r="BI4255" s="230"/>
      <c r="BJ4255" s="230"/>
      <c r="BK4255" s="230"/>
      <c r="BL4255" s="230"/>
      <c r="BM4255" s="230"/>
      <c r="BN4255" s="230"/>
      <c r="BO4255" s="230"/>
      <c r="BP4255" s="230"/>
      <c r="BQ4255" s="230"/>
      <c r="BR4255" s="230"/>
      <c r="BS4255" s="230"/>
      <c r="BT4255" s="230"/>
      <c r="BU4255" s="230"/>
      <c r="BV4255" s="230"/>
      <c r="BW4255" s="230"/>
      <c r="BX4255" s="230"/>
      <c r="BY4255" s="230"/>
      <c r="BZ4255" s="230"/>
      <c r="CA4255" s="230"/>
      <c r="CB4255" s="230"/>
      <c r="CC4255" s="230"/>
      <c r="CD4255" s="230"/>
      <c r="CE4255" s="230"/>
      <c r="CF4255" s="230"/>
      <c r="CG4255" s="230"/>
      <c r="CH4255" s="230"/>
      <c r="CI4255" s="230"/>
      <c r="CJ4255" s="230"/>
    </row>
    <row r="4256" spans="1:88" s="90" customFormat="1" ht="14.25" customHeight="1">
      <c r="A4256" s="413"/>
      <c r="B4256" s="230"/>
      <c r="C4256" s="231"/>
      <c r="D4256" s="224"/>
      <c r="E4256" s="224"/>
      <c r="F4256" s="224"/>
      <c r="G4256" s="224"/>
      <c r="H4256" s="224"/>
      <c r="I4256" s="232"/>
      <c r="J4256" s="224"/>
      <c r="K4256" s="224"/>
      <c r="L4256" s="224"/>
      <c r="M4256" s="233"/>
      <c r="N4256" s="234"/>
      <c r="O4256" s="235"/>
      <c r="P4256" s="224"/>
      <c r="Q4256" s="225"/>
      <c r="R4256" s="154"/>
      <c r="S4256" s="154"/>
      <c r="T4256" s="154"/>
      <c r="U4256" s="236"/>
      <c r="V4256" s="225"/>
      <c r="W4256" s="246"/>
      <c r="X4256" s="247"/>
      <c r="Y4256" s="248"/>
      <c r="Z4256" s="249"/>
      <c r="AA4256" s="249"/>
      <c r="AB4256" s="250"/>
      <c r="AC4256" s="250"/>
      <c r="AD4256" s="230"/>
      <c r="AE4256" s="251"/>
      <c r="AF4256" s="252"/>
      <c r="AG4256" s="236"/>
      <c r="AH4256" s="253"/>
      <c r="AI4256" s="230"/>
      <c r="AJ4256" s="230"/>
      <c r="AK4256" s="230"/>
      <c r="AL4256" s="230"/>
      <c r="AM4256" s="230"/>
      <c r="AN4256" s="230"/>
      <c r="AO4256" s="230"/>
      <c r="AP4256" s="230"/>
      <c r="AQ4256" s="230"/>
      <c r="AR4256" s="249"/>
      <c r="AS4256" s="230"/>
      <c r="AT4256" s="230"/>
      <c r="AU4256" s="230"/>
      <c r="AV4256" s="230"/>
      <c r="AW4256" s="230"/>
      <c r="AX4256" s="230"/>
      <c r="AY4256" s="230"/>
      <c r="AZ4256" s="230"/>
      <c r="BA4256" s="230"/>
      <c r="BB4256" s="230"/>
      <c r="BC4256" s="230"/>
      <c r="BD4256" s="230"/>
      <c r="BE4256" s="230"/>
      <c r="BF4256" s="230"/>
      <c r="BG4256" s="230"/>
      <c r="BH4256" s="230"/>
      <c r="BI4256" s="230"/>
      <c r="BJ4256" s="230"/>
      <c r="BK4256" s="230"/>
      <c r="BL4256" s="230"/>
      <c r="BM4256" s="230"/>
      <c r="BN4256" s="230"/>
      <c r="BO4256" s="230"/>
      <c r="BP4256" s="230"/>
      <c r="BQ4256" s="230"/>
      <c r="BR4256" s="230"/>
      <c r="BS4256" s="230"/>
      <c r="BT4256" s="230"/>
      <c r="BU4256" s="230"/>
      <c r="BV4256" s="230"/>
      <c r="BW4256" s="230"/>
      <c r="BX4256" s="230"/>
      <c r="BY4256" s="230"/>
      <c r="BZ4256" s="230"/>
      <c r="CA4256" s="230"/>
      <c r="CB4256" s="230"/>
      <c r="CC4256" s="230"/>
      <c r="CD4256" s="230"/>
      <c r="CE4256" s="230"/>
      <c r="CF4256" s="230"/>
      <c r="CG4256" s="230"/>
      <c r="CH4256" s="230"/>
      <c r="CI4256" s="230"/>
      <c r="CJ4256" s="230"/>
    </row>
    <row r="4257" spans="1:88" s="90" customFormat="1" ht="14.25" customHeight="1">
      <c r="A4257" s="413"/>
      <c r="B4257" s="230"/>
      <c r="C4257" s="231"/>
      <c r="D4257" s="224"/>
      <c r="E4257" s="224"/>
      <c r="F4257" s="224"/>
      <c r="G4257" s="224"/>
      <c r="H4257" s="224"/>
      <c r="I4257" s="232"/>
      <c r="J4257" s="224"/>
      <c r="K4257" s="224"/>
      <c r="L4257" s="224"/>
      <c r="M4257" s="233"/>
      <c r="N4257" s="234"/>
      <c r="O4257" s="235"/>
      <c r="P4257" s="224"/>
      <c r="Q4257" s="225"/>
      <c r="R4257" s="154"/>
      <c r="S4257" s="154"/>
      <c r="T4257" s="154"/>
      <c r="U4257" s="236"/>
      <c r="V4257" s="225"/>
      <c r="W4257" s="246"/>
      <c r="X4257" s="247"/>
      <c r="Y4257" s="248"/>
      <c r="Z4257" s="249"/>
      <c r="AA4257" s="249"/>
      <c r="AB4257" s="250"/>
      <c r="AC4257" s="250"/>
      <c r="AD4257" s="230"/>
      <c r="AE4257" s="251"/>
      <c r="AF4257" s="252"/>
      <c r="AG4257" s="236"/>
      <c r="AH4257" s="253"/>
      <c r="AI4257" s="230"/>
      <c r="AJ4257" s="230"/>
      <c r="AK4257" s="230"/>
      <c r="AL4257" s="230"/>
      <c r="AM4257" s="230"/>
      <c r="AN4257" s="230"/>
      <c r="AO4257" s="230"/>
      <c r="AP4257" s="230"/>
      <c r="AQ4257" s="230"/>
      <c r="AR4257" s="249"/>
      <c r="AS4257" s="230"/>
      <c r="AT4257" s="230"/>
      <c r="AU4257" s="230"/>
      <c r="AV4257" s="230"/>
      <c r="AW4257" s="230"/>
      <c r="AX4257" s="230"/>
      <c r="AY4257" s="230"/>
      <c r="AZ4257" s="230"/>
      <c r="BA4257" s="230"/>
      <c r="BB4257" s="230"/>
      <c r="BC4257" s="230"/>
      <c r="BD4257" s="230"/>
      <c r="BE4257" s="230"/>
      <c r="BF4257" s="230"/>
      <c r="BG4257" s="230"/>
      <c r="BH4257" s="230"/>
      <c r="BI4257" s="230"/>
      <c r="BJ4257" s="230"/>
      <c r="BK4257" s="230"/>
      <c r="BL4257" s="230"/>
      <c r="BM4257" s="230"/>
      <c r="BN4257" s="230"/>
      <c r="BO4257" s="230"/>
      <c r="BP4257" s="230"/>
      <c r="BQ4257" s="230"/>
      <c r="BR4257" s="230"/>
      <c r="BS4257" s="230"/>
      <c r="BT4257" s="230"/>
      <c r="BU4257" s="230"/>
      <c r="BV4257" s="230"/>
      <c r="BW4257" s="230"/>
      <c r="BX4257" s="230"/>
      <c r="BY4257" s="230"/>
      <c r="BZ4257" s="230"/>
      <c r="CA4257" s="230"/>
      <c r="CB4257" s="230"/>
      <c r="CC4257" s="230"/>
      <c r="CD4257" s="230"/>
      <c r="CE4257" s="230"/>
      <c r="CF4257" s="230"/>
      <c r="CG4257" s="230"/>
      <c r="CH4257" s="230"/>
      <c r="CI4257" s="230"/>
      <c r="CJ4257" s="230"/>
    </row>
    <row r="4258" spans="1:88" s="90" customFormat="1" ht="14.25" customHeight="1">
      <c r="A4258" s="413"/>
      <c r="B4258" s="230"/>
      <c r="C4258" s="231"/>
      <c r="D4258" s="224"/>
      <c r="E4258" s="224"/>
      <c r="F4258" s="224"/>
      <c r="G4258" s="224"/>
      <c r="H4258" s="224"/>
      <c r="I4258" s="232"/>
      <c r="J4258" s="224"/>
      <c r="K4258" s="224"/>
      <c r="L4258" s="224"/>
      <c r="M4258" s="233"/>
      <c r="N4258" s="234"/>
      <c r="O4258" s="235"/>
      <c r="P4258" s="224"/>
      <c r="Q4258" s="225"/>
      <c r="R4258" s="154"/>
      <c r="S4258" s="154"/>
      <c r="T4258" s="154"/>
      <c r="U4258" s="236"/>
      <c r="V4258" s="225"/>
      <c r="W4258" s="246"/>
      <c r="X4258" s="247"/>
      <c r="Y4258" s="248"/>
      <c r="Z4258" s="249"/>
      <c r="AA4258" s="249"/>
      <c r="AB4258" s="250"/>
      <c r="AC4258" s="250"/>
      <c r="AD4258" s="230"/>
      <c r="AE4258" s="251"/>
      <c r="AF4258" s="252"/>
      <c r="AG4258" s="236"/>
      <c r="AH4258" s="253"/>
      <c r="AI4258" s="230"/>
      <c r="AJ4258" s="230"/>
      <c r="AK4258" s="230"/>
      <c r="AL4258" s="230"/>
      <c r="AM4258" s="230"/>
      <c r="AN4258" s="230"/>
      <c r="AO4258" s="230"/>
      <c r="AP4258" s="230"/>
      <c r="AQ4258" s="230"/>
      <c r="AR4258" s="249"/>
      <c r="AS4258" s="230"/>
      <c r="AT4258" s="230"/>
      <c r="AU4258" s="230"/>
      <c r="AV4258" s="230"/>
      <c r="AW4258" s="230"/>
      <c r="AX4258" s="230"/>
      <c r="AY4258" s="230"/>
      <c r="AZ4258" s="230"/>
      <c r="BA4258" s="230"/>
      <c r="BB4258" s="230"/>
      <c r="BC4258" s="230"/>
      <c r="BD4258" s="230"/>
      <c r="BE4258" s="230"/>
      <c r="BF4258" s="230"/>
      <c r="BG4258" s="230"/>
      <c r="BH4258" s="230"/>
      <c r="BI4258" s="230"/>
      <c r="BJ4258" s="230"/>
      <c r="BK4258" s="230"/>
      <c r="BL4258" s="230"/>
      <c r="BM4258" s="230"/>
      <c r="BN4258" s="230"/>
      <c r="BO4258" s="230"/>
      <c r="BP4258" s="230"/>
      <c r="BQ4258" s="230"/>
      <c r="BR4258" s="230"/>
      <c r="BS4258" s="230"/>
      <c r="BT4258" s="230"/>
      <c r="BU4258" s="230"/>
      <c r="BV4258" s="230"/>
      <c r="BW4258" s="230"/>
      <c r="BX4258" s="230"/>
      <c r="BY4258" s="230"/>
      <c r="BZ4258" s="230"/>
      <c r="CA4258" s="230"/>
      <c r="CB4258" s="230"/>
      <c r="CC4258" s="230"/>
      <c r="CD4258" s="230"/>
      <c r="CE4258" s="230"/>
      <c r="CF4258" s="230"/>
      <c r="CG4258" s="230"/>
      <c r="CH4258" s="230"/>
      <c r="CI4258" s="230"/>
      <c r="CJ4258" s="230"/>
    </row>
    <row r="4259" spans="1:88" s="90" customFormat="1" ht="14.25" customHeight="1">
      <c r="A4259" s="413"/>
      <c r="B4259" s="230"/>
      <c r="C4259" s="231"/>
      <c r="D4259" s="224"/>
      <c r="E4259" s="224"/>
      <c r="F4259" s="224"/>
      <c r="G4259" s="224"/>
      <c r="H4259" s="224"/>
      <c r="I4259" s="232"/>
      <c r="J4259" s="224"/>
      <c r="K4259" s="224"/>
      <c r="L4259" s="224"/>
      <c r="M4259" s="233"/>
      <c r="N4259" s="234"/>
      <c r="O4259" s="235"/>
      <c r="P4259" s="224"/>
      <c r="Q4259" s="225"/>
      <c r="R4259" s="154"/>
      <c r="S4259" s="154"/>
      <c r="T4259" s="154"/>
      <c r="U4259" s="236"/>
      <c r="V4259" s="225"/>
      <c r="W4259" s="246"/>
      <c r="X4259" s="247"/>
      <c r="Y4259" s="248"/>
      <c r="Z4259" s="249"/>
      <c r="AA4259" s="249"/>
      <c r="AB4259" s="250"/>
      <c r="AC4259" s="250"/>
      <c r="AD4259" s="230"/>
      <c r="AE4259" s="251"/>
      <c r="AF4259" s="252"/>
      <c r="AG4259" s="236"/>
      <c r="AH4259" s="253"/>
      <c r="AI4259" s="230"/>
      <c r="AJ4259" s="230"/>
      <c r="AK4259" s="230"/>
      <c r="AL4259" s="230"/>
      <c r="AM4259" s="230"/>
      <c r="AN4259" s="230"/>
      <c r="AO4259" s="230"/>
      <c r="AP4259" s="230"/>
      <c r="AQ4259" s="230"/>
      <c r="AR4259" s="249"/>
      <c r="AS4259" s="230"/>
      <c r="AT4259" s="230"/>
      <c r="AU4259" s="230"/>
      <c r="AV4259" s="230"/>
      <c r="AW4259" s="230"/>
      <c r="AX4259" s="230"/>
      <c r="AY4259" s="230"/>
      <c r="AZ4259" s="230"/>
      <c r="BA4259" s="230"/>
      <c r="BB4259" s="230"/>
      <c r="BC4259" s="230"/>
      <c r="BD4259" s="230"/>
      <c r="BE4259" s="230"/>
      <c r="BF4259" s="230"/>
      <c r="BG4259" s="230"/>
      <c r="BH4259" s="230"/>
      <c r="BI4259" s="230"/>
      <c r="BJ4259" s="230"/>
      <c r="BK4259" s="230"/>
      <c r="BL4259" s="230"/>
      <c r="BM4259" s="230"/>
      <c r="BN4259" s="230"/>
      <c r="BO4259" s="230"/>
      <c r="BP4259" s="230"/>
      <c r="BQ4259" s="230"/>
      <c r="BR4259" s="230"/>
      <c r="BS4259" s="230"/>
      <c r="BT4259" s="230"/>
      <c r="BU4259" s="230"/>
      <c r="BV4259" s="230"/>
      <c r="BW4259" s="230"/>
      <c r="BX4259" s="230"/>
      <c r="BY4259" s="230"/>
      <c r="BZ4259" s="230"/>
      <c r="CA4259" s="230"/>
      <c r="CB4259" s="230"/>
      <c r="CC4259" s="230"/>
      <c r="CD4259" s="230"/>
      <c r="CE4259" s="230"/>
      <c r="CF4259" s="230"/>
      <c r="CG4259" s="230"/>
      <c r="CH4259" s="230"/>
      <c r="CI4259" s="230"/>
      <c r="CJ4259" s="230"/>
    </row>
    <row r="4260" spans="1:88" s="90" customFormat="1" ht="14.25" customHeight="1">
      <c r="A4260" s="413"/>
      <c r="B4260" s="230"/>
      <c r="C4260" s="231"/>
      <c r="D4260" s="224"/>
      <c r="E4260" s="224"/>
      <c r="F4260" s="224"/>
      <c r="G4260" s="224"/>
      <c r="H4260" s="224"/>
      <c r="I4260" s="232"/>
      <c r="J4260" s="224"/>
      <c r="K4260" s="224"/>
      <c r="L4260" s="224"/>
      <c r="M4260" s="233"/>
      <c r="N4260" s="234"/>
      <c r="O4260" s="235"/>
      <c r="P4260" s="224"/>
      <c r="Q4260" s="225"/>
      <c r="R4260" s="154"/>
      <c r="S4260" s="154"/>
      <c r="T4260" s="154"/>
      <c r="U4260" s="236"/>
      <c r="V4260" s="225"/>
      <c r="W4260" s="246"/>
      <c r="X4260" s="247"/>
      <c r="Y4260" s="248"/>
      <c r="Z4260" s="249"/>
      <c r="AA4260" s="249"/>
      <c r="AB4260" s="250"/>
      <c r="AC4260" s="250"/>
      <c r="AD4260" s="230"/>
      <c r="AE4260" s="251"/>
      <c r="AF4260" s="252"/>
      <c r="AG4260" s="236"/>
      <c r="AH4260" s="253"/>
      <c r="AI4260" s="230"/>
      <c r="AJ4260" s="230"/>
      <c r="AK4260" s="230"/>
      <c r="AL4260" s="230"/>
      <c r="AM4260" s="230"/>
      <c r="AN4260" s="230"/>
      <c r="AO4260" s="230"/>
      <c r="AP4260" s="230"/>
      <c r="AQ4260" s="230"/>
      <c r="AR4260" s="249"/>
      <c r="AS4260" s="230"/>
      <c r="AT4260" s="230"/>
      <c r="AU4260" s="230"/>
      <c r="AV4260" s="230"/>
      <c r="AW4260" s="230"/>
      <c r="AX4260" s="230"/>
      <c r="AY4260" s="230"/>
      <c r="AZ4260" s="230"/>
      <c r="BA4260" s="230"/>
      <c r="BB4260" s="230"/>
      <c r="BC4260" s="230"/>
      <c r="BD4260" s="230"/>
      <c r="BE4260" s="230"/>
      <c r="BF4260" s="230"/>
      <c r="BG4260" s="230"/>
      <c r="BH4260" s="230"/>
      <c r="BI4260" s="230"/>
      <c r="BJ4260" s="230"/>
      <c r="BK4260" s="230"/>
      <c r="BL4260" s="230"/>
      <c r="BM4260" s="230"/>
      <c r="BN4260" s="230"/>
      <c r="BO4260" s="230"/>
      <c r="BP4260" s="230"/>
      <c r="BQ4260" s="230"/>
      <c r="BR4260" s="230"/>
      <c r="BS4260" s="230"/>
      <c r="BT4260" s="230"/>
      <c r="BU4260" s="230"/>
      <c r="BV4260" s="230"/>
      <c r="BW4260" s="230"/>
      <c r="BX4260" s="230"/>
      <c r="BY4260" s="230"/>
      <c r="BZ4260" s="230"/>
      <c r="CA4260" s="230"/>
      <c r="CB4260" s="230"/>
      <c r="CC4260" s="230"/>
      <c r="CD4260" s="230"/>
      <c r="CE4260" s="230"/>
      <c r="CF4260" s="230"/>
      <c r="CG4260" s="230"/>
      <c r="CH4260" s="230"/>
      <c r="CI4260" s="230"/>
      <c r="CJ4260" s="230"/>
    </row>
    <row r="4261" spans="1:88" s="90" customFormat="1" ht="14.25" customHeight="1">
      <c r="A4261" s="413"/>
      <c r="B4261" s="230"/>
      <c r="C4261" s="231"/>
      <c r="D4261" s="224"/>
      <c r="E4261" s="224"/>
      <c r="F4261" s="224"/>
      <c r="G4261" s="224"/>
      <c r="H4261" s="224"/>
      <c r="I4261" s="232"/>
      <c r="J4261" s="224"/>
      <c r="K4261" s="224"/>
      <c r="L4261" s="224"/>
      <c r="M4261" s="233"/>
      <c r="N4261" s="234"/>
      <c r="O4261" s="235"/>
      <c r="P4261" s="224"/>
      <c r="Q4261" s="225"/>
      <c r="R4261" s="154"/>
      <c r="S4261" s="154"/>
      <c r="T4261" s="154"/>
      <c r="U4261" s="236"/>
      <c r="V4261" s="225"/>
      <c r="W4261" s="246"/>
      <c r="X4261" s="247"/>
      <c r="Y4261" s="248"/>
      <c r="Z4261" s="249"/>
      <c r="AA4261" s="249"/>
      <c r="AB4261" s="250"/>
      <c r="AC4261" s="250"/>
      <c r="AD4261" s="230"/>
      <c r="AE4261" s="251"/>
      <c r="AF4261" s="252"/>
      <c r="AG4261" s="236"/>
      <c r="AH4261" s="253"/>
      <c r="AI4261" s="230"/>
      <c r="AJ4261" s="230"/>
      <c r="AK4261" s="230"/>
      <c r="AL4261" s="230"/>
      <c r="AM4261" s="230"/>
      <c r="AN4261" s="230"/>
      <c r="AO4261" s="230"/>
      <c r="AP4261" s="230"/>
      <c r="AQ4261" s="230"/>
      <c r="AR4261" s="249"/>
      <c r="AS4261" s="230"/>
      <c r="AT4261" s="230"/>
      <c r="AU4261" s="230"/>
      <c r="AV4261" s="230"/>
      <c r="AW4261" s="230"/>
      <c r="AX4261" s="230"/>
      <c r="AY4261" s="230"/>
      <c r="AZ4261" s="230"/>
      <c r="BA4261" s="230"/>
      <c r="BB4261" s="230"/>
      <c r="BC4261" s="230"/>
      <c r="BD4261" s="230"/>
      <c r="BE4261" s="230"/>
      <c r="BF4261" s="230"/>
      <c r="BG4261" s="230"/>
      <c r="BH4261" s="230"/>
      <c r="BI4261" s="230"/>
      <c r="BJ4261" s="230"/>
      <c r="BK4261" s="230"/>
      <c r="BL4261" s="230"/>
      <c r="BM4261" s="230"/>
      <c r="BN4261" s="230"/>
      <c r="BO4261" s="230"/>
      <c r="BP4261" s="230"/>
      <c r="BQ4261" s="230"/>
      <c r="BR4261" s="230"/>
      <c r="BS4261" s="230"/>
      <c r="BT4261" s="230"/>
      <c r="BU4261" s="230"/>
      <c r="BV4261" s="230"/>
      <c r="BW4261" s="230"/>
      <c r="BX4261" s="230"/>
      <c r="BY4261" s="230"/>
      <c r="BZ4261" s="230"/>
      <c r="CA4261" s="230"/>
      <c r="CB4261" s="230"/>
      <c r="CC4261" s="230"/>
      <c r="CD4261" s="230"/>
      <c r="CE4261" s="230"/>
      <c r="CF4261" s="230"/>
      <c r="CG4261" s="230"/>
      <c r="CH4261" s="230"/>
      <c r="CI4261" s="230"/>
      <c r="CJ4261" s="230"/>
    </row>
    <row r="4262" spans="1:88" s="90" customFormat="1" ht="14.25" customHeight="1">
      <c r="A4262" s="413"/>
      <c r="B4262" s="230"/>
      <c r="C4262" s="231"/>
      <c r="D4262" s="224"/>
      <c r="E4262" s="224"/>
      <c r="F4262" s="224"/>
      <c r="G4262" s="224"/>
      <c r="H4262" s="224"/>
      <c r="I4262" s="232"/>
      <c r="J4262" s="224"/>
      <c r="K4262" s="224"/>
      <c r="L4262" s="224"/>
      <c r="M4262" s="233"/>
      <c r="N4262" s="234"/>
      <c r="O4262" s="235"/>
      <c r="P4262" s="224"/>
      <c r="Q4262" s="225"/>
      <c r="R4262" s="154"/>
      <c r="S4262" s="154"/>
      <c r="T4262" s="154"/>
      <c r="U4262" s="236"/>
      <c r="V4262" s="225"/>
      <c r="W4262" s="246"/>
      <c r="X4262" s="247"/>
      <c r="Y4262" s="248"/>
      <c r="Z4262" s="249"/>
      <c r="AA4262" s="249"/>
      <c r="AB4262" s="250"/>
      <c r="AC4262" s="250"/>
      <c r="AD4262" s="230"/>
      <c r="AE4262" s="251"/>
      <c r="AF4262" s="252"/>
      <c r="AG4262" s="236"/>
      <c r="AH4262" s="253"/>
      <c r="AI4262" s="230"/>
      <c r="AJ4262" s="230"/>
      <c r="AK4262" s="230"/>
      <c r="AL4262" s="230"/>
      <c r="AM4262" s="230"/>
      <c r="AN4262" s="230"/>
      <c r="AO4262" s="230"/>
      <c r="AP4262" s="230"/>
      <c r="AQ4262" s="230"/>
      <c r="AR4262" s="249"/>
      <c r="AS4262" s="230"/>
      <c r="AT4262" s="230"/>
      <c r="AU4262" s="230"/>
      <c r="AV4262" s="230"/>
      <c r="AW4262" s="230"/>
      <c r="AX4262" s="230"/>
      <c r="AY4262" s="230"/>
      <c r="AZ4262" s="230"/>
      <c r="BA4262" s="230"/>
      <c r="BB4262" s="230"/>
      <c r="BC4262" s="230"/>
      <c r="BD4262" s="230"/>
      <c r="BE4262" s="230"/>
      <c r="BF4262" s="230"/>
      <c r="BG4262" s="230"/>
      <c r="BH4262" s="230"/>
      <c r="BI4262" s="230"/>
      <c r="BJ4262" s="230"/>
      <c r="BK4262" s="230"/>
      <c r="BL4262" s="230"/>
      <c r="BM4262" s="230"/>
      <c r="BN4262" s="230"/>
      <c r="BO4262" s="230"/>
      <c r="BP4262" s="230"/>
      <c r="BQ4262" s="230"/>
      <c r="BR4262" s="230"/>
      <c r="BS4262" s="230"/>
      <c r="BT4262" s="230"/>
      <c r="BU4262" s="230"/>
      <c r="BV4262" s="230"/>
      <c r="BW4262" s="230"/>
      <c r="BX4262" s="230"/>
      <c r="BY4262" s="230"/>
      <c r="BZ4262" s="230"/>
      <c r="CA4262" s="230"/>
      <c r="CB4262" s="230"/>
      <c r="CC4262" s="230"/>
      <c r="CD4262" s="230"/>
      <c r="CE4262" s="230"/>
      <c r="CF4262" s="230"/>
      <c r="CG4262" s="230"/>
      <c r="CH4262" s="230"/>
      <c r="CI4262" s="230"/>
      <c r="CJ4262" s="230"/>
    </row>
    <row r="4263" spans="1:88" s="90" customFormat="1" ht="14.25" customHeight="1">
      <c r="A4263" s="413"/>
      <c r="B4263" s="230"/>
      <c r="C4263" s="231"/>
      <c r="D4263" s="224"/>
      <c r="E4263" s="224"/>
      <c r="F4263" s="224"/>
      <c r="G4263" s="224"/>
      <c r="H4263" s="224"/>
      <c r="I4263" s="232"/>
      <c r="J4263" s="224"/>
      <c r="K4263" s="224"/>
      <c r="L4263" s="224"/>
      <c r="M4263" s="233"/>
      <c r="N4263" s="234"/>
      <c r="O4263" s="235"/>
      <c r="P4263" s="224"/>
      <c r="Q4263" s="225"/>
      <c r="R4263" s="154"/>
      <c r="S4263" s="154"/>
      <c r="T4263" s="154"/>
      <c r="U4263" s="236"/>
      <c r="V4263" s="225"/>
      <c r="W4263" s="246"/>
      <c r="X4263" s="247"/>
      <c r="Y4263" s="248"/>
      <c r="Z4263" s="249"/>
      <c r="AA4263" s="249"/>
      <c r="AB4263" s="250"/>
      <c r="AC4263" s="250"/>
      <c r="AD4263" s="230"/>
      <c r="AE4263" s="251"/>
      <c r="AF4263" s="252"/>
      <c r="AG4263" s="236"/>
      <c r="AH4263" s="253"/>
      <c r="AI4263" s="230"/>
      <c r="AJ4263" s="230"/>
      <c r="AK4263" s="230"/>
      <c r="AL4263" s="230"/>
      <c r="AM4263" s="230"/>
      <c r="AN4263" s="230"/>
      <c r="AO4263" s="230"/>
      <c r="AP4263" s="230"/>
      <c r="AQ4263" s="230"/>
      <c r="AR4263" s="249"/>
      <c r="AS4263" s="230"/>
      <c r="AT4263" s="230"/>
      <c r="AU4263" s="230"/>
      <c r="AV4263" s="230"/>
      <c r="AW4263" s="230"/>
      <c r="AX4263" s="230"/>
      <c r="AY4263" s="230"/>
      <c r="AZ4263" s="230"/>
      <c r="BA4263" s="230"/>
      <c r="BB4263" s="230"/>
      <c r="BC4263" s="230"/>
      <c r="BD4263" s="230"/>
      <c r="BE4263" s="230"/>
      <c r="BF4263" s="230"/>
      <c r="BG4263" s="230"/>
      <c r="BH4263" s="230"/>
      <c r="BI4263" s="230"/>
      <c r="BJ4263" s="230"/>
      <c r="BK4263" s="230"/>
      <c r="BL4263" s="230"/>
      <c r="BM4263" s="230"/>
      <c r="BN4263" s="230"/>
      <c r="BO4263" s="230"/>
      <c r="BP4263" s="230"/>
      <c r="BQ4263" s="230"/>
      <c r="BR4263" s="230"/>
      <c r="BS4263" s="230"/>
      <c r="BT4263" s="230"/>
      <c r="BU4263" s="230"/>
      <c r="BV4263" s="230"/>
      <c r="BW4263" s="230"/>
      <c r="BX4263" s="230"/>
      <c r="BY4263" s="230"/>
      <c r="BZ4263" s="230"/>
      <c r="CA4263" s="230"/>
      <c r="CB4263" s="230"/>
      <c r="CC4263" s="230"/>
      <c r="CD4263" s="230"/>
      <c r="CE4263" s="230"/>
      <c r="CF4263" s="230"/>
      <c r="CG4263" s="230"/>
      <c r="CH4263" s="230"/>
      <c r="CI4263" s="230"/>
      <c r="CJ4263" s="230"/>
    </row>
    <row r="4264" spans="1:88" s="90" customFormat="1" ht="14.25" customHeight="1">
      <c r="A4264" s="413"/>
      <c r="B4264" s="230"/>
      <c r="C4264" s="231"/>
      <c r="D4264" s="224"/>
      <c r="E4264" s="224"/>
      <c r="F4264" s="224"/>
      <c r="G4264" s="224"/>
      <c r="H4264" s="224"/>
      <c r="I4264" s="232"/>
      <c r="J4264" s="224"/>
      <c r="K4264" s="224"/>
      <c r="L4264" s="224"/>
      <c r="M4264" s="233"/>
      <c r="N4264" s="234"/>
      <c r="O4264" s="235"/>
      <c r="P4264" s="224"/>
      <c r="Q4264" s="225"/>
      <c r="R4264" s="154"/>
      <c r="S4264" s="154"/>
      <c r="T4264" s="154"/>
      <c r="U4264" s="236"/>
      <c r="V4264" s="225"/>
      <c r="W4264" s="246"/>
      <c r="X4264" s="247"/>
      <c r="Y4264" s="248"/>
      <c r="Z4264" s="249"/>
      <c r="AA4264" s="249"/>
      <c r="AB4264" s="250"/>
      <c r="AC4264" s="250"/>
      <c r="AD4264" s="230"/>
      <c r="AE4264" s="251"/>
      <c r="AF4264" s="252"/>
      <c r="AG4264" s="236"/>
      <c r="AH4264" s="253"/>
      <c r="AI4264" s="230"/>
      <c r="AJ4264" s="230"/>
      <c r="AK4264" s="230"/>
      <c r="AL4264" s="230"/>
      <c r="AM4264" s="230"/>
      <c r="AN4264" s="230"/>
      <c r="AO4264" s="230"/>
      <c r="AP4264" s="230"/>
      <c r="AQ4264" s="230"/>
      <c r="AR4264" s="249"/>
      <c r="AS4264" s="230"/>
      <c r="AT4264" s="230"/>
      <c r="AU4264" s="230"/>
      <c r="AV4264" s="230"/>
      <c r="AW4264" s="230"/>
      <c r="AX4264" s="230"/>
      <c r="AY4264" s="230"/>
      <c r="AZ4264" s="230"/>
      <c r="BA4264" s="230"/>
      <c r="BB4264" s="230"/>
      <c r="BC4264" s="230"/>
      <c r="BD4264" s="230"/>
      <c r="BE4264" s="230"/>
      <c r="BF4264" s="230"/>
      <c r="BG4264" s="230"/>
      <c r="BH4264" s="230"/>
      <c r="BI4264" s="230"/>
      <c r="BJ4264" s="230"/>
      <c r="BK4264" s="230"/>
      <c r="BL4264" s="230"/>
      <c r="BM4264" s="230"/>
      <c r="BN4264" s="230"/>
      <c r="BO4264" s="230"/>
      <c r="BP4264" s="230"/>
      <c r="BQ4264" s="230"/>
      <c r="BR4264" s="230"/>
      <c r="BS4264" s="230"/>
      <c r="BT4264" s="230"/>
      <c r="BU4264" s="230"/>
      <c r="BV4264" s="230"/>
      <c r="BW4264" s="230"/>
      <c r="BX4264" s="230"/>
      <c r="BY4264" s="230"/>
      <c r="BZ4264" s="230"/>
      <c r="CA4264" s="230"/>
      <c r="CB4264" s="230"/>
      <c r="CC4264" s="230"/>
      <c r="CD4264" s="230"/>
      <c r="CE4264" s="230"/>
      <c r="CF4264" s="230"/>
      <c r="CG4264" s="230"/>
      <c r="CH4264" s="230"/>
      <c r="CI4264" s="230"/>
      <c r="CJ4264" s="230"/>
    </row>
    <row r="4265" spans="1:88" s="90" customFormat="1" ht="14.25" customHeight="1">
      <c r="A4265" s="413"/>
      <c r="B4265" s="230"/>
      <c r="C4265" s="231"/>
      <c r="D4265" s="224"/>
      <c r="E4265" s="224"/>
      <c r="F4265" s="224"/>
      <c r="G4265" s="224"/>
      <c r="H4265" s="224"/>
      <c r="I4265" s="232"/>
      <c r="J4265" s="224"/>
      <c r="K4265" s="224"/>
      <c r="L4265" s="224"/>
      <c r="M4265" s="233"/>
      <c r="N4265" s="234"/>
      <c r="O4265" s="235"/>
      <c r="P4265" s="224"/>
      <c r="Q4265" s="225"/>
      <c r="R4265" s="154"/>
      <c r="S4265" s="154"/>
      <c r="T4265" s="154"/>
      <c r="U4265" s="236"/>
      <c r="V4265" s="225"/>
      <c r="W4265" s="246"/>
      <c r="X4265" s="247"/>
      <c r="Y4265" s="248"/>
      <c r="Z4265" s="249"/>
      <c r="AA4265" s="249"/>
      <c r="AB4265" s="250"/>
      <c r="AC4265" s="250"/>
      <c r="AD4265" s="230"/>
      <c r="AE4265" s="251"/>
      <c r="AF4265" s="252"/>
      <c r="AG4265" s="236"/>
      <c r="AH4265" s="253"/>
      <c r="AI4265" s="230"/>
      <c r="AJ4265" s="230"/>
      <c r="AK4265" s="230"/>
      <c r="AL4265" s="230"/>
      <c r="AM4265" s="230"/>
      <c r="AN4265" s="230"/>
      <c r="AO4265" s="230"/>
      <c r="AP4265" s="230"/>
      <c r="AQ4265" s="230"/>
      <c r="AR4265" s="249"/>
      <c r="AS4265" s="230"/>
      <c r="AT4265" s="230"/>
      <c r="AU4265" s="230"/>
      <c r="AV4265" s="230"/>
      <c r="AW4265" s="230"/>
      <c r="AX4265" s="230"/>
      <c r="AY4265" s="230"/>
      <c r="AZ4265" s="230"/>
      <c r="BA4265" s="230"/>
      <c r="BB4265" s="230"/>
      <c r="BC4265" s="230"/>
      <c r="BD4265" s="230"/>
      <c r="BE4265" s="230"/>
      <c r="BF4265" s="230"/>
      <c r="BG4265" s="230"/>
      <c r="BH4265" s="230"/>
      <c r="BI4265" s="230"/>
      <c r="BJ4265" s="230"/>
      <c r="BK4265" s="230"/>
      <c r="BL4265" s="230"/>
      <c r="BM4265" s="230"/>
      <c r="BN4265" s="230"/>
      <c r="BO4265" s="230"/>
      <c r="BP4265" s="230"/>
      <c r="BQ4265" s="230"/>
      <c r="BR4265" s="230"/>
      <c r="BS4265" s="230"/>
      <c r="BT4265" s="230"/>
      <c r="BU4265" s="230"/>
      <c r="BV4265" s="230"/>
      <c r="BW4265" s="230"/>
      <c r="BX4265" s="230"/>
      <c r="BY4265" s="230"/>
      <c r="BZ4265" s="230"/>
      <c r="CA4265" s="230"/>
      <c r="CB4265" s="230"/>
      <c r="CC4265" s="230"/>
      <c r="CD4265" s="230"/>
      <c r="CE4265" s="230"/>
      <c r="CF4265" s="230"/>
      <c r="CG4265" s="230"/>
      <c r="CH4265" s="230"/>
      <c r="CI4265" s="230"/>
      <c r="CJ4265" s="230"/>
    </row>
    <row r="4266" spans="1:88" s="90" customFormat="1" ht="14.25" customHeight="1">
      <c r="A4266" s="413"/>
      <c r="B4266" s="230"/>
      <c r="C4266" s="231"/>
      <c r="D4266" s="224"/>
      <c r="E4266" s="224"/>
      <c r="F4266" s="224"/>
      <c r="G4266" s="224"/>
      <c r="H4266" s="224"/>
      <c r="I4266" s="232"/>
      <c r="J4266" s="224"/>
      <c r="K4266" s="224"/>
      <c r="L4266" s="224"/>
      <c r="M4266" s="233"/>
      <c r="N4266" s="234"/>
      <c r="O4266" s="235"/>
      <c r="P4266" s="224"/>
      <c r="Q4266" s="225"/>
      <c r="R4266" s="154"/>
      <c r="S4266" s="154"/>
      <c r="T4266" s="154"/>
      <c r="U4266" s="236"/>
      <c r="V4266" s="225"/>
      <c r="W4266" s="246"/>
      <c r="X4266" s="247"/>
      <c r="Y4266" s="248"/>
      <c r="Z4266" s="249"/>
      <c r="AA4266" s="249"/>
      <c r="AB4266" s="250"/>
      <c r="AC4266" s="250"/>
      <c r="AD4266" s="230"/>
      <c r="AE4266" s="251"/>
      <c r="AF4266" s="252"/>
      <c r="AG4266" s="236"/>
      <c r="AH4266" s="253"/>
      <c r="AI4266" s="230"/>
      <c r="AJ4266" s="230"/>
      <c r="AK4266" s="230"/>
      <c r="AL4266" s="230"/>
      <c r="AM4266" s="230"/>
      <c r="AN4266" s="230"/>
      <c r="AO4266" s="230"/>
      <c r="AP4266" s="230"/>
      <c r="AQ4266" s="230"/>
      <c r="AR4266" s="249"/>
      <c r="AS4266" s="230"/>
      <c r="AT4266" s="230"/>
      <c r="AU4266" s="230"/>
      <c r="AV4266" s="230"/>
      <c r="AW4266" s="230"/>
      <c r="AX4266" s="230"/>
      <c r="AY4266" s="230"/>
      <c r="AZ4266" s="230"/>
      <c r="BA4266" s="230"/>
      <c r="BB4266" s="230"/>
      <c r="BC4266" s="230"/>
      <c r="BD4266" s="230"/>
      <c r="BE4266" s="230"/>
      <c r="BF4266" s="230"/>
      <c r="BG4266" s="230"/>
      <c r="BH4266" s="230"/>
      <c r="BI4266" s="230"/>
      <c r="BJ4266" s="230"/>
      <c r="BK4266" s="230"/>
      <c r="BL4266" s="230"/>
      <c r="BM4266" s="230"/>
      <c r="BN4266" s="230"/>
      <c r="BO4266" s="230"/>
      <c r="BP4266" s="230"/>
      <c r="BQ4266" s="230"/>
      <c r="BR4266" s="230"/>
      <c r="BS4266" s="230"/>
      <c r="BT4266" s="230"/>
      <c r="BU4266" s="230"/>
      <c r="BV4266" s="230"/>
      <c r="BW4266" s="230"/>
      <c r="BX4266" s="230"/>
      <c r="BY4266" s="230"/>
      <c r="BZ4266" s="230"/>
      <c r="CA4266" s="230"/>
      <c r="CB4266" s="230"/>
      <c r="CC4266" s="230"/>
      <c r="CD4266" s="230"/>
      <c r="CE4266" s="230"/>
      <c r="CF4266" s="230"/>
      <c r="CG4266" s="230"/>
      <c r="CH4266" s="230"/>
      <c r="CI4266" s="230"/>
      <c r="CJ4266" s="230"/>
    </row>
    <row r="4267" spans="1:88" s="90" customFormat="1" ht="14.25" customHeight="1">
      <c r="A4267" s="413"/>
      <c r="B4267" s="230"/>
      <c r="C4267" s="231"/>
      <c r="D4267" s="224"/>
      <c r="E4267" s="224"/>
      <c r="F4267" s="224"/>
      <c r="G4267" s="224"/>
      <c r="H4267" s="224"/>
      <c r="I4267" s="232"/>
      <c r="J4267" s="224"/>
      <c r="K4267" s="224"/>
      <c r="L4267" s="224"/>
      <c r="M4267" s="233"/>
      <c r="N4267" s="234"/>
      <c r="O4267" s="235"/>
      <c r="P4267" s="224"/>
      <c r="Q4267" s="225"/>
      <c r="R4267" s="154"/>
      <c r="S4267" s="154"/>
      <c r="T4267" s="154"/>
      <c r="U4267" s="236"/>
      <c r="V4267" s="225"/>
      <c r="W4267" s="246"/>
      <c r="X4267" s="247"/>
      <c r="Y4267" s="248"/>
      <c r="Z4267" s="249"/>
      <c r="AA4267" s="249"/>
      <c r="AB4267" s="250"/>
      <c r="AC4267" s="250"/>
      <c r="AD4267" s="230"/>
      <c r="AE4267" s="251"/>
      <c r="AF4267" s="252"/>
      <c r="AG4267" s="236"/>
      <c r="AH4267" s="253"/>
      <c r="AI4267" s="230"/>
      <c r="AJ4267" s="230"/>
      <c r="AK4267" s="230"/>
      <c r="AL4267" s="230"/>
      <c r="AM4267" s="230"/>
      <c r="AN4267" s="230"/>
      <c r="AO4267" s="230"/>
      <c r="AP4267" s="230"/>
      <c r="AQ4267" s="230"/>
      <c r="AR4267" s="249"/>
      <c r="AS4267" s="230"/>
      <c r="AT4267" s="230"/>
      <c r="AU4267" s="230"/>
      <c r="AV4267" s="230"/>
      <c r="AW4267" s="230"/>
      <c r="AX4267" s="230"/>
      <c r="AY4267" s="230"/>
      <c r="AZ4267" s="230"/>
      <c r="BA4267" s="230"/>
      <c r="BB4267" s="230"/>
      <c r="BC4267" s="230"/>
      <c r="BD4267" s="230"/>
      <c r="BE4267" s="230"/>
      <c r="BF4267" s="230"/>
      <c r="BG4267" s="230"/>
      <c r="BH4267" s="230"/>
      <c r="BI4267" s="230"/>
      <c r="BJ4267" s="230"/>
      <c r="BK4267" s="230"/>
      <c r="BL4267" s="230"/>
      <c r="BM4267" s="230"/>
      <c r="BN4267" s="230"/>
      <c r="BO4267" s="230"/>
      <c r="BP4267" s="230"/>
      <c r="BQ4267" s="230"/>
      <c r="BR4267" s="230"/>
      <c r="BS4267" s="230"/>
      <c r="BT4267" s="230"/>
      <c r="BU4267" s="230"/>
      <c r="BV4267" s="230"/>
      <c r="BW4267" s="230"/>
      <c r="BX4267" s="230"/>
      <c r="BY4267" s="230"/>
      <c r="BZ4267" s="230"/>
      <c r="CA4267" s="230"/>
      <c r="CB4267" s="230"/>
      <c r="CC4267" s="230"/>
      <c r="CD4267" s="230"/>
      <c r="CE4267" s="230"/>
      <c r="CF4267" s="230"/>
      <c r="CG4267" s="230"/>
      <c r="CH4267" s="230"/>
      <c r="CI4267" s="230"/>
      <c r="CJ4267" s="230"/>
    </row>
    <row r="4268" spans="1:88" s="90" customFormat="1" ht="14.25" customHeight="1">
      <c r="A4268" s="413"/>
      <c r="B4268" s="230"/>
      <c r="C4268" s="231"/>
      <c r="D4268" s="224"/>
      <c r="E4268" s="224"/>
      <c r="F4268" s="224"/>
      <c r="G4268" s="224"/>
      <c r="H4268" s="224"/>
      <c r="I4268" s="232"/>
      <c r="J4268" s="224"/>
      <c r="K4268" s="224"/>
      <c r="L4268" s="224"/>
      <c r="M4268" s="233"/>
      <c r="N4268" s="234"/>
      <c r="O4268" s="235"/>
      <c r="P4268" s="224"/>
      <c r="Q4268" s="237"/>
      <c r="R4268" s="238"/>
      <c r="S4268" s="154"/>
      <c r="T4268" s="154"/>
      <c r="U4268" s="236"/>
      <c r="V4268" s="225"/>
      <c r="W4268" s="246"/>
      <c r="X4268" s="247"/>
      <c r="Y4268" s="248"/>
      <c r="Z4268" s="249"/>
      <c r="AA4268" s="249"/>
      <c r="AB4268" s="250"/>
      <c r="AC4268" s="250"/>
      <c r="AD4268" s="230"/>
      <c r="AE4268" s="251"/>
      <c r="AF4268" s="252"/>
      <c r="AG4268" s="236"/>
      <c r="AH4268" s="253"/>
      <c r="AI4268" s="230"/>
      <c r="AJ4268" s="230"/>
      <c r="AK4268" s="230"/>
      <c r="AL4268" s="230"/>
      <c r="AM4268" s="230"/>
      <c r="AN4268" s="230"/>
      <c r="AO4268" s="230"/>
      <c r="AP4268" s="230"/>
      <c r="AQ4268" s="230"/>
      <c r="AR4268" s="249"/>
      <c r="AS4268" s="230"/>
      <c r="AT4268" s="230"/>
      <c r="AU4268" s="230"/>
      <c r="AV4268" s="230"/>
      <c r="AW4268" s="230"/>
      <c r="AX4268" s="230"/>
      <c r="AY4268" s="230"/>
      <c r="AZ4268" s="230"/>
      <c r="BA4268" s="230"/>
      <c r="BB4268" s="230"/>
      <c r="BC4268" s="230"/>
      <c r="BD4268" s="230"/>
      <c r="BE4268" s="230"/>
      <c r="BF4268" s="230"/>
      <c r="BG4268" s="230"/>
      <c r="BH4268" s="230"/>
      <c r="BI4268" s="230"/>
      <c r="BJ4268" s="230"/>
      <c r="BK4268" s="230"/>
      <c r="BL4268" s="230"/>
      <c r="BM4268" s="230"/>
      <c r="BN4268" s="230"/>
      <c r="BO4268" s="230"/>
      <c r="BP4268" s="230"/>
      <c r="BQ4268" s="230"/>
      <c r="BR4268" s="230"/>
      <c r="BS4268" s="230"/>
      <c r="BT4268" s="230"/>
      <c r="BU4268" s="230"/>
      <c r="BV4268" s="230"/>
      <c r="BW4268" s="230"/>
      <c r="BX4268" s="230"/>
      <c r="BY4268" s="230"/>
      <c r="BZ4268" s="230"/>
      <c r="CA4268" s="230"/>
      <c r="CB4268" s="230"/>
      <c r="CC4268" s="230"/>
      <c r="CD4268" s="230"/>
      <c r="CE4268" s="230"/>
      <c r="CF4268" s="230"/>
      <c r="CG4268" s="230"/>
      <c r="CH4268" s="230"/>
      <c r="CI4268" s="230"/>
      <c r="CJ4268" s="230"/>
    </row>
    <row r="4269" spans="1:88" s="90" customFormat="1" ht="14.25" customHeight="1">
      <c r="A4269" s="413"/>
      <c r="B4269" s="230"/>
      <c r="C4269" s="231"/>
      <c r="D4269" s="224"/>
      <c r="E4269" s="224"/>
      <c r="F4269" s="224"/>
      <c r="G4269" s="224"/>
      <c r="H4269" s="224"/>
      <c r="I4269" s="232"/>
      <c r="J4269" s="224"/>
      <c r="K4269" s="224"/>
      <c r="L4269" s="224"/>
      <c r="M4269" s="233"/>
      <c r="N4269" s="234"/>
      <c r="O4269" s="235"/>
      <c r="P4269" s="224"/>
      <c r="Q4269" s="237"/>
      <c r="R4269" s="238"/>
      <c r="S4269" s="154"/>
      <c r="T4269" s="154"/>
      <c r="U4269" s="236"/>
      <c r="V4269" s="225"/>
      <c r="W4269" s="246"/>
      <c r="X4269" s="247"/>
      <c r="Y4269" s="248"/>
      <c r="Z4269" s="249"/>
      <c r="AA4269" s="249"/>
      <c r="AB4269" s="250"/>
      <c r="AC4269" s="250"/>
      <c r="AD4269" s="230"/>
      <c r="AE4269" s="251"/>
      <c r="AF4269" s="252"/>
      <c r="AG4269" s="236"/>
      <c r="AH4269" s="253"/>
      <c r="AI4269" s="230"/>
      <c r="AJ4269" s="230"/>
      <c r="AK4269" s="230"/>
      <c r="AL4269" s="230"/>
      <c r="AM4269" s="230"/>
      <c r="AN4269" s="230"/>
      <c r="AO4269" s="230"/>
      <c r="AP4269" s="230"/>
      <c r="AQ4269" s="230"/>
      <c r="AR4269" s="249"/>
      <c r="AS4269" s="230"/>
      <c r="AT4269" s="230"/>
      <c r="AU4269" s="230"/>
      <c r="AV4269" s="230"/>
      <c r="AW4269" s="230"/>
      <c r="AX4269" s="230"/>
      <c r="AY4269" s="230"/>
      <c r="AZ4269" s="230"/>
      <c r="BA4269" s="230"/>
      <c r="BB4269" s="230"/>
      <c r="BC4269" s="230"/>
      <c r="BD4269" s="230"/>
      <c r="BE4269" s="230"/>
      <c r="BF4269" s="230"/>
      <c r="BG4269" s="230"/>
      <c r="BH4269" s="230"/>
      <c r="BI4269" s="230"/>
      <c r="BJ4269" s="230"/>
      <c r="BK4269" s="230"/>
      <c r="BL4269" s="230"/>
      <c r="BM4269" s="230"/>
      <c r="BN4269" s="230"/>
      <c r="BO4269" s="230"/>
      <c r="BP4269" s="230"/>
      <c r="BQ4269" s="230"/>
      <c r="BR4269" s="230"/>
      <c r="BS4269" s="230"/>
      <c r="BT4269" s="230"/>
      <c r="BU4269" s="230"/>
      <c r="BV4269" s="230"/>
      <c r="BW4269" s="230"/>
      <c r="BX4269" s="230"/>
      <c r="BY4269" s="230"/>
      <c r="BZ4269" s="230"/>
      <c r="CA4269" s="230"/>
      <c r="CB4269" s="230"/>
      <c r="CC4269" s="230"/>
      <c r="CD4269" s="230"/>
      <c r="CE4269" s="230"/>
      <c r="CF4269" s="230"/>
      <c r="CG4269" s="230"/>
      <c r="CH4269" s="230"/>
      <c r="CI4269" s="230"/>
      <c r="CJ4269" s="230"/>
    </row>
    <row r="4270" spans="1:88" s="90" customFormat="1" ht="14.25" customHeight="1">
      <c r="A4270" s="413"/>
      <c r="B4270" s="230"/>
      <c r="C4270" s="231"/>
      <c r="D4270" s="224"/>
      <c r="E4270" s="224"/>
      <c r="F4270" s="224"/>
      <c r="G4270" s="224"/>
      <c r="H4270" s="224"/>
      <c r="I4270" s="232"/>
      <c r="J4270" s="224"/>
      <c r="K4270" s="224"/>
      <c r="L4270" s="224"/>
      <c r="M4270" s="233"/>
      <c r="N4270" s="234"/>
      <c r="O4270" s="235"/>
      <c r="P4270" s="224"/>
      <c r="Q4270" s="237"/>
      <c r="R4270" s="238"/>
      <c r="S4270" s="154"/>
      <c r="T4270" s="154"/>
      <c r="U4270" s="236"/>
      <c r="V4270" s="225"/>
      <c r="W4270" s="246"/>
      <c r="X4270" s="247"/>
      <c r="Y4270" s="248"/>
      <c r="Z4270" s="249"/>
      <c r="AA4270" s="249"/>
      <c r="AB4270" s="250"/>
      <c r="AC4270" s="250"/>
      <c r="AD4270" s="230"/>
      <c r="AE4270" s="251"/>
      <c r="AF4270" s="252"/>
      <c r="AG4270" s="236"/>
      <c r="AH4270" s="253"/>
      <c r="AI4270" s="230"/>
      <c r="AJ4270" s="230"/>
      <c r="AK4270" s="230"/>
      <c r="AL4270" s="230"/>
      <c r="AM4270" s="230"/>
      <c r="AN4270" s="230"/>
      <c r="AO4270" s="230"/>
      <c r="AP4270" s="230"/>
      <c r="AQ4270" s="230"/>
      <c r="AR4270" s="249"/>
      <c r="AS4270" s="230"/>
      <c r="AT4270" s="230"/>
      <c r="AU4270" s="230"/>
      <c r="AV4270" s="230"/>
      <c r="AW4270" s="230"/>
      <c r="AX4270" s="230"/>
      <c r="AY4270" s="230"/>
      <c r="AZ4270" s="230"/>
      <c r="BA4270" s="230"/>
      <c r="BB4270" s="230"/>
      <c r="BC4270" s="230"/>
      <c r="BD4270" s="230"/>
      <c r="BE4270" s="230"/>
      <c r="BF4270" s="230"/>
      <c r="BG4270" s="230"/>
      <c r="BH4270" s="230"/>
      <c r="BI4270" s="230"/>
      <c r="BJ4270" s="230"/>
      <c r="BK4270" s="230"/>
      <c r="BL4270" s="230"/>
      <c r="BM4270" s="230"/>
      <c r="BN4270" s="230"/>
      <c r="BO4270" s="230"/>
      <c r="BP4270" s="230"/>
      <c r="BQ4270" s="230"/>
      <c r="BR4270" s="230"/>
      <c r="BS4270" s="230"/>
      <c r="BT4270" s="230"/>
      <c r="BU4270" s="230"/>
      <c r="BV4270" s="230"/>
      <c r="BW4270" s="230"/>
      <c r="BX4270" s="230"/>
      <c r="BY4270" s="230"/>
      <c r="BZ4270" s="230"/>
      <c r="CA4270" s="230"/>
      <c r="CB4270" s="230"/>
      <c r="CC4270" s="230"/>
      <c r="CD4270" s="230"/>
      <c r="CE4270" s="230"/>
      <c r="CF4270" s="230"/>
      <c r="CG4270" s="230"/>
      <c r="CH4270" s="230"/>
      <c r="CI4270" s="230"/>
      <c r="CJ4270" s="230"/>
    </row>
    <row r="4271" spans="1:88" s="90" customFormat="1" ht="14.25" customHeight="1">
      <c r="A4271" s="413"/>
      <c r="B4271" s="230"/>
      <c r="C4271" s="231"/>
      <c r="D4271" s="224"/>
      <c r="E4271" s="224"/>
      <c r="F4271" s="224"/>
      <c r="G4271" s="224"/>
      <c r="H4271" s="224"/>
      <c r="I4271" s="232"/>
      <c r="J4271" s="224"/>
      <c r="K4271" s="224"/>
      <c r="L4271" s="224"/>
      <c r="M4271" s="233"/>
      <c r="N4271" s="234"/>
      <c r="O4271" s="235"/>
      <c r="P4271" s="224"/>
      <c r="Q4271" s="237"/>
      <c r="R4271" s="238"/>
      <c r="S4271" s="154"/>
      <c r="T4271" s="154"/>
      <c r="U4271" s="236"/>
      <c r="V4271" s="225"/>
      <c r="W4271" s="246"/>
      <c r="X4271" s="247"/>
      <c r="Y4271" s="248"/>
      <c r="Z4271" s="249"/>
      <c r="AA4271" s="249"/>
      <c r="AB4271" s="250"/>
      <c r="AC4271" s="250"/>
      <c r="AD4271" s="230"/>
      <c r="AE4271" s="251"/>
      <c r="AF4271" s="252"/>
      <c r="AG4271" s="236"/>
      <c r="AH4271" s="253"/>
      <c r="AI4271" s="230"/>
      <c r="AJ4271" s="230"/>
      <c r="AK4271" s="230"/>
      <c r="AL4271" s="230"/>
      <c r="AM4271" s="230"/>
      <c r="AN4271" s="230"/>
      <c r="AO4271" s="230"/>
      <c r="AP4271" s="230"/>
      <c r="AQ4271" s="230"/>
      <c r="AR4271" s="249"/>
      <c r="AS4271" s="230"/>
      <c r="AT4271" s="230"/>
      <c r="AU4271" s="230"/>
      <c r="AV4271" s="230"/>
      <c r="AW4271" s="230"/>
      <c r="AX4271" s="230"/>
      <c r="AY4271" s="230"/>
      <c r="AZ4271" s="230"/>
      <c r="BA4271" s="230"/>
      <c r="BB4271" s="230"/>
      <c r="BC4271" s="230"/>
      <c r="BD4271" s="230"/>
      <c r="BE4271" s="230"/>
      <c r="BF4271" s="230"/>
      <c r="BG4271" s="230"/>
      <c r="BH4271" s="230"/>
      <c r="BI4271" s="230"/>
      <c r="BJ4271" s="230"/>
      <c r="BK4271" s="230"/>
      <c r="BL4271" s="230"/>
      <c r="BM4271" s="230"/>
      <c r="BN4271" s="230"/>
      <c r="BO4271" s="230"/>
      <c r="BP4271" s="230"/>
      <c r="BQ4271" s="230"/>
      <c r="BR4271" s="230"/>
      <c r="BS4271" s="230"/>
      <c r="BT4271" s="230"/>
      <c r="BU4271" s="230"/>
      <c r="BV4271" s="230"/>
      <c r="BW4271" s="230"/>
      <c r="BX4271" s="230"/>
      <c r="BY4271" s="230"/>
      <c r="BZ4271" s="230"/>
      <c r="CA4271" s="230"/>
      <c r="CB4271" s="230"/>
      <c r="CC4271" s="230"/>
      <c r="CD4271" s="230"/>
      <c r="CE4271" s="230"/>
      <c r="CF4271" s="230"/>
      <c r="CG4271" s="230"/>
      <c r="CH4271" s="230"/>
      <c r="CI4271" s="230"/>
      <c r="CJ4271" s="230"/>
    </row>
    <row r="4272" spans="1:88" s="90" customFormat="1" ht="14.25" customHeight="1">
      <c r="A4272" s="413"/>
      <c r="B4272" s="230"/>
      <c r="C4272" s="231"/>
      <c r="D4272" s="224"/>
      <c r="E4272" s="224"/>
      <c r="F4272" s="224"/>
      <c r="G4272" s="224"/>
      <c r="H4272" s="224"/>
      <c r="I4272" s="232"/>
      <c r="J4272" s="224"/>
      <c r="K4272" s="224"/>
      <c r="L4272" s="224"/>
      <c r="M4272" s="233"/>
      <c r="N4272" s="234"/>
      <c r="O4272" s="235"/>
      <c r="P4272" s="224"/>
      <c r="Q4272" s="237"/>
      <c r="R4272" s="238"/>
      <c r="S4272" s="154"/>
      <c r="T4272" s="154"/>
      <c r="U4272" s="236"/>
      <c r="V4272" s="225"/>
      <c r="W4272" s="246"/>
      <c r="X4272" s="247"/>
      <c r="Y4272" s="248"/>
      <c r="Z4272" s="249"/>
      <c r="AA4272" s="249"/>
      <c r="AB4272" s="250"/>
      <c r="AC4272" s="250"/>
      <c r="AD4272" s="230"/>
      <c r="AE4272" s="251"/>
      <c r="AF4272" s="252"/>
      <c r="AG4272" s="236"/>
      <c r="AH4272" s="253"/>
      <c r="AI4272" s="230"/>
      <c r="AJ4272" s="230"/>
      <c r="AK4272" s="230"/>
      <c r="AL4272" s="230"/>
      <c r="AM4272" s="230"/>
      <c r="AN4272" s="230"/>
      <c r="AO4272" s="230"/>
      <c r="AP4272" s="230"/>
      <c r="AQ4272" s="230"/>
      <c r="AR4272" s="249"/>
      <c r="AS4272" s="230"/>
      <c r="AT4272" s="230"/>
      <c r="AU4272" s="230"/>
      <c r="AV4272" s="230"/>
      <c r="AW4272" s="230"/>
      <c r="AX4272" s="230"/>
      <c r="AY4272" s="230"/>
      <c r="AZ4272" s="230"/>
      <c r="BA4272" s="230"/>
      <c r="BB4272" s="230"/>
      <c r="BC4272" s="230"/>
      <c r="BD4272" s="230"/>
      <c r="BE4272" s="230"/>
      <c r="BF4272" s="230"/>
      <c r="BG4272" s="230"/>
      <c r="BH4272" s="230"/>
      <c r="BI4272" s="230"/>
      <c r="BJ4272" s="230"/>
      <c r="BK4272" s="230"/>
      <c r="BL4272" s="230"/>
      <c r="BM4272" s="230"/>
      <c r="BN4272" s="230"/>
      <c r="BO4272" s="230"/>
      <c r="BP4272" s="230"/>
      <c r="BQ4272" s="230"/>
      <c r="BR4272" s="230"/>
      <c r="BS4272" s="230"/>
      <c r="BT4272" s="230"/>
      <c r="BU4272" s="230"/>
      <c r="BV4272" s="230"/>
      <c r="BW4272" s="230"/>
      <c r="BX4272" s="230"/>
      <c r="BY4272" s="230"/>
      <c r="BZ4272" s="230"/>
      <c r="CA4272" s="230"/>
      <c r="CB4272" s="230"/>
      <c r="CC4272" s="230"/>
      <c r="CD4272" s="230"/>
      <c r="CE4272" s="230"/>
      <c r="CF4272" s="230"/>
      <c r="CG4272" s="230"/>
      <c r="CH4272" s="230"/>
      <c r="CI4272" s="230"/>
      <c r="CJ4272" s="230"/>
    </row>
    <row r="4273" spans="1:88" s="90" customFormat="1" ht="14.25" customHeight="1">
      <c r="A4273" s="413"/>
      <c r="B4273" s="230"/>
      <c r="C4273" s="231"/>
      <c r="D4273" s="224"/>
      <c r="E4273" s="224"/>
      <c r="F4273" s="224"/>
      <c r="G4273" s="224"/>
      <c r="H4273" s="224"/>
      <c r="I4273" s="232"/>
      <c r="J4273" s="224"/>
      <c r="K4273" s="224"/>
      <c r="L4273" s="224"/>
      <c r="M4273" s="233"/>
      <c r="N4273" s="234"/>
      <c r="O4273" s="235"/>
      <c r="P4273" s="224"/>
      <c r="Q4273" s="237"/>
      <c r="R4273" s="238"/>
      <c r="S4273" s="154"/>
      <c r="T4273" s="154"/>
      <c r="U4273" s="236"/>
      <c r="V4273" s="225"/>
      <c r="W4273" s="246"/>
      <c r="X4273" s="247"/>
      <c r="Y4273" s="248"/>
      <c r="Z4273" s="249"/>
      <c r="AA4273" s="249"/>
      <c r="AB4273" s="250"/>
      <c r="AC4273" s="250"/>
      <c r="AD4273" s="230"/>
      <c r="AE4273" s="251"/>
      <c r="AF4273" s="252"/>
      <c r="AG4273" s="236"/>
      <c r="AH4273" s="253"/>
      <c r="AI4273" s="230"/>
      <c r="AJ4273" s="230"/>
      <c r="AK4273" s="230"/>
      <c r="AL4273" s="230"/>
      <c r="AM4273" s="230"/>
      <c r="AN4273" s="230"/>
      <c r="AO4273" s="230"/>
      <c r="AP4273" s="230"/>
      <c r="AQ4273" s="230"/>
      <c r="AR4273" s="249"/>
      <c r="AS4273" s="230"/>
      <c r="AT4273" s="230"/>
      <c r="AU4273" s="230"/>
      <c r="AV4273" s="230"/>
      <c r="AW4273" s="230"/>
      <c r="AX4273" s="230"/>
      <c r="AY4273" s="230"/>
      <c r="AZ4273" s="230"/>
      <c r="BA4273" s="230"/>
      <c r="BB4273" s="230"/>
      <c r="BC4273" s="230"/>
      <c r="BD4273" s="230"/>
      <c r="BE4273" s="230"/>
      <c r="BF4273" s="230"/>
      <c r="BG4273" s="230"/>
      <c r="BH4273" s="230"/>
      <c r="BI4273" s="230"/>
      <c r="BJ4273" s="230"/>
      <c r="BK4273" s="230"/>
      <c r="BL4273" s="230"/>
      <c r="BM4273" s="230"/>
      <c r="BN4273" s="230"/>
      <c r="BO4273" s="230"/>
      <c r="BP4273" s="230"/>
      <c r="BQ4273" s="230"/>
      <c r="BR4273" s="230"/>
      <c r="BS4273" s="230"/>
      <c r="BT4273" s="230"/>
      <c r="BU4273" s="230"/>
      <c r="BV4273" s="230"/>
      <c r="BW4273" s="230"/>
      <c r="BX4273" s="230"/>
      <c r="BY4273" s="230"/>
      <c r="BZ4273" s="230"/>
      <c r="CA4273" s="230"/>
      <c r="CB4273" s="230"/>
      <c r="CC4273" s="230"/>
      <c r="CD4273" s="230"/>
      <c r="CE4273" s="230"/>
      <c r="CF4273" s="230"/>
      <c r="CG4273" s="230"/>
      <c r="CH4273" s="230"/>
      <c r="CI4273" s="230"/>
      <c r="CJ4273" s="230"/>
    </row>
    <row r="4274" spans="1:88" s="90" customFormat="1" ht="14.25" customHeight="1">
      <c r="A4274" s="413"/>
      <c r="B4274" s="230"/>
      <c r="C4274" s="231"/>
      <c r="D4274" s="224"/>
      <c r="E4274" s="224"/>
      <c r="F4274" s="224"/>
      <c r="G4274" s="224"/>
      <c r="H4274" s="224"/>
      <c r="I4274" s="232"/>
      <c r="J4274" s="224"/>
      <c r="K4274" s="224"/>
      <c r="L4274" s="224"/>
      <c r="M4274" s="233"/>
      <c r="N4274" s="234"/>
      <c r="O4274" s="235"/>
      <c r="P4274" s="224"/>
      <c r="Q4274" s="237"/>
      <c r="R4274" s="238"/>
      <c r="S4274" s="154"/>
      <c r="T4274" s="154"/>
      <c r="U4274" s="236"/>
      <c r="V4274" s="225"/>
      <c r="W4274" s="246"/>
      <c r="X4274" s="247"/>
      <c r="Y4274" s="248"/>
      <c r="Z4274" s="249"/>
      <c r="AA4274" s="249"/>
      <c r="AB4274" s="250"/>
      <c r="AC4274" s="250"/>
      <c r="AD4274" s="230"/>
      <c r="AE4274" s="251"/>
      <c r="AF4274" s="252"/>
      <c r="AG4274" s="236"/>
      <c r="AH4274" s="253"/>
      <c r="AI4274" s="230"/>
      <c r="AJ4274" s="230"/>
      <c r="AK4274" s="230"/>
      <c r="AL4274" s="230"/>
      <c r="AM4274" s="230"/>
      <c r="AN4274" s="230"/>
      <c r="AO4274" s="230"/>
      <c r="AP4274" s="230"/>
      <c r="AQ4274" s="230"/>
      <c r="AR4274" s="249"/>
      <c r="AS4274" s="230"/>
      <c r="AT4274" s="230"/>
      <c r="AU4274" s="230"/>
      <c r="AV4274" s="230"/>
      <c r="AW4274" s="230"/>
      <c r="AX4274" s="230"/>
      <c r="AY4274" s="230"/>
      <c r="AZ4274" s="230"/>
      <c r="BA4274" s="230"/>
      <c r="BB4274" s="230"/>
      <c r="BC4274" s="230"/>
      <c r="BD4274" s="230"/>
      <c r="BE4274" s="230"/>
      <c r="BF4274" s="230"/>
      <c r="BG4274" s="230"/>
      <c r="BH4274" s="230"/>
      <c r="BI4274" s="230"/>
      <c r="BJ4274" s="230"/>
      <c r="BK4274" s="230"/>
      <c r="BL4274" s="230"/>
      <c r="BM4274" s="230"/>
      <c r="BN4274" s="230"/>
      <c r="BO4274" s="230"/>
      <c r="BP4274" s="230"/>
      <c r="BQ4274" s="230"/>
      <c r="BR4274" s="230"/>
      <c r="BS4274" s="230"/>
      <c r="BT4274" s="230"/>
      <c r="BU4274" s="230"/>
      <c r="BV4274" s="230"/>
      <c r="BW4274" s="230"/>
      <c r="BX4274" s="230"/>
      <c r="BY4274" s="230"/>
      <c r="BZ4274" s="230"/>
      <c r="CA4274" s="230"/>
      <c r="CB4274" s="230"/>
      <c r="CC4274" s="230"/>
      <c r="CD4274" s="230"/>
      <c r="CE4274" s="230"/>
      <c r="CF4274" s="230"/>
      <c r="CG4274" s="230"/>
      <c r="CH4274" s="230"/>
      <c r="CI4274" s="230"/>
      <c r="CJ4274" s="230"/>
    </row>
    <row r="4275" spans="1:88" s="90" customFormat="1" ht="14.25" customHeight="1">
      <c r="A4275" s="413"/>
      <c r="B4275" s="230"/>
      <c r="C4275" s="231"/>
      <c r="D4275" s="224"/>
      <c r="E4275" s="224"/>
      <c r="F4275" s="224"/>
      <c r="G4275" s="224"/>
      <c r="H4275" s="224"/>
      <c r="I4275" s="232"/>
      <c r="J4275" s="224"/>
      <c r="K4275" s="224"/>
      <c r="L4275" s="224"/>
      <c r="M4275" s="233"/>
      <c r="N4275" s="234"/>
      <c r="O4275" s="235"/>
      <c r="P4275" s="224"/>
      <c r="Q4275" s="237"/>
      <c r="R4275" s="238"/>
      <c r="S4275" s="154"/>
      <c r="T4275" s="154"/>
      <c r="U4275" s="236"/>
      <c r="V4275" s="225"/>
      <c r="W4275" s="246"/>
      <c r="X4275" s="247"/>
      <c r="Y4275" s="248"/>
      <c r="Z4275" s="249"/>
      <c r="AA4275" s="249"/>
      <c r="AB4275" s="250"/>
      <c r="AC4275" s="250"/>
      <c r="AD4275" s="230"/>
      <c r="AE4275" s="251"/>
      <c r="AF4275" s="246"/>
      <c r="AG4275" s="236"/>
      <c r="AH4275" s="253"/>
      <c r="AI4275" s="230"/>
      <c r="AJ4275" s="230"/>
      <c r="AK4275" s="230"/>
      <c r="AL4275" s="230"/>
      <c r="AM4275" s="230"/>
      <c r="AN4275" s="230"/>
      <c r="AO4275" s="230"/>
      <c r="AP4275" s="230"/>
      <c r="AQ4275" s="230"/>
      <c r="AR4275" s="249"/>
      <c r="AS4275" s="230"/>
      <c r="AT4275" s="230"/>
      <c r="AU4275" s="230"/>
      <c r="AV4275" s="230"/>
      <c r="AW4275" s="230"/>
      <c r="AX4275" s="230"/>
      <c r="AY4275" s="230"/>
      <c r="AZ4275" s="230"/>
      <c r="BA4275" s="230"/>
      <c r="BB4275" s="230"/>
      <c r="BC4275" s="230"/>
      <c r="BD4275" s="230"/>
      <c r="BE4275" s="230"/>
      <c r="BF4275" s="230"/>
      <c r="BG4275" s="230"/>
      <c r="BH4275" s="230"/>
      <c r="BI4275" s="230"/>
      <c r="BJ4275" s="230"/>
      <c r="BK4275" s="230"/>
      <c r="BL4275" s="230"/>
      <c r="BM4275" s="230"/>
      <c r="BN4275" s="230"/>
      <c r="BO4275" s="230"/>
      <c r="BP4275" s="230"/>
      <c r="BQ4275" s="230"/>
      <c r="BR4275" s="230"/>
      <c r="BS4275" s="230"/>
      <c r="BT4275" s="230"/>
      <c r="BU4275" s="230"/>
      <c r="BV4275" s="230"/>
      <c r="BW4275" s="230"/>
      <c r="BX4275" s="230"/>
      <c r="BY4275" s="230"/>
      <c r="BZ4275" s="230"/>
      <c r="CA4275" s="230"/>
      <c r="CB4275" s="230"/>
      <c r="CC4275" s="230"/>
      <c r="CD4275" s="230"/>
      <c r="CE4275" s="230"/>
      <c r="CF4275" s="230"/>
      <c r="CG4275" s="230"/>
      <c r="CH4275" s="230"/>
      <c r="CI4275" s="230"/>
      <c r="CJ4275" s="230"/>
    </row>
    <row r="4276" spans="1:88" s="90" customFormat="1" ht="14.25" customHeight="1">
      <c r="A4276" s="413"/>
      <c r="B4276" s="230"/>
      <c r="C4276" s="231"/>
      <c r="D4276" s="224"/>
      <c r="E4276" s="224"/>
      <c r="F4276" s="224"/>
      <c r="G4276" s="224"/>
      <c r="H4276" s="224"/>
      <c r="I4276" s="232"/>
      <c r="J4276" s="224"/>
      <c r="K4276" s="224"/>
      <c r="L4276" s="224"/>
      <c r="M4276" s="233"/>
      <c r="N4276" s="234"/>
      <c r="O4276" s="235"/>
      <c r="P4276" s="224"/>
      <c r="Q4276" s="237"/>
      <c r="R4276" s="238"/>
      <c r="S4276" s="154"/>
      <c r="T4276" s="154"/>
      <c r="U4276" s="236"/>
      <c r="V4276" s="225"/>
      <c r="W4276" s="246"/>
      <c r="X4276" s="247"/>
      <c r="Y4276" s="248"/>
      <c r="Z4276" s="249"/>
      <c r="AA4276" s="249"/>
      <c r="AB4276" s="250"/>
      <c r="AC4276" s="250"/>
      <c r="AD4276" s="230"/>
      <c r="AE4276" s="251"/>
      <c r="AF4276" s="246"/>
      <c r="AG4276" s="236"/>
      <c r="AH4276" s="253"/>
      <c r="AI4276" s="230"/>
      <c r="AJ4276" s="230"/>
      <c r="AK4276" s="230"/>
      <c r="AL4276" s="230"/>
      <c r="AM4276" s="230"/>
      <c r="AN4276" s="230"/>
      <c r="AO4276" s="230"/>
      <c r="AP4276" s="230"/>
      <c r="AQ4276" s="230"/>
      <c r="AR4276" s="249"/>
      <c r="AS4276" s="230"/>
      <c r="AT4276" s="230"/>
      <c r="AU4276" s="230"/>
      <c r="AV4276" s="230"/>
      <c r="AW4276" s="230"/>
      <c r="AX4276" s="230"/>
      <c r="AY4276" s="230"/>
      <c r="AZ4276" s="230"/>
      <c r="BA4276" s="230"/>
      <c r="BB4276" s="230"/>
      <c r="BC4276" s="230"/>
      <c r="BD4276" s="230"/>
      <c r="BE4276" s="230"/>
      <c r="BF4276" s="230"/>
      <c r="BG4276" s="230"/>
      <c r="BH4276" s="230"/>
      <c r="BI4276" s="230"/>
      <c r="BJ4276" s="230"/>
      <c r="BK4276" s="230"/>
      <c r="BL4276" s="230"/>
      <c r="BM4276" s="230"/>
      <c r="BN4276" s="230"/>
      <c r="BO4276" s="230"/>
      <c r="BP4276" s="230"/>
      <c r="BQ4276" s="230"/>
      <c r="BR4276" s="230"/>
      <c r="BS4276" s="230"/>
      <c r="BT4276" s="230"/>
      <c r="BU4276" s="230"/>
      <c r="BV4276" s="230"/>
      <c r="BW4276" s="230"/>
      <c r="BX4276" s="230"/>
      <c r="BY4276" s="230"/>
      <c r="BZ4276" s="230"/>
      <c r="CA4276" s="230"/>
      <c r="CB4276" s="230"/>
      <c r="CC4276" s="230"/>
      <c r="CD4276" s="230"/>
      <c r="CE4276" s="230"/>
      <c r="CF4276" s="230"/>
      <c r="CG4276" s="230"/>
      <c r="CH4276" s="230"/>
      <c r="CI4276" s="230"/>
      <c r="CJ4276" s="230"/>
    </row>
    <row r="4277" spans="1:88" s="90" customFormat="1" ht="14.25" customHeight="1">
      <c r="A4277" s="413"/>
      <c r="B4277" s="230"/>
      <c r="C4277" s="231"/>
      <c r="D4277" s="224"/>
      <c r="E4277" s="224"/>
      <c r="F4277" s="224"/>
      <c r="G4277" s="224"/>
      <c r="H4277" s="224"/>
      <c r="I4277" s="232"/>
      <c r="J4277" s="224"/>
      <c r="K4277" s="224"/>
      <c r="L4277" s="224"/>
      <c r="M4277" s="233"/>
      <c r="N4277" s="234"/>
      <c r="O4277" s="235"/>
      <c r="P4277" s="224"/>
      <c r="Q4277" s="237"/>
      <c r="R4277" s="238"/>
      <c r="S4277" s="154"/>
      <c r="T4277" s="154"/>
      <c r="U4277" s="236"/>
      <c r="V4277" s="225"/>
      <c r="W4277" s="246"/>
      <c r="X4277" s="247"/>
      <c r="Y4277" s="248"/>
      <c r="Z4277" s="249"/>
      <c r="AA4277" s="249"/>
      <c r="AB4277" s="250"/>
      <c r="AC4277" s="250"/>
      <c r="AD4277" s="230"/>
      <c r="AE4277" s="251"/>
      <c r="AF4277" s="246"/>
      <c r="AG4277" s="236"/>
      <c r="AH4277" s="253"/>
      <c r="AI4277" s="230"/>
      <c r="AJ4277" s="230"/>
      <c r="AK4277" s="230"/>
      <c r="AL4277" s="230"/>
      <c r="AM4277" s="230"/>
      <c r="AN4277" s="230"/>
      <c r="AO4277" s="230"/>
      <c r="AP4277" s="230"/>
      <c r="AQ4277" s="230"/>
      <c r="AR4277" s="249"/>
      <c r="AS4277" s="230"/>
      <c r="AT4277" s="230"/>
      <c r="AU4277" s="230"/>
      <c r="AV4277" s="230"/>
      <c r="AW4277" s="230"/>
      <c r="AX4277" s="230"/>
      <c r="AY4277" s="230"/>
      <c r="AZ4277" s="230"/>
      <c r="BA4277" s="230"/>
      <c r="BB4277" s="230"/>
      <c r="BC4277" s="230"/>
      <c r="BD4277" s="230"/>
      <c r="BE4277" s="230"/>
      <c r="BF4277" s="230"/>
      <c r="BG4277" s="230"/>
      <c r="BH4277" s="230"/>
      <c r="BI4277" s="230"/>
      <c r="BJ4277" s="230"/>
      <c r="BK4277" s="230"/>
      <c r="BL4277" s="230"/>
      <c r="BM4277" s="230"/>
      <c r="BN4277" s="230"/>
      <c r="BO4277" s="230"/>
      <c r="BP4277" s="230"/>
      <c r="BQ4277" s="230"/>
      <c r="BR4277" s="230"/>
      <c r="BS4277" s="230"/>
      <c r="BT4277" s="230"/>
      <c r="BU4277" s="230"/>
      <c r="BV4277" s="230"/>
      <c r="BW4277" s="230"/>
      <c r="BX4277" s="230"/>
      <c r="BY4277" s="230"/>
      <c r="BZ4277" s="230"/>
      <c r="CA4277" s="230"/>
      <c r="CB4277" s="230"/>
      <c r="CC4277" s="230"/>
      <c r="CD4277" s="230"/>
      <c r="CE4277" s="230"/>
      <c r="CF4277" s="230"/>
      <c r="CG4277" s="230"/>
      <c r="CH4277" s="230"/>
      <c r="CI4277" s="230"/>
      <c r="CJ4277" s="230"/>
    </row>
    <row r="4278" spans="1:88" s="90" customFormat="1" ht="14.25" customHeight="1">
      <c r="A4278" s="413"/>
      <c r="B4278" s="230"/>
      <c r="C4278" s="231"/>
      <c r="D4278" s="224"/>
      <c r="E4278" s="224"/>
      <c r="F4278" s="224"/>
      <c r="G4278" s="224"/>
      <c r="H4278" s="224"/>
      <c r="I4278" s="232"/>
      <c r="J4278" s="224"/>
      <c r="K4278" s="224"/>
      <c r="L4278" s="224"/>
      <c r="M4278" s="233"/>
      <c r="N4278" s="234"/>
      <c r="O4278" s="235"/>
      <c r="P4278" s="224"/>
      <c r="Q4278" s="237"/>
      <c r="R4278" s="238"/>
      <c r="S4278" s="154"/>
      <c r="T4278" s="154"/>
      <c r="U4278" s="236"/>
      <c r="V4278" s="225"/>
      <c r="W4278" s="246"/>
      <c r="X4278" s="247"/>
      <c r="Y4278" s="248"/>
      <c r="Z4278" s="249"/>
      <c r="AA4278" s="249"/>
      <c r="AB4278" s="250"/>
      <c r="AC4278" s="250"/>
      <c r="AD4278" s="230"/>
      <c r="AE4278" s="251"/>
      <c r="AF4278" s="246"/>
      <c r="AG4278" s="236"/>
      <c r="AH4278" s="253"/>
      <c r="AI4278" s="230"/>
      <c r="AJ4278" s="230"/>
      <c r="AK4278" s="230"/>
      <c r="AL4278" s="230"/>
      <c r="AM4278" s="230"/>
      <c r="AN4278" s="230"/>
      <c r="AO4278" s="230"/>
      <c r="AP4278" s="230"/>
      <c r="AQ4278" s="230"/>
      <c r="AR4278" s="249"/>
      <c r="AS4278" s="230"/>
      <c r="AT4278" s="230"/>
      <c r="AU4278" s="230"/>
      <c r="AV4278" s="230"/>
      <c r="AW4278" s="230"/>
      <c r="AX4278" s="230"/>
      <c r="AY4278" s="230"/>
      <c r="AZ4278" s="230"/>
      <c r="BA4278" s="230"/>
      <c r="BB4278" s="230"/>
      <c r="BC4278" s="230"/>
      <c r="BD4278" s="230"/>
      <c r="BE4278" s="230"/>
      <c r="BF4278" s="230"/>
      <c r="BG4278" s="230"/>
      <c r="BH4278" s="230"/>
      <c r="BI4278" s="230"/>
      <c r="BJ4278" s="230"/>
      <c r="BK4278" s="230"/>
      <c r="BL4278" s="230"/>
      <c r="BM4278" s="230"/>
      <c r="BN4278" s="230"/>
      <c r="BO4278" s="230"/>
      <c r="BP4278" s="230"/>
      <c r="BQ4278" s="230"/>
      <c r="BR4278" s="230"/>
      <c r="BS4278" s="230"/>
      <c r="BT4278" s="230"/>
      <c r="BU4278" s="230"/>
      <c r="BV4278" s="230"/>
      <c r="BW4278" s="230"/>
      <c r="BX4278" s="230"/>
      <c r="BY4278" s="230"/>
      <c r="BZ4278" s="230"/>
      <c r="CA4278" s="230"/>
      <c r="CB4278" s="230"/>
      <c r="CC4278" s="230"/>
      <c r="CD4278" s="230"/>
      <c r="CE4278" s="230"/>
      <c r="CF4278" s="230"/>
      <c r="CG4278" s="230"/>
      <c r="CH4278" s="230"/>
      <c r="CI4278" s="230"/>
      <c r="CJ4278" s="230"/>
    </row>
    <row r="4279" spans="1:88" s="90" customFormat="1" ht="14.25" customHeight="1">
      <c r="A4279" s="413"/>
      <c r="B4279" s="230"/>
      <c r="C4279" s="231"/>
      <c r="D4279" s="224"/>
      <c r="E4279" s="224"/>
      <c r="F4279" s="224"/>
      <c r="G4279" s="224"/>
      <c r="H4279" s="224"/>
      <c r="I4279" s="232"/>
      <c r="J4279" s="224"/>
      <c r="K4279" s="224"/>
      <c r="L4279" s="224"/>
      <c r="M4279" s="233"/>
      <c r="N4279" s="234"/>
      <c r="O4279" s="235"/>
      <c r="P4279" s="224"/>
      <c r="Q4279" s="237"/>
      <c r="R4279" s="238"/>
      <c r="S4279" s="154"/>
      <c r="T4279" s="154"/>
      <c r="U4279" s="236"/>
      <c r="V4279" s="225"/>
      <c r="W4279" s="246"/>
      <c r="X4279" s="247"/>
      <c r="Y4279" s="248"/>
      <c r="Z4279" s="249"/>
      <c r="AA4279" s="249"/>
      <c r="AB4279" s="250"/>
      <c r="AC4279" s="250"/>
      <c r="AD4279" s="230"/>
      <c r="AE4279" s="251"/>
      <c r="AF4279" s="246"/>
      <c r="AG4279" s="236"/>
      <c r="AH4279" s="253"/>
      <c r="AI4279" s="230"/>
      <c r="AJ4279" s="230"/>
      <c r="AK4279" s="230"/>
      <c r="AL4279" s="230"/>
      <c r="AM4279" s="230"/>
      <c r="AN4279" s="230"/>
      <c r="AO4279" s="230"/>
      <c r="AP4279" s="230"/>
      <c r="AQ4279" s="230"/>
      <c r="AR4279" s="249"/>
      <c r="AS4279" s="230"/>
      <c r="AT4279" s="230"/>
      <c r="AU4279" s="230"/>
      <c r="AV4279" s="230"/>
      <c r="AW4279" s="230"/>
      <c r="AX4279" s="230"/>
      <c r="AY4279" s="230"/>
      <c r="AZ4279" s="230"/>
      <c r="BA4279" s="230"/>
      <c r="BB4279" s="230"/>
      <c r="BC4279" s="230"/>
      <c r="BD4279" s="230"/>
      <c r="BE4279" s="230"/>
      <c r="BF4279" s="230"/>
      <c r="BG4279" s="230"/>
      <c r="BH4279" s="230"/>
      <c r="BI4279" s="230"/>
      <c r="BJ4279" s="230"/>
      <c r="BK4279" s="230"/>
      <c r="BL4279" s="230"/>
      <c r="BM4279" s="230"/>
      <c r="BN4279" s="230"/>
      <c r="BO4279" s="230"/>
      <c r="BP4279" s="230"/>
      <c r="BQ4279" s="230"/>
      <c r="BR4279" s="230"/>
      <c r="BS4279" s="230"/>
      <c r="BT4279" s="230"/>
      <c r="BU4279" s="230"/>
      <c r="BV4279" s="230"/>
      <c r="BW4279" s="230"/>
      <c r="BX4279" s="230"/>
      <c r="BY4279" s="230"/>
      <c r="BZ4279" s="230"/>
      <c r="CA4279" s="230"/>
      <c r="CB4279" s="230"/>
      <c r="CC4279" s="230"/>
      <c r="CD4279" s="230"/>
      <c r="CE4279" s="230"/>
      <c r="CF4279" s="230"/>
      <c r="CG4279" s="230"/>
      <c r="CH4279" s="230"/>
      <c r="CI4279" s="230"/>
      <c r="CJ4279" s="230"/>
    </row>
    <row r="4280" spans="1:88" s="90" customFormat="1" ht="14.25" customHeight="1">
      <c r="A4280" s="413"/>
      <c r="B4280" s="230"/>
      <c r="C4280" s="231"/>
      <c r="D4280" s="224"/>
      <c r="E4280" s="224"/>
      <c r="F4280" s="224"/>
      <c r="G4280" s="224"/>
      <c r="H4280" s="224"/>
      <c r="I4280" s="232"/>
      <c r="J4280" s="224"/>
      <c r="K4280" s="224"/>
      <c r="L4280" s="224"/>
      <c r="M4280" s="233"/>
      <c r="N4280" s="234"/>
      <c r="O4280" s="235"/>
      <c r="P4280" s="224"/>
      <c r="Q4280" s="237"/>
      <c r="R4280" s="238"/>
      <c r="S4280" s="154"/>
      <c r="T4280" s="154"/>
      <c r="U4280" s="236"/>
      <c r="V4280" s="225"/>
      <c r="W4280" s="246"/>
      <c r="X4280" s="247"/>
      <c r="Y4280" s="248"/>
      <c r="Z4280" s="249"/>
      <c r="AA4280" s="249"/>
      <c r="AB4280" s="250"/>
      <c r="AC4280" s="250"/>
      <c r="AD4280" s="230"/>
      <c r="AE4280" s="251"/>
      <c r="AF4280" s="246"/>
      <c r="AG4280" s="236"/>
      <c r="AH4280" s="253"/>
      <c r="AI4280" s="230"/>
      <c r="AJ4280" s="230"/>
      <c r="AK4280" s="230"/>
      <c r="AL4280" s="230"/>
      <c r="AM4280" s="230"/>
      <c r="AN4280" s="230"/>
      <c r="AO4280" s="230"/>
      <c r="AP4280" s="230"/>
      <c r="AQ4280" s="230"/>
      <c r="AR4280" s="249"/>
      <c r="AS4280" s="230"/>
      <c r="AT4280" s="230"/>
      <c r="AU4280" s="230"/>
      <c r="AV4280" s="230"/>
      <c r="AW4280" s="230"/>
      <c r="AX4280" s="230"/>
      <c r="AY4280" s="230"/>
      <c r="AZ4280" s="230"/>
      <c r="BA4280" s="230"/>
      <c r="BB4280" s="230"/>
      <c r="BC4280" s="230"/>
      <c r="BD4280" s="230"/>
      <c r="BE4280" s="230"/>
      <c r="BF4280" s="230"/>
      <c r="BG4280" s="230"/>
      <c r="BH4280" s="230"/>
      <c r="BI4280" s="230"/>
      <c r="BJ4280" s="230"/>
      <c r="BK4280" s="230"/>
      <c r="BL4280" s="230"/>
      <c r="BM4280" s="230"/>
      <c r="BN4280" s="230"/>
      <c r="BO4280" s="230"/>
      <c r="BP4280" s="230"/>
      <c r="BQ4280" s="230"/>
      <c r="BR4280" s="230"/>
      <c r="BS4280" s="230"/>
      <c r="BT4280" s="230"/>
      <c r="BU4280" s="230"/>
      <c r="BV4280" s="230"/>
      <c r="BW4280" s="230"/>
      <c r="BX4280" s="230"/>
      <c r="BY4280" s="230"/>
      <c r="BZ4280" s="230"/>
      <c r="CA4280" s="230"/>
      <c r="CB4280" s="230"/>
      <c r="CC4280" s="230"/>
      <c r="CD4280" s="230"/>
      <c r="CE4280" s="230"/>
      <c r="CF4280" s="230"/>
      <c r="CG4280" s="230"/>
      <c r="CH4280" s="230"/>
      <c r="CI4280" s="230"/>
      <c r="CJ4280" s="230"/>
    </row>
    <row r="4281" spans="1:88" s="90" customFormat="1" ht="14.25" customHeight="1">
      <c r="A4281" s="413"/>
      <c r="B4281" s="230"/>
      <c r="C4281" s="231"/>
      <c r="D4281" s="224"/>
      <c r="E4281" s="224"/>
      <c r="F4281" s="224"/>
      <c r="G4281" s="224"/>
      <c r="H4281" s="224"/>
      <c r="I4281" s="232"/>
      <c r="J4281" s="224"/>
      <c r="K4281" s="224"/>
      <c r="L4281" s="224"/>
      <c r="M4281" s="233"/>
      <c r="N4281" s="234"/>
      <c r="O4281" s="235"/>
      <c r="P4281" s="224"/>
      <c r="Q4281" s="237"/>
      <c r="R4281" s="238"/>
      <c r="S4281" s="154"/>
      <c r="T4281" s="154"/>
      <c r="U4281" s="236"/>
      <c r="V4281" s="225"/>
      <c r="W4281" s="246"/>
      <c r="X4281" s="247"/>
      <c r="Y4281" s="248"/>
      <c r="Z4281" s="249"/>
      <c r="AA4281" s="249"/>
      <c r="AB4281" s="250"/>
      <c r="AC4281" s="250"/>
      <c r="AD4281" s="230"/>
      <c r="AE4281" s="251"/>
      <c r="AF4281" s="246"/>
      <c r="AG4281" s="236"/>
      <c r="AH4281" s="253"/>
      <c r="AI4281" s="230"/>
      <c r="AJ4281" s="230"/>
      <c r="AK4281" s="230"/>
      <c r="AL4281" s="230"/>
      <c r="AM4281" s="230"/>
      <c r="AN4281" s="230"/>
      <c r="AO4281" s="230"/>
      <c r="AP4281" s="230"/>
      <c r="AQ4281" s="230"/>
      <c r="AR4281" s="249"/>
      <c r="AS4281" s="230"/>
      <c r="AT4281" s="230"/>
      <c r="AU4281" s="230"/>
      <c r="AV4281" s="230"/>
      <c r="AW4281" s="230"/>
      <c r="AX4281" s="230"/>
      <c r="AY4281" s="230"/>
      <c r="AZ4281" s="230"/>
      <c r="BA4281" s="230"/>
      <c r="BB4281" s="230"/>
      <c r="BC4281" s="230"/>
      <c r="BD4281" s="230"/>
      <c r="BE4281" s="230"/>
      <c r="BF4281" s="230"/>
      <c r="BG4281" s="230"/>
      <c r="BH4281" s="230"/>
      <c r="BI4281" s="230"/>
      <c r="BJ4281" s="230"/>
      <c r="BK4281" s="230"/>
      <c r="BL4281" s="230"/>
      <c r="BM4281" s="230"/>
      <c r="BN4281" s="230"/>
      <c r="BO4281" s="230"/>
      <c r="BP4281" s="230"/>
      <c r="BQ4281" s="230"/>
      <c r="BR4281" s="230"/>
      <c r="BS4281" s="230"/>
      <c r="BT4281" s="230"/>
      <c r="BU4281" s="230"/>
      <c r="BV4281" s="230"/>
      <c r="BW4281" s="230"/>
      <c r="BX4281" s="230"/>
      <c r="BY4281" s="230"/>
      <c r="BZ4281" s="230"/>
      <c r="CA4281" s="230"/>
      <c r="CB4281" s="230"/>
      <c r="CC4281" s="230"/>
      <c r="CD4281" s="230"/>
      <c r="CE4281" s="230"/>
      <c r="CF4281" s="230"/>
      <c r="CG4281" s="230"/>
      <c r="CH4281" s="230"/>
      <c r="CI4281" s="230"/>
      <c r="CJ4281" s="230"/>
    </row>
    <row r="4282" spans="1:88" s="90" customFormat="1" ht="14.25" customHeight="1">
      <c r="A4282" s="413"/>
      <c r="B4282" s="230"/>
      <c r="C4282" s="231"/>
      <c r="D4282" s="224"/>
      <c r="E4282" s="224"/>
      <c r="F4282" s="224"/>
      <c r="G4282" s="224"/>
      <c r="H4282" s="224"/>
      <c r="I4282" s="232"/>
      <c r="J4282" s="224"/>
      <c r="K4282" s="224"/>
      <c r="L4282" s="224"/>
      <c r="M4282" s="233"/>
      <c r="N4282" s="234"/>
      <c r="O4282" s="235"/>
      <c r="P4282" s="224"/>
      <c r="Q4282" s="237"/>
      <c r="R4282" s="238"/>
      <c r="S4282" s="154"/>
      <c r="T4282" s="154"/>
      <c r="U4282" s="236"/>
      <c r="V4282" s="225"/>
      <c r="W4282" s="246"/>
      <c r="X4282" s="247"/>
      <c r="Y4282" s="248"/>
      <c r="Z4282" s="249"/>
      <c r="AA4282" s="249"/>
      <c r="AB4282" s="250"/>
      <c r="AC4282" s="250"/>
      <c r="AD4282" s="230"/>
      <c r="AE4282" s="251"/>
      <c r="AF4282" s="246"/>
      <c r="AG4282" s="236"/>
      <c r="AH4282" s="253"/>
      <c r="AI4282" s="230"/>
      <c r="AJ4282" s="230"/>
      <c r="AK4282" s="230"/>
      <c r="AL4282" s="230"/>
      <c r="AM4282" s="230"/>
      <c r="AN4282" s="230"/>
      <c r="AO4282" s="230"/>
      <c r="AP4282" s="230"/>
      <c r="AQ4282" s="230"/>
      <c r="AR4282" s="249"/>
      <c r="AS4282" s="230"/>
      <c r="AT4282" s="230"/>
      <c r="AU4282" s="230"/>
      <c r="AV4282" s="230"/>
      <c r="AW4282" s="230"/>
      <c r="AX4282" s="230"/>
      <c r="AY4282" s="230"/>
      <c r="AZ4282" s="230"/>
      <c r="BA4282" s="230"/>
      <c r="BB4282" s="230"/>
      <c r="BC4282" s="230"/>
      <c r="BD4282" s="230"/>
      <c r="BE4282" s="230"/>
      <c r="BF4282" s="230"/>
      <c r="BG4282" s="230"/>
      <c r="BH4282" s="230"/>
      <c r="BI4282" s="230"/>
      <c r="BJ4282" s="230"/>
      <c r="BK4282" s="230"/>
      <c r="BL4282" s="230"/>
      <c r="BM4282" s="230"/>
      <c r="BN4282" s="230"/>
      <c r="BO4282" s="230"/>
      <c r="BP4282" s="230"/>
      <c r="BQ4282" s="230"/>
      <c r="BR4282" s="230"/>
      <c r="BS4282" s="230"/>
      <c r="BT4282" s="230"/>
      <c r="BU4282" s="230"/>
      <c r="BV4282" s="230"/>
      <c r="BW4282" s="230"/>
      <c r="BX4282" s="230"/>
      <c r="BY4282" s="230"/>
      <c r="BZ4282" s="230"/>
      <c r="CA4282" s="230"/>
      <c r="CB4282" s="230"/>
      <c r="CC4282" s="230"/>
      <c r="CD4282" s="230"/>
      <c r="CE4282" s="230"/>
      <c r="CF4282" s="230"/>
      <c r="CG4282" s="230"/>
      <c r="CH4282" s="230"/>
      <c r="CI4282" s="230"/>
      <c r="CJ4282" s="230"/>
    </row>
    <row r="4283" spans="1:88" ht="14.25" customHeight="1">
      <c r="A4283" s="230"/>
      <c r="B4283" s="230"/>
      <c r="C4283" s="231"/>
      <c r="D4283" s="224"/>
      <c r="E4283" s="224"/>
      <c r="F4283" s="224"/>
      <c r="G4283" s="224"/>
      <c r="H4283" s="224"/>
      <c r="I4283" s="232"/>
      <c r="J4283" s="224"/>
      <c r="K4283" s="224"/>
      <c r="L4283" s="224"/>
      <c r="M4283" s="233"/>
      <c r="N4283" s="234"/>
      <c r="P4283" s="224"/>
      <c r="Q4283" s="237"/>
      <c r="R4283" s="238"/>
      <c r="S4283" s="154"/>
      <c r="T4283" s="154"/>
      <c r="U4283" s="236"/>
      <c r="V4283" s="225"/>
      <c r="W4283" s="246"/>
      <c r="X4283" s="247"/>
      <c r="Y4283" s="248"/>
      <c r="Z4283" s="249"/>
      <c r="AA4283" s="249"/>
      <c r="AB4283" s="250"/>
      <c r="AC4283" s="250"/>
      <c r="AD4283" s="230"/>
      <c r="AE4283" s="251"/>
      <c r="AF4283" s="246"/>
      <c r="AG4283" s="236"/>
      <c r="AH4283" s="253"/>
      <c r="AI4283" s="230"/>
      <c r="AJ4283" s="230"/>
      <c r="AK4283" s="230"/>
      <c r="AL4283" s="230"/>
      <c r="AM4283" s="230"/>
      <c r="AN4283" s="230"/>
      <c r="AO4283" s="230"/>
      <c r="AP4283" s="230"/>
      <c r="AQ4283" s="230"/>
      <c r="AR4283" s="249"/>
      <c r="AS4283" s="230"/>
      <c r="AT4283" s="230"/>
      <c r="AU4283" s="230"/>
      <c r="AV4283" s="230"/>
      <c r="AW4283" s="230"/>
      <c r="AX4283" s="230"/>
      <c r="AY4283" s="230"/>
      <c r="AZ4283" s="230"/>
      <c r="BA4283" s="230"/>
      <c r="BB4283" s="230"/>
      <c r="BC4283" s="230"/>
      <c r="BD4283" s="230"/>
      <c r="BE4283" s="230"/>
      <c r="BF4283" s="230"/>
      <c r="BG4283" s="230"/>
      <c r="BH4283" s="230"/>
      <c r="BI4283" s="230"/>
      <c r="BJ4283" s="230"/>
      <c r="BK4283" s="230"/>
      <c r="BL4283" s="230"/>
      <c r="BM4283" s="230"/>
      <c r="BN4283" s="230"/>
      <c r="BO4283" s="230"/>
      <c r="BP4283" s="230"/>
      <c r="BQ4283" s="230"/>
      <c r="BR4283" s="230"/>
      <c r="BS4283" s="230"/>
      <c r="BT4283" s="230"/>
      <c r="BU4283" s="230"/>
      <c r="BV4283" s="230"/>
      <c r="BW4283" s="230"/>
      <c r="BX4283" s="230"/>
      <c r="BY4283" s="230"/>
      <c r="BZ4283" s="230"/>
      <c r="CA4283" s="230"/>
      <c r="CB4283" s="230"/>
      <c r="CC4283" s="230"/>
      <c r="CD4283" s="230"/>
      <c r="CE4283" s="230"/>
      <c r="CF4283" s="230"/>
      <c r="CG4283" s="230"/>
      <c r="CH4283" s="230"/>
      <c r="CI4283" s="230"/>
      <c r="CJ4283" s="230"/>
    </row>
    <row r="4284" spans="1:88" ht="14.25" customHeight="1">
      <c r="A4284" s="230"/>
      <c r="B4284" s="230"/>
      <c r="C4284" s="231"/>
      <c r="D4284" s="224"/>
      <c r="E4284" s="224"/>
      <c r="F4284" s="224"/>
      <c r="G4284" s="224"/>
      <c r="H4284" s="224"/>
      <c r="I4284" s="232"/>
      <c r="J4284" s="224"/>
      <c r="K4284" s="224"/>
      <c r="L4284" s="224"/>
      <c r="M4284" s="233"/>
      <c r="N4284" s="234"/>
      <c r="P4284" s="224"/>
      <c r="Q4284" s="237"/>
      <c r="R4284" s="238"/>
      <c r="S4284" s="154"/>
      <c r="T4284" s="154"/>
      <c r="U4284" s="236"/>
      <c r="V4284" s="225"/>
      <c r="W4284" s="246"/>
      <c r="X4284" s="247"/>
      <c r="Y4284" s="248"/>
      <c r="Z4284" s="249"/>
      <c r="AA4284" s="249"/>
      <c r="AB4284" s="250"/>
      <c r="AC4284" s="250"/>
      <c r="AD4284" s="230"/>
      <c r="AE4284" s="251"/>
      <c r="AF4284" s="246"/>
      <c r="AG4284" s="236"/>
      <c r="AH4284" s="253"/>
      <c r="AI4284" s="230"/>
      <c r="AJ4284" s="230"/>
      <c r="AK4284" s="230"/>
      <c r="AL4284" s="230"/>
      <c r="AM4284" s="230"/>
      <c r="AN4284" s="230"/>
      <c r="AO4284" s="230"/>
      <c r="AP4284" s="230"/>
      <c r="AQ4284" s="230"/>
      <c r="AR4284" s="249"/>
      <c r="AS4284" s="230"/>
      <c r="AT4284" s="230"/>
      <c r="AU4284" s="230"/>
      <c r="AV4284" s="230"/>
      <c r="AW4284" s="230"/>
      <c r="AX4284" s="230"/>
      <c r="AY4284" s="230"/>
      <c r="AZ4284" s="230"/>
      <c r="BA4284" s="230"/>
      <c r="BB4284" s="230"/>
      <c r="BC4284" s="230"/>
      <c r="BD4284" s="230"/>
      <c r="BE4284" s="230"/>
      <c r="BF4284" s="230"/>
      <c r="BG4284" s="230"/>
      <c r="BH4284" s="230"/>
      <c r="BI4284" s="230"/>
      <c r="BJ4284" s="230"/>
      <c r="BK4284" s="230"/>
      <c r="BL4284" s="230"/>
      <c r="BM4284" s="230"/>
      <c r="BN4284" s="230"/>
      <c r="BO4284" s="230"/>
      <c r="BP4284" s="230"/>
      <c r="BQ4284" s="230"/>
      <c r="BR4284" s="230"/>
      <c r="BS4284" s="230"/>
      <c r="BT4284" s="230"/>
      <c r="BU4284" s="230"/>
      <c r="BV4284" s="230"/>
      <c r="BW4284" s="230"/>
      <c r="BX4284" s="230"/>
      <c r="BY4284" s="230"/>
      <c r="BZ4284" s="230"/>
      <c r="CA4284" s="230"/>
      <c r="CB4284" s="230"/>
      <c r="CC4284" s="230"/>
      <c r="CD4284" s="230"/>
      <c r="CE4284" s="230"/>
      <c r="CF4284" s="230"/>
      <c r="CG4284" s="230"/>
      <c r="CH4284" s="230"/>
      <c r="CI4284" s="230"/>
      <c r="CJ4284" s="230"/>
    </row>
    <row r="4285" spans="1:88" ht="14.25" customHeight="1">
      <c r="A4285" s="230"/>
      <c r="B4285" s="230"/>
      <c r="C4285" s="231"/>
      <c r="D4285" s="224"/>
      <c r="E4285" s="224"/>
      <c r="F4285" s="224"/>
      <c r="G4285" s="224"/>
      <c r="H4285" s="224"/>
      <c r="I4285" s="232"/>
      <c r="J4285" s="224"/>
      <c r="K4285" s="224"/>
      <c r="L4285" s="224"/>
      <c r="M4285" s="233"/>
      <c r="N4285" s="234"/>
      <c r="P4285" s="224"/>
      <c r="Q4285" s="237"/>
      <c r="R4285" s="238"/>
      <c r="S4285" s="154"/>
      <c r="T4285" s="154"/>
      <c r="U4285" s="236"/>
      <c r="V4285" s="225"/>
      <c r="W4285" s="246"/>
      <c r="X4285" s="247"/>
      <c r="Y4285" s="248"/>
      <c r="Z4285" s="249"/>
      <c r="AA4285" s="249"/>
      <c r="AB4285" s="250"/>
      <c r="AC4285" s="250"/>
      <c r="AD4285" s="230"/>
      <c r="AE4285" s="251"/>
      <c r="AF4285" s="246"/>
      <c r="AG4285" s="236"/>
      <c r="AH4285" s="253"/>
      <c r="AI4285" s="230"/>
      <c r="AJ4285" s="230"/>
      <c r="AK4285" s="230"/>
      <c r="AL4285" s="230"/>
      <c r="AM4285" s="230"/>
      <c r="AN4285" s="230"/>
      <c r="AO4285" s="230"/>
      <c r="AP4285" s="230"/>
      <c r="AQ4285" s="230"/>
      <c r="AR4285" s="249"/>
      <c r="AS4285" s="230"/>
      <c r="AT4285" s="230"/>
      <c r="AU4285" s="230"/>
      <c r="AV4285" s="230"/>
      <c r="AW4285" s="230"/>
      <c r="AX4285" s="230"/>
      <c r="AY4285" s="230"/>
      <c r="AZ4285" s="230"/>
      <c r="BA4285" s="230"/>
      <c r="BB4285" s="230"/>
      <c r="BC4285" s="230"/>
      <c r="BD4285" s="230"/>
      <c r="BE4285" s="230"/>
      <c r="BF4285" s="230"/>
      <c r="BG4285" s="230"/>
      <c r="BH4285" s="230"/>
      <c r="BI4285" s="230"/>
      <c r="BJ4285" s="230"/>
      <c r="BK4285" s="230"/>
      <c r="BL4285" s="230"/>
      <c r="BM4285" s="230"/>
      <c r="BN4285" s="230"/>
      <c r="BO4285" s="230"/>
      <c r="BP4285" s="230"/>
      <c r="BQ4285" s="230"/>
      <c r="BR4285" s="230"/>
      <c r="BS4285" s="230"/>
      <c r="BT4285" s="230"/>
      <c r="BU4285" s="230"/>
      <c r="BV4285" s="230"/>
      <c r="BW4285" s="230"/>
      <c r="BX4285" s="230"/>
      <c r="BY4285" s="230"/>
      <c r="BZ4285" s="230"/>
      <c r="CA4285" s="230"/>
      <c r="CB4285" s="230"/>
      <c r="CC4285" s="230"/>
      <c r="CD4285" s="230"/>
      <c r="CE4285" s="230"/>
      <c r="CF4285" s="230"/>
      <c r="CG4285" s="230"/>
      <c r="CH4285" s="230"/>
      <c r="CI4285" s="230"/>
      <c r="CJ4285" s="230"/>
    </row>
    <row r="4286" spans="1:88" ht="14.25" customHeight="1">
      <c r="A4286" s="230"/>
      <c r="B4286" s="230"/>
      <c r="C4286" s="231"/>
      <c r="D4286" s="224"/>
      <c r="E4286" s="224"/>
      <c r="F4286" s="224"/>
      <c r="G4286" s="224"/>
      <c r="H4286" s="224"/>
      <c r="I4286" s="232"/>
      <c r="J4286" s="224"/>
      <c r="K4286" s="224"/>
      <c r="L4286" s="224"/>
      <c r="M4286" s="233"/>
      <c r="N4286" s="234"/>
      <c r="P4286" s="224"/>
      <c r="Q4286" s="237"/>
      <c r="R4286" s="238"/>
      <c r="S4286" s="154"/>
      <c r="T4286" s="154"/>
      <c r="U4286" s="236"/>
      <c r="V4286" s="225"/>
      <c r="W4286" s="246"/>
      <c r="X4286" s="247"/>
      <c r="Y4286" s="248"/>
      <c r="Z4286" s="249"/>
      <c r="AA4286" s="249"/>
      <c r="AB4286" s="250"/>
      <c r="AC4286" s="250"/>
      <c r="AD4286" s="230"/>
      <c r="AE4286" s="251"/>
      <c r="AF4286" s="246"/>
      <c r="AG4286" s="236"/>
      <c r="AH4286" s="253"/>
      <c r="AI4286" s="230"/>
      <c r="AJ4286" s="230"/>
      <c r="AK4286" s="230"/>
      <c r="AL4286" s="230"/>
      <c r="AM4286" s="230"/>
      <c r="AN4286" s="230"/>
      <c r="AO4286" s="230"/>
      <c r="AP4286" s="230"/>
      <c r="AQ4286" s="230"/>
      <c r="AR4286" s="249"/>
      <c r="AS4286" s="230"/>
      <c r="AT4286" s="230"/>
      <c r="AU4286" s="230"/>
      <c r="AV4286" s="230"/>
      <c r="AW4286" s="230"/>
      <c r="AX4286" s="230"/>
      <c r="AY4286" s="230"/>
      <c r="AZ4286" s="230"/>
      <c r="BA4286" s="230"/>
      <c r="BB4286" s="230"/>
      <c r="BC4286" s="230"/>
      <c r="BD4286" s="230"/>
      <c r="BE4286" s="230"/>
      <c r="BF4286" s="230"/>
      <c r="BG4286" s="230"/>
      <c r="BH4286" s="230"/>
      <c r="BI4286" s="230"/>
      <c r="BJ4286" s="230"/>
      <c r="BK4286" s="230"/>
      <c r="BL4286" s="230"/>
      <c r="BM4286" s="230"/>
      <c r="BN4286" s="230"/>
      <c r="BO4286" s="230"/>
      <c r="BP4286" s="230"/>
      <c r="BQ4286" s="230"/>
      <c r="BR4286" s="230"/>
      <c r="BS4286" s="230"/>
      <c r="BT4286" s="230"/>
      <c r="BU4286" s="230"/>
      <c r="BV4286" s="230"/>
      <c r="BW4286" s="230"/>
      <c r="BX4286" s="230"/>
      <c r="BY4286" s="230"/>
      <c r="BZ4286" s="230"/>
      <c r="CA4286" s="230"/>
      <c r="CB4286" s="230"/>
      <c r="CC4286" s="230"/>
      <c r="CD4286" s="230"/>
      <c r="CE4286" s="230"/>
      <c r="CF4286" s="230"/>
      <c r="CG4286" s="230"/>
      <c r="CH4286" s="230"/>
      <c r="CI4286" s="230"/>
      <c r="CJ4286" s="230"/>
    </row>
    <row r="4287" spans="1:88" ht="14.25" customHeight="1">
      <c r="A4287" s="230"/>
      <c r="B4287" s="230"/>
      <c r="C4287" s="231"/>
      <c r="D4287" s="224"/>
      <c r="E4287" s="224"/>
      <c r="F4287" s="224"/>
      <c r="G4287" s="224"/>
      <c r="H4287" s="224"/>
      <c r="I4287" s="232"/>
      <c r="J4287" s="224"/>
      <c r="K4287" s="224"/>
      <c r="L4287" s="224"/>
      <c r="M4287" s="233"/>
      <c r="N4287" s="234"/>
      <c r="P4287" s="224"/>
      <c r="Q4287" s="237"/>
      <c r="R4287" s="238"/>
      <c r="S4287" s="154"/>
      <c r="T4287" s="154"/>
      <c r="U4287" s="236"/>
      <c r="V4287" s="225"/>
      <c r="W4287" s="246"/>
      <c r="X4287" s="247"/>
      <c r="Y4287" s="248"/>
      <c r="Z4287" s="249"/>
      <c r="AA4287" s="249"/>
      <c r="AB4287" s="250"/>
      <c r="AC4287" s="250"/>
      <c r="AD4287" s="230"/>
      <c r="AE4287" s="251"/>
      <c r="AF4287" s="246"/>
      <c r="AG4287" s="236"/>
      <c r="AH4287" s="253"/>
      <c r="AI4287" s="230"/>
      <c r="AJ4287" s="230"/>
      <c r="AK4287" s="230"/>
      <c r="AL4287" s="230"/>
      <c r="AM4287" s="230"/>
      <c r="AN4287" s="230"/>
      <c r="AO4287" s="230"/>
      <c r="AP4287" s="230"/>
      <c r="AQ4287" s="230"/>
      <c r="AR4287" s="249"/>
      <c r="AS4287" s="230"/>
      <c r="AT4287" s="230"/>
      <c r="AU4287" s="230"/>
      <c r="AV4287" s="230"/>
      <c r="AW4287" s="230"/>
      <c r="AX4287" s="230"/>
      <c r="AY4287" s="230"/>
      <c r="AZ4287" s="230"/>
      <c r="BA4287" s="230"/>
      <c r="BB4287" s="230"/>
      <c r="BC4287" s="230"/>
      <c r="BD4287" s="230"/>
      <c r="BE4287" s="230"/>
      <c r="BF4287" s="230"/>
      <c r="BG4287" s="230"/>
      <c r="BH4287" s="230"/>
      <c r="BI4287" s="230"/>
      <c r="BJ4287" s="230"/>
      <c r="BK4287" s="230"/>
      <c r="BL4287" s="230"/>
      <c r="BM4287" s="230"/>
      <c r="BN4287" s="230"/>
      <c r="BO4287" s="230"/>
      <c r="BP4287" s="230"/>
      <c r="BQ4287" s="230"/>
      <c r="BR4287" s="230"/>
      <c r="BS4287" s="230"/>
      <c r="BT4287" s="230"/>
      <c r="BU4287" s="230"/>
      <c r="BV4287" s="230"/>
      <c r="BW4287" s="230"/>
      <c r="BX4287" s="230"/>
      <c r="BY4287" s="230"/>
      <c r="BZ4287" s="230"/>
      <c r="CA4287" s="230"/>
      <c r="CB4287" s="230"/>
      <c r="CC4287" s="230"/>
      <c r="CD4287" s="230"/>
      <c r="CE4287" s="230"/>
      <c r="CF4287" s="230"/>
      <c r="CG4287" s="230"/>
      <c r="CH4287" s="230"/>
      <c r="CI4287" s="230"/>
      <c r="CJ4287" s="230"/>
    </row>
    <row r="4288" spans="1:88" ht="14.25" customHeight="1">
      <c r="A4288" s="230"/>
      <c r="B4288" s="230"/>
      <c r="C4288" s="231"/>
      <c r="D4288" s="224"/>
      <c r="E4288" s="224"/>
      <c r="F4288" s="224"/>
      <c r="G4288" s="224"/>
      <c r="H4288" s="224"/>
      <c r="I4288" s="232"/>
      <c r="J4288" s="224"/>
      <c r="K4288" s="224"/>
      <c r="L4288" s="224"/>
      <c r="M4288" s="233"/>
      <c r="N4288" s="234"/>
      <c r="P4288" s="224"/>
      <c r="Q4288" s="237"/>
      <c r="R4288" s="238"/>
      <c r="S4288" s="154"/>
      <c r="T4288" s="154"/>
      <c r="U4288" s="236"/>
      <c r="V4288" s="225"/>
      <c r="W4288" s="246"/>
      <c r="X4288" s="247"/>
      <c r="Y4288" s="248"/>
      <c r="Z4288" s="249"/>
      <c r="AA4288" s="249"/>
      <c r="AB4288" s="250"/>
      <c r="AC4288" s="250"/>
      <c r="AD4288" s="230"/>
      <c r="AE4288" s="251"/>
      <c r="AF4288" s="246"/>
      <c r="AG4288" s="236"/>
      <c r="AH4288" s="253"/>
      <c r="AI4288" s="230"/>
      <c r="AJ4288" s="230"/>
      <c r="AK4288" s="230"/>
      <c r="AL4288" s="230"/>
      <c r="AM4288" s="230"/>
      <c r="AN4288" s="230"/>
      <c r="AO4288" s="230"/>
      <c r="AP4288" s="230"/>
      <c r="AQ4288" s="230"/>
      <c r="AR4288" s="249"/>
      <c r="AS4288" s="230"/>
      <c r="AT4288" s="230"/>
      <c r="AU4288" s="230"/>
      <c r="AV4288" s="230"/>
      <c r="AW4288" s="230"/>
      <c r="AX4288" s="230"/>
      <c r="AY4288" s="230"/>
      <c r="AZ4288" s="230"/>
      <c r="BA4288" s="230"/>
      <c r="BB4288" s="230"/>
      <c r="BC4288" s="230"/>
      <c r="BD4288" s="230"/>
      <c r="BE4288" s="230"/>
      <c r="BF4288" s="230"/>
      <c r="BG4288" s="230"/>
      <c r="BH4288" s="230"/>
      <c r="BI4288" s="230"/>
      <c r="BJ4288" s="230"/>
      <c r="BK4288" s="230"/>
      <c r="BL4288" s="230"/>
      <c r="BM4288" s="230"/>
      <c r="BN4288" s="230"/>
      <c r="BO4288" s="230"/>
      <c r="BP4288" s="230"/>
      <c r="BQ4288" s="230"/>
      <c r="BR4288" s="230"/>
      <c r="BS4288" s="230"/>
      <c r="BT4288" s="230"/>
      <c r="BU4288" s="230"/>
      <c r="BV4288" s="230"/>
      <c r="BW4288" s="230"/>
      <c r="BX4288" s="230"/>
      <c r="BY4288" s="230"/>
      <c r="BZ4288" s="230"/>
      <c r="CA4288" s="230"/>
      <c r="CB4288" s="230"/>
      <c r="CC4288" s="230"/>
      <c r="CD4288" s="230"/>
      <c r="CE4288" s="230"/>
      <c r="CF4288" s="230"/>
      <c r="CG4288" s="230"/>
      <c r="CH4288" s="230"/>
      <c r="CI4288" s="230"/>
      <c r="CJ4288" s="230"/>
    </row>
    <row r="4289" spans="1:88" ht="14.25" customHeight="1">
      <c r="A4289" s="230"/>
      <c r="B4289" s="230"/>
      <c r="C4289" s="231"/>
      <c r="D4289" s="224"/>
      <c r="E4289" s="224"/>
      <c r="F4289" s="224"/>
      <c r="G4289" s="224"/>
      <c r="H4289" s="224"/>
      <c r="I4289" s="232"/>
      <c r="J4289" s="224"/>
      <c r="K4289" s="224"/>
      <c r="L4289" s="224"/>
      <c r="M4289" s="233"/>
      <c r="N4289" s="234"/>
      <c r="P4289" s="224"/>
      <c r="Q4289" s="237"/>
      <c r="R4289" s="238"/>
      <c r="S4289" s="154"/>
      <c r="T4289" s="154"/>
      <c r="U4289" s="236"/>
      <c r="V4289" s="225"/>
      <c r="W4289" s="246"/>
      <c r="X4289" s="247"/>
      <c r="Y4289" s="248"/>
      <c r="Z4289" s="249"/>
      <c r="AA4289" s="249"/>
      <c r="AB4289" s="250"/>
      <c r="AC4289" s="250"/>
      <c r="AD4289" s="230"/>
      <c r="AE4289" s="251"/>
      <c r="AF4289" s="246"/>
      <c r="AG4289" s="236"/>
      <c r="AH4289" s="253"/>
      <c r="AI4289" s="230"/>
      <c r="AJ4289" s="230"/>
      <c r="AK4289" s="230"/>
      <c r="AL4289" s="230"/>
      <c r="AM4289" s="230"/>
      <c r="AN4289" s="230"/>
      <c r="AO4289" s="230"/>
      <c r="AP4289" s="230"/>
      <c r="AQ4289" s="230"/>
      <c r="AR4289" s="249"/>
      <c r="AS4289" s="230"/>
      <c r="AT4289" s="230"/>
      <c r="AU4289" s="230"/>
      <c r="AV4289" s="230"/>
      <c r="AW4289" s="230"/>
      <c r="AX4289" s="230"/>
      <c r="AY4289" s="230"/>
      <c r="AZ4289" s="230"/>
      <c r="BA4289" s="230"/>
      <c r="BB4289" s="230"/>
      <c r="BC4289" s="230"/>
      <c r="BD4289" s="230"/>
      <c r="BE4289" s="230"/>
      <c r="BF4289" s="230"/>
      <c r="BG4289" s="230"/>
      <c r="BH4289" s="230"/>
      <c r="BI4289" s="230"/>
      <c r="BJ4289" s="230"/>
      <c r="BK4289" s="230"/>
      <c r="BL4289" s="230"/>
      <c r="BM4289" s="230"/>
      <c r="BN4289" s="230"/>
      <c r="BO4289" s="230"/>
      <c r="BP4289" s="230"/>
      <c r="BQ4289" s="230"/>
      <c r="BR4289" s="230"/>
      <c r="BS4289" s="230"/>
      <c r="BT4289" s="230"/>
      <c r="BU4289" s="230"/>
      <c r="BV4289" s="230"/>
      <c r="BW4289" s="230"/>
      <c r="BX4289" s="230"/>
      <c r="BY4289" s="230"/>
      <c r="BZ4289" s="230"/>
      <c r="CA4289" s="230"/>
      <c r="CB4289" s="230"/>
      <c r="CC4289" s="230"/>
      <c r="CD4289" s="230"/>
      <c r="CE4289" s="230"/>
      <c r="CF4289" s="230"/>
      <c r="CG4289" s="230"/>
      <c r="CH4289" s="230"/>
      <c r="CI4289" s="230"/>
      <c r="CJ4289" s="230"/>
    </row>
    <row r="4290" spans="1:88" ht="14.25" customHeight="1">
      <c r="A4290" s="230"/>
      <c r="B4290" s="230"/>
      <c r="C4290" s="231"/>
      <c r="D4290" s="224"/>
      <c r="E4290" s="224"/>
      <c r="F4290" s="224"/>
      <c r="G4290" s="224"/>
      <c r="H4290" s="224"/>
      <c r="I4290" s="232"/>
      <c r="J4290" s="224"/>
      <c r="K4290" s="224"/>
      <c r="L4290" s="224"/>
      <c r="M4290" s="233"/>
      <c r="N4290" s="234"/>
      <c r="P4290" s="224"/>
      <c r="Q4290" s="237"/>
      <c r="R4290" s="238"/>
      <c r="S4290" s="154"/>
      <c r="T4290" s="154"/>
      <c r="U4290" s="236"/>
      <c r="V4290" s="225"/>
      <c r="W4290" s="246"/>
      <c r="X4290" s="247"/>
      <c r="Y4290" s="248"/>
      <c r="Z4290" s="249"/>
      <c r="AA4290" s="249"/>
      <c r="AB4290" s="250"/>
      <c r="AC4290" s="250"/>
      <c r="AD4290" s="230"/>
      <c r="AE4290" s="251"/>
      <c r="AF4290" s="246"/>
      <c r="AG4290" s="236"/>
      <c r="AH4290" s="253"/>
      <c r="AI4290" s="230"/>
      <c r="AJ4290" s="230"/>
      <c r="AK4290" s="230"/>
      <c r="AL4290" s="230"/>
      <c r="AM4290" s="230"/>
      <c r="AN4290" s="230"/>
      <c r="AO4290" s="230"/>
      <c r="AP4290" s="230"/>
      <c r="AQ4290" s="230"/>
      <c r="AR4290" s="249"/>
      <c r="AS4290" s="230"/>
      <c r="AT4290" s="230"/>
      <c r="AU4290" s="230"/>
      <c r="AV4290" s="230"/>
      <c r="AW4290" s="230"/>
      <c r="AX4290" s="230"/>
      <c r="AY4290" s="230"/>
      <c r="AZ4290" s="230"/>
      <c r="BA4290" s="230"/>
      <c r="BB4290" s="230"/>
      <c r="BC4290" s="230"/>
      <c r="BD4290" s="230"/>
      <c r="BE4290" s="230"/>
      <c r="BF4290" s="230"/>
      <c r="BG4290" s="230"/>
      <c r="BH4290" s="230"/>
      <c r="BI4290" s="230"/>
      <c r="BJ4290" s="230"/>
      <c r="BK4290" s="230"/>
      <c r="BL4290" s="230"/>
      <c r="BM4290" s="230"/>
      <c r="BN4290" s="230"/>
      <c r="BO4290" s="230"/>
      <c r="BP4290" s="230"/>
      <c r="BQ4290" s="230"/>
      <c r="BR4290" s="230"/>
      <c r="BS4290" s="230"/>
      <c r="BT4290" s="230"/>
      <c r="BU4290" s="230"/>
      <c r="BV4290" s="230"/>
      <c r="BW4290" s="230"/>
      <c r="BX4290" s="230"/>
      <c r="BY4290" s="230"/>
      <c r="BZ4290" s="230"/>
      <c r="CA4290" s="230"/>
      <c r="CB4290" s="230"/>
      <c r="CC4290" s="230"/>
      <c r="CD4290" s="230"/>
      <c r="CE4290" s="230"/>
      <c r="CF4290" s="230"/>
      <c r="CG4290" s="230"/>
      <c r="CH4290" s="230"/>
      <c r="CI4290" s="230"/>
      <c r="CJ4290" s="230"/>
    </row>
    <row r="4291" spans="1:88" ht="14.25" customHeight="1">
      <c r="A4291" s="230"/>
      <c r="B4291" s="230"/>
      <c r="C4291" s="231"/>
      <c r="D4291" s="224"/>
      <c r="E4291" s="224"/>
      <c r="F4291" s="224"/>
      <c r="G4291" s="224"/>
      <c r="H4291" s="224"/>
      <c r="I4291" s="232"/>
      <c r="J4291" s="224"/>
      <c r="K4291" s="224"/>
      <c r="L4291" s="224"/>
      <c r="M4291" s="233"/>
      <c r="N4291" s="234"/>
      <c r="P4291" s="224"/>
      <c r="Q4291" s="237"/>
      <c r="R4291" s="238"/>
      <c r="S4291" s="154"/>
      <c r="T4291" s="154"/>
      <c r="U4291" s="236"/>
      <c r="V4291" s="225"/>
      <c r="W4291" s="246"/>
      <c r="X4291" s="247"/>
      <c r="Y4291" s="248"/>
      <c r="Z4291" s="249"/>
      <c r="AA4291" s="249"/>
      <c r="AB4291" s="250"/>
      <c r="AC4291" s="250"/>
      <c r="AD4291" s="230"/>
      <c r="AE4291" s="251"/>
      <c r="AF4291" s="246"/>
      <c r="AG4291" s="236"/>
      <c r="AH4291" s="253"/>
      <c r="AI4291" s="230"/>
      <c r="AJ4291" s="230"/>
      <c r="AK4291" s="230"/>
      <c r="AL4291" s="230"/>
      <c r="AM4291" s="230"/>
      <c r="AN4291" s="230"/>
      <c r="AO4291" s="230"/>
      <c r="AP4291" s="230"/>
      <c r="AQ4291" s="230"/>
      <c r="AR4291" s="249"/>
      <c r="AS4291" s="230"/>
      <c r="AT4291" s="230"/>
      <c r="AU4291" s="230"/>
      <c r="AV4291" s="230"/>
      <c r="AW4291" s="230"/>
      <c r="AX4291" s="230"/>
      <c r="AY4291" s="230"/>
      <c r="AZ4291" s="230"/>
      <c r="BA4291" s="230"/>
      <c r="BB4291" s="230"/>
      <c r="BC4291" s="230"/>
      <c r="BD4291" s="230"/>
      <c r="BE4291" s="230"/>
      <c r="BF4291" s="230"/>
      <c r="BG4291" s="230"/>
      <c r="BH4291" s="230"/>
      <c r="BI4291" s="230"/>
      <c r="BJ4291" s="230"/>
      <c r="BK4291" s="230"/>
      <c r="BL4291" s="230"/>
      <c r="BM4291" s="230"/>
      <c r="BN4291" s="230"/>
      <c r="BO4291" s="230"/>
      <c r="BP4291" s="230"/>
      <c r="BQ4291" s="230"/>
      <c r="BR4291" s="230"/>
      <c r="BS4291" s="230"/>
      <c r="BT4291" s="230"/>
      <c r="BU4291" s="230"/>
      <c r="BV4291" s="230"/>
      <c r="BW4291" s="230"/>
      <c r="BX4291" s="230"/>
      <c r="BY4291" s="230"/>
      <c r="BZ4291" s="230"/>
      <c r="CA4291" s="230"/>
      <c r="CB4291" s="230"/>
      <c r="CC4291" s="230"/>
      <c r="CD4291" s="230"/>
      <c r="CE4291" s="230"/>
      <c r="CF4291" s="230"/>
      <c r="CG4291" s="230"/>
      <c r="CH4291" s="230"/>
      <c r="CI4291" s="230"/>
      <c r="CJ4291" s="230"/>
    </row>
    <row r="4292" spans="1:88" ht="14.25" customHeight="1">
      <c r="A4292" s="230"/>
      <c r="B4292" s="230"/>
      <c r="C4292" s="231"/>
      <c r="D4292" s="224"/>
      <c r="E4292" s="224"/>
      <c r="F4292" s="224"/>
      <c r="G4292" s="224"/>
      <c r="H4292" s="224"/>
      <c r="I4292" s="232"/>
      <c r="J4292" s="224"/>
      <c r="K4292" s="224"/>
      <c r="L4292" s="224"/>
      <c r="M4292" s="233"/>
      <c r="N4292" s="234"/>
      <c r="P4292" s="224"/>
      <c r="Q4292" s="237"/>
      <c r="R4292" s="238"/>
      <c r="S4292" s="154"/>
      <c r="T4292" s="154"/>
      <c r="U4292" s="236"/>
      <c r="V4292" s="225"/>
      <c r="W4292" s="246"/>
      <c r="X4292" s="247"/>
      <c r="Y4292" s="248"/>
      <c r="Z4292" s="249"/>
      <c r="AA4292" s="249"/>
      <c r="AB4292" s="250"/>
      <c r="AC4292" s="250"/>
      <c r="AD4292" s="230"/>
      <c r="AE4292" s="251"/>
      <c r="AF4292" s="246"/>
      <c r="AG4292" s="236"/>
      <c r="AH4292" s="253"/>
      <c r="AI4292" s="230"/>
      <c r="AJ4292" s="230"/>
      <c r="AK4292" s="230"/>
      <c r="AL4292" s="230"/>
      <c r="AM4292" s="230"/>
      <c r="AN4292" s="230"/>
      <c r="AO4292" s="230"/>
      <c r="AP4292" s="230"/>
      <c r="AQ4292" s="230"/>
      <c r="AR4292" s="249"/>
      <c r="AS4292" s="230"/>
      <c r="AT4292" s="230"/>
      <c r="AU4292" s="230"/>
      <c r="AV4292" s="230"/>
      <c r="AW4292" s="230"/>
      <c r="AX4292" s="230"/>
      <c r="AY4292" s="230"/>
      <c r="AZ4292" s="230"/>
      <c r="BA4292" s="230"/>
      <c r="BB4292" s="230"/>
      <c r="BC4292" s="230"/>
      <c r="BD4292" s="230"/>
      <c r="BE4292" s="230"/>
      <c r="BF4292" s="230"/>
      <c r="BG4292" s="230"/>
      <c r="BH4292" s="230"/>
      <c r="BI4292" s="230"/>
      <c r="BJ4292" s="230"/>
      <c r="BK4292" s="230"/>
      <c r="BL4292" s="230"/>
      <c r="BM4292" s="230"/>
      <c r="BN4292" s="230"/>
      <c r="BO4292" s="230"/>
      <c r="BP4292" s="230"/>
      <c r="BQ4292" s="230"/>
      <c r="BR4292" s="230"/>
      <c r="BS4292" s="230"/>
      <c r="BT4292" s="230"/>
      <c r="BU4292" s="230"/>
      <c r="BV4292" s="230"/>
      <c r="BW4292" s="230"/>
      <c r="BX4292" s="230"/>
      <c r="BY4292" s="230"/>
      <c r="BZ4292" s="230"/>
      <c r="CA4292" s="230"/>
      <c r="CB4292" s="230"/>
      <c r="CC4292" s="230"/>
      <c r="CD4292" s="230"/>
      <c r="CE4292" s="230"/>
      <c r="CF4292" s="230"/>
      <c r="CG4292" s="230"/>
      <c r="CH4292" s="230"/>
      <c r="CI4292" s="230"/>
      <c r="CJ4292" s="230"/>
    </row>
    <row r="4293" spans="1:88" ht="14.25" customHeight="1">
      <c r="A4293" s="230"/>
      <c r="B4293" s="230"/>
      <c r="C4293" s="231"/>
      <c r="D4293" s="224"/>
      <c r="E4293" s="224"/>
      <c r="F4293" s="224"/>
      <c r="G4293" s="224"/>
      <c r="H4293" s="224"/>
      <c r="I4293" s="232"/>
      <c r="J4293" s="224"/>
      <c r="K4293" s="224"/>
      <c r="L4293" s="224"/>
      <c r="M4293" s="233"/>
      <c r="N4293" s="234"/>
      <c r="P4293" s="224"/>
      <c r="Q4293" s="237"/>
      <c r="R4293" s="238"/>
      <c r="S4293" s="154"/>
      <c r="T4293" s="154"/>
      <c r="U4293" s="236"/>
      <c r="V4293" s="225"/>
      <c r="W4293" s="246"/>
      <c r="X4293" s="247"/>
      <c r="Y4293" s="248"/>
      <c r="Z4293" s="249"/>
      <c r="AA4293" s="249"/>
      <c r="AB4293" s="250"/>
      <c r="AC4293" s="250"/>
      <c r="AD4293" s="230"/>
      <c r="AE4293" s="251"/>
      <c r="AF4293" s="246"/>
      <c r="AG4293" s="236"/>
      <c r="AH4293" s="253"/>
      <c r="AI4293" s="230"/>
      <c r="AJ4293" s="230"/>
      <c r="AK4293" s="230"/>
      <c r="AL4293" s="230"/>
      <c r="AM4293" s="230"/>
      <c r="AN4293" s="230"/>
      <c r="AO4293" s="230"/>
      <c r="AP4293" s="230"/>
      <c r="AQ4293" s="230"/>
      <c r="AR4293" s="249"/>
      <c r="AS4293" s="230"/>
      <c r="AT4293" s="230"/>
      <c r="AU4293" s="230"/>
      <c r="AV4293" s="230"/>
      <c r="AW4293" s="230"/>
      <c r="AX4293" s="230"/>
      <c r="AY4293" s="230"/>
      <c r="AZ4293" s="230"/>
      <c r="BA4293" s="230"/>
      <c r="BB4293" s="230"/>
      <c r="BC4293" s="230"/>
      <c r="BD4293" s="230"/>
      <c r="BE4293" s="230"/>
      <c r="BF4293" s="230"/>
      <c r="BG4293" s="230"/>
      <c r="BH4293" s="230"/>
      <c r="BI4293" s="230"/>
      <c r="BJ4293" s="230"/>
      <c r="BK4293" s="230"/>
      <c r="BL4293" s="230"/>
      <c r="BM4293" s="230"/>
      <c r="BN4293" s="230"/>
      <c r="BO4293" s="230"/>
      <c r="BP4293" s="230"/>
      <c r="BQ4293" s="230"/>
      <c r="BR4293" s="230"/>
      <c r="BS4293" s="230"/>
      <c r="BT4293" s="230"/>
      <c r="BU4293" s="230"/>
      <c r="BV4293" s="230"/>
      <c r="BW4293" s="230"/>
      <c r="BX4293" s="230"/>
      <c r="BY4293" s="230"/>
      <c r="BZ4293" s="230"/>
      <c r="CA4293" s="230"/>
      <c r="CB4293" s="230"/>
      <c r="CC4293" s="230"/>
      <c r="CD4293" s="230"/>
      <c r="CE4293" s="230"/>
      <c r="CF4293" s="230"/>
      <c r="CG4293" s="230"/>
      <c r="CH4293" s="230"/>
      <c r="CI4293" s="230"/>
      <c r="CJ4293" s="230"/>
    </row>
    <row r="4294" spans="1:88" ht="14.25" customHeight="1">
      <c r="A4294" s="230"/>
      <c r="B4294" s="230"/>
      <c r="C4294" s="231"/>
      <c r="D4294" s="224"/>
      <c r="E4294" s="224"/>
      <c r="F4294" s="224"/>
      <c r="G4294" s="224"/>
      <c r="H4294" s="224"/>
      <c r="I4294" s="232"/>
      <c r="J4294" s="224"/>
      <c r="K4294" s="224"/>
      <c r="L4294" s="224"/>
      <c r="M4294" s="233"/>
      <c r="N4294" s="234"/>
      <c r="P4294" s="224"/>
      <c r="Q4294" s="237"/>
      <c r="R4294" s="238"/>
      <c r="S4294" s="154"/>
      <c r="T4294" s="154"/>
      <c r="U4294" s="236"/>
      <c r="V4294" s="225"/>
      <c r="W4294" s="246"/>
      <c r="X4294" s="247"/>
      <c r="Y4294" s="248"/>
      <c r="Z4294" s="249"/>
      <c r="AA4294" s="249"/>
      <c r="AB4294" s="250"/>
      <c r="AC4294" s="250"/>
      <c r="AD4294" s="230"/>
      <c r="AE4294" s="251"/>
      <c r="AF4294" s="246"/>
      <c r="AG4294" s="236"/>
      <c r="AH4294" s="253"/>
      <c r="AI4294" s="230"/>
      <c r="AJ4294" s="230"/>
      <c r="AK4294" s="230"/>
      <c r="AL4294" s="230"/>
      <c r="AM4294" s="230"/>
      <c r="AN4294" s="230"/>
      <c r="AO4294" s="230"/>
      <c r="AP4294" s="230"/>
      <c r="AQ4294" s="230"/>
      <c r="AR4294" s="249"/>
      <c r="AS4294" s="230"/>
      <c r="AT4294" s="230"/>
      <c r="AU4294" s="230"/>
      <c r="AV4294" s="230"/>
      <c r="AW4294" s="230"/>
      <c r="AX4294" s="230"/>
      <c r="AY4294" s="230"/>
      <c r="AZ4294" s="230"/>
      <c r="BA4294" s="230"/>
      <c r="BB4294" s="230"/>
      <c r="BC4294" s="230"/>
      <c r="BD4294" s="230"/>
      <c r="BE4294" s="230"/>
      <c r="BF4294" s="230"/>
      <c r="BG4294" s="230"/>
      <c r="BH4294" s="230"/>
      <c r="BI4294" s="230"/>
      <c r="BJ4294" s="230"/>
      <c r="BK4294" s="230"/>
      <c r="BL4294" s="230"/>
      <c r="BM4294" s="230"/>
      <c r="BN4294" s="230"/>
      <c r="BO4294" s="230"/>
      <c r="BP4294" s="230"/>
      <c r="BQ4294" s="230"/>
      <c r="BR4294" s="230"/>
      <c r="BS4294" s="230"/>
      <c r="BT4294" s="230"/>
      <c r="BU4294" s="230"/>
      <c r="BV4294" s="230"/>
      <c r="BW4294" s="230"/>
      <c r="BX4294" s="230"/>
      <c r="BY4294" s="230"/>
      <c r="BZ4294" s="230"/>
      <c r="CA4294" s="230"/>
      <c r="CB4294" s="230"/>
      <c r="CC4294" s="230"/>
      <c r="CD4294" s="230"/>
      <c r="CE4294" s="230"/>
      <c r="CF4294" s="230"/>
      <c r="CG4294" s="230"/>
      <c r="CH4294" s="230"/>
      <c r="CI4294" s="230"/>
      <c r="CJ4294" s="230"/>
    </row>
    <row r="4295" spans="1:88" ht="14.25" customHeight="1">
      <c r="A4295" s="230"/>
      <c r="B4295" s="239"/>
      <c r="C4295" s="240"/>
      <c r="D4295" s="224"/>
      <c r="E4295" s="224"/>
      <c r="F4295" s="224"/>
      <c r="G4295" s="224"/>
      <c r="H4295" s="224"/>
      <c r="I4295" s="232"/>
      <c r="J4295" s="224"/>
      <c r="K4295" s="224"/>
      <c r="L4295" s="224"/>
      <c r="M4295" s="233"/>
      <c r="N4295" s="241"/>
      <c r="P4295" s="224"/>
      <c r="Q4295" s="237"/>
      <c r="R4295" s="238"/>
      <c r="S4295" s="154"/>
      <c r="T4295" s="154"/>
      <c r="U4295" s="236"/>
      <c r="V4295" s="225"/>
      <c r="W4295" s="246"/>
      <c r="X4295" s="247"/>
      <c r="Y4295" s="248"/>
      <c r="Z4295" s="249"/>
      <c r="AA4295" s="249"/>
      <c r="AB4295" s="250"/>
      <c r="AC4295" s="250"/>
      <c r="AD4295" s="230"/>
      <c r="AE4295" s="251"/>
      <c r="AF4295" s="246"/>
      <c r="AG4295" s="236"/>
      <c r="AH4295" s="253"/>
      <c r="AI4295" s="230"/>
      <c r="AJ4295" s="230"/>
      <c r="AK4295" s="230"/>
      <c r="AL4295" s="230"/>
      <c r="AM4295" s="230"/>
      <c r="AN4295" s="230"/>
      <c r="AO4295" s="230"/>
      <c r="AP4295" s="230"/>
      <c r="AQ4295" s="230"/>
      <c r="AR4295" s="249"/>
      <c r="AS4295" s="230"/>
      <c r="AT4295" s="230"/>
      <c r="AU4295" s="230"/>
      <c r="AV4295" s="230"/>
      <c r="AW4295" s="230"/>
      <c r="AX4295" s="230"/>
      <c r="AY4295" s="230"/>
      <c r="AZ4295" s="230"/>
      <c r="BA4295" s="230"/>
      <c r="BB4295" s="230"/>
      <c r="BC4295" s="230"/>
      <c r="BD4295" s="230"/>
      <c r="BE4295" s="230"/>
      <c r="BF4295" s="230"/>
      <c r="BG4295" s="230"/>
      <c r="BH4295" s="230"/>
      <c r="BI4295" s="230"/>
      <c r="BJ4295" s="230"/>
      <c r="BK4295" s="230"/>
      <c r="BL4295" s="230"/>
      <c r="BM4295" s="230"/>
      <c r="BN4295" s="230"/>
      <c r="BO4295" s="230"/>
      <c r="BP4295" s="230"/>
      <c r="BQ4295" s="230"/>
      <c r="BR4295" s="230"/>
      <c r="BS4295" s="230"/>
      <c r="BT4295" s="230"/>
      <c r="BU4295" s="230"/>
      <c r="BV4295" s="230"/>
      <c r="BW4295" s="230"/>
      <c r="BX4295" s="230"/>
      <c r="BY4295" s="230"/>
      <c r="BZ4295" s="230"/>
      <c r="CA4295" s="230"/>
      <c r="CB4295" s="230"/>
      <c r="CC4295" s="230"/>
      <c r="CD4295" s="230"/>
      <c r="CE4295" s="230"/>
      <c r="CF4295" s="230"/>
      <c r="CG4295" s="230"/>
      <c r="CH4295" s="230"/>
      <c r="CI4295" s="230"/>
      <c r="CJ4295" s="230"/>
    </row>
    <row r="4296" spans="1:88" ht="14.25" customHeight="1">
      <c r="A4296" s="413"/>
      <c r="B4296" s="230"/>
      <c r="C4296" s="231"/>
      <c r="D4296" s="224"/>
      <c r="E4296" s="224"/>
      <c r="F4296" s="224"/>
      <c r="G4296" s="224"/>
      <c r="H4296" s="224"/>
      <c r="I4296" s="232"/>
      <c r="J4296" s="224"/>
      <c r="K4296" s="224"/>
      <c r="L4296" s="224"/>
      <c r="M4296" s="233"/>
      <c r="N4296" s="234"/>
      <c r="P4296" s="224"/>
      <c r="Q4296" s="237"/>
      <c r="R4296" s="238"/>
      <c r="S4296" s="154"/>
      <c r="T4296" s="154"/>
      <c r="U4296" s="236"/>
      <c r="V4296" s="225"/>
      <c r="W4296" s="246"/>
      <c r="X4296" s="247"/>
      <c r="Y4296" s="248"/>
      <c r="Z4296" s="249"/>
      <c r="AA4296" s="249"/>
      <c r="AB4296" s="250"/>
      <c r="AC4296" s="250"/>
      <c r="AD4296" s="230"/>
      <c r="AE4296" s="251"/>
      <c r="AF4296" s="246"/>
      <c r="AG4296" s="236"/>
      <c r="AH4296" s="253"/>
      <c r="AI4296" s="230"/>
      <c r="AJ4296" s="230"/>
      <c r="AK4296" s="230"/>
      <c r="AL4296" s="230"/>
      <c r="AM4296" s="230"/>
      <c r="AN4296" s="230"/>
      <c r="AO4296" s="230"/>
      <c r="AP4296" s="230"/>
      <c r="AQ4296" s="230"/>
      <c r="AR4296" s="249"/>
      <c r="AS4296" s="230"/>
      <c r="AT4296" s="230"/>
      <c r="AU4296" s="230"/>
      <c r="AV4296" s="230"/>
      <c r="AW4296" s="230"/>
      <c r="AX4296" s="230"/>
      <c r="AY4296" s="230"/>
      <c r="AZ4296" s="230"/>
      <c r="BA4296" s="230"/>
      <c r="BB4296" s="230"/>
      <c r="BC4296" s="230"/>
      <c r="BD4296" s="230"/>
      <c r="BE4296" s="230"/>
      <c r="BF4296" s="230"/>
      <c r="BG4296" s="230"/>
      <c r="BH4296" s="230"/>
      <c r="BI4296" s="230"/>
      <c r="BJ4296" s="230"/>
      <c r="BK4296" s="230"/>
      <c r="BL4296" s="230"/>
      <c r="BM4296" s="230"/>
      <c r="BN4296" s="230"/>
      <c r="BO4296" s="230"/>
      <c r="BP4296" s="230"/>
      <c r="BQ4296" s="230"/>
      <c r="BR4296" s="230"/>
      <c r="BS4296" s="230"/>
      <c r="BT4296" s="230"/>
      <c r="BU4296" s="230"/>
      <c r="BV4296" s="230"/>
      <c r="BW4296" s="230"/>
      <c r="BX4296" s="230"/>
      <c r="BY4296" s="230"/>
      <c r="BZ4296" s="230"/>
      <c r="CA4296" s="230"/>
      <c r="CB4296" s="230"/>
      <c r="CC4296" s="230"/>
      <c r="CD4296" s="230"/>
      <c r="CE4296" s="230"/>
      <c r="CF4296" s="230"/>
      <c r="CG4296" s="230"/>
      <c r="CH4296" s="230"/>
      <c r="CI4296" s="230"/>
      <c r="CJ4296" s="230"/>
    </row>
    <row r="4297" spans="1:88" ht="14.25" customHeight="1">
      <c r="A4297" s="413"/>
      <c r="B4297" s="230"/>
      <c r="C4297" s="231"/>
      <c r="D4297" s="224"/>
      <c r="E4297" s="224"/>
      <c r="F4297" s="224"/>
      <c r="G4297" s="224"/>
      <c r="H4297" s="224"/>
      <c r="I4297" s="232"/>
      <c r="J4297" s="224"/>
      <c r="K4297" s="224"/>
      <c r="L4297" s="224"/>
      <c r="M4297" s="233"/>
      <c r="N4297" s="224"/>
      <c r="P4297" s="224"/>
      <c r="Q4297" s="225"/>
      <c r="R4297" s="154"/>
      <c r="S4297" s="154"/>
      <c r="T4297" s="154"/>
      <c r="U4297" s="236"/>
      <c r="V4297" s="225"/>
      <c r="W4297" s="246"/>
      <c r="X4297" s="230"/>
      <c r="Y4297" s="257"/>
      <c r="Z4297" s="249"/>
      <c r="AA4297" s="249"/>
      <c r="AB4297" s="249"/>
      <c r="AC4297" s="249"/>
      <c r="AD4297" s="230"/>
      <c r="AE4297" s="251"/>
      <c r="AF4297" s="246"/>
      <c r="AG4297" s="236"/>
      <c r="AH4297" s="253"/>
      <c r="AI4297" s="230"/>
      <c r="AJ4297" s="230"/>
      <c r="AK4297" s="230"/>
      <c r="AL4297" s="230"/>
      <c r="AM4297" s="230"/>
      <c r="AN4297" s="230"/>
      <c r="AO4297" s="230"/>
      <c r="AP4297" s="230"/>
      <c r="AQ4297" s="230"/>
      <c r="AR4297" s="249"/>
      <c r="AS4297" s="230"/>
      <c r="AT4297" s="230"/>
      <c r="AU4297" s="230"/>
      <c r="AV4297" s="230"/>
      <c r="AW4297" s="230"/>
      <c r="AX4297" s="230"/>
      <c r="AY4297" s="230"/>
      <c r="AZ4297" s="230"/>
      <c r="BA4297" s="230"/>
      <c r="BB4297" s="230"/>
      <c r="BC4297" s="230"/>
      <c r="BD4297" s="230"/>
      <c r="BE4297" s="230"/>
      <c r="BF4297" s="230"/>
      <c r="BG4297" s="230"/>
      <c r="BH4297" s="230"/>
      <c r="BI4297" s="230"/>
      <c r="BJ4297" s="230"/>
      <c r="BK4297" s="230"/>
      <c r="BL4297" s="230"/>
      <c r="BM4297" s="230"/>
      <c r="BN4297" s="230"/>
      <c r="BO4297" s="230"/>
      <c r="BP4297" s="230"/>
      <c r="BQ4297" s="230"/>
      <c r="BR4297" s="230"/>
      <c r="BS4297" s="230"/>
      <c r="BT4297" s="230"/>
      <c r="BU4297" s="230"/>
      <c r="BV4297" s="230"/>
      <c r="BW4297" s="230"/>
      <c r="BX4297" s="230"/>
      <c r="BY4297" s="230"/>
      <c r="BZ4297" s="230"/>
      <c r="CA4297" s="230"/>
      <c r="CB4297" s="230"/>
      <c r="CC4297" s="230"/>
      <c r="CD4297" s="230"/>
      <c r="CE4297" s="230"/>
      <c r="CF4297" s="230"/>
      <c r="CG4297" s="230"/>
      <c r="CH4297" s="230"/>
      <c r="CI4297" s="230"/>
      <c r="CJ4297" s="230"/>
    </row>
    <row r="4298" spans="1:88" ht="14.25" customHeight="1">
      <c r="A4298" s="413"/>
      <c r="B4298" s="230"/>
      <c r="C4298" s="231"/>
      <c r="D4298" s="224"/>
      <c r="E4298" s="224"/>
      <c r="F4298" s="224"/>
      <c r="G4298" s="224"/>
      <c r="H4298" s="224"/>
      <c r="I4298" s="232"/>
      <c r="J4298" s="224"/>
      <c r="K4298" s="224"/>
      <c r="L4298" s="224"/>
      <c r="M4298" s="233"/>
      <c r="N4298" s="224"/>
      <c r="P4298" s="224"/>
      <c r="Q4298" s="225"/>
      <c r="R4298" s="154"/>
      <c r="S4298" s="154"/>
      <c r="T4298" s="154"/>
      <c r="U4298" s="236"/>
      <c r="V4298" s="225"/>
      <c r="W4298" s="246"/>
      <c r="X4298" s="230"/>
      <c r="Y4298" s="257"/>
      <c r="Z4298" s="249"/>
      <c r="AA4298" s="249"/>
      <c r="AB4298" s="249"/>
      <c r="AC4298" s="249"/>
      <c r="AD4298" s="230"/>
      <c r="AE4298" s="251"/>
      <c r="AF4298" s="246"/>
      <c r="AG4298" s="236"/>
      <c r="AH4298" s="253"/>
      <c r="AI4298" s="230"/>
      <c r="AJ4298" s="230"/>
      <c r="AK4298" s="230"/>
      <c r="AL4298" s="230"/>
      <c r="AM4298" s="230"/>
      <c r="AN4298" s="230"/>
      <c r="AO4298" s="230"/>
      <c r="AP4298" s="230"/>
      <c r="AQ4298" s="230"/>
      <c r="AR4298" s="249"/>
      <c r="AS4298" s="230"/>
      <c r="AT4298" s="230"/>
      <c r="AU4298" s="230"/>
      <c r="AV4298" s="230"/>
      <c r="AW4298" s="230"/>
      <c r="AX4298" s="230"/>
      <c r="AY4298" s="230"/>
      <c r="AZ4298" s="230"/>
      <c r="BA4298" s="230"/>
      <c r="BB4298" s="230"/>
      <c r="BC4298" s="230"/>
      <c r="BD4298" s="230"/>
      <c r="BE4298" s="230"/>
      <c r="BF4298" s="230"/>
      <c r="BG4298" s="230"/>
      <c r="BH4298" s="230"/>
      <c r="BI4298" s="230"/>
      <c r="BJ4298" s="230"/>
      <c r="BK4298" s="230"/>
      <c r="BL4298" s="230"/>
      <c r="BM4298" s="230"/>
      <c r="BN4298" s="230"/>
      <c r="BO4298" s="230"/>
      <c r="BP4298" s="230"/>
      <c r="BQ4298" s="230"/>
      <c r="BR4298" s="230"/>
      <c r="BS4298" s="230"/>
      <c r="BT4298" s="230"/>
      <c r="BU4298" s="230"/>
      <c r="BV4298" s="230"/>
      <c r="BW4298" s="230"/>
      <c r="BX4298" s="230"/>
      <c r="BY4298" s="230"/>
      <c r="BZ4298" s="230"/>
      <c r="CA4298" s="230"/>
      <c r="CB4298" s="230"/>
      <c r="CC4298" s="230"/>
      <c r="CD4298" s="230"/>
      <c r="CE4298" s="230"/>
      <c r="CF4298" s="230"/>
      <c r="CG4298" s="230"/>
      <c r="CH4298" s="230"/>
      <c r="CI4298" s="230"/>
      <c r="CJ4298" s="230"/>
    </row>
    <row r="4299" spans="1:88" ht="14.25" customHeight="1">
      <c r="A4299" s="413"/>
      <c r="B4299" s="230"/>
      <c r="C4299" s="231"/>
      <c r="D4299" s="224"/>
      <c r="E4299" s="224"/>
      <c r="F4299" s="224"/>
      <c r="G4299" s="224"/>
      <c r="H4299" s="224"/>
      <c r="I4299" s="232"/>
      <c r="J4299" s="224"/>
      <c r="K4299" s="224"/>
      <c r="L4299" s="224"/>
      <c r="M4299" s="233"/>
      <c r="N4299" s="224"/>
      <c r="P4299" s="224"/>
      <c r="Q4299" s="225"/>
      <c r="R4299" s="154"/>
      <c r="S4299" s="154"/>
      <c r="T4299" s="154"/>
      <c r="U4299" s="236"/>
      <c r="V4299" s="225"/>
      <c r="W4299" s="246"/>
      <c r="X4299" s="230"/>
      <c r="Y4299" s="257"/>
      <c r="Z4299" s="249"/>
      <c r="AA4299" s="249"/>
      <c r="AB4299" s="249"/>
      <c r="AC4299" s="249"/>
      <c r="AD4299" s="230"/>
      <c r="AE4299" s="251"/>
      <c r="AF4299" s="246"/>
      <c r="AG4299" s="236"/>
      <c r="AH4299" s="253"/>
      <c r="AI4299" s="230"/>
      <c r="AJ4299" s="230"/>
      <c r="AK4299" s="230"/>
      <c r="AL4299" s="230"/>
      <c r="AM4299" s="230"/>
      <c r="AN4299" s="230"/>
      <c r="AO4299" s="230"/>
      <c r="AP4299" s="230"/>
      <c r="AQ4299" s="230"/>
      <c r="AR4299" s="249"/>
      <c r="AS4299" s="230"/>
      <c r="AT4299" s="230"/>
      <c r="AU4299" s="230"/>
      <c r="AV4299" s="230"/>
      <c r="AW4299" s="230"/>
      <c r="AX4299" s="230"/>
      <c r="AY4299" s="230"/>
      <c r="AZ4299" s="230"/>
      <c r="BA4299" s="230"/>
      <c r="BB4299" s="230"/>
      <c r="BC4299" s="230"/>
      <c r="BD4299" s="230"/>
      <c r="BE4299" s="230"/>
      <c r="BF4299" s="230"/>
      <c r="BG4299" s="230"/>
      <c r="BH4299" s="230"/>
      <c r="BI4299" s="230"/>
      <c r="BJ4299" s="230"/>
      <c r="BK4299" s="230"/>
      <c r="BL4299" s="230"/>
      <c r="BM4299" s="230"/>
      <c r="BN4299" s="230"/>
      <c r="BO4299" s="230"/>
      <c r="BP4299" s="230"/>
      <c r="BQ4299" s="230"/>
      <c r="BR4299" s="230"/>
      <c r="BS4299" s="230"/>
      <c r="BT4299" s="230"/>
      <c r="BU4299" s="230"/>
      <c r="BV4299" s="230"/>
      <c r="BW4299" s="230"/>
      <c r="BX4299" s="230"/>
      <c r="BY4299" s="230"/>
      <c r="BZ4299" s="230"/>
      <c r="CA4299" s="230"/>
      <c r="CB4299" s="230"/>
      <c r="CC4299" s="230"/>
      <c r="CD4299" s="230"/>
      <c r="CE4299" s="230"/>
      <c r="CF4299" s="230"/>
      <c r="CG4299" s="230"/>
      <c r="CH4299" s="230"/>
      <c r="CI4299" s="230"/>
      <c r="CJ4299" s="230"/>
    </row>
    <row r="4300" spans="1:88" ht="14.25" customHeight="1">
      <c r="A4300" s="413"/>
      <c r="B4300" s="230"/>
      <c r="C4300" s="231"/>
      <c r="D4300" s="224"/>
      <c r="E4300" s="224"/>
      <c r="F4300" s="224"/>
      <c r="G4300" s="224"/>
      <c r="H4300" s="224"/>
      <c r="I4300" s="232"/>
      <c r="J4300" s="224"/>
      <c r="K4300" s="224"/>
      <c r="L4300" s="224"/>
      <c r="M4300" s="233"/>
      <c r="N4300" s="224"/>
      <c r="P4300" s="224"/>
      <c r="Q4300" s="225"/>
      <c r="R4300" s="154"/>
      <c r="S4300" s="154"/>
      <c r="T4300" s="154"/>
      <c r="U4300" s="236"/>
      <c r="V4300" s="225"/>
      <c r="W4300" s="246"/>
      <c r="X4300" s="230"/>
      <c r="Y4300" s="257"/>
      <c r="Z4300" s="249"/>
      <c r="AA4300" s="249"/>
      <c r="AB4300" s="249"/>
      <c r="AC4300" s="249"/>
      <c r="AD4300" s="230"/>
      <c r="AE4300" s="251"/>
      <c r="AF4300" s="246"/>
      <c r="AG4300" s="236"/>
      <c r="AH4300" s="253"/>
      <c r="AI4300" s="230"/>
      <c r="AJ4300" s="230"/>
      <c r="AK4300" s="230"/>
      <c r="AL4300" s="230"/>
      <c r="AM4300" s="230"/>
      <c r="AN4300" s="230"/>
      <c r="AO4300" s="230"/>
      <c r="AP4300" s="230"/>
      <c r="AQ4300" s="230"/>
      <c r="AR4300" s="249"/>
      <c r="AS4300" s="230"/>
      <c r="AT4300" s="230"/>
      <c r="AU4300" s="230"/>
      <c r="AV4300" s="230"/>
      <c r="AW4300" s="230"/>
      <c r="AX4300" s="230"/>
      <c r="AY4300" s="230"/>
      <c r="AZ4300" s="230"/>
      <c r="BA4300" s="230"/>
      <c r="BB4300" s="230"/>
      <c r="BC4300" s="230"/>
      <c r="BD4300" s="230"/>
      <c r="BE4300" s="230"/>
      <c r="BF4300" s="230"/>
      <c r="BG4300" s="230"/>
      <c r="BH4300" s="230"/>
      <c r="BI4300" s="230"/>
      <c r="BJ4300" s="230"/>
      <c r="BK4300" s="230"/>
      <c r="BL4300" s="230"/>
      <c r="BM4300" s="230"/>
      <c r="BN4300" s="230"/>
      <c r="BO4300" s="230"/>
      <c r="BP4300" s="230"/>
      <c r="BQ4300" s="230"/>
      <c r="BR4300" s="230"/>
      <c r="BS4300" s="230"/>
      <c r="BT4300" s="230"/>
      <c r="BU4300" s="230"/>
      <c r="BV4300" s="230"/>
      <c r="BW4300" s="230"/>
      <c r="BX4300" s="230"/>
      <c r="BY4300" s="230"/>
      <c r="BZ4300" s="230"/>
      <c r="CA4300" s="230"/>
      <c r="CB4300" s="230"/>
      <c r="CC4300" s="230"/>
      <c r="CD4300" s="230"/>
      <c r="CE4300" s="230"/>
      <c r="CF4300" s="230"/>
      <c r="CG4300" s="230"/>
      <c r="CH4300" s="230"/>
      <c r="CI4300" s="230"/>
      <c r="CJ4300" s="230"/>
    </row>
    <row r="4301" spans="1:88" ht="14.25" customHeight="1">
      <c r="A4301" s="413"/>
      <c r="B4301" s="230"/>
      <c r="C4301" s="231"/>
      <c r="D4301" s="224"/>
      <c r="E4301" s="224"/>
      <c r="F4301" s="224"/>
      <c r="G4301" s="224"/>
      <c r="H4301" s="224"/>
      <c r="I4301" s="232"/>
      <c r="J4301" s="224"/>
      <c r="K4301" s="224"/>
      <c r="L4301" s="224"/>
      <c r="M4301" s="233"/>
      <c r="N4301" s="224"/>
      <c r="P4301" s="224"/>
      <c r="Q4301" s="225"/>
      <c r="R4301" s="154"/>
      <c r="S4301" s="154"/>
      <c r="T4301" s="154"/>
      <c r="U4301" s="236"/>
      <c r="V4301" s="225"/>
      <c r="W4301" s="246"/>
      <c r="X4301" s="230"/>
      <c r="Y4301" s="257"/>
      <c r="Z4301" s="249"/>
      <c r="AA4301" s="249"/>
      <c r="AB4301" s="249"/>
      <c r="AC4301" s="249"/>
      <c r="AD4301" s="230"/>
      <c r="AE4301" s="251"/>
      <c r="AF4301" s="246"/>
      <c r="AG4301" s="236"/>
      <c r="AH4301" s="253"/>
      <c r="AI4301" s="230"/>
      <c r="AJ4301" s="230"/>
      <c r="AK4301" s="230"/>
      <c r="AL4301" s="230"/>
      <c r="AM4301" s="230"/>
      <c r="AN4301" s="230"/>
      <c r="AO4301" s="230"/>
      <c r="AP4301" s="230"/>
      <c r="AQ4301" s="230"/>
      <c r="AR4301" s="249"/>
      <c r="AS4301" s="230"/>
      <c r="AT4301" s="230"/>
      <c r="AU4301" s="230"/>
      <c r="AV4301" s="230"/>
      <c r="AW4301" s="230"/>
      <c r="AX4301" s="230"/>
      <c r="AY4301" s="230"/>
      <c r="AZ4301" s="230"/>
      <c r="BA4301" s="230"/>
      <c r="BB4301" s="230"/>
      <c r="BC4301" s="230"/>
      <c r="BD4301" s="230"/>
      <c r="BE4301" s="230"/>
      <c r="BF4301" s="230"/>
      <c r="BG4301" s="230"/>
      <c r="BH4301" s="230"/>
      <c r="BI4301" s="230"/>
      <c r="BJ4301" s="230"/>
      <c r="BK4301" s="230"/>
      <c r="BL4301" s="230"/>
      <c r="BM4301" s="230"/>
      <c r="BN4301" s="230"/>
      <c r="BO4301" s="230"/>
      <c r="BP4301" s="230"/>
      <c r="BQ4301" s="230"/>
      <c r="BR4301" s="230"/>
      <c r="BS4301" s="230"/>
      <c r="BT4301" s="230"/>
      <c r="BU4301" s="230"/>
      <c r="BV4301" s="230"/>
      <c r="BW4301" s="230"/>
      <c r="BX4301" s="230"/>
      <c r="BY4301" s="230"/>
      <c r="BZ4301" s="230"/>
      <c r="CA4301" s="230"/>
      <c r="CB4301" s="230"/>
      <c r="CC4301" s="230"/>
      <c r="CD4301" s="230"/>
      <c r="CE4301" s="230"/>
      <c r="CF4301" s="230"/>
      <c r="CG4301" s="230"/>
      <c r="CH4301" s="230"/>
      <c r="CI4301" s="230"/>
      <c r="CJ4301" s="230"/>
    </row>
    <row r="4302" spans="1:88" ht="14.25" customHeight="1">
      <c r="A4302" s="413"/>
      <c r="B4302" s="230"/>
      <c r="C4302" s="231"/>
      <c r="D4302" s="224"/>
      <c r="E4302" s="224"/>
      <c r="F4302" s="224"/>
      <c r="G4302" s="224"/>
      <c r="H4302" s="224"/>
      <c r="I4302" s="232"/>
      <c r="J4302" s="224"/>
      <c r="K4302" s="224"/>
      <c r="L4302" s="224"/>
      <c r="M4302" s="233"/>
      <c r="N4302" s="224"/>
      <c r="P4302" s="224"/>
      <c r="Q4302" s="225"/>
      <c r="R4302" s="154"/>
      <c r="S4302" s="154"/>
      <c r="T4302" s="154"/>
      <c r="U4302" s="236"/>
      <c r="V4302" s="225"/>
      <c r="W4302" s="246"/>
      <c r="X4302" s="230"/>
      <c r="Y4302" s="257"/>
      <c r="Z4302" s="249"/>
      <c r="AA4302" s="249"/>
      <c r="AB4302" s="249"/>
      <c r="AC4302" s="249"/>
      <c r="AD4302" s="230"/>
      <c r="AE4302" s="251"/>
      <c r="AF4302" s="246"/>
      <c r="AG4302" s="236"/>
      <c r="AH4302" s="253"/>
      <c r="AI4302" s="230"/>
      <c r="AJ4302" s="230"/>
      <c r="AK4302" s="230"/>
      <c r="AL4302" s="230"/>
      <c r="AM4302" s="230"/>
      <c r="AN4302" s="230"/>
      <c r="AO4302" s="230"/>
      <c r="AP4302" s="230"/>
      <c r="AQ4302" s="230"/>
      <c r="AR4302" s="249"/>
      <c r="AS4302" s="230"/>
      <c r="AT4302" s="230"/>
      <c r="AU4302" s="230"/>
      <c r="AV4302" s="230"/>
      <c r="AW4302" s="230"/>
      <c r="AX4302" s="230"/>
      <c r="AY4302" s="230"/>
      <c r="AZ4302" s="230"/>
      <c r="BA4302" s="230"/>
      <c r="BB4302" s="230"/>
      <c r="BC4302" s="230"/>
      <c r="BD4302" s="230"/>
      <c r="BE4302" s="230"/>
      <c r="BF4302" s="230"/>
      <c r="BG4302" s="230"/>
      <c r="BH4302" s="230"/>
      <c r="BI4302" s="230"/>
      <c r="BJ4302" s="230"/>
      <c r="BK4302" s="230"/>
      <c r="BL4302" s="230"/>
      <c r="BM4302" s="230"/>
      <c r="BN4302" s="230"/>
      <c r="BO4302" s="230"/>
      <c r="BP4302" s="230"/>
      <c r="BQ4302" s="230"/>
      <c r="BR4302" s="230"/>
      <c r="BS4302" s="230"/>
      <c r="BT4302" s="230"/>
      <c r="BU4302" s="230"/>
      <c r="BV4302" s="230"/>
      <c r="BW4302" s="230"/>
      <c r="BX4302" s="230"/>
      <c r="BY4302" s="230"/>
      <c r="BZ4302" s="230"/>
      <c r="CA4302" s="230"/>
      <c r="CB4302" s="230"/>
      <c r="CC4302" s="230"/>
      <c r="CD4302" s="230"/>
      <c r="CE4302" s="230"/>
      <c r="CF4302" s="230"/>
      <c r="CG4302" s="230"/>
      <c r="CH4302" s="230"/>
      <c r="CI4302" s="230"/>
      <c r="CJ4302" s="230"/>
    </row>
    <row r="4303" spans="1:88" ht="14.25" customHeight="1">
      <c r="A4303" s="413"/>
      <c r="B4303" s="230"/>
      <c r="C4303" s="231"/>
      <c r="D4303" s="224"/>
      <c r="E4303" s="224"/>
      <c r="F4303" s="224"/>
      <c r="G4303" s="224"/>
      <c r="H4303" s="224"/>
      <c r="I4303" s="232"/>
      <c r="J4303" s="224"/>
      <c r="K4303" s="224"/>
      <c r="L4303" s="224"/>
      <c r="M4303" s="233"/>
      <c r="N4303" s="224"/>
      <c r="P4303" s="224"/>
      <c r="Q4303" s="225"/>
      <c r="R4303" s="154"/>
      <c r="S4303" s="154"/>
      <c r="T4303" s="154"/>
      <c r="U4303" s="236"/>
      <c r="V4303" s="225"/>
      <c r="W4303" s="246"/>
      <c r="X4303" s="230"/>
      <c r="Y4303" s="257"/>
      <c r="Z4303" s="249"/>
      <c r="AA4303" s="249"/>
      <c r="AB4303" s="249"/>
      <c r="AC4303" s="249"/>
      <c r="AD4303" s="230"/>
      <c r="AE4303" s="251"/>
      <c r="AF4303" s="246"/>
      <c r="AG4303" s="236"/>
      <c r="AH4303" s="253"/>
      <c r="AI4303" s="230"/>
      <c r="AJ4303" s="230"/>
      <c r="AK4303" s="230"/>
      <c r="AL4303" s="230"/>
      <c r="AM4303" s="230"/>
      <c r="AN4303" s="230"/>
      <c r="AO4303" s="230"/>
      <c r="AP4303" s="230"/>
      <c r="AQ4303" s="230"/>
      <c r="AR4303" s="249"/>
      <c r="AS4303" s="230"/>
      <c r="AT4303" s="230"/>
      <c r="AU4303" s="230"/>
      <c r="AV4303" s="230"/>
      <c r="AW4303" s="230"/>
      <c r="AX4303" s="230"/>
      <c r="AY4303" s="230"/>
      <c r="AZ4303" s="230"/>
      <c r="BA4303" s="230"/>
      <c r="BB4303" s="230"/>
      <c r="BC4303" s="230"/>
      <c r="BD4303" s="230"/>
      <c r="BE4303" s="230"/>
      <c r="BF4303" s="230"/>
      <c r="BG4303" s="230"/>
      <c r="BH4303" s="230"/>
      <c r="BI4303" s="230"/>
      <c r="BJ4303" s="230"/>
      <c r="BK4303" s="230"/>
      <c r="BL4303" s="230"/>
      <c r="BM4303" s="230"/>
      <c r="BN4303" s="230"/>
      <c r="BO4303" s="230"/>
      <c r="BP4303" s="230"/>
      <c r="BQ4303" s="230"/>
      <c r="BR4303" s="230"/>
      <c r="BS4303" s="230"/>
      <c r="BT4303" s="230"/>
      <c r="BU4303" s="230"/>
      <c r="BV4303" s="230"/>
      <c r="BW4303" s="230"/>
      <c r="BX4303" s="230"/>
      <c r="BY4303" s="230"/>
      <c r="BZ4303" s="230"/>
      <c r="CA4303" s="230"/>
      <c r="CB4303" s="230"/>
      <c r="CC4303" s="230"/>
      <c r="CD4303" s="230"/>
      <c r="CE4303" s="230"/>
      <c r="CF4303" s="230"/>
      <c r="CG4303" s="230"/>
      <c r="CH4303" s="230"/>
      <c r="CI4303" s="230"/>
      <c r="CJ4303" s="230"/>
    </row>
    <row r="4304" spans="1:88" ht="14.25" customHeight="1">
      <c r="A4304" s="413"/>
      <c r="B4304" s="230"/>
      <c r="C4304" s="231"/>
      <c r="D4304" s="224"/>
      <c r="E4304" s="224"/>
      <c r="F4304" s="224"/>
      <c r="G4304" s="224"/>
      <c r="H4304" s="224"/>
      <c r="I4304" s="232"/>
      <c r="J4304" s="224"/>
      <c r="K4304" s="224"/>
      <c r="L4304" s="224"/>
      <c r="M4304" s="233"/>
      <c r="N4304" s="224"/>
      <c r="P4304" s="224"/>
      <c r="Q4304" s="225"/>
      <c r="R4304" s="154"/>
      <c r="S4304" s="154"/>
      <c r="T4304" s="154"/>
      <c r="U4304" s="236"/>
      <c r="V4304" s="225"/>
      <c r="W4304" s="246"/>
      <c r="X4304" s="230"/>
      <c r="Y4304" s="257"/>
      <c r="Z4304" s="249"/>
      <c r="AA4304" s="249"/>
      <c r="AB4304" s="249"/>
      <c r="AC4304" s="249"/>
      <c r="AD4304" s="230"/>
      <c r="AE4304" s="251"/>
      <c r="AF4304" s="246"/>
      <c r="AG4304" s="236"/>
      <c r="AH4304" s="253"/>
      <c r="AI4304" s="230"/>
      <c r="AJ4304" s="230"/>
      <c r="AK4304" s="230"/>
      <c r="AL4304" s="230"/>
      <c r="AM4304" s="230"/>
      <c r="AN4304" s="230"/>
      <c r="AO4304" s="230"/>
      <c r="AP4304" s="230"/>
      <c r="AQ4304" s="230"/>
      <c r="AR4304" s="249"/>
      <c r="AS4304" s="230"/>
      <c r="AT4304" s="230"/>
      <c r="AU4304" s="230"/>
      <c r="AV4304" s="230"/>
      <c r="AW4304" s="230"/>
      <c r="AX4304" s="230"/>
      <c r="AY4304" s="230"/>
      <c r="AZ4304" s="230"/>
      <c r="BA4304" s="230"/>
      <c r="BB4304" s="230"/>
      <c r="BC4304" s="230"/>
      <c r="BD4304" s="230"/>
      <c r="BE4304" s="230"/>
      <c r="BF4304" s="230"/>
      <c r="BG4304" s="230"/>
      <c r="BH4304" s="230"/>
      <c r="BI4304" s="230"/>
      <c r="BJ4304" s="230"/>
      <c r="BK4304" s="230"/>
      <c r="BL4304" s="230"/>
      <c r="BM4304" s="230"/>
      <c r="BN4304" s="230"/>
      <c r="BO4304" s="230"/>
      <c r="BP4304" s="230"/>
      <c r="BQ4304" s="230"/>
      <c r="BR4304" s="230"/>
      <c r="BS4304" s="230"/>
      <c r="BT4304" s="230"/>
      <c r="BU4304" s="230"/>
      <c r="BV4304" s="230"/>
      <c r="BW4304" s="230"/>
      <c r="BX4304" s="230"/>
      <c r="BY4304" s="230"/>
      <c r="BZ4304" s="230"/>
      <c r="CA4304" s="230"/>
      <c r="CB4304" s="230"/>
      <c r="CC4304" s="230"/>
      <c r="CD4304" s="230"/>
      <c r="CE4304" s="230"/>
      <c r="CF4304" s="230"/>
      <c r="CG4304" s="230"/>
      <c r="CH4304" s="230"/>
      <c r="CI4304" s="230"/>
      <c r="CJ4304" s="230"/>
    </row>
    <row r="4305" spans="1:88" ht="14.25" customHeight="1">
      <c r="A4305" s="413"/>
      <c r="B4305" s="230"/>
      <c r="C4305" s="231"/>
      <c r="D4305" s="224"/>
      <c r="E4305" s="224"/>
      <c r="F4305" s="224"/>
      <c r="G4305" s="224"/>
      <c r="H4305" s="224"/>
      <c r="I4305" s="232"/>
      <c r="J4305" s="224"/>
      <c r="K4305" s="224"/>
      <c r="L4305" s="224"/>
      <c r="M4305" s="233"/>
      <c r="N4305" s="224"/>
      <c r="P4305" s="224"/>
      <c r="Q4305" s="225"/>
      <c r="R4305" s="154"/>
      <c r="S4305" s="154"/>
      <c r="T4305" s="154"/>
      <c r="U4305" s="236"/>
      <c r="V4305" s="225"/>
      <c r="W4305" s="246"/>
      <c r="X4305" s="230"/>
      <c r="Y4305" s="257"/>
      <c r="Z4305" s="249"/>
      <c r="AA4305" s="249"/>
      <c r="AB4305" s="249"/>
      <c r="AC4305" s="249"/>
      <c r="AD4305" s="230"/>
      <c r="AE4305" s="251"/>
      <c r="AF4305" s="246"/>
      <c r="AG4305" s="236"/>
      <c r="AH4305" s="253"/>
      <c r="AI4305" s="230"/>
      <c r="AJ4305" s="230"/>
      <c r="AK4305" s="230"/>
      <c r="AL4305" s="230"/>
      <c r="AM4305" s="230"/>
      <c r="AN4305" s="230"/>
      <c r="AO4305" s="230"/>
      <c r="AP4305" s="230"/>
      <c r="AQ4305" s="230"/>
      <c r="AR4305" s="249"/>
      <c r="AS4305" s="230"/>
      <c r="AT4305" s="230"/>
      <c r="AU4305" s="230"/>
      <c r="AV4305" s="230"/>
      <c r="AW4305" s="230"/>
      <c r="AX4305" s="230"/>
      <c r="AY4305" s="230"/>
      <c r="AZ4305" s="230"/>
      <c r="BA4305" s="230"/>
      <c r="BB4305" s="230"/>
      <c r="BC4305" s="230"/>
      <c r="BD4305" s="230"/>
      <c r="BE4305" s="230"/>
      <c r="BF4305" s="230"/>
      <c r="BG4305" s="230"/>
      <c r="BH4305" s="230"/>
      <c r="BI4305" s="230"/>
      <c r="BJ4305" s="230"/>
      <c r="BK4305" s="230"/>
      <c r="BL4305" s="230"/>
      <c r="BM4305" s="230"/>
      <c r="BN4305" s="230"/>
      <c r="BO4305" s="230"/>
      <c r="BP4305" s="230"/>
      <c r="BQ4305" s="230"/>
      <c r="BR4305" s="230"/>
      <c r="BS4305" s="230"/>
      <c r="BT4305" s="230"/>
      <c r="BU4305" s="230"/>
      <c r="BV4305" s="230"/>
      <c r="BW4305" s="230"/>
      <c r="BX4305" s="230"/>
      <c r="BY4305" s="230"/>
      <c r="BZ4305" s="230"/>
      <c r="CA4305" s="230"/>
      <c r="CB4305" s="230"/>
      <c r="CC4305" s="230"/>
      <c r="CD4305" s="230"/>
      <c r="CE4305" s="230"/>
      <c r="CF4305" s="230"/>
      <c r="CG4305" s="230"/>
      <c r="CH4305" s="230"/>
      <c r="CI4305" s="230"/>
      <c r="CJ4305" s="230"/>
    </row>
    <row r="4306" spans="1:88" ht="14.25" customHeight="1">
      <c r="A4306" s="413"/>
      <c r="B4306" s="230"/>
      <c r="C4306" s="231"/>
      <c r="D4306" s="224"/>
      <c r="E4306" s="224"/>
      <c r="F4306" s="224"/>
      <c r="G4306" s="224"/>
      <c r="H4306" s="224"/>
      <c r="I4306" s="232"/>
      <c r="J4306" s="224"/>
      <c r="K4306" s="224"/>
      <c r="L4306" s="224"/>
      <c r="M4306" s="233"/>
      <c r="N4306" s="224"/>
      <c r="P4306" s="224"/>
      <c r="Q4306" s="225"/>
      <c r="R4306" s="154"/>
      <c r="S4306" s="154"/>
      <c r="T4306" s="154"/>
      <c r="U4306" s="236"/>
      <c r="V4306" s="225"/>
      <c r="W4306" s="246"/>
      <c r="X4306" s="230"/>
      <c r="Y4306" s="257"/>
      <c r="Z4306" s="249"/>
      <c r="AA4306" s="249"/>
      <c r="AB4306" s="249"/>
      <c r="AC4306" s="249"/>
      <c r="AD4306" s="230"/>
      <c r="AE4306" s="251"/>
      <c r="AF4306" s="246"/>
      <c r="AG4306" s="236"/>
      <c r="AH4306" s="253"/>
      <c r="AI4306" s="230"/>
      <c r="AJ4306" s="230"/>
      <c r="AK4306" s="230"/>
      <c r="AL4306" s="230"/>
      <c r="AM4306" s="230"/>
      <c r="AN4306" s="230"/>
      <c r="AO4306" s="230"/>
      <c r="AP4306" s="230"/>
      <c r="AQ4306" s="230"/>
      <c r="AR4306" s="249"/>
      <c r="AS4306" s="230"/>
      <c r="AT4306" s="230"/>
      <c r="AU4306" s="230"/>
      <c r="AV4306" s="230"/>
      <c r="AW4306" s="230"/>
      <c r="AX4306" s="230"/>
      <c r="AY4306" s="230"/>
      <c r="AZ4306" s="230"/>
      <c r="BA4306" s="230"/>
      <c r="BB4306" s="230"/>
      <c r="BC4306" s="230"/>
      <c r="BD4306" s="230"/>
      <c r="BE4306" s="230"/>
      <c r="BF4306" s="230"/>
      <c r="BG4306" s="230"/>
      <c r="BH4306" s="230"/>
      <c r="BI4306" s="230"/>
      <c r="BJ4306" s="230"/>
      <c r="BK4306" s="230"/>
      <c r="BL4306" s="230"/>
      <c r="BM4306" s="230"/>
      <c r="BN4306" s="230"/>
      <c r="BO4306" s="230"/>
      <c r="BP4306" s="230"/>
      <c r="BQ4306" s="230"/>
      <c r="BR4306" s="230"/>
      <c r="BS4306" s="230"/>
      <c r="BT4306" s="230"/>
      <c r="BU4306" s="230"/>
      <c r="BV4306" s="230"/>
      <c r="BW4306" s="230"/>
      <c r="BX4306" s="230"/>
      <c r="BY4306" s="230"/>
      <c r="BZ4306" s="230"/>
      <c r="CA4306" s="230"/>
      <c r="CB4306" s="230"/>
      <c r="CC4306" s="230"/>
      <c r="CD4306" s="230"/>
      <c r="CE4306" s="230"/>
      <c r="CF4306" s="230"/>
      <c r="CG4306" s="230"/>
      <c r="CH4306" s="230"/>
      <c r="CI4306" s="230"/>
      <c r="CJ4306" s="230"/>
    </row>
    <row r="4307" spans="1:88" ht="14.25" customHeight="1">
      <c r="A4307" s="413"/>
      <c r="B4307" s="230"/>
      <c r="C4307" s="231"/>
      <c r="D4307" s="224"/>
      <c r="E4307" s="224"/>
      <c r="F4307" s="224"/>
      <c r="G4307" s="224"/>
      <c r="H4307" s="224"/>
      <c r="I4307" s="232"/>
      <c r="J4307" s="224"/>
      <c r="K4307" s="224"/>
      <c r="L4307" s="224"/>
      <c r="M4307" s="233"/>
      <c r="N4307" s="224"/>
      <c r="P4307" s="224"/>
      <c r="Q4307" s="225"/>
      <c r="R4307" s="154"/>
      <c r="S4307" s="154"/>
      <c r="T4307" s="154"/>
      <c r="U4307" s="236"/>
      <c r="V4307" s="225"/>
      <c r="W4307" s="246"/>
      <c r="X4307" s="230"/>
      <c r="Y4307" s="257"/>
      <c r="Z4307" s="249"/>
      <c r="AA4307" s="249"/>
      <c r="AB4307" s="249"/>
      <c r="AC4307" s="249"/>
      <c r="AD4307" s="230"/>
      <c r="AE4307" s="251"/>
      <c r="AF4307" s="246"/>
      <c r="AG4307" s="236"/>
      <c r="AH4307" s="253"/>
      <c r="AI4307" s="230"/>
      <c r="AJ4307" s="230"/>
      <c r="AK4307" s="230"/>
      <c r="AL4307" s="230"/>
      <c r="AM4307" s="230"/>
      <c r="AN4307" s="230"/>
      <c r="AO4307" s="230"/>
      <c r="AP4307" s="230"/>
      <c r="AQ4307" s="230"/>
      <c r="AR4307" s="249"/>
      <c r="AS4307" s="230"/>
      <c r="AT4307" s="230"/>
      <c r="AU4307" s="230"/>
      <c r="AV4307" s="230"/>
      <c r="AW4307" s="230"/>
      <c r="AX4307" s="230"/>
      <c r="AY4307" s="230"/>
      <c r="AZ4307" s="230"/>
      <c r="BA4307" s="230"/>
      <c r="BB4307" s="230"/>
      <c r="BC4307" s="230"/>
      <c r="BD4307" s="230"/>
      <c r="BE4307" s="230"/>
      <c r="BF4307" s="230"/>
      <c r="BG4307" s="230"/>
      <c r="BH4307" s="230"/>
      <c r="BI4307" s="230"/>
      <c r="BJ4307" s="230"/>
      <c r="BK4307" s="230"/>
      <c r="BL4307" s="230"/>
      <c r="BM4307" s="230"/>
      <c r="BN4307" s="230"/>
      <c r="BO4307" s="230"/>
      <c r="BP4307" s="230"/>
      <c r="BQ4307" s="230"/>
      <c r="BR4307" s="230"/>
      <c r="BS4307" s="230"/>
      <c r="BT4307" s="230"/>
      <c r="BU4307" s="230"/>
      <c r="BV4307" s="230"/>
      <c r="BW4307" s="230"/>
      <c r="BX4307" s="230"/>
      <c r="BY4307" s="230"/>
      <c r="BZ4307" s="230"/>
      <c r="CA4307" s="230"/>
      <c r="CB4307" s="230"/>
      <c r="CC4307" s="230"/>
      <c r="CD4307" s="230"/>
      <c r="CE4307" s="230"/>
      <c r="CF4307" s="230"/>
      <c r="CG4307" s="230"/>
      <c r="CH4307" s="230"/>
      <c r="CI4307" s="230"/>
      <c r="CJ4307" s="230"/>
    </row>
    <row r="4308" spans="1:88" ht="14.25" customHeight="1">
      <c r="A4308" s="413"/>
      <c r="B4308" s="230"/>
      <c r="C4308" s="231"/>
      <c r="D4308" s="224"/>
      <c r="E4308" s="224"/>
      <c r="F4308" s="224"/>
      <c r="G4308" s="224"/>
      <c r="H4308" s="224"/>
      <c r="I4308" s="232"/>
      <c r="J4308" s="224"/>
      <c r="K4308" s="224"/>
      <c r="L4308" s="224"/>
      <c r="M4308" s="233"/>
      <c r="N4308" s="224"/>
      <c r="P4308" s="224"/>
      <c r="Q4308" s="225"/>
      <c r="R4308" s="154"/>
      <c r="S4308" s="154"/>
      <c r="T4308" s="154"/>
      <c r="U4308" s="236"/>
      <c r="V4308" s="225"/>
      <c r="W4308" s="246"/>
      <c r="X4308" s="230"/>
      <c r="Y4308" s="257"/>
      <c r="Z4308" s="249"/>
      <c r="AA4308" s="249"/>
      <c r="AB4308" s="249"/>
      <c r="AC4308" s="249"/>
      <c r="AD4308" s="230"/>
      <c r="AE4308" s="251"/>
      <c r="AF4308" s="246"/>
      <c r="AG4308" s="236"/>
      <c r="AH4308" s="253"/>
      <c r="AI4308" s="230"/>
      <c r="AJ4308" s="230"/>
      <c r="AK4308" s="230"/>
      <c r="AL4308" s="230"/>
      <c r="AM4308" s="230"/>
      <c r="AN4308" s="230"/>
      <c r="AO4308" s="230"/>
      <c r="AP4308" s="230"/>
      <c r="AQ4308" s="230"/>
      <c r="AR4308" s="249"/>
      <c r="AS4308" s="230"/>
      <c r="AT4308" s="230"/>
      <c r="AU4308" s="230"/>
      <c r="AV4308" s="230"/>
      <c r="AW4308" s="230"/>
      <c r="AX4308" s="230"/>
      <c r="AY4308" s="230"/>
      <c r="AZ4308" s="230"/>
      <c r="BA4308" s="230"/>
      <c r="BB4308" s="230"/>
      <c r="BC4308" s="230"/>
      <c r="BD4308" s="230"/>
      <c r="BE4308" s="230"/>
      <c r="BF4308" s="230"/>
      <c r="BG4308" s="230"/>
      <c r="BH4308" s="230"/>
      <c r="BI4308" s="230"/>
      <c r="BJ4308" s="230"/>
      <c r="BK4308" s="230"/>
      <c r="BL4308" s="230"/>
      <c r="BM4308" s="230"/>
      <c r="BN4308" s="230"/>
      <c r="BO4308" s="230"/>
      <c r="BP4308" s="230"/>
      <c r="BQ4308" s="230"/>
      <c r="BR4308" s="230"/>
      <c r="BS4308" s="230"/>
      <c r="BT4308" s="230"/>
      <c r="BU4308" s="230"/>
      <c r="BV4308" s="230"/>
      <c r="BW4308" s="230"/>
      <c r="BX4308" s="230"/>
      <c r="BY4308" s="230"/>
      <c r="BZ4308" s="230"/>
      <c r="CA4308" s="230"/>
      <c r="CB4308" s="230"/>
      <c r="CC4308" s="230"/>
      <c r="CD4308" s="230"/>
      <c r="CE4308" s="230"/>
      <c r="CF4308" s="230"/>
      <c r="CG4308" s="230"/>
      <c r="CH4308" s="230"/>
      <c r="CI4308" s="230"/>
      <c r="CJ4308" s="230"/>
    </row>
    <row r="4309" spans="1:88" ht="14.25" customHeight="1">
      <c r="A4309" s="413"/>
      <c r="B4309" s="230"/>
      <c r="C4309" s="231"/>
      <c r="D4309" s="224"/>
      <c r="E4309" s="224"/>
      <c r="F4309" s="224"/>
      <c r="G4309" s="224"/>
      <c r="H4309" s="224"/>
      <c r="I4309" s="232"/>
      <c r="J4309" s="224"/>
      <c r="K4309" s="224"/>
      <c r="L4309" s="224"/>
      <c r="M4309" s="233"/>
      <c r="N4309" s="224"/>
      <c r="P4309" s="224"/>
      <c r="Q4309" s="225"/>
      <c r="R4309" s="154"/>
      <c r="S4309" s="154"/>
      <c r="T4309" s="154"/>
      <c r="U4309" s="236"/>
      <c r="V4309" s="225"/>
      <c r="W4309" s="246"/>
      <c r="X4309" s="230"/>
      <c r="Y4309" s="257"/>
      <c r="Z4309" s="249"/>
      <c r="AA4309" s="249"/>
      <c r="AB4309" s="249"/>
      <c r="AC4309" s="249"/>
      <c r="AD4309" s="230"/>
      <c r="AE4309" s="251"/>
      <c r="AF4309" s="246"/>
      <c r="AG4309" s="236"/>
      <c r="AH4309" s="253"/>
      <c r="AI4309" s="230"/>
      <c r="AJ4309" s="230"/>
      <c r="AK4309" s="230"/>
      <c r="AL4309" s="230"/>
      <c r="AM4309" s="230"/>
      <c r="AN4309" s="230"/>
      <c r="AO4309" s="230"/>
      <c r="AP4309" s="230"/>
      <c r="AQ4309" s="230"/>
      <c r="AR4309" s="249"/>
      <c r="AS4309" s="230"/>
      <c r="AT4309" s="230"/>
      <c r="AU4309" s="230"/>
      <c r="AV4309" s="230"/>
      <c r="AW4309" s="230"/>
      <c r="AX4309" s="230"/>
      <c r="AY4309" s="230"/>
      <c r="AZ4309" s="230"/>
      <c r="BA4309" s="230"/>
      <c r="BB4309" s="230"/>
      <c r="BC4309" s="230"/>
      <c r="BD4309" s="230"/>
      <c r="BE4309" s="230"/>
      <c r="BF4309" s="230"/>
      <c r="BG4309" s="230"/>
      <c r="BH4309" s="230"/>
      <c r="BI4309" s="230"/>
      <c r="BJ4309" s="230"/>
      <c r="BK4309" s="230"/>
      <c r="BL4309" s="230"/>
      <c r="BM4309" s="230"/>
      <c r="BN4309" s="230"/>
      <c r="BO4309" s="230"/>
      <c r="BP4309" s="230"/>
      <c r="BQ4309" s="230"/>
      <c r="BR4309" s="230"/>
      <c r="BS4309" s="230"/>
      <c r="BT4309" s="230"/>
      <c r="BU4309" s="230"/>
      <c r="BV4309" s="230"/>
      <c r="BW4309" s="230"/>
      <c r="BX4309" s="230"/>
      <c r="BY4309" s="230"/>
      <c r="BZ4309" s="230"/>
      <c r="CA4309" s="230"/>
      <c r="CB4309" s="230"/>
      <c r="CC4309" s="230"/>
      <c r="CD4309" s="230"/>
      <c r="CE4309" s="230"/>
      <c r="CF4309" s="230"/>
      <c r="CG4309" s="230"/>
      <c r="CH4309" s="230"/>
      <c r="CI4309" s="230"/>
      <c r="CJ4309" s="230"/>
    </row>
    <row r="4310" spans="1:88" ht="14.25" customHeight="1">
      <c r="A4310" s="413"/>
      <c r="B4310" s="230"/>
      <c r="C4310" s="231"/>
      <c r="D4310" s="224"/>
      <c r="E4310" s="224"/>
      <c r="F4310" s="224"/>
      <c r="G4310" s="224"/>
      <c r="H4310" s="224"/>
      <c r="I4310" s="232"/>
      <c r="J4310" s="224"/>
      <c r="K4310" s="224"/>
      <c r="L4310" s="224"/>
      <c r="M4310" s="233"/>
      <c r="N4310" s="224"/>
      <c r="P4310" s="224"/>
      <c r="Q4310" s="225"/>
      <c r="R4310" s="154"/>
      <c r="S4310" s="154"/>
      <c r="T4310" s="154"/>
      <c r="U4310" s="236"/>
      <c r="V4310" s="225"/>
      <c r="W4310" s="246"/>
      <c r="X4310" s="230"/>
      <c r="Y4310" s="257"/>
      <c r="Z4310" s="249"/>
      <c r="AA4310" s="249"/>
      <c r="AB4310" s="249"/>
      <c r="AC4310" s="249"/>
      <c r="AD4310" s="230"/>
      <c r="AE4310" s="251"/>
      <c r="AF4310" s="246"/>
      <c r="AG4310" s="236"/>
      <c r="AH4310" s="253"/>
      <c r="AI4310" s="230"/>
      <c r="AJ4310" s="230"/>
      <c r="AK4310" s="230"/>
      <c r="AL4310" s="230"/>
      <c r="AM4310" s="230"/>
      <c r="AN4310" s="230"/>
      <c r="AO4310" s="230"/>
      <c r="AP4310" s="230"/>
      <c r="AQ4310" s="230"/>
      <c r="AR4310" s="249"/>
      <c r="AS4310" s="230"/>
      <c r="AT4310" s="230"/>
      <c r="AU4310" s="230"/>
      <c r="AV4310" s="230"/>
      <c r="AW4310" s="230"/>
      <c r="AX4310" s="230"/>
      <c r="AY4310" s="230"/>
      <c r="AZ4310" s="230"/>
      <c r="BA4310" s="230"/>
      <c r="BB4310" s="230"/>
      <c r="BC4310" s="230"/>
      <c r="BD4310" s="230"/>
      <c r="BE4310" s="230"/>
      <c r="BF4310" s="230"/>
      <c r="BG4310" s="230"/>
      <c r="BH4310" s="230"/>
      <c r="BI4310" s="230"/>
      <c r="BJ4310" s="230"/>
      <c r="BK4310" s="230"/>
      <c r="BL4310" s="230"/>
      <c r="BM4310" s="230"/>
      <c r="BN4310" s="230"/>
      <c r="BO4310" s="230"/>
      <c r="BP4310" s="230"/>
      <c r="BQ4310" s="230"/>
      <c r="BR4310" s="230"/>
      <c r="BS4310" s="230"/>
      <c r="BT4310" s="230"/>
      <c r="BU4310" s="230"/>
      <c r="BV4310" s="230"/>
      <c r="BW4310" s="230"/>
      <c r="BX4310" s="230"/>
      <c r="BY4310" s="230"/>
      <c r="BZ4310" s="230"/>
      <c r="CA4310" s="230"/>
      <c r="CB4310" s="230"/>
      <c r="CC4310" s="230"/>
      <c r="CD4310" s="230"/>
      <c r="CE4310" s="230"/>
      <c r="CF4310" s="230"/>
      <c r="CG4310" s="230"/>
      <c r="CH4310" s="230"/>
      <c r="CI4310" s="230"/>
      <c r="CJ4310" s="230"/>
    </row>
    <row r="4311" spans="1:88" ht="14.25" customHeight="1">
      <c r="A4311" s="413"/>
      <c r="B4311" s="230"/>
      <c r="C4311" s="231"/>
      <c r="D4311" s="224"/>
      <c r="E4311" s="224"/>
      <c r="F4311" s="224"/>
      <c r="G4311" s="224"/>
      <c r="H4311" s="224"/>
      <c r="I4311" s="232"/>
      <c r="J4311" s="224"/>
      <c r="K4311" s="224"/>
      <c r="L4311" s="224"/>
      <c r="M4311" s="233"/>
      <c r="N4311" s="224"/>
      <c r="P4311" s="224"/>
      <c r="Q4311" s="225"/>
      <c r="R4311" s="154"/>
      <c r="S4311" s="154"/>
      <c r="T4311" s="154"/>
      <c r="U4311" s="236"/>
      <c r="V4311" s="225"/>
      <c r="W4311" s="246"/>
      <c r="X4311" s="230"/>
      <c r="Y4311" s="257"/>
      <c r="Z4311" s="249"/>
      <c r="AA4311" s="249"/>
      <c r="AB4311" s="249"/>
      <c r="AC4311" s="249"/>
      <c r="AD4311" s="230"/>
      <c r="AE4311" s="251"/>
      <c r="AF4311" s="246"/>
      <c r="AG4311" s="236"/>
      <c r="AH4311" s="253"/>
      <c r="AI4311" s="230"/>
      <c r="AJ4311" s="230"/>
      <c r="AK4311" s="230"/>
      <c r="AL4311" s="230"/>
      <c r="AM4311" s="230"/>
      <c r="AN4311" s="230"/>
      <c r="AO4311" s="230"/>
      <c r="AP4311" s="230"/>
      <c r="AQ4311" s="230"/>
      <c r="AR4311" s="249"/>
      <c r="AS4311" s="230"/>
      <c r="AT4311" s="230"/>
      <c r="AU4311" s="230"/>
      <c r="AV4311" s="230"/>
      <c r="AW4311" s="230"/>
      <c r="AX4311" s="230"/>
      <c r="AY4311" s="230"/>
      <c r="AZ4311" s="230"/>
      <c r="BA4311" s="230"/>
      <c r="BB4311" s="230"/>
      <c r="BC4311" s="230"/>
      <c r="BD4311" s="230"/>
      <c r="BE4311" s="230"/>
      <c r="BF4311" s="230"/>
      <c r="BG4311" s="230"/>
      <c r="BH4311" s="230"/>
      <c r="BI4311" s="230"/>
      <c r="BJ4311" s="230"/>
      <c r="BK4311" s="230"/>
      <c r="BL4311" s="230"/>
      <c r="BM4311" s="230"/>
      <c r="BN4311" s="230"/>
      <c r="BO4311" s="230"/>
      <c r="BP4311" s="230"/>
      <c r="BQ4311" s="230"/>
      <c r="BR4311" s="230"/>
      <c r="BS4311" s="230"/>
      <c r="BT4311" s="230"/>
      <c r="BU4311" s="230"/>
      <c r="BV4311" s="230"/>
      <c r="BW4311" s="230"/>
      <c r="BX4311" s="230"/>
      <c r="BY4311" s="230"/>
      <c r="BZ4311" s="230"/>
      <c r="CA4311" s="230"/>
      <c r="CB4311" s="230"/>
      <c r="CC4311" s="230"/>
      <c r="CD4311" s="230"/>
      <c r="CE4311" s="230"/>
      <c r="CF4311" s="230"/>
      <c r="CG4311" s="230"/>
      <c r="CH4311" s="230"/>
      <c r="CI4311" s="230"/>
      <c r="CJ4311" s="230"/>
    </row>
    <row r="4312" spans="1:88" ht="14.25" customHeight="1">
      <c r="A4312" s="413"/>
      <c r="B4312" s="230"/>
      <c r="C4312" s="231"/>
      <c r="D4312" s="224"/>
      <c r="E4312" s="224"/>
      <c r="F4312" s="224"/>
      <c r="G4312" s="224"/>
      <c r="H4312" s="224"/>
      <c r="I4312" s="232"/>
      <c r="J4312" s="224"/>
      <c r="K4312" s="224"/>
      <c r="L4312" s="224"/>
      <c r="M4312" s="233"/>
      <c r="N4312" s="224"/>
      <c r="P4312" s="224"/>
      <c r="Q4312" s="225"/>
      <c r="R4312" s="154"/>
      <c r="S4312" s="154"/>
      <c r="T4312" s="154"/>
      <c r="U4312" s="236"/>
      <c r="V4312" s="225"/>
      <c r="W4312" s="246"/>
      <c r="X4312" s="230"/>
      <c r="Y4312" s="257"/>
      <c r="Z4312" s="249"/>
      <c r="AA4312" s="249"/>
      <c r="AB4312" s="249"/>
      <c r="AC4312" s="249"/>
      <c r="AD4312" s="230"/>
      <c r="AE4312" s="251"/>
      <c r="AF4312" s="246"/>
      <c r="AG4312" s="236"/>
      <c r="AH4312" s="253"/>
      <c r="AI4312" s="230"/>
      <c r="AJ4312" s="230"/>
      <c r="AK4312" s="230"/>
      <c r="AL4312" s="230"/>
      <c r="AM4312" s="230"/>
      <c r="AN4312" s="230"/>
      <c r="AO4312" s="230"/>
      <c r="AP4312" s="230"/>
      <c r="AQ4312" s="230"/>
      <c r="AR4312" s="249"/>
      <c r="AS4312" s="230"/>
      <c r="AT4312" s="230"/>
      <c r="AU4312" s="230"/>
      <c r="AV4312" s="230"/>
      <c r="AW4312" s="230"/>
      <c r="AX4312" s="230"/>
      <c r="AY4312" s="230"/>
      <c r="AZ4312" s="230"/>
      <c r="BA4312" s="230"/>
      <c r="BB4312" s="230"/>
      <c r="BC4312" s="230"/>
      <c r="BD4312" s="230"/>
      <c r="BE4312" s="230"/>
      <c r="BF4312" s="230"/>
      <c r="BG4312" s="230"/>
      <c r="BH4312" s="230"/>
      <c r="BI4312" s="230"/>
      <c r="BJ4312" s="230"/>
      <c r="BK4312" s="230"/>
      <c r="BL4312" s="230"/>
      <c r="BM4312" s="230"/>
      <c r="BN4312" s="230"/>
      <c r="BO4312" s="230"/>
      <c r="BP4312" s="230"/>
      <c r="BQ4312" s="230"/>
      <c r="BR4312" s="230"/>
      <c r="BS4312" s="230"/>
      <c r="BT4312" s="230"/>
      <c r="BU4312" s="230"/>
      <c r="BV4312" s="230"/>
      <c r="BW4312" s="230"/>
      <c r="BX4312" s="230"/>
      <c r="BY4312" s="230"/>
      <c r="BZ4312" s="230"/>
      <c r="CA4312" s="230"/>
      <c r="CB4312" s="230"/>
      <c r="CC4312" s="230"/>
      <c r="CD4312" s="230"/>
      <c r="CE4312" s="230"/>
      <c r="CF4312" s="230"/>
      <c r="CG4312" s="230"/>
      <c r="CH4312" s="230"/>
      <c r="CI4312" s="230"/>
      <c r="CJ4312" s="230"/>
    </row>
    <row r="4313" spans="1:88" ht="14.25" customHeight="1">
      <c r="A4313" s="413"/>
      <c r="B4313" s="230"/>
      <c r="C4313" s="231"/>
      <c r="D4313" s="224"/>
      <c r="E4313" s="224"/>
      <c r="F4313" s="224"/>
      <c r="G4313" s="224"/>
      <c r="H4313" s="224"/>
      <c r="I4313" s="232"/>
      <c r="J4313" s="224"/>
      <c r="K4313" s="224"/>
      <c r="L4313" s="224"/>
      <c r="M4313" s="233"/>
      <c r="N4313" s="224"/>
      <c r="P4313" s="224"/>
      <c r="Q4313" s="225"/>
      <c r="R4313" s="154"/>
      <c r="S4313" s="154"/>
      <c r="T4313" s="154"/>
      <c r="U4313" s="236"/>
      <c r="V4313" s="225"/>
      <c r="W4313" s="246"/>
      <c r="X4313" s="230"/>
      <c r="Y4313" s="257"/>
      <c r="Z4313" s="249"/>
      <c r="AA4313" s="249"/>
      <c r="AB4313" s="249"/>
      <c r="AC4313" s="249"/>
      <c r="AD4313" s="230"/>
      <c r="AE4313" s="251"/>
      <c r="AF4313" s="246"/>
      <c r="AG4313" s="236"/>
      <c r="AH4313" s="253"/>
      <c r="AI4313" s="230"/>
      <c r="AJ4313" s="230"/>
      <c r="AK4313" s="230"/>
      <c r="AL4313" s="230"/>
      <c r="AM4313" s="230"/>
      <c r="AN4313" s="230"/>
      <c r="AO4313" s="230"/>
      <c r="AP4313" s="230"/>
      <c r="AQ4313" s="230"/>
      <c r="AR4313" s="249"/>
      <c r="AS4313" s="230"/>
      <c r="AT4313" s="230"/>
      <c r="AU4313" s="230"/>
      <c r="AV4313" s="230"/>
      <c r="AW4313" s="230"/>
      <c r="AX4313" s="230"/>
      <c r="AY4313" s="230"/>
      <c r="AZ4313" s="230"/>
      <c r="BA4313" s="230"/>
      <c r="BB4313" s="230"/>
      <c r="BC4313" s="230"/>
      <c r="BD4313" s="230"/>
      <c r="BE4313" s="230"/>
      <c r="BF4313" s="230"/>
      <c r="BG4313" s="230"/>
      <c r="BH4313" s="230"/>
      <c r="BI4313" s="230"/>
      <c r="BJ4313" s="230"/>
      <c r="BK4313" s="230"/>
      <c r="BL4313" s="230"/>
      <c r="BM4313" s="230"/>
      <c r="BN4313" s="230"/>
      <c r="BO4313" s="230"/>
      <c r="BP4313" s="230"/>
      <c r="BQ4313" s="230"/>
      <c r="BR4313" s="230"/>
      <c r="BS4313" s="230"/>
      <c r="BT4313" s="230"/>
      <c r="BU4313" s="230"/>
      <c r="BV4313" s="230"/>
      <c r="BW4313" s="230"/>
      <c r="BX4313" s="230"/>
      <c r="BY4313" s="230"/>
      <c r="BZ4313" s="230"/>
      <c r="CA4313" s="230"/>
      <c r="CB4313" s="230"/>
      <c r="CC4313" s="230"/>
      <c r="CD4313" s="230"/>
      <c r="CE4313" s="230"/>
      <c r="CF4313" s="230"/>
      <c r="CG4313" s="230"/>
      <c r="CH4313" s="230"/>
      <c r="CI4313" s="230"/>
      <c r="CJ4313" s="230"/>
    </row>
    <row r="4314" spans="1:88" ht="14.25" customHeight="1">
      <c r="A4314" s="413"/>
      <c r="B4314" s="230"/>
      <c r="C4314" s="231"/>
      <c r="D4314" s="224"/>
      <c r="E4314" s="224"/>
      <c r="F4314" s="224"/>
      <c r="G4314" s="224"/>
      <c r="H4314" s="224"/>
      <c r="I4314" s="232"/>
      <c r="J4314" s="224"/>
      <c r="K4314" s="224"/>
      <c r="L4314" s="224"/>
      <c r="M4314" s="233"/>
      <c r="N4314" s="224"/>
      <c r="P4314" s="224"/>
      <c r="Q4314" s="225"/>
      <c r="R4314" s="154"/>
      <c r="S4314" s="154"/>
      <c r="T4314" s="154"/>
      <c r="U4314" s="236"/>
      <c r="V4314" s="225"/>
      <c r="W4314" s="246"/>
      <c r="X4314" s="230"/>
      <c r="Y4314" s="257"/>
      <c r="Z4314" s="249"/>
      <c r="AA4314" s="249"/>
      <c r="AB4314" s="249"/>
      <c r="AC4314" s="249"/>
      <c r="AD4314" s="230"/>
      <c r="AE4314" s="251"/>
      <c r="AF4314" s="246"/>
      <c r="AG4314" s="236"/>
      <c r="AH4314" s="253"/>
      <c r="AI4314" s="230"/>
      <c r="AJ4314" s="230"/>
      <c r="AK4314" s="230"/>
      <c r="AL4314" s="230"/>
      <c r="AM4314" s="230"/>
      <c r="AN4314" s="230"/>
      <c r="AO4314" s="230"/>
      <c r="AP4314" s="230"/>
      <c r="AQ4314" s="230"/>
      <c r="AR4314" s="249"/>
      <c r="AS4314" s="230"/>
      <c r="AT4314" s="230"/>
      <c r="AU4314" s="230"/>
      <c r="AV4314" s="230"/>
      <c r="AW4314" s="230"/>
      <c r="AX4314" s="230"/>
      <c r="AY4314" s="230"/>
      <c r="AZ4314" s="230"/>
      <c r="BA4314" s="230"/>
      <c r="BB4314" s="230"/>
      <c r="BC4314" s="230"/>
      <c r="BD4314" s="230"/>
      <c r="BE4314" s="230"/>
      <c r="BF4314" s="230"/>
      <c r="BG4314" s="230"/>
      <c r="BH4314" s="230"/>
      <c r="BI4314" s="230"/>
      <c r="BJ4314" s="230"/>
      <c r="BK4314" s="230"/>
      <c r="BL4314" s="230"/>
      <c r="BM4314" s="230"/>
      <c r="BN4314" s="230"/>
      <c r="BO4314" s="230"/>
      <c r="BP4314" s="230"/>
      <c r="BQ4314" s="230"/>
      <c r="BR4314" s="230"/>
      <c r="BS4314" s="230"/>
      <c r="BT4314" s="230"/>
      <c r="BU4314" s="230"/>
      <c r="BV4314" s="230"/>
      <c r="BW4314" s="230"/>
      <c r="BX4314" s="230"/>
      <c r="BY4314" s="230"/>
      <c r="BZ4314" s="230"/>
      <c r="CA4314" s="230"/>
      <c r="CB4314" s="230"/>
      <c r="CC4314" s="230"/>
      <c r="CD4314" s="230"/>
      <c r="CE4314" s="230"/>
      <c r="CF4314" s="230"/>
      <c r="CG4314" s="230"/>
      <c r="CH4314" s="230"/>
      <c r="CI4314" s="230"/>
      <c r="CJ4314" s="230"/>
    </row>
    <row r="4315" spans="1:88" ht="14.25" customHeight="1">
      <c r="A4315" s="413"/>
      <c r="B4315" s="230"/>
      <c r="C4315" s="231"/>
      <c r="D4315" s="224"/>
      <c r="E4315" s="224"/>
      <c r="F4315" s="224"/>
      <c r="G4315" s="224"/>
      <c r="H4315" s="224"/>
      <c r="I4315" s="232"/>
      <c r="J4315" s="224"/>
      <c r="K4315" s="224"/>
      <c r="L4315" s="224"/>
      <c r="M4315" s="233"/>
      <c r="N4315" s="224"/>
      <c r="P4315" s="224"/>
      <c r="Q4315" s="225"/>
      <c r="R4315" s="154"/>
      <c r="S4315" s="154"/>
      <c r="T4315" s="154"/>
      <c r="U4315" s="236"/>
      <c r="V4315" s="225"/>
      <c r="W4315" s="246"/>
      <c r="X4315" s="230"/>
      <c r="Y4315" s="257"/>
      <c r="Z4315" s="249"/>
      <c r="AA4315" s="249"/>
      <c r="AB4315" s="249"/>
      <c r="AC4315" s="249"/>
      <c r="AD4315" s="230"/>
      <c r="AE4315" s="251"/>
      <c r="AF4315" s="246"/>
      <c r="AG4315" s="236"/>
      <c r="AH4315" s="253"/>
      <c r="AI4315" s="230"/>
      <c r="AJ4315" s="230"/>
      <c r="AK4315" s="230"/>
      <c r="AL4315" s="230"/>
      <c r="AM4315" s="230"/>
      <c r="AN4315" s="230"/>
      <c r="AO4315" s="230"/>
      <c r="AP4315" s="230"/>
      <c r="AQ4315" s="230"/>
      <c r="AR4315" s="249"/>
      <c r="AS4315" s="230"/>
      <c r="AT4315" s="230"/>
      <c r="AU4315" s="230"/>
      <c r="AV4315" s="230"/>
      <c r="AW4315" s="230"/>
      <c r="AX4315" s="230"/>
      <c r="AY4315" s="230"/>
      <c r="AZ4315" s="230"/>
      <c r="BA4315" s="230"/>
      <c r="BB4315" s="230"/>
      <c r="BC4315" s="230"/>
      <c r="BD4315" s="230"/>
      <c r="BE4315" s="230"/>
      <c r="BF4315" s="230"/>
      <c r="BG4315" s="230"/>
      <c r="BH4315" s="230"/>
      <c r="BI4315" s="230"/>
      <c r="BJ4315" s="230"/>
      <c r="BK4315" s="230"/>
      <c r="BL4315" s="230"/>
      <c r="BM4315" s="230"/>
      <c r="BN4315" s="230"/>
      <c r="BO4315" s="230"/>
      <c r="BP4315" s="230"/>
      <c r="BQ4315" s="230"/>
      <c r="BR4315" s="230"/>
      <c r="BS4315" s="230"/>
      <c r="BT4315" s="230"/>
      <c r="BU4315" s="230"/>
      <c r="BV4315" s="230"/>
      <c r="BW4315" s="230"/>
      <c r="BX4315" s="230"/>
      <c r="BY4315" s="230"/>
      <c r="BZ4315" s="230"/>
      <c r="CA4315" s="230"/>
      <c r="CB4315" s="230"/>
      <c r="CC4315" s="230"/>
      <c r="CD4315" s="230"/>
      <c r="CE4315" s="230"/>
      <c r="CF4315" s="230"/>
      <c r="CG4315" s="230"/>
      <c r="CH4315" s="230"/>
      <c r="CI4315" s="230"/>
      <c r="CJ4315" s="230"/>
    </row>
    <row r="4316" spans="1:88" ht="14.25" customHeight="1">
      <c r="A4316" s="413"/>
      <c r="B4316" s="230"/>
      <c r="C4316" s="231"/>
      <c r="D4316" s="224"/>
      <c r="E4316" s="224"/>
      <c r="F4316" s="224"/>
      <c r="G4316" s="224"/>
      <c r="H4316" s="224"/>
      <c r="I4316" s="232"/>
      <c r="J4316" s="224"/>
      <c r="K4316" s="224"/>
      <c r="L4316" s="224"/>
      <c r="M4316" s="233"/>
      <c r="N4316" s="224"/>
      <c r="P4316" s="224"/>
      <c r="Q4316" s="225"/>
      <c r="R4316" s="154"/>
      <c r="S4316" s="154"/>
      <c r="T4316" s="154"/>
      <c r="U4316" s="236"/>
      <c r="V4316" s="225"/>
      <c r="W4316" s="246"/>
      <c r="X4316" s="230"/>
      <c r="Y4316" s="257"/>
      <c r="Z4316" s="249"/>
      <c r="AA4316" s="249"/>
      <c r="AB4316" s="249"/>
      <c r="AC4316" s="249"/>
      <c r="AD4316" s="230"/>
      <c r="AE4316" s="251"/>
      <c r="AF4316" s="246"/>
      <c r="AG4316" s="236"/>
      <c r="AH4316" s="253"/>
      <c r="AI4316" s="230"/>
      <c r="AJ4316" s="230"/>
      <c r="AK4316" s="230"/>
      <c r="AL4316" s="230"/>
      <c r="AM4316" s="230"/>
      <c r="AN4316" s="230"/>
      <c r="AO4316" s="230"/>
      <c r="AP4316" s="230"/>
      <c r="AQ4316" s="230"/>
      <c r="AR4316" s="249"/>
      <c r="AS4316" s="230"/>
      <c r="AT4316" s="230"/>
      <c r="AU4316" s="230"/>
      <c r="AV4316" s="230"/>
      <c r="AW4316" s="230"/>
      <c r="AX4316" s="230"/>
      <c r="AY4316" s="230"/>
      <c r="AZ4316" s="230"/>
      <c r="BA4316" s="230"/>
      <c r="BB4316" s="230"/>
      <c r="BC4316" s="230"/>
      <c r="BD4316" s="230"/>
      <c r="BE4316" s="230"/>
      <c r="BF4316" s="230"/>
      <c r="BG4316" s="230"/>
      <c r="BH4316" s="230"/>
      <c r="BI4316" s="230"/>
      <c r="BJ4316" s="230"/>
      <c r="BK4316" s="230"/>
      <c r="BL4316" s="230"/>
      <c r="BM4316" s="230"/>
      <c r="BN4316" s="230"/>
      <c r="BO4316" s="230"/>
      <c r="BP4316" s="230"/>
      <c r="BQ4316" s="230"/>
      <c r="BR4316" s="230"/>
      <c r="BS4316" s="230"/>
      <c r="BT4316" s="230"/>
      <c r="BU4316" s="230"/>
      <c r="BV4316" s="230"/>
      <c r="BW4316" s="230"/>
      <c r="BX4316" s="230"/>
      <c r="BY4316" s="230"/>
      <c r="BZ4316" s="230"/>
      <c r="CA4316" s="230"/>
      <c r="CB4316" s="230"/>
      <c r="CC4316" s="230"/>
      <c r="CD4316" s="230"/>
      <c r="CE4316" s="230"/>
      <c r="CF4316" s="230"/>
      <c r="CG4316" s="230"/>
      <c r="CH4316" s="230"/>
      <c r="CI4316" s="230"/>
      <c r="CJ4316" s="230"/>
    </row>
    <row r="4317" spans="1:88" ht="14.25" customHeight="1">
      <c r="A4317" s="413"/>
      <c r="B4317" s="230"/>
      <c r="C4317" s="231"/>
      <c r="D4317" s="224"/>
      <c r="E4317" s="224"/>
      <c r="F4317" s="224"/>
      <c r="G4317" s="224"/>
      <c r="H4317" s="224"/>
      <c r="I4317" s="232"/>
      <c r="J4317" s="224"/>
      <c r="K4317" s="224"/>
      <c r="L4317" s="224"/>
      <c r="M4317" s="233"/>
      <c r="N4317" s="224"/>
      <c r="P4317" s="224"/>
      <c r="Q4317" s="225"/>
      <c r="R4317" s="154"/>
      <c r="S4317" s="154"/>
      <c r="T4317" s="154"/>
      <c r="U4317" s="236"/>
      <c r="V4317" s="225"/>
      <c r="W4317" s="246"/>
      <c r="X4317" s="230"/>
      <c r="Y4317" s="257"/>
      <c r="Z4317" s="249"/>
      <c r="AA4317" s="249"/>
      <c r="AB4317" s="249"/>
      <c r="AC4317" s="249"/>
      <c r="AD4317" s="230"/>
      <c r="AE4317" s="251"/>
      <c r="AF4317" s="246"/>
      <c r="AG4317" s="236"/>
      <c r="AH4317" s="253"/>
      <c r="AI4317" s="230"/>
      <c r="AJ4317" s="230"/>
      <c r="AK4317" s="230"/>
      <c r="AL4317" s="230"/>
      <c r="AM4317" s="230"/>
      <c r="AN4317" s="230"/>
      <c r="AO4317" s="230"/>
      <c r="AP4317" s="230"/>
      <c r="AQ4317" s="230"/>
      <c r="AR4317" s="249"/>
      <c r="AS4317" s="230"/>
      <c r="AT4317" s="230"/>
      <c r="AU4317" s="230"/>
      <c r="AV4317" s="230"/>
      <c r="AW4317" s="230"/>
      <c r="AX4317" s="230"/>
      <c r="AY4317" s="230"/>
      <c r="AZ4317" s="230"/>
      <c r="BA4317" s="230"/>
      <c r="BB4317" s="230"/>
      <c r="BC4317" s="230"/>
      <c r="BD4317" s="230"/>
      <c r="BE4317" s="230"/>
      <c r="BF4317" s="230"/>
      <c r="BG4317" s="230"/>
      <c r="BH4317" s="230"/>
      <c r="BI4317" s="230"/>
      <c r="BJ4317" s="230"/>
      <c r="BK4317" s="230"/>
      <c r="BL4317" s="230"/>
      <c r="BM4317" s="230"/>
      <c r="BN4317" s="230"/>
      <c r="BO4317" s="230"/>
      <c r="BP4317" s="230"/>
      <c r="BQ4317" s="230"/>
      <c r="BR4317" s="230"/>
      <c r="BS4317" s="230"/>
      <c r="BT4317" s="230"/>
      <c r="BU4317" s="230"/>
      <c r="BV4317" s="230"/>
      <c r="BW4317" s="230"/>
      <c r="BX4317" s="230"/>
      <c r="BY4317" s="230"/>
      <c r="BZ4317" s="230"/>
      <c r="CA4317" s="230"/>
      <c r="CB4317" s="230"/>
      <c r="CC4317" s="230"/>
      <c r="CD4317" s="230"/>
      <c r="CE4317" s="230"/>
      <c r="CF4317" s="230"/>
      <c r="CG4317" s="230"/>
      <c r="CH4317" s="230"/>
      <c r="CI4317" s="230"/>
      <c r="CJ4317" s="230"/>
    </row>
    <row r="4318" spans="1:88" ht="14.25" customHeight="1">
      <c r="A4318" s="413"/>
      <c r="B4318" s="230"/>
      <c r="C4318" s="231"/>
      <c r="D4318" s="224"/>
      <c r="E4318" s="224"/>
      <c r="F4318" s="224"/>
      <c r="G4318" s="224"/>
      <c r="H4318" s="224"/>
      <c r="I4318" s="232"/>
      <c r="J4318" s="224"/>
      <c r="K4318" s="224"/>
      <c r="L4318" s="224"/>
      <c r="M4318" s="233"/>
      <c r="N4318" s="224"/>
      <c r="P4318" s="224"/>
      <c r="Q4318" s="225"/>
      <c r="R4318" s="154"/>
      <c r="S4318" s="154"/>
      <c r="T4318" s="154"/>
      <c r="U4318" s="236"/>
      <c r="V4318" s="225"/>
      <c r="W4318" s="246"/>
      <c r="X4318" s="230"/>
      <c r="Y4318" s="257"/>
      <c r="Z4318" s="249"/>
      <c r="AA4318" s="249"/>
      <c r="AB4318" s="249"/>
      <c r="AC4318" s="249"/>
      <c r="AD4318" s="230"/>
      <c r="AE4318" s="251"/>
      <c r="AF4318" s="246"/>
      <c r="AG4318" s="236"/>
      <c r="AH4318" s="253"/>
      <c r="AI4318" s="230"/>
      <c r="AJ4318" s="230"/>
      <c r="AK4318" s="230"/>
      <c r="AL4318" s="230"/>
      <c r="AM4318" s="230"/>
      <c r="AN4318" s="230"/>
      <c r="AO4318" s="230"/>
      <c r="AP4318" s="230"/>
      <c r="AQ4318" s="230"/>
      <c r="AR4318" s="249"/>
      <c r="AS4318" s="230"/>
      <c r="AT4318" s="230"/>
      <c r="AU4318" s="230"/>
      <c r="AV4318" s="230"/>
      <c r="AW4318" s="230"/>
      <c r="AX4318" s="230"/>
      <c r="AY4318" s="230"/>
      <c r="AZ4318" s="230"/>
      <c r="BA4318" s="230"/>
      <c r="BB4318" s="230"/>
      <c r="BC4318" s="230"/>
      <c r="BD4318" s="230"/>
      <c r="BE4318" s="230"/>
      <c r="BF4318" s="230"/>
      <c r="BG4318" s="230"/>
      <c r="BH4318" s="230"/>
      <c r="BI4318" s="230"/>
      <c r="BJ4318" s="230"/>
      <c r="BK4318" s="230"/>
      <c r="BL4318" s="230"/>
      <c r="BM4318" s="230"/>
      <c r="BN4318" s="230"/>
      <c r="BO4318" s="230"/>
      <c r="BP4318" s="230"/>
      <c r="BQ4318" s="230"/>
      <c r="BR4318" s="230"/>
      <c r="BS4318" s="230"/>
      <c r="BT4318" s="230"/>
      <c r="BU4318" s="230"/>
      <c r="BV4318" s="230"/>
      <c r="BW4318" s="230"/>
      <c r="BX4318" s="230"/>
      <c r="BY4318" s="230"/>
      <c r="BZ4318" s="230"/>
      <c r="CA4318" s="230"/>
      <c r="CB4318" s="230"/>
      <c r="CC4318" s="230"/>
      <c r="CD4318" s="230"/>
      <c r="CE4318" s="230"/>
      <c r="CF4318" s="230"/>
      <c r="CG4318" s="230"/>
      <c r="CH4318" s="230"/>
      <c r="CI4318" s="230"/>
      <c r="CJ4318" s="230"/>
    </row>
    <row r="4319" spans="1:88" ht="14.25" customHeight="1">
      <c r="A4319" s="413"/>
      <c r="B4319" s="230"/>
      <c r="C4319" s="231"/>
      <c r="D4319" s="224"/>
      <c r="E4319" s="224"/>
      <c r="F4319" s="224"/>
      <c r="G4319" s="224"/>
      <c r="H4319" s="224"/>
      <c r="I4319" s="232"/>
      <c r="J4319" s="224"/>
      <c r="K4319" s="224"/>
      <c r="L4319" s="224"/>
      <c r="M4319" s="233"/>
      <c r="N4319" s="224"/>
      <c r="P4319" s="224"/>
      <c r="Q4319" s="225"/>
      <c r="R4319" s="154"/>
      <c r="S4319" s="154"/>
      <c r="T4319" s="154"/>
      <c r="U4319" s="236"/>
      <c r="V4319" s="225"/>
      <c r="W4319" s="246"/>
      <c r="X4319" s="230"/>
      <c r="Y4319" s="257"/>
      <c r="Z4319" s="249"/>
      <c r="AA4319" s="249"/>
      <c r="AB4319" s="249"/>
      <c r="AC4319" s="249"/>
      <c r="AD4319" s="230"/>
      <c r="AE4319" s="251"/>
      <c r="AF4319" s="246"/>
      <c r="AG4319" s="236"/>
      <c r="AH4319" s="253"/>
      <c r="AI4319" s="230"/>
      <c r="AJ4319" s="230"/>
      <c r="AK4319" s="230"/>
      <c r="AL4319" s="230"/>
      <c r="AM4319" s="230"/>
      <c r="AN4319" s="230"/>
      <c r="AO4319" s="230"/>
      <c r="AP4319" s="230"/>
      <c r="AQ4319" s="230"/>
      <c r="AR4319" s="249"/>
      <c r="AS4319" s="230"/>
      <c r="AT4319" s="230"/>
      <c r="AU4319" s="230"/>
      <c r="AV4319" s="230"/>
      <c r="AW4319" s="230"/>
      <c r="AX4319" s="230"/>
      <c r="AY4319" s="230"/>
      <c r="AZ4319" s="230"/>
      <c r="BA4319" s="230"/>
      <c r="BB4319" s="230"/>
      <c r="BC4319" s="230"/>
      <c r="BD4319" s="230"/>
      <c r="BE4319" s="230"/>
      <c r="BF4319" s="230"/>
      <c r="BG4319" s="230"/>
      <c r="BH4319" s="230"/>
      <c r="BI4319" s="230"/>
      <c r="BJ4319" s="230"/>
      <c r="BK4319" s="230"/>
      <c r="BL4319" s="230"/>
      <c r="BM4319" s="230"/>
      <c r="BN4319" s="230"/>
      <c r="BO4319" s="230"/>
      <c r="BP4319" s="230"/>
      <c r="BQ4319" s="230"/>
      <c r="BR4319" s="230"/>
      <c r="BS4319" s="230"/>
      <c r="BT4319" s="230"/>
      <c r="BU4319" s="230"/>
      <c r="BV4319" s="230"/>
      <c r="BW4319" s="230"/>
      <c r="BX4319" s="230"/>
      <c r="BY4319" s="230"/>
      <c r="BZ4319" s="230"/>
      <c r="CA4319" s="230"/>
      <c r="CB4319" s="230"/>
      <c r="CC4319" s="230"/>
      <c r="CD4319" s="230"/>
      <c r="CE4319" s="230"/>
      <c r="CF4319" s="230"/>
      <c r="CG4319" s="230"/>
      <c r="CH4319" s="230"/>
      <c r="CI4319" s="230"/>
      <c r="CJ4319" s="230"/>
    </row>
    <row r="4320" spans="1:88" ht="14.25" customHeight="1">
      <c r="A4320" s="413"/>
      <c r="B4320" s="230"/>
      <c r="C4320" s="231"/>
      <c r="D4320" s="224"/>
      <c r="E4320" s="224"/>
      <c r="F4320" s="224"/>
      <c r="G4320" s="224"/>
      <c r="H4320" s="224"/>
      <c r="I4320" s="232"/>
      <c r="J4320" s="224"/>
      <c r="K4320" s="224"/>
      <c r="L4320" s="224"/>
      <c r="M4320" s="233"/>
      <c r="N4320" s="224"/>
      <c r="P4320" s="224"/>
      <c r="Q4320" s="225"/>
      <c r="R4320" s="154"/>
      <c r="S4320" s="154"/>
      <c r="T4320" s="154"/>
      <c r="U4320" s="236"/>
      <c r="V4320" s="225"/>
      <c r="W4320" s="246"/>
      <c r="X4320" s="230"/>
      <c r="Y4320" s="257"/>
      <c r="Z4320" s="249"/>
      <c r="AA4320" s="249"/>
      <c r="AB4320" s="249"/>
      <c r="AC4320" s="249"/>
      <c r="AD4320" s="230"/>
      <c r="AE4320" s="251"/>
      <c r="AF4320" s="246"/>
      <c r="AG4320" s="236"/>
      <c r="AH4320" s="253"/>
      <c r="AI4320" s="230"/>
      <c r="AJ4320" s="230"/>
      <c r="AK4320" s="230"/>
      <c r="AL4320" s="230"/>
      <c r="AM4320" s="230"/>
      <c r="AN4320" s="230"/>
      <c r="AO4320" s="230"/>
      <c r="AP4320" s="230"/>
      <c r="AQ4320" s="230"/>
      <c r="AR4320" s="249"/>
      <c r="AS4320" s="230"/>
      <c r="AT4320" s="230"/>
      <c r="AU4320" s="230"/>
      <c r="AV4320" s="230"/>
      <c r="AW4320" s="230"/>
      <c r="AX4320" s="230"/>
      <c r="AY4320" s="230"/>
      <c r="AZ4320" s="230"/>
      <c r="BA4320" s="230"/>
      <c r="BB4320" s="230"/>
      <c r="BC4320" s="230"/>
      <c r="BD4320" s="230"/>
      <c r="BE4320" s="230"/>
      <c r="BF4320" s="230"/>
      <c r="BG4320" s="230"/>
      <c r="BH4320" s="230"/>
      <c r="BI4320" s="230"/>
      <c r="BJ4320" s="230"/>
      <c r="BK4320" s="230"/>
      <c r="BL4320" s="230"/>
      <c r="BM4320" s="230"/>
      <c r="BN4320" s="230"/>
      <c r="BO4320" s="230"/>
      <c r="BP4320" s="230"/>
      <c r="BQ4320" s="230"/>
      <c r="BR4320" s="230"/>
      <c r="BS4320" s="230"/>
      <c r="BT4320" s="230"/>
      <c r="BU4320" s="230"/>
      <c r="BV4320" s="230"/>
      <c r="BW4320" s="230"/>
      <c r="BX4320" s="230"/>
      <c r="BY4320" s="230"/>
      <c r="BZ4320" s="230"/>
      <c r="CA4320" s="230"/>
      <c r="CB4320" s="230"/>
      <c r="CC4320" s="230"/>
      <c r="CD4320" s="230"/>
      <c r="CE4320" s="230"/>
      <c r="CF4320" s="230"/>
      <c r="CG4320" s="230"/>
      <c r="CH4320" s="230"/>
      <c r="CI4320" s="230"/>
      <c r="CJ4320" s="230"/>
    </row>
    <row r="4321" spans="1:88" ht="14.25" customHeight="1">
      <c r="A4321" s="413"/>
      <c r="B4321" s="230"/>
      <c r="C4321" s="231"/>
      <c r="D4321" s="224"/>
      <c r="E4321" s="224"/>
      <c r="F4321" s="224"/>
      <c r="G4321" s="224"/>
      <c r="H4321" s="224"/>
      <c r="I4321" s="232"/>
      <c r="J4321" s="224"/>
      <c r="K4321" s="224"/>
      <c r="L4321" s="224"/>
      <c r="M4321" s="233"/>
      <c r="N4321" s="224"/>
      <c r="P4321" s="224"/>
      <c r="Q4321" s="225"/>
      <c r="R4321" s="154"/>
      <c r="S4321" s="154"/>
      <c r="T4321" s="154"/>
      <c r="U4321" s="236"/>
      <c r="V4321" s="225"/>
      <c r="W4321" s="246"/>
      <c r="X4321" s="230"/>
      <c r="Y4321" s="257"/>
      <c r="Z4321" s="249"/>
      <c r="AA4321" s="249"/>
      <c r="AB4321" s="230"/>
      <c r="AC4321" s="230"/>
      <c r="AD4321" s="230"/>
      <c r="AE4321" s="251"/>
      <c r="AF4321" s="246"/>
      <c r="AG4321" s="236"/>
      <c r="AH4321" s="253"/>
      <c r="AI4321" s="230"/>
      <c r="AJ4321" s="230"/>
      <c r="AK4321" s="230"/>
      <c r="AL4321" s="230"/>
      <c r="AM4321" s="230"/>
      <c r="AN4321" s="230"/>
      <c r="AO4321" s="230"/>
      <c r="AP4321" s="230"/>
      <c r="AQ4321" s="230"/>
      <c r="AR4321" s="249"/>
      <c r="AS4321" s="230"/>
      <c r="AT4321" s="230"/>
      <c r="AU4321" s="230"/>
      <c r="AV4321" s="230"/>
      <c r="AW4321" s="230"/>
      <c r="AX4321" s="230"/>
      <c r="AY4321" s="230"/>
      <c r="AZ4321" s="230"/>
      <c r="BA4321" s="230"/>
      <c r="BB4321" s="230"/>
      <c r="BC4321" s="230"/>
      <c r="BD4321" s="230"/>
      <c r="BE4321" s="230"/>
      <c r="BF4321" s="230"/>
      <c r="BG4321" s="230"/>
      <c r="BH4321" s="230"/>
      <c r="BI4321" s="230"/>
      <c r="BJ4321" s="230"/>
      <c r="BK4321" s="230"/>
      <c r="BL4321" s="230"/>
      <c r="BM4321" s="230"/>
      <c r="BN4321" s="230"/>
      <c r="BO4321" s="230"/>
      <c r="BP4321" s="230"/>
      <c r="BQ4321" s="230"/>
      <c r="BR4321" s="230"/>
      <c r="BS4321" s="230"/>
      <c r="BT4321" s="230"/>
      <c r="BU4321" s="230"/>
      <c r="BV4321" s="230"/>
      <c r="BW4321" s="230"/>
      <c r="BX4321" s="230"/>
      <c r="BY4321" s="230"/>
      <c r="BZ4321" s="230"/>
      <c r="CA4321" s="230"/>
      <c r="CB4321" s="230"/>
      <c r="CC4321" s="230"/>
      <c r="CD4321" s="230"/>
      <c r="CE4321" s="230"/>
      <c r="CF4321" s="230"/>
      <c r="CG4321" s="230"/>
      <c r="CH4321" s="230"/>
      <c r="CI4321" s="230"/>
      <c r="CJ4321" s="230"/>
    </row>
    <row r="4322" spans="1:88" ht="14.25" customHeight="1">
      <c r="A4322" s="413"/>
      <c r="B4322" s="230"/>
      <c r="C4322" s="231"/>
      <c r="D4322" s="224"/>
      <c r="E4322" s="224"/>
      <c r="F4322" s="224"/>
      <c r="G4322" s="224"/>
      <c r="H4322" s="224"/>
      <c r="I4322" s="232"/>
      <c r="J4322" s="224"/>
      <c r="K4322" s="224"/>
      <c r="L4322" s="224"/>
      <c r="M4322" s="233"/>
      <c r="N4322" s="224"/>
      <c r="P4322" s="224"/>
      <c r="Q4322" s="225"/>
      <c r="R4322" s="154"/>
      <c r="S4322" s="154"/>
      <c r="T4322" s="154"/>
      <c r="U4322" s="236"/>
      <c r="V4322" s="225"/>
      <c r="W4322" s="246"/>
      <c r="X4322" s="230"/>
      <c r="Y4322" s="257"/>
      <c r="Z4322" s="249"/>
      <c r="AA4322" s="249"/>
      <c r="AB4322" s="249"/>
      <c r="AC4322" s="249"/>
      <c r="AD4322" s="230"/>
      <c r="AE4322" s="251"/>
      <c r="AF4322" s="246"/>
      <c r="AG4322" s="236"/>
      <c r="AH4322" s="253"/>
      <c r="AI4322" s="230"/>
      <c r="AJ4322" s="230"/>
      <c r="AK4322" s="230"/>
      <c r="AL4322" s="230"/>
      <c r="AM4322" s="230"/>
      <c r="AN4322" s="230"/>
      <c r="AO4322" s="230"/>
      <c r="AP4322" s="230"/>
      <c r="AQ4322" s="230"/>
      <c r="AR4322" s="249"/>
      <c r="AS4322" s="230"/>
      <c r="AT4322" s="230"/>
      <c r="AU4322" s="230"/>
      <c r="AV4322" s="230"/>
      <c r="AW4322" s="230"/>
      <c r="AX4322" s="230"/>
      <c r="AY4322" s="230"/>
      <c r="AZ4322" s="230"/>
      <c r="BA4322" s="230"/>
      <c r="BB4322" s="230"/>
      <c r="BC4322" s="230"/>
      <c r="BD4322" s="230"/>
      <c r="BE4322" s="230"/>
      <c r="BF4322" s="230"/>
      <c r="BG4322" s="230"/>
      <c r="BH4322" s="230"/>
      <c r="BI4322" s="230"/>
      <c r="BJ4322" s="230"/>
      <c r="BK4322" s="230"/>
      <c r="BL4322" s="230"/>
      <c r="BM4322" s="230"/>
      <c r="BN4322" s="230"/>
      <c r="BO4322" s="230"/>
      <c r="BP4322" s="230"/>
      <c r="BQ4322" s="230"/>
      <c r="BR4322" s="230"/>
      <c r="BS4322" s="230"/>
      <c r="BT4322" s="230"/>
      <c r="BU4322" s="230"/>
      <c r="BV4322" s="230"/>
      <c r="BW4322" s="230"/>
      <c r="BX4322" s="230"/>
      <c r="BY4322" s="230"/>
      <c r="BZ4322" s="230"/>
      <c r="CA4322" s="230"/>
      <c r="CB4322" s="230"/>
      <c r="CC4322" s="230"/>
      <c r="CD4322" s="230"/>
      <c r="CE4322" s="230"/>
      <c r="CF4322" s="230"/>
      <c r="CG4322" s="230"/>
      <c r="CH4322" s="230"/>
      <c r="CI4322" s="230"/>
      <c r="CJ4322" s="230"/>
    </row>
    <row r="4323" spans="1:88" ht="14.25" customHeight="1">
      <c r="A4323" s="413"/>
      <c r="B4323" s="230"/>
      <c r="C4323" s="231"/>
      <c r="D4323" s="224"/>
      <c r="E4323" s="224"/>
      <c r="F4323" s="224"/>
      <c r="G4323" s="224"/>
      <c r="H4323" s="224"/>
      <c r="I4323" s="232"/>
      <c r="J4323" s="224"/>
      <c r="K4323" s="224"/>
      <c r="L4323" s="224"/>
      <c r="M4323" s="233"/>
      <c r="N4323" s="224"/>
      <c r="P4323" s="224"/>
      <c r="Q4323" s="225"/>
      <c r="R4323" s="154"/>
      <c r="S4323" s="154"/>
      <c r="T4323" s="154"/>
      <c r="U4323" s="236"/>
      <c r="V4323" s="225"/>
      <c r="W4323" s="246"/>
      <c r="X4323" s="230"/>
      <c r="Y4323" s="257"/>
      <c r="Z4323" s="249"/>
      <c r="AA4323" s="249"/>
      <c r="AB4323" s="249"/>
      <c r="AC4323" s="249"/>
      <c r="AD4323" s="230"/>
      <c r="AE4323" s="251"/>
      <c r="AF4323" s="246"/>
      <c r="AG4323" s="236"/>
      <c r="AH4323" s="253"/>
      <c r="AI4323" s="230"/>
      <c r="AJ4323" s="230"/>
      <c r="AK4323" s="230"/>
      <c r="AL4323" s="230"/>
      <c r="AM4323" s="230"/>
      <c r="AN4323" s="230"/>
      <c r="AO4323" s="230"/>
      <c r="AP4323" s="230"/>
      <c r="AQ4323" s="230"/>
      <c r="AR4323" s="249"/>
      <c r="AS4323" s="230"/>
      <c r="AT4323" s="230"/>
      <c r="AU4323" s="230"/>
      <c r="AV4323" s="230"/>
      <c r="AW4323" s="230"/>
      <c r="AX4323" s="230"/>
      <c r="AY4323" s="230"/>
      <c r="AZ4323" s="230"/>
      <c r="BA4323" s="230"/>
      <c r="BB4323" s="230"/>
      <c r="BC4323" s="230"/>
      <c r="BD4323" s="230"/>
      <c r="BE4323" s="230"/>
      <c r="BF4323" s="230"/>
      <c r="BG4323" s="230"/>
      <c r="BH4323" s="230"/>
      <c r="BI4323" s="230"/>
      <c r="BJ4323" s="230"/>
      <c r="BK4323" s="230"/>
      <c r="BL4323" s="230"/>
      <c r="BM4323" s="230"/>
      <c r="BN4323" s="230"/>
      <c r="BO4323" s="230"/>
      <c r="BP4323" s="230"/>
      <c r="BQ4323" s="230"/>
      <c r="BR4323" s="230"/>
      <c r="BS4323" s="230"/>
      <c r="BT4323" s="230"/>
      <c r="BU4323" s="230"/>
      <c r="BV4323" s="230"/>
      <c r="BW4323" s="230"/>
      <c r="BX4323" s="230"/>
      <c r="BY4323" s="230"/>
      <c r="BZ4323" s="230"/>
      <c r="CA4323" s="230"/>
      <c r="CB4323" s="230"/>
      <c r="CC4323" s="230"/>
      <c r="CD4323" s="230"/>
      <c r="CE4323" s="230"/>
      <c r="CF4323" s="230"/>
      <c r="CG4323" s="230"/>
      <c r="CH4323" s="230"/>
      <c r="CI4323" s="230"/>
      <c r="CJ4323" s="230"/>
    </row>
    <row r="4324" spans="1:88" ht="14.25" customHeight="1">
      <c r="A4324" s="413"/>
      <c r="B4324" s="230"/>
      <c r="C4324" s="231"/>
      <c r="D4324" s="224"/>
      <c r="E4324" s="224"/>
      <c r="F4324" s="224"/>
      <c r="G4324" s="224"/>
      <c r="H4324" s="224"/>
      <c r="I4324" s="232"/>
      <c r="J4324" s="224"/>
      <c r="K4324" s="224"/>
      <c r="L4324" s="224"/>
      <c r="M4324" s="233"/>
      <c r="N4324" s="224"/>
      <c r="P4324" s="224"/>
      <c r="Q4324" s="225"/>
      <c r="R4324" s="154"/>
      <c r="S4324" s="154"/>
      <c r="T4324" s="154"/>
      <c r="U4324" s="236"/>
      <c r="V4324" s="225"/>
      <c r="W4324" s="246"/>
      <c r="X4324" s="230"/>
      <c r="Y4324" s="257"/>
      <c r="Z4324" s="249"/>
      <c r="AA4324" s="249"/>
      <c r="AB4324" s="249"/>
      <c r="AC4324" s="249"/>
      <c r="AD4324" s="230"/>
      <c r="AE4324" s="251"/>
      <c r="AF4324" s="246"/>
      <c r="AG4324" s="236"/>
      <c r="AH4324" s="253"/>
      <c r="AI4324" s="230"/>
      <c r="AJ4324" s="230"/>
      <c r="AK4324" s="230"/>
      <c r="AL4324" s="230"/>
      <c r="AM4324" s="230"/>
      <c r="AN4324" s="230"/>
      <c r="AO4324" s="230"/>
      <c r="AP4324" s="230"/>
      <c r="AQ4324" s="230"/>
      <c r="AR4324" s="249"/>
      <c r="AS4324" s="230"/>
      <c r="AT4324" s="230"/>
      <c r="AU4324" s="230"/>
      <c r="AV4324" s="230"/>
      <c r="AW4324" s="230"/>
      <c r="AX4324" s="230"/>
      <c r="AY4324" s="230"/>
      <c r="AZ4324" s="230"/>
      <c r="BA4324" s="230"/>
      <c r="BB4324" s="230"/>
      <c r="BC4324" s="230"/>
      <c r="BD4324" s="230"/>
      <c r="BE4324" s="230"/>
      <c r="BF4324" s="230"/>
      <c r="BG4324" s="230"/>
      <c r="BH4324" s="230"/>
      <c r="BI4324" s="230"/>
      <c r="BJ4324" s="230"/>
      <c r="BK4324" s="230"/>
      <c r="BL4324" s="230"/>
      <c r="BM4324" s="230"/>
      <c r="BN4324" s="230"/>
      <c r="BO4324" s="230"/>
      <c r="BP4324" s="230"/>
      <c r="BQ4324" s="230"/>
      <c r="BR4324" s="230"/>
      <c r="BS4324" s="230"/>
      <c r="BT4324" s="230"/>
      <c r="BU4324" s="230"/>
      <c r="BV4324" s="230"/>
      <c r="BW4324" s="230"/>
      <c r="BX4324" s="230"/>
      <c r="BY4324" s="230"/>
      <c r="BZ4324" s="230"/>
      <c r="CA4324" s="230"/>
      <c r="CB4324" s="230"/>
      <c r="CC4324" s="230"/>
      <c r="CD4324" s="230"/>
      <c r="CE4324" s="230"/>
      <c r="CF4324" s="230"/>
      <c r="CG4324" s="230"/>
      <c r="CH4324" s="230"/>
      <c r="CI4324" s="230"/>
      <c r="CJ4324" s="230"/>
    </row>
    <row r="4325" spans="1:88" ht="14.25" customHeight="1">
      <c r="A4325" s="413"/>
      <c r="B4325" s="230"/>
      <c r="C4325" s="231"/>
      <c r="D4325" s="224"/>
      <c r="E4325" s="224"/>
      <c r="F4325" s="224"/>
      <c r="G4325" s="224"/>
      <c r="H4325" s="224"/>
      <c r="I4325" s="232"/>
      <c r="J4325" s="224"/>
      <c r="K4325" s="224"/>
      <c r="L4325" s="224"/>
      <c r="M4325" s="233"/>
      <c r="N4325" s="224"/>
      <c r="P4325" s="224"/>
      <c r="Q4325" s="225"/>
      <c r="R4325" s="154"/>
      <c r="S4325" s="154"/>
      <c r="T4325" s="154"/>
      <c r="U4325" s="236"/>
      <c r="V4325" s="225"/>
      <c r="W4325" s="246"/>
      <c r="X4325" s="230"/>
      <c r="Y4325" s="257"/>
      <c r="Z4325" s="249"/>
      <c r="AA4325" s="249"/>
      <c r="AB4325" s="249"/>
      <c r="AC4325" s="249"/>
      <c r="AD4325" s="230"/>
      <c r="AE4325" s="251"/>
      <c r="AF4325" s="246"/>
      <c r="AG4325" s="236"/>
      <c r="AH4325" s="253"/>
      <c r="AI4325" s="230"/>
      <c r="AJ4325" s="230"/>
      <c r="AK4325" s="230"/>
      <c r="AL4325" s="230"/>
      <c r="AM4325" s="230"/>
      <c r="AN4325" s="230"/>
      <c r="AO4325" s="230"/>
      <c r="AP4325" s="230"/>
      <c r="AQ4325" s="230"/>
      <c r="AR4325" s="249"/>
      <c r="AS4325" s="230"/>
      <c r="AT4325" s="230"/>
      <c r="AU4325" s="230"/>
      <c r="AV4325" s="230"/>
      <c r="AW4325" s="230"/>
      <c r="AX4325" s="230"/>
      <c r="AY4325" s="230"/>
      <c r="AZ4325" s="230"/>
      <c r="BA4325" s="230"/>
      <c r="BB4325" s="230"/>
      <c r="BC4325" s="230"/>
      <c r="BD4325" s="230"/>
      <c r="BE4325" s="230"/>
      <c r="BF4325" s="230"/>
      <c r="BG4325" s="230"/>
      <c r="BH4325" s="230"/>
      <c r="BI4325" s="230"/>
      <c r="BJ4325" s="230"/>
      <c r="BK4325" s="230"/>
      <c r="BL4325" s="230"/>
      <c r="BM4325" s="230"/>
      <c r="BN4325" s="230"/>
      <c r="BO4325" s="230"/>
      <c r="BP4325" s="230"/>
      <c r="BQ4325" s="230"/>
      <c r="BR4325" s="230"/>
      <c r="BS4325" s="230"/>
      <c r="BT4325" s="230"/>
      <c r="BU4325" s="230"/>
      <c r="BV4325" s="230"/>
      <c r="BW4325" s="230"/>
      <c r="BX4325" s="230"/>
      <c r="BY4325" s="230"/>
      <c r="BZ4325" s="230"/>
      <c r="CA4325" s="230"/>
      <c r="CB4325" s="230"/>
      <c r="CC4325" s="230"/>
      <c r="CD4325" s="230"/>
      <c r="CE4325" s="230"/>
      <c r="CF4325" s="230"/>
      <c r="CG4325" s="230"/>
      <c r="CH4325" s="230"/>
      <c r="CI4325" s="230"/>
      <c r="CJ4325" s="230"/>
    </row>
    <row r="4326" spans="1:88" ht="14.25" customHeight="1">
      <c r="A4326" s="413"/>
      <c r="B4326" s="230"/>
      <c r="C4326" s="231"/>
      <c r="D4326" s="224"/>
      <c r="E4326" s="224"/>
      <c r="F4326" s="224"/>
      <c r="G4326" s="224"/>
      <c r="H4326" s="224"/>
      <c r="I4326" s="232"/>
      <c r="J4326" s="224"/>
      <c r="K4326" s="224"/>
      <c r="L4326" s="224"/>
      <c r="M4326" s="233"/>
      <c r="N4326" s="224"/>
      <c r="P4326" s="224"/>
      <c r="Q4326" s="225"/>
      <c r="R4326" s="154"/>
      <c r="S4326" s="154"/>
      <c r="T4326" s="154"/>
      <c r="U4326" s="236"/>
      <c r="V4326" s="225"/>
      <c r="W4326" s="246"/>
      <c r="X4326" s="230"/>
      <c r="Y4326" s="257"/>
      <c r="Z4326" s="249"/>
      <c r="AA4326" s="249"/>
      <c r="AB4326" s="249"/>
      <c r="AC4326" s="249"/>
      <c r="AD4326" s="230"/>
      <c r="AE4326" s="251"/>
      <c r="AF4326" s="246"/>
      <c r="AG4326" s="236"/>
      <c r="AH4326" s="253"/>
      <c r="AI4326" s="230"/>
      <c r="AJ4326" s="230"/>
      <c r="AK4326" s="230"/>
      <c r="AL4326" s="230"/>
      <c r="AM4326" s="230"/>
      <c r="AN4326" s="230"/>
      <c r="AO4326" s="230"/>
      <c r="AP4326" s="230"/>
      <c r="AQ4326" s="230"/>
      <c r="AR4326" s="249"/>
      <c r="AS4326" s="230"/>
      <c r="AT4326" s="230"/>
      <c r="AU4326" s="230"/>
      <c r="AV4326" s="230"/>
      <c r="AW4326" s="230"/>
      <c r="AX4326" s="230"/>
      <c r="AY4326" s="230"/>
      <c r="AZ4326" s="230"/>
      <c r="BA4326" s="230"/>
      <c r="BB4326" s="230"/>
      <c r="BC4326" s="230"/>
      <c r="BD4326" s="230"/>
      <c r="BE4326" s="230"/>
      <c r="BF4326" s="230"/>
      <c r="BG4326" s="230"/>
      <c r="BH4326" s="230"/>
      <c r="BI4326" s="230"/>
      <c r="BJ4326" s="230"/>
      <c r="BK4326" s="230"/>
      <c r="BL4326" s="230"/>
      <c r="BM4326" s="230"/>
      <c r="BN4326" s="230"/>
      <c r="BO4326" s="230"/>
      <c r="BP4326" s="230"/>
      <c r="BQ4326" s="230"/>
      <c r="BR4326" s="230"/>
      <c r="BS4326" s="230"/>
      <c r="BT4326" s="230"/>
      <c r="BU4326" s="230"/>
      <c r="BV4326" s="230"/>
      <c r="BW4326" s="230"/>
      <c r="BX4326" s="230"/>
      <c r="BY4326" s="230"/>
      <c r="BZ4326" s="230"/>
      <c r="CA4326" s="230"/>
      <c r="CB4326" s="230"/>
      <c r="CC4326" s="230"/>
      <c r="CD4326" s="230"/>
      <c r="CE4326" s="230"/>
      <c r="CF4326" s="230"/>
      <c r="CG4326" s="230"/>
      <c r="CH4326" s="230"/>
      <c r="CI4326" s="230"/>
      <c r="CJ4326" s="230"/>
    </row>
    <row r="4327" spans="1:88" ht="14.25" customHeight="1">
      <c r="A4327" s="413"/>
      <c r="B4327" s="230"/>
      <c r="C4327" s="231"/>
      <c r="D4327" s="224"/>
      <c r="E4327" s="224"/>
      <c r="F4327" s="224"/>
      <c r="G4327" s="224"/>
      <c r="H4327" s="224"/>
      <c r="I4327" s="232"/>
      <c r="J4327" s="224"/>
      <c r="K4327" s="224"/>
      <c r="L4327" s="224"/>
      <c r="M4327" s="233"/>
      <c r="N4327" s="224"/>
      <c r="P4327" s="224"/>
      <c r="Q4327" s="225"/>
      <c r="R4327" s="154"/>
      <c r="S4327" s="154"/>
      <c r="T4327" s="154"/>
      <c r="U4327" s="236"/>
      <c r="V4327" s="225"/>
      <c r="W4327" s="246"/>
      <c r="X4327" s="230"/>
      <c r="Y4327" s="257"/>
      <c r="Z4327" s="249"/>
      <c r="AA4327" s="249"/>
      <c r="AB4327" s="249"/>
      <c r="AC4327" s="249"/>
      <c r="AD4327" s="230"/>
      <c r="AE4327" s="251"/>
      <c r="AF4327" s="246"/>
      <c r="AG4327" s="236"/>
      <c r="AH4327" s="253"/>
      <c r="AI4327" s="230"/>
      <c r="AJ4327" s="230"/>
      <c r="AK4327" s="230"/>
      <c r="AL4327" s="230"/>
      <c r="AM4327" s="230"/>
      <c r="AN4327" s="230"/>
      <c r="AO4327" s="230"/>
      <c r="AP4327" s="230"/>
      <c r="AQ4327" s="230"/>
      <c r="AR4327" s="249"/>
      <c r="AS4327" s="230"/>
      <c r="AT4327" s="230"/>
      <c r="AU4327" s="230"/>
      <c r="AV4327" s="230"/>
      <c r="AW4327" s="230"/>
      <c r="AX4327" s="230"/>
      <c r="AY4327" s="230"/>
      <c r="AZ4327" s="230"/>
      <c r="BA4327" s="230"/>
      <c r="BB4327" s="230"/>
      <c r="BC4327" s="230"/>
      <c r="BD4327" s="230"/>
      <c r="BE4327" s="230"/>
      <c r="BF4327" s="230"/>
      <c r="BG4327" s="230"/>
      <c r="BH4327" s="230"/>
      <c r="BI4327" s="230"/>
      <c r="BJ4327" s="230"/>
      <c r="BK4327" s="230"/>
      <c r="BL4327" s="230"/>
      <c r="BM4327" s="230"/>
      <c r="BN4327" s="230"/>
      <c r="BO4327" s="230"/>
      <c r="BP4327" s="230"/>
      <c r="BQ4327" s="230"/>
      <c r="BR4327" s="230"/>
      <c r="BS4327" s="230"/>
      <c r="BT4327" s="230"/>
      <c r="BU4327" s="230"/>
      <c r="BV4327" s="230"/>
      <c r="BW4327" s="230"/>
      <c r="BX4327" s="230"/>
      <c r="BY4327" s="230"/>
      <c r="BZ4327" s="230"/>
      <c r="CA4327" s="230"/>
      <c r="CB4327" s="230"/>
      <c r="CC4327" s="230"/>
      <c r="CD4327" s="230"/>
      <c r="CE4327" s="230"/>
      <c r="CF4327" s="230"/>
      <c r="CG4327" s="230"/>
      <c r="CH4327" s="230"/>
      <c r="CI4327" s="230"/>
      <c r="CJ4327" s="230"/>
    </row>
    <row r="4328" spans="1:88" ht="14.25" customHeight="1">
      <c r="A4328" s="413"/>
      <c r="B4328" s="230"/>
      <c r="C4328" s="231"/>
      <c r="D4328" s="224"/>
      <c r="E4328" s="224"/>
      <c r="F4328" s="224"/>
      <c r="G4328" s="224"/>
      <c r="H4328" s="224"/>
      <c r="I4328" s="232"/>
      <c r="J4328" s="224"/>
      <c r="K4328" s="224"/>
      <c r="L4328" s="224"/>
      <c r="M4328" s="233"/>
      <c r="N4328" s="224"/>
      <c r="P4328" s="224"/>
      <c r="Q4328" s="225"/>
      <c r="R4328" s="154"/>
      <c r="S4328" s="154"/>
      <c r="T4328" s="154"/>
      <c r="U4328" s="236"/>
      <c r="V4328" s="225"/>
      <c r="W4328" s="246"/>
      <c r="X4328" s="230"/>
      <c r="Y4328" s="257"/>
      <c r="Z4328" s="249"/>
      <c r="AA4328" s="249"/>
      <c r="AB4328" s="249"/>
      <c r="AC4328" s="249"/>
      <c r="AD4328" s="230"/>
      <c r="AE4328" s="251"/>
      <c r="AF4328" s="246"/>
      <c r="AG4328" s="236"/>
      <c r="AH4328" s="253"/>
      <c r="AI4328" s="230"/>
      <c r="AJ4328" s="230"/>
      <c r="AK4328" s="230"/>
      <c r="AL4328" s="230"/>
      <c r="AM4328" s="230"/>
      <c r="AN4328" s="230"/>
      <c r="AO4328" s="230"/>
      <c r="AP4328" s="230"/>
      <c r="AQ4328" s="230"/>
      <c r="AR4328" s="249"/>
      <c r="AS4328" s="230"/>
      <c r="AT4328" s="230"/>
      <c r="AU4328" s="230"/>
      <c r="AV4328" s="230"/>
      <c r="AW4328" s="230"/>
      <c r="AX4328" s="230"/>
      <c r="AY4328" s="230"/>
      <c r="AZ4328" s="230"/>
      <c r="BA4328" s="230"/>
      <c r="BB4328" s="230"/>
      <c r="BC4328" s="230"/>
      <c r="BD4328" s="230"/>
      <c r="BE4328" s="230"/>
      <c r="BF4328" s="230"/>
      <c r="BG4328" s="230"/>
      <c r="BH4328" s="230"/>
      <c r="BI4328" s="230"/>
      <c r="BJ4328" s="230"/>
      <c r="BK4328" s="230"/>
      <c r="BL4328" s="230"/>
      <c r="BM4328" s="230"/>
      <c r="BN4328" s="230"/>
      <c r="BO4328" s="230"/>
      <c r="BP4328" s="230"/>
      <c r="BQ4328" s="230"/>
      <c r="BR4328" s="230"/>
      <c r="BS4328" s="230"/>
      <c r="BT4328" s="230"/>
      <c r="BU4328" s="230"/>
      <c r="BV4328" s="230"/>
      <c r="BW4328" s="230"/>
      <c r="BX4328" s="230"/>
      <c r="BY4328" s="230"/>
      <c r="BZ4328" s="230"/>
      <c r="CA4328" s="230"/>
      <c r="CB4328" s="230"/>
      <c r="CC4328" s="230"/>
      <c r="CD4328" s="230"/>
      <c r="CE4328" s="230"/>
      <c r="CF4328" s="230"/>
      <c r="CG4328" s="230"/>
      <c r="CH4328" s="230"/>
      <c r="CI4328" s="230"/>
      <c r="CJ4328" s="230"/>
    </row>
    <row r="4329" spans="1:88" ht="14.25" customHeight="1">
      <c r="A4329" s="413"/>
      <c r="B4329" s="230"/>
      <c r="C4329" s="231"/>
      <c r="D4329" s="224"/>
      <c r="E4329" s="224"/>
      <c r="F4329" s="224"/>
      <c r="G4329" s="224"/>
      <c r="H4329" s="224"/>
      <c r="I4329" s="232"/>
      <c r="J4329" s="224"/>
      <c r="K4329" s="224"/>
      <c r="L4329" s="224"/>
      <c r="M4329" s="233"/>
      <c r="N4329" s="224"/>
      <c r="P4329" s="224"/>
      <c r="Q4329" s="225"/>
      <c r="R4329" s="154"/>
      <c r="S4329" s="154"/>
      <c r="T4329" s="154"/>
      <c r="U4329" s="236"/>
      <c r="V4329" s="225"/>
      <c r="W4329" s="246"/>
      <c r="X4329" s="230"/>
      <c r="Y4329" s="257"/>
      <c r="Z4329" s="249"/>
      <c r="AA4329" s="249"/>
      <c r="AB4329" s="249"/>
      <c r="AC4329" s="249"/>
      <c r="AD4329" s="230"/>
      <c r="AE4329" s="251"/>
      <c r="AF4329" s="246"/>
      <c r="AG4329" s="236"/>
      <c r="AH4329" s="253"/>
      <c r="AI4329" s="230"/>
      <c r="AJ4329" s="230"/>
      <c r="AK4329" s="230"/>
      <c r="AL4329" s="230"/>
      <c r="AM4329" s="230"/>
      <c r="AN4329" s="230"/>
      <c r="AO4329" s="230"/>
      <c r="AP4329" s="230"/>
      <c r="AQ4329" s="230"/>
      <c r="AR4329" s="249"/>
      <c r="AS4329" s="230"/>
      <c r="AT4329" s="230"/>
      <c r="AU4329" s="230"/>
      <c r="AV4329" s="230"/>
      <c r="AW4329" s="230"/>
      <c r="AX4329" s="230"/>
      <c r="AY4329" s="230"/>
      <c r="AZ4329" s="230"/>
      <c r="BA4329" s="230"/>
      <c r="BB4329" s="230"/>
      <c r="BC4329" s="230"/>
      <c r="BD4329" s="230"/>
      <c r="BE4329" s="230"/>
      <c r="BF4329" s="230"/>
      <c r="BG4329" s="230"/>
      <c r="BH4329" s="230"/>
      <c r="BI4329" s="230"/>
      <c r="BJ4329" s="230"/>
      <c r="BK4329" s="230"/>
      <c r="BL4329" s="230"/>
      <c r="BM4329" s="230"/>
      <c r="BN4329" s="230"/>
      <c r="BO4329" s="230"/>
      <c r="BP4329" s="230"/>
      <c r="BQ4329" s="230"/>
      <c r="BR4329" s="230"/>
      <c r="BS4329" s="230"/>
      <c r="BT4329" s="230"/>
      <c r="BU4329" s="230"/>
      <c r="BV4329" s="230"/>
      <c r="BW4329" s="230"/>
      <c r="BX4329" s="230"/>
      <c r="BY4329" s="230"/>
      <c r="BZ4329" s="230"/>
      <c r="CA4329" s="230"/>
      <c r="CB4329" s="230"/>
      <c r="CC4329" s="230"/>
      <c r="CD4329" s="230"/>
      <c r="CE4329" s="230"/>
      <c r="CF4329" s="230"/>
      <c r="CG4329" s="230"/>
      <c r="CH4329" s="230"/>
      <c r="CI4329" s="230"/>
      <c r="CJ4329" s="230"/>
    </row>
    <row r="4330" spans="1:88" ht="14.25" customHeight="1">
      <c r="A4330" s="413"/>
      <c r="B4330" s="230"/>
      <c r="C4330" s="231"/>
      <c r="D4330" s="224"/>
      <c r="E4330" s="224"/>
      <c r="F4330" s="224"/>
      <c r="G4330" s="224"/>
      <c r="H4330" s="224"/>
      <c r="I4330" s="232"/>
      <c r="J4330" s="224"/>
      <c r="K4330" s="224"/>
      <c r="L4330" s="224"/>
      <c r="M4330" s="233"/>
      <c r="N4330" s="224"/>
      <c r="P4330" s="224"/>
      <c r="Q4330" s="225"/>
      <c r="R4330" s="154"/>
      <c r="S4330" s="154"/>
      <c r="T4330" s="154"/>
      <c r="U4330" s="236"/>
      <c r="V4330" s="225"/>
      <c r="W4330" s="246"/>
      <c r="X4330" s="230"/>
      <c r="Y4330" s="257"/>
      <c r="Z4330" s="249"/>
      <c r="AA4330" s="249"/>
      <c r="AB4330" s="249"/>
      <c r="AC4330" s="249"/>
      <c r="AD4330" s="230"/>
      <c r="AE4330" s="251"/>
      <c r="AF4330" s="246"/>
      <c r="AG4330" s="236"/>
      <c r="AH4330" s="253"/>
      <c r="AI4330" s="230"/>
      <c r="AJ4330" s="230"/>
      <c r="AK4330" s="230"/>
      <c r="AL4330" s="230"/>
      <c r="AM4330" s="230"/>
      <c r="AN4330" s="230"/>
      <c r="AO4330" s="230"/>
      <c r="AP4330" s="230"/>
      <c r="AQ4330" s="230"/>
      <c r="AR4330" s="249"/>
      <c r="AS4330" s="230"/>
      <c r="AT4330" s="230"/>
      <c r="AU4330" s="230"/>
      <c r="AV4330" s="230"/>
      <c r="AW4330" s="230"/>
      <c r="AX4330" s="230"/>
      <c r="AY4330" s="230"/>
      <c r="AZ4330" s="230"/>
      <c r="BA4330" s="230"/>
      <c r="BB4330" s="230"/>
      <c r="BC4330" s="230"/>
      <c r="BD4330" s="230"/>
      <c r="BE4330" s="230"/>
      <c r="BF4330" s="230"/>
      <c r="BG4330" s="230"/>
      <c r="BH4330" s="230"/>
      <c r="BI4330" s="230"/>
      <c r="BJ4330" s="230"/>
      <c r="BK4330" s="230"/>
      <c r="BL4330" s="230"/>
      <c r="BM4330" s="230"/>
      <c r="BN4330" s="230"/>
      <c r="BO4330" s="230"/>
      <c r="BP4330" s="230"/>
      <c r="BQ4330" s="230"/>
      <c r="BR4330" s="230"/>
      <c r="BS4330" s="230"/>
      <c r="BT4330" s="230"/>
      <c r="BU4330" s="230"/>
      <c r="BV4330" s="230"/>
      <c r="BW4330" s="230"/>
      <c r="BX4330" s="230"/>
      <c r="BY4330" s="230"/>
      <c r="BZ4330" s="230"/>
      <c r="CA4330" s="230"/>
      <c r="CB4330" s="230"/>
      <c r="CC4330" s="230"/>
      <c r="CD4330" s="230"/>
      <c r="CE4330" s="230"/>
      <c r="CF4330" s="230"/>
      <c r="CG4330" s="230"/>
      <c r="CH4330" s="230"/>
      <c r="CI4330" s="230"/>
      <c r="CJ4330" s="230"/>
    </row>
    <row r="4331" spans="1:88" ht="14.25" customHeight="1">
      <c r="A4331" s="413"/>
      <c r="B4331" s="230"/>
      <c r="C4331" s="231"/>
      <c r="D4331" s="224"/>
      <c r="E4331" s="224"/>
      <c r="F4331" s="224"/>
      <c r="G4331" s="224"/>
      <c r="H4331" s="224"/>
      <c r="I4331" s="232"/>
      <c r="J4331" s="224"/>
      <c r="K4331" s="224"/>
      <c r="L4331" s="224"/>
      <c r="M4331" s="233"/>
      <c r="N4331" s="224"/>
      <c r="P4331" s="224"/>
      <c r="Q4331" s="225"/>
      <c r="R4331" s="154"/>
      <c r="S4331" s="154"/>
      <c r="T4331" s="154"/>
      <c r="U4331" s="236"/>
      <c r="V4331" s="225"/>
      <c r="W4331" s="246"/>
      <c r="X4331" s="230"/>
      <c r="Y4331" s="257"/>
      <c r="Z4331" s="249"/>
      <c r="AA4331" s="249"/>
      <c r="AB4331" s="249"/>
      <c r="AC4331" s="249"/>
      <c r="AD4331" s="230"/>
      <c r="AE4331" s="251"/>
      <c r="AF4331" s="246"/>
      <c r="AG4331" s="236"/>
      <c r="AH4331" s="253"/>
      <c r="AI4331" s="230"/>
      <c r="AJ4331" s="230"/>
      <c r="AK4331" s="230"/>
      <c r="AL4331" s="230"/>
      <c r="AM4331" s="230"/>
      <c r="AN4331" s="230"/>
      <c r="AO4331" s="230"/>
      <c r="AP4331" s="230"/>
      <c r="AQ4331" s="230"/>
      <c r="AR4331" s="249"/>
      <c r="AS4331" s="230"/>
      <c r="AT4331" s="230"/>
      <c r="AU4331" s="230"/>
      <c r="AV4331" s="230"/>
      <c r="AW4331" s="230"/>
      <c r="AX4331" s="230"/>
      <c r="AY4331" s="230"/>
      <c r="AZ4331" s="230"/>
      <c r="BA4331" s="230"/>
      <c r="BB4331" s="230"/>
      <c r="BC4331" s="230"/>
      <c r="BD4331" s="230"/>
      <c r="BE4331" s="230"/>
      <c r="BF4331" s="230"/>
      <c r="BG4331" s="230"/>
      <c r="BH4331" s="230"/>
      <c r="BI4331" s="230"/>
      <c r="BJ4331" s="230"/>
      <c r="BK4331" s="230"/>
      <c r="BL4331" s="230"/>
      <c r="BM4331" s="230"/>
      <c r="BN4331" s="230"/>
      <c r="BO4331" s="230"/>
      <c r="BP4331" s="230"/>
      <c r="BQ4331" s="230"/>
      <c r="BR4331" s="230"/>
      <c r="BS4331" s="230"/>
      <c r="BT4331" s="230"/>
      <c r="BU4331" s="230"/>
      <c r="BV4331" s="230"/>
      <c r="BW4331" s="230"/>
      <c r="BX4331" s="230"/>
      <c r="BY4331" s="230"/>
      <c r="BZ4331" s="230"/>
      <c r="CA4331" s="230"/>
      <c r="CB4331" s="230"/>
      <c r="CC4331" s="230"/>
      <c r="CD4331" s="230"/>
      <c r="CE4331" s="230"/>
      <c r="CF4331" s="230"/>
      <c r="CG4331" s="230"/>
      <c r="CH4331" s="230"/>
      <c r="CI4331" s="230"/>
      <c r="CJ4331" s="230"/>
    </row>
    <row r="4332" spans="1:88" ht="14.25" customHeight="1">
      <c r="A4332" s="413"/>
      <c r="B4332" s="230"/>
      <c r="C4332" s="231"/>
      <c r="D4332" s="224"/>
      <c r="E4332" s="224"/>
      <c r="F4332" s="224"/>
      <c r="G4332" s="224"/>
      <c r="H4332" s="224"/>
      <c r="I4332" s="232"/>
      <c r="J4332" s="224"/>
      <c r="K4332" s="224"/>
      <c r="L4332" s="224"/>
      <c r="M4332" s="233"/>
      <c r="N4332" s="224"/>
      <c r="P4332" s="224"/>
      <c r="Q4332" s="225"/>
      <c r="R4332" s="154"/>
      <c r="S4332" s="154"/>
      <c r="T4332" s="154"/>
      <c r="U4332" s="236"/>
      <c r="V4332" s="225"/>
      <c r="W4332" s="246"/>
      <c r="X4332" s="230"/>
      <c r="Y4332" s="257"/>
      <c r="Z4332" s="249"/>
      <c r="AA4332" s="249"/>
      <c r="AB4332" s="249"/>
      <c r="AC4332" s="249"/>
      <c r="AD4332" s="230"/>
      <c r="AE4332" s="251"/>
      <c r="AF4332" s="246"/>
      <c r="AG4332" s="236"/>
      <c r="AH4332" s="253"/>
      <c r="AI4332" s="230"/>
      <c r="AJ4332" s="230"/>
      <c r="AK4332" s="230"/>
      <c r="AL4332" s="230"/>
      <c r="AM4332" s="230"/>
      <c r="AN4332" s="230"/>
      <c r="AO4332" s="230"/>
      <c r="AP4332" s="230"/>
      <c r="AQ4332" s="230"/>
      <c r="AR4332" s="249"/>
      <c r="AS4332" s="230"/>
      <c r="AT4332" s="230"/>
      <c r="AU4332" s="230"/>
      <c r="AV4332" s="230"/>
      <c r="AW4332" s="230"/>
      <c r="AX4332" s="230"/>
      <c r="AY4332" s="230"/>
      <c r="AZ4332" s="230"/>
      <c r="BA4332" s="230"/>
      <c r="BB4332" s="230"/>
      <c r="BC4332" s="230"/>
      <c r="BD4332" s="230"/>
      <c r="BE4332" s="230"/>
      <c r="BF4332" s="230"/>
      <c r="BG4332" s="230"/>
      <c r="BH4332" s="230"/>
      <c r="BI4332" s="230"/>
      <c r="BJ4332" s="230"/>
      <c r="BK4332" s="230"/>
      <c r="BL4332" s="230"/>
      <c r="BM4332" s="230"/>
      <c r="BN4332" s="230"/>
      <c r="BO4332" s="230"/>
      <c r="BP4332" s="230"/>
      <c r="BQ4332" s="230"/>
      <c r="BR4332" s="230"/>
      <c r="BS4332" s="230"/>
      <c r="BT4332" s="230"/>
      <c r="BU4332" s="230"/>
      <c r="BV4332" s="230"/>
      <c r="BW4332" s="230"/>
      <c r="BX4332" s="230"/>
      <c r="BY4332" s="230"/>
      <c r="BZ4332" s="230"/>
      <c r="CA4332" s="230"/>
      <c r="CB4332" s="230"/>
      <c r="CC4332" s="230"/>
      <c r="CD4332" s="230"/>
      <c r="CE4332" s="230"/>
      <c r="CF4332" s="230"/>
      <c r="CG4332" s="230"/>
      <c r="CH4332" s="230"/>
      <c r="CI4332" s="230"/>
      <c r="CJ4332" s="230"/>
    </row>
    <row r="4333" spans="1:88" ht="14.25" customHeight="1">
      <c r="A4333" s="413"/>
      <c r="B4333" s="230"/>
      <c r="C4333" s="231"/>
      <c r="D4333" s="224"/>
      <c r="E4333" s="224"/>
      <c r="F4333" s="224"/>
      <c r="G4333" s="224"/>
      <c r="H4333" s="224"/>
      <c r="I4333" s="232"/>
      <c r="J4333" s="224"/>
      <c r="K4333" s="224"/>
      <c r="L4333" s="224"/>
      <c r="M4333" s="233"/>
      <c r="N4333" s="224"/>
      <c r="P4333" s="224"/>
      <c r="Q4333" s="225"/>
      <c r="R4333" s="154"/>
      <c r="S4333" s="154"/>
      <c r="T4333" s="154"/>
      <c r="U4333" s="236"/>
      <c r="V4333" s="225"/>
      <c r="W4333" s="246"/>
      <c r="X4333" s="230"/>
      <c r="Y4333" s="257"/>
      <c r="Z4333" s="249"/>
      <c r="AA4333" s="249"/>
      <c r="AB4333" s="249"/>
      <c r="AC4333" s="249"/>
      <c r="AD4333" s="230"/>
      <c r="AE4333" s="251"/>
      <c r="AF4333" s="246"/>
      <c r="AG4333" s="236"/>
      <c r="AH4333" s="253"/>
      <c r="AI4333" s="230"/>
      <c r="AJ4333" s="230"/>
      <c r="AK4333" s="230"/>
      <c r="AL4333" s="230"/>
      <c r="AM4333" s="230"/>
      <c r="AN4333" s="230"/>
      <c r="AO4333" s="230"/>
      <c r="AP4333" s="230"/>
      <c r="AQ4333" s="230"/>
      <c r="AR4333" s="249"/>
      <c r="AS4333" s="230"/>
      <c r="AT4333" s="230"/>
      <c r="AU4333" s="230"/>
      <c r="AV4333" s="230"/>
      <c r="AW4333" s="230"/>
      <c r="AX4333" s="230"/>
      <c r="AY4333" s="230"/>
      <c r="AZ4333" s="230"/>
      <c r="BA4333" s="230"/>
      <c r="BB4333" s="230"/>
      <c r="BC4333" s="230"/>
      <c r="BD4333" s="230"/>
      <c r="BE4333" s="230"/>
      <c r="BF4333" s="230"/>
      <c r="BG4333" s="230"/>
      <c r="BH4333" s="230"/>
      <c r="BI4333" s="230"/>
      <c r="BJ4333" s="230"/>
      <c r="BK4333" s="230"/>
      <c r="BL4333" s="230"/>
      <c r="BM4333" s="230"/>
      <c r="BN4333" s="230"/>
      <c r="BO4333" s="230"/>
      <c r="BP4333" s="230"/>
      <c r="BQ4333" s="230"/>
      <c r="BR4333" s="230"/>
      <c r="BS4333" s="230"/>
      <c r="BT4333" s="230"/>
      <c r="BU4333" s="230"/>
      <c r="BV4333" s="230"/>
      <c r="BW4333" s="230"/>
      <c r="BX4333" s="230"/>
      <c r="BY4333" s="230"/>
      <c r="BZ4333" s="230"/>
      <c r="CA4333" s="230"/>
      <c r="CB4333" s="230"/>
      <c r="CC4333" s="230"/>
      <c r="CD4333" s="230"/>
      <c r="CE4333" s="230"/>
      <c r="CF4333" s="230"/>
      <c r="CG4333" s="230"/>
      <c r="CH4333" s="230"/>
      <c r="CI4333" s="230"/>
      <c r="CJ4333" s="230"/>
    </row>
    <row r="4334" spans="1:88" ht="14.25" customHeight="1">
      <c r="A4334" s="413"/>
      <c r="B4334" s="230"/>
      <c r="C4334" s="231"/>
      <c r="D4334" s="224"/>
      <c r="E4334" s="224"/>
      <c r="F4334" s="224"/>
      <c r="G4334" s="224"/>
      <c r="H4334" s="224"/>
      <c r="I4334" s="232"/>
      <c r="J4334" s="224"/>
      <c r="K4334" s="224"/>
      <c r="L4334" s="224"/>
      <c r="M4334" s="233"/>
      <c r="N4334" s="224"/>
      <c r="P4334" s="224"/>
      <c r="Q4334" s="225"/>
      <c r="R4334" s="154"/>
      <c r="S4334" s="154"/>
      <c r="T4334" s="154"/>
      <c r="U4334" s="236"/>
      <c r="V4334" s="225"/>
      <c r="W4334" s="246"/>
      <c r="X4334" s="230"/>
      <c r="Y4334" s="257"/>
      <c r="Z4334" s="249"/>
      <c r="AA4334" s="249"/>
      <c r="AB4334" s="249"/>
      <c r="AC4334" s="249"/>
      <c r="AD4334" s="230"/>
      <c r="AE4334" s="251"/>
      <c r="AF4334" s="246"/>
      <c r="AG4334" s="236"/>
      <c r="AH4334" s="253"/>
      <c r="AI4334" s="230"/>
      <c r="AJ4334" s="230"/>
      <c r="AK4334" s="230"/>
      <c r="AL4334" s="230"/>
      <c r="AM4334" s="230"/>
      <c r="AN4334" s="230"/>
      <c r="AO4334" s="230"/>
      <c r="AP4334" s="230"/>
      <c r="AQ4334" s="230"/>
      <c r="AR4334" s="249"/>
      <c r="AS4334" s="230"/>
      <c r="AT4334" s="230"/>
      <c r="AU4334" s="230"/>
      <c r="AV4334" s="230"/>
      <c r="AW4334" s="230"/>
      <c r="AX4334" s="230"/>
      <c r="AY4334" s="230"/>
      <c r="AZ4334" s="230"/>
      <c r="BA4334" s="230"/>
      <c r="BB4334" s="230"/>
      <c r="BC4334" s="230"/>
      <c r="BD4334" s="230"/>
      <c r="BE4334" s="230"/>
      <c r="BF4334" s="230"/>
      <c r="BG4334" s="230"/>
      <c r="BH4334" s="230"/>
      <c r="BI4334" s="230"/>
      <c r="BJ4334" s="230"/>
      <c r="BK4334" s="230"/>
      <c r="BL4334" s="230"/>
      <c r="BM4334" s="230"/>
      <c r="BN4334" s="230"/>
      <c r="BO4334" s="230"/>
      <c r="BP4334" s="230"/>
      <c r="BQ4334" s="230"/>
      <c r="BR4334" s="230"/>
      <c r="BS4334" s="230"/>
      <c r="BT4334" s="230"/>
      <c r="BU4334" s="230"/>
      <c r="BV4334" s="230"/>
      <c r="BW4334" s="230"/>
      <c r="BX4334" s="230"/>
      <c r="BY4334" s="230"/>
      <c r="BZ4334" s="230"/>
      <c r="CA4334" s="230"/>
      <c r="CB4334" s="230"/>
      <c r="CC4334" s="230"/>
      <c r="CD4334" s="230"/>
      <c r="CE4334" s="230"/>
      <c r="CF4334" s="230"/>
      <c r="CG4334" s="230"/>
      <c r="CH4334" s="230"/>
      <c r="CI4334" s="230"/>
      <c r="CJ4334" s="230"/>
    </row>
    <row r="4335" spans="1:88" ht="14.25" customHeight="1">
      <c r="A4335" s="413"/>
      <c r="B4335" s="230"/>
      <c r="C4335" s="231"/>
      <c r="D4335" s="224"/>
      <c r="E4335" s="224"/>
      <c r="F4335" s="224"/>
      <c r="G4335" s="224"/>
      <c r="H4335" s="224"/>
      <c r="I4335" s="232"/>
      <c r="J4335" s="224"/>
      <c r="K4335" s="224"/>
      <c r="L4335" s="224"/>
      <c r="M4335" s="233"/>
      <c r="N4335" s="224"/>
      <c r="P4335" s="224"/>
      <c r="Q4335" s="225"/>
      <c r="R4335" s="154"/>
      <c r="S4335" s="154"/>
      <c r="T4335" s="154"/>
      <c r="U4335" s="236"/>
      <c r="V4335" s="225"/>
      <c r="W4335" s="246"/>
      <c r="X4335" s="230"/>
      <c r="Y4335" s="257"/>
      <c r="Z4335" s="249"/>
      <c r="AA4335" s="249"/>
      <c r="AB4335" s="230"/>
      <c r="AC4335" s="230"/>
      <c r="AD4335" s="230"/>
      <c r="AE4335" s="251"/>
      <c r="AF4335" s="246"/>
      <c r="AG4335" s="236"/>
      <c r="AH4335" s="253"/>
      <c r="AI4335" s="230"/>
      <c r="AJ4335" s="230"/>
      <c r="AK4335" s="230"/>
      <c r="AL4335" s="230"/>
      <c r="AM4335" s="230"/>
      <c r="AN4335" s="230"/>
      <c r="AO4335" s="230"/>
      <c r="AP4335" s="230"/>
      <c r="AQ4335" s="230"/>
      <c r="AR4335" s="249"/>
      <c r="AS4335" s="230"/>
      <c r="AT4335" s="230"/>
      <c r="AU4335" s="230"/>
      <c r="AV4335" s="230"/>
      <c r="AW4335" s="230"/>
      <c r="AX4335" s="230"/>
      <c r="AY4335" s="230"/>
      <c r="AZ4335" s="230"/>
      <c r="BA4335" s="230"/>
      <c r="BB4335" s="230"/>
      <c r="BC4335" s="230"/>
      <c r="BD4335" s="230"/>
      <c r="BE4335" s="230"/>
      <c r="BF4335" s="230"/>
      <c r="BG4335" s="230"/>
      <c r="BH4335" s="230"/>
      <c r="BI4335" s="230"/>
      <c r="BJ4335" s="230"/>
      <c r="BK4335" s="230"/>
      <c r="BL4335" s="230"/>
      <c r="BM4335" s="230"/>
      <c r="BN4335" s="230"/>
      <c r="BO4335" s="230"/>
      <c r="BP4335" s="230"/>
      <c r="BQ4335" s="230"/>
      <c r="BR4335" s="230"/>
      <c r="BS4335" s="230"/>
      <c r="BT4335" s="230"/>
      <c r="BU4335" s="230"/>
      <c r="BV4335" s="230"/>
      <c r="BW4335" s="230"/>
      <c r="BX4335" s="230"/>
      <c r="BY4335" s="230"/>
      <c r="BZ4335" s="230"/>
      <c r="CA4335" s="230"/>
      <c r="CB4335" s="230"/>
      <c r="CC4335" s="230"/>
      <c r="CD4335" s="230"/>
      <c r="CE4335" s="230"/>
      <c r="CF4335" s="230"/>
      <c r="CG4335" s="230"/>
      <c r="CH4335" s="230"/>
      <c r="CI4335" s="230"/>
      <c r="CJ4335" s="230"/>
    </row>
    <row r="4336" spans="1:88" ht="14.25" customHeight="1">
      <c r="A4336" s="413"/>
      <c r="B4336" s="230"/>
      <c r="C4336" s="231"/>
      <c r="D4336" s="224"/>
      <c r="E4336" s="224"/>
      <c r="F4336" s="224"/>
      <c r="G4336" s="224"/>
      <c r="H4336" s="224"/>
      <c r="I4336" s="232"/>
      <c r="J4336" s="224"/>
      <c r="K4336" s="224"/>
      <c r="L4336" s="224"/>
      <c r="M4336" s="233"/>
      <c r="N4336" s="224"/>
      <c r="P4336" s="224"/>
      <c r="Q4336" s="225"/>
      <c r="R4336" s="154"/>
      <c r="S4336" s="154"/>
      <c r="T4336" s="154"/>
      <c r="U4336" s="236"/>
      <c r="V4336" s="225"/>
      <c r="W4336" s="246"/>
      <c r="X4336" s="230"/>
      <c r="Y4336" s="257"/>
      <c r="Z4336" s="249"/>
      <c r="AA4336" s="249"/>
      <c r="AB4336" s="249"/>
      <c r="AC4336" s="249"/>
      <c r="AD4336" s="230"/>
      <c r="AE4336" s="251"/>
      <c r="AF4336" s="246"/>
      <c r="AG4336" s="236"/>
      <c r="AH4336" s="253"/>
      <c r="AI4336" s="230"/>
      <c r="AJ4336" s="230"/>
      <c r="AK4336" s="230"/>
      <c r="AL4336" s="230"/>
      <c r="AM4336" s="230"/>
      <c r="AN4336" s="230"/>
      <c r="AO4336" s="230"/>
      <c r="AP4336" s="230"/>
      <c r="AQ4336" s="230"/>
      <c r="AR4336" s="249"/>
      <c r="AS4336" s="230"/>
      <c r="AT4336" s="230"/>
      <c r="AU4336" s="230"/>
      <c r="AV4336" s="230"/>
      <c r="AW4336" s="230"/>
      <c r="AX4336" s="230"/>
      <c r="AY4336" s="230"/>
      <c r="AZ4336" s="230"/>
      <c r="BA4336" s="230"/>
      <c r="BB4336" s="230"/>
      <c r="BC4336" s="230"/>
      <c r="BD4336" s="230"/>
      <c r="BE4336" s="230"/>
      <c r="BF4336" s="230"/>
      <c r="BG4336" s="230"/>
      <c r="BH4336" s="230"/>
      <c r="BI4336" s="230"/>
      <c r="BJ4336" s="230"/>
      <c r="BK4336" s="230"/>
      <c r="BL4336" s="230"/>
      <c r="BM4336" s="230"/>
      <c r="BN4336" s="230"/>
      <c r="BO4336" s="230"/>
      <c r="BP4336" s="230"/>
      <c r="BQ4336" s="230"/>
      <c r="BR4336" s="230"/>
      <c r="BS4336" s="230"/>
      <c r="BT4336" s="230"/>
      <c r="BU4336" s="230"/>
      <c r="BV4336" s="230"/>
      <c r="BW4336" s="230"/>
      <c r="BX4336" s="230"/>
      <c r="BY4336" s="230"/>
      <c r="BZ4336" s="230"/>
      <c r="CA4336" s="230"/>
      <c r="CB4336" s="230"/>
      <c r="CC4336" s="230"/>
      <c r="CD4336" s="230"/>
      <c r="CE4336" s="230"/>
      <c r="CF4336" s="230"/>
      <c r="CG4336" s="230"/>
      <c r="CH4336" s="230"/>
      <c r="CI4336" s="230"/>
      <c r="CJ4336" s="230"/>
    </row>
    <row r="4337" spans="1:88" ht="14.25" customHeight="1">
      <c r="A4337" s="413"/>
      <c r="B4337" s="230"/>
      <c r="C4337" s="231"/>
      <c r="D4337" s="224"/>
      <c r="E4337" s="224"/>
      <c r="F4337" s="224"/>
      <c r="G4337" s="224"/>
      <c r="H4337" s="224"/>
      <c r="I4337" s="232"/>
      <c r="J4337" s="224"/>
      <c r="K4337" s="224"/>
      <c r="L4337" s="224"/>
      <c r="M4337" s="233"/>
      <c r="N4337" s="224"/>
      <c r="P4337" s="224"/>
      <c r="Q4337" s="225"/>
      <c r="R4337" s="154"/>
      <c r="S4337" s="154"/>
      <c r="T4337" s="154"/>
      <c r="U4337" s="236"/>
      <c r="V4337" s="225"/>
      <c r="W4337" s="246"/>
      <c r="X4337" s="230"/>
      <c r="Y4337" s="257"/>
      <c r="Z4337" s="249"/>
      <c r="AA4337" s="249"/>
      <c r="AB4337" s="249"/>
      <c r="AC4337" s="249"/>
      <c r="AD4337" s="230"/>
      <c r="AE4337" s="251"/>
      <c r="AF4337" s="246"/>
      <c r="AG4337" s="236"/>
      <c r="AH4337" s="253"/>
      <c r="AI4337" s="230"/>
      <c r="AJ4337" s="230"/>
      <c r="AK4337" s="230"/>
      <c r="AL4337" s="230"/>
      <c r="AM4337" s="230"/>
      <c r="AN4337" s="230"/>
      <c r="AO4337" s="230"/>
      <c r="AP4337" s="230"/>
      <c r="AQ4337" s="230"/>
      <c r="AR4337" s="249"/>
      <c r="AS4337" s="230"/>
      <c r="AT4337" s="230"/>
      <c r="AU4337" s="230"/>
      <c r="AV4337" s="230"/>
      <c r="AW4337" s="230"/>
      <c r="AX4337" s="230"/>
      <c r="AY4337" s="230"/>
      <c r="AZ4337" s="230"/>
      <c r="BA4337" s="230"/>
      <c r="BB4337" s="230"/>
      <c r="BC4337" s="230"/>
      <c r="BD4337" s="230"/>
      <c r="BE4337" s="230"/>
      <c r="BF4337" s="230"/>
      <c r="BG4337" s="230"/>
      <c r="BH4337" s="230"/>
      <c r="BI4337" s="230"/>
      <c r="BJ4337" s="230"/>
      <c r="BK4337" s="230"/>
      <c r="BL4337" s="230"/>
      <c r="BM4337" s="230"/>
      <c r="BN4337" s="230"/>
      <c r="BO4337" s="230"/>
      <c r="BP4337" s="230"/>
      <c r="BQ4337" s="230"/>
      <c r="BR4337" s="230"/>
      <c r="BS4337" s="230"/>
      <c r="BT4337" s="230"/>
      <c r="BU4337" s="230"/>
      <c r="BV4337" s="230"/>
      <c r="BW4337" s="230"/>
      <c r="BX4337" s="230"/>
      <c r="BY4337" s="230"/>
      <c r="BZ4337" s="230"/>
      <c r="CA4337" s="230"/>
      <c r="CB4337" s="230"/>
      <c r="CC4337" s="230"/>
      <c r="CD4337" s="230"/>
      <c r="CE4337" s="230"/>
      <c r="CF4337" s="230"/>
      <c r="CG4337" s="230"/>
      <c r="CH4337" s="230"/>
      <c r="CI4337" s="230"/>
      <c r="CJ4337" s="230"/>
    </row>
    <row r="4338" spans="1:88" ht="14.25" customHeight="1">
      <c r="A4338" s="413"/>
      <c r="B4338" s="230"/>
      <c r="C4338" s="231"/>
      <c r="D4338" s="224"/>
      <c r="E4338" s="224"/>
      <c r="F4338" s="224"/>
      <c r="G4338" s="224"/>
      <c r="H4338" s="224"/>
      <c r="I4338" s="232"/>
      <c r="J4338" s="224"/>
      <c r="K4338" s="224"/>
      <c r="L4338" s="224"/>
      <c r="M4338" s="233"/>
      <c r="N4338" s="224"/>
      <c r="P4338" s="224"/>
      <c r="Q4338" s="225"/>
      <c r="R4338" s="154"/>
      <c r="S4338" s="154"/>
      <c r="T4338" s="154"/>
      <c r="U4338" s="236"/>
      <c r="V4338" s="225"/>
      <c r="W4338" s="246"/>
      <c r="X4338" s="230"/>
      <c r="Y4338" s="257"/>
      <c r="Z4338" s="249"/>
      <c r="AA4338" s="249"/>
      <c r="AB4338" s="249"/>
      <c r="AC4338" s="249"/>
      <c r="AD4338" s="230"/>
      <c r="AE4338" s="251"/>
      <c r="AF4338" s="246"/>
      <c r="AG4338" s="236"/>
      <c r="AH4338" s="253"/>
      <c r="AI4338" s="230"/>
      <c r="AJ4338" s="230"/>
      <c r="AK4338" s="230"/>
      <c r="AL4338" s="230"/>
      <c r="AM4338" s="230"/>
      <c r="AN4338" s="230"/>
      <c r="AO4338" s="230"/>
      <c r="AP4338" s="230"/>
      <c r="AQ4338" s="230"/>
      <c r="AR4338" s="249"/>
      <c r="AS4338" s="230"/>
      <c r="AT4338" s="230"/>
      <c r="AU4338" s="230"/>
      <c r="AV4338" s="230"/>
      <c r="AW4338" s="230"/>
      <c r="AX4338" s="230"/>
      <c r="AY4338" s="230"/>
      <c r="AZ4338" s="230"/>
      <c r="BA4338" s="230"/>
      <c r="BB4338" s="230"/>
      <c r="BC4338" s="230"/>
      <c r="BD4338" s="230"/>
      <c r="BE4338" s="230"/>
      <c r="BF4338" s="230"/>
      <c r="BG4338" s="230"/>
      <c r="BH4338" s="230"/>
      <c r="BI4338" s="230"/>
      <c r="BJ4338" s="230"/>
      <c r="BK4338" s="230"/>
      <c r="BL4338" s="230"/>
      <c r="BM4338" s="230"/>
      <c r="BN4338" s="230"/>
      <c r="BO4338" s="230"/>
      <c r="BP4338" s="230"/>
      <c r="BQ4338" s="230"/>
      <c r="BR4338" s="230"/>
      <c r="BS4338" s="230"/>
      <c r="BT4338" s="230"/>
      <c r="BU4338" s="230"/>
      <c r="BV4338" s="230"/>
      <c r="BW4338" s="230"/>
      <c r="BX4338" s="230"/>
      <c r="BY4338" s="230"/>
      <c r="BZ4338" s="230"/>
      <c r="CA4338" s="230"/>
      <c r="CB4338" s="230"/>
      <c r="CC4338" s="230"/>
      <c r="CD4338" s="230"/>
      <c r="CE4338" s="230"/>
      <c r="CF4338" s="230"/>
      <c r="CG4338" s="230"/>
      <c r="CH4338" s="230"/>
      <c r="CI4338" s="230"/>
      <c r="CJ4338" s="230"/>
    </row>
    <row r="4339" spans="1:88" ht="14.25" customHeight="1">
      <c r="A4339" s="413"/>
      <c r="B4339" s="230"/>
      <c r="C4339" s="231"/>
      <c r="D4339" s="224"/>
      <c r="E4339" s="224"/>
      <c r="F4339" s="224"/>
      <c r="G4339" s="224"/>
      <c r="H4339" s="224"/>
      <c r="I4339" s="232"/>
      <c r="J4339" s="224"/>
      <c r="K4339" s="224"/>
      <c r="L4339" s="224"/>
      <c r="M4339" s="233"/>
      <c r="N4339" s="224"/>
      <c r="P4339" s="224"/>
      <c r="Q4339" s="225"/>
      <c r="R4339" s="154"/>
      <c r="S4339" s="154"/>
      <c r="T4339" s="154"/>
      <c r="U4339" s="236"/>
      <c r="V4339" s="225"/>
      <c r="W4339" s="246"/>
      <c r="X4339" s="230"/>
      <c r="Y4339" s="257"/>
      <c r="Z4339" s="249"/>
      <c r="AA4339" s="249"/>
      <c r="AB4339" s="249"/>
      <c r="AC4339" s="249"/>
      <c r="AD4339" s="230"/>
      <c r="AE4339" s="251"/>
      <c r="AF4339" s="246"/>
      <c r="AG4339" s="236"/>
      <c r="AH4339" s="253"/>
      <c r="AI4339" s="230"/>
      <c r="AJ4339" s="230"/>
      <c r="AK4339" s="230"/>
      <c r="AL4339" s="230"/>
      <c r="AM4339" s="230"/>
      <c r="AN4339" s="230"/>
      <c r="AO4339" s="230"/>
      <c r="AP4339" s="230"/>
      <c r="AQ4339" s="230"/>
      <c r="AR4339" s="249"/>
      <c r="AS4339" s="230"/>
      <c r="AT4339" s="230"/>
      <c r="AU4339" s="230"/>
      <c r="AV4339" s="230"/>
      <c r="AW4339" s="230"/>
      <c r="AX4339" s="230"/>
      <c r="AY4339" s="230"/>
      <c r="AZ4339" s="230"/>
      <c r="BA4339" s="230"/>
      <c r="BB4339" s="230"/>
      <c r="BC4339" s="230"/>
      <c r="BD4339" s="230"/>
      <c r="BE4339" s="230"/>
      <c r="BF4339" s="230"/>
      <c r="BG4339" s="230"/>
      <c r="BH4339" s="230"/>
      <c r="BI4339" s="230"/>
      <c r="BJ4339" s="230"/>
      <c r="BK4339" s="230"/>
      <c r="BL4339" s="230"/>
      <c r="BM4339" s="230"/>
      <c r="BN4339" s="230"/>
      <c r="BO4339" s="230"/>
      <c r="BP4339" s="230"/>
      <c r="BQ4339" s="230"/>
      <c r="BR4339" s="230"/>
      <c r="BS4339" s="230"/>
      <c r="BT4339" s="230"/>
      <c r="BU4339" s="230"/>
      <c r="BV4339" s="230"/>
      <c r="BW4339" s="230"/>
      <c r="BX4339" s="230"/>
      <c r="BY4339" s="230"/>
      <c r="BZ4339" s="230"/>
      <c r="CA4339" s="230"/>
      <c r="CB4339" s="230"/>
      <c r="CC4339" s="230"/>
      <c r="CD4339" s="230"/>
      <c r="CE4339" s="230"/>
      <c r="CF4339" s="230"/>
      <c r="CG4339" s="230"/>
      <c r="CH4339" s="230"/>
      <c r="CI4339" s="230"/>
      <c r="CJ4339" s="230"/>
    </row>
    <row r="4340" spans="1:88" ht="14.25" customHeight="1">
      <c r="A4340" s="413"/>
      <c r="B4340" s="230"/>
      <c r="C4340" s="231"/>
      <c r="D4340" s="224"/>
      <c r="E4340" s="224"/>
      <c r="F4340" s="224"/>
      <c r="G4340" s="224"/>
      <c r="H4340" s="224"/>
      <c r="I4340" s="232"/>
      <c r="J4340" s="224"/>
      <c r="K4340" s="224"/>
      <c r="L4340" s="224"/>
      <c r="M4340" s="233"/>
      <c r="N4340" s="224"/>
      <c r="P4340" s="224"/>
      <c r="Q4340" s="225"/>
      <c r="R4340" s="154"/>
      <c r="S4340" s="154"/>
      <c r="T4340" s="154"/>
      <c r="U4340" s="236"/>
      <c r="V4340" s="225"/>
      <c r="W4340" s="246"/>
      <c r="X4340" s="230"/>
      <c r="Y4340" s="257"/>
      <c r="Z4340" s="249"/>
      <c r="AA4340" s="249"/>
      <c r="AB4340" s="249"/>
      <c r="AC4340" s="249"/>
      <c r="AD4340" s="230"/>
      <c r="AE4340" s="251"/>
      <c r="AF4340" s="246"/>
      <c r="AG4340" s="236"/>
      <c r="AH4340" s="253"/>
      <c r="AI4340" s="230"/>
      <c r="AJ4340" s="230"/>
      <c r="AK4340" s="230"/>
      <c r="AL4340" s="230"/>
      <c r="AM4340" s="230"/>
      <c r="AN4340" s="230"/>
      <c r="AO4340" s="230"/>
      <c r="AP4340" s="230"/>
      <c r="AQ4340" s="230"/>
      <c r="AR4340" s="249"/>
      <c r="AS4340" s="230"/>
      <c r="AT4340" s="230"/>
      <c r="AU4340" s="230"/>
      <c r="AV4340" s="230"/>
      <c r="AW4340" s="230"/>
      <c r="AX4340" s="230"/>
      <c r="AY4340" s="230"/>
      <c r="AZ4340" s="230"/>
      <c r="BA4340" s="230"/>
      <c r="BB4340" s="230"/>
      <c r="BC4340" s="230"/>
      <c r="BD4340" s="230"/>
      <c r="BE4340" s="230"/>
      <c r="BF4340" s="230"/>
      <c r="BG4340" s="230"/>
      <c r="BH4340" s="230"/>
      <c r="BI4340" s="230"/>
      <c r="BJ4340" s="230"/>
      <c r="BK4340" s="230"/>
      <c r="BL4340" s="230"/>
      <c r="BM4340" s="230"/>
      <c r="BN4340" s="230"/>
      <c r="BO4340" s="230"/>
      <c r="BP4340" s="230"/>
      <c r="BQ4340" s="230"/>
      <c r="BR4340" s="230"/>
      <c r="BS4340" s="230"/>
      <c r="BT4340" s="230"/>
      <c r="BU4340" s="230"/>
      <c r="BV4340" s="230"/>
      <c r="BW4340" s="230"/>
      <c r="BX4340" s="230"/>
      <c r="BY4340" s="230"/>
      <c r="BZ4340" s="230"/>
      <c r="CA4340" s="230"/>
      <c r="CB4340" s="230"/>
      <c r="CC4340" s="230"/>
      <c r="CD4340" s="230"/>
      <c r="CE4340" s="230"/>
      <c r="CF4340" s="230"/>
      <c r="CG4340" s="230"/>
      <c r="CH4340" s="230"/>
      <c r="CI4340" s="230"/>
      <c r="CJ4340" s="230"/>
    </row>
    <row r="4341" spans="1:88" ht="14.25" customHeight="1">
      <c r="A4341" s="413"/>
      <c r="B4341" s="230"/>
      <c r="C4341" s="231"/>
      <c r="D4341" s="224"/>
      <c r="E4341" s="224"/>
      <c r="F4341" s="224"/>
      <c r="G4341" s="224"/>
      <c r="H4341" s="224"/>
      <c r="I4341" s="232"/>
      <c r="J4341" s="224"/>
      <c r="K4341" s="224"/>
      <c r="L4341" s="224"/>
      <c r="M4341" s="233"/>
      <c r="N4341" s="224"/>
      <c r="P4341" s="224"/>
      <c r="Q4341" s="225"/>
      <c r="R4341" s="154"/>
      <c r="S4341" s="154"/>
      <c r="T4341" s="154"/>
      <c r="U4341" s="236"/>
      <c r="V4341" s="225"/>
      <c r="W4341" s="246"/>
      <c r="X4341" s="230"/>
      <c r="Y4341" s="257"/>
      <c r="Z4341" s="249"/>
      <c r="AA4341" s="249"/>
      <c r="AB4341" s="249"/>
      <c r="AC4341" s="249"/>
      <c r="AD4341" s="230"/>
      <c r="AE4341" s="251"/>
      <c r="AF4341" s="246"/>
      <c r="AG4341" s="236"/>
      <c r="AH4341" s="253"/>
      <c r="AI4341" s="230"/>
      <c r="AJ4341" s="230"/>
      <c r="AK4341" s="230"/>
      <c r="AL4341" s="230"/>
      <c r="AM4341" s="230"/>
      <c r="AN4341" s="230"/>
      <c r="AO4341" s="230"/>
      <c r="AP4341" s="230"/>
      <c r="AQ4341" s="230"/>
      <c r="AR4341" s="249"/>
      <c r="AS4341" s="230"/>
      <c r="AT4341" s="230"/>
      <c r="AU4341" s="230"/>
      <c r="AV4341" s="230"/>
      <c r="AW4341" s="230"/>
      <c r="AX4341" s="230"/>
      <c r="AY4341" s="230"/>
      <c r="AZ4341" s="230"/>
      <c r="BA4341" s="230"/>
      <c r="BB4341" s="230"/>
      <c r="BC4341" s="230"/>
      <c r="BD4341" s="230"/>
      <c r="BE4341" s="230"/>
      <c r="BF4341" s="230"/>
      <c r="BG4341" s="230"/>
      <c r="BH4341" s="230"/>
      <c r="BI4341" s="230"/>
      <c r="BJ4341" s="230"/>
      <c r="BK4341" s="230"/>
      <c r="BL4341" s="230"/>
      <c r="BM4341" s="230"/>
      <c r="BN4341" s="230"/>
      <c r="BO4341" s="230"/>
      <c r="BP4341" s="230"/>
      <c r="BQ4341" s="230"/>
      <c r="BR4341" s="230"/>
      <c r="BS4341" s="230"/>
      <c r="BT4341" s="230"/>
      <c r="BU4341" s="230"/>
      <c r="BV4341" s="230"/>
      <c r="BW4341" s="230"/>
      <c r="BX4341" s="230"/>
      <c r="BY4341" s="230"/>
      <c r="BZ4341" s="230"/>
      <c r="CA4341" s="230"/>
      <c r="CB4341" s="230"/>
      <c r="CC4341" s="230"/>
      <c r="CD4341" s="230"/>
      <c r="CE4341" s="230"/>
      <c r="CF4341" s="230"/>
      <c r="CG4341" s="230"/>
      <c r="CH4341" s="230"/>
      <c r="CI4341" s="230"/>
      <c r="CJ4341" s="230"/>
    </row>
    <row r="4342" spans="1:88" ht="14.25" customHeight="1">
      <c r="A4342" s="413"/>
      <c r="B4342" s="230"/>
      <c r="C4342" s="231"/>
      <c r="D4342" s="224"/>
      <c r="E4342" s="224"/>
      <c r="F4342" s="224"/>
      <c r="G4342" s="224"/>
      <c r="H4342" s="224"/>
      <c r="I4342" s="232"/>
      <c r="J4342" s="224"/>
      <c r="K4342" s="224"/>
      <c r="L4342" s="224"/>
      <c r="M4342" s="233"/>
      <c r="N4342" s="224"/>
      <c r="P4342" s="224"/>
      <c r="Q4342" s="225"/>
      <c r="R4342" s="154"/>
      <c r="S4342" s="154"/>
      <c r="T4342" s="154"/>
      <c r="U4342" s="236"/>
      <c r="V4342" s="225"/>
      <c r="W4342" s="246"/>
      <c r="X4342" s="230"/>
      <c r="Y4342" s="257"/>
      <c r="Z4342" s="249"/>
      <c r="AA4342" s="249"/>
      <c r="AB4342" s="249"/>
      <c r="AC4342" s="249"/>
      <c r="AD4342" s="230"/>
      <c r="AE4342" s="251"/>
      <c r="AF4342" s="246"/>
      <c r="AG4342" s="236"/>
      <c r="AH4342" s="253"/>
      <c r="AI4342" s="230"/>
      <c r="AJ4342" s="230"/>
      <c r="AK4342" s="230"/>
      <c r="AL4342" s="230"/>
      <c r="AM4342" s="230"/>
      <c r="AN4342" s="230"/>
      <c r="AO4342" s="230"/>
      <c r="AP4342" s="230"/>
      <c r="AQ4342" s="230"/>
      <c r="AR4342" s="249"/>
      <c r="AS4342" s="230"/>
      <c r="AT4342" s="230"/>
      <c r="AU4342" s="230"/>
      <c r="AV4342" s="230"/>
      <c r="AW4342" s="230"/>
      <c r="AX4342" s="230"/>
      <c r="AY4342" s="230"/>
      <c r="AZ4342" s="230"/>
      <c r="BA4342" s="230"/>
      <c r="BB4342" s="230"/>
      <c r="BC4342" s="230"/>
      <c r="BD4342" s="230"/>
      <c r="BE4342" s="230"/>
      <c r="BF4342" s="230"/>
      <c r="BG4342" s="230"/>
      <c r="BH4342" s="230"/>
      <c r="BI4342" s="230"/>
      <c r="BJ4342" s="230"/>
      <c r="BK4342" s="230"/>
      <c r="BL4342" s="230"/>
      <c r="BM4342" s="230"/>
      <c r="BN4342" s="230"/>
      <c r="BO4342" s="230"/>
      <c r="BP4342" s="230"/>
      <c r="BQ4342" s="230"/>
      <c r="BR4342" s="230"/>
      <c r="BS4342" s="230"/>
      <c r="BT4342" s="230"/>
      <c r="BU4342" s="230"/>
      <c r="BV4342" s="230"/>
      <c r="BW4342" s="230"/>
      <c r="BX4342" s="230"/>
      <c r="BY4342" s="230"/>
      <c r="BZ4342" s="230"/>
      <c r="CA4342" s="230"/>
      <c r="CB4342" s="230"/>
      <c r="CC4342" s="230"/>
      <c r="CD4342" s="230"/>
      <c r="CE4342" s="230"/>
      <c r="CF4342" s="230"/>
      <c r="CG4342" s="230"/>
      <c r="CH4342" s="230"/>
      <c r="CI4342" s="230"/>
      <c r="CJ4342" s="230"/>
    </row>
    <row r="4343" spans="1:88" ht="14.25" customHeight="1">
      <c r="A4343" s="413"/>
      <c r="B4343" s="230"/>
      <c r="C4343" s="231"/>
      <c r="D4343" s="224"/>
      <c r="E4343" s="224"/>
      <c r="F4343" s="224"/>
      <c r="G4343" s="224"/>
      <c r="H4343" s="224"/>
      <c r="I4343" s="232"/>
      <c r="J4343" s="224"/>
      <c r="K4343" s="224"/>
      <c r="L4343" s="224"/>
      <c r="M4343" s="233"/>
      <c r="N4343" s="224"/>
      <c r="P4343" s="224"/>
      <c r="Q4343" s="225"/>
      <c r="R4343" s="154"/>
      <c r="S4343" s="154"/>
      <c r="T4343" s="154"/>
      <c r="U4343" s="236"/>
      <c r="V4343" s="225"/>
      <c r="W4343" s="246"/>
      <c r="X4343" s="230"/>
      <c r="Y4343" s="257"/>
      <c r="Z4343" s="249"/>
      <c r="AA4343" s="249"/>
      <c r="AB4343" s="249"/>
      <c r="AC4343" s="249"/>
      <c r="AD4343" s="230"/>
      <c r="AE4343" s="251"/>
      <c r="AF4343" s="246"/>
      <c r="AG4343" s="236"/>
      <c r="AH4343" s="253"/>
      <c r="AI4343" s="230"/>
      <c r="AJ4343" s="230"/>
      <c r="AK4343" s="230"/>
      <c r="AL4343" s="230"/>
      <c r="AM4343" s="230"/>
      <c r="AN4343" s="230"/>
      <c r="AO4343" s="230"/>
      <c r="AP4343" s="230"/>
      <c r="AQ4343" s="230"/>
      <c r="AR4343" s="249"/>
      <c r="AS4343" s="230"/>
      <c r="AT4343" s="230"/>
      <c r="AU4343" s="230"/>
      <c r="AV4343" s="230"/>
      <c r="AW4343" s="230"/>
      <c r="AX4343" s="230"/>
      <c r="AY4343" s="230"/>
      <c r="AZ4343" s="230"/>
      <c r="BA4343" s="230"/>
      <c r="BB4343" s="230"/>
      <c r="BC4343" s="230"/>
      <c r="BD4343" s="230"/>
      <c r="BE4343" s="230"/>
      <c r="BF4343" s="230"/>
      <c r="BG4343" s="230"/>
      <c r="BH4343" s="230"/>
      <c r="BI4343" s="230"/>
      <c r="BJ4343" s="230"/>
      <c r="BK4343" s="230"/>
      <c r="BL4343" s="230"/>
      <c r="BM4343" s="230"/>
      <c r="BN4343" s="230"/>
      <c r="BO4343" s="230"/>
      <c r="BP4343" s="230"/>
      <c r="BQ4343" s="230"/>
      <c r="BR4343" s="230"/>
      <c r="BS4343" s="230"/>
      <c r="BT4343" s="230"/>
      <c r="BU4343" s="230"/>
      <c r="BV4343" s="230"/>
      <c r="BW4343" s="230"/>
      <c r="BX4343" s="230"/>
      <c r="BY4343" s="230"/>
      <c r="BZ4343" s="230"/>
      <c r="CA4343" s="230"/>
      <c r="CB4343" s="230"/>
      <c r="CC4343" s="230"/>
      <c r="CD4343" s="230"/>
      <c r="CE4343" s="230"/>
      <c r="CF4343" s="230"/>
      <c r="CG4343" s="230"/>
      <c r="CH4343" s="230"/>
      <c r="CI4343" s="230"/>
      <c r="CJ4343" s="230"/>
    </row>
    <row r="4344" spans="1:88" ht="14.25" customHeight="1">
      <c r="A4344" s="413"/>
      <c r="B4344" s="230"/>
      <c r="C4344" s="231"/>
      <c r="D4344" s="224"/>
      <c r="E4344" s="224"/>
      <c r="F4344" s="224"/>
      <c r="G4344" s="224"/>
      <c r="H4344" s="224"/>
      <c r="I4344" s="232"/>
      <c r="J4344" s="224"/>
      <c r="K4344" s="224"/>
      <c r="L4344" s="224"/>
      <c r="M4344" s="233"/>
      <c r="N4344" s="224"/>
      <c r="P4344" s="224"/>
      <c r="Q4344" s="225"/>
      <c r="R4344" s="154"/>
      <c r="S4344" s="154"/>
      <c r="T4344" s="154"/>
      <c r="U4344" s="236"/>
      <c r="V4344" s="225"/>
      <c r="W4344" s="246"/>
      <c r="X4344" s="230"/>
      <c r="Y4344" s="257"/>
      <c r="Z4344" s="249"/>
      <c r="AA4344" s="249"/>
      <c r="AB4344" s="249"/>
      <c r="AC4344" s="249"/>
      <c r="AD4344" s="230"/>
      <c r="AE4344" s="251"/>
      <c r="AF4344" s="246"/>
      <c r="AG4344" s="236"/>
      <c r="AH4344" s="253"/>
      <c r="AI4344" s="230"/>
      <c r="AJ4344" s="230"/>
      <c r="AK4344" s="230"/>
      <c r="AL4344" s="230"/>
      <c r="AM4344" s="230"/>
      <c r="AN4344" s="230"/>
      <c r="AO4344" s="230"/>
      <c r="AP4344" s="230"/>
      <c r="AQ4344" s="230"/>
      <c r="AR4344" s="249"/>
      <c r="AS4344" s="230"/>
      <c r="AT4344" s="230"/>
      <c r="AU4344" s="230"/>
      <c r="AV4344" s="230"/>
      <c r="AW4344" s="230"/>
      <c r="AX4344" s="230"/>
      <c r="AY4344" s="230"/>
      <c r="AZ4344" s="230"/>
      <c r="BA4344" s="230"/>
      <c r="BB4344" s="230"/>
      <c r="BC4344" s="230"/>
      <c r="BD4344" s="230"/>
      <c r="BE4344" s="230"/>
      <c r="BF4344" s="230"/>
      <c r="BG4344" s="230"/>
      <c r="BH4344" s="230"/>
      <c r="BI4344" s="230"/>
      <c r="BJ4344" s="230"/>
      <c r="BK4344" s="230"/>
      <c r="BL4344" s="230"/>
      <c r="BM4344" s="230"/>
      <c r="BN4344" s="230"/>
      <c r="BO4344" s="230"/>
      <c r="BP4344" s="230"/>
      <c r="BQ4344" s="230"/>
      <c r="BR4344" s="230"/>
      <c r="BS4344" s="230"/>
      <c r="BT4344" s="230"/>
      <c r="BU4344" s="230"/>
      <c r="BV4344" s="230"/>
      <c r="BW4344" s="230"/>
      <c r="BX4344" s="230"/>
      <c r="BY4344" s="230"/>
      <c r="BZ4344" s="230"/>
      <c r="CA4344" s="230"/>
      <c r="CB4344" s="230"/>
      <c r="CC4344" s="230"/>
      <c r="CD4344" s="230"/>
      <c r="CE4344" s="230"/>
      <c r="CF4344" s="230"/>
      <c r="CG4344" s="230"/>
      <c r="CH4344" s="230"/>
      <c r="CI4344" s="230"/>
      <c r="CJ4344" s="230"/>
    </row>
    <row r="4345" spans="1:88" ht="14.25" customHeight="1">
      <c r="A4345" s="413"/>
      <c r="B4345" s="230"/>
      <c r="C4345" s="231"/>
      <c r="D4345" s="224"/>
      <c r="E4345" s="224"/>
      <c r="F4345" s="224"/>
      <c r="G4345" s="224"/>
      <c r="H4345" s="224"/>
      <c r="I4345" s="232"/>
      <c r="J4345" s="224"/>
      <c r="K4345" s="224"/>
      <c r="L4345" s="224"/>
      <c r="M4345" s="233"/>
      <c r="N4345" s="224"/>
      <c r="P4345" s="224"/>
      <c r="Q4345" s="225"/>
      <c r="R4345" s="154"/>
      <c r="S4345" s="154"/>
      <c r="T4345" s="154"/>
      <c r="U4345" s="236"/>
      <c r="V4345" s="225"/>
      <c r="W4345" s="246"/>
      <c r="X4345" s="230"/>
      <c r="Y4345" s="257"/>
      <c r="Z4345" s="249"/>
      <c r="AA4345" s="249"/>
      <c r="AB4345" s="249"/>
      <c r="AC4345" s="249"/>
      <c r="AD4345" s="230"/>
      <c r="AE4345" s="251"/>
      <c r="AF4345" s="246"/>
      <c r="AG4345" s="236"/>
      <c r="AH4345" s="253"/>
      <c r="AI4345" s="230"/>
      <c r="AJ4345" s="230"/>
      <c r="AK4345" s="230"/>
      <c r="AL4345" s="230"/>
      <c r="AM4345" s="230"/>
      <c r="AN4345" s="230"/>
      <c r="AO4345" s="230"/>
      <c r="AP4345" s="230"/>
      <c r="AQ4345" s="230"/>
      <c r="AR4345" s="249"/>
      <c r="AS4345" s="230"/>
      <c r="AT4345" s="230"/>
      <c r="AU4345" s="230"/>
      <c r="AV4345" s="230"/>
      <c r="AW4345" s="230"/>
      <c r="AX4345" s="230"/>
      <c r="AY4345" s="230"/>
      <c r="AZ4345" s="230"/>
      <c r="BA4345" s="230"/>
      <c r="BB4345" s="230"/>
      <c r="BC4345" s="230"/>
      <c r="BD4345" s="230"/>
      <c r="BE4345" s="230"/>
      <c r="BF4345" s="230"/>
      <c r="BG4345" s="230"/>
      <c r="BH4345" s="230"/>
      <c r="BI4345" s="230"/>
      <c r="BJ4345" s="230"/>
      <c r="BK4345" s="230"/>
      <c r="BL4345" s="230"/>
      <c r="BM4345" s="230"/>
      <c r="BN4345" s="230"/>
      <c r="BO4345" s="230"/>
      <c r="BP4345" s="230"/>
      <c r="BQ4345" s="230"/>
      <c r="BR4345" s="230"/>
      <c r="BS4345" s="230"/>
      <c r="BT4345" s="230"/>
      <c r="BU4345" s="230"/>
      <c r="BV4345" s="230"/>
      <c r="BW4345" s="230"/>
      <c r="BX4345" s="230"/>
      <c r="BY4345" s="230"/>
      <c r="BZ4345" s="230"/>
      <c r="CA4345" s="230"/>
      <c r="CB4345" s="230"/>
      <c r="CC4345" s="230"/>
      <c r="CD4345" s="230"/>
      <c r="CE4345" s="230"/>
      <c r="CF4345" s="230"/>
      <c r="CG4345" s="230"/>
      <c r="CH4345" s="230"/>
      <c r="CI4345" s="230"/>
      <c r="CJ4345" s="230"/>
    </row>
    <row r="4346" spans="1:88" ht="14.25" customHeight="1">
      <c r="A4346" s="413"/>
      <c r="B4346" s="230"/>
      <c r="C4346" s="231"/>
      <c r="D4346" s="224"/>
      <c r="E4346" s="224"/>
      <c r="F4346" s="224"/>
      <c r="G4346" s="224"/>
      <c r="H4346" s="224"/>
      <c r="I4346" s="232"/>
      <c r="J4346" s="224"/>
      <c r="K4346" s="224"/>
      <c r="L4346" s="224"/>
      <c r="M4346" s="233"/>
      <c r="N4346" s="224"/>
      <c r="P4346" s="224"/>
      <c r="Q4346" s="225"/>
      <c r="R4346" s="154"/>
      <c r="S4346" s="154"/>
      <c r="T4346" s="154"/>
      <c r="U4346" s="236"/>
      <c r="V4346" s="225"/>
      <c r="W4346" s="246"/>
      <c r="X4346" s="230"/>
      <c r="Y4346" s="257"/>
      <c r="Z4346" s="249"/>
      <c r="AA4346" s="249"/>
      <c r="AB4346" s="249"/>
      <c r="AC4346" s="249"/>
      <c r="AD4346" s="230"/>
      <c r="AE4346" s="251"/>
      <c r="AF4346" s="246"/>
      <c r="AG4346" s="236"/>
      <c r="AH4346" s="253"/>
      <c r="AI4346" s="230"/>
      <c r="AJ4346" s="230"/>
      <c r="AK4346" s="230"/>
      <c r="AL4346" s="230"/>
      <c r="AM4346" s="230"/>
      <c r="AN4346" s="230"/>
      <c r="AO4346" s="230"/>
      <c r="AP4346" s="230"/>
      <c r="AQ4346" s="230"/>
      <c r="AR4346" s="249"/>
      <c r="AS4346" s="230"/>
      <c r="AT4346" s="230"/>
      <c r="AU4346" s="230"/>
      <c r="AV4346" s="230"/>
      <c r="AW4346" s="230"/>
      <c r="AX4346" s="230"/>
      <c r="AY4346" s="230"/>
      <c r="AZ4346" s="230"/>
      <c r="BA4346" s="230"/>
      <c r="BB4346" s="230"/>
      <c r="BC4346" s="230"/>
      <c r="BD4346" s="230"/>
      <c r="BE4346" s="230"/>
      <c r="BF4346" s="230"/>
      <c r="BG4346" s="230"/>
      <c r="BH4346" s="230"/>
      <c r="BI4346" s="230"/>
      <c r="BJ4346" s="230"/>
      <c r="BK4346" s="230"/>
      <c r="BL4346" s="230"/>
      <c r="BM4346" s="230"/>
      <c r="BN4346" s="230"/>
      <c r="BO4346" s="230"/>
      <c r="BP4346" s="230"/>
      <c r="BQ4346" s="230"/>
      <c r="BR4346" s="230"/>
      <c r="BS4346" s="230"/>
      <c r="BT4346" s="230"/>
      <c r="BU4346" s="230"/>
      <c r="BV4346" s="230"/>
      <c r="BW4346" s="230"/>
      <c r="BX4346" s="230"/>
      <c r="BY4346" s="230"/>
      <c r="BZ4346" s="230"/>
      <c r="CA4346" s="230"/>
      <c r="CB4346" s="230"/>
      <c r="CC4346" s="230"/>
      <c r="CD4346" s="230"/>
      <c r="CE4346" s="230"/>
      <c r="CF4346" s="230"/>
      <c r="CG4346" s="230"/>
      <c r="CH4346" s="230"/>
      <c r="CI4346" s="230"/>
      <c r="CJ4346" s="230"/>
    </row>
    <row r="4347" spans="1:88" ht="14.25" customHeight="1">
      <c r="A4347" s="413"/>
      <c r="B4347" s="230"/>
      <c r="C4347" s="231"/>
      <c r="D4347" s="224"/>
      <c r="E4347" s="224"/>
      <c r="F4347" s="224"/>
      <c r="G4347" s="224"/>
      <c r="H4347" s="224"/>
      <c r="I4347" s="232"/>
      <c r="J4347" s="224"/>
      <c r="K4347" s="224"/>
      <c r="L4347" s="224"/>
      <c r="M4347" s="233"/>
      <c r="N4347" s="224"/>
      <c r="P4347" s="224"/>
      <c r="Q4347" s="225"/>
      <c r="R4347" s="154"/>
      <c r="S4347" s="154"/>
      <c r="T4347" s="154"/>
      <c r="U4347" s="236"/>
      <c r="V4347" s="225"/>
      <c r="W4347" s="246"/>
      <c r="X4347" s="230"/>
      <c r="Y4347" s="257"/>
      <c r="Z4347" s="249"/>
      <c r="AA4347" s="249"/>
      <c r="AB4347" s="249"/>
      <c r="AC4347" s="249"/>
      <c r="AD4347" s="230"/>
      <c r="AE4347" s="251"/>
      <c r="AF4347" s="246"/>
      <c r="AG4347" s="236"/>
      <c r="AH4347" s="253"/>
      <c r="AI4347" s="230"/>
      <c r="AJ4347" s="230"/>
      <c r="AK4347" s="230"/>
      <c r="AL4347" s="230"/>
      <c r="AM4347" s="230"/>
      <c r="AN4347" s="230"/>
      <c r="AO4347" s="230"/>
      <c r="AP4347" s="230"/>
      <c r="AQ4347" s="230"/>
      <c r="AR4347" s="249"/>
      <c r="AS4347" s="230"/>
      <c r="AT4347" s="230"/>
      <c r="AU4347" s="230"/>
      <c r="AV4347" s="230"/>
      <c r="AW4347" s="230"/>
      <c r="AX4347" s="230"/>
      <c r="AY4347" s="230"/>
      <c r="AZ4347" s="230"/>
      <c r="BA4347" s="230"/>
      <c r="BB4347" s="230"/>
      <c r="BC4347" s="230"/>
      <c r="BD4347" s="230"/>
      <c r="BE4347" s="230"/>
      <c r="BF4347" s="230"/>
      <c r="BG4347" s="230"/>
      <c r="BH4347" s="230"/>
      <c r="BI4347" s="230"/>
      <c r="BJ4347" s="230"/>
      <c r="BK4347" s="230"/>
      <c r="BL4347" s="230"/>
      <c r="BM4347" s="230"/>
      <c r="BN4347" s="230"/>
      <c r="BO4347" s="230"/>
      <c r="BP4347" s="230"/>
      <c r="BQ4347" s="230"/>
      <c r="BR4347" s="230"/>
      <c r="BS4347" s="230"/>
      <c r="BT4347" s="230"/>
      <c r="BU4347" s="230"/>
      <c r="BV4347" s="230"/>
      <c r="BW4347" s="230"/>
      <c r="BX4347" s="230"/>
      <c r="BY4347" s="230"/>
      <c r="BZ4347" s="230"/>
      <c r="CA4347" s="230"/>
      <c r="CB4347" s="230"/>
      <c r="CC4347" s="230"/>
      <c r="CD4347" s="230"/>
      <c r="CE4347" s="230"/>
      <c r="CF4347" s="230"/>
      <c r="CG4347" s="230"/>
      <c r="CH4347" s="230"/>
      <c r="CI4347" s="230"/>
      <c r="CJ4347" s="230"/>
    </row>
    <row r="4348" spans="1:88" ht="14.25" customHeight="1">
      <c r="A4348" s="414"/>
      <c r="B4348" s="226"/>
      <c r="C4348" s="227"/>
      <c r="D4348" s="224"/>
      <c r="E4348" s="224"/>
      <c r="F4348" s="224"/>
      <c r="G4348" s="224"/>
      <c r="H4348" s="224"/>
      <c r="I4348" s="232"/>
      <c r="J4348" s="224"/>
      <c r="K4348" s="224"/>
      <c r="L4348" s="224"/>
      <c r="M4348" s="233"/>
      <c r="N4348" s="224"/>
      <c r="P4348" s="224"/>
      <c r="Q4348" s="225"/>
      <c r="R4348" s="154"/>
      <c r="S4348" s="154"/>
      <c r="T4348" s="154"/>
      <c r="U4348" s="236"/>
      <c r="V4348" s="225"/>
      <c r="W4348" s="246"/>
      <c r="X4348" s="230"/>
      <c r="Y4348" s="257"/>
      <c r="Z4348" s="249"/>
      <c r="AA4348" s="249"/>
      <c r="AB4348" s="230"/>
      <c r="AC4348" s="230"/>
      <c r="AD4348" s="230"/>
      <c r="AE4348" s="251"/>
      <c r="AF4348" s="246"/>
      <c r="AG4348" s="236"/>
      <c r="AH4348" s="253"/>
      <c r="AI4348" s="230"/>
      <c r="AJ4348" s="230"/>
      <c r="AK4348" s="230"/>
      <c r="AL4348" s="230"/>
      <c r="AM4348" s="230"/>
      <c r="AN4348" s="230"/>
      <c r="AO4348" s="230"/>
      <c r="AP4348" s="230"/>
      <c r="AQ4348" s="230"/>
      <c r="AR4348" s="249"/>
      <c r="AS4348" s="230"/>
      <c r="AT4348" s="230"/>
      <c r="AU4348" s="230"/>
      <c r="AV4348" s="230"/>
      <c r="AW4348" s="230"/>
      <c r="AX4348" s="230"/>
      <c r="AY4348" s="230"/>
      <c r="AZ4348" s="230"/>
      <c r="BA4348" s="230"/>
      <c r="BB4348" s="230"/>
      <c r="BC4348" s="230"/>
      <c r="BD4348" s="230"/>
      <c r="BE4348" s="230"/>
      <c r="BF4348" s="230"/>
      <c r="BG4348" s="230"/>
      <c r="BH4348" s="230"/>
      <c r="BI4348" s="230"/>
      <c r="BJ4348" s="230"/>
      <c r="BK4348" s="230"/>
      <c r="BL4348" s="230"/>
      <c r="BM4348" s="230"/>
      <c r="BN4348" s="230"/>
      <c r="BO4348" s="230"/>
      <c r="BP4348" s="230"/>
      <c r="BQ4348" s="230"/>
      <c r="BR4348" s="230"/>
      <c r="BS4348" s="230"/>
      <c r="BT4348" s="230"/>
      <c r="BU4348" s="230"/>
      <c r="BV4348" s="230"/>
      <c r="BW4348" s="230"/>
      <c r="BX4348" s="230"/>
      <c r="BY4348" s="230"/>
      <c r="BZ4348" s="230"/>
      <c r="CA4348" s="230"/>
      <c r="CB4348" s="230"/>
      <c r="CC4348" s="230"/>
      <c r="CD4348" s="230"/>
      <c r="CE4348" s="230"/>
      <c r="CF4348" s="230"/>
      <c r="CG4348" s="230"/>
      <c r="CH4348" s="230"/>
      <c r="CI4348" s="230"/>
      <c r="CJ4348" s="230"/>
    </row>
    <row r="4349" spans="1:88" ht="14.25" customHeight="1">
      <c r="A4349" s="414"/>
      <c r="B4349" s="226"/>
      <c r="C4349" s="227"/>
      <c r="D4349" s="224"/>
      <c r="E4349" s="224"/>
      <c r="F4349" s="224"/>
      <c r="G4349" s="224"/>
      <c r="H4349" s="224"/>
      <c r="I4349" s="232"/>
      <c r="J4349" s="224"/>
      <c r="K4349" s="224"/>
      <c r="L4349" s="224"/>
      <c r="M4349" s="233"/>
      <c r="N4349" s="224"/>
      <c r="P4349" s="224"/>
      <c r="Q4349" s="225"/>
      <c r="R4349" s="154"/>
      <c r="S4349" s="154"/>
      <c r="T4349" s="154"/>
      <c r="U4349" s="236"/>
      <c r="V4349" s="225"/>
      <c r="W4349" s="246"/>
      <c r="X4349" s="230"/>
      <c r="Y4349" s="257"/>
      <c r="Z4349" s="249"/>
      <c r="AA4349" s="249"/>
      <c r="AB4349" s="230"/>
      <c r="AC4349" s="230"/>
      <c r="AD4349" s="230"/>
      <c r="AE4349" s="251"/>
      <c r="AF4349" s="246"/>
      <c r="AG4349" s="236"/>
      <c r="AH4349" s="253"/>
      <c r="AI4349" s="230"/>
      <c r="AJ4349" s="230"/>
      <c r="AK4349" s="230"/>
      <c r="AL4349" s="230"/>
      <c r="AM4349" s="230"/>
      <c r="AN4349" s="230"/>
      <c r="AO4349" s="230"/>
      <c r="AP4349" s="230"/>
      <c r="AQ4349" s="230"/>
      <c r="AR4349" s="249"/>
      <c r="AS4349" s="230"/>
      <c r="AT4349" s="230"/>
      <c r="AU4349" s="230"/>
      <c r="AV4349" s="230"/>
      <c r="AW4349" s="230"/>
      <c r="AX4349" s="230"/>
      <c r="AY4349" s="230"/>
      <c r="AZ4349" s="230"/>
      <c r="BA4349" s="230"/>
      <c r="BB4349" s="230"/>
      <c r="BC4349" s="230"/>
      <c r="BD4349" s="230"/>
      <c r="BE4349" s="230"/>
      <c r="BF4349" s="230"/>
      <c r="BG4349" s="230"/>
      <c r="BH4349" s="230"/>
      <c r="BI4349" s="230"/>
      <c r="BJ4349" s="230"/>
      <c r="BK4349" s="230"/>
      <c r="BL4349" s="230"/>
      <c r="BM4349" s="230"/>
      <c r="BN4349" s="230"/>
      <c r="BO4349" s="230"/>
      <c r="BP4349" s="230"/>
      <c r="BQ4349" s="230"/>
      <c r="BR4349" s="230"/>
      <c r="BS4349" s="230"/>
      <c r="BT4349" s="230"/>
      <c r="BU4349" s="230"/>
      <c r="BV4349" s="230"/>
      <c r="BW4349" s="230"/>
      <c r="BX4349" s="230"/>
      <c r="BY4349" s="230"/>
      <c r="BZ4349" s="230"/>
      <c r="CA4349" s="230"/>
      <c r="CB4349" s="230"/>
      <c r="CC4349" s="230"/>
      <c r="CD4349" s="230"/>
      <c r="CE4349" s="230"/>
      <c r="CF4349" s="230"/>
      <c r="CG4349" s="230"/>
      <c r="CH4349" s="230"/>
      <c r="CI4349" s="230"/>
      <c r="CJ4349" s="230"/>
    </row>
    <row r="4350" spans="1:88" ht="14.25" customHeight="1">
      <c r="A4350" s="414"/>
      <c r="B4350" s="226"/>
      <c r="C4350" s="227"/>
      <c r="D4350" s="224"/>
      <c r="E4350" s="224"/>
      <c r="F4350" s="224"/>
      <c r="G4350" s="224"/>
      <c r="H4350" s="224"/>
      <c r="I4350" s="232"/>
      <c r="J4350" s="224"/>
      <c r="K4350" s="224"/>
      <c r="L4350" s="224"/>
      <c r="M4350" s="233"/>
      <c r="N4350" s="224"/>
      <c r="P4350" s="224"/>
      <c r="Q4350" s="225"/>
      <c r="R4350" s="154"/>
      <c r="S4350" s="154"/>
      <c r="T4350" s="154"/>
      <c r="U4350" s="236"/>
      <c r="V4350" s="225"/>
      <c r="W4350" s="246"/>
      <c r="X4350" s="230"/>
      <c r="Y4350" s="257"/>
      <c r="Z4350" s="249"/>
      <c r="AA4350" s="249"/>
      <c r="AB4350" s="230"/>
      <c r="AC4350" s="230"/>
      <c r="AD4350" s="230"/>
      <c r="AE4350" s="251"/>
      <c r="AF4350" s="246"/>
      <c r="AG4350" s="236"/>
      <c r="AH4350" s="253"/>
      <c r="AI4350" s="230"/>
      <c r="AJ4350" s="230"/>
      <c r="AK4350" s="230"/>
      <c r="AL4350" s="230"/>
      <c r="AM4350" s="230"/>
      <c r="AN4350" s="230"/>
      <c r="AO4350" s="230"/>
      <c r="AP4350" s="230"/>
      <c r="AQ4350" s="230"/>
      <c r="AR4350" s="249"/>
      <c r="AS4350" s="230"/>
      <c r="AT4350" s="230"/>
      <c r="AU4350" s="230"/>
      <c r="AV4350" s="230"/>
      <c r="AW4350" s="230"/>
      <c r="AX4350" s="230"/>
      <c r="AY4350" s="230"/>
      <c r="AZ4350" s="230"/>
      <c r="BA4350" s="230"/>
      <c r="BB4350" s="230"/>
      <c r="BC4350" s="230"/>
      <c r="BD4350" s="230"/>
      <c r="BE4350" s="230"/>
      <c r="BF4350" s="230"/>
      <c r="BG4350" s="230"/>
      <c r="BH4350" s="230"/>
      <c r="BI4350" s="230"/>
      <c r="BJ4350" s="230"/>
      <c r="BK4350" s="230"/>
      <c r="BL4350" s="230"/>
      <c r="BM4350" s="230"/>
      <c r="BN4350" s="230"/>
      <c r="BO4350" s="230"/>
      <c r="BP4350" s="230"/>
      <c r="BQ4350" s="230"/>
      <c r="BR4350" s="230"/>
      <c r="BS4350" s="230"/>
      <c r="BT4350" s="230"/>
      <c r="BU4350" s="230"/>
      <c r="BV4350" s="230"/>
      <c r="BW4350" s="230"/>
      <c r="BX4350" s="230"/>
      <c r="BY4350" s="230"/>
      <c r="BZ4350" s="230"/>
      <c r="CA4350" s="230"/>
      <c r="CB4350" s="230"/>
      <c r="CC4350" s="230"/>
      <c r="CD4350" s="230"/>
      <c r="CE4350" s="230"/>
      <c r="CF4350" s="230"/>
      <c r="CG4350" s="230"/>
      <c r="CH4350" s="230"/>
      <c r="CI4350" s="230"/>
      <c r="CJ4350" s="230"/>
    </row>
    <row r="4351" spans="1:88" ht="14.25" customHeight="1">
      <c r="A4351" s="414"/>
      <c r="B4351" s="226"/>
      <c r="C4351" s="227"/>
      <c r="D4351" s="224"/>
      <c r="E4351" s="224"/>
      <c r="F4351" s="224"/>
      <c r="G4351" s="224"/>
      <c r="H4351" s="224"/>
      <c r="I4351" s="232"/>
      <c r="J4351" s="224"/>
      <c r="K4351" s="224"/>
      <c r="L4351" s="224"/>
      <c r="M4351" s="233"/>
      <c r="N4351" s="224"/>
      <c r="P4351" s="224"/>
      <c r="Q4351" s="225"/>
      <c r="R4351" s="154"/>
      <c r="S4351" s="154"/>
      <c r="T4351" s="154"/>
      <c r="U4351" s="236"/>
      <c r="V4351" s="225"/>
      <c r="W4351" s="246"/>
      <c r="X4351" s="230"/>
      <c r="Y4351" s="257"/>
      <c r="Z4351" s="249"/>
      <c r="AA4351" s="249"/>
      <c r="AB4351" s="230"/>
      <c r="AC4351" s="230"/>
      <c r="AD4351" s="230"/>
      <c r="AE4351" s="251"/>
      <c r="AF4351" s="246"/>
      <c r="AG4351" s="236"/>
      <c r="AH4351" s="253"/>
      <c r="AI4351" s="230"/>
      <c r="AJ4351" s="230"/>
      <c r="AK4351" s="230"/>
      <c r="AL4351" s="230"/>
      <c r="AM4351" s="230"/>
      <c r="AN4351" s="230"/>
      <c r="AO4351" s="230"/>
      <c r="AP4351" s="230"/>
      <c r="AQ4351" s="230"/>
      <c r="AR4351" s="249"/>
      <c r="AS4351" s="230"/>
      <c r="AT4351" s="230"/>
      <c r="AU4351" s="230"/>
      <c r="AV4351" s="230"/>
      <c r="AW4351" s="230"/>
      <c r="AX4351" s="230"/>
      <c r="AY4351" s="230"/>
      <c r="AZ4351" s="230"/>
      <c r="BA4351" s="230"/>
      <c r="BB4351" s="230"/>
      <c r="BC4351" s="230"/>
      <c r="BD4351" s="230"/>
      <c r="BE4351" s="230"/>
      <c r="BF4351" s="230"/>
      <c r="BG4351" s="230"/>
      <c r="BH4351" s="230"/>
      <c r="BI4351" s="230"/>
      <c r="BJ4351" s="230"/>
      <c r="BK4351" s="230"/>
      <c r="BL4351" s="230"/>
      <c r="BM4351" s="230"/>
      <c r="BN4351" s="230"/>
      <c r="BO4351" s="230"/>
      <c r="BP4351" s="230"/>
      <c r="BQ4351" s="230"/>
      <c r="BR4351" s="230"/>
      <c r="BS4351" s="230"/>
      <c r="BT4351" s="230"/>
      <c r="BU4351" s="230"/>
      <c r="BV4351" s="230"/>
      <c r="BW4351" s="230"/>
      <c r="BX4351" s="230"/>
      <c r="BY4351" s="230"/>
      <c r="BZ4351" s="230"/>
      <c r="CA4351" s="230"/>
      <c r="CB4351" s="230"/>
      <c r="CC4351" s="230"/>
      <c r="CD4351" s="230"/>
      <c r="CE4351" s="230"/>
      <c r="CF4351" s="230"/>
      <c r="CG4351" s="230"/>
      <c r="CH4351" s="230"/>
      <c r="CI4351" s="230"/>
      <c r="CJ4351" s="230"/>
    </row>
    <row r="4352" spans="1:88" ht="14.25" customHeight="1">
      <c r="A4352" s="414"/>
      <c r="B4352" s="226"/>
      <c r="C4352" s="227"/>
      <c r="D4352" s="224"/>
      <c r="E4352" s="224"/>
      <c r="F4352" s="224"/>
      <c r="G4352" s="224"/>
      <c r="H4352" s="224"/>
      <c r="I4352" s="232"/>
      <c r="J4352" s="224"/>
      <c r="K4352" s="224"/>
      <c r="L4352" s="224"/>
      <c r="M4352" s="233"/>
      <c r="N4352" s="224"/>
      <c r="P4352" s="224"/>
      <c r="Q4352" s="225"/>
      <c r="R4352" s="154"/>
      <c r="S4352" s="154"/>
      <c r="T4352" s="154"/>
      <c r="U4352" s="236"/>
      <c r="V4352" s="225"/>
      <c r="W4352" s="246"/>
      <c r="X4352" s="230"/>
      <c r="Y4352" s="257"/>
      <c r="Z4352" s="249"/>
      <c r="AA4352" s="249"/>
      <c r="AB4352" s="230"/>
      <c r="AC4352" s="230"/>
      <c r="AD4352" s="230"/>
      <c r="AE4352" s="251"/>
      <c r="AF4352" s="246"/>
      <c r="AG4352" s="236"/>
      <c r="AH4352" s="253"/>
      <c r="AI4352" s="230"/>
      <c r="AJ4352" s="230"/>
      <c r="AK4352" s="230"/>
      <c r="AL4352" s="230"/>
      <c r="AM4352" s="230"/>
      <c r="AN4352" s="230"/>
      <c r="AO4352" s="230"/>
      <c r="AP4352" s="230"/>
      <c r="AQ4352" s="230"/>
      <c r="AR4352" s="249"/>
      <c r="AS4352" s="230"/>
      <c r="AT4352" s="230"/>
      <c r="AU4352" s="230"/>
      <c r="AV4352" s="230"/>
      <c r="AW4352" s="230"/>
      <c r="AX4352" s="230"/>
      <c r="AY4352" s="230"/>
      <c r="AZ4352" s="230"/>
      <c r="BA4352" s="230"/>
      <c r="BB4352" s="230"/>
      <c r="BC4352" s="230"/>
      <c r="BD4352" s="230"/>
      <c r="BE4352" s="230"/>
      <c r="BF4352" s="230"/>
      <c r="BG4352" s="230"/>
      <c r="BH4352" s="230"/>
      <c r="BI4352" s="230"/>
      <c r="BJ4352" s="230"/>
      <c r="BK4352" s="230"/>
      <c r="BL4352" s="230"/>
      <c r="BM4352" s="230"/>
      <c r="BN4352" s="230"/>
      <c r="BO4352" s="230"/>
      <c r="BP4352" s="230"/>
      <c r="BQ4352" s="230"/>
      <c r="BR4352" s="230"/>
      <c r="BS4352" s="230"/>
      <c r="BT4352" s="230"/>
      <c r="BU4352" s="230"/>
      <c r="BV4352" s="230"/>
      <c r="BW4352" s="230"/>
      <c r="BX4352" s="230"/>
      <c r="BY4352" s="230"/>
      <c r="BZ4352" s="230"/>
      <c r="CA4352" s="230"/>
      <c r="CB4352" s="230"/>
      <c r="CC4352" s="230"/>
      <c r="CD4352" s="230"/>
      <c r="CE4352" s="230"/>
      <c r="CF4352" s="230"/>
      <c r="CG4352" s="230"/>
      <c r="CH4352" s="230"/>
      <c r="CI4352" s="230"/>
      <c r="CJ4352" s="230"/>
    </row>
    <row r="4353" spans="1:88" ht="14.25" customHeight="1">
      <c r="A4353" s="414"/>
      <c r="B4353" s="226"/>
      <c r="C4353" s="227"/>
      <c r="D4353" s="224"/>
      <c r="E4353" s="224"/>
      <c r="F4353" s="224"/>
      <c r="G4353" s="224"/>
      <c r="H4353" s="224"/>
      <c r="I4353" s="232"/>
      <c r="J4353" s="224"/>
      <c r="K4353" s="224"/>
      <c r="L4353" s="224"/>
      <c r="M4353" s="233"/>
      <c r="N4353" s="224"/>
      <c r="P4353" s="224"/>
      <c r="Q4353" s="225"/>
      <c r="R4353" s="154"/>
      <c r="S4353" s="154"/>
      <c r="T4353" s="154"/>
      <c r="U4353" s="236"/>
      <c r="V4353" s="225"/>
      <c r="W4353" s="246"/>
      <c r="X4353" s="230"/>
      <c r="Y4353" s="257"/>
      <c r="Z4353" s="249"/>
      <c r="AA4353" s="249"/>
      <c r="AB4353" s="230"/>
      <c r="AC4353" s="230"/>
      <c r="AD4353" s="230"/>
      <c r="AE4353" s="251"/>
      <c r="AF4353" s="246"/>
      <c r="AG4353" s="236"/>
      <c r="AH4353" s="253"/>
      <c r="AI4353" s="230"/>
      <c r="AJ4353" s="230"/>
      <c r="AK4353" s="230"/>
      <c r="AL4353" s="230"/>
      <c r="AM4353" s="230"/>
      <c r="AN4353" s="230"/>
      <c r="AO4353" s="230"/>
      <c r="AP4353" s="230"/>
      <c r="AQ4353" s="230"/>
      <c r="AR4353" s="249"/>
      <c r="AS4353" s="230"/>
      <c r="AT4353" s="230"/>
      <c r="AU4353" s="230"/>
      <c r="AV4353" s="230"/>
      <c r="AW4353" s="230"/>
      <c r="AX4353" s="230"/>
      <c r="AY4353" s="230"/>
      <c r="AZ4353" s="230"/>
      <c r="BA4353" s="230"/>
      <c r="BB4353" s="230"/>
      <c r="BC4353" s="230"/>
      <c r="BD4353" s="230"/>
      <c r="BE4353" s="230"/>
      <c r="BF4353" s="230"/>
      <c r="BG4353" s="230"/>
      <c r="BH4353" s="230"/>
      <c r="BI4353" s="230"/>
      <c r="BJ4353" s="230"/>
      <c r="BK4353" s="230"/>
      <c r="BL4353" s="230"/>
      <c r="BM4353" s="230"/>
      <c r="BN4353" s="230"/>
      <c r="BO4353" s="230"/>
      <c r="BP4353" s="230"/>
      <c r="BQ4353" s="230"/>
      <c r="BR4353" s="230"/>
      <c r="BS4353" s="230"/>
      <c r="BT4353" s="230"/>
      <c r="BU4353" s="230"/>
      <c r="BV4353" s="230"/>
      <c r="BW4353" s="230"/>
      <c r="BX4353" s="230"/>
      <c r="BY4353" s="230"/>
      <c r="BZ4353" s="230"/>
      <c r="CA4353" s="230"/>
      <c r="CB4353" s="230"/>
      <c r="CC4353" s="230"/>
      <c r="CD4353" s="230"/>
      <c r="CE4353" s="230"/>
      <c r="CF4353" s="230"/>
      <c r="CG4353" s="230"/>
      <c r="CH4353" s="230"/>
      <c r="CI4353" s="230"/>
      <c r="CJ4353" s="230"/>
    </row>
    <row r="4354" spans="1:88" ht="14.25" customHeight="1">
      <c r="A4354" s="414"/>
      <c r="B4354" s="226"/>
      <c r="C4354" s="227"/>
      <c r="D4354" s="224"/>
      <c r="E4354" s="224"/>
      <c r="F4354" s="224"/>
      <c r="G4354" s="224"/>
      <c r="H4354" s="224"/>
      <c r="I4354" s="232"/>
      <c r="J4354" s="224"/>
      <c r="K4354" s="224"/>
      <c r="L4354" s="224"/>
      <c r="M4354" s="233"/>
      <c r="N4354" s="224"/>
      <c r="P4354" s="224"/>
      <c r="Q4354" s="225"/>
      <c r="R4354" s="154"/>
      <c r="S4354" s="154"/>
      <c r="T4354" s="154"/>
      <c r="U4354" s="236"/>
      <c r="V4354" s="225"/>
      <c r="W4354" s="246"/>
      <c r="X4354" s="230"/>
      <c r="Y4354" s="257"/>
      <c r="Z4354" s="249"/>
      <c r="AA4354" s="249"/>
      <c r="AB4354" s="230"/>
      <c r="AC4354" s="230"/>
      <c r="AD4354" s="230"/>
      <c r="AE4354" s="251"/>
      <c r="AF4354" s="246"/>
      <c r="AG4354" s="236"/>
      <c r="AH4354" s="253"/>
      <c r="AI4354" s="230"/>
      <c r="AJ4354" s="230"/>
      <c r="AK4354" s="230"/>
      <c r="AL4354" s="230"/>
      <c r="AM4354" s="230"/>
      <c r="AN4354" s="230"/>
      <c r="AO4354" s="230"/>
      <c r="AP4354" s="230"/>
      <c r="AQ4354" s="230"/>
      <c r="AR4354" s="249"/>
      <c r="AS4354" s="230"/>
      <c r="AT4354" s="230"/>
      <c r="AU4354" s="230"/>
      <c r="AV4354" s="230"/>
      <c r="AW4354" s="230"/>
      <c r="AX4354" s="230"/>
      <c r="AY4354" s="230"/>
      <c r="AZ4354" s="230"/>
      <c r="BA4354" s="230"/>
      <c r="BB4354" s="230"/>
      <c r="BC4354" s="230"/>
      <c r="BD4354" s="230"/>
      <c r="BE4354" s="230"/>
      <c r="BF4354" s="230"/>
      <c r="BG4354" s="230"/>
      <c r="BH4354" s="230"/>
      <c r="BI4354" s="230"/>
      <c r="BJ4354" s="230"/>
      <c r="BK4354" s="230"/>
      <c r="BL4354" s="230"/>
      <c r="BM4354" s="230"/>
      <c r="BN4354" s="230"/>
      <c r="BO4354" s="230"/>
      <c r="BP4354" s="230"/>
      <c r="BQ4354" s="230"/>
      <c r="BR4354" s="230"/>
      <c r="BS4354" s="230"/>
      <c r="BT4354" s="230"/>
      <c r="BU4354" s="230"/>
      <c r="BV4354" s="230"/>
      <c r="BW4354" s="230"/>
      <c r="BX4354" s="230"/>
      <c r="BY4354" s="230"/>
      <c r="BZ4354" s="230"/>
      <c r="CA4354" s="230"/>
      <c r="CB4354" s="230"/>
      <c r="CC4354" s="230"/>
      <c r="CD4354" s="230"/>
      <c r="CE4354" s="230"/>
      <c r="CF4354" s="230"/>
      <c r="CG4354" s="230"/>
      <c r="CH4354" s="230"/>
      <c r="CI4354" s="230"/>
      <c r="CJ4354" s="230"/>
    </row>
    <row r="4355" spans="1:88" ht="14.25" customHeight="1">
      <c r="A4355" s="414"/>
      <c r="B4355" s="226"/>
      <c r="C4355" s="227"/>
      <c r="D4355" s="224"/>
      <c r="E4355" s="224"/>
      <c r="F4355" s="224"/>
      <c r="G4355" s="224"/>
      <c r="H4355" s="224"/>
      <c r="I4355" s="232"/>
      <c r="J4355" s="224"/>
      <c r="K4355" s="224"/>
      <c r="L4355" s="224"/>
      <c r="M4355" s="233"/>
      <c r="N4355" s="224"/>
      <c r="P4355" s="224"/>
      <c r="Q4355" s="225"/>
      <c r="R4355" s="154"/>
      <c r="S4355" s="154"/>
      <c r="T4355" s="154"/>
      <c r="U4355" s="236"/>
      <c r="V4355" s="225"/>
      <c r="W4355" s="246"/>
      <c r="X4355" s="230"/>
      <c r="Y4355" s="257"/>
      <c r="Z4355" s="249"/>
      <c r="AA4355" s="249"/>
      <c r="AB4355" s="230"/>
      <c r="AC4355" s="230"/>
      <c r="AD4355" s="230"/>
      <c r="AE4355" s="251"/>
      <c r="AF4355" s="246"/>
      <c r="AG4355" s="236"/>
      <c r="AH4355" s="253"/>
      <c r="AI4355" s="230"/>
      <c r="AJ4355" s="230"/>
      <c r="AK4355" s="230"/>
      <c r="AL4355" s="230"/>
      <c r="AM4355" s="230"/>
      <c r="AN4355" s="230"/>
      <c r="AO4355" s="230"/>
      <c r="AP4355" s="230"/>
      <c r="AQ4355" s="230"/>
      <c r="AR4355" s="249"/>
      <c r="AS4355" s="230"/>
      <c r="AT4355" s="230"/>
      <c r="AU4355" s="230"/>
      <c r="AV4355" s="230"/>
      <c r="AW4355" s="230"/>
      <c r="AX4355" s="230"/>
      <c r="AY4355" s="230"/>
      <c r="AZ4355" s="230"/>
      <c r="BA4355" s="230"/>
      <c r="BB4355" s="230"/>
      <c r="BC4355" s="230"/>
      <c r="BD4355" s="230"/>
      <c r="BE4355" s="230"/>
      <c r="BF4355" s="230"/>
      <c r="BG4355" s="230"/>
      <c r="BH4355" s="230"/>
      <c r="BI4355" s="230"/>
      <c r="BJ4355" s="230"/>
      <c r="BK4355" s="230"/>
      <c r="BL4355" s="230"/>
      <c r="BM4355" s="230"/>
      <c r="BN4355" s="230"/>
      <c r="BO4355" s="230"/>
      <c r="BP4355" s="230"/>
      <c r="BQ4355" s="230"/>
      <c r="BR4355" s="230"/>
      <c r="BS4355" s="230"/>
      <c r="BT4355" s="230"/>
      <c r="BU4355" s="230"/>
      <c r="BV4355" s="230"/>
      <c r="BW4355" s="230"/>
      <c r="BX4355" s="230"/>
      <c r="BY4355" s="230"/>
      <c r="BZ4355" s="230"/>
      <c r="CA4355" s="230"/>
      <c r="CB4355" s="230"/>
      <c r="CC4355" s="230"/>
      <c r="CD4355" s="230"/>
      <c r="CE4355" s="230"/>
      <c r="CF4355" s="230"/>
      <c r="CG4355" s="230"/>
      <c r="CH4355" s="230"/>
      <c r="CI4355" s="230"/>
      <c r="CJ4355" s="230"/>
    </row>
    <row r="4356" spans="1:88" ht="14.25" customHeight="1">
      <c r="A4356" s="414"/>
      <c r="B4356" s="226"/>
      <c r="C4356" s="227"/>
      <c r="D4356" s="224"/>
      <c r="E4356" s="224"/>
      <c r="F4356" s="224"/>
      <c r="G4356" s="224"/>
      <c r="H4356" s="224"/>
      <c r="I4356" s="232"/>
      <c r="J4356" s="224"/>
      <c r="K4356" s="224"/>
      <c r="L4356" s="224"/>
      <c r="M4356" s="233"/>
      <c r="N4356" s="224"/>
      <c r="P4356" s="224"/>
      <c r="Q4356" s="225"/>
      <c r="R4356" s="154"/>
      <c r="S4356" s="154"/>
      <c r="T4356" s="154"/>
      <c r="U4356" s="236"/>
      <c r="V4356" s="225"/>
      <c r="W4356" s="246"/>
      <c r="X4356" s="230"/>
      <c r="Y4356" s="257"/>
      <c r="Z4356" s="249"/>
      <c r="AA4356" s="249"/>
      <c r="AB4356" s="230"/>
      <c r="AC4356" s="230"/>
      <c r="AD4356" s="230"/>
      <c r="AE4356" s="251"/>
      <c r="AF4356" s="246"/>
      <c r="AG4356" s="236"/>
      <c r="AH4356" s="253"/>
      <c r="AI4356" s="230"/>
      <c r="AJ4356" s="230"/>
      <c r="AK4356" s="230"/>
      <c r="AL4356" s="230"/>
      <c r="AM4356" s="230"/>
      <c r="AN4356" s="230"/>
      <c r="AO4356" s="230"/>
      <c r="AP4356" s="230"/>
      <c r="AQ4356" s="230"/>
      <c r="AR4356" s="249"/>
      <c r="AS4356" s="230"/>
      <c r="AT4356" s="230"/>
      <c r="AU4356" s="230"/>
      <c r="AV4356" s="230"/>
      <c r="AW4356" s="230"/>
      <c r="AX4356" s="230"/>
      <c r="AY4356" s="230"/>
      <c r="AZ4356" s="230"/>
      <c r="BA4356" s="230"/>
      <c r="BB4356" s="230"/>
      <c r="BC4356" s="230"/>
      <c r="BD4356" s="230"/>
      <c r="BE4356" s="230"/>
      <c r="BF4356" s="230"/>
      <c r="BG4356" s="230"/>
      <c r="BH4356" s="230"/>
      <c r="BI4356" s="230"/>
      <c r="BJ4356" s="230"/>
      <c r="BK4356" s="230"/>
      <c r="BL4356" s="230"/>
      <c r="BM4356" s="230"/>
      <c r="BN4356" s="230"/>
      <c r="BO4356" s="230"/>
      <c r="BP4356" s="230"/>
      <c r="BQ4356" s="230"/>
      <c r="BR4356" s="230"/>
      <c r="BS4356" s="230"/>
      <c r="BT4356" s="230"/>
      <c r="BU4356" s="230"/>
      <c r="BV4356" s="230"/>
      <c r="BW4356" s="230"/>
      <c r="BX4356" s="230"/>
      <c r="BY4356" s="230"/>
      <c r="BZ4356" s="230"/>
      <c r="CA4356" s="230"/>
      <c r="CB4356" s="230"/>
      <c r="CC4356" s="230"/>
      <c r="CD4356" s="230"/>
      <c r="CE4356" s="230"/>
      <c r="CF4356" s="230"/>
      <c r="CG4356" s="230"/>
      <c r="CH4356" s="230"/>
      <c r="CI4356" s="230"/>
      <c r="CJ4356" s="230"/>
    </row>
    <row r="4357" spans="1:88" ht="14.25" customHeight="1">
      <c r="A4357" s="414"/>
      <c r="B4357" s="226"/>
      <c r="C4357" s="227"/>
      <c r="D4357" s="224"/>
      <c r="E4357" s="224"/>
      <c r="F4357" s="224"/>
      <c r="G4357" s="224"/>
      <c r="H4357" s="224"/>
      <c r="I4357" s="232"/>
      <c r="J4357" s="224"/>
      <c r="K4357" s="224"/>
      <c r="L4357" s="224"/>
      <c r="M4357" s="233"/>
      <c r="N4357" s="224"/>
      <c r="P4357" s="224"/>
      <c r="Q4357" s="225"/>
      <c r="R4357" s="154"/>
      <c r="S4357" s="154"/>
      <c r="T4357" s="154"/>
      <c r="U4357" s="236"/>
      <c r="V4357" s="225"/>
      <c r="W4357" s="246"/>
      <c r="X4357" s="230"/>
      <c r="Y4357" s="257"/>
      <c r="Z4357" s="249"/>
      <c r="AA4357" s="249"/>
      <c r="AB4357" s="230"/>
      <c r="AC4357" s="230"/>
      <c r="AD4357" s="230"/>
      <c r="AE4357" s="251"/>
      <c r="AF4357" s="246"/>
      <c r="AG4357" s="236"/>
      <c r="AH4357" s="253"/>
      <c r="AI4357" s="230"/>
      <c r="AJ4357" s="230"/>
      <c r="AK4357" s="230"/>
      <c r="AL4357" s="230"/>
      <c r="AM4357" s="230"/>
      <c r="AN4357" s="230"/>
      <c r="AO4357" s="230"/>
      <c r="AP4357" s="230"/>
      <c r="AQ4357" s="230"/>
      <c r="AR4357" s="249"/>
      <c r="AS4357" s="230"/>
      <c r="AT4357" s="230"/>
      <c r="AU4357" s="230"/>
      <c r="AV4357" s="230"/>
      <c r="AW4357" s="230"/>
      <c r="AX4357" s="230"/>
      <c r="AY4357" s="230"/>
      <c r="AZ4357" s="230"/>
      <c r="BA4357" s="230"/>
      <c r="BB4357" s="230"/>
      <c r="BC4357" s="230"/>
      <c r="BD4357" s="230"/>
      <c r="BE4357" s="230"/>
      <c r="BF4357" s="230"/>
      <c r="BG4357" s="230"/>
      <c r="BH4357" s="230"/>
      <c r="BI4357" s="230"/>
      <c r="BJ4357" s="230"/>
      <c r="BK4357" s="230"/>
      <c r="BL4357" s="230"/>
      <c r="BM4357" s="230"/>
      <c r="BN4357" s="230"/>
      <c r="BO4357" s="230"/>
      <c r="BP4357" s="230"/>
      <c r="BQ4357" s="230"/>
      <c r="BR4357" s="230"/>
      <c r="BS4357" s="230"/>
      <c r="BT4357" s="230"/>
      <c r="BU4357" s="230"/>
      <c r="BV4357" s="230"/>
      <c r="BW4357" s="230"/>
      <c r="BX4357" s="230"/>
      <c r="BY4357" s="230"/>
      <c r="BZ4357" s="230"/>
      <c r="CA4357" s="230"/>
      <c r="CB4357" s="230"/>
      <c r="CC4357" s="230"/>
      <c r="CD4357" s="230"/>
      <c r="CE4357" s="230"/>
      <c r="CF4357" s="230"/>
      <c r="CG4357" s="230"/>
      <c r="CH4357" s="230"/>
      <c r="CI4357" s="230"/>
      <c r="CJ4357" s="230"/>
    </row>
    <row r="4358" spans="1:88" ht="14.25" customHeight="1">
      <c r="A4358" s="414"/>
      <c r="B4358" s="226"/>
      <c r="C4358" s="227"/>
      <c r="D4358" s="224"/>
      <c r="E4358" s="224"/>
      <c r="F4358" s="224"/>
      <c r="G4358" s="224"/>
      <c r="H4358" s="224"/>
      <c r="I4358" s="232"/>
      <c r="J4358" s="224"/>
      <c r="K4358" s="224"/>
      <c r="L4358" s="224"/>
      <c r="M4358" s="233"/>
      <c r="N4358" s="224"/>
      <c r="P4358" s="224"/>
      <c r="Q4358" s="225"/>
      <c r="R4358" s="154"/>
      <c r="S4358" s="154"/>
      <c r="T4358" s="154"/>
      <c r="U4358" s="236"/>
      <c r="V4358" s="225"/>
      <c r="W4358" s="246"/>
      <c r="X4358" s="230"/>
      <c r="Y4358" s="257"/>
      <c r="Z4358" s="249"/>
      <c r="AA4358" s="249"/>
      <c r="AB4358" s="230"/>
      <c r="AC4358" s="230"/>
      <c r="AD4358" s="230"/>
      <c r="AE4358" s="251"/>
      <c r="AF4358" s="246"/>
      <c r="AG4358" s="236"/>
      <c r="AH4358" s="253"/>
      <c r="AI4358" s="230"/>
      <c r="AJ4358" s="230"/>
      <c r="AK4358" s="230"/>
      <c r="AL4358" s="230"/>
      <c r="AM4358" s="230"/>
      <c r="AN4358" s="230"/>
      <c r="AO4358" s="230"/>
      <c r="AP4358" s="230"/>
      <c r="AQ4358" s="230"/>
      <c r="AR4358" s="249"/>
      <c r="AS4358" s="230"/>
      <c r="AT4358" s="230"/>
      <c r="AU4358" s="230"/>
      <c r="AV4358" s="230"/>
      <c r="AW4358" s="230"/>
      <c r="AX4358" s="230"/>
      <c r="AY4358" s="230"/>
      <c r="AZ4358" s="230"/>
      <c r="BA4358" s="230"/>
      <c r="BB4358" s="230"/>
      <c r="BC4358" s="230"/>
      <c r="BD4358" s="230"/>
      <c r="BE4358" s="230"/>
      <c r="BF4358" s="230"/>
      <c r="BG4358" s="230"/>
      <c r="BH4358" s="230"/>
      <c r="BI4358" s="230"/>
      <c r="BJ4358" s="230"/>
      <c r="BK4358" s="230"/>
      <c r="BL4358" s="230"/>
      <c r="BM4358" s="230"/>
      <c r="BN4358" s="230"/>
      <c r="BO4358" s="230"/>
      <c r="BP4358" s="230"/>
      <c r="BQ4358" s="230"/>
      <c r="BR4358" s="230"/>
      <c r="BS4358" s="230"/>
      <c r="BT4358" s="230"/>
      <c r="BU4358" s="230"/>
      <c r="BV4358" s="230"/>
      <c r="BW4358" s="230"/>
      <c r="BX4358" s="230"/>
      <c r="BY4358" s="230"/>
      <c r="BZ4358" s="230"/>
      <c r="CA4358" s="230"/>
      <c r="CB4358" s="230"/>
      <c r="CC4358" s="230"/>
      <c r="CD4358" s="230"/>
      <c r="CE4358" s="230"/>
      <c r="CF4358" s="230"/>
      <c r="CG4358" s="230"/>
      <c r="CH4358" s="230"/>
      <c r="CI4358" s="230"/>
      <c r="CJ4358" s="230"/>
    </row>
    <row r="4359" spans="1:88" ht="14.25" customHeight="1">
      <c r="A4359" s="414"/>
      <c r="B4359" s="226"/>
      <c r="C4359" s="227"/>
      <c r="D4359" s="224"/>
      <c r="E4359" s="224"/>
      <c r="F4359" s="224"/>
      <c r="G4359" s="224"/>
      <c r="H4359" s="224"/>
      <c r="I4359" s="232"/>
      <c r="J4359" s="224"/>
      <c r="K4359" s="224"/>
      <c r="L4359" s="224"/>
      <c r="M4359" s="233"/>
      <c r="N4359" s="224"/>
      <c r="P4359" s="224"/>
      <c r="Q4359" s="225"/>
      <c r="R4359" s="154"/>
      <c r="S4359" s="154"/>
      <c r="T4359" s="154"/>
      <c r="U4359" s="236"/>
      <c r="V4359" s="225"/>
      <c r="W4359" s="246"/>
      <c r="X4359" s="230"/>
      <c r="Y4359" s="257"/>
      <c r="Z4359" s="249"/>
      <c r="AA4359" s="249"/>
      <c r="AB4359" s="230"/>
      <c r="AC4359" s="230"/>
      <c r="AD4359" s="230"/>
      <c r="AE4359" s="251"/>
      <c r="AF4359" s="246"/>
      <c r="AG4359" s="236"/>
      <c r="AH4359" s="253"/>
      <c r="AI4359" s="230"/>
      <c r="AJ4359" s="230"/>
      <c r="AK4359" s="230"/>
      <c r="AL4359" s="230"/>
      <c r="AM4359" s="230"/>
      <c r="AN4359" s="230"/>
      <c r="AO4359" s="230"/>
      <c r="AP4359" s="230"/>
      <c r="AQ4359" s="230"/>
      <c r="AR4359" s="249"/>
      <c r="AS4359" s="230"/>
      <c r="AT4359" s="230"/>
      <c r="AU4359" s="230"/>
      <c r="AV4359" s="230"/>
      <c r="AW4359" s="230"/>
      <c r="AX4359" s="230"/>
      <c r="AY4359" s="230"/>
      <c r="AZ4359" s="230"/>
      <c r="BA4359" s="230"/>
      <c r="BB4359" s="230"/>
      <c r="BC4359" s="230"/>
      <c r="BD4359" s="230"/>
      <c r="BE4359" s="230"/>
      <c r="BF4359" s="230"/>
      <c r="BG4359" s="230"/>
      <c r="BH4359" s="230"/>
      <c r="BI4359" s="230"/>
      <c r="BJ4359" s="230"/>
      <c r="BK4359" s="230"/>
      <c r="BL4359" s="230"/>
      <c r="BM4359" s="230"/>
      <c r="BN4359" s="230"/>
      <c r="BO4359" s="230"/>
      <c r="BP4359" s="230"/>
      <c r="BQ4359" s="230"/>
      <c r="BR4359" s="230"/>
      <c r="BS4359" s="230"/>
      <c r="BT4359" s="230"/>
      <c r="BU4359" s="230"/>
      <c r="BV4359" s="230"/>
      <c r="BW4359" s="230"/>
      <c r="BX4359" s="230"/>
      <c r="BY4359" s="230"/>
      <c r="BZ4359" s="230"/>
      <c r="CA4359" s="230"/>
      <c r="CB4359" s="230"/>
      <c r="CC4359" s="230"/>
      <c r="CD4359" s="230"/>
      <c r="CE4359" s="230"/>
      <c r="CF4359" s="230"/>
      <c r="CG4359" s="230"/>
      <c r="CH4359" s="230"/>
      <c r="CI4359" s="230"/>
      <c r="CJ4359" s="230"/>
    </row>
    <row r="4360" spans="1:88" ht="14.25" customHeight="1">
      <c r="A4360" s="414"/>
      <c r="B4360" s="226"/>
      <c r="C4360" s="227"/>
      <c r="D4360" s="224"/>
      <c r="E4360" s="224"/>
      <c r="F4360" s="224"/>
      <c r="G4360" s="224"/>
      <c r="H4360" s="224"/>
      <c r="I4360" s="232"/>
      <c r="J4360" s="224"/>
      <c r="K4360" s="224"/>
      <c r="L4360" s="224"/>
      <c r="M4360" s="233"/>
      <c r="N4360" s="224"/>
      <c r="P4360" s="224"/>
      <c r="Q4360" s="225"/>
      <c r="R4360" s="154"/>
      <c r="S4360" s="154"/>
      <c r="T4360" s="154"/>
      <c r="U4360" s="236"/>
      <c r="V4360" s="225"/>
      <c r="W4360" s="246"/>
      <c r="X4360" s="230"/>
      <c r="Y4360" s="257"/>
      <c r="Z4360" s="249"/>
      <c r="AA4360" s="249"/>
      <c r="AB4360" s="230"/>
      <c r="AC4360" s="230"/>
      <c r="AD4360" s="230"/>
      <c r="AE4360" s="251"/>
      <c r="AF4360" s="246"/>
      <c r="AG4360" s="236"/>
      <c r="AH4360" s="253"/>
      <c r="AI4360" s="230"/>
      <c r="AJ4360" s="230"/>
      <c r="AK4360" s="230"/>
      <c r="AL4360" s="230"/>
      <c r="AM4360" s="230"/>
      <c r="AN4360" s="230"/>
      <c r="AO4360" s="230"/>
      <c r="AP4360" s="230"/>
      <c r="AQ4360" s="230"/>
      <c r="AR4360" s="249"/>
      <c r="AS4360" s="230"/>
      <c r="AT4360" s="230"/>
      <c r="AU4360" s="230"/>
      <c r="AV4360" s="230"/>
      <c r="AW4360" s="230"/>
      <c r="AX4360" s="230"/>
      <c r="AY4360" s="230"/>
      <c r="AZ4360" s="230"/>
      <c r="BA4360" s="230"/>
      <c r="BB4360" s="230"/>
      <c r="BC4360" s="230"/>
      <c r="BD4360" s="230"/>
      <c r="BE4360" s="230"/>
      <c r="BF4360" s="230"/>
      <c r="BG4360" s="230"/>
      <c r="BH4360" s="230"/>
      <c r="BI4360" s="230"/>
      <c r="BJ4360" s="230"/>
      <c r="BK4360" s="230"/>
      <c r="BL4360" s="230"/>
      <c r="BM4360" s="230"/>
      <c r="BN4360" s="230"/>
      <c r="BO4360" s="230"/>
      <c r="BP4360" s="230"/>
      <c r="BQ4360" s="230"/>
      <c r="BR4360" s="230"/>
      <c r="BS4360" s="230"/>
      <c r="BT4360" s="230"/>
      <c r="BU4360" s="230"/>
      <c r="BV4360" s="230"/>
      <c r="BW4360" s="230"/>
      <c r="BX4360" s="230"/>
      <c r="BY4360" s="230"/>
      <c r="BZ4360" s="230"/>
      <c r="CA4360" s="230"/>
      <c r="CB4360" s="230"/>
      <c r="CC4360" s="230"/>
      <c r="CD4360" s="230"/>
      <c r="CE4360" s="230"/>
      <c r="CF4360" s="230"/>
      <c r="CG4360" s="230"/>
      <c r="CH4360" s="230"/>
      <c r="CI4360" s="230"/>
      <c r="CJ4360" s="230"/>
    </row>
    <row r="4361" spans="1:88" ht="14.25" customHeight="1">
      <c r="A4361" s="414"/>
      <c r="B4361" s="226"/>
      <c r="C4361" s="227"/>
      <c r="D4361" s="224"/>
      <c r="E4361" s="224"/>
      <c r="F4361" s="224"/>
      <c r="G4361" s="224"/>
      <c r="H4361" s="224"/>
      <c r="I4361" s="232"/>
      <c r="J4361" s="224"/>
      <c r="K4361" s="224"/>
      <c r="L4361" s="224"/>
      <c r="M4361" s="233"/>
      <c r="N4361" s="224"/>
      <c r="P4361" s="224"/>
      <c r="Q4361" s="225"/>
      <c r="R4361" s="154"/>
      <c r="S4361" s="154"/>
      <c r="T4361" s="154"/>
      <c r="U4361" s="236"/>
      <c r="V4361" s="225"/>
      <c r="W4361" s="246"/>
      <c r="X4361" s="230"/>
      <c r="Y4361" s="257"/>
      <c r="Z4361" s="249"/>
      <c r="AA4361" s="249"/>
      <c r="AB4361" s="230"/>
      <c r="AC4361" s="230"/>
      <c r="AD4361" s="230"/>
      <c r="AE4361" s="251"/>
      <c r="AF4361" s="246"/>
      <c r="AG4361" s="236"/>
      <c r="AH4361" s="253"/>
      <c r="AI4361" s="230"/>
      <c r="AJ4361" s="230"/>
      <c r="AK4361" s="230"/>
      <c r="AL4361" s="230"/>
      <c r="AM4361" s="230"/>
      <c r="AN4361" s="230"/>
      <c r="AO4361" s="230"/>
      <c r="AP4361" s="230"/>
      <c r="AQ4361" s="230"/>
      <c r="AR4361" s="249"/>
      <c r="AS4361" s="230"/>
      <c r="AT4361" s="230"/>
      <c r="AU4361" s="230"/>
      <c r="AV4361" s="230"/>
      <c r="AW4361" s="230"/>
      <c r="AX4361" s="230"/>
      <c r="AY4361" s="230"/>
      <c r="AZ4361" s="230"/>
      <c r="BA4361" s="230"/>
      <c r="BB4361" s="230"/>
      <c r="BC4361" s="230"/>
      <c r="BD4361" s="230"/>
      <c r="BE4361" s="230"/>
      <c r="BF4361" s="230"/>
      <c r="BG4361" s="230"/>
      <c r="BH4361" s="230"/>
      <c r="BI4361" s="230"/>
      <c r="BJ4361" s="230"/>
      <c r="BK4361" s="230"/>
      <c r="BL4361" s="230"/>
      <c r="BM4361" s="230"/>
      <c r="BN4361" s="230"/>
      <c r="BO4361" s="230"/>
      <c r="BP4361" s="230"/>
      <c r="BQ4361" s="230"/>
      <c r="BR4361" s="230"/>
      <c r="BS4361" s="230"/>
      <c r="BT4361" s="230"/>
      <c r="BU4361" s="230"/>
      <c r="BV4361" s="230"/>
      <c r="BW4361" s="230"/>
      <c r="BX4361" s="230"/>
      <c r="BY4361" s="230"/>
      <c r="BZ4361" s="230"/>
      <c r="CA4361" s="230"/>
      <c r="CB4361" s="230"/>
      <c r="CC4361" s="230"/>
      <c r="CD4361" s="230"/>
      <c r="CE4361" s="230"/>
      <c r="CF4361" s="230"/>
      <c r="CG4361" s="230"/>
      <c r="CH4361" s="230"/>
      <c r="CI4361" s="230"/>
      <c r="CJ4361" s="230"/>
    </row>
    <row r="4362" spans="1:88" ht="14.25" customHeight="1">
      <c r="A4362" s="414"/>
      <c r="B4362" s="226"/>
      <c r="C4362" s="227"/>
      <c r="D4362" s="224"/>
      <c r="E4362" s="224"/>
      <c r="F4362" s="224"/>
      <c r="G4362" s="224"/>
      <c r="H4362" s="224"/>
      <c r="I4362" s="232"/>
      <c r="J4362" s="224"/>
      <c r="K4362" s="224"/>
      <c r="L4362" s="224"/>
      <c r="M4362" s="233"/>
      <c r="N4362" s="224"/>
      <c r="P4362" s="224"/>
      <c r="Q4362" s="225"/>
      <c r="R4362" s="154"/>
      <c r="S4362" s="154"/>
      <c r="T4362" s="154"/>
      <c r="U4362" s="236"/>
      <c r="V4362" s="225"/>
      <c r="W4362" s="246"/>
      <c r="X4362" s="230"/>
      <c r="Y4362" s="257"/>
      <c r="Z4362" s="249"/>
      <c r="AA4362" s="249"/>
      <c r="AB4362" s="230"/>
      <c r="AC4362" s="230"/>
      <c r="AD4362" s="230"/>
      <c r="AE4362" s="251"/>
      <c r="AF4362" s="246"/>
      <c r="AG4362" s="236"/>
      <c r="AH4362" s="253"/>
      <c r="AI4362" s="230"/>
      <c r="AJ4362" s="230"/>
      <c r="AK4362" s="230"/>
      <c r="AL4362" s="230"/>
      <c r="AM4362" s="230"/>
      <c r="AN4362" s="230"/>
      <c r="AO4362" s="230"/>
      <c r="AP4362" s="230"/>
      <c r="AQ4362" s="230"/>
      <c r="AR4362" s="249"/>
      <c r="AS4362" s="230"/>
      <c r="AT4362" s="230"/>
      <c r="AU4362" s="230"/>
      <c r="AV4362" s="230"/>
      <c r="AW4362" s="230"/>
      <c r="AX4362" s="230"/>
      <c r="AY4362" s="230"/>
      <c r="AZ4362" s="230"/>
      <c r="BA4362" s="230"/>
      <c r="BB4362" s="230"/>
      <c r="BC4362" s="230"/>
      <c r="BD4362" s="230"/>
      <c r="BE4362" s="230"/>
      <c r="BF4362" s="230"/>
      <c r="BG4362" s="230"/>
      <c r="BH4362" s="230"/>
      <c r="BI4362" s="230"/>
      <c r="BJ4362" s="230"/>
      <c r="BK4362" s="230"/>
      <c r="BL4362" s="230"/>
      <c r="BM4362" s="230"/>
      <c r="BN4362" s="230"/>
      <c r="BO4362" s="230"/>
      <c r="BP4362" s="230"/>
      <c r="BQ4362" s="230"/>
      <c r="BR4362" s="230"/>
      <c r="BS4362" s="230"/>
      <c r="BT4362" s="230"/>
      <c r="BU4362" s="230"/>
      <c r="BV4362" s="230"/>
      <c r="BW4362" s="230"/>
      <c r="BX4362" s="230"/>
      <c r="BY4362" s="230"/>
      <c r="BZ4362" s="230"/>
      <c r="CA4362" s="230"/>
      <c r="CB4362" s="230"/>
      <c r="CC4362" s="230"/>
      <c r="CD4362" s="230"/>
      <c r="CE4362" s="230"/>
      <c r="CF4362" s="230"/>
      <c r="CG4362" s="230"/>
      <c r="CH4362" s="230"/>
      <c r="CI4362" s="230"/>
      <c r="CJ4362" s="230"/>
    </row>
    <row r="4363" spans="1:88" ht="14.25" customHeight="1">
      <c r="A4363" s="413"/>
      <c r="B4363" s="230"/>
      <c r="C4363" s="231"/>
      <c r="D4363" s="224"/>
      <c r="E4363" s="224"/>
      <c r="F4363" s="224"/>
      <c r="G4363" s="224"/>
      <c r="H4363" s="224"/>
      <c r="I4363" s="232"/>
      <c r="J4363" s="224"/>
      <c r="K4363" s="224"/>
      <c r="L4363" s="224"/>
      <c r="M4363" s="233"/>
      <c r="N4363" s="224"/>
      <c r="P4363" s="224"/>
      <c r="Q4363" s="225"/>
      <c r="R4363" s="154"/>
      <c r="S4363" s="154"/>
      <c r="T4363" s="154"/>
      <c r="U4363" s="236"/>
      <c r="V4363" s="225"/>
      <c r="W4363" s="246"/>
      <c r="X4363" s="230"/>
      <c r="Y4363" s="257"/>
      <c r="Z4363" s="249"/>
      <c r="AA4363" s="249"/>
      <c r="AB4363" s="230"/>
      <c r="AC4363" s="230"/>
      <c r="AD4363" s="230"/>
      <c r="AE4363" s="251"/>
      <c r="AF4363" s="246"/>
      <c r="AG4363" s="236"/>
      <c r="AH4363" s="253"/>
      <c r="AI4363" s="230"/>
      <c r="AJ4363" s="230"/>
      <c r="AK4363" s="230"/>
      <c r="AL4363" s="230"/>
      <c r="AM4363" s="230"/>
      <c r="AN4363" s="230"/>
      <c r="AO4363" s="230"/>
      <c r="AP4363" s="230"/>
      <c r="AQ4363" s="230"/>
      <c r="AR4363" s="249"/>
      <c r="AS4363" s="230"/>
      <c r="AT4363" s="230"/>
      <c r="AU4363" s="230"/>
      <c r="AV4363" s="230"/>
      <c r="AW4363" s="230"/>
      <c r="AX4363" s="230"/>
      <c r="AY4363" s="230"/>
      <c r="AZ4363" s="230"/>
      <c r="BA4363" s="230"/>
      <c r="BB4363" s="230"/>
      <c r="BC4363" s="230"/>
      <c r="BD4363" s="230"/>
      <c r="BE4363" s="230"/>
      <c r="BF4363" s="230"/>
      <c r="BG4363" s="230"/>
      <c r="BH4363" s="230"/>
      <c r="BI4363" s="230"/>
      <c r="BJ4363" s="230"/>
      <c r="BK4363" s="230"/>
      <c r="BL4363" s="230"/>
      <c r="BM4363" s="230"/>
      <c r="BN4363" s="230"/>
      <c r="BO4363" s="230"/>
      <c r="BP4363" s="230"/>
      <c r="BQ4363" s="230"/>
      <c r="BR4363" s="230"/>
      <c r="BS4363" s="230"/>
      <c r="BT4363" s="230"/>
      <c r="BU4363" s="230"/>
      <c r="BV4363" s="230"/>
      <c r="BW4363" s="230"/>
      <c r="BX4363" s="230"/>
      <c r="BY4363" s="230"/>
      <c r="BZ4363" s="230"/>
      <c r="CA4363" s="230"/>
      <c r="CB4363" s="230"/>
      <c r="CC4363" s="230"/>
      <c r="CD4363" s="230"/>
      <c r="CE4363" s="230"/>
      <c r="CF4363" s="230"/>
      <c r="CG4363" s="230"/>
      <c r="CH4363" s="230"/>
      <c r="CI4363" s="230"/>
      <c r="CJ4363" s="230"/>
    </row>
    <row r="4364" spans="1:88" ht="14.25" customHeight="1">
      <c r="A4364" s="413"/>
      <c r="B4364" s="230"/>
      <c r="C4364" s="231"/>
      <c r="D4364" s="224"/>
      <c r="E4364" s="224"/>
      <c r="F4364" s="224"/>
      <c r="G4364" s="224"/>
      <c r="H4364" s="224"/>
      <c r="I4364" s="232"/>
      <c r="J4364" s="224"/>
      <c r="K4364" s="224"/>
      <c r="L4364" s="224"/>
      <c r="M4364" s="233"/>
      <c r="N4364" s="224"/>
      <c r="P4364" s="224"/>
      <c r="Q4364" s="225"/>
      <c r="R4364" s="154"/>
      <c r="S4364" s="154"/>
      <c r="T4364" s="154"/>
      <c r="U4364" s="236"/>
      <c r="V4364" s="225"/>
      <c r="W4364" s="246"/>
      <c r="X4364" s="230"/>
      <c r="Y4364" s="257"/>
      <c r="Z4364" s="249"/>
      <c r="AA4364" s="249"/>
      <c r="AB4364" s="230"/>
      <c r="AC4364" s="230"/>
      <c r="AD4364" s="230"/>
      <c r="AE4364" s="251"/>
      <c r="AF4364" s="246"/>
      <c r="AG4364" s="236"/>
      <c r="AH4364" s="253"/>
      <c r="AI4364" s="230"/>
      <c r="AJ4364" s="230"/>
      <c r="AK4364" s="230"/>
      <c r="AL4364" s="230"/>
      <c r="AM4364" s="230"/>
      <c r="AN4364" s="230"/>
      <c r="AO4364" s="230"/>
      <c r="AP4364" s="230"/>
      <c r="AQ4364" s="230"/>
      <c r="AR4364" s="249"/>
      <c r="AS4364" s="230"/>
      <c r="AT4364" s="230"/>
      <c r="AU4364" s="230"/>
      <c r="AV4364" s="230"/>
      <c r="AW4364" s="230"/>
      <c r="AX4364" s="230"/>
      <c r="AY4364" s="230"/>
      <c r="AZ4364" s="230"/>
      <c r="BA4364" s="230"/>
      <c r="BB4364" s="230"/>
      <c r="BC4364" s="230"/>
      <c r="BD4364" s="230"/>
      <c r="BE4364" s="230"/>
      <c r="BF4364" s="230"/>
      <c r="BG4364" s="230"/>
      <c r="BH4364" s="230"/>
      <c r="BI4364" s="230"/>
      <c r="BJ4364" s="230"/>
      <c r="BK4364" s="230"/>
      <c r="BL4364" s="230"/>
      <c r="BM4364" s="230"/>
      <c r="BN4364" s="230"/>
      <c r="BO4364" s="230"/>
      <c r="BP4364" s="230"/>
      <c r="BQ4364" s="230"/>
      <c r="BR4364" s="230"/>
      <c r="BS4364" s="230"/>
      <c r="BT4364" s="230"/>
      <c r="BU4364" s="230"/>
      <c r="BV4364" s="230"/>
      <c r="BW4364" s="230"/>
      <c r="BX4364" s="230"/>
      <c r="BY4364" s="230"/>
      <c r="BZ4364" s="230"/>
      <c r="CA4364" s="230"/>
      <c r="CB4364" s="230"/>
      <c r="CC4364" s="230"/>
      <c r="CD4364" s="230"/>
      <c r="CE4364" s="230"/>
      <c r="CF4364" s="230"/>
      <c r="CG4364" s="230"/>
      <c r="CH4364" s="230"/>
      <c r="CI4364" s="230"/>
      <c r="CJ4364" s="230"/>
    </row>
    <row r="4365" spans="1:88" ht="14.25" customHeight="1">
      <c r="A4365" s="413"/>
      <c r="B4365" s="230"/>
      <c r="C4365" s="231"/>
      <c r="D4365" s="224"/>
      <c r="E4365" s="224"/>
      <c r="F4365" s="224"/>
      <c r="G4365" s="224"/>
      <c r="H4365" s="224"/>
      <c r="I4365" s="232"/>
      <c r="J4365" s="224"/>
      <c r="K4365" s="224"/>
      <c r="L4365" s="224"/>
      <c r="M4365" s="233"/>
      <c r="N4365" s="224"/>
      <c r="P4365" s="224"/>
      <c r="Q4365" s="225"/>
      <c r="R4365" s="154"/>
      <c r="S4365" s="154"/>
      <c r="T4365" s="154"/>
      <c r="U4365" s="236"/>
      <c r="V4365" s="225"/>
      <c r="W4365" s="246"/>
      <c r="X4365" s="230"/>
      <c r="Y4365" s="257"/>
      <c r="Z4365" s="249"/>
      <c r="AA4365" s="249"/>
      <c r="AB4365" s="230"/>
      <c r="AC4365" s="230"/>
      <c r="AD4365" s="230"/>
      <c r="AE4365" s="251"/>
      <c r="AF4365" s="246"/>
      <c r="AG4365" s="236"/>
      <c r="AH4365" s="253"/>
      <c r="AI4365" s="230"/>
      <c r="AJ4365" s="230"/>
      <c r="AK4365" s="230"/>
      <c r="AL4365" s="230"/>
      <c r="AM4365" s="230"/>
      <c r="AN4365" s="230"/>
      <c r="AO4365" s="230"/>
      <c r="AP4365" s="230"/>
      <c r="AQ4365" s="230"/>
      <c r="AR4365" s="249"/>
      <c r="AS4365" s="230"/>
      <c r="AT4365" s="230"/>
      <c r="AU4365" s="230"/>
      <c r="AV4365" s="230"/>
      <c r="AW4365" s="230"/>
      <c r="AX4365" s="230"/>
      <c r="AY4365" s="230"/>
      <c r="AZ4365" s="230"/>
      <c r="BA4365" s="230"/>
      <c r="BB4365" s="230"/>
      <c r="BC4365" s="230"/>
      <c r="BD4365" s="230"/>
      <c r="BE4365" s="230"/>
      <c r="BF4365" s="230"/>
      <c r="BG4365" s="230"/>
      <c r="BH4365" s="230"/>
      <c r="BI4365" s="230"/>
      <c r="BJ4365" s="230"/>
      <c r="BK4365" s="230"/>
      <c r="BL4365" s="230"/>
      <c r="BM4365" s="230"/>
      <c r="BN4365" s="230"/>
      <c r="BO4365" s="230"/>
      <c r="BP4365" s="230"/>
      <c r="BQ4365" s="230"/>
      <c r="BR4365" s="230"/>
      <c r="BS4365" s="230"/>
      <c r="BT4365" s="230"/>
      <c r="BU4365" s="230"/>
      <c r="BV4365" s="230"/>
      <c r="BW4365" s="230"/>
      <c r="BX4365" s="230"/>
      <c r="BY4365" s="230"/>
      <c r="BZ4365" s="230"/>
      <c r="CA4365" s="230"/>
      <c r="CB4365" s="230"/>
      <c r="CC4365" s="230"/>
      <c r="CD4365" s="230"/>
      <c r="CE4365" s="230"/>
      <c r="CF4365" s="230"/>
      <c r="CG4365" s="230"/>
      <c r="CH4365" s="230"/>
      <c r="CI4365" s="230"/>
      <c r="CJ4365" s="230"/>
    </row>
    <row r="4366" spans="1:88" ht="14.25" customHeight="1">
      <c r="A4366" s="413"/>
      <c r="B4366" s="230"/>
      <c r="C4366" s="231"/>
      <c r="D4366" s="224"/>
      <c r="E4366" s="224"/>
      <c r="F4366" s="224"/>
      <c r="G4366" s="224"/>
      <c r="H4366" s="224"/>
      <c r="I4366" s="232"/>
      <c r="J4366" s="224"/>
      <c r="K4366" s="224"/>
      <c r="L4366" s="224"/>
      <c r="M4366" s="233"/>
      <c r="N4366" s="224"/>
      <c r="P4366" s="224"/>
      <c r="Q4366" s="225"/>
      <c r="R4366" s="154"/>
      <c r="S4366" s="154"/>
      <c r="T4366" s="154"/>
      <c r="U4366" s="236"/>
      <c r="V4366" s="225"/>
      <c r="W4366" s="246"/>
      <c r="X4366" s="230"/>
      <c r="Y4366" s="257"/>
      <c r="Z4366" s="249"/>
      <c r="AA4366" s="249"/>
      <c r="AB4366" s="230"/>
      <c r="AC4366" s="230"/>
      <c r="AD4366" s="230"/>
      <c r="AE4366" s="251"/>
      <c r="AF4366" s="246"/>
      <c r="AG4366" s="236"/>
      <c r="AH4366" s="253"/>
      <c r="AI4366" s="230"/>
      <c r="AJ4366" s="230"/>
      <c r="AK4366" s="230"/>
      <c r="AL4366" s="230"/>
      <c r="AM4366" s="230"/>
      <c r="AN4366" s="230"/>
      <c r="AO4366" s="230"/>
      <c r="AP4366" s="230"/>
      <c r="AQ4366" s="230"/>
      <c r="AR4366" s="249"/>
      <c r="AS4366" s="230"/>
      <c r="AT4366" s="230"/>
      <c r="AU4366" s="230"/>
      <c r="AV4366" s="230"/>
      <c r="AW4366" s="230"/>
      <c r="AX4366" s="230"/>
      <c r="AY4366" s="230"/>
      <c r="AZ4366" s="230"/>
      <c r="BA4366" s="230"/>
      <c r="BB4366" s="230"/>
      <c r="BC4366" s="230"/>
      <c r="BD4366" s="230"/>
      <c r="BE4366" s="230"/>
      <c r="BF4366" s="230"/>
      <c r="BG4366" s="230"/>
      <c r="BH4366" s="230"/>
      <c r="BI4366" s="230"/>
      <c r="BJ4366" s="230"/>
      <c r="BK4366" s="230"/>
      <c r="BL4366" s="230"/>
      <c r="BM4366" s="230"/>
      <c r="BN4366" s="230"/>
      <c r="BO4366" s="230"/>
      <c r="BP4366" s="230"/>
      <c r="BQ4366" s="230"/>
      <c r="BR4366" s="230"/>
      <c r="BS4366" s="230"/>
      <c r="BT4366" s="230"/>
      <c r="BU4366" s="230"/>
      <c r="BV4366" s="230"/>
      <c r="BW4366" s="230"/>
      <c r="BX4366" s="230"/>
      <c r="BY4366" s="230"/>
      <c r="BZ4366" s="230"/>
      <c r="CA4366" s="230"/>
      <c r="CB4366" s="230"/>
      <c r="CC4366" s="230"/>
      <c r="CD4366" s="230"/>
      <c r="CE4366" s="230"/>
      <c r="CF4366" s="230"/>
      <c r="CG4366" s="230"/>
      <c r="CH4366" s="230"/>
      <c r="CI4366" s="230"/>
      <c r="CJ4366" s="230"/>
    </row>
    <row r="4367" spans="1:88" ht="14.25" customHeight="1">
      <c r="A4367" s="413"/>
      <c r="B4367" s="230"/>
      <c r="C4367" s="231"/>
      <c r="D4367" s="224"/>
      <c r="E4367" s="224"/>
      <c r="F4367" s="224"/>
      <c r="G4367" s="224"/>
      <c r="H4367" s="224"/>
      <c r="I4367" s="232"/>
      <c r="J4367" s="224"/>
      <c r="K4367" s="224"/>
      <c r="L4367" s="224"/>
      <c r="M4367" s="233"/>
      <c r="N4367" s="224"/>
      <c r="P4367" s="224"/>
      <c r="Q4367" s="225"/>
      <c r="R4367" s="154"/>
      <c r="S4367" s="154"/>
      <c r="T4367" s="154"/>
      <c r="U4367" s="236"/>
      <c r="V4367" s="225"/>
      <c r="W4367" s="246"/>
      <c r="X4367" s="230"/>
      <c r="Y4367" s="257"/>
      <c r="Z4367" s="249"/>
      <c r="AA4367" s="249"/>
      <c r="AB4367" s="230"/>
      <c r="AC4367" s="230"/>
      <c r="AD4367" s="230"/>
      <c r="AE4367" s="251"/>
      <c r="AF4367" s="246"/>
      <c r="AG4367" s="236"/>
      <c r="AH4367" s="253"/>
      <c r="AI4367" s="230"/>
      <c r="AJ4367" s="230"/>
      <c r="AK4367" s="230"/>
      <c r="AL4367" s="230"/>
      <c r="AM4367" s="230"/>
      <c r="AN4367" s="230"/>
      <c r="AO4367" s="230"/>
      <c r="AP4367" s="230"/>
      <c r="AQ4367" s="230"/>
      <c r="AR4367" s="249"/>
      <c r="AS4367" s="230"/>
      <c r="AT4367" s="230"/>
      <c r="AU4367" s="230"/>
      <c r="AV4367" s="230"/>
      <c r="AW4367" s="230"/>
      <c r="AX4367" s="230"/>
      <c r="AY4367" s="230"/>
      <c r="AZ4367" s="230"/>
      <c r="BA4367" s="230"/>
      <c r="BB4367" s="230"/>
      <c r="BC4367" s="230"/>
      <c r="BD4367" s="230"/>
      <c r="BE4367" s="230"/>
      <c r="BF4367" s="230"/>
      <c r="BG4367" s="230"/>
      <c r="BH4367" s="230"/>
      <c r="BI4367" s="230"/>
      <c r="BJ4367" s="230"/>
      <c r="BK4367" s="230"/>
      <c r="BL4367" s="230"/>
      <c r="BM4367" s="230"/>
      <c r="BN4367" s="230"/>
      <c r="BO4367" s="230"/>
      <c r="BP4367" s="230"/>
      <c r="BQ4367" s="230"/>
      <c r="BR4367" s="230"/>
      <c r="BS4367" s="230"/>
      <c r="BT4367" s="230"/>
      <c r="BU4367" s="230"/>
      <c r="BV4367" s="230"/>
      <c r="BW4367" s="230"/>
      <c r="BX4367" s="230"/>
      <c r="BY4367" s="230"/>
      <c r="BZ4367" s="230"/>
      <c r="CA4367" s="230"/>
      <c r="CB4367" s="230"/>
      <c r="CC4367" s="230"/>
      <c r="CD4367" s="230"/>
      <c r="CE4367" s="230"/>
      <c r="CF4367" s="230"/>
      <c r="CG4367" s="230"/>
      <c r="CH4367" s="230"/>
      <c r="CI4367" s="230"/>
      <c r="CJ4367" s="230"/>
    </row>
    <row r="4368" spans="1:88" ht="14.25" customHeight="1">
      <c r="A4368" s="413"/>
      <c r="B4368" s="230"/>
      <c r="C4368" s="231"/>
      <c r="D4368" s="224"/>
      <c r="E4368" s="224"/>
      <c r="F4368" s="224"/>
      <c r="G4368" s="224"/>
      <c r="H4368" s="224"/>
      <c r="I4368" s="232"/>
      <c r="J4368" s="224"/>
      <c r="K4368" s="224"/>
      <c r="L4368" s="224"/>
      <c r="M4368" s="233"/>
      <c r="N4368" s="224"/>
      <c r="P4368" s="224"/>
      <c r="Q4368" s="225"/>
      <c r="R4368" s="154"/>
      <c r="S4368" s="154"/>
      <c r="T4368" s="154"/>
      <c r="U4368" s="236"/>
      <c r="V4368" s="225"/>
      <c r="W4368" s="246"/>
      <c r="X4368" s="230"/>
      <c r="Y4368" s="257"/>
      <c r="Z4368" s="249"/>
      <c r="AA4368" s="249"/>
      <c r="AB4368" s="230"/>
      <c r="AC4368" s="230"/>
      <c r="AD4368" s="230"/>
      <c r="AE4368" s="251"/>
      <c r="AF4368" s="246"/>
      <c r="AG4368" s="236"/>
      <c r="AH4368" s="253"/>
      <c r="AI4368" s="230"/>
      <c r="AJ4368" s="230"/>
      <c r="AK4368" s="230"/>
      <c r="AL4368" s="230"/>
      <c r="AM4368" s="230"/>
      <c r="AN4368" s="230"/>
      <c r="AO4368" s="230"/>
      <c r="AP4368" s="230"/>
      <c r="AQ4368" s="230"/>
      <c r="AR4368" s="249"/>
      <c r="AS4368" s="230"/>
      <c r="AT4368" s="230"/>
      <c r="AU4368" s="230"/>
      <c r="AV4368" s="230"/>
      <c r="AW4368" s="230"/>
      <c r="AX4368" s="230"/>
      <c r="AY4368" s="230"/>
      <c r="AZ4368" s="230"/>
      <c r="BA4368" s="230"/>
      <c r="BB4368" s="230"/>
      <c r="BC4368" s="230"/>
      <c r="BD4368" s="230"/>
      <c r="BE4368" s="230"/>
      <c r="BF4368" s="230"/>
      <c r="BG4368" s="230"/>
      <c r="BH4368" s="230"/>
      <c r="BI4368" s="230"/>
      <c r="BJ4368" s="230"/>
      <c r="BK4368" s="230"/>
      <c r="BL4368" s="230"/>
      <c r="BM4368" s="230"/>
      <c r="BN4368" s="230"/>
      <c r="BO4368" s="230"/>
      <c r="BP4368" s="230"/>
      <c r="BQ4368" s="230"/>
      <c r="BR4368" s="230"/>
      <c r="BS4368" s="230"/>
      <c r="BT4368" s="230"/>
      <c r="BU4368" s="230"/>
      <c r="BV4368" s="230"/>
      <c r="BW4368" s="230"/>
      <c r="BX4368" s="230"/>
      <c r="BY4368" s="230"/>
      <c r="BZ4368" s="230"/>
      <c r="CA4368" s="230"/>
      <c r="CB4368" s="230"/>
      <c r="CC4368" s="230"/>
      <c r="CD4368" s="230"/>
      <c r="CE4368" s="230"/>
      <c r="CF4368" s="230"/>
      <c r="CG4368" s="230"/>
      <c r="CH4368" s="230"/>
      <c r="CI4368" s="230"/>
      <c r="CJ4368" s="230"/>
    </row>
    <row r="4369" spans="1:88" ht="14.25" customHeight="1">
      <c r="A4369" s="413"/>
      <c r="B4369" s="230"/>
      <c r="C4369" s="231"/>
      <c r="D4369" s="224"/>
      <c r="E4369" s="224"/>
      <c r="F4369" s="224"/>
      <c r="G4369" s="224"/>
      <c r="H4369" s="224"/>
      <c r="I4369" s="232"/>
      <c r="J4369" s="224"/>
      <c r="K4369" s="224"/>
      <c r="L4369" s="224"/>
      <c r="M4369" s="233"/>
      <c r="N4369" s="224"/>
      <c r="P4369" s="224"/>
      <c r="Q4369" s="225"/>
      <c r="R4369" s="154"/>
      <c r="S4369" s="154"/>
      <c r="T4369" s="154"/>
      <c r="U4369" s="236"/>
      <c r="V4369" s="225"/>
      <c r="W4369" s="246"/>
      <c r="X4369" s="230"/>
      <c r="Y4369" s="257"/>
      <c r="Z4369" s="249"/>
      <c r="AA4369" s="249"/>
      <c r="AB4369" s="230"/>
      <c r="AC4369" s="230"/>
      <c r="AD4369" s="230"/>
      <c r="AE4369" s="251"/>
      <c r="AF4369" s="246"/>
      <c r="AG4369" s="236"/>
      <c r="AH4369" s="253"/>
      <c r="AI4369" s="230"/>
      <c r="AJ4369" s="230"/>
      <c r="AK4369" s="230"/>
      <c r="AL4369" s="230"/>
      <c r="AM4369" s="230"/>
      <c r="AN4369" s="230"/>
      <c r="AO4369" s="230"/>
      <c r="AP4369" s="230"/>
      <c r="AQ4369" s="230"/>
      <c r="AR4369" s="249"/>
      <c r="AS4369" s="230"/>
      <c r="AT4369" s="230"/>
      <c r="AU4369" s="230"/>
      <c r="AV4369" s="230"/>
      <c r="AW4369" s="230"/>
      <c r="AX4369" s="230"/>
      <c r="AY4369" s="230"/>
      <c r="AZ4369" s="230"/>
      <c r="BA4369" s="230"/>
      <c r="BB4369" s="230"/>
      <c r="BC4369" s="230"/>
      <c r="BD4369" s="230"/>
      <c r="BE4369" s="230"/>
      <c r="BF4369" s="230"/>
      <c r="BG4369" s="230"/>
      <c r="BH4369" s="230"/>
      <c r="BI4369" s="230"/>
      <c r="BJ4369" s="230"/>
      <c r="BK4369" s="230"/>
      <c r="BL4369" s="230"/>
      <c r="BM4369" s="230"/>
      <c r="BN4369" s="230"/>
      <c r="BO4369" s="230"/>
      <c r="BP4369" s="230"/>
      <c r="BQ4369" s="230"/>
      <c r="BR4369" s="230"/>
      <c r="BS4369" s="230"/>
      <c r="BT4369" s="230"/>
      <c r="BU4369" s="230"/>
      <c r="BV4369" s="230"/>
      <c r="BW4369" s="230"/>
      <c r="BX4369" s="230"/>
      <c r="BY4369" s="230"/>
      <c r="BZ4369" s="230"/>
      <c r="CA4369" s="230"/>
      <c r="CB4369" s="230"/>
      <c r="CC4369" s="230"/>
      <c r="CD4369" s="230"/>
      <c r="CE4369" s="230"/>
      <c r="CF4369" s="230"/>
      <c r="CG4369" s="230"/>
      <c r="CH4369" s="230"/>
      <c r="CI4369" s="230"/>
      <c r="CJ4369" s="230"/>
    </row>
    <row r="4370" spans="1:88" ht="14.25" customHeight="1">
      <c r="A4370" s="413"/>
      <c r="B4370" s="230"/>
      <c r="C4370" s="231"/>
      <c r="D4370" s="224"/>
      <c r="E4370" s="224"/>
      <c r="F4370" s="224"/>
      <c r="G4370" s="224"/>
      <c r="H4370" s="224"/>
      <c r="I4370" s="232"/>
      <c r="J4370" s="224"/>
      <c r="K4370" s="224"/>
      <c r="L4370" s="224"/>
      <c r="M4370" s="233"/>
      <c r="N4370" s="224"/>
      <c r="P4370" s="224"/>
      <c r="Q4370" s="225"/>
      <c r="R4370" s="154"/>
      <c r="S4370" s="154"/>
      <c r="T4370" s="154"/>
      <c r="U4370" s="236"/>
      <c r="V4370" s="225"/>
      <c r="W4370" s="246"/>
      <c r="X4370" s="230"/>
      <c r="Y4370" s="257"/>
      <c r="Z4370" s="249"/>
      <c r="AA4370" s="249"/>
      <c r="AB4370" s="230"/>
      <c r="AC4370" s="230"/>
      <c r="AD4370" s="230"/>
      <c r="AE4370" s="251"/>
      <c r="AF4370" s="246"/>
      <c r="AG4370" s="236"/>
      <c r="AH4370" s="253"/>
      <c r="AI4370" s="230"/>
      <c r="AJ4370" s="230"/>
      <c r="AK4370" s="230"/>
      <c r="AL4370" s="230"/>
      <c r="AM4370" s="230"/>
      <c r="AN4370" s="230"/>
      <c r="AO4370" s="230"/>
      <c r="AP4370" s="230"/>
      <c r="AQ4370" s="230"/>
      <c r="AR4370" s="249"/>
      <c r="AS4370" s="230"/>
      <c r="AT4370" s="230"/>
      <c r="AU4370" s="230"/>
      <c r="AV4370" s="230"/>
      <c r="AW4370" s="230"/>
      <c r="AX4370" s="230"/>
      <c r="AY4370" s="230"/>
      <c r="AZ4370" s="230"/>
      <c r="BA4370" s="230"/>
      <c r="BB4370" s="230"/>
      <c r="BC4370" s="230"/>
      <c r="BD4370" s="230"/>
      <c r="BE4370" s="230"/>
      <c r="BF4370" s="230"/>
      <c r="BG4370" s="230"/>
      <c r="BH4370" s="230"/>
      <c r="BI4370" s="230"/>
      <c r="BJ4370" s="230"/>
      <c r="BK4370" s="230"/>
      <c r="BL4370" s="230"/>
      <c r="BM4370" s="230"/>
      <c r="BN4370" s="230"/>
      <c r="BO4370" s="230"/>
      <c r="BP4370" s="230"/>
      <c r="BQ4370" s="230"/>
      <c r="BR4370" s="230"/>
      <c r="BS4370" s="230"/>
      <c r="BT4370" s="230"/>
      <c r="BU4370" s="230"/>
      <c r="BV4370" s="230"/>
      <c r="BW4370" s="230"/>
      <c r="BX4370" s="230"/>
      <c r="BY4370" s="230"/>
      <c r="BZ4370" s="230"/>
      <c r="CA4370" s="230"/>
      <c r="CB4370" s="230"/>
      <c r="CC4370" s="230"/>
      <c r="CD4370" s="230"/>
      <c r="CE4370" s="230"/>
      <c r="CF4370" s="230"/>
      <c r="CG4370" s="230"/>
      <c r="CH4370" s="230"/>
      <c r="CI4370" s="230"/>
      <c r="CJ4370" s="230"/>
    </row>
    <row r="4371" spans="1:88" ht="14.25" customHeight="1">
      <c r="A4371" s="413"/>
      <c r="B4371" s="230"/>
      <c r="C4371" s="231"/>
      <c r="D4371" s="224"/>
      <c r="E4371" s="224"/>
      <c r="F4371" s="224"/>
      <c r="G4371" s="224"/>
      <c r="H4371" s="224"/>
      <c r="I4371" s="232"/>
      <c r="J4371" s="224"/>
      <c r="K4371" s="224"/>
      <c r="L4371" s="224"/>
      <c r="M4371" s="233"/>
      <c r="N4371" s="224"/>
      <c r="P4371" s="224"/>
      <c r="Q4371" s="225"/>
      <c r="R4371" s="154"/>
      <c r="S4371" s="154"/>
      <c r="T4371" s="154"/>
      <c r="U4371" s="236"/>
      <c r="V4371" s="225"/>
      <c r="W4371" s="246"/>
      <c r="X4371" s="230"/>
      <c r="Y4371" s="257"/>
      <c r="Z4371" s="249"/>
      <c r="AA4371" s="249"/>
      <c r="AB4371" s="230"/>
      <c r="AC4371" s="230"/>
      <c r="AD4371" s="230"/>
      <c r="AE4371" s="251"/>
      <c r="AF4371" s="246"/>
      <c r="AG4371" s="236"/>
      <c r="AH4371" s="253"/>
      <c r="AI4371" s="230"/>
      <c r="AJ4371" s="230"/>
      <c r="AK4371" s="230"/>
      <c r="AL4371" s="230"/>
      <c r="AM4371" s="230"/>
      <c r="AN4371" s="230"/>
      <c r="AO4371" s="230"/>
      <c r="AP4371" s="230"/>
      <c r="AQ4371" s="230"/>
      <c r="AR4371" s="249"/>
      <c r="AS4371" s="230"/>
      <c r="AT4371" s="230"/>
      <c r="AU4371" s="230"/>
      <c r="AV4371" s="230"/>
      <c r="AW4371" s="230"/>
      <c r="AX4371" s="230"/>
      <c r="AY4371" s="230"/>
      <c r="AZ4371" s="230"/>
      <c r="BA4371" s="230"/>
      <c r="BB4371" s="230"/>
      <c r="BC4371" s="230"/>
      <c r="BD4371" s="230"/>
      <c r="BE4371" s="230"/>
      <c r="BF4371" s="230"/>
      <c r="BG4371" s="230"/>
      <c r="BH4371" s="230"/>
      <c r="BI4371" s="230"/>
      <c r="BJ4371" s="230"/>
      <c r="BK4371" s="230"/>
      <c r="BL4371" s="230"/>
      <c r="BM4371" s="230"/>
      <c r="BN4371" s="230"/>
      <c r="BO4371" s="230"/>
      <c r="BP4371" s="230"/>
      <c r="BQ4371" s="230"/>
      <c r="BR4371" s="230"/>
      <c r="BS4371" s="230"/>
      <c r="BT4371" s="230"/>
      <c r="BU4371" s="230"/>
      <c r="BV4371" s="230"/>
      <c r="BW4371" s="230"/>
      <c r="BX4371" s="230"/>
      <c r="BY4371" s="230"/>
      <c r="BZ4371" s="230"/>
      <c r="CA4371" s="230"/>
      <c r="CB4371" s="230"/>
      <c r="CC4371" s="230"/>
      <c r="CD4371" s="230"/>
      <c r="CE4371" s="230"/>
      <c r="CF4371" s="230"/>
      <c r="CG4371" s="230"/>
      <c r="CH4371" s="230"/>
      <c r="CI4371" s="230"/>
      <c r="CJ4371" s="230"/>
    </row>
    <row r="4372" spans="1:88" ht="14.25" customHeight="1">
      <c r="A4372" s="413"/>
      <c r="B4372" s="230"/>
      <c r="C4372" s="231"/>
      <c r="D4372" s="224"/>
      <c r="E4372" s="224"/>
      <c r="F4372" s="224"/>
      <c r="G4372" s="224"/>
      <c r="H4372" s="224"/>
      <c r="I4372" s="232"/>
      <c r="J4372" s="224"/>
      <c r="K4372" s="224"/>
      <c r="L4372" s="224"/>
      <c r="M4372" s="233"/>
      <c r="N4372" s="224"/>
      <c r="P4372" s="224"/>
      <c r="Q4372" s="225"/>
      <c r="R4372" s="154"/>
      <c r="S4372" s="154"/>
      <c r="T4372" s="154"/>
      <c r="U4372" s="236"/>
      <c r="V4372" s="225"/>
      <c r="W4372" s="246"/>
      <c r="X4372" s="230"/>
      <c r="Y4372" s="257"/>
      <c r="Z4372" s="249"/>
      <c r="AA4372" s="249"/>
      <c r="AB4372" s="230"/>
      <c r="AC4372" s="230"/>
      <c r="AD4372" s="230"/>
      <c r="AE4372" s="251"/>
      <c r="AF4372" s="246"/>
      <c r="AG4372" s="236"/>
      <c r="AH4372" s="253"/>
      <c r="AI4372" s="230"/>
      <c r="AJ4372" s="230"/>
      <c r="AK4372" s="230"/>
      <c r="AL4372" s="230"/>
      <c r="AM4372" s="230"/>
      <c r="AN4372" s="230"/>
      <c r="AO4372" s="230"/>
      <c r="AP4372" s="230"/>
      <c r="AQ4372" s="230"/>
      <c r="AR4372" s="249"/>
      <c r="AS4372" s="230"/>
      <c r="AT4372" s="230"/>
      <c r="AU4372" s="230"/>
      <c r="AV4372" s="230"/>
      <c r="AW4372" s="230"/>
      <c r="AX4372" s="230"/>
      <c r="AY4372" s="230"/>
      <c r="AZ4372" s="230"/>
      <c r="BA4372" s="230"/>
      <c r="BB4372" s="230"/>
      <c r="BC4372" s="230"/>
      <c r="BD4372" s="230"/>
      <c r="BE4372" s="230"/>
      <c r="BF4372" s="230"/>
      <c r="BG4372" s="230"/>
      <c r="BH4372" s="230"/>
      <c r="BI4372" s="230"/>
      <c r="BJ4372" s="230"/>
      <c r="BK4372" s="230"/>
      <c r="BL4372" s="230"/>
      <c r="BM4372" s="230"/>
      <c r="BN4372" s="230"/>
      <c r="BO4372" s="230"/>
      <c r="BP4372" s="230"/>
      <c r="BQ4372" s="230"/>
      <c r="BR4372" s="230"/>
      <c r="BS4372" s="230"/>
      <c r="BT4372" s="230"/>
      <c r="BU4372" s="230"/>
      <c r="BV4372" s="230"/>
      <c r="BW4372" s="230"/>
      <c r="BX4372" s="230"/>
      <c r="BY4372" s="230"/>
      <c r="BZ4372" s="230"/>
      <c r="CA4372" s="230"/>
      <c r="CB4372" s="230"/>
      <c r="CC4372" s="230"/>
      <c r="CD4372" s="230"/>
      <c r="CE4372" s="230"/>
      <c r="CF4372" s="230"/>
      <c r="CG4372" s="230"/>
      <c r="CH4372" s="230"/>
      <c r="CI4372" s="230"/>
      <c r="CJ4372" s="230"/>
    </row>
    <row r="4373" spans="1:88" ht="14.25" customHeight="1">
      <c r="A4373" s="413"/>
      <c r="B4373" s="230"/>
      <c r="C4373" s="231"/>
      <c r="D4373" s="224"/>
      <c r="E4373" s="224"/>
      <c r="F4373" s="224"/>
      <c r="G4373" s="224"/>
      <c r="H4373" s="224"/>
      <c r="I4373" s="232"/>
      <c r="J4373" s="224"/>
      <c r="K4373" s="224"/>
      <c r="L4373" s="224"/>
      <c r="M4373" s="233"/>
      <c r="N4373" s="224"/>
      <c r="P4373" s="224"/>
      <c r="Q4373" s="225"/>
      <c r="R4373" s="154"/>
      <c r="S4373" s="154"/>
      <c r="T4373" s="154"/>
      <c r="U4373" s="236"/>
      <c r="V4373" s="225"/>
      <c r="W4373" s="246"/>
      <c r="X4373" s="230"/>
      <c r="Y4373" s="257"/>
      <c r="Z4373" s="249"/>
      <c r="AA4373" s="249"/>
      <c r="AB4373" s="230"/>
      <c r="AC4373" s="230"/>
      <c r="AD4373" s="230"/>
      <c r="AE4373" s="251"/>
      <c r="AF4373" s="246"/>
      <c r="AG4373" s="236"/>
      <c r="AH4373" s="253"/>
      <c r="AI4373" s="230"/>
      <c r="AJ4373" s="230"/>
      <c r="AK4373" s="230"/>
      <c r="AL4373" s="230"/>
      <c r="AM4373" s="230"/>
      <c r="AN4373" s="230"/>
      <c r="AO4373" s="230"/>
      <c r="AP4373" s="230"/>
      <c r="AQ4373" s="230"/>
      <c r="AR4373" s="249"/>
      <c r="AS4373" s="230"/>
      <c r="AT4373" s="230"/>
      <c r="AU4373" s="230"/>
      <c r="AV4373" s="230"/>
      <c r="AW4373" s="230"/>
      <c r="AX4373" s="230"/>
      <c r="AY4373" s="230"/>
      <c r="AZ4373" s="230"/>
      <c r="BA4373" s="230"/>
      <c r="BB4373" s="230"/>
      <c r="BC4373" s="230"/>
      <c r="BD4373" s="230"/>
      <c r="BE4373" s="230"/>
      <c r="BF4373" s="230"/>
      <c r="BG4373" s="230"/>
      <c r="BH4373" s="230"/>
      <c r="BI4373" s="230"/>
      <c r="BJ4373" s="230"/>
      <c r="BK4373" s="230"/>
      <c r="BL4373" s="230"/>
      <c r="BM4373" s="230"/>
      <c r="BN4373" s="230"/>
      <c r="BO4373" s="230"/>
      <c r="BP4373" s="230"/>
      <c r="BQ4373" s="230"/>
      <c r="BR4373" s="230"/>
      <c r="BS4373" s="230"/>
      <c r="BT4373" s="230"/>
      <c r="BU4373" s="230"/>
      <c r="BV4373" s="230"/>
      <c r="BW4373" s="230"/>
      <c r="BX4373" s="230"/>
      <c r="BY4373" s="230"/>
      <c r="BZ4373" s="230"/>
      <c r="CA4373" s="230"/>
      <c r="CB4373" s="230"/>
      <c r="CC4373" s="230"/>
      <c r="CD4373" s="230"/>
      <c r="CE4373" s="230"/>
      <c r="CF4373" s="230"/>
      <c r="CG4373" s="230"/>
      <c r="CH4373" s="230"/>
      <c r="CI4373" s="230"/>
      <c r="CJ4373" s="230"/>
    </row>
    <row r="4374" spans="1:88" ht="14.25" customHeight="1">
      <c r="A4374" s="413"/>
      <c r="B4374" s="230"/>
      <c r="C4374" s="231"/>
      <c r="D4374" s="224"/>
      <c r="E4374" s="224"/>
      <c r="F4374" s="224"/>
      <c r="G4374" s="224"/>
      <c r="H4374" s="224"/>
      <c r="I4374" s="232"/>
      <c r="J4374" s="224"/>
      <c r="K4374" s="224"/>
      <c r="L4374" s="224"/>
      <c r="M4374" s="233"/>
      <c r="N4374" s="224"/>
      <c r="P4374" s="224"/>
      <c r="Q4374" s="225"/>
      <c r="R4374" s="154"/>
      <c r="S4374" s="154"/>
      <c r="T4374" s="154"/>
      <c r="U4374" s="236"/>
      <c r="V4374" s="225"/>
      <c r="W4374" s="246"/>
      <c r="X4374" s="230"/>
      <c r="Y4374" s="257"/>
      <c r="Z4374" s="249"/>
      <c r="AA4374" s="249"/>
      <c r="AB4374" s="230"/>
      <c r="AC4374" s="230"/>
      <c r="AD4374" s="230"/>
      <c r="AE4374" s="251"/>
      <c r="AF4374" s="246"/>
      <c r="AG4374" s="236"/>
      <c r="AH4374" s="253"/>
      <c r="AI4374" s="230"/>
      <c r="AJ4374" s="230"/>
      <c r="AK4374" s="230"/>
      <c r="AL4374" s="230"/>
      <c r="AM4374" s="230"/>
      <c r="AN4374" s="230"/>
      <c r="AO4374" s="230"/>
      <c r="AP4374" s="230"/>
      <c r="AQ4374" s="230"/>
      <c r="AR4374" s="249"/>
      <c r="AS4374" s="230"/>
      <c r="AT4374" s="230"/>
      <c r="AU4374" s="230"/>
      <c r="AV4374" s="230"/>
      <c r="AW4374" s="230"/>
      <c r="AX4374" s="230"/>
      <c r="AY4374" s="230"/>
      <c r="AZ4374" s="230"/>
      <c r="BA4374" s="230"/>
      <c r="BB4374" s="230"/>
      <c r="BC4374" s="230"/>
      <c r="BD4374" s="230"/>
      <c r="BE4374" s="230"/>
      <c r="BF4374" s="230"/>
      <c r="BG4374" s="230"/>
      <c r="BH4374" s="230"/>
      <c r="BI4374" s="230"/>
      <c r="BJ4374" s="230"/>
      <c r="BK4374" s="230"/>
      <c r="BL4374" s="230"/>
      <c r="BM4374" s="230"/>
      <c r="BN4374" s="230"/>
      <c r="BO4374" s="230"/>
      <c r="BP4374" s="230"/>
      <c r="BQ4374" s="230"/>
      <c r="BR4374" s="230"/>
      <c r="BS4374" s="230"/>
      <c r="BT4374" s="230"/>
      <c r="BU4374" s="230"/>
      <c r="BV4374" s="230"/>
      <c r="BW4374" s="230"/>
      <c r="BX4374" s="230"/>
      <c r="BY4374" s="230"/>
      <c r="BZ4374" s="230"/>
      <c r="CA4374" s="230"/>
      <c r="CB4374" s="230"/>
      <c r="CC4374" s="230"/>
      <c r="CD4374" s="230"/>
      <c r="CE4374" s="230"/>
      <c r="CF4374" s="230"/>
      <c r="CG4374" s="230"/>
      <c r="CH4374" s="230"/>
      <c r="CI4374" s="230"/>
      <c r="CJ4374" s="230"/>
    </row>
    <row r="4375" spans="1:88" ht="14.25" customHeight="1">
      <c r="A4375" s="414"/>
      <c r="B4375" s="226"/>
      <c r="C4375" s="227"/>
      <c r="D4375" s="224"/>
      <c r="E4375" s="224"/>
      <c r="F4375" s="224"/>
      <c r="G4375" s="224"/>
      <c r="H4375" s="224"/>
      <c r="I4375" s="232"/>
      <c r="J4375" s="224"/>
      <c r="K4375" s="224"/>
      <c r="L4375" s="224"/>
      <c r="M4375" s="233"/>
      <c r="N4375" s="224"/>
      <c r="P4375" s="224"/>
      <c r="Q4375" s="225"/>
      <c r="R4375" s="154"/>
      <c r="S4375" s="154"/>
      <c r="T4375" s="154"/>
      <c r="U4375" s="236"/>
      <c r="V4375" s="225"/>
      <c r="W4375" s="246"/>
      <c r="X4375" s="230"/>
      <c r="Y4375" s="257"/>
      <c r="Z4375" s="249"/>
      <c r="AA4375" s="249"/>
      <c r="AB4375" s="230"/>
      <c r="AC4375" s="230"/>
      <c r="AD4375" s="230"/>
      <c r="AE4375" s="251"/>
      <c r="AF4375" s="246"/>
      <c r="AG4375" s="236"/>
      <c r="AH4375" s="253"/>
      <c r="AI4375" s="230"/>
      <c r="AJ4375" s="230"/>
      <c r="AK4375" s="230"/>
      <c r="AL4375" s="230"/>
      <c r="AM4375" s="230"/>
      <c r="AN4375" s="230"/>
      <c r="AO4375" s="230"/>
      <c r="AP4375" s="230"/>
      <c r="AQ4375" s="230"/>
      <c r="AR4375" s="249"/>
      <c r="AS4375" s="230"/>
      <c r="AT4375" s="230"/>
      <c r="AU4375" s="230"/>
      <c r="AV4375" s="230"/>
      <c r="AW4375" s="230"/>
      <c r="AX4375" s="230"/>
      <c r="AY4375" s="230"/>
      <c r="AZ4375" s="230"/>
      <c r="BA4375" s="230"/>
      <c r="BB4375" s="230"/>
      <c r="BC4375" s="230"/>
      <c r="BD4375" s="230"/>
      <c r="BE4375" s="230"/>
      <c r="BF4375" s="230"/>
      <c r="BG4375" s="230"/>
      <c r="BH4375" s="230"/>
      <c r="BI4375" s="230"/>
      <c r="BJ4375" s="230"/>
      <c r="BK4375" s="230"/>
      <c r="BL4375" s="230"/>
      <c r="BM4375" s="230"/>
      <c r="BN4375" s="230"/>
      <c r="BO4375" s="230"/>
      <c r="BP4375" s="230"/>
      <c r="BQ4375" s="230"/>
      <c r="BR4375" s="230"/>
      <c r="BS4375" s="230"/>
      <c r="BT4375" s="230"/>
      <c r="BU4375" s="230"/>
      <c r="BV4375" s="230"/>
      <c r="BW4375" s="230"/>
      <c r="BX4375" s="230"/>
      <c r="BY4375" s="230"/>
      <c r="BZ4375" s="230"/>
      <c r="CA4375" s="230"/>
      <c r="CB4375" s="230"/>
      <c r="CC4375" s="230"/>
      <c r="CD4375" s="230"/>
      <c r="CE4375" s="230"/>
      <c r="CF4375" s="230"/>
      <c r="CG4375" s="230"/>
      <c r="CH4375" s="230"/>
      <c r="CI4375" s="230"/>
      <c r="CJ4375" s="230"/>
    </row>
    <row r="4376" spans="1:88" ht="14.25" customHeight="1">
      <c r="A4376" s="414"/>
      <c r="B4376" s="226"/>
      <c r="C4376" s="227"/>
      <c r="D4376" s="224"/>
      <c r="E4376" s="224"/>
      <c r="F4376" s="224"/>
      <c r="G4376" s="224"/>
      <c r="H4376" s="224"/>
      <c r="I4376" s="232"/>
      <c r="J4376" s="224"/>
      <c r="K4376" s="224"/>
      <c r="L4376" s="224"/>
      <c r="M4376" s="233"/>
      <c r="N4376" s="224"/>
      <c r="P4376" s="224"/>
      <c r="Q4376" s="225"/>
      <c r="R4376" s="154"/>
      <c r="S4376" s="154"/>
      <c r="T4376" s="154"/>
      <c r="U4376" s="236"/>
      <c r="V4376" s="225"/>
      <c r="W4376" s="246"/>
      <c r="X4376" s="230"/>
      <c r="Y4376" s="257"/>
      <c r="Z4376" s="249"/>
      <c r="AA4376" s="249"/>
      <c r="AB4376" s="230"/>
      <c r="AC4376" s="230"/>
      <c r="AD4376" s="230"/>
      <c r="AE4376" s="251"/>
      <c r="AF4376" s="246"/>
      <c r="AG4376" s="236"/>
      <c r="AH4376" s="253"/>
      <c r="AI4376" s="230"/>
      <c r="AJ4376" s="230"/>
      <c r="AK4376" s="230"/>
      <c r="AL4376" s="230"/>
      <c r="AM4376" s="230"/>
      <c r="AN4376" s="230"/>
      <c r="AO4376" s="230"/>
      <c r="AP4376" s="230"/>
      <c r="AQ4376" s="230"/>
      <c r="AR4376" s="249"/>
      <c r="AS4376" s="230"/>
      <c r="AT4376" s="230"/>
      <c r="AU4376" s="230"/>
      <c r="AV4376" s="230"/>
      <c r="AW4376" s="230"/>
      <c r="AX4376" s="230"/>
      <c r="AY4376" s="230"/>
      <c r="AZ4376" s="230"/>
      <c r="BA4376" s="230"/>
      <c r="BB4376" s="230"/>
      <c r="BC4376" s="230"/>
      <c r="BD4376" s="230"/>
      <c r="BE4376" s="230"/>
      <c r="BF4376" s="230"/>
      <c r="BG4376" s="230"/>
      <c r="BH4376" s="230"/>
      <c r="BI4376" s="230"/>
      <c r="BJ4376" s="230"/>
      <c r="BK4376" s="230"/>
      <c r="BL4376" s="230"/>
      <c r="BM4376" s="230"/>
      <c r="BN4376" s="230"/>
      <c r="BO4376" s="230"/>
      <c r="BP4376" s="230"/>
      <c r="BQ4376" s="230"/>
      <c r="BR4376" s="230"/>
      <c r="BS4376" s="230"/>
      <c r="BT4376" s="230"/>
      <c r="BU4376" s="230"/>
      <c r="BV4376" s="230"/>
      <c r="BW4376" s="230"/>
      <c r="BX4376" s="230"/>
      <c r="BY4376" s="230"/>
      <c r="BZ4376" s="230"/>
      <c r="CA4376" s="230"/>
      <c r="CB4376" s="230"/>
      <c r="CC4376" s="230"/>
      <c r="CD4376" s="230"/>
      <c r="CE4376" s="230"/>
      <c r="CF4376" s="230"/>
      <c r="CG4376" s="230"/>
      <c r="CH4376" s="230"/>
      <c r="CI4376" s="230"/>
      <c r="CJ4376" s="230"/>
    </row>
    <row r="4377" spans="1:88" ht="14.25" customHeight="1">
      <c r="A4377" s="414"/>
      <c r="B4377" s="226"/>
      <c r="C4377" s="227"/>
      <c r="D4377" s="224"/>
      <c r="E4377" s="224"/>
      <c r="F4377" s="224"/>
      <c r="G4377" s="224"/>
      <c r="H4377" s="224"/>
      <c r="I4377" s="232"/>
      <c r="J4377" s="224"/>
      <c r="K4377" s="224"/>
      <c r="L4377" s="224"/>
      <c r="M4377" s="233"/>
      <c r="N4377" s="224"/>
      <c r="P4377" s="224"/>
      <c r="Q4377" s="225"/>
      <c r="R4377" s="154"/>
      <c r="S4377" s="154"/>
      <c r="T4377" s="154"/>
      <c r="U4377" s="236"/>
      <c r="V4377" s="225"/>
      <c r="W4377" s="246"/>
      <c r="X4377" s="230"/>
      <c r="Y4377" s="257"/>
      <c r="Z4377" s="249"/>
      <c r="AA4377" s="249"/>
      <c r="AB4377" s="230"/>
      <c r="AC4377" s="230"/>
      <c r="AD4377" s="230"/>
      <c r="AE4377" s="251"/>
      <c r="AF4377" s="246"/>
      <c r="AG4377" s="236"/>
      <c r="AH4377" s="253"/>
      <c r="AI4377" s="230"/>
      <c r="AJ4377" s="230"/>
      <c r="AK4377" s="230"/>
      <c r="AL4377" s="230"/>
      <c r="AM4377" s="230"/>
      <c r="AN4377" s="230"/>
      <c r="AO4377" s="230"/>
      <c r="AP4377" s="230"/>
      <c r="AQ4377" s="230"/>
      <c r="AR4377" s="249"/>
      <c r="AS4377" s="230"/>
      <c r="AT4377" s="230"/>
      <c r="AU4377" s="230"/>
      <c r="AV4377" s="230"/>
      <c r="AW4377" s="230"/>
      <c r="AX4377" s="230"/>
      <c r="AY4377" s="230"/>
      <c r="AZ4377" s="230"/>
      <c r="BA4377" s="230"/>
      <c r="BB4377" s="230"/>
      <c r="BC4377" s="230"/>
      <c r="BD4377" s="230"/>
      <c r="BE4377" s="230"/>
      <c r="BF4377" s="230"/>
      <c r="BG4377" s="230"/>
      <c r="BH4377" s="230"/>
      <c r="BI4377" s="230"/>
      <c r="BJ4377" s="230"/>
      <c r="BK4377" s="230"/>
      <c r="BL4377" s="230"/>
      <c r="BM4377" s="230"/>
      <c r="BN4377" s="230"/>
      <c r="BO4377" s="230"/>
      <c r="BP4377" s="230"/>
      <c r="BQ4377" s="230"/>
      <c r="BR4377" s="230"/>
      <c r="BS4377" s="230"/>
      <c r="BT4377" s="230"/>
      <c r="BU4377" s="230"/>
      <c r="BV4377" s="230"/>
      <c r="BW4377" s="230"/>
      <c r="BX4377" s="230"/>
      <c r="BY4377" s="230"/>
      <c r="BZ4377" s="230"/>
      <c r="CA4377" s="230"/>
      <c r="CB4377" s="230"/>
      <c r="CC4377" s="230"/>
      <c r="CD4377" s="230"/>
      <c r="CE4377" s="230"/>
      <c r="CF4377" s="230"/>
      <c r="CG4377" s="230"/>
      <c r="CH4377" s="230"/>
      <c r="CI4377" s="230"/>
      <c r="CJ4377" s="230"/>
    </row>
    <row r="4378" spans="1:88" ht="14.25" customHeight="1">
      <c r="A4378" s="414"/>
      <c r="B4378" s="226"/>
      <c r="C4378" s="227"/>
      <c r="D4378" s="224"/>
      <c r="E4378" s="224"/>
      <c r="F4378" s="224"/>
      <c r="G4378" s="224"/>
      <c r="H4378" s="224"/>
      <c r="I4378" s="232"/>
      <c r="J4378" s="224"/>
      <c r="K4378" s="224"/>
      <c r="L4378" s="224"/>
      <c r="M4378" s="233"/>
      <c r="N4378" s="224"/>
      <c r="P4378" s="224"/>
      <c r="Q4378" s="225"/>
      <c r="R4378" s="154"/>
      <c r="S4378" s="154"/>
      <c r="T4378" s="154"/>
      <c r="U4378" s="236"/>
      <c r="V4378" s="225"/>
      <c r="W4378" s="246"/>
      <c r="X4378" s="230"/>
      <c r="Y4378" s="257"/>
      <c r="Z4378" s="249"/>
      <c r="AA4378" s="249"/>
      <c r="AB4378" s="230"/>
      <c r="AC4378" s="230"/>
      <c r="AD4378" s="230"/>
      <c r="AE4378" s="251"/>
      <c r="AF4378" s="246"/>
      <c r="AG4378" s="236"/>
      <c r="AH4378" s="253"/>
      <c r="AI4378" s="230"/>
      <c r="AJ4378" s="230"/>
      <c r="AK4378" s="230"/>
      <c r="AL4378" s="230"/>
      <c r="AM4378" s="230"/>
      <c r="AN4378" s="230"/>
      <c r="AO4378" s="230"/>
      <c r="AP4378" s="230"/>
      <c r="AQ4378" s="230"/>
      <c r="AR4378" s="249"/>
      <c r="AS4378" s="230"/>
      <c r="AT4378" s="230"/>
      <c r="AU4378" s="230"/>
      <c r="AV4378" s="230"/>
      <c r="AW4378" s="230"/>
      <c r="AX4378" s="230"/>
      <c r="AY4378" s="230"/>
      <c r="AZ4378" s="230"/>
      <c r="BA4378" s="230"/>
      <c r="BB4378" s="230"/>
      <c r="BC4378" s="230"/>
      <c r="BD4378" s="230"/>
      <c r="BE4378" s="230"/>
      <c r="BF4378" s="230"/>
      <c r="BG4378" s="230"/>
      <c r="BH4378" s="230"/>
      <c r="BI4378" s="230"/>
      <c r="BJ4378" s="230"/>
      <c r="BK4378" s="230"/>
      <c r="BL4378" s="230"/>
      <c r="BM4378" s="230"/>
      <c r="BN4378" s="230"/>
      <c r="BO4378" s="230"/>
      <c r="BP4378" s="230"/>
      <c r="BQ4378" s="230"/>
      <c r="BR4378" s="230"/>
      <c r="BS4378" s="230"/>
      <c r="BT4378" s="230"/>
      <c r="BU4378" s="230"/>
      <c r="BV4378" s="230"/>
      <c r="BW4378" s="230"/>
      <c r="BX4378" s="230"/>
      <c r="BY4378" s="230"/>
      <c r="BZ4378" s="230"/>
      <c r="CA4378" s="230"/>
      <c r="CB4378" s="230"/>
      <c r="CC4378" s="230"/>
      <c r="CD4378" s="230"/>
      <c r="CE4378" s="230"/>
      <c r="CF4378" s="230"/>
      <c r="CG4378" s="230"/>
      <c r="CH4378" s="230"/>
      <c r="CI4378" s="230"/>
      <c r="CJ4378" s="230"/>
    </row>
    <row r="4379" spans="1:88" ht="14.25" customHeight="1">
      <c r="A4379" s="414"/>
      <c r="B4379" s="226"/>
      <c r="C4379" s="227"/>
      <c r="D4379" s="224"/>
      <c r="E4379" s="224"/>
      <c r="F4379" s="224"/>
      <c r="G4379" s="224"/>
      <c r="H4379" s="224"/>
      <c r="I4379" s="232"/>
      <c r="J4379" s="224"/>
      <c r="K4379" s="224"/>
      <c r="L4379" s="224"/>
      <c r="M4379" s="233"/>
      <c r="N4379" s="224"/>
      <c r="P4379" s="224"/>
      <c r="Q4379" s="225"/>
      <c r="R4379" s="154"/>
      <c r="S4379" s="154"/>
      <c r="T4379" s="154"/>
      <c r="U4379" s="236"/>
      <c r="V4379" s="225"/>
      <c r="W4379" s="246"/>
      <c r="X4379" s="230"/>
      <c r="Y4379" s="257"/>
      <c r="Z4379" s="249"/>
      <c r="AA4379" s="249"/>
      <c r="AB4379" s="230"/>
      <c r="AC4379" s="230"/>
      <c r="AD4379" s="230"/>
      <c r="AE4379" s="251"/>
      <c r="AF4379" s="246"/>
      <c r="AG4379" s="236"/>
      <c r="AH4379" s="253"/>
      <c r="AI4379" s="230"/>
      <c r="AJ4379" s="230"/>
      <c r="AK4379" s="230"/>
      <c r="AL4379" s="230"/>
      <c r="AM4379" s="230"/>
      <c r="AN4379" s="230"/>
      <c r="AO4379" s="230"/>
      <c r="AP4379" s="230"/>
      <c r="AQ4379" s="230"/>
      <c r="AR4379" s="249"/>
      <c r="AS4379" s="230"/>
      <c r="AT4379" s="230"/>
      <c r="AU4379" s="230"/>
      <c r="AV4379" s="230"/>
      <c r="AW4379" s="230"/>
      <c r="AX4379" s="230"/>
      <c r="AY4379" s="230"/>
      <c r="AZ4379" s="230"/>
      <c r="BA4379" s="230"/>
      <c r="BB4379" s="230"/>
      <c r="BC4379" s="230"/>
      <c r="BD4379" s="230"/>
      <c r="BE4379" s="230"/>
      <c r="BF4379" s="230"/>
      <c r="BG4379" s="230"/>
      <c r="BH4379" s="230"/>
      <c r="BI4379" s="230"/>
      <c r="BJ4379" s="230"/>
      <c r="BK4379" s="230"/>
      <c r="BL4379" s="230"/>
      <c r="BM4379" s="230"/>
      <c r="BN4379" s="230"/>
      <c r="BO4379" s="230"/>
      <c r="BP4379" s="230"/>
      <c r="BQ4379" s="230"/>
      <c r="BR4379" s="230"/>
      <c r="BS4379" s="230"/>
      <c r="BT4379" s="230"/>
      <c r="BU4379" s="230"/>
      <c r="BV4379" s="230"/>
      <c r="BW4379" s="230"/>
      <c r="BX4379" s="230"/>
      <c r="BY4379" s="230"/>
      <c r="BZ4379" s="230"/>
      <c r="CA4379" s="230"/>
      <c r="CB4379" s="230"/>
      <c r="CC4379" s="230"/>
      <c r="CD4379" s="230"/>
      <c r="CE4379" s="230"/>
      <c r="CF4379" s="230"/>
      <c r="CG4379" s="230"/>
      <c r="CH4379" s="230"/>
      <c r="CI4379" s="230"/>
      <c r="CJ4379" s="230"/>
    </row>
    <row r="4380" spans="1:88" ht="14.25" customHeight="1">
      <c r="A4380" s="414"/>
      <c r="B4380" s="226"/>
      <c r="C4380" s="227"/>
      <c r="D4380" s="224"/>
      <c r="E4380" s="224"/>
      <c r="F4380" s="224"/>
      <c r="G4380" s="224"/>
      <c r="H4380" s="224"/>
      <c r="I4380" s="232"/>
      <c r="J4380" s="224"/>
      <c r="K4380" s="224"/>
      <c r="L4380" s="224"/>
      <c r="M4380" s="233"/>
      <c r="N4380" s="224"/>
      <c r="P4380" s="224"/>
      <c r="Q4380" s="225"/>
      <c r="R4380" s="154"/>
      <c r="S4380" s="154"/>
      <c r="T4380" s="154"/>
      <c r="U4380" s="236"/>
      <c r="V4380" s="225"/>
      <c r="W4380" s="246"/>
      <c r="X4380" s="230"/>
      <c r="Y4380" s="257"/>
      <c r="Z4380" s="249"/>
      <c r="AA4380" s="249"/>
      <c r="AB4380" s="230"/>
      <c r="AC4380" s="230"/>
      <c r="AD4380" s="230"/>
      <c r="AE4380" s="251"/>
      <c r="AF4380" s="246"/>
      <c r="AG4380" s="236"/>
      <c r="AH4380" s="253"/>
      <c r="AI4380" s="230"/>
      <c r="AJ4380" s="230"/>
      <c r="AK4380" s="230"/>
      <c r="AL4380" s="230"/>
      <c r="AM4380" s="230"/>
      <c r="AN4380" s="230"/>
      <c r="AO4380" s="230"/>
      <c r="AP4380" s="230"/>
      <c r="AQ4380" s="230"/>
      <c r="AR4380" s="249"/>
      <c r="AS4380" s="230"/>
      <c r="AT4380" s="230"/>
      <c r="AU4380" s="230"/>
      <c r="AV4380" s="230"/>
      <c r="AW4380" s="230"/>
      <c r="AX4380" s="230"/>
      <c r="AY4380" s="230"/>
      <c r="AZ4380" s="230"/>
      <c r="BA4380" s="230"/>
      <c r="BB4380" s="230"/>
      <c r="BC4380" s="230"/>
      <c r="BD4380" s="230"/>
      <c r="BE4380" s="230"/>
      <c r="BF4380" s="230"/>
      <c r="BG4380" s="230"/>
      <c r="BH4380" s="230"/>
      <c r="BI4380" s="230"/>
      <c r="BJ4380" s="230"/>
      <c r="BK4380" s="230"/>
      <c r="BL4380" s="230"/>
      <c r="BM4380" s="230"/>
      <c r="BN4380" s="230"/>
      <c r="BO4380" s="230"/>
      <c r="BP4380" s="230"/>
      <c r="BQ4380" s="230"/>
      <c r="BR4380" s="230"/>
      <c r="BS4380" s="230"/>
      <c r="BT4380" s="230"/>
      <c r="BU4380" s="230"/>
      <c r="BV4380" s="230"/>
      <c r="BW4380" s="230"/>
      <c r="BX4380" s="230"/>
      <c r="BY4380" s="230"/>
      <c r="BZ4380" s="230"/>
      <c r="CA4380" s="230"/>
      <c r="CB4380" s="230"/>
      <c r="CC4380" s="230"/>
      <c r="CD4380" s="230"/>
      <c r="CE4380" s="230"/>
      <c r="CF4380" s="230"/>
      <c r="CG4380" s="230"/>
      <c r="CH4380" s="230"/>
      <c r="CI4380" s="230"/>
      <c r="CJ4380" s="230"/>
    </row>
    <row r="4381" spans="1:88" ht="14.25" customHeight="1">
      <c r="A4381" s="414"/>
      <c r="B4381" s="226"/>
      <c r="C4381" s="227"/>
      <c r="D4381" s="224"/>
      <c r="E4381" s="224"/>
      <c r="F4381" s="224"/>
      <c r="G4381" s="224"/>
      <c r="H4381" s="224"/>
      <c r="I4381" s="232"/>
      <c r="J4381" s="224"/>
      <c r="K4381" s="224"/>
      <c r="L4381" s="224"/>
      <c r="M4381" s="233"/>
      <c r="N4381" s="224"/>
      <c r="P4381" s="224"/>
      <c r="Q4381" s="225"/>
      <c r="R4381" s="154"/>
      <c r="S4381" s="154"/>
      <c r="T4381" s="154"/>
      <c r="U4381" s="236"/>
      <c r="V4381" s="225"/>
      <c r="W4381" s="246"/>
      <c r="X4381" s="230"/>
      <c r="Y4381" s="257"/>
      <c r="Z4381" s="249"/>
      <c r="AA4381" s="249"/>
      <c r="AB4381" s="230"/>
      <c r="AC4381" s="230"/>
      <c r="AD4381" s="230"/>
      <c r="AE4381" s="251"/>
      <c r="AF4381" s="246"/>
      <c r="AG4381" s="236"/>
      <c r="AH4381" s="253"/>
      <c r="AI4381" s="230"/>
      <c r="AJ4381" s="230"/>
      <c r="AK4381" s="230"/>
      <c r="AL4381" s="230"/>
      <c r="AM4381" s="230"/>
      <c r="AN4381" s="230"/>
      <c r="AO4381" s="230"/>
      <c r="AP4381" s="230"/>
      <c r="AQ4381" s="230"/>
      <c r="AR4381" s="249"/>
      <c r="AS4381" s="230"/>
      <c r="AT4381" s="230"/>
      <c r="AU4381" s="230"/>
      <c r="AV4381" s="230"/>
      <c r="AW4381" s="230"/>
      <c r="AX4381" s="230"/>
      <c r="AY4381" s="230"/>
      <c r="AZ4381" s="230"/>
      <c r="BA4381" s="230"/>
      <c r="BB4381" s="230"/>
      <c r="BC4381" s="230"/>
      <c r="BD4381" s="230"/>
      <c r="BE4381" s="230"/>
      <c r="BF4381" s="230"/>
      <c r="BG4381" s="230"/>
      <c r="BH4381" s="230"/>
      <c r="BI4381" s="230"/>
      <c r="BJ4381" s="230"/>
      <c r="BK4381" s="230"/>
      <c r="BL4381" s="230"/>
      <c r="BM4381" s="230"/>
      <c r="BN4381" s="230"/>
      <c r="BO4381" s="230"/>
      <c r="BP4381" s="230"/>
      <c r="BQ4381" s="230"/>
      <c r="BR4381" s="230"/>
      <c r="BS4381" s="230"/>
      <c r="BT4381" s="230"/>
      <c r="BU4381" s="230"/>
      <c r="BV4381" s="230"/>
      <c r="BW4381" s="230"/>
      <c r="BX4381" s="230"/>
      <c r="BY4381" s="230"/>
      <c r="BZ4381" s="230"/>
      <c r="CA4381" s="230"/>
      <c r="CB4381" s="230"/>
      <c r="CC4381" s="230"/>
      <c r="CD4381" s="230"/>
      <c r="CE4381" s="230"/>
      <c r="CF4381" s="230"/>
      <c r="CG4381" s="230"/>
      <c r="CH4381" s="230"/>
      <c r="CI4381" s="230"/>
      <c r="CJ4381" s="230"/>
    </row>
    <row r="4382" spans="1:88" ht="14.25" customHeight="1">
      <c r="A4382" s="414"/>
      <c r="B4382" s="226"/>
      <c r="C4382" s="227"/>
      <c r="D4382" s="224"/>
      <c r="E4382" s="224"/>
      <c r="F4382" s="224"/>
      <c r="G4382" s="224"/>
      <c r="H4382" s="224"/>
      <c r="I4382" s="232"/>
      <c r="J4382" s="224"/>
      <c r="K4382" s="224"/>
      <c r="L4382" s="224"/>
      <c r="M4382" s="233"/>
      <c r="N4382" s="224"/>
      <c r="P4382" s="224"/>
      <c r="Q4382" s="225"/>
      <c r="R4382" s="154"/>
      <c r="S4382" s="154"/>
      <c r="T4382" s="154"/>
      <c r="U4382" s="236"/>
      <c r="V4382" s="225"/>
      <c r="W4382" s="246"/>
      <c r="X4382" s="230"/>
      <c r="Y4382" s="257"/>
      <c r="Z4382" s="249"/>
      <c r="AA4382" s="249"/>
      <c r="AB4382" s="230"/>
      <c r="AC4382" s="230"/>
      <c r="AD4382" s="230"/>
      <c r="AE4382" s="251"/>
      <c r="AF4382" s="246"/>
      <c r="AG4382" s="236"/>
      <c r="AH4382" s="253"/>
      <c r="AI4382" s="230"/>
      <c r="AJ4382" s="230"/>
      <c r="AK4382" s="230"/>
      <c r="AL4382" s="230"/>
      <c r="AM4382" s="230"/>
      <c r="AN4382" s="230"/>
      <c r="AO4382" s="230"/>
      <c r="AP4382" s="230"/>
      <c r="AQ4382" s="230"/>
      <c r="AR4382" s="249"/>
      <c r="AS4382" s="230"/>
      <c r="AT4382" s="230"/>
      <c r="AU4382" s="230"/>
      <c r="AV4382" s="230"/>
      <c r="AW4382" s="230"/>
      <c r="AX4382" s="230"/>
      <c r="AY4382" s="230"/>
      <c r="AZ4382" s="230"/>
      <c r="BA4382" s="230"/>
      <c r="BB4382" s="230"/>
      <c r="BC4382" s="230"/>
      <c r="BD4382" s="230"/>
      <c r="BE4382" s="230"/>
      <c r="BF4382" s="230"/>
      <c r="BG4382" s="230"/>
      <c r="BH4382" s="230"/>
      <c r="BI4382" s="230"/>
      <c r="BJ4382" s="230"/>
      <c r="BK4382" s="230"/>
      <c r="BL4382" s="230"/>
      <c r="BM4382" s="230"/>
      <c r="BN4382" s="230"/>
      <c r="BO4382" s="230"/>
      <c r="BP4382" s="230"/>
      <c r="BQ4382" s="230"/>
      <c r="BR4382" s="230"/>
      <c r="BS4382" s="230"/>
      <c r="BT4382" s="230"/>
      <c r="BU4382" s="230"/>
      <c r="BV4382" s="230"/>
      <c r="BW4382" s="230"/>
      <c r="BX4382" s="230"/>
      <c r="BY4382" s="230"/>
      <c r="BZ4382" s="230"/>
      <c r="CA4382" s="230"/>
      <c r="CB4382" s="230"/>
      <c r="CC4382" s="230"/>
      <c r="CD4382" s="230"/>
      <c r="CE4382" s="230"/>
      <c r="CF4382" s="230"/>
      <c r="CG4382" s="230"/>
      <c r="CH4382" s="230"/>
      <c r="CI4382" s="230"/>
      <c r="CJ4382" s="230"/>
    </row>
    <row r="4383" spans="1:88" ht="14.25" customHeight="1">
      <c r="A4383" s="414"/>
      <c r="B4383" s="226"/>
      <c r="C4383" s="227"/>
      <c r="D4383" s="224"/>
      <c r="E4383" s="224"/>
      <c r="F4383" s="224"/>
      <c r="G4383" s="224"/>
      <c r="H4383" s="224"/>
      <c r="I4383" s="232"/>
      <c r="J4383" s="224"/>
      <c r="K4383" s="224"/>
      <c r="L4383" s="224"/>
      <c r="M4383" s="233"/>
      <c r="N4383" s="224"/>
      <c r="P4383" s="224"/>
      <c r="Q4383" s="225"/>
      <c r="R4383" s="154"/>
      <c r="S4383" s="154"/>
      <c r="T4383" s="154"/>
      <c r="U4383" s="236"/>
      <c r="V4383" s="225"/>
      <c r="W4383" s="246"/>
      <c r="X4383" s="230"/>
      <c r="Y4383" s="257"/>
      <c r="Z4383" s="249"/>
      <c r="AA4383" s="249"/>
      <c r="AB4383" s="230"/>
      <c r="AC4383" s="230"/>
      <c r="AD4383" s="230"/>
      <c r="AE4383" s="251"/>
      <c r="AF4383" s="246"/>
      <c r="AG4383" s="236"/>
      <c r="AH4383" s="253"/>
      <c r="AI4383" s="230"/>
      <c r="AJ4383" s="230"/>
      <c r="AK4383" s="230"/>
      <c r="AL4383" s="230"/>
      <c r="AM4383" s="230"/>
      <c r="AN4383" s="230"/>
      <c r="AO4383" s="230"/>
      <c r="AP4383" s="230"/>
      <c r="AQ4383" s="230"/>
      <c r="AR4383" s="249"/>
      <c r="AS4383" s="230"/>
      <c r="AT4383" s="230"/>
      <c r="AU4383" s="230"/>
      <c r="AV4383" s="230"/>
      <c r="AW4383" s="230"/>
      <c r="AX4383" s="230"/>
      <c r="AY4383" s="230"/>
      <c r="AZ4383" s="230"/>
      <c r="BA4383" s="230"/>
      <c r="BB4383" s="230"/>
      <c r="BC4383" s="230"/>
      <c r="BD4383" s="230"/>
      <c r="BE4383" s="230"/>
      <c r="BF4383" s="230"/>
      <c r="BG4383" s="230"/>
      <c r="BH4383" s="230"/>
      <c r="BI4383" s="230"/>
      <c r="BJ4383" s="230"/>
      <c r="BK4383" s="230"/>
      <c r="BL4383" s="230"/>
      <c r="BM4383" s="230"/>
      <c r="BN4383" s="230"/>
      <c r="BO4383" s="230"/>
      <c r="BP4383" s="230"/>
      <c r="BQ4383" s="230"/>
      <c r="BR4383" s="230"/>
      <c r="BS4383" s="230"/>
      <c r="BT4383" s="230"/>
      <c r="BU4383" s="230"/>
      <c r="BV4383" s="230"/>
      <c r="BW4383" s="230"/>
      <c r="BX4383" s="230"/>
      <c r="BY4383" s="230"/>
      <c r="BZ4383" s="230"/>
      <c r="CA4383" s="230"/>
      <c r="CB4383" s="230"/>
      <c r="CC4383" s="230"/>
      <c r="CD4383" s="230"/>
      <c r="CE4383" s="230"/>
      <c r="CF4383" s="230"/>
      <c r="CG4383" s="230"/>
      <c r="CH4383" s="230"/>
      <c r="CI4383" s="230"/>
      <c r="CJ4383" s="230"/>
    </row>
    <row r="4384" spans="1:88" ht="14.25" customHeight="1">
      <c r="A4384" s="414"/>
      <c r="B4384" s="226"/>
      <c r="C4384" s="227"/>
      <c r="D4384" s="224"/>
      <c r="E4384" s="224"/>
      <c r="F4384" s="224"/>
      <c r="G4384" s="224"/>
      <c r="H4384" s="224"/>
      <c r="I4384" s="232"/>
      <c r="J4384" s="224"/>
      <c r="K4384" s="224"/>
      <c r="L4384" s="224"/>
      <c r="M4384" s="233"/>
      <c r="N4384" s="224"/>
      <c r="P4384" s="224"/>
      <c r="Q4384" s="225"/>
      <c r="R4384" s="154"/>
      <c r="S4384" s="154"/>
      <c r="T4384" s="154"/>
      <c r="U4384" s="236"/>
      <c r="V4384" s="225"/>
      <c r="W4384" s="246"/>
      <c r="X4384" s="230"/>
      <c r="Y4384" s="257"/>
      <c r="Z4384" s="249"/>
      <c r="AA4384" s="249"/>
      <c r="AB4384" s="230"/>
      <c r="AC4384" s="230"/>
      <c r="AD4384" s="230"/>
      <c r="AE4384" s="251"/>
      <c r="AF4384" s="246"/>
      <c r="AG4384" s="236"/>
      <c r="AH4384" s="253"/>
      <c r="AI4384" s="230"/>
      <c r="AJ4384" s="230"/>
      <c r="AK4384" s="230"/>
      <c r="AL4384" s="230"/>
      <c r="AM4384" s="230"/>
      <c r="AN4384" s="230"/>
      <c r="AO4384" s="230"/>
      <c r="AP4384" s="230"/>
      <c r="AQ4384" s="230"/>
      <c r="AR4384" s="249"/>
      <c r="AS4384" s="230"/>
      <c r="AT4384" s="230"/>
      <c r="AU4384" s="230"/>
      <c r="AV4384" s="230"/>
      <c r="AW4384" s="230"/>
      <c r="AX4384" s="230"/>
      <c r="AY4384" s="230"/>
      <c r="AZ4384" s="230"/>
      <c r="BA4384" s="230"/>
      <c r="BB4384" s="230"/>
      <c r="BC4384" s="230"/>
      <c r="BD4384" s="230"/>
      <c r="BE4384" s="230"/>
      <c r="BF4384" s="230"/>
      <c r="BG4384" s="230"/>
      <c r="BH4384" s="230"/>
      <c r="BI4384" s="230"/>
      <c r="BJ4384" s="230"/>
      <c r="BK4384" s="230"/>
      <c r="BL4384" s="230"/>
      <c r="BM4384" s="230"/>
      <c r="BN4384" s="230"/>
      <c r="BO4384" s="230"/>
      <c r="BP4384" s="230"/>
      <c r="BQ4384" s="230"/>
      <c r="BR4384" s="230"/>
      <c r="BS4384" s="230"/>
      <c r="BT4384" s="230"/>
      <c r="BU4384" s="230"/>
      <c r="BV4384" s="230"/>
      <c r="BW4384" s="230"/>
      <c r="BX4384" s="230"/>
      <c r="BY4384" s="230"/>
      <c r="BZ4384" s="230"/>
      <c r="CA4384" s="230"/>
      <c r="CB4384" s="230"/>
      <c r="CC4384" s="230"/>
      <c r="CD4384" s="230"/>
      <c r="CE4384" s="230"/>
      <c r="CF4384" s="230"/>
      <c r="CG4384" s="230"/>
      <c r="CH4384" s="230"/>
      <c r="CI4384" s="230"/>
      <c r="CJ4384" s="230"/>
    </row>
    <row r="4385" spans="1:88" ht="14.25" customHeight="1">
      <c r="A4385" s="414"/>
      <c r="B4385" s="226"/>
      <c r="C4385" s="227"/>
      <c r="D4385" s="224"/>
      <c r="E4385" s="224"/>
      <c r="F4385" s="224"/>
      <c r="G4385" s="224"/>
      <c r="H4385" s="224"/>
      <c r="I4385" s="232"/>
      <c r="J4385" s="224"/>
      <c r="K4385" s="224"/>
      <c r="L4385" s="224"/>
      <c r="M4385" s="233"/>
      <c r="N4385" s="224"/>
      <c r="P4385" s="224"/>
      <c r="Q4385" s="225"/>
      <c r="R4385" s="154"/>
      <c r="S4385" s="154"/>
      <c r="T4385" s="154"/>
      <c r="U4385" s="236"/>
      <c r="V4385" s="225"/>
      <c r="W4385" s="246"/>
      <c r="X4385" s="230"/>
      <c r="Y4385" s="257"/>
      <c r="Z4385" s="249"/>
      <c r="AA4385" s="249"/>
      <c r="AB4385" s="230"/>
      <c r="AC4385" s="230"/>
      <c r="AD4385" s="230"/>
      <c r="AE4385" s="251"/>
      <c r="AF4385" s="246"/>
      <c r="AG4385" s="236"/>
      <c r="AH4385" s="253"/>
      <c r="AI4385" s="230"/>
      <c r="AJ4385" s="230"/>
      <c r="AK4385" s="230"/>
      <c r="AL4385" s="230"/>
      <c r="AM4385" s="230"/>
      <c r="AN4385" s="230"/>
      <c r="AO4385" s="230"/>
      <c r="AP4385" s="230"/>
      <c r="AQ4385" s="230"/>
      <c r="AR4385" s="249"/>
      <c r="AS4385" s="230"/>
      <c r="AT4385" s="230"/>
      <c r="AU4385" s="230"/>
      <c r="AV4385" s="230"/>
      <c r="AW4385" s="230"/>
      <c r="AX4385" s="230"/>
      <c r="AY4385" s="230"/>
      <c r="AZ4385" s="230"/>
      <c r="BA4385" s="230"/>
      <c r="BB4385" s="230"/>
      <c r="BC4385" s="230"/>
      <c r="BD4385" s="230"/>
      <c r="BE4385" s="230"/>
      <c r="BF4385" s="230"/>
      <c r="BG4385" s="230"/>
      <c r="BH4385" s="230"/>
      <c r="BI4385" s="230"/>
      <c r="BJ4385" s="230"/>
      <c r="BK4385" s="230"/>
      <c r="BL4385" s="230"/>
      <c r="BM4385" s="230"/>
      <c r="BN4385" s="230"/>
      <c r="BO4385" s="230"/>
      <c r="BP4385" s="230"/>
      <c r="BQ4385" s="230"/>
      <c r="BR4385" s="230"/>
      <c r="BS4385" s="230"/>
      <c r="BT4385" s="230"/>
      <c r="BU4385" s="230"/>
      <c r="BV4385" s="230"/>
      <c r="BW4385" s="230"/>
      <c r="BX4385" s="230"/>
      <c r="BY4385" s="230"/>
      <c r="BZ4385" s="230"/>
      <c r="CA4385" s="230"/>
      <c r="CB4385" s="230"/>
      <c r="CC4385" s="230"/>
      <c r="CD4385" s="230"/>
      <c r="CE4385" s="230"/>
      <c r="CF4385" s="230"/>
      <c r="CG4385" s="230"/>
      <c r="CH4385" s="230"/>
      <c r="CI4385" s="230"/>
      <c r="CJ4385" s="230"/>
    </row>
    <row r="4386" spans="1:88" ht="14.25" customHeight="1">
      <c r="A4386" s="414"/>
      <c r="B4386" s="226"/>
      <c r="C4386" s="227"/>
      <c r="D4386" s="224"/>
      <c r="E4386" s="224"/>
      <c r="F4386" s="224"/>
      <c r="G4386" s="224"/>
      <c r="H4386" s="224"/>
      <c r="I4386" s="232"/>
      <c r="J4386" s="224"/>
      <c r="K4386" s="224"/>
      <c r="L4386" s="224"/>
      <c r="M4386" s="233"/>
      <c r="N4386" s="224"/>
      <c r="P4386" s="224"/>
      <c r="Q4386" s="225"/>
      <c r="R4386" s="154"/>
      <c r="S4386" s="154"/>
      <c r="T4386" s="154"/>
      <c r="U4386" s="236"/>
      <c r="V4386" s="225"/>
      <c r="W4386" s="246"/>
      <c r="X4386" s="230"/>
      <c r="Y4386" s="257"/>
      <c r="Z4386" s="249"/>
      <c r="AA4386" s="249"/>
      <c r="AB4386" s="230"/>
      <c r="AC4386" s="230"/>
      <c r="AD4386" s="230"/>
      <c r="AE4386" s="251"/>
      <c r="AF4386" s="246"/>
      <c r="AG4386" s="236"/>
      <c r="AH4386" s="253"/>
      <c r="AI4386" s="230"/>
      <c r="AJ4386" s="230"/>
      <c r="AK4386" s="230"/>
      <c r="AL4386" s="230"/>
      <c r="AM4386" s="230"/>
      <c r="AN4386" s="230"/>
      <c r="AO4386" s="230"/>
      <c r="AP4386" s="230"/>
      <c r="AQ4386" s="230"/>
      <c r="AR4386" s="249"/>
      <c r="AS4386" s="230"/>
      <c r="AT4386" s="230"/>
      <c r="AU4386" s="230"/>
      <c r="AV4386" s="230"/>
      <c r="AW4386" s="230"/>
      <c r="AX4386" s="230"/>
      <c r="AY4386" s="230"/>
      <c r="AZ4386" s="230"/>
      <c r="BA4386" s="230"/>
      <c r="BB4386" s="230"/>
      <c r="BC4386" s="230"/>
      <c r="BD4386" s="230"/>
      <c r="BE4386" s="230"/>
      <c r="BF4386" s="230"/>
      <c r="BG4386" s="230"/>
      <c r="BH4386" s="230"/>
      <c r="BI4386" s="230"/>
      <c r="BJ4386" s="230"/>
      <c r="BK4386" s="230"/>
      <c r="BL4386" s="230"/>
      <c r="BM4386" s="230"/>
      <c r="BN4386" s="230"/>
      <c r="BO4386" s="230"/>
      <c r="BP4386" s="230"/>
      <c r="BQ4386" s="230"/>
      <c r="BR4386" s="230"/>
      <c r="BS4386" s="230"/>
      <c r="BT4386" s="230"/>
      <c r="BU4386" s="230"/>
      <c r="BV4386" s="230"/>
      <c r="BW4386" s="230"/>
      <c r="BX4386" s="230"/>
      <c r="BY4386" s="230"/>
      <c r="BZ4386" s="230"/>
      <c r="CA4386" s="230"/>
      <c r="CB4386" s="230"/>
      <c r="CC4386" s="230"/>
      <c r="CD4386" s="230"/>
      <c r="CE4386" s="230"/>
      <c r="CF4386" s="230"/>
      <c r="CG4386" s="230"/>
      <c r="CH4386" s="230"/>
      <c r="CI4386" s="230"/>
      <c r="CJ4386" s="230"/>
    </row>
    <row r="4387" spans="1:88" ht="14.25" customHeight="1">
      <c r="A4387" s="413"/>
      <c r="B4387" s="230"/>
      <c r="C4387" s="231"/>
      <c r="D4387" s="224"/>
      <c r="E4387" s="224"/>
      <c r="F4387" s="224"/>
      <c r="G4387" s="224"/>
      <c r="H4387" s="224"/>
      <c r="I4387" s="232"/>
      <c r="J4387" s="224"/>
      <c r="K4387" s="224"/>
      <c r="L4387" s="224"/>
      <c r="M4387" s="233"/>
      <c r="N4387" s="224"/>
      <c r="P4387" s="224"/>
      <c r="Q4387" s="225"/>
      <c r="R4387" s="154"/>
      <c r="S4387" s="154"/>
      <c r="T4387" s="154"/>
      <c r="U4387" s="236"/>
      <c r="V4387" s="225"/>
      <c r="W4387" s="246"/>
      <c r="X4387" s="230"/>
      <c r="Y4387" s="257"/>
      <c r="Z4387" s="249"/>
      <c r="AA4387" s="249"/>
      <c r="AB4387" s="230"/>
      <c r="AC4387" s="230"/>
      <c r="AD4387" s="230"/>
      <c r="AE4387" s="251"/>
      <c r="AF4387" s="246"/>
      <c r="AG4387" s="236"/>
      <c r="AH4387" s="253"/>
      <c r="AI4387" s="230"/>
      <c r="AJ4387" s="230"/>
      <c r="AK4387" s="230"/>
      <c r="AL4387" s="230"/>
      <c r="AM4387" s="230"/>
      <c r="AN4387" s="230"/>
      <c r="AO4387" s="230"/>
      <c r="AP4387" s="230"/>
      <c r="AQ4387" s="230"/>
      <c r="AR4387" s="249"/>
      <c r="AS4387" s="230"/>
      <c r="AT4387" s="230"/>
      <c r="AU4387" s="230"/>
      <c r="AV4387" s="230"/>
      <c r="AW4387" s="230"/>
      <c r="AX4387" s="230"/>
      <c r="AY4387" s="230"/>
      <c r="AZ4387" s="230"/>
      <c r="BA4387" s="230"/>
      <c r="BB4387" s="230"/>
      <c r="BC4387" s="230"/>
      <c r="BD4387" s="230"/>
      <c r="BE4387" s="230"/>
      <c r="BF4387" s="230"/>
      <c r="BG4387" s="230"/>
      <c r="BH4387" s="230"/>
      <c r="BI4387" s="230"/>
      <c r="BJ4387" s="230"/>
      <c r="BK4387" s="230"/>
      <c r="BL4387" s="230"/>
      <c r="BM4387" s="230"/>
      <c r="BN4387" s="230"/>
      <c r="BO4387" s="230"/>
      <c r="BP4387" s="230"/>
      <c r="BQ4387" s="230"/>
      <c r="BR4387" s="230"/>
      <c r="BS4387" s="230"/>
      <c r="BT4387" s="230"/>
      <c r="BU4387" s="230"/>
      <c r="BV4387" s="230"/>
      <c r="BW4387" s="230"/>
      <c r="BX4387" s="230"/>
      <c r="BY4387" s="230"/>
      <c r="BZ4387" s="230"/>
      <c r="CA4387" s="230"/>
      <c r="CB4387" s="230"/>
      <c r="CC4387" s="230"/>
      <c r="CD4387" s="230"/>
      <c r="CE4387" s="230"/>
      <c r="CF4387" s="230"/>
      <c r="CG4387" s="230"/>
      <c r="CH4387" s="230"/>
      <c r="CI4387" s="230"/>
      <c r="CJ4387" s="230"/>
    </row>
    <row r="4388" spans="1:88" ht="14.25" customHeight="1">
      <c r="A4388" s="413"/>
      <c r="B4388" s="230"/>
      <c r="C4388" s="231"/>
      <c r="D4388" s="224"/>
      <c r="E4388" s="224"/>
      <c r="F4388" s="224"/>
      <c r="G4388" s="224"/>
      <c r="H4388" s="224"/>
      <c r="I4388" s="232"/>
      <c r="J4388" s="224"/>
      <c r="K4388" s="224"/>
      <c r="L4388" s="224"/>
      <c r="M4388" s="233"/>
      <c r="N4388" s="224"/>
      <c r="P4388" s="224"/>
      <c r="Q4388" s="225"/>
      <c r="R4388" s="154"/>
      <c r="S4388" s="154"/>
      <c r="T4388" s="154"/>
      <c r="U4388" s="236"/>
      <c r="V4388" s="225"/>
      <c r="W4388" s="246"/>
      <c r="X4388" s="230"/>
      <c r="Y4388" s="257"/>
      <c r="Z4388" s="249"/>
      <c r="AA4388" s="249"/>
      <c r="AB4388" s="230"/>
      <c r="AC4388" s="230"/>
      <c r="AD4388" s="230"/>
      <c r="AE4388" s="251"/>
      <c r="AF4388" s="246"/>
      <c r="AG4388" s="236"/>
      <c r="AH4388" s="253"/>
      <c r="AI4388" s="230"/>
      <c r="AJ4388" s="230"/>
      <c r="AK4388" s="230"/>
      <c r="AL4388" s="230"/>
      <c r="AM4388" s="230"/>
      <c r="AN4388" s="230"/>
      <c r="AO4388" s="230"/>
      <c r="AP4388" s="230"/>
      <c r="AQ4388" s="230"/>
      <c r="AR4388" s="249"/>
      <c r="AS4388" s="230"/>
      <c r="AT4388" s="230"/>
      <c r="AU4388" s="230"/>
      <c r="AV4388" s="230"/>
      <c r="AW4388" s="230"/>
      <c r="AX4388" s="230"/>
      <c r="AY4388" s="230"/>
      <c r="AZ4388" s="230"/>
      <c r="BA4388" s="230"/>
      <c r="BB4388" s="230"/>
      <c r="BC4388" s="230"/>
      <c r="BD4388" s="230"/>
      <c r="BE4388" s="230"/>
      <c r="BF4388" s="230"/>
      <c r="BG4388" s="230"/>
      <c r="BH4388" s="230"/>
      <c r="BI4388" s="230"/>
      <c r="BJ4388" s="230"/>
      <c r="BK4388" s="230"/>
      <c r="BL4388" s="230"/>
      <c r="BM4388" s="230"/>
      <c r="BN4388" s="230"/>
      <c r="BO4388" s="230"/>
      <c r="BP4388" s="230"/>
      <c r="BQ4388" s="230"/>
      <c r="BR4388" s="230"/>
      <c r="BS4388" s="230"/>
      <c r="BT4388" s="230"/>
      <c r="BU4388" s="230"/>
      <c r="BV4388" s="230"/>
      <c r="BW4388" s="230"/>
      <c r="BX4388" s="230"/>
      <c r="BY4388" s="230"/>
      <c r="BZ4388" s="230"/>
      <c r="CA4388" s="230"/>
      <c r="CB4388" s="230"/>
      <c r="CC4388" s="230"/>
      <c r="CD4388" s="230"/>
      <c r="CE4388" s="230"/>
      <c r="CF4388" s="230"/>
      <c r="CG4388" s="230"/>
      <c r="CH4388" s="230"/>
      <c r="CI4388" s="230"/>
      <c r="CJ4388" s="230"/>
    </row>
    <row r="4389" spans="1:88" ht="14.25" customHeight="1">
      <c r="A4389" s="413"/>
      <c r="B4389" s="230"/>
      <c r="C4389" s="231"/>
      <c r="D4389" s="224"/>
      <c r="E4389" s="224"/>
      <c r="F4389" s="224"/>
      <c r="G4389" s="224"/>
      <c r="H4389" s="224"/>
      <c r="I4389" s="232"/>
      <c r="J4389" s="224"/>
      <c r="K4389" s="224"/>
      <c r="L4389" s="224"/>
      <c r="M4389" s="233"/>
      <c r="N4389" s="224"/>
      <c r="P4389" s="224"/>
      <c r="Q4389" s="225"/>
      <c r="R4389" s="154"/>
      <c r="S4389" s="154"/>
      <c r="T4389" s="154"/>
      <c r="U4389" s="236"/>
      <c r="V4389" s="225"/>
      <c r="W4389" s="246"/>
      <c r="X4389" s="230"/>
      <c r="Y4389" s="257"/>
      <c r="Z4389" s="249"/>
      <c r="AA4389" s="249"/>
      <c r="AB4389" s="230"/>
      <c r="AC4389" s="230"/>
      <c r="AD4389" s="230"/>
      <c r="AE4389" s="251"/>
      <c r="AF4389" s="246"/>
      <c r="AG4389" s="236"/>
      <c r="AH4389" s="253"/>
      <c r="AI4389" s="230"/>
      <c r="AJ4389" s="230"/>
      <c r="AK4389" s="230"/>
      <c r="AL4389" s="230"/>
      <c r="AM4389" s="230"/>
      <c r="AN4389" s="230"/>
      <c r="AO4389" s="230"/>
      <c r="AP4389" s="230"/>
      <c r="AQ4389" s="230"/>
      <c r="AR4389" s="249"/>
      <c r="AS4389" s="230"/>
      <c r="AT4389" s="230"/>
      <c r="AU4389" s="230"/>
      <c r="AV4389" s="230"/>
      <c r="AW4389" s="230"/>
      <c r="AX4389" s="230"/>
      <c r="AY4389" s="230"/>
      <c r="AZ4389" s="230"/>
      <c r="BA4389" s="230"/>
      <c r="BB4389" s="230"/>
      <c r="BC4389" s="230"/>
      <c r="BD4389" s="230"/>
      <c r="BE4389" s="230"/>
      <c r="BF4389" s="230"/>
      <c r="BG4389" s="230"/>
      <c r="BH4389" s="230"/>
      <c r="BI4389" s="230"/>
      <c r="BJ4389" s="230"/>
      <c r="BK4389" s="230"/>
      <c r="BL4389" s="230"/>
      <c r="BM4389" s="230"/>
      <c r="BN4389" s="230"/>
      <c r="BO4389" s="230"/>
      <c r="BP4389" s="230"/>
      <c r="BQ4389" s="230"/>
      <c r="BR4389" s="230"/>
      <c r="BS4389" s="230"/>
      <c r="BT4389" s="230"/>
      <c r="BU4389" s="230"/>
      <c r="BV4389" s="230"/>
      <c r="BW4389" s="230"/>
      <c r="BX4389" s="230"/>
      <c r="BY4389" s="230"/>
      <c r="BZ4389" s="230"/>
      <c r="CA4389" s="230"/>
      <c r="CB4389" s="230"/>
      <c r="CC4389" s="230"/>
      <c r="CD4389" s="230"/>
      <c r="CE4389" s="230"/>
      <c r="CF4389" s="230"/>
      <c r="CG4389" s="230"/>
      <c r="CH4389" s="230"/>
      <c r="CI4389" s="230"/>
      <c r="CJ4389" s="230"/>
    </row>
    <row r="4390" spans="1:88" ht="14.25" customHeight="1">
      <c r="A4390" s="413"/>
      <c r="B4390" s="230"/>
      <c r="C4390" s="231"/>
      <c r="D4390" s="224"/>
      <c r="E4390" s="224"/>
      <c r="F4390" s="224"/>
      <c r="G4390" s="224"/>
      <c r="H4390" s="224"/>
      <c r="I4390" s="232"/>
      <c r="J4390" s="224"/>
      <c r="K4390" s="224"/>
      <c r="L4390" s="224"/>
      <c r="M4390" s="233"/>
      <c r="N4390" s="224"/>
      <c r="P4390" s="224"/>
      <c r="Q4390" s="225"/>
      <c r="R4390" s="154"/>
      <c r="S4390" s="154"/>
      <c r="T4390" s="154"/>
      <c r="U4390" s="236"/>
      <c r="V4390" s="225"/>
      <c r="W4390" s="246"/>
      <c r="X4390" s="230"/>
      <c r="Y4390" s="257"/>
      <c r="Z4390" s="249"/>
      <c r="AA4390" s="249"/>
      <c r="AB4390" s="230"/>
      <c r="AC4390" s="230"/>
      <c r="AD4390" s="230"/>
      <c r="AE4390" s="251"/>
      <c r="AF4390" s="246"/>
      <c r="AG4390" s="236"/>
      <c r="AH4390" s="253"/>
      <c r="AI4390" s="230"/>
      <c r="AJ4390" s="230"/>
      <c r="AK4390" s="230"/>
      <c r="AL4390" s="230"/>
      <c r="AM4390" s="230"/>
      <c r="AN4390" s="230"/>
      <c r="AO4390" s="230"/>
      <c r="AP4390" s="230"/>
      <c r="AQ4390" s="230"/>
      <c r="AR4390" s="249"/>
      <c r="AS4390" s="230"/>
      <c r="AT4390" s="230"/>
      <c r="AU4390" s="230"/>
      <c r="AV4390" s="230"/>
      <c r="AW4390" s="230"/>
      <c r="AX4390" s="230"/>
      <c r="AY4390" s="230"/>
      <c r="AZ4390" s="230"/>
      <c r="BA4390" s="230"/>
      <c r="BB4390" s="230"/>
      <c r="BC4390" s="230"/>
      <c r="BD4390" s="230"/>
      <c r="BE4390" s="230"/>
      <c r="BF4390" s="230"/>
      <c r="BG4390" s="230"/>
      <c r="BH4390" s="230"/>
      <c r="BI4390" s="230"/>
      <c r="BJ4390" s="230"/>
      <c r="BK4390" s="230"/>
      <c r="BL4390" s="230"/>
      <c r="BM4390" s="230"/>
      <c r="BN4390" s="230"/>
      <c r="BO4390" s="230"/>
      <c r="BP4390" s="230"/>
      <c r="BQ4390" s="230"/>
      <c r="BR4390" s="230"/>
      <c r="BS4390" s="230"/>
      <c r="BT4390" s="230"/>
      <c r="BU4390" s="230"/>
      <c r="BV4390" s="230"/>
      <c r="BW4390" s="230"/>
      <c r="BX4390" s="230"/>
      <c r="BY4390" s="230"/>
      <c r="BZ4390" s="230"/>
      <c r="CA4390" s="230"/>
      <c r="CB4390" s="230"/>
      <c r="CC4390" s="230"/>
      <c r="CD4390" s="230"/>
      <c r="CE4390" s="230"/>
      <c r="CF4390" s="230"/>
      <c r="CG4390" s="230"/>
      <c r="CH4390" s="230"/>
      <c r="CI4390" s="230"/>
      <c r="CJ4390" s="230"/>
    </row>
    <row r="4391" spans="1:88" ht="14.25" customHeight="1">
      <c r="A4391" s="413"/>
      <c r="B4391" s="230"/>
      <c r="C4391" s="231"/>
      <c r="D4391" s="224"/>
      <c r="E4391" s="224"/>
      <c r="F4391" s="224"/>
      <c r="G4391" s="224"/>
      <c r="H4391" s="224"/>
      <c r="I4391" s="232"/>
      <c r="J4391" s="224"/>
      <c r="K4391" s="224"/>
      <c r="L4391" s="224"/>
      <c r="M4391" s="233"/>
      <c r="N4391" s="224"/>
      <c r="P4391" s="224"/>
      <c r="Q4391" s="225"/>
      <c r="R4391" s="154"/>
      <c r="S4391" s="154"/>
      <c r="T4391" s="154"/>
      <c r="U4391" s="236"/>
      <c r="V4391" s="225"/>
      <c r="W4391" s="246"/>
      <c r="X4391" s="230"/>
      <c r="Y4391" s="257"/>
      <c r="Z4391" s="249"/>
      <c r="AA4391" s="249"/>
      <c r="AB4391" s="230"/>
      <c r="AC4391" s="230"/>
      <c r="AD4391" s="230"/>
      <c r="AE4391" s="251"/>
      <c r="AF4391" s="246"/>
      <c r="AG4391" s="236"/>
      <c r="AH4391" s="253"/>
      <c r="AI4391" s="230"/>
      <c r="AJ4391" s="230"/>
      <c r="AK4391" s="230"/>
      <c r="AL4391" s="230"/>
      <c r="AM4391" s="230"/>
      <c r="AN4391" s="230"/>
      <c r="AO4391" s="230"/>
      <c r="AP4391" s="230"/>
      <c r="AQ4391" s="230"/>
      <c r="AR4391" s="249"/>
      <c r="AS4391" s="230"/>
      <c r="AT4391" s="230"/>
      <c r="AU4391" s="230"/>
      <c r="AV4391" s="230"/>
      <c r="AW4391" s="230"/>
      <c r="AX4391" s="230"/>
      <c r="AY4391" s="230"/>
      <c r="AZ4391" s="230"/>
      <c r="BA4391" s="230"/>
      <c r="BB4391" s="230"/>
      <c r="BC4391" s="230"/>
      <c r="BD4391" s="230"/>
      <c r="BE4391" s="230"/>
      <c r="BF4391" s="230"/>
      <c r="BG4391" s="230"/>
      <c r="BH4391" s="230"/>
      <c r="BI4391" s="230"/>
      <c r="BJ4391" s="230"/>
      <c r="BK4391" s="230"/>
      <c r="BL4391" s="230"/>
      <c r="BM4391" s="230"/>
      <c r="BN4391" s="230"/>
      <c r="BO4391" s="230"/>
      <c r="BP4391" s="230"/>
      <c r="BQ4391" s="230"/>
      <c r="BR4391" s="230"/>
      <c r="BS4391" s="230"/>
      <c r="BT4391" s="230"/>
      <c r="BU4391" s="230"/>
      <c r="BV4391" s="230"/>
      <c r="BW4391" s="230"/>
      <c r="BX4391" s="230"/>
      <c r="BY4391" s="230"/>
      <c r="BZ4391" s="230"/>
      <c r="CA4391" s="230"/>
      <c r="CB4391" s="230"/>
      <c r="CC4391" s="230"/>
      <c r="CD4391" s="230"/>
      <c r="CE4391" s="230"/>
      <c r="CF4391" s="230"/>
      <c r="CG4391" s="230"/>
      <c r="CH4391" s="230"/>
      <c r="CI4391" s="230"/>
      <c r="CJ4391" s="230"/>
    </row>
    <row r="4392" spans="1:88" ht="14.25" customHeight="1">
      <c r="A4392" s="413"/>
      <c r="B4392" s="230"/>
      <c r="C4392" s="231"/>
      <c r="D4392" s="224"/>
      <c r="E4392" s="224"/>
      <c r="F4392" s="224"/>
      <c r="G4392" s="224"/>
      <c r="H4392" s="224"/>
      <c r="I4392" s="232"/>
      <c r="J4392" s="224"/>
      <c r="K4392" s="224"/>
      <c r="L4392" s="224"/>
      <c r="M4392" s="233"/>
      <c r="N4392" s="224"/>
      <c r="P4392" s="224"/>
      <c r="Q4392" s="225"/>
      <c r="R4392" s="154"/>
      <c r="S4392" s="154"/>
      <c r="T4392" s="154"/>
      <c r="U4392" s="236"/>
      <c r="V4392" s="225"/>
      <c r="W4392" s="246"/>
      <c r="X4392" s="230"/>
      <c r="Y4392" s="257"/>
      <c r="Z4392" s="249"/>
      <c r="AA4392" s="249"/>
      <c r="AB4392" s="230"/>
      <c r="AC4392" s="230"/>
      <c r="AD4392" s="230"/>
      <c r="AE4392" s="251"/>
      <c r="AF4392" s="246"/>
      <c r="AG4392" s="236"/>
      <c r="AH4392" s="253"/>
      <c r="AI4392" s="230"/>
      <c r="AJ4392" s="230"/>
      <c r="AK4392" s="230"/>
      <c r="AL4392" s="230"/>
      <c r="AM4392" s="230"/>
      <c r="AN4392" s="230"/>
      <c r="AO4392" s="230"/>
      <c r="AP4392" s="230"/>
      <c r="AQ4392" s="230"/>
      <c r="AR4392" s="249"/>
      <c r="AS4392" s="230"/>
      <c r="AT4392" s="230"/>
      <c r="AU4392" s="230"/>
      <c r="AV4392" s="230"/>
      <c r="AW4392" s="230"/>
      <c r="AX4392" s="230"/>
      <c r="AY4392" s="230"/>
      <c r="AZ4392" s="230"/>
      <c r="BA4392" s="230"/>
      <c r="BB4392" s="230"/>
      <c r="BC4392" s="230"/>
      <c r="BD4392" s="230"/>
      <c r="BE4392" s="230"/>
      <c r="BF4392" s="230"/>
      <c r="BG4392" s="230"/>
      <c r="BH4392" s="230"/>
      <c r="BI4392" s="230"/>
      <c r="BJ4392" s="230"/>
      <c r="BK4392" s="230"/>
      <c r="BL4392" s="230"/>
      <c r="BM4392" s="230"/>
      <c r="BN4392" s="230"/>
      <c r="BO4392" s="230"/>
      <c r="BP4392" s="230"/>
      <c r="BQ4392" s="230"/>
      <c r="BR4392" s="230"/>
      <c r="BS4392" s="230"/>
      <c r="BT4392" s="230"/>
      <c r="BU4392" s="230"/>
      <c r="BV4392" s="230"/>
      <c r="BW4392" s="230"/>
      <c r="BX4392" s="230"/>
      <c r="BY4392" s="230"/>
      <c r="BZ4392" s="230"/>
      <c r="CA4392" s="230"/>
      <c r="CB4392" s="230"/>
      <c r="CC4392" s="230"/>
      <c r="CD4392" s="230"/>
      <c r="CE4392" s="230"/>
      <c r="CF4392" s="230"/>
      <c r="CG4392" s="230"/>
      <c r="CH4392" s="230"/>
      <c r="CI4392" s="230"/>
      <c r="CJ4392" s="230"/>
    </row>
    <row r="4393" spans="1:88" ht="14.25" customHeight="1">
      <c r="A4393" s="413"/>
      <c r="B4393" s="230"/>
      <c r="C4393" s="231"/>
      <c r="D4393" s="224"/>
      <c r="E4393" s="224"/>
      <c r="F4393" s="224"/>
      <c r="G4393" s="224"/>
      <c r="H4393" s="224"/>
      <c r="I4393" s="232"/>
      <c r="J4393" s="224"/>
      <c r="K4393" s="224"/>
      <c r="L4393" s="224"/>
      <c r="M4393" s="233"/>
      <c r="N4393" s="224"/>
      <c r="P4393" s="224"/>
      <c r="Q4393" s="225"/>
      <c r="R4393" s="154"/>
      <c r="S4393" s="154"/>
      <c r="T4393" s="154"/>
      <c r="U4393" s="236"/>
      <c r="V4393" s="225"/>
      <c r="W4393" s="246"/>
      <c r="X4393" s="230"/>
      <c r="Y4393" s="257"/>
      <c r="Z4393" s="249"/>
      <c r="AA4393" s="249"/>
      <c r="AB4393" s="230"/>
      <c r="AC4393" s="230"/>
      <c r="AD4393" s="230"/>
      <c r="AE4393" s="251"/>
      <c r="AF4393" s="246"/>
      <c r="AG4393" s="236"/>
      <c r="AH4393" s="253"/>
      <c r="AI4393" s="230"/>
      <c r="AJ4393" s="230"/>
      <c r="AK4393" s="230"/>
      <c r="AL4393" s="230"/>
      <c r="AM4393" s="230"/>
      <c r="AN4393" s="230"/>
      <c r="AO4393" s="230"/>
      <c r="AP4393" s="230"/>
      <c r="AQ4393" s="230"/>
      <c r="AR4393" s="249"/>
      <c r="AS4393" s="230"/>
      <c r="AT4393" s="230"/>
      <c r="AU4393" s="230"/>
      <c r="AV4393" s="230"/>
      <c r="AW4393" s="230"/>
      <c r="AX4393" s="230"/>
      <c r="AY4393" s="230"/>
      <c r="AZ4393" s="230"/>
      <c r="BA4393" s="230"/>
      <c r="BB4393" s="230"/>
      <c r="BC4393" s="230"/>
      <c r="BD4393" s="230"/>
      <c r="BE4393" s="230"/>
      <c r="BF4393" s="230"/>
      <c r="BG4393" s="230"/>
      <c r="BH4393" s="230"/>
      <c r="BI4393" s="230"/>
      <c r="BJ4393" s="230"/>
      <c r="BK4393" s="230"/>
      <c r="BL4393" s="230"/>
      <c r="BM4393" s="230"/>
      <c r="BN4393" s="230"/>
      <c r="BO4393" s="230"/>
      <c r="BP4393" s="230"/>
      <c r="BQ4393" s="230"/>
      <c r="BR4393" s="230"/>
      <c r="BS4393" s="230"/>
      <c r="BT4393" s="230"/>
      <c r="BU4393" s="230"/>
      <c r="BV4393" s="230"/>
      <c r="BW4393" s="230"/>
      <c r="BX4393" s="230"/>
      <c r="BY4393" s="230"/>
      <c r="BZ4393" s="230"/>
      <c r="CA4393" s="230"/>
      <c r="CB4393" s="230"/>
      <c r="CC4393" s="230"/>
      <c r="CD4393" s="230"/>
      <c r="CE4393" s="230"/>
      <c r="CF4393" s="230"/>
      <c r="CG4393" s="230"/>
      <c r="CH4393" s="230"/>
      <c r="CI4393" s="230"/>
      <c r="CJ4393" s="230"/>
    </row>
    <row r="4394" spans="1:88" ht="14.25" customHeight="1">
      <c r="A4394" s="413"/>
      <c r="B4394" s="230"/>
      <c r="C4394" s="231"/>
      <c r="D4394" s="224"/>
      <c r="E4394" s="224"/>
      <c r="F4394" s="224"/>
      <c r="G4394" s="224"/>
      <c r="H4394" s="224"/>
      <c r="I4394" s="232"/>
      <c r="J4394" s="224"/>
      <c r="K4394" s="224"/>
      <c r="L4394" s="224"/>
      <c r="M4394" s="233"/>
      <c r="N4394" s="224"/>
      <c r="P4394" s="224"/>
      <c r="Q4394" s="225"/>
      <c r="R4394" s="154"/>
      <c r="S4394" s="154"/>
      <c r="T4394" s="154"/>
      <c r="U4394" s="236"/>
      <c r="V4394" s="225"/>
      <c r="W4394" s="246"/>
      <c r="X4394" s="230"/>
      <c r="Y4394" s="257"/>
      <c r="Z4394" s="249"/>
      <c r="AA4394" s="249"/>
      <c r="AB4394" s="230"/>
      <c r="AC4394" s="230"/>
      <c r="AD4394" s="230"/>
      <c r="AE4394" s="251"/>
      <c r="AF4394" s="246"/>
      <c r="AG4394" s="236"/>
      <c r="AH4394" s="253"/>
      <c r="AI4394" s="230"/>
      <c r="AJ4394" s="230"/>
      <c r="AK4394" s="230"/>
      <c r="AL4394" s="230"/>
      <c r="AM4394" s="230"/>
      <c r="AN4394" s="230"/>
      <c r="AO4394" s="230"/>
      <c r="AP4394" s="230"/>
      <c r="AQ4394" s="230"/>
      <c r="AR4394" s="249"/>
      <c r="AS4394" s="230"/>
      <c r="AT4394" s="230"/>
      <c r="AU4394" s="230"/>
      <c r="AV4394" s="230"/>
      <c r="AW4394" s="230"/>
      <c r="AX4394" s="230"/>
      <c r="AY4394" s="230"/>
      <c r="AZ4394" s="230"/>
      <c r="BA4394" s="230"/>
      <c r="BB4394" s="230"/>
      <c r="BC4394" s="230"/>
      <c r="BD4394" s="230"/>
      <c r="BE4394" s="230"/>
      <c r="BF4394" s="230"/>
      <c r="BG4394" s="230"/>
      <c r="BH4394" s="230"/>
      <c r="BI4394" s="230"/>
      <c r="BJ4394" s="230"/>
      <c r="BK4394" s="230"/>
      <c r="BL4394" s="230"/>
      <c r="BM4394" s="230"/>
      <c r="BN4394" s="230"/>
      <c r="BO4394" s="230"/>
      <c r="BP4394" s="230"/>
      <c r="BQ4394" s="230"/>
      <c r="BR4394" s="230"/>
      <c r="BS4394" s="230"/>
      <c r="BT4394" s="230"/>
      <c r="BU4394" s="230"/>
      <c r="BV4394" s="230"/>
      <c r="BW4394" s="230"/>
      <c r="BX4394" s="230"/>
      <c r="BY4394" s="230"/>
      <c r="BZ4394" s="230"/>
      <c r="CA4394" s="230"/>
      <c r="CB4394" s="230"/>
      <c r="CC4394" s="230"/>
      <c r="CD4394" s="230"/>
      <c r="CE4394" s="230"/>
      <c r="CF4394" s="230"/>
      <c r="CG4394" s="230"/>
      <c r="CH4394" s="230"/>
      <c r="CI4394" s="230"/>
      <c r="CJ4394" s="230"/>
    </row>
    <row r="4395" spans="1:88" ht="14.25" customHeight="1">
      <c r="A4395" s="413"/>
      <c r="B4395" s="230"/>
      <c r="C4395" s="231"/>
      <c r="D4395" s="224"/>
      <c r="E4395" s="224"/>
      <c r="F4395" s="224"/>
      <c r="G4395" s="224"/>
      <c r="H4395" s="224"/>
      <c r="I4395" s="232"/>
      <c r="J4395" s="224"/>
      <c r="K4395" s="224"/>
      <c r="L4395" s="224"/>
      <c r="M4395" s="233"/>
      <c r="N4395" s="224"/>
      <c r="P4395" s="224"/>
      <c r="Q4395" s="225"/>
      <c r="R4395" s="154"/>
      <c r="S4395" s="154"/>
      <c r="T4395" s="154"/>
      <c r="U4395" s="236"/>
      <c r="V4395" s="225"/>
      <c r="W4395" s="246"/>
      <c r="X4395" s="230"/>
      <c r="Y4395" s="257"/>
      <c r="Z4395" s="249"/>
      <c r="AA4395" s="249"/>
      <c r="AB4395" s="230"/>
      <c r="AC4395" s="230"/>
      <c r="AD4395" s="230"/>
      <c r="AE4395" s="251"/>
      <c r="AF4395" s="246"/>
      <c r="AG4395" s="236"/>
      <c r="AH4395" s="253"/>
      <c r="AI4395" s="230"/>
      <c r="AJ4395" s="230"/>
      <c r="AK4395" s="230"/>
      <c r="AL4395" s="230"/>
      <c r="AM4395" s="230"/>
      <c r="AN4395" s="230"/>
      <c r="AO4395" s="230"/>
      <c r="AP4395" s="230"/>
      <c r="AQ4395" s="230"/>
      <c r="AR4395" s="249"/>
      <c r="AS4395" s="230"/>
      <c r="AT4395" s="230"/>
      <c r="AU4395" s="230"/>
      <c r="AV4395" s="230"/>
      <c r="AW4395" s="230"/>
      <c r="AX4395" s="230"/>
      <c r="AY4395" s="230"/>
      <c r="AZ4395" s="230"/>
      <c r="BA4395" s="230"/>
      <c r="BB4395" s="230"/>
      <c r="BC4395" s="230"/>
      <c r="BD4395" s="230"/>
      <c r="BE4395" s="230"/>
      <c r="BF4395" s="230"/>
      <c r="BG4395" s="230"/>
      <c r="BH4395" s="230"/>
      <c r="BI4395" s="230"/>
      <c r="BJ4395" s="230"/>
      <c r="BK4395" s="230"/>
      <c r="BL4395" s="230"/>
      <c r="BM4395" s="230"/>
      <c r="BN4395" s="230"/>
      <c r="BO4395" s="230"/>
      <c r="BP4395" s="230"/>
      <c r="BQ4395" s="230"/>
      <c r="BR4395" s="230"/>
      <c r="BS4395" s="230"/>
      <c r="BT4395" s="230"/>
      <c r="BU4395" s="230"/>
      <c r="BV4395" s="230"/>
      <c r="BW4395" s="230"/>
      <c r="BX4395" s="230"/>
      <c r="BY4395" s="230"/>
      <c r="BZ4395" s="230"/>
      <c r="CA4395" s="230"/>
      <c r="CB4395" s="230"/>
      <c r="CC4395" s="230"/>
      <c r="CD4395" s="230"/>
      <c r="CE4395" s="230"/>
      <c r="CF4395" s="230"/>
      <c r="CG4395" s="230"/>
      <c r="CH4395" s="230"/>
      <c r="CI4395" s="230"/>
      <c r="CJ4395" s="230"/>
    </row>
    <row r="4396" spans="1:88" ht="14.25" customHeight="1">
      <c r="A4396" s="413"/>
      <c r="B4396" s="230"/>
      <c r="C4396" s="231"/>
      <c r="D4396" s="224"/>
      <c r="E4396" s="224"/>
      <c r="F4396" s="224"/>
      <c r="G4396" s="224"/>
      <c r="H4396" s="224"/>
      <c r="I4396" s="232"/>
      <c r="J4396" s="224"/>
      <c r="K4396" s="224"/>
      <c r="L4396" s="224"/>
      <c r="M4396" s="233"/>
      <c r="N4396" s="224"/>
      <c r="P4396" s="224"/>
      <c r="Q4396" s="225"/>
      <c r="R4396" s="154"/>
      <c r="S4396" s="154"/>
      <c r="T4396" s="154"/>
      <c r="U4396" s="236"/>
      <c r="V4396" s="225"/>
      <c r="W4396" s="246"/>
      <c r="X4396" s="230"/>
      <c r="Y4396" s="257"/>
      <c r="Z4396" s="249"/>
      <c r="AA4396" s="249"/>
      <c r="AB4396" s="230"/>
      <c r="AC4396" s="230"/>
      <c r="AD4396" s="230"/>
      <c r="AE4396" s="251"/>
      <c r="AF4396" s="246"/>
      <c r="AG4396" s="236"/>
      <c r="AH4396" s="253"/>
      <c r="AI4396" s="230"/>
      <c r="AJ4396" s="230"/>
      <c r="AK4396" s="230"/>
      <c r="AL4396" s="230"/>
      <c r="AM4396" s="230"/>
      <c r="AN4396" s="230"/>
      <c r="AO4396" s="230"/>
      <c r="AP4396" s="230"/>
      <c r="AQ4396" s="230"/>
      <c r="AR4396" s="249"/>
      <c r="AS4396" s="230"/>
      <c r="AT4396" s="230"/>
      <c r="AU4396" s="230"/>
      <c r="AV4396" s="230"/>
      <c r="AW4396" s="230"/>
      <c r="AX4396" s="230"/>
      <c r="AY4396" s="230"/>
      <c r="AZ4396" s="230"/>
      <c r="BA4396" s="230"/>
      <c r="BB4396" s="230"/>
      <c r="BC4396" s="230"/>
      <c r="BD4396" s="230"/>
      <c r="BE4396" s="230"/>
      <c r="BF4396" s="230"/>
      <c r="BG4396" s="230"/>
      <c r="BH4396" s="230"/>
      <c r="BI4396" s="230"/>
      <c r="BJ4396" s="230"/>
      <c r="BK4396" s="230"/>
      <c r="BL4396" s="230"/>
      <c r="BM4396" s="230"/>
      <c r="BN4396" s="230"/>
      <c r="BO4396" s="230"/>
      <c r="BP4396" s="230"/>
      <c r="BQ4396" s="230"/>
      <c r="BR4396" s="230"/>
      <c r="BS4396" s="230"/>
      <c r="BT4396" s="230"/>
      <c r="BU4396" s="230"/>
      <c r="BV4396" s="230"/>
      <c r="BW4396" s="230"/>
      <c r="BX4396" s="230"/>
      <c r="BY4396" s="230"/>
      <c r="BZ4396" s="230"/>
      <c r="CA4396" s="230"/>
      <c r="CB4396" s="230"/>
      <c r="CC4396" s="230"/>
      <c r="CD4396" s="230"/>
      <c r="CE4396" s="230"/>
      <c r="CF4396" s="230"/>
      <c r="CG4396" s="230"/>
      <c r="CH4396" s="230"/>
      <c r="CI4396" s="230"/>
      <c r="CJ4396" s="230"/>
    </row>
    <row r="4397" spans="1:88" ht="14.25" customHeight="1">
      <c r="A4397" s="413"/>
      <c r="B4397" s="230"/>
      <c r="C4397" s="231"/>
      <c r="D4397" s="224"/>
      <c r="E4397" s="224"/>
      <c r="F4397" s="224"/>
      <c r="G4397" s="224"/>
      <c r="H4397" s="224"/>
      <c r="I4397" s="232"/>
      <c r="J4397" s="224"/>
      <c r="K4397" s="224"/>
      <c r="L4397" s="224"/>
      <c r="M4397" s="233"/>
      <c r="N4397" s="224"/>
      <c r="P4397" s="224"/>
      <c r="Q4397" s="225"/>
      <c r="R4397" s="154"/>
      <c r="S4397" s="154"/>
      <c r="T4397" s="154"/>
      <c r="U4397" s="236"/>
      <c r="V4397" s="225"/>
      <c r="W4397" s="246"/>
      <c r="X4397" s="230"/>
      <c r="Y4397" s="257"/>
      <c r="Z4397" s="249"/>
      <c r="AA4397" s="249"/>
      <c r="AB4397" s="230"/>
      <c r="AC4397" s="230"/>
      <c r="AD4397" s="230"/>
      <c r="AE4397" s="251"/>
      <c r="AF4397" s="246"/>
      <c r="AG4397" s="236"/>
      <c r="AH4397" s="253"/>
      <c r="AI4397" s="230"/>
      <c r="AJ4397" s="230"/>
      <c r="AK4397" s="230"/>
      <c r="AL4397" s="230"/>
      <c r="AM4397" s="230"/>
      <c r="AN4397" s="230"/>
      <c r="AO4397" s="230"/>
      <c r="AP4397" s="230"/>
      <c r="AQ4397" s="230"/>
      <c r="AR4397" s="249"/>
      <c r="AS4397" s="230"/>
      <c r="AT4397" s="230"/>
      <c r="AU4397" s="230"/>
      <c r="AV4397" s="230"/>
      <c r="AW4397" s="230"/>
      <c r="AX4397" s="230"/>
      <c r="AY4397" s="230"/>
      <c r="AZ4397" s="230"/>
      <c r="BA4397" s="230"/>
      <c r="BB4397" s="230"/>
      <c r="BC4397" s="230"/>
      <c r="BD4397" s="230"/>
      <c r="BE4397" s="230"/>
      <c r="BF4397" s="230"/>
      <c r="BG4397" s="230"/>
      <c r="BH4397" s="230"/>
      <c r="BI4397" s="230"/>
      <c r="BJ4397" s="230"/>
      <c r="BK4397" s="230"/>
      <c r="BL4397" s="230"/>
      <c r="BM4397" s="230"/>
      <c r="BN4397" s="230"/>
      <c r="BO4397" s="230"/>
      <c r="BP4397" s="230"/>
      <c r="BQ4397" s="230"/>
      <c r="BR4397" s="230"/>
      <c r="BS4397" s="230"/>
      <c r="BT4397" s="230"/>
      <c r="BU4397" s="230"/>
      <c r="BV4397" s="230"/>
      <c r="BW4397" s="230"/>
      <c r="BX4397" s="230"/>
      <c r="BY4397" s="230"/>
      <c r="BZ4397" s="230"/>
      <c r="CA4397" s="230"/>
      <c r="CB4397" s="230"/>
      <c r="CC4397" s="230"/>
      <c r="CD4397" s="230"/>
      <c r="CE4397" s="230"/>
      <c r="CF4397" s="230"/>
      <c r="CG4397" s="230"/>
      <c r="CH4397" s="230"/>
      <c r="CI4397" s="230"/>
      <c r="CJ4397" s="230"/>
    </row>
    <row r="4398" spans="1:88" ht="14.25" customHeight="1">
      <c r="A4398" s="413"/>
      <c r="B4398" s="230"/>
      <c r="C4398" s="231"/>
      <c r="D4398" s="224"/>
      <c r="E4398" s="224"/>
      <c r="F4398" s="224"/>
      <c r="G4398" s="224"/>
      <c r="H4398" s="224"/>
      <c r="I4398" s="232"/>
      <c r="J4398" s="224"/>
      <c r="K4398" s="224"/>
      <c r="L4398" s="224"/>
      <c r="M4398" s="233"/>
      <c r="N4398" s="224"/>
      <c r="P4398" s="224"/>
      <c r="Q4398" s="225"/>
      <c r="R4398" s="154"/>
      <c r="S4398" s="154"/>
      <c r="T4398" s="154"/>
      <c r="U4398" s="236"/>
      <c r="V4398" s="225"/>
      <c r="W4398" s="246"/>
      <c r="X4398" s="230"/>
      <c r="Y4398" s="257"/>
      <c r="Z4398" s="249"/>
      <c r="AA4398" s="249"/>
      <c r="AB4398" s="230"/>
      <c r="AC4398" s="230"/>
      <c r="AD4398" s="230"/>
      <c r="AE4398" s="251"/>
      <c r="AF4398" s="246"/>
      <c r="AG4398" s="236"/>
      <c r="AH4398" s="253"/>
      <c r="AI4398" s="230"/>
      <c r="AJ4398" s="230"/>
      <c r="AK4398" s="230"/>
      <c r="AL4398" s="230"/>
      <c r="AM4398" s="230"/>
      <c r="AN4398" s="230"/>
      <c r="AO4398" s="230"/>
      <c r="AP4398" s="230"/>
      <c r="AQ4398" s="230"/>
      <c r="AR4398" s="249"/>
      <c r="AS4398" s="230"/>
      <c r="AT4398" s="230"/>
      <c r="AU4398" s="230"/>
      <c r="AV4398" s="230"/>
      <c r="AW4398" s="230"/>
      <c r="AX4398" s="230"/>
      <c r="AY4398" s="230"/>
      <c r="AZ4398" s="230"/>
      <c r="BA4398" s="230"/>
      <c r="BB4398" s="230"/>
      <c r="BC4398" s="230"/>
      <c r="BD4398" s="230"/>
      <c r="BE4398" s="230"/>
      <c r="BF4398" s="230"/>
      <c r="BG4398" s="230"/>
      <c r="BH4398" s="230"/>
      <c r="BI4398" s="230"/>
      <c r="BJ4398" s="230"/>
      <c r="BK4398" s="230"/>
      <c r="BL4398" s="230"/>
      <c r="BM4398" s="230"/>
      <c r="BN4398" s="230"/>
      <c r="BO4398" s="230"/>
      <c r="BP4398" s="230"/>
      <c r="BQ4398" s="230"/>
      <c r="BR4398" s="230"/>
      <c r="BS4398" s="230"/>
      <c r="BT4398" s="230"/>
      <c r="BU4398" s="230"/>
      <c r="BV4398" s="230"/>
      <c r="BW4398" s="230"/>
      <c r="BX4398" s="230"/>
      <c r="BY4398" s="230"/>
      <c r="BZ4398" s="230"/>
      <c r="CA4398" s="230"/>
      <c r="CB4398" s="230"/>
      <c r="CC4398" s="230"/>
      <c r="CD4398" s="230"/>
      <c r="CE4398" s="230"/>
      <c r="CF4398" s="230"/>
      <c r="CG4398" s="230"/>
      <c r="CH4398" s="230"/>
      <c r="CI4398" s="230"/>
      <c r="CJ4398" s="230"/>
    </row>
    <row r="4399" spans="1:88" ht="14.25" customHeight="1">
      <c r="A4399" s="413"/>
      <c r="B4399" s="230"/>
      <c r="C4399" s="231"/>
      <c r="D4399" s="224"/>
      <c r="E4399" s="224"/>
      <c r="F4399" s="224"/>
      <c r="G4399" s="224"/>
      <c r="H4399" s="224"/>
      <c r="I4399" s="232"/>
      <c r="J4399" s="224"/>
      <c r="K4399" s="224"/>
      <c r="L4399" s="224"/>
      <c r="M4399" s="233"/>
      <c r="N4399" s="224"/>
      <c r="P4399" s="224"/>
      <c r="Q4399" s="225"/>
      <c r="R4399" s="154"/>
      <c r="S4399" s="154"/>
      <c r="T4399" s="154"/>
      <c r="U4399" s="236"/>
      <c r="V4399" s="225"/>
      <c r="W4399" s="246"/>
      <c r="X4399" s="230"/>
      <c r="Y4399" s="257"/>
      <c r="Z4399" s="249"/>
      <c r="AA4399" s="249"/>
      <c r="AB4399" s="230"/>
      <c r="AC4399" s="230"/>
      <c r="AD4399" s="230"/>
      <c r="AE4399" s="251"/>
      <c r="AF4399" s="246"/>
      <c r="AG4399" s="236"/>
      <c r="AH4399" s="253"/>
      <c r="AI4399" s="230"/>
      <c r="AJ4399" s="230"/>
      <c r="AK4399" s="230"/>
      <c r="AL4399" s="230"/>
      <c r="AM4399" s="230"/>
      <c r="AN4399" s="230"/>
      <c r="AO4399" s="230"/>
      <c r="AP4399" s="230"/>
      <c r="AQ4399" s="230"/>
      <c r="AR4399" s="249"/>
      <c r="AS4399" s="230"/>
      <c r="AT4399" s="230"/>
      <c r="AU4399" s="230"/>
      <c r="AV4399" s="230"/>
      <c r="AW4399" s="230"/>
      <c r="AX4399" s="230"/>
      <c r="AY4399" s="230"/>
      <c r="AZ4399" s="230"/>
      <c r="BA4399" s="230"/>
      <c r="BB4399" s="230"/>
      <c r="BC4399" s="230"/>
      <c r="BD4399" s="230"/>
      <c r="BE4399" s="230"/>
      <c r="BF4399" s="230"/>
      <c r="BG4399" s="230"/>
      <c r="BH4399" s="230"/>
      <c r="BI4399" s="230"/>
      <c r="BJ4399" s="230"/>
      <c r="BK4399" s="230"/>
      <c r="BL4399" s="230"/>
      <c r="BM4399" s="230"/>
      <c r="BN4399" s="230"/>
      <c r="BO4399" s="230"/>
      <c r="BP4399" s="230"/>
      <c r="BQ4399" s="230"/>
      <c r="BR4399" s="230"/>
      <c r="BS4399" s="230"/>
      <c r="BT4399" s="230"/>
      <c r="BU4399" s="230"/>
      <c r="BV4399" s="230"/>
      <c r="BW4399" s="230"/>
      <c r="BX4399" s="230"/>
      <c r="BY4399" s="230"/>
      <c r="BZ4399" s="230"/>
      <c r="CA4399" s="230"/>
      <c r="CB4399" s="230"/>
      <c r="CC4399" s="230"/>
      <c r="CD4399" s="230"/>
      <c r="CE4399" s="230"/>
      <c r="CF4399" s="230"/>
      <c r="CG4399" s="230"/>
      <c r="CH4399" s="230"/>
      <c r="CI4399" s="230"/>
      <c r="CJ4399" s="230"/>
    </row>
    <row r="4400" spans="1:88" ht="14.25" customHeight="1">
      <c r="A4400" s="413"/>
      <c r="B4400" s="230"/>
      <c r="C4400" s="231"/>
      <c r="D4400" s="224"/>
      <c r="E4400" s="224"/>
      <c r="F4400" s="224"/>
      <c r="G4400" s="224"/>
      <c r="H4400" s="224"/>
      <c r="I4400" s="232"/>
      <c r="J4400" s="224"/>
      <c r="K4400" s="224"/>
      <c r="L4400" s="224"/>
      <c r="M4400" s="233"/>
      <c r="N4400" s="224"/>
      <c r="P4400" s="224"/>
      <c r="Q4400" s="225"/>
      <c r="R4400" s="154"/>
      <c r="S4400" s="154"/>
      <c r="T4400" s="154"/>
      <c r="U4400" s="236"/>
      <c r="V4400" s="225"/>
      <c r="W4400" s="246"/>
      <c r="X4400" s="230"/>
      <c r="Y4400" s="257"/>
      <c r="Z4400" s="249"/>
      <c r="AA4400" s="249"/>
      <c r="AB4400" s="230"/>
      <c r="AC4400" s="230"/>
      <c r="AD4400" s="230"/>
      <c r="AE4400" s="251"/>
      <c r="AF4400" s="246"/>
      <c r="AG4400" s="236"/>
      <c r="AH4400" s="253"/>
      <c r="AI4400" s="230"/>
      <c r="AJ4400" s="230"/>
      <c r="AK4400" s="230"/>
      <c r="AL4400" s="230"/>
      <c r="AM4400" s="230"/>
      <c r="AN4400" s="230"/>
      <c r="AO4400" s="230"/>
      <c r="AP4400" s="230"/>
      <c r="AQ4400" s="230"/>
      <c r="AR4400" s="249"/>
      <c r="AS4400" s="230"/>
      <c r="AT4400" s="230"/>
      <c r="AU4400" s="230"/>
      <c r="AV4400" s="230"/>
      <c r="AW4400" s="230"/>
      <c r="AX4400" s="230"/>
      <c r="AY4400" s="230"/>
      <c r="AZ4400" s="230"/>
      <c r="BA4400" s="230"/>
      <c r="BB4400" s="230"/>
      <c r="BC4400" s="230"/>
      <c r="BD4400" s="230"/>
      <c r="BE4400" s="230"/>
      <c r="BF4400" s="230"/>
      <c r="BG4400" s="230"/>
      <c r="BH4400" s="230"/>
      <c r="BI4400" s="230"/>
      <c r="BJ4400" s="230"/>
      <c r="BK4400" s="230"/>
      <c r="BL4400" s="230"/>
      <c r="BM4400" s="230"/>
      <c r="BN4400" s="230"/>
      <c r="BO4400" s="230"/>
      <c r="BP4400" s="230"/>
      <c r="BQ4400" s="230"/>
      <c r="BR4400" s="230"/>
      <c r="BS4400" s="230"/>
      <c r="BT4400" s="230"/>
      <c r="BU4400" s="230"/>
      <c r="BV4400" s="230"/>
      <c r="BW4400" s="230"/>
      <c r="BX4400" s="230"/>
      <c r="BY4400" s="230"/>
      <c r="BZ4400" s="230"/>
      <c r="CA4400" s="230"/>
      <c r="CB4400" s="230"/>
      <c r="CC4400" s="230"/>
      <c r="CD4400" s="230"/>
      <c r="CE4400" s="230"/>
      <c r="CF4400" s="230"/>
      <c r="CG4400" s="230"/>
      <c r="CH4400" s="230"/>
      <c r="CI4400" s="230"/>
      <c r="CJ4400" s="230"/>
    </row>
    <row r="4401" spans="1:88" ht="14.25" customHeight="1">
      <c r="A4401" s="413"/>
      <c r="B4401" s="230"/>
      <c r="C4401" s="231"/>
      <c r="D4401" s="224"/>
      <c r="E4401" s="224"/>
      <c r="F4401" s="224"/>
      <c r="G4401" s="224"/>
      <c r="H4401" s="224"/>
      <c r="I4401" s="232"/>
      <c r="J4401" s="224"/>
      <c r="K4401" s="224"/>
      <c r="L4401" s="224"/>
      <c r="M4401" s="233"/>
      <c r="N4401" s="224"/>
      <c r="P4401" s="224"/>
      <c r="Q4401" s="225"/>
      <c r="R4401" s="154"/>
      <c r="S4401" s="154"/>
      <c r="T4401" s="154"/>
      <c r="U4401" s="236"/>
      <c r="V4401" s="225"/>
      <c r="W4401" s="246"/>
      <c r="X4401" s="230"/>
      <c r="Y4401" s="257"/>
      <c r="Z4401" s="249"/>
      <c r="AA4401" s="249"/>
      <c r="AB4401" s="230"/>
      <c r="AC4401" s="230"/>
      <c r="AD4401" s="230"/>
      <c r="AE4401" s="251"/>
      <c r="AF4401" s="246"/>
      <c r="AG4401" s="236"/>
      <c r="AH4401" s="253"/>
      <c r="AI4401" s="230"/>
      <c r="AJ4401" s="230"/>
      <c r="AK4401" s="230"/>
      <c r="AL4401" s="230"/>
      <c r="AM4401" s="230"/>
      <c r="AN4401" s="230"/>
      <c r="AO4401" s="230"/>
      <c r="AP4401" s="230"/>
      <c r="AQ4401" s="230"/>
      <c r="AR4401" s="249"/>
      <c r="AS4401" s="230"/>
      <c r="AT4401" s="230"/>
      <c r="AU4401" s="230"/>
      <c r="AV4401" s="230"/>
      <c r="AW4401" s="230"/>
      <c r="AX4401" s="230"/>
      <c r="AY4401" s="230"/>
      <c r="AZ4401" s="230"/>
      <c r="BA4401" s="230"/>
      <c r="BB4401" s="230"/>
      <c r="BC4401" s="230"/>
      <c r="BD4401" s="230"/>
      <c r="BE4401" s="230"/>
      <c r="BF4401" s="230"/>
      <c r="BG4401" s="230"/>
      <c r="BH4401" s="230"/>
      <c r="BI4401" s="230"/>
      <c r="BJ4401" s="230"/>
      <c r="BK4401" s="230"/>
      <c r="BL4401" s="230"/>
      <c r="BM4401" s="230"/>
      <c r="BN4401" s="230"/>
      <c r="BO4401" s="230"/>
      <c r="BP4401" s="230"/>
      <c r="BQ4401" s="230"/>
      <c r="BR4401" s="230"/>
      <c r="BS4401" s="230"/>
      <c r="BT4401" s="230"/>
      <c r="BU4401" s="230"/>
      <c r="BV4401" s="230"/>
      <c r="BW4401" s="230"/>
      <c r="BX4401" s="230"/>
      <c r="BY4401" s="230"/>
      <c r="BZ4401" s="230"/>
      <c r="CA4401" s="230"/>
      <c r="CB4401" s="230"/>
      <c r="CC4401" s="230"/>
      <c r="CD4401" s="230"/>
      <c r="CE4401" s="230"/>
      <c r="CF4401" s="230"/>
      <c r="CG4401" s="230"/>
      <c r="CH4401" s="230"/>
      <c r="CI4401" s="230"/>
      <c r="CJ4401" s="230"/>
    </row>
    <row r="4402" spans="1:88" ht="14.25" customHeight="1">
      <c r="A4402" s="413"/>
      <c r="B4402" s="230"/>
      <c r="C4402" s="231"/>
      <c r="D4402" s="224"/>
      <c r="E4402" s="224"/>
      <c r="F4402" s="224"/>
      <c r="G4402" s="224"/>
      <c r="H4402" s="224"/>
      <c r="I4402" s="232"/>
      <c r="J4402" s="224"/>
      <c r="K4402" s="224"/>
      <c r="L4402" s="224"/>
      <c r="M4402" s="233"/>
      <c r="N4402" s="224"/>
      <c r="P4402" s="224"/>
      <c r="Q4402" s="225"/>
      <c r="R4402" s="154"/>
      <c r="S4402" s="154"/>
      <c r="T4402" s="154"/>
      <c r="U4402" s="236"/>
      <c r="V4402" s="225"/>
      <c r="W4402" s="246"/>
      <c r="X4402" s="230"/>
      <c r="Y4402" s="257"/>
      <c r="Z4402" s="249"/>
      <c r="AA4402" s="249"/>
      <c r="AB4402" s="230"/>
      <c r="AC4402" s="230"/>
      <c r="AD4402" s="230"/>
      <c r="AE4402" s="251"/>
      <c r="AF4402" s="246"/>
      <c r="AG4402" s="236"/>
      <c r="AH4402" s="253"/>
      <c r="AI4402" s="230"/>
      <c r="AJ4402" s="230"/>
      <c r="AK4402" s="230"/>
      <c r="AL4402" s="230"/>
      <c r="AM4402" s="230"/>
      <c r="AN4402" s="230"/>
      <c r="AO4402" s="230"/>
      <c r="AP4402" s="230"/>
      <c r="AQ4402" s="230"/>
      <c r="AR4402" s="249"/>
      <c r="AS4402" s="230"/>
      <c r="AT4402" s="230"/>
      <c r="AU4402" s="230"/>
      <c r="AV4402" s="230"/>
      <c r="AW4402" s="230"/>
      <c r="AX4402" s="230"/>
      <c r="AY4402" s="230"/>
      <c r="AZ4402" s="230"/>
      <c r="BA4402" s="230"/>
      <c r="BB4402" s="230"/>
      <c r="BC4402" s="230"/>
      <c r="BD4402" s="230"/>
      <c r="BE4402" s="230"/>
      <c r="BF4402" s="230"/>
      <c r="BG4402" s="230"/>
      <c r="BH4402" s="230"/>
      <c r="BI4402" s="230"/>
      <c r="BJ4402" s="230"/>
      <c r="BK4402" s="230"/>
      <c r="BL4402" s="230"/>
      <c r="BM4402" s="230"/>
      <c r="BN4402" s="230"/>
      <c r="BO4402" s="230"/>
      <c r="BP4402" s="230"/>
      <c r="BQ4402" s="230"/>
      <c r="BR4402" s="230"/>
      <c r="BS4402" s="230"/>
      <c r="BT4402" s="230"/>
      <c r="BU4402" s="230"/>
      <c r="BV4402" s="230"/>
      <c r="BW4402" s="230"/>
      <c r="BX4402" s="230"/>
      <c r="BY4402" s="230"/>
      <c r="BZ4402" s="230"/>
      <c r="CA4402" s="230"/>
      <c r="CB4402" s="230"/>
      <c r="CC4402" s="230"/>
      <c r="CD4402" s="230"/>
      <c r="CE4402" s="230"/>
      <c r="CF4402" s="230"/>
      <c r="CG4402" s="230"/>
      <c r="CH4402" s="230"/>
      <c r="CI4402" s="230"/>
      <c r="CJ4402" s="230"/>
    </row>
    <row r="4403" spans="1:88" ht="14.25" customHeight="1">
      <c r="A4403" s="413"/>
      <c r="B4403" s="230"/>
      <c r="C4403" s="231"/>
      <c r="D4403" s="224"/>
      <c r="E4403" s="224"/>
      <c r="F4403" s="224"/>
      <c r="G4403" s="224"/>
      <c r="H4403" s="224"/>
      <c r="I4403" s="232"/>
      <c r="J4403" s="224"/>
      <c r="K4403" s="224"/>
      <c r="L4403" s="224"/>
      <c r="M4403" s="233"/>
      <c r="N4403" s="224"/>
      <c r="P4403" s="224"/>
      <c r="Q4403" s="225"/>
      <c r="R4403" s="154"/>
      <c r="S4403" s="154"/>
      <c r="T4403" s="154"/>
      <c r="U4403" s="236"/>
      <c r="V4403" s="225"/>
      <c r="W4403" s="246"/>
      <c r="X4403" s="230"/>
      <c r="Y4403" s="257"/>
      <c r="Z4403" s="249"/>
      <c r="AA4403" s="249"/>
      <c r="AB4403" s="230"/>
      <c r="AC4403" s="230"/>
      <c r="AD4403" s="230"/>
      <c r="AE4403" s="251"/>
      <c r="AF4403" s="246"/>
      <c r="AG4403" s="236"/>
      <c r="AH4403" s="253"/>
      <c r="AI4403" s="230"/>
      <c r="AJ4403" s="230"/>
      <c r="AK4403" s="230"/>
      <c r="AL4403" s="230"/>
      <c r="AM4403" s="230"/>
      <c r="AN4403" s="230"/>
      <c r="AO4403" s="230"/>
      <c r="AP4403" s="230"/>
      <c r="AQ4403" s="230"/>
      <c r="AR4403" s="249"/>
      <c r="AS4403" s="230"/>
      <c r="AT4403" s="230"/>
      <c r="AU4403" s="230"/>
      <c r="AV4403" s="230"/>
      <c r="AW4403" s="230"/>
      <c r="AX4403" s="230"/>
      <c r="AY4403" s="230"/>
      <c r="AZ4403" s="230"/>
      <c r="BA4403" s="230"/>
      <c r="BB4403" s="230"/>
      <c r="BC4403" s="230"/>
      <c r="BD4403" s="230"/>
      <c r="BE4403" s="230"/>
      <c r="BF4403" s="230"/>
      <c r="BG4403" s="230"/>
      <c r="BH4403" s="230"/>
      <c r="BI4403" s="230"/>
      <c r="BJ4403" s="230"/>
      <c r="BK4403" s="230"/>
      <c r="BL4403" s="230"/>
      <c r="BM4403" s="230"/>
      <c r="BN4403" s="230"/>
      <c r="BO4403" s="230"/>
      <c r="BP4403" s="230"/>
      <c r="BQ4403" s="230"/>
      <c r="BR4403" s="230"/>
      <c r="BS4403" s="230"/>
      <c r="BT4403" s="230"/>
      <c r="BU4403" s="230"/>
      <c r="BV4403" s="230"/>
      <c r="BW4403" s="230"/>
      <c r="BX4403" s="230"/>
      <c r="BY4403" s="230"/>
      <c r="BZ4403" s="230"/>
      <c r="CA4403" s="230"/>
      <c r="CB4403" s="230"/>
      <c r="CC4403" s="230"/>
      <c r="CD4403" s="230"/>
      <c r="CE4403" s="230"/>
      <c r="CF4403" s="230"/>
      <c r="CG4403" s="230"/>
      <c r="CH4403" s="230"/>
      <c r="CI4403" s="230"/>
      <c r="CJ4403" s="230"/>
    </row>
    <row r="4404" spans="1:88" ht="14.25" customHeight="1">
      <c r="A4404" s="413"/>
      <c r="B4404" s="230"/>
      <c r="C4404" s="231"/>
      <c r="D4404" s="224"/>
      <c r="E4404" s="224"/>
      <c r="F4404" s="224"/>
      <c r="G4404" s="224"/>
      <c r="H4404" s="224"/>
      <c r="I4404" s="232"/>
      <c r="J4404" s="224"/>
      <c r="K4404" s="224"/>
      <c r="L4404" s="224"/>
      <c r="M4404" s="233"/>
      <c r="N4404" s="224"/>
      <c r="P4404" s="224"/>
      <c r="Q4404" s="225"/>
      <c r="R4404" s="154"/>
      <c r="S4404" s="154"/>
      <c r="T4404" s="154"/>
      <c r="U4404" s="236"/>
      <c r="V4404" s="225"/>
      <c r="W4404" s="246"/>
      <c r="X4404" s="230"/>
      <c r="Y4404" s="257"/>
      <c r="Z4404" s="249"/>
      <c r="AA4404" s="249"/>
      <c r="AB4404" s="230"/>
      <c r="AC4404" s="230"/>
      <c r="AD4404" s="230"/>
      <c r="AE4404" s="251"/>
      <c r="AF4404" s="246"/>
      <c r="AG4404" s="236"/>
      <c r="AH4404" s="253"/>
      <c r="AI4404" s="230"/>
      <c r="AJ4404" s="230"/>
      <c r="AK4404" s="230"/>
      <c r="AL4404" s="230"/>
      <c r="AM4404" s="230"/>
      <c r="AN4404" s="230"/>
      <c r="AO4404" s="230"/>
      <c r="AP4404" s="230"/>
      <c r="AQ4404" s="230"/>
      <c r="AR4404" s="249"/>
      <c r="AS4404" s="230"/>
      <c r="AT4404" s="230"/>
      <c r="AU4404" s="230"/>
      <c r="AV4404" s="230"/>
      <c r="AW4404" s="230"/>
      <c r="AX4404" s="230"/>
      <c r="AY4404" s="230"/>
      <c r="AZ4404" s="230"/>
      <c r="BA4404" s="230"/>
      <c r="BB4404" s="230"/>
      <c r="BC4404" s="230"/>
      <c r="BD4404" s="230"/>
      <c r="BE4404" s="230"/>
      <c r="BF4404" s="230"/>
      <c r="BG4404" s="230"/>
      <c r="BH4404" s="230"/>
      <c r="BI4404" s="230"/>
      <c r="BJ4404" s="230"/>
      <c r="BK4404" s="230"/>
      <c r="BL4404" s="230"/>
      <c r="BM4404" s="230"/>
      <c r="BN4404" s="230"/>
      <c r="BO4404" s="230"/>
      <c r="BP4404" s="230"/>
      <c r="BQ4404" s="230"/>
      <c r="BR4404" s="230"/>
      <c r="BS4404" s="230"/>
      <c r="BT4404" s="230"/>
      <c r="BU4404" s="230"/>
      <c r="BV4404" s="230"/>
      <c r="BW4404" s="230"/>
      <c r="BX4404" s="230"/>
      <c r="BY4404" s="230"/>
      <c r="BZ4404" s="230"/>
      <c r="CA4404" s="230"/>
      <c r="CB4404" s="230"/>
      <c r="CC4404" s="230"/>
      <c r="CD4404" s="230"/>
      <c r="CE4404" s="230"/>
      <c r="CF4404" s="230"/>
      <c r="CG4404" s="230"/>
      <c r="CH4404" s="230"/>
      <c r="CI4404" s="230"/>
      <c r="CJ4404" s="230"/>
    </row>
    <row r="4405" spans="1:88" ht="14.25" customHeight="1">
      <c r="A4405" s="413"/>
      <c r="B4405" s="230"/>
      <c r="C4405" s="231"/>
      <c r="D4405" s="224"/>
      <c r="E4405" s="224"/>
      <c r="F4405" s="224"/>
      <c r="G4405" s="224"/>
      <c r="H4405" s="224"/>
      <c r="I4405" s="232"/>
      <c r="J4405" s="224"/>
      <c r="K4405" s="224"/>
      <c r="L4405" s="224"/>
      <c r="M4405" s="233"/>
      <c r="N4405" s="224"/>
      <c r="P4405" s="224"/>
      <c r="Q4405" s="225"/>
      <c r="R4405" s="154"/>
      <c r="S4405" s="154"/>
      <c r="T4405" s="154"/>
      <c r="U4405" s="236"/>
      <c r="V4405" s="225"/>
      <c r="W4405" s="246"/>
      <c r="X4405" s="230"/>
      <c r="Y4405" s="257"/>
      <c r="Z4405" s="249"/>
      <c r="AA4405" s="249"/>
      <c r="AB4405" s="230"/>
      <c r="AC4405" s="230"/>
      <c r="AD4405" s="230"/>
      <c r="AE4405" s="251"/>
      <c r="AF4405" s="246"/>
      <c r="AG4405" s="236"/>
      <c r="AH4405" s="253"/>
      <c r="AI4405" s="230"/>
      <c r="AJ4405" s="230"/>
      <c r="AK4405" s="230"/>
      <c r="AL4405" s="230"/>
      <c r="AM4405" s="230"/>
      <c r="AN4405" s="230"/>
      <c r="AO4405" s="230"/>
      <c r="AP4405" s="230"/>
      <c r="AQ4405" s="230"/>
      <c r="AR4405" s="249"/>
      <c r="AS4405" s="230"/>
      <c r="AT4405" s="230"/>
      <c r="AU4405" s="230"/>
      <c r="AV4405" s="230"/>
      <c r="AW4405" s="230"/>
      <c r="AX4405" s="230"/>
      <c r="AY4405" s="230"/>
      <c r="AZ4405" s="230"/>
      <c r="BA4405" s="230"/>
      <c r="BB4405" s="230"/>
      <c r="BC4405" s="230"/>
      <c r="BD4405" s="230"/>
      <c r="BE4405" s="230"/>
      <c r="BF4405" s="230"/>
      <c r="BG4405" s="230"/>
      <c r="BH4405" s="230"/>
      <c r="BI4405" s="230"/>
      <c r="BJ4405" s="230"/>
      <c r="BK4405" s="230"/>
      <c r="BL4405" s="230"/>
      <c r="BM4405" s="230"/>
      <c r="BN4405" s="230"/>
      <c r="BO4405" s="230"/>
      <c r="BP4405" s="230"/>
      <c r="BQ4405" s="230"/>
      <c r="BR4405" s="230"/>
      <c r="BS4405" s="230"/>
      <c r="BT4405" s="230"/>
      <c r="BU4405" s="230"/>
      <c r="BV4405" s="230"/>
      <c r="BW4405" s="230"/>
      <c r="BX4405" s="230"/>
      <c r="BY4405" s="230"/>
      <c r="BZ4405" s="230"/>
      <c r="CA4405" s="230"/>
      <c r="CB4405" s="230"/>
      <c r="CC4405" s="230"/>
      <c r="CD4405" s="230"/>
      <c r="CE4405" s="230"/>
      <c r="CF4405" s="230"/>
      <c r="CG4405" s="230"/>
      <c r="CH4405" s="230"/>
      <c r="CI4405" s="230"/>
      <c r="CJ4405" s="230"/>
    </row>
    <row r="4406" spans="1:88" ht="14.25" customHeight="1">
      <c r="A4406" s="413"/>
      <c r="B4406" s="230"/>
      <c r="C4406" s="231"/>
      <c r="D4406" s="224"/>
      <c r="E4406" s="224"/>
      <c r="F4406" s="224"/>
      <c r="G4406" s="224"/>
      <c r="H4406" s="224"/>
      <c r="I4406" s="232"/>
      <c r="J4406" s="224"/>
      <c r="K4406" s="224"/>
      <c r="L4406" s="224"/>
      <c r="M4406" s="233"/>
      <c r="N4406" s="224"/>
      <c r="P4406" s="224"/>
      <c r="Q4406" s="225"/>
      <c r="R4406" s="154"/>
      <c r="S4406" s="154"/>
      <c r="T4406" s="154"/>
      <c r="U4406" s="236"/>
      <c r="V4406" s="225"/>
      <c r="W4406" s="246"/>
      <c r="X4406" s="230"/>
      <c r="Y4406" s="257"/>
      <c r="Z4406" s="249"/>
      <c r="AA4406" s="249"/>
      <c r="AB4406" s="230"/>
      <c r="AC4406" s="230"/>
      <c r="AD4406" s="230"/>
      <c r="AE4406" s="251"/>
      <c r="AF4406" s="246"/>
      <c r="AG4406" s="236"/>
      <c r="AH4406" s="253"/>
      <c r="AI4406" s="230"/>
      <c r="AJ4406" s="230"/>
      <c r="AK4406" s="230"/>
      <c r="AL4406" s="230"/>
      <c r="AM4406" s="230"/>
      <c r="AN4406" s="230"/>
      <c r="AO4406" s="230"/>
      <c r="AP4406" s="230"/>
      <c r="AQ4406" s="230"/>
      <c r="AR4406" s="249"/>
      <c r="AS4406" s="230"/>
      <c r="AT4406" s="230"/>
      <c r="AU4406" s="230"/>
      <c r="AV4406" s="230"/>
      <c r="AW4406" s="230"/>
      <c r="AX4406" s="230"/>
      <c r="AY4406" s="230"/>
      <c r="AZ4406" s="230"/>
      <c r="BA4406" s="230"/>
      <c r="BB4406" s="230"/>
      <c r="BC4406" s="230"/>
      <c r="BD4406" s="230"/>
      <c r="BE4406" s="230"/>
      <c r="BF4406" s="230"/>
      <c r="BG4406" s="230"/>
      <c r="BH4406" s="230"/>
      <c r="BI4406" s="230"/>
      <c r="BJ4406" s="230"/>
      <c r="BK4406" s="230"/>
      <c r="BL4406" s="230"/>
      <c r="BM4406" s="230"/>
      <c r="BN4406" s="230"/>
      <c r="BO4406" s="230"/>
      <c r="BP4406" s="230"/>
      <c r="BQ4406" s="230"/>
      <c r="BR4406" s="230"/>
      <c r="BS4406" s="230"/>
      <c r="BT4406" s="230"/>
      <c r="BU4406" s="230"/>
      <c r="BV4406" s="230"/>
      <c r="BW4406" s="230"/>
      <c r="BX4406" s="230"/>
      <c r="BY4406" s="230"/>
      <c r="BZ4406" s="230"/>
      <c r="CA4406" s="230"/>
      <c r="CB4406" s="230"/>
      <c r="CC4406" s="230"/>
      <c r="CD4406" s="230"/>
      <c r="CE4406" s="230"/>
      <c r="CF4406" s="230"/>
      <c r="CG4406" s="230"/>
      <c r="CH4406" s="230"/>
      <c r="CI4406" s="230"/>
      <c r="CJ4406" s="230"/>
    </row>
    <row r="4407" spans="1:88" ht="14.25" customHeight="1">
      <c r="A4407" s="413"/>
      <c r="B4407" s="230"/>
      <c r="C4407" s="231"/>
      <c r="D4407" s="224"/>
      <c r="E4407" s="224"/>
      <c r="F4407" s="224"/>
      <c r="G4407" s="224"/>
      <c r="H4407" s="224"/>
      <c r="I4407" s="232"/>
      <c r="J4407" s="224"/>
      <c r="K4407" s="224"/>
      <c r="L4407" s="224"/>
      <c r="M4407" s="233"/>
      <c r="N4407" s="224"/>
      <c r="P4407" s="224"/>
      <c r="Q4407" s="225"/>
      <c r="R4407" s="154"/>
      <c r="S4407" s="154"/>
      <c r="T4407" s="154"/>
      <c r="U4407" s="236"/>
      <c r="V4407" s="225"/>
      <c r="W4407" s="246"/>
      <c r="X4407" s="230"/>
      <c r="Y4407" s="257"/>
      <c r="Z4407" s="249"/>
      <c r="AA4407" s="249"/>
      <c r="AB4407" s="230"/>
      <c r="AC4407" s="230"/>
      <c r="AD4407" s="230"/>
      <c r="AE4407" s="251"/>
      <c r="AF4407" s="246"/>
      <c r="AG4407" s="236"/>
      <c r="AH4407" s="253"/>
      <c r="AI4407" s="230"/>
      <c r="AJ4407" s="230"/>
      <c r="AK4407" s="230"/>
      <c r="AL4407" s="230"/>
      <c r="AM4407" s="230"/>
      <c r="AN4407" s="230"/>
      <c r="AO4407" s="230"/>
      <c r="AP4407" s="230"/>
      <c r="AQ4407" s="230"/>
      <c r="AR4407" s="249"/>
      <c r="AS4407" s="230"/>
      <c r="AT4407" s="230"/>
      <c r="AU4407" s="230"/>
      <c r="AV4407" s="230"/>
      <c r="AW4407" s="230"/>
      <c r="AX4407" s="230"/>
      <c r="AY4407" s="230"/>
      <c r="AZ4407" s="230"/>
      <c r="BA4407" s="230"/>
      <c r="BB4407" s="230"/>
      <c r="BC4407" s="230"/>
      <c r="BD4407" s="230"/>
      <c r="BE4407" s="230"/>
      <c r="BF4407" s="230"/>
      <c r="BG4407" s="230"/>
      <c r="BH4407" s="230"/>
      <c r="BI4407" s="230"/>
      <c r="BJ4407" s="230"/>
      <c r="BK4407" s="230"/>
      <c r="BL4407" s="230"/>
      <c r="BM4407" s="230"/>
      <c r="BN4407" s="230"/>
      <c r="BO4407" s="230"/>
      <c r="BP4407" s="230"/>
      <c r="BQ4407" s="230"/>
      <c r="BR4407" s="230"/>
      <c r="BS4407" s="230"/>
      <c r="BT4407" s="230"/>
      <c r="BU4407" s="230"/>
      <c r="BV4407" s="230"/>
      <c r="BW4407" s="230"/>
      <c r="BX4407" s="230"/>
      <c r="BY4407" s="230"/>
      <c r="BZ4407" s="230"/>
      <c r="CA4407" s="230"/>
      <c r="CB4407" s="230"/>
      <c r="CC4407" s="230"/>
      <c r="CD4407" s="230"/>
      <c r="CE4407" s="230"/>
      <c r="CF4407" s="230"/>
      <c r="CG4407" s="230"/>
      <c r="CH4407" s="230"/>
      <c r="CI4407" s="230"/>
      <c r="CJ4407" s="230"/>
    </row>
    <row r="4408" spans="1:88" ht="14.25" customHeight="1">
      <c r="A4408" s="413"/>
      <c r="B4408" s="230"/>
      <c r="C4408" s="231"/>
      <c r="D4408" s="224"/>
      <c r="E4408" s="224"/>
      <c r="F4408" s="224"/>
      <c r="G4408" s="224"/>
      <c r="H4408" s="224"/>
      <c r="I4408" s="232"/>
      <c r="J4408" s="224"/>
      <c r="K4408" s="224"/>
      <c r="L4408" s="224"/>
      <c r="M4408" s="233"/>
      <c r="N4408" s="224"/>
      <c r="P4408" s="224"/>
      <c r="Q4408" s="225"/>
      <c r="R4408" s="154"/>
      <c r="S4408" s="154"/>
      <c r="T4408" s="154"/>
      <c r="U4408" s="236"/>
      <c r="V4408" s="225"/>
      <c r="W4408" s="246"/>
      <c r="X4408" s="230"/>
      <c r="Y4408" s="257"/>
      <c r="Z4408" s="249"/>
      <c r="AA4408" s="249"/>
      <c r="AB4408" s="230"/>
      <c r="AC4408" s="230"/>
      <c r="AD4408" s="230"/>
      <c r="AE4408" s="251"/>
      <c r="AF4408" s="246"/>
      <c r="AG4408" s="236"/>
      <c r="AH4408" s="253"/>
      <c r="AI4408" s="230"/>
      <c r="AJ4408" s="230"/>
      <c r="AK4408" s="230"/>
      <c r="AL4408" s="230"/>
      <c r="AM4408" s="230"/>
      <c r="AN4408" s="230"/>
      <c r="AO4408" s="230"/>
      <c r="AP4408" s="230"/>
      <c r="AQ4408" s="230"/>
      <c r="AR4408" s="249"/>
      <c r="AS4408" s="230"/>
      <c r="AT4408" s="230"/>
      <c r="AU4408" s="230"/>
      <c r="AV4408" s="230"/>
      <c r="AW4408" s="230"/>
      <c r="AX4408" s="230"/>
      <c r="AY4408" s="230"/>
      <c r="AZ4408" s="230"/>
      <c r="BA4408" s="230"/>
      <c r="BB4408" s="230"/>
      <c r="BC4408" s="230"/>
      <c r="BD4408" s="230"/>
      <c r="BE4408" s="230"/>
      <c r="BF4408" s="230"/>
      <c r="BG4408" s="230"/>
      <c r="BH4408" s="230"/>
      <c r="BI4408" s="230"/>
      <c r="BJ4408" s="230"/>
      <c r="BK4408" s="230"/>
      <c r="BL4408" s="230"/>
      <c r="BM4408" s="230"/>
      <c r="BN4408" s="230"/>
      <c r="BO4408" s="230"/>
      <c r="BP4408" s="230"/>
      <c r="BQ4408" s="230"/>
      <c r="BR4408" s="230"/>
      <c r="BS4408" s="230"/>
      <c r="BT4408" s="230"/>
      <c r="BU4408" s="230"/>
      <c r="BV4408" s="230"/>
      <c r="BW4408" s="230"/>
      <c r="BX4408" s="230"/>
      <c r="BY4408" s="230"/>
      <c r="BZ4408" s="230"/>
      <c r="CA4408" s="230"/>
      <c r="CB4408" s="230"/>
      <c r="CC4408" s="230"/>
      <c r="CD4408" s="230"/>
      <c r="CE4408" s="230"/>
      <c r="CF4408" s="230"/>
      <c r="CG4408" s="230"/>
      <c r="CH4408" s="230"/>
      <c r="CI4408" s="230"/>
      <c r="CJ4408" s="230"/>
    </row>
    <row r="4409" spans="1:88" ht="14.25" customHeight="1">
      <c r="A4409" s="413"/>
      <c r="B4409" s="230"/>
      <c r="C4409" s="231"/>
      <c r="D4409" s="224"/>
      <c r="E4409" s="224"/>
      <c r="F4409" s="224"/>
      <c r="G4409" s="224"/>
      <c r="H4409" s="224"/>
      <c r="I4409" s="232"/>
      <c r="J4409" s="224"/>
      <c r="K4409" s="224"/>
      <c r="L4409" s="224"/>
      <c r="M4409" s="233"/>
      <c r="N4409" s="224"/>
      <c r="P4409" s="224"/>
      <c r="Q4409" s="225"/>
      <c r="R4409" s="154"/>
      <c r="S4409" s="154"/>
      <c r="T4409" s="154"/>
      <c r="U4409" s="236"/>
      <c r="V4409" s="225"/>
      <c r="W4409" s="246"/>
      <c r="X4409" s="230"/>
      <c r="Y4409" s="257"/>
      <c r="Z4409" s="249"/>
      <c r="AA4409" s="249"/>
      <c r="AB4409" s="230"/>
      <c r="AC4409" s="230"/>
      <c r="AD4409" s="230"/>
      <c r="AE4409" s="251"/>
      <c r="AF4409" s="246"/>
      <c r="AG4409" s="236"/>
      <c r="AH4409" s="253"/>
      <c r="AI4409" s="230"/>
      <c r="AJ4409" s="230"/>
      <c r="AK4409" s="230"/>
      <c r="AL4409" s="230"/>
      <c r="AM4409" s="230"/>
      <c r="AN4409" s="230"/>
      <c r="AO4409" s="230"/>
      <c r="AP4409" s="230"/>
      <c r="AQ4409" s="230"/>
      <c r="AR4409" s="249"/>
      <c r="AS4409" s="230"/>
      <c r="AT4409" s="230"/>
      <c r="AU4409" s="230"/>
      <c r="AV4409" s="230"/>
      <c r="AW4409" s="230"/>
      <c r="AX4409" s="230"/>
      <c r="AY4409" s="230"/>
      <c r="AZ4409" s="230"/>
      <c r="BA4409" s="230"/>
      <c r="BB4409" s="230"/>
      <c r="BC4409" s="230"/>
      <c r="BD4409" s="230"/>
      <c r="BE4409" s="230"/>
      <c r="BF4409" s="230"/>
      <c r="BG4409" s="230"/>
      <c r="BH4409" s="230"/>
      <c r="BI4409" s="230"/>
      <c r="BJ4409" s="230"/>
      <c r="BK4409" s="230"/>
      <c r="BL4409" s="230"/>
      <c r="BM4409" s="230"/>
      <c r="BN4409" s="230"/>
      <c r="BO4409" s="230"/>
      <c r="BP4409" s="230"/>
      <c r="BQ4409" s="230"/>
      <c r="BR4409" s="230"/>
      <c r="BS4409" s="230"/>
      <c r="BT4409" s="230"/>
      <c r="BU4409" s="230"/>
      <c r="BV4409" s="230"/>
      <c r="BW4409" s="230"/>
      <c r="BX4409" s="230"/>
      <c r="BY4409" s="230"/>
      <c r="BZ4409" s="230"/>
      <c r="CA4409" s="230"/>
      <c r="CB4409" s="230"/>
      <c r="CC4409" s="230"/>
      <c r="CD4409" s="230"/>
      <c r="CE4409" s="230"/>
      <c r="CF4409" s="230"/>
      <c r="CG4409" s="230"/>
      <c r="CH4409" s="230"/>
      <c r="CI4409" s="230"/>
      <c r="CJ4409" s="230"/>
    </row>
    <row r="4410" spans="1:88" ht="14.25" customHeight="1">
      <c r="A4410" s="413"/>
      <c r="B4410" s="230"/>
      <c r="C4410" s="231"/>
      <c r="D4410" s="224"/>
      <c r="E4410" s="224"/>
      <c r="F4410" s="224"/>
      <c r="G4410" s="224"/>
      <c r="H4410" s="224"/>
      <c r="I4410" s="232"/>
      <c r="J4410" s="224"/>
      <c r="K4410" s="224"/>
      <c r="L4410" s="224"/>
      <c r="M4410" s="233"/>
      <c r="N4410" s="224"/>
      <c r="P4410" s="224"/>
      <c r="Q4410" s="225"/>
      <c r="R4410" s="154"/>
      <c r="S4410" s="154"/>
      <c r="T4410" s="154"/>
      <c r="U4410" s="236"/>
      <c r="V4410" s="225"/>
      <c r="W4410" s="246"/>
      <c r="X4410" s="230"/>
      <c r="Y4410" s="257"/>
      <c r="Z4410" s="249"/>
      <c r="AA4410" s="249"/>
      <c r="AB4410" s="230"/>
      <c r="AC4410" s="230"/>
      <c r="AD4410" s="230"/>
      <c r="AE4410" s="251"/>
      <c r="AF4410" s="246"/>
      <c r="AG4410" s="236"/>
      <c r="AH4410" s="253"/>
      <c r="AI4410" s="230"/>
      <c r="AJ4410" s="230"/>
      <c r="AK4410" s="230"/>
      <c r="AL4410" s="230"/>
      <c r="AM4410" s="230"/>
      <c r="AN4410" s="230"/>
      <c r="AO4410" s="230"/>
      <c r="AP4410" s="230"/>
      <c r="AQ4410" s="230"/>
      <c r="AR4410" s="249"/>
      <c r="AS4410" s="230"/>
      <c r="AT4410" s="230"/>
      <c r="AU4410" s="230"/>
      <c r="AV4410" s="230"/>
      <c r="AW4410" s="230"/>
      <c r="AX4410" s="230"/>
      <c r="AY4410" s="230"/>
      <c r="AZ4410" s="230"/>
      <c r="BA4410" s="230"/>
      <c r="BB4410" s="230"/>
      <c r="BC4410" s="230"/>
      <c r="BD4410" s="230"/>
      <c r="BE4410" s="230"/>
      <c r="BF4410" s="230"/>
      <c r="BG4410" s="230"/>
      <c r="BH4410" s="230"/>
      <c r="BI4410" s="230"/>
      <c r="BJ4410" s="230"/>
      <c r="BK4410" s="230"/>
      <c r="BL4410" s="230"/>
      <c r="BM4410" s="230"/>
      <c r="BN4410" s="230"/>
      <c r="BO4410" s="230"/>
      <c r="BP4410" s="230"/>
      <c r="BQ4410" s="230"/>
      <c r="BR4410" s="230"/>
      <c r="BS4410" s="230"/>
      <c r="BT4410" s="230"/>
      <c r="BU4410" s="230"/>
      <c r="BV4410" s="230"/>
      <c r="BW4410" s="230"/>
      <c r="BX4410" s="230"/>
      <c r="BY4410" s="230"/>
      <c r="BZ4410" s="230"/>
      <c r="CA4410" s="230"/>
      <c r="CB4410" s="230"/>
      <c r="CC4410" s="230"/>
      <c r="CD4410" s="230"/>
      <c r="CE4410" s="230"/>
      <c r="CF4410" s="230"/>
      <c r="CG4410" s="230"/>
      <c r="CH4410" s="230"/>
      <c r="CI4410" s="230"/>
      <c r="CJ4410" s="230"/>
    </row>
    <row r="4411" spans="1:88" ht="14.25" customHeight="1">
      <c r="A4411" s="413"/>
      <c r="B4411" s="230"/>
      <c r="C4411" s="231"/>
      <c r="D4411" s="224"/>
      <c r="E4411" s="224"/>
      <c r="F4411" s="224"/>
      <c r="G4411" s="224"/>
      <c r="H4411" s="224"/>
      <c r="I4411" s="232"/>
      <c r="J4411" s="224"/>
      <c r="K4411" s="224"/>
      <c r="L4411" s="224"/>
      <c r="M4411" s="233"/>
      <c r="N4411" s="224"/>
      <c r="P4411" s="224"/>
      <c r="Q4411" s="225"/>
      <c r="R4411" s="154"/>
      <c r="S4411" s="154"/>
      <c r="T4411" s="154"/>
      <c r="U4411" s="236"/>
      <c r="V4411" s="225"/>
      <c r="W4411" s="246"/>
      <c r="X4411" s="230"/>
      <c r="Y4411" s="257"/>
      <c r="Z4411" s="249"/>
      <c r="AA4411" s="249"/>
      <c r="AB4411" s="230"/>
      <c r="AC4411" s="230"/>
      <c r="AD4411" s="230"/>
      <c r="AE4411" s="251"/>
      <c r="AF4411" s="246"/>
      <c r="AG4411" s="236"/>
      <c r="AH4411" s="253"/>
      <c r="AI4411" s="230"/>
      <c r="AJ4411" s="230"/>
      <c r="AK4411" s="230"/>
      <c r="AL4411" s="230"/>
      <c r="AM4411" s="230"/>
      <c r="AN4411" s="230"/>
      <c r="AO4411" s="230"/>
      <c r="AP4411" s="230"/>
      <c r="AQ4411" s="230"/>
      <c r="AR4411" s="249"/>
      <c r="AS4411" s="230"/>
      <c r="AT4411" s="230"/>
      <c r="AU4411" s="230"/>
      <c r="AV4411" s="230"/>
      <c r="AW4411" s="230"/>
      <c r="AX4411" s="230"/>
      <c r="AY4411" s="230"/>
      <c r="AZ4411" s="230"/>
      <c r="BA4411" s="230"/>
      <c r="BB4411" s="230"/>
      <c r="BC4411" s="230"/>
      <c r="BD4411" s="230"/>
      <c r="BE4411" s="230"/>
      <c r="BF4411" s="230"/>
      <c r="BG4411" s="230"/>
      <c r="BH4411" s="230"/>
      <c r="BI4411" s="230"/>
      <c r="BJ4411" s="230"/>
      <c r="BK4411" s="230"/>
      <c r="BL4411" s="230"/>
      <c r="BM4411" s="230"/>
      <c r="BN4411" s="230"/>
      <c r="BO4411" s="230"/>
      <c r="BP4411" s="230"/>
      <c r="BQ4411" s="230"/>
      <c r="BR4411" s="230"/>
      <c r="BS4411" s="230"/>
      <c r="BT4411" s="230"/>
      <c r="BU4411" s="230"/>
      <c r="BV4411" s="230"/>
      <c r="BW4411" s="230"/>
      <c r="BX4411" s="230"/>
      <c r="BY4411" s="230"/>
      <c r="BZ4411" s="230"/>
      <c r="CA4411" s="230"/>
      <c r="CB4411" s="230"/>
      <c r="CC4411" s="230"/>
      <c r="CD4411" s="230"/>
      <c r="CE4411" s="230"/>
      <c r="CF4411" s="230"/>
      <c r="CG4411" s="230"/>
      <c r="CH4411" s="230"/>
      <c r="CI4411" s="230"/>
      <c r="CJ4411" s="230"/>
    </row>
    <row r="4412" spans="1:88" ht="14.25" customHeight="1">
      <c r="A4412" s="413"/>
      <c r="B4412" s="230"/>
      <c r="C4412" s="231"/>
      <c r="D4412" s="224"/>
      <c r="E4412" s="224"/>
      <c r="F4412" s="224"/>
      <c r="G4412" s="224"/>
      <c r="H4412" s="224"/>
      <c r="I4412" s="232"/>
      <c r="J4412" s="224"/>
      <c r="K4412" s="224"/>
      <c r="L4412" s="224"/>
      <c r="M4412" s="233"/>
      <c r="N4412" s="224"/>
      <c r="P4412" s="224"/>
      <c r="Q4412" s="225"/>
      <c r="R4412" s="154"/>
      <c r="S4412" s="154"/>
      <c r="T4412" s="154"/>
      <c r="U4412" s="236"/>
      <c r="V4412" s="225"/>
      <c r="W4412" s="246"/>
      <c r="X4412" s="230"/>
      <c r="Y4412" s="257"/>
      <c r="Z4412" s="249"/>
      <c r="AA4412" s="249"/>
      <c r="AB4412" s="230"/>
      <c r="AC4412" s="230"/>
      <c r="AD4412" s="230"/>
      <c r="AE4412" s="251"/>
      <c r="AF4412" s="246"/>
      <c r="AG4412" s="236"/>
      <c r="AH4412" s="253"/>
      <c r="AI4412" s="230"/>
      <c r="AJ4412" s="230"/>
      <c r="AK4412" s="230"/>
      <c r="AL4412" s="230"/>
      <c r="AM4412" s="230"/>
      <c r="AN4412" s="230"/>
      <c r="AO4412" s="230"/>
      <c r="AP4412" s="230"/>
      <c r="AQ4412" s="230"/>
      <c r="AR4412" s="249"/>
      <c r="AS4412" s="230"/>
      <c r="AT4412" s="230"/>
      <c r="AU4412" s="230"/>
      <c r="AV4412" s="230"/>
      <c r="AW4412" s="230"/>
      <c r="AX4412" s="230"/>
      <c r="AY4412" s="230"/>
      <c r="AZ4412" s="230"/>
      <c r="BA4412" s="230"/>
      <c r="BB4412" s="230"/>
      <c r="BC4412" s="230"/>
      <c r="BD4412" s="230"/>
      <c r="BE4412" s="230"/>
      <c r="BF4412" s="230"/>
      <c r="BG4412" s="230"/>
      <c r="BH4412" s="230"/>
      <c r="BI4412" s="230"/>
      <c r="BJ4412" s="230"/>
      <c r="BK4412" s="230"/>
      <c r="BL4412" s="230"/>
      <c r="BM4412" s="230"/>
      <c r="BN4412" s="230"/>
      <c r="BO4412" s="230"/>
      <c r="BP4412" s="230"/>
      <c r="BQ4412" s="230"/>
      <c r="BR4412" s="230"/>
      <c r="BS4412" s="230"/>
      <c r="BT4412" s="230"/>
      <c r="BU4412" s="230"/>
      <c r="BV4412" s="230"/>
      <c r="BW4412" s="230"/>
      <c r="BX4412" s="230"/>
      <c r="BY4412" s="230"/>
      <c r="BZ4412" s="230"/>
      <c r="CA4412" s="230"/>
      <c r="CB4412" s="230"/>
      <c r="CC4412" s="230"/>
      <c r="CD4412" s="230"/>
      <c r="CE4412" s="230"/>
      <c r="CF4412" s="230"/>
      <c r="CG4412" s="230"/>
      <c r="CH4412" s="230"/>
      <c r="CI4412" s="230"/>
      <c r="CJ4412" s="230"/>
    </row>
    <row r="4413" spans="1:88" ht="14.25" customHeight="1">
      <c r="A4413" s="413"/>
      <c r="B4413" s="230"/>
      <c r="C4413" s="231"/>
      <c r="D4413" s="224"/>
      <c r="E4413" s="224"/>
      <c r="F4413" s="224"/>
      <c r="G4413" s="224"/>
      <c r="H4413" s="224"/>
      <c r="I4413" s="232"/>
      <c r="J4413" s="224"/>
      <c r="K4413" s="224"/>
      <c r="L4413" s="224"/>
      <c r="M4413" s="233"/>
      <c r="N4413" s="224"/>
      <c r="P4413" s="224"/>
      <c r="Q4413" s="225"/>
      <c r="R4413" s="154"/>
      <c r="S4413" s="154"/>
      <c r="T4413" s="154"/>
      <c r="U4413" s="236"/>
      <c r="V4413" s="225"/>
      <c r="W4413" s="246"/>
      <c r="X4413" s="230"/>
      <c r="Y4413" s="257"/>
      <c r="Z4413" s="249"/>
      <c r="AA4413" s="249"/>
      <c r="AB4413" s="230"/>
      <c r="AC4413" s="230"/>
      <c r="AD4413" s="230"/>
      <c r="AE4413" s="251"/>
      <c r="AF4413" s="246"/>
      <c r="AG4413" s="236"/>
      <c r="AH4413" s="253"/>
      <c r="AI4413" s="230"/>
      <c r="AJ4413" s="230"/>
      <c r="AK4413" s="230"/>
      <c r="AL4413" s="230"/>
      <c r="AM4413" s="230"/>
      <c r="AN4413" s="230"/>
      <c r="AO4413" s="230"/>
      <c r="AP4413" s="230"/>
      <c r="AQ4413" s="230"/>
      <c r="AR4413" s="249"/>
      <c r="AS4413" s="230"/>
      <c r="AT4413" s="230"/>
      <c r="AU4413" s="230"/>
      <c r="AV4413" s="230"/>
      <c r="AW4413" s="230"/>
      <c r="AX4413" s="230"/>
      <c r="AY4413" s="230"/>
      <c r="AZ4413" s="230"/>
      <c r="BA4413" s="230"/>
      <c r="BB4413" s="230"/>
      <c r="BC4413" s="230"/>
      <c r="BD4413" s="230"/>
      <c r="BE4413" s="230"/>
      <c r="BF4413" s="230"/>
      <c r="BG4413" s="230"/>
      <c r="BH4413" s="230"/>
      <c r="BI4413" s="230"/>
      <c r="BJ4413" s="230"/>
      <c r="BK4413" s="230"/>
      <c r="BL4413" s="230"/>
      <c r="BM4413" s="230"/>
      <c r="BN4413" s="230"/>
      <c r="BO4413" s="230"/>
      <c r="BP4413" s="230"/>
      <c r="BQ4413" s="230"/>
      <c r="BR4413" s="230"/>
      <c r="BS4413" s="230"/>
      <c r="BT4413" s="230"/>
      <c r="BU4413" s="230"/>
      <c r="BV4413" s="230"/>
      <c r="BW4413" s="230"/>
      <c r="BX4413" s="230"/>
      <c r="BY4413" s="230"/>
      <c r="BZ4413" s="230"/>
      <c r="CA4413" s="230"/>
      <c r="CB4413" s="230"/>
      <c r="CC4413" s="230"/>
      <c r="CD4413" s="230"/>
      <c r="CE4413" s="230"/>
      <c r="CF4413" s="230"/>
      <c r="CG4413" s="230"/>
      <c r="CH4413" s="230"/>
      <c r="CI4413" s="230"/>
      <c r="CJ4413" s="230"/>
    </row>
    <row r="4414" spans="1:88" ht="14.25" customHeight="1">
      <c r="A4414" s="413"/>
      <c r="B4414" s="230"/>
      <c r="C4414" s="231"/>
      <c r="D4414" s="224"/>
      <c r="E4414" s="224"/>
      <c r="F4414" s="224"/>
      <c r="G4414" s="224"/>
      <c r="H4414" s="224"/>
      <c r="I4414" s="232"/>
      <c r="J4414" s="224"/>
      <c r="K4414" s="224"/>
      <c r="L4414" s="224"/>
      <c r="M4414" s="233"/>
      <c r="N4414" s="224"/>
      <c r="P4414" s="224"/>
      <c r="Q4414" s="225"/>
      <c r="R4414" s="154"/>
      <c r="S4414" s="154"/>
      <c r="T4414" s="154"/>
      <c r="U4414" s="236"/>
      <c r="V4414" s="225"/>
      <c r="W4414" s="246"/>
      <c r="X4414" s="230"/>
      <c r="Y4414" s="257"/>
      <c r="Z4414" s="249"/>
      <c r="AA4414" s="249"/>
      <c r="AB4414" s="230"/>
      <c r="AC4414" s="230"/>
      <c r="AD4414" s="230"/>
      <c r="AE4414" s="251"/>
      <c r="AF4414" s="246"/>
      <c r="AG4414" s="236"/>
      <c r="AH4414" s="253"/>
      <c r="AI4414" s="230"/>
      <c r="AJ4414" s="230"/>
      <c r="AK4414" s="230"/>
      <c r="AL4414" s="230"/>
      <c r="AM4414" s="230"/>
      <c r="AN4414" s="230"/>
      <c r="AO4414" s="230"/>
      <c r="AP4414" s="230"/>
      <c r="AQ4414" s="230"/>
      <c r="AR4414" s="249"/>
      <c r="AS4414" s="230"/>
      <c r="AT4414" s="230"/>
      <c r="AU4414" s="230"/>
      <c r="AV4414" s="230"/>
      <c r="AW4414" s="230"/>
      <c r="AX4414" s="230"/>
      <c r="AY4414" s="230"/>
      <c r="AZ4414" s="230"/>
      <c r="BA4414" s="230"/>
      <c r="BB4414" s="230"/>
      <c r="BC4414" s="230"/>
      <c r="BD4414" s="230"/>
      <c r="BE4414" s="230"/>
      <c r="BF4414" s="230"/>
      <c r="BG4414" s="230"/>
      <c r="BH4414" s="230"/>
      <c r="BI4414" s="230"/>
      <c r="BJ4414" s="230"/>
      <c r="BK4414" s="230"/>
      <c r="BL4414" s="230"/>
      <c r="BM4414" s="230"/>
      <c r="BN4414" s="230"/>
      <c r="BO4414" s="230"/>
      <c r="BP4414" s="230"/>
      <c r="BQ4414" s="230"/>
      <c r="BR4414" s="230"/>
      <c r="BS4414" s="230"/>
      <c r="BT4414" s="230"/>
      <c r="BU4414" s="230"/>
      <c r="BV4414" s="230"/>
      <c r="BW4414" s="230"/>
      <c r="BX4414" s="230"/>
      <c r="BY4414" s="230"/>
      <c r="BZ4414" s="230"/>
      <c r="CA4414" s="230"/>
      <c r="CB4414" s="230"/>
      <c r="CC4414" s="230"/>
      <c r="CD4414" s="230"/>
      <c r="CE4414" s="230"/>
      <c r="CF4414" s="230"/>
      <c r="CG4414" s="230"/>
      <c r="CH4414" s="230"/>
      <c r="CI4414" s="230"/>
      <c r="CJ4414" s="230"/>
    </row>
    <row r="4415" spans="1:88" ht="14.25" customHeight="1">
      <c r="A4415" s="413"/>
      <c r="B4415" s="230"/>
      <c r="C4415" s="231"/>
      <c r="D4415" s="224"/>
      <c r="E4415" s="224"/>
      <c r="F4415" s="224"/>
      <c r="G4415" s="224"/>
      <c r="H4415" s="224"/>
      <c r="I4415" s="232"/>
      <c r="J4415" s="224"/>
      <c r="K4415" s="224"/>
      <c r="L4415" s="224"/>
      <c r="M4415" s="233"/>
      <c r="N4415" s="224"/>
      <c r="P4415" s="224"/>
      <c r="Q4415" s="225"/>
      <c r="R4415" s="154"/>
      <c r="S4415" s="154"/>
      <c r="T4415" s="154"/>
      <c r="U4415" s="236"/>
      <c r="V4415" s="225"/>
      <c r="W4415" s="246"/>
      <c r="X4415" s="230"/>
      <c r="Y4415" s="257"/>
      <c r="Z4415" s="249"/>
      <c r="AA4415" s="249"/>
      <c r="AB4415" s="230"/>
      <c r="AC4415" s="230"/>
      <c r="AD4415" s="230"/>
      <c r="AE4415" s="251"/>
      <c r="AF4415" s="246"/>
      <c r="AG4415" s="236"/>
      <c r="AH4415" s="253"/>
      <c r="AI4415" s="230"/>
      <c r="AJ4415" s="230"/>
      <c r="AK4415" s="230"/>
      <c r="AL4415" s="230"/>
      <c r="AM4415" s="230"/>
      <c r="AN4415" s="230"/>
      <c r="AO4415" s="230"/>
      <c r="AP4415" s="230"/>
      <c r="AQ4415" s="230"/>
      <c r="AR4415" s="249"/>
      <c r="AS4415" s="230"/>
      <c r="AT4415" s="230"/>
      <c r="AU4415" s="230"/>
      <c r="AV4415" s="230"/>
      <c r="AW4415" s="230"/>
      <c r="AX4415" s="230"/>
      <c r="AY4415" s="230"/>
      <c r="AZ4415" s="230"/>
      <c r="BA4415" s="230"/>
      <c r="BB4415" s="230"/>
      <c r="BC4415" s="230"/>
      <c r="BD4415" s="230"/>
      <c r="BE4415" s="230"/>
      <c r="BF4415" s="230"/>
      <c r="BG4415" s="230"/>
      <c r="BH4415" s="230"/>
      <c r="BI4415" s="230"/>
      <c r="BJ4415" s="230"/>
      <c r="BK4415" s="230"/>
      <c r="BL4415" s="230"/>
      <c r="BM4415" s="230"/>
      <c r="BN4415" s="230"/>
      <c r="BO4415" s="230"/>
      <c r="BP4415" s="230"/>
      <c r="BQ4415" s="230"/>
      <c r="BR4415" s="230"/>
      <c r="BS4415" s="230"/>
      <c r="BT4415" s="230"/>
      <c r="BU4415" s="230"/>
      <c r="BV4415" s="230"/>
      <c r="BW4415" s="230"/>
      <c r="BX4415" s="230"/>
      <c r="BY4415" s="230"/>
      <c r="BZ4415" s="230"/>
      <c r="CA4415" s="230"/>
      <c r="CB4415" s="230"/>
      <c r="CC4415" s="230"/>
      <c r="CD4415" s="230"/>
      <c r="CE4415" s="230"/>
      <c r="CF4415" s="230"/>
      <c r="CG4415" s="230"/>
      <c r="CH4415" s="230"/>
      <c r="CI4415" s="230"/>
      <c r="CJ4415" s="230"/>
    </row>
    <row r="4416" spans="1:88" ht="14.25" customHeight="1">
      <c r="A4416" s="413"/>
      <c r="B4416" s="230"/>
      <c r="C4416" s="231"/>
      <c r="D4416" s="224"/>
      <c r="E4416" s="224"/>
      <c r="F4416" s="224"/>
      <c r="G4416" s="224"/>
      <c r="H4416" s="224"/>
      <c r="I4416" s="232"/>
      <c r="J4416" s="224"/>
      <c r="K4416" s="224"/>
      <c r="L4416" s="224"/>
      <c r="M4416" s="233"/>
      <c r="N4416" s="224"/>
      <c r="P4416" s="224"/>
      <c r="Q4416" s="225"/>
      <c r="R4416" s="154"/>
      <c r="S4416" s="154"/>
      <c r="T4416" s="154"/>
      <c r="U4416" s="236"/>
      <c r="V4416" s="225"/>
      <c r="W4416" s="246"/>
      <c r="X4416" s="230"/>
      <c r="Y4416" s="257"/>
      <c r="Z4416" s="249"/>
      <c r="AA4416" s="249"/>
      <c r="AB4416" s="230"/>
      <c r="AC4416" s="230"/>
      <c r="AD4416" s="230"/>
      <c r="AE4416" s="251"/>
      <c r="AF4416" s="246"/>
      <c r="AG4416" s="236"/>
      <c r="AH4416" s="253"/>
      <c r="AI4416" s="230"/>
      <c r="AJ4416" s="230"/>
      <c r="AK4416" s="230"/>
      <c r="AL4416" s="230"/>
      <c r="AM4416" s="230"/>
      <c r="AN4416" s="230"/>
      <c r="AO4416" s="230"/>
      <c r="AP4416" s="230"/>
      <c r="AQ4416" s="230"/>
      <c r="AR4416" s="249"/>
      <c r="AS4416" s="230"/>
      <c r="AT4416" s="230"/>
      <c r="AU4416" s="230"/>
      <c r="AV4416" s="230"/>
      <c r="AW4416" s="230"/>
      <c r="AX4416" s="230"/>
      <c r="AY4416" s="230"/>
      <c r="AZ4416" s="230"/>
      <c r="BA4416" s="230"/>
      <c r="BB4416" s="230"/>
      <c r="BC4416" s="230"/>
      <c r="BD4416" s="230"/>
      <c r="BE4416" s="230"/>
      <c r="BF4416" s="230"/>
      <c r="BG4416" s="230"/>
      <c r="BH4416" s="230"/>
      <c r="BI4416" s="230"/>
      <c r="BJ4416" s="230"/>
      <c r="BK4416" s="230"/>
      <c r="BL4416" s="230"/>
      <c r="BM4416" s="230"/>
      <c r="BN4416" s="230"/>
      <c r="BO4416" s="230"/>
      <c r="BP4416" s="230"/>
      <c r="BQ4416" s="230"/>
      <c r="BR4416" s="230"/>
      <c r="BS4416" s="230"/>
      <c r="BT4416" s="230"/>
      <c r="BU4416" s="230"/>
      <c r="BV4416" s="230"/>
      <c r="BW4416" s="230"/>
      <c r="BX4416" s="230"/>
      <c r="BY4416" s="230"/>
      <c r="BZ4416" s="230"/>
      <c r="CA4416" s="230"/>
      <c r="CB4416" s="230"/>
      <c r="CC4416" s="230"/>
      <c r="CD4416" s="230"/>
      <c r="CE4416" s="230"/>
      <c r="CF4416" s="230"/>
      <c r="CG4416" s="230"/>
      <c r="CH4416" s="230"/>
      <c r="CI4416" s="230"/>
      <c r="CJ4416" s="230"/>
    </row>
    <row r="4417" spans="1:88" ht="14.25" customHeight="1">
      <c r="A4417" s="413"/>
      <c r="B4417" s="230"/>
      <c r="C4417" s="231"/>
      <c r="D4417" s="224"/>
      <c r="E4417" s="224"/>
      <c r="F4417" s="224"/>
      <c r="G4417" s="224"/>
      <c r="H4417" s="224"/>
      <c r="I4417" s="232"/>
      <c r="J4417" s="224"/>
      <c r="K4417" s="224"/>
      <c r="L4417" s="224"/>
      <c r="M4417" s="233"/>
      <c r="N4417" s="224"/>
      <c r="P4417" s="224"/>
      <c r="Q4417" s="225"/>
      <c r="R4417" s="154"/>
      <c r="S4417" s="154"/>
      <c r="T4417" s="154"/>
      <c r="U4417" s="236"/>
      <c r="V4417" s="225"/>
      <c r="W4417" s="246"/>
      <c r="X4417" s="230"/>
      <c r="Y4417" s="257"/>
      <c r="Z4417" s="249"/>
      <c r="AA4417" s="249"/>
      <c r="AB4417" s="230"/>
      <c r="AC4417" s="230"/>
      <c r="AD4417" s="230"/>
      <c r="AE4417" s="251"/>
      <c r="AF4417" s="246"/>
      <c r="AG4417" s="236"/>
      <c r="AH4417" s="253"/>
      <c r="AI4417" s="230"/>
      <c r="AJ4417" s="230"/>
      <c r="AK4417" s="230"/>
      <c r="AL4417" s="230"/>
      <c r="AM4417" s="230"/>
      <c r="AN4417" s="230"/>
      <c r="AO4417" s="230"/>
      <c r="AP4417" s="230"/>
      <c r="AQ4417" s="230"/>
      <c r="AR4417" s="249"/>
      <c r="AS4417" s="230"/>
      <c r="AT4417" s="230"/>
      <c r="AU4417" s="230"/>
      <c r="AV4417" s="230"/>
      <c r="AW4417" s="230"/>
      <c r="AX4417" s="230"/>
      <c r="AY4417" s="230"/>
      <c r="AZ4417" s="230"/>
      <c r="BA4417" s="230"/>
      <c r="BB4417" s="230"/>
      <c r="BC4417" s="230"/>
      <c r="BD4417" s="230"/>
      <c r="BE4417" s="230"/>
      <c r="BF4417" s="230"/>
      <c r="BG4417" s="230"/>
      <c r="BH4417" s="230"/>
      <c r="BI4417" s="230"/>
      <c r="BJ4417" s="230"/>
      <c r="BK4417" s="230"/>
      <c r="BL4417" s="230"/>
      <c r="BM4417" s="230"/>
      <c r="BN4417" s="230"/>
      <c r="BO4417" s="230"/>
      <c r="BP4417" s="230"/>
      <c r="BQ4417" s="230"/>
      <c r="BR4417" s="230"/>
      <c r="BS4417" s="230"/>
      <c r="BT4417" s="230"/>
      <c r="BU4417" s="230"/>
      <c r="BV4417" s="230"/>
      <c r="BW4417" s="230"/>
      <c r="BX4417" s="230"/>
      <c r="BY4417" s="230"/>
      <c r="BZ4417" s="230"/>
      <c r="CA4417" s="230"/>
      <c r="CB4417" s="230"/>
      <c r="CC4417" s="230"/>
      <c r="CD4417" s="230"/>
      <c r="CE4417" s="230"/>
      <c r="CF4417" s="230"/>
      <c r="CG4417" s="230"/>
      <c r="CH4417" s="230"/>
      <c r="CI4417" s="230"/>
      <c r="CJ4417" s="230"/>
    </row>
    <row r="4418" spans="1:88" ht="14.25" customHeight="1">
      <c r="A4418" s="413"/>
      <c r="B4418" s="230"/>
      <c r="C4418" s="231"/>
      <c r="D4418" s="224"/>
      <c r="E4418" s="224"/>
      <c r="F4418" s="224"/>
      <c r="G4418" s="224"/>
      <c r="H4418" s="224"/>
      <c r="I4418" s="232"/>
      <c r="J4418" s="224"/>
      <c r="K4418" s="224"/>
      <c r="L4418" s="224"/>
      <c r="M4418" s="233"/>
      <c r="N4418" s="224"/>
      <c r="P4418" s="224"/>
      <c r="Q4418" s="225"/>
      <c r="R4418" s="154"/>
      <c r="S4418" s="154"/>
      <c r="T4418" s="154"/>
      <c r="U4418" s="236"/>
      <c r="V4418" s="225"/>
      <c r="W4418" s="246"/>
      <c r="X4418" s="230"/>
      <c r="Y4418" s="257"/>
      <c r="Z4418" s="249"/>
      <c r="AA4418" s="249"/>
      <c r="AB4418" s="230"/>
      <c r="AC4418" s="230"/>
      <c r="AD4418" s="230"/>
      <c r="AE4418" s="251"/>
      <c r="AF4418" s="246"/>
      <c r="AG4418" s="236"/>
      <c r="AH4418" s="253"/>
      <c r="AI4418" s="230"/>
      <c r="AJ4418" s="230"/>
      <c r="AK4418" s="230"/>
      <c r="AL4418" s="230"/>
      <c r="AM4418" s="230"/>
      <c r="AN4418" s="230"/>
      <c r="AO4418" s="230"/>
      <c r="AP4418" s="230"/>
      <c r="AQ4418" s="230"/>
      <c r="AR4418" s="249"/>
      <c r="AS4418" s="230"/>
      <c r="AT4418" s="230"/>
      <c r="AU4418" s="230"/>
      <c r="AV4418" s="230"/>
      <c r="AW4418" s="230"/>
      <c r="AX4418" s="230"/>
      <c r="AY4418" s="230"/>
      <c r="AZ4418" s="230"/>
      <c r="BA4418" s="230"/>
      <c r="BB4418" s="230"/>
      <c r="BC4418" s="230"/>
      <c r="BD4418" s="230"/>
      <c r="BE4418" s="230"/>
      <c r="BF4418" s="230"/>
      <c r="BG4418" s="230"/>
      <c r="BH4418" s="230"/>
      <c r="BI4418" s="230"/>
      <c r="BJ4418" s="230"/>
      <c r="BK4418" s="230"/>
      <c r="BL4418" s="230"/>
      <c r="BM4418" s="230"/>
      <c r="BN4418" s="230"/>
      <c r="BO4418" s="230"/>
      <c r="BP4418" s="230"/>
      <c r="BQ4418" s="230"/>
      <c r="BR4418" s="230"/>
      <c r="BS4418" s="230"/>
      <c r="BT4418" s="230"/>
      <c r="BU4418" s="230"/>
      <c r="BV4418" s="230"/>
      <c r="BW4418" s="230"/>
      <c r="BX4418" s="230"/>
      <c r="BY4418" s="230"/>
      <c r="BZ4418" s="230"/>
      <c r="CA4418" s="230"/>
      <c r="CB4418" s="230"/>
      <c r="CC4418" s="230"/>
      <c r="CD4418" s="230"/>
      <c r="CE4418" s="230"/>
      <c r="CF4418" s="230"/>
      <c r="CG4418" s="230"/>
      <c r="CH4418" s="230"/>
      <c r="CI4418" s="230"/>
      <c r="CJ4418" s="230"/>
    </row>
    <row r="4419" spans="1:88" ht="14.25" customHeight="1">
      <c r="A4419" s="413"/>
      <c r="B4419" s="230"/>
      <c r="C4419" s="231"/>
      <c r="D4419" s="224"/>
      <c r="E4419" s="224"/>
      <c r="F4419" s="224"/>
      <c r="G4419" s="224"/>
      <c r="H4419" s="224"/>
      <c r="I4419" s="232"/>
      <c r="J4419" s="224"/>
      <c r="K4419" s="224"/>
      <c r="L4419" s="224"/>
      <c r="M4419" s="233"/>
      <c r="N4419" s="224"/>
      <c r="P4419" s="224"/>
      <c r="Q4419" s="225"/>
      <c r="R4419" s="154"/>
      <c r="S4419" s="154"/>
      <c r="T4419" s="154"/>
      <c r="U4419" s="236"/>
      <c r="V4419" s="225"/>
      <c r="W4419" s="246"/>
      <c r="X4419" s="230"/>
      <c r="Y4419" s="257"/>
      <c r="Z4419" s="249"/>
      <c r="AA4419" s="249"/>
      <c r="AB4419" s="230"/>
      <c r="AC4419" s="230"/>
      <c r="AD4419" s="230"/>
      <c r="AE4419" s="251"/>
      <c r="AF4419" s="246"/>
      <c r="AG4419" s="236"/>
      <c r="AH4419" s="253"/>
      <c r="AI4419" s="230"/>
      <c r="AJ4419" s="230"/>
      <c r="AK4419" s="230"/>
      <c r="AL4419" s="230"/>
      <c r="AM4419" s="230"/>
      <c r="AN4419" s="230"/>
      <c r="AO4419" s="230"/>
      <c r="AP4419" s="230"/>
      <c r="AQ4419" s="230"/>
      <c r="AR4419" s="249"/>
      <c r="AS4419" s="230"/>
      <c r="AT4419" s="230"/>
      <c r="AU4419" s="230"/>
      <c r="AV4419" s="230"/>
      <c r="AW4419" s="230"/>
      <c r="AX4419" s="230"/>
      <c r="AY4419" s="230"/>
      <c r="AZ4419" s="230"/>
      <c r="BA4419" s="230"/>
      <c r="BB4419" s="230"/>
      <c r="BC4419" s="230"/>
      <c r="BD4419" s="230"/>
      <c r="BE4419" s="230"/>
      <c r="BF4419" s="230"/>
      <c r="BG4419" s="230"/>
      <c r="BH4419" s="230"/>
      <c r="BI4419" s="230"/>
      <c r="BJ4419" s="230"/>
      <c r="BK4419" s="230"/>
      <c r="BL4419" s="230"/>
      <c r="BM4419" s="230"/>
      <c r="BN4419" s="230"/>
      <c r="BO4419" s="230"/>
      <c r="BP4419" s="230"/>
      <c r="BQ4419" s="230"/>
      <c r="BR4419" s="230"/>
      <c r="BS4419" s="230"/>
      <c r="BT4419" s="230"/>
      <c r="BU4419" s="230"/>
      <c r="BV4419" s="230"/>
      <c r="BW4419" s="230"/>
      <c r="BX4419" s="230"/>
      <c r="BY4419" s="230"/>
      <c r="BZ4419" s="230"/>
      <c r="CA4419" s="230"/>
      <c r="CB4419" s="230"/>
      <c r="CC4419" s="230"/>
      <c r="CD4419" s="230"/>
      <c r="CE4419" s="230"/>
      <c r="CF4419" s="230"/>
      <c r="CG4419" s="230"/>
      <c r="CH4419" s="230"/>
      <c r="CI4419" s="230"/>
      <c r="CJ4419" s="230"/>
    </row>
    <row r="4420" spans="1:88" ht="14.25" customHeight="1">
      <c r="A4420" s="413"/>
      <c r="B4420" s="230"/>
      <c r="C4420" s="231"/>
      <c r="D4420" s="224"/>
      <c r="E4420" s="224"/>
      <c r="F4420" s="224"/>
      <c r="G4420" s="224"/>
      <c r="H4420" s="224"/>
      <c r="I4420" s="232"/>
      <c r="J4420" s="224"/>
      <c r="K4420" s="224"/>
      <c r="L4420" s="224"/>
      <c r="M4420" s="233"/>
      <c r="N4420" s="224"/>
      <c r="P4420" s="224"/>
      <c r="Q4420" s="225"/>
      <c r="R4420" s="154"/>
      <c r="S4420" s="154"/>
      <c r="T4420" s="154"/>
      <c r="U4420" s="236"/>
      <c r="V4420" s="225"/>
      <c r="W4420" s="246"/>
      <c r="X4420" s="230"/>
      <c r="Y4420" s="257"/>
      <c r="Z4420" s="249"/>
      <c r="AA4420" s="249"/>
      <c r="AB4420" s="230"/>
      <c r="AC4420" s="230"/>
      <c r="AD4420" s="230"/>
      <c r="AE4420" s="251"/>
      <c r="AF4420" s="246"/>
      <c r="AG4420" s="236"/>
      <c r="AH4420" s="253"/>
      <c r="AI4420" s="230"/>
      <c r="AJ4420" s="230"/>
      <c r="AK4420" s="230"/>
      <c r="AL4420" s="230"/>
      <c r="AM4420" s="230"/>
      <c r="AN4420" s="230"/>
      <c r="AO4420" s="230"/>
      <c r="AP4420" s="230"/>
      <c r="AQ4420" s="230"/>
      <c r="AR4420" s="249"/>
      <c r="AS4420" s="230"/>
      <c r="AT4420" s="230"/>
      <c r="AU4420" s="230"/>
      <c r="AV4420" s="230"/>
      <c r="AW4420" s="230"/>
      <c r="AX4420" s="230"/>
      <c r="AY4420" s="230"/>
      <c r="AZ4420" s="230"/>
      <c r="BA4420" s="230"/>
      <c r="BB4420" s="230"/>
      <c r="BC4420" s="230"/>
      <c r="BD4420" s="230"/>
      <c r="BE4420" s="230"/>
      <c r="BF4420" s="230"/>
      <c r="BG4420" s="230"/>
      <c r="BH4420" s="230"/>
      <c r="BI4420" s="230"/>
      <c r="BJ4420" s="230"/>
      <c r="BK4420" s="230"/>
      <c r="BL4420" s="230"/>
      <c r="BM4420" s="230"/>
      <c r="BN4420" s="230"/>
      <c r="BO4420" s="230"/>
      <c r="BP4420" s="230"/>
      <c r="BQ4420" s="230"/>
      <c r="BR4420" s="230"/>
      <c r="BS4420" s="230"/>
      <c r="BT4420" s="230"/>
      <c r="BU4420" s="230"/>
      <c r="BV4420" s="230"/>
      <c r="BW4420" s="230"/>
      <c r="BX4420" s="230"/>
      <c r="BY4420" s="230"/>
      <c r="BZ4420" s="230"/>
      <c r="CA4420" s="230"/>
      <c r="CB4420" s="230"/>
      <c r="CC4420" s="230"/>
      <c r="CD4420" s="230"/>
      <c r="CE4420" s="230"/>
      <c r="CF4420" s="230"/>
      <c r="CG4420" s="230"/>
      <c r="CH4420" s="230"/>
      <c r="CI4420" s="230"/>
      <c r="CJ4420" s="230"/>
    </row>
    <row r="4421" spans="1:88" ht="14.25" customHeight="1">
      <c r="A4421" s="413"/>
      <c r="B4421" s="230"/>
      <c r="C4421" s="231"/>
      <c r="D4421" s="224"/>
      <c r="E4421" s="224"/>
      <c r="F4421" s="224"/>
      <c r="G4421" s="224"/>
      <c r="H4421" s="224"/>
      <c r="I4421" s="232"/>
      <c r="J4421" s="224"/>
      <c r="K4421" s="224"/>
      <c r="L4421" s="224"/>
      <c r="M4421" s="233"/>
      <c r="N4421" s="224"/>
      <c r="P4421" s="224"/>
      <c r="Q4421" s="225"/>
      <c r="R4421" s="154"/>
      <c r="S4421" s="154"/>
      <c r="T4421" s="154"/>
      <c r="U4421" s="236"/>
      <c r="V4421" s="225"/>
      <c r="W4421" s="246"/>
      <c r="X4421" s="230"/>
      <c r="Y4421" s="257"/>
      <c r="Z4421" s="249"/>
      <c r="AA4421" s="249"/>
      <c r="AB4421" s="230"/>
      <c r="AC4421" s="230"/>
      <c r="AD4421" s="230"/>
      <c r="AE4421" s="251"/>
      <c r="AF4421" s="246"/>
      <c r="AG4421" s="236"/>
      <c r="AH4421" s="253"/>
      <c r="AI4421" s="230"/>
      <c r="AJ4421" s="230"/>
      <c r="AK4421" s="230"/>
      <c r="AL4421" s="230"/>
      <c r="AM4421" s="230"/>
      <c r="AN4421" s="230"/>
      <c r="AO4421" s="230"/>
      <c r="AP4421" s="230"/>
      <c r="AQ4421" s="230"/>
      <c r="AR4421" s="249"/>
      <c r="AS4421" s="230"/>
      <c r="AT4421" s="230"/>
      <c r="AU4421" s="230"/>
      <c r="AV4421" s="230"/>
      <c r="AW4421" s="230"/>
      <c r="AX4421" s="230"/>
      <c r="AY4421" s="230"/>
      <c r="AZ4421" s="230"/>
      <c r="BA4421" s="230"/>
      <c r="BB4421" s="230"/>
      <c r="BC4421" s="230"/>
      <c r="BD4421" s="230"/>
      <c r="BE4421" s="230"/>
      <c r="BF4421" s="230"/>
      <c r="BG4421" s="230"/>
      <c r="BH4421" s="230"/>
      <c r="BI4421" s="230"/>
      <c r="BJ4421" s="230"/>
      <c r="BK4421" s="230"/>
      <c r="BL4421" s="230"/>
      <c r="BM4421" s="230"/>
      <c r="BN4421" s="230"/>
      <c r="BO4421" s="230"/>
      <c r="BP4421" s="230"/>
      <c r="BQ4421" s="230"/>
      <c r="BR4421" s="230"/>
      <c r="BS4421" s="230"/>
      <c r="BT4421" s="230"/>
      <c r="BU4421" s="230"/>
      <c r="BV4421" s="230"/>
      <c r="BW4421" s="230"/>
      <c r="BX4421" s="230"/>
      <c r="BY4421" s="230"/>
      <c r="BZ4421" s="230"/>
      <c r="CA4421" s="230"/>
      <c r="CB4421" s="230"/>
      <c r="CC4421" s="230"/>
      <c r="CD4421" s="230"/>
      <c r="CE4421" s="230"/>
      <c r="CF4421" s="230"/>
      <c r="CG4421" s="230"/>
      <c r="CH4421" s="230"/>
      <c r="CI4421" s="230"/>
      <c r="CJ4421" s="230"/>
    </row>
    <row r="4422" spans="1:88" ht="14.25" customHeight="1">
      <c r="A4422" s="413"/>
      <c r="B4422" s="230"/>
      <c r="C4422" s="231"/>
      <c r="D4422" s="224"/>
      <c r="E4422" s="224"/>
      <c r="F4422" s="224"/>
      <c r="G4422" s="224"/>
      <c r="H4422" s="224"/>
      <c r="I4422" s="232"/>
      <c r="J4422" s="224"/>
      <c r="K4422" s="224"/>
      <c r="L4422" s="224"/>
      <c r="M4422" s="233"/>
      <c r="N4422" s="224"/>
      <c r="P4422" s="224"/>
      <c r="Q4422" s="225"/>
      <c r="R4422" s="154"/>
      <c r="S4422" s="154"/>
      <c r="T4422" s="154"/>
      <c r="U4422" s="236"/>
      <c r="V4422" s="225"/>
      <c r="W4422" s="246"/>
      <c r="X4422" s="230"/>
      <c r="Y4422" s="257"/>
      <c r="Z4422" s="249"/>
      <c r="AA4422" s="249"/>
      <c r="AB4422" s="230"/>
      <c r="AC4422" s="230"/>
      <c r="AD4422" s="230"/>
      <c r="AE4422" s="251"/>
      <c r="AF4422" s="246"/>
      <c r="AG4422" s="236"/>
      <c r="AH4422" s="253"/>
      <c r="AI4422" s="230"/>
      <c r="AJ4422" s="230"/>
      <c r="AK4422" s="230"/>
      <c r="AL4422" s="230"/>
      <c r="AM4422" s="230"/>
      <c r="AN4422" s="230"/>
      <c r="AO4422" s="230"/>
      <c r="AP4422" s="230"/>
      <c r="AQ4422" s="230"/>
      <c r="AR4422" s="249"/>
      <c r="AS4422" s="230"/>
      <c r="AT4422" s="230"/>
      <c r="AU4422" s="230"/>
      <c r="AV4422" s="230"/>
      <c r="AW4422" s="230"/>
      <c r="AX4422" s="230"/>
      <c r="AY4422" s="230"/>
      <c r="AZ4422" s="230"/>
      <c r="BA4422" s="230"/>
      <c r="BB4422" s="230"/>
      <c r="BC4422" s="230"/>
      <c r="BD4422" s="230"/>
      <c r="BE4422" s="230"/>
      <c r="BF4422" s="230"/>
      <c r="BG4422" s="230"/>
      <c r="BH4422" s="230"/>
      <c r="BI4422" s="230"/>
      <c r="BJ4422" s="230"/>
      <c r="BK4422" s="230"/>
      <c r="BL4422" s="230"/>
      <c r="BM4422" s="230"/>
      <c r="BN4422" s="230"/>
      <c r="BO4422" s="230"/>
      <c r="BP4422" s="230"/>
      <c r="BQ4422" s="230"/>
      <c r="BR4422" s="230"/>
      <c r="BS4422" s="230"/>
      <c r="BT4422" s="230"/>
      <c r="BU4422" s="230"/>
      <c r="BV4422" s="230"/>
      <c r="BW4422" s="230"/>
      <c r="BX4422" s="230"/>
      <c r="BY4422" s="230"/>
      <c r="BZ4422" s="230"/>
      <c r="CA4422" s="230"/>
      <c r="CB4422" s="230"/>
      <c r="CC4422" s="230"/>
      <c r="CD4422" s="230"/>
      <c r="CE4422" s="230"/>
      <c r="CF4422" s="230"/>
      <c r="CG4422" s="230"/>
      <c r="CH4422" s="230"/>
      <c r="CI4422" s="230"/>
      <c r="CJ4422" s="230"/>
    </row>
    <row r="4423" spans="1:88" ht="14.25" customHeight="1">
      <c r="A4423" s="413"/>
      <c r="B4423" s="230"/>
      <c r="C4423" s="231"/>
      <c r="D4423" s="224"/>
      <c r="E4423" s="224"/>
      <c r="F4423" s="224"/>
      <c r="G4423" s="224"/>
      <c r="H4423" s="224"/>
      <c r="I4423" s="232"/>
      <c r="J4423" s="224"/>
      <c r="K4423" s="224"/>
      <c r="L4423" s="224"/>
      <c r="M4423" s="233"/>
      <c r="N4423" s="224"/>
      <c r="P4423" s="224"/>
      <c r="Q4423" s="225"/>
      <c r="R4423" s="154"/>
      <c r="S4423" s="154"/>
      <c r="T4423" s="154"/>
      <c r="U4423" s="236"/>
      <c r="V4423" s="225"/>
      <c r="W4423" s="246"/>
      <c r="X4423" s="230"/>
      <c r="Y4423" s="257"/>
      <c r="Z4423" s="249"/>
      <c r="AA4423" s="249"/>
      <c r="AB4423" s="230"/>
      <c r="AC4423" s="230"/>
      <c r="AD4423" s="230"/>
      <c r="AE4423" s="251"/>
      <c r="AF4423" s="246"/>
      <c r="AG4423" s="236"/>
      <c r="AH4423" s="253"/>
      <c r="AI4423" s="230"/>
      <c r="AJ4423" s="230"/>
      <c r="AK4423" s="230"/>
      <c r="AL4423" s="230"/>
      <c r="AM4423" s="230"/>
      <c r="AN4423" s="230"/>
      <c r="AO4423" s="230"/>
      <c r="AP4423" s="230"/>
      <c r="AQ4423" s="230"/>
      <c r="AR4423" s="249"/>
      <c r="AS4423" s="230"/>
      <c r="AT4423" s="230"/>
      <c r="AU4423" s="230"/>
      <c r="AV4423" s="230"/>
      <c r="AW4423" s="230"/>
      <c r="AX4423" s="230"/>
      <c r="AY4423" s="230"/>
      <c r="AZ4423" s="230"/>
      <c r="BA4423" s="230"/>
      <c r="BB4423" s="230"/>
      <c r="BC4423" s="230"/>
      <c r="BD4423" s="230"/>
      <c r="BE4423" s="230"/>
      <c r="BF4423" s="230"/>
      <c r="BG4423" s="230"/>
      <c r="BH4423" s="230"/>
      <c r="BI4423" s="230"/>
      <c r="BJ4423" s="230"/>
      <c r="BK4423" s="230"/>
      <c r="BL4423" s="230"/>
      <c r="BM4423" s="230"/>
      <c r="BN4423" s="230"/>
      <c r="BO4423" s="230"/>
      <c r="BP4423" s="230"/>
      <c r="BQ4423" s="230"/>
      <c r="BR4423" s="230"/>
      <c r="BS4423" s="230"/>
      <c r="BT4423" s="230"/>
      <c r="BU4423" s="230"/>
      <c r="BV4423" s="230"/>
      <c r="BW4423" s="230"/>
      <c r="BX4423" s="230"/>
      <c r="BY4423" s="230"/>
      <c r="BZ4423" s="230"/>
      <c r="CA4423" s="230"/>
      <c r="CB4423" s="230"/>
      <c r="CC4423" s="230"/>
      <c r="CD4423" s="230"/>
      <c r="CE4423" s="230"/>
      <c r="CF4423" s="230"/>
      <c r="CG4423" s="230"/>
      <c r="CH4423" s="230"/>
      <c r="CI4423" s="230"/>
      <c r="CJ4423" s="230"/>
    </row>
    <row r="4424" spans="1:88" ht="14.25" customHeight="1">
      <c r="A4424" s="413"/>
      <c r="B4424" s="230"/>
      <c r="C4424" s="231"/>
      <c r="D4424" s="224"/>
      <c r="E4424" s="224"/>
      <c r="F4424" s="224"/>
      <c r="G4424" s="224"/>
      <c r="H4424" s="224"/>
      <c r="I4424" s="232"/>
      <c r="J4424" s="224"/>
      <c r="K4424" s="224"/>
      <c r="L4424" s="224"/>
      <c r="M4424" s="233"/>
      <c r="N4424" s="224"/>
      <c r="P4424" s="224"/>
      <c r="Q4424" s="225"/>
      <c r="R4424" s="154"/>
      <c r="S4424" s="154"/>
      <c r="T4424" s="154"/>
      <c r="U4424" s="236"/>
      <c r="V4424" s="225"/>
      <c r="W4424" s="246"/>
      <c r="X4424" s="230"/>
      <c r="Y4424" s="257"/>
      <c r="Z4424" s="249"/>
      <c r="AA4424" s="249"/>
      <c r="AB4424" s="230"/>
      <c r="AC4424" s="230"/>
      <c r="AD4424" s="230"/>
      <c r="AE4424" s="251"/>
      <c r="AF4424" s="246"/>
      <c r="AG4424" s="236"/>
      <c r="AH4424" s="253"/>
      <c r="AI4424" s="230"/>
      <c r="AJ4424" s="230"/>
      <c r="AK4424" s="230"/>
      <c r="AL4424" s="230"/>
      <c r="AM4424" s="230"/>
      <c r="AN4424" s="230"/>
      <c r="AO4424" s="230"/>
      <c r="AP4424" s="230"/>
      <c r="AQ4424" s="230"/>
      <c r="AR4424" s="249"/>
      <c r="AS4424" s="230"/>
      <c r="AT4424" s="230"/>
      <c r="AU4424" s="230"/>
      <c r="AV4424" s="230"/>
      <c r="AW4424" s="230"/>
      <c r="AX4424" s="230"/>
      <c r="AY4424" s="230"/>
      <c r="AZ4424" s="230"/>
      <c r="BA4424" s="230"/>
      <c r="BB4424" s="230"/>
      <c r="BC4424" s="230"/>
      <c r="BD4424" s="230"/>
      <c r="BE4424" s="230"/>
      <c r="BF4424" s="230"/>
      <c r="BG4424" s="230"/>
      <c r="BH4424" s="230"/>
      <c r="BI4424" s="230"/>
      <c r="BJ4424" s="230"/>
      <c r="BK4424" s="230"/>
      <c r="BL4424" s="230"/>
      <c r="BM4424" s="230"/>
      <c r="BN4424" s="230"/>
      <c r="BO4424" s="230"/>
      <c r="BP4424" s="230"/>
      <c r="BQ4424" s="230"/>
      <c r="BR4424" s="230"/>
      <c r="BS4424" s="230"/>
      <c r="BT4424" s="230"/>
      <c r="BU4424" s="230"/>
      <c r="BV4424" s="230"/>
      <c r="BW4424" s="230"/>
      <c r="BX4424" s="230"/>
      <c r="BY4424" s="230"/>
      <c r="BZ4424" s="230"/>
      <c r="CA4424" s="230"/>
      <c r="CB4424" s="230"/>
      <c r="CC4424" s="230"/>
      <c r="CD4424" s="230"/>
      <c r="CE4424" s="230"/>
      <c r="CF4424" s="230"/>
      <c r="CG4424" s="230"/>
      <c r="CH4424" s="230"/>
      <c r="CI4424" s="230"/>
      <c r="CJ4424" s="230"/>
    </row>
    <row r="4425" spans="1:88" ht="14.25" customHeight="1">
      <c r="A4425" s="413"/>
      <c r="B4425" s="230"/>
      <c r="C4425" s="231"/>
      <c r="D4425" s="224"/>
      <c r="E4425" s="224"/>
      <c r="F4425" s="224"/>
      <c r="G4425" s="224"/>
      <c r="H4425" s="224"/>
      <c r="I4425" s="232"/>
      <c r="J4425" s="224"/>
      <c r="K4425" s="224"/>
      <c r="L4425" s="224"/>
      <c r="M4425" s="233"/>
      <c r="N4425" s="224"/>
      <c r="P4425" s="224"/>
      <c r="Q4425" s="225"/>
      <c r="R4425" s="154"/>
      <c r="S4425" s="154"/>
      <c r="T4425" s="154"/>
      <c r="U4425" s="236"/>
      <c r="V4425" s="225"/>
      <c r="W4425" s="246"/>
      <c r="X4425" s="230"/>
      <c r="Y4425" s="257"/>
      <c r="Z4425" s="249"/>
      <c r="AA4425" s="249"/>
      <c r="AB4425" s="230"/>
      <c r="AC4425" s="230"/>
      <c r="AD4425" s="230"/>
      <c r="AE4425" s="251"/>
      <c r="AF4425" s="246"/>
      <c r="AG4425" s="236"/>
      <c r="AH4425" s="253"/>
      <c r="AI4425" s="230"/>
      <c r="AJ4425" s="230"/>
      <c r="AK4425" s="230"/>
      <c r="AL4425" s="230"/>
      <c r="AM4425" s="230"/>
      <c r="AN4425" s="230"/>
      <c r="AO4425" s="230"/>
      <c r="AP4425" s="230"/>
      <c r="AQ4425" s="230"/>
      <c r="AR4425" s="249"/>
      <c r="AS4425" s="230"/>
      <c r="AT4425" s="230"/>
      <c r="AU4425" s="230"/>
      <c r="AV4425" s="230"/>
      <c r="AW4425" s="230"/>
      <c r="AX4425" s="230"/>
      <c r="AY4425" s="230"/>
      <c r="AZ4425" s="230"/>
      <c r="BA4425" s="230"/>
      <c r="BB4425" s="230"/>
      <c r="BC4425" s="230"/>
      <c r="BD4425" s="230"/>
      <c r="BE4425" s="230"/>
      <c r="BF4425" s="230"/>
      <c r="BG4425" s="230"/>
      <c r="BH4425" s="230"/>
      <c r="BI4425" s="230"/>
      <c r="BJ4425" s="230"/>
      <c r="BK4425" s="230"/>
      <c r="BL4425" s="230"/>
      <c r="BM4425" s="230"/>
      <c r="BN4425" s="230"/>
      <c r="BO4425" s="230"/>
      <c r="BP4425" s="230"/>
      <c r="BQ4425" s="230"/>
      <c r="BR4425" s="230"/>
      <c r="BS4425" s="230"/>
      <c r="BT4425" s="230"/>
      <c r="BU4425" s="230"/>
      <c r="BV4425" s="230"/>
      <c r="BW4425" s="230"/>
      <c r="BX4425" s="230"/>
      <c r="BY4425" s="230"/>
      <c r="BZ4425" s="230"/>
      <c r="CA4425" s="230"/>
      <c r="CB4425" s="230"/>
      <c r="CC4425" s="230"/>
      <c r="CD4425" s="230"/>
      <c r="CE4425" s="230"/>
      <c r="CF4425" s="230"/>
      <c r="CG4425" s="230"/>
      <c r="CH4425" s="230"/>
      <c r="CI4425" s="230"/>
      <c r="CJ4425" s="230"/>
    </row>
    <row r="4426" spans="1:88" ht="14.25" customHeight="1">
      <c r="A4426" s="413"/>
      <c r="B4426" s="230"/>
      <c r="C4426" s="231"/>
      <c r="D4426" s="224"/>
      <c r="E4426" s="224"/>
      <c r="F4426" s="224"/>
      <c r="G4426" s="224"/>
      <c r="H4426" s="224"/>
      <c r="I4426" s="232"/>
      <c r="J4426" s="224"/>
      <c r="K4426" s="224"/>
      <c r="L4426" s="224"/>
      <c r="M4426" s="233"/>
      <c r="N4426" s="224"/>
      <c r="P4426" s="224"/>
      <c r="Q4426" s="225"/>
      <c r="R4426" s="154"/>
      <c r="S4426" s="154"/>
      <c r="T4426" s="154"/>
      <c r="U4426" s="236"/>
      <c r="V4426" s="225"/>
      <c r="W4426" s="246"/>
      <c r="X4426" s="230"/>
      <c r="Y4426" s="257"/>
      <c r="Z4426" s="249"/>
      <c r="AA4426" s="249"/>
      <c r="AB4426" s="230"/>
      <c r="AC4426" s="230"/>
      <c r="AD4426" s="230"/>
      <c r="AE4426" s="251"/>
      <c r="AF4426" s="246"/>
      <c r="AG4426" s="236"/>
      <c r="AH4426" s="253"/>
      <c r="AI4426" s="230"/>
      <c r="AJ4426" s="230"/>
      <c r="AK4426" s="230"/>
      <c r="AL4426" s="230"/>
      <c r="AM4426" s="230"/>
      <c r="AN4426" s="230"/>
      <c r="AO4426" s="230"/>
      <c r="AP4426" s="230"/>
      <c r="AQ4426" s="230"/>
      <c r="AR4426" s="249"/>
      <c r="AS4426" s="230"/>
      <c r="AT4426" s="230"/>
      <c r="AU4426" s="230"/>
      <c r="AV4426" s="230"/>
      <c r="AW4426" s="230"/>
      <c r="AX4426" s="230"/>
      <c r="AY4426" s="230"/>
      <c r="AZ4426" s="230"/>
      <c r="BA4426" s="230"/>
      <c r="BB4426" s="230"/>
      <c r="BC4426" s="230"/>
      <c r="BD4426" s="230"/>
      <c r="BE4426" s="230"/>
      <c r="BF4426" s="230"/>
      <c r="BG4426" s="230"/>
      <c r="BH4426" s="230"/>
      <c r="BI4426" s="230"/>
      <c r="BJ4426" s="230"/>
      <c r="BK4426" s="230"/>
      <c r="BL4426" s="230"/>
      <c r="BM4426" s="230"/>
      <c r="BN4426" s="230"/>
      <c r="BO4426" s="230"/>
      <c r="BP4426" s="230"/>
      <c r="BQ4426" s="230"/>
      <c r="BR4426" s="230"/>
      <c r="BS4426" s="230"/>
      <c r="BT4426" s="230"/>
      <c r="BU4426" s="230"/>
      <c r="BV4426" s="230"/>
      <c r="BW4426" s="230"/>
      <c r="BX4426" s="230"/>
      <c r="BY4426" s="230"/>
      <c r="BZ4426" s="230"/>
      <c r="CA4426" s="230"/>
      <c r="CB4426" s="230"/>
      <c r="CC4426" s="230"/>
      <c r="CD4426" s="230"/>
      <c r="CE4426" s="230"/>
      <c r="CF4426" s="230"/>
      <c r="CG4426" s="230"/>
      <c r="CH4426" s="230"/>
      <c r="CI4426" s="230"/>
      <c r="CJ4426" s="230"/>
    </row>
    <row r="4427" spans="1:88" ht="14.25" customHeight="1">
      <c r="A4427" s="413"/>
      <c r="B4427" s="230"/>
      <c r="C4427" s="231"/>
      <c r="D4427" s="224"/>
      <c r="E4427" s="224"/>
      <c r="F4427" s="224"/>
      <c r="G4427" s="224"/>
      <c r="H4427" s="224"/>
      <c r="I4427" s="232"/>
      <c r="J4427" s="224"/>
      <c r="K4427" s="224"/>
      <c r="L4427" s="224"/>
      <c r="M4427" s="233"/>
      <c r="N4427" s="224"/>
      <c r="P4427" s="224"/>
      <c r="Q4427" s="225"/>
      <c r="R4427" s="154"/>
      <c r="S4427" s="154"/>
      <c r="T4427" s="154"/>
      <c r="U4427" s="236"/>
      <c r="V4427" s="225"/>
      <c r="W4427" s="246"/>
      <c r="X4427" s="230"/>
      <c r="Y4427" s="257"/>
      <c r="Z4427" s="249"/>
      <c r="AA4427" s="249"/>
      <c r="AB4427" s="230"/>
      <c r="AC4427" s="230"/>
      <c r="AD4427" s="230"/>
      <c r="AE4427" s="251"/>
      <c r="AF4427" s="246"/>
      <c r="AG4427" s="236"/>
      <c r="AH4427" s="253"/>
      <c r="AI4427" s="230"/>
      <c r="AJ4427" s="230"/>
      <c r="AK4427" s="230"/>
      <c r="AL4427" s="230"/>
      <c r="AM4427" s="230"/>
      <c r="AN4427" s="230"/>
      <c r="AO4427" s="230"/>
      <c r="AP4427" s="230"/>
      <c r="AQ4427" s="230"/>
      <c r="AR4427" s="249"/>
      <c r="AS4427" s="230"/>
      <c r="AT4427" s="230"/>
      <c r="AU4427" s="230"/>
      <c r="AV4427" s="230"/>
      <c r="AW4427" s="230"/>
      <c r="AX4427" s="230"/>
      <c r="AY4427" s="230"/>
      <c r="AZ4427" s="230"/>
      <c r="BA4427" s="230"/>
      <c r="BB4427" s="230"/>
      <c r="BC4427" s="230"/>
      <c r="BD4427" s="230"/>
      <c r="BE4427" s="230"/>
      <c r="BF4427" s="230"/>
      <c r="BG4427" s="230"/>
      <c r="BH4427" s="230"/>
      <c r="BI4427" s="230"/>
      <c r="BJ4427" s="230"/>
      <c r="BK4427" s="230"/>
      <c r="BL4427" s="230"/>
      <c r="BM4427" s="230"/>
      <c r="BN4427" s="230"/>
      <c r="BO4427" s="230"/>
      <c r="BP4427" s="230"/>
      <c r="BQ4427" s="230"/>
      <c r="BR4427" s="230"/>
      <c r="BS4427" s="230"/>
      <c r="BT4427" s="230"/>
      <c r="BU4427" s="230"/>
      <c r="BV4427" s="230"/>
      <c r="BW4427" s="230"/>
      <c r="BX4427" s="230"/>
      <c r="BY4427" s="230"/>
      <c r="BZ4427" s="230"/>
      <c r="CA4427" s="230"/>
      <c r="CB4427" s="230"/>
      <c r="CC4427" s="230"/>
      <c r="CD4427" s="230"/>
      <c r="CE4427" s="230"/>
      <c r="CF4427" s="230"/>
      <c r="CG4427" s="230"/>
      <c r="CH4427" s="230"/>
      <c r="CI4427" s="230"/>
      <c r="CJ4427" s="230"/>
    </row>
    <row r="4428" spans="1:88" ht="14.25" customHeight="1">
      <c r="A4428" s="413"/>
      <c r="B4428" s="230"/>
      <c r="C4428" s="231"/>
      <c r="D4428" s="224"/>
      <c r="E4428" s="224"/>
      <c r="F4428" s="224"/>
      <c r="G4428" s="224"/>
      <c r="H4428" s="224"/>
      <c r="I4428" s="232"/>
      <c r="J4428" s="224"/>
      <c r="K4428" s="224"/>
      <c r="L4428" s="224"/>
      <c r="M4428" s="233"/>
      <c r="N4428" s="224"/>
      <c r="P4428" s="224"/>
      <c r="Q4428" s="225"/>
      <c r="R4428" s="154"/>
      <c r="S4428" s="154"/>
      <c r="T4428" s="154"/>
      <c r="U4428" s="236"/>
      <c r="V4428" s="225"/>
      <c r="W4428" s="246"/>
      <c r="X4428" s="230"/>
      <c r="Y4428" s="257"/>
      <c r="Z4428" s="249"/>
      <c r="AA4428" s="249"/>
      <c r="AB4428" s="230"/>
      <c r="AC4428" s="230"/>
      <c r="AD4428" s="230"/>
      <c r="AE4428" s="251"/>
      <c r="AF4428" s="246"/>
      <c r="AG4428" s="236"/>
      <c r="AH4428" s="253"/>
      <c r="AI4428" s="230"/>
      <c r="AJ4428" s="230"/>
      <c r="AK4428" s="230"/>
      <c r="AL4428" s="230"/>
      <c r="AM4428" s="230"/>
      <c r="AN4428" s="230"/>
      <c r="AO4428" s="230"/>
      <c r="AP4428" s="230"/>
      <c r="AQ4428" s="230"/>
      <c r="AR4428" s="249"/>
      <c r="AS4428" s="230"/>
      <c r="AT4428" s="230"/>
      <c r="AU4428" s="230"/>
      <c r="AV4428" s="230"/>
      <c r="AW4428" s="230"/>
      <c r="AX4428" s="230"/>
      <c r="AY4428" s="230"/>
      <c r="AZ4428" s="230"/>
      <c r="BA4428" s="230"/>
      <c r="BB4428" s="230"/>
      <c r="BC4428" s="230"/>
      <c r="BD4428" s="230"/>
      <c r="BE4428" s="230"/>
      <c r="BF4428" s="230"/>
      <c r="BG4428" s="230"/>
      <c r="BH4428" s="230"/>
      <c r="BI4428" s="230"/>
      <c r="BJ4428" s="230"/>
      <c r="BK4428" s="230"/>
      <c r="BL4428" s="230"/>
      <c r="BM4428" s="230"/>
      <c r="BN4428" s="230"/>
      <c r="BO4428" s="230"/>
      <c r="BP4428" s="230"/>
      <c r="BQ4428" s="230"/>
      <c r="BR4428" s="230"/>
      <c r="BS4428" s="230"/>
      <c r="BT4428" s="230"/>
      <c r="BU4428" s="230"/>
      <c r="BV4428" s="230"/>
      <c r="BW4428" s="230"/>
      <c r="BX4428" s="230"/>
      <c r="BY4428" s="230"/>
      <c r="BZ4428" s="230"/>
      <c r="CA4428" s="230"/>
      <c r="CB4428" s="230"/>
      <c r="CC4428" s="230"/>
      <c r="CD4428" s="230"/>
      <c r="CE4428" s="230"/>
      <c r="CF4428" s="230"/>
      <c r="CG4428" s="230"/>
      <c r="CH4428" s="230"/>
      <c r="CI4428" s="230"/>
      <c r="CJ4428" s="230"/>
    </row>
    <row r="4429" spans="1:88" ht="14.25" customHeight="1">
      <c r="A4429" s="413"/>
      <c r="B4429" s="230"/>
      <c r="C4429" s="231"/>
      <c r="D4429" s="224"/>
      <c r="E4429" s="224"/>
      <c r="F4429" s="224"/>
      <c r="G4429" s="224"/>
      <c r="H4429" s="224"/>
      <c r="I4429" s="232"/>
      <c r="J4429" s="224"/>
      <c r="K4429" s="224"/>
      <c r="L4429" s="224"/>
      <c r="M4429" s="233"/>
      <c r="N4429" s="224"/>
      <c r="P4429" s="224"/>
      <c r="Q4429" s="225"/>
      <c r="R4429" s="154"/>
      <c r="S4429" s="154"/>
      <c r="T4429" s="154"/>
      <c r="U4429" s="236"/>
      <c r="V4429" s="225"/>
      <c r="W4429" s="246"/>
      <c r="X4429" s="230"/>
      <c r="Y4429" s="257"/>
      <c r="Z4429" s="249"/>
      <c r="AA4429" s="249"/>
      <c r="AB4429" s="230"/>
      <c r="AC4429" s="230"/>
      <c r="AD4429" s="230"/>
      <c r="AE4429" s="251"/>
      <c r="AF4429" s="246"/>
      <c r="AG4429" s="236"/>
      <c r="AH4429" s="253"/>
      <c r="AI4429" s="230"/>
      <c r="AJ4429" s="230"/>
      <c r="AK4429" s="230"/>
      <c r="AL4429" s="230"/>
      <c r="AM4429" s="230"/>
      <c r="AN4429" s="230"/>
      <c r="AO4429" s="230"/>
      <c r="AP4429" s="230"/>
      <c r="AQ4429" s="230"/>
      <c r="AR4429" s="249"/>
      <c r="AS4429" s="230"/>
      <c r="AT4429" s="230"/>
      <c r="AU4429" s="230"/>
      <c r="AV4429" s="230"/>
      <c r="AW4429" s="230"/>
      <c r="AX4429" s="230"/>
      <c r="AY4429" s="230"/>
      <c r="AZ4429" s="230"/>
      <c r="BA4429" s="230"/>
      <c r="BB4429" s="230"/>
      <c r="BC4429" s="230"/>
      <c r="BD4429" s="230"/>
      <c r="BE4429" s="230"/>
      <c r="BF4429" s="230"/>
      <c r="BG4429" s="230"/>
      <c r="BH4429" s="230"/>
      <c r="BI4429" s="230"/>
      <c r="BJ4429" s="230"/>
      <c r="BK4429" s="230"/>
      <c r="BL4429" s="230"/>
      <c r="BM4429" s="230"/>
      <c r="BN4429" s="230"/>
      <c r="BO4429" s="230"/>
      <c r="BP4429" s="230"/>
      <c r="BQ4429" s="230"/>
      <c r="BR4429" s="230"/>
      <c r="BS4429" s="230"/>
      <c r="BT4429" s="230"/>
      <c r="BU4429" s="230"/>
      <c r="BV4429" s="230"/>
      <c r="BW4429" s="230"/>
      <c r="BX4429" s="230"/>
      <c r="BY4429" s="230"/>
      <c r="BZ4429" s="230"/>
      <c r="CA4429" s="230"/>
      <c r="CB4429" s="230"/>
      <c r="CC4429" s="230"/>
      <c r="CD4429" s="230"/>
      <c r="CE4429" s="230"/>
      <c r="CF4429" s="230"/>
      <c r="CG4429" s="230"/>
      <c r="CH4429" s="230"/>
      <c r="CI4429" s="230"/>
      <c r="CJ4429" s="230"/>
    </row>
    <row r="4430" spans="1:88" ht="14.25" customHeight="1">
      <c r="A4430" s="413"/>
      <c r="B4430" s="230"/>
      <c r="C4430" s="231"/>
      <c r="D4430" s="224"/>
      <c r="E4430" s="224"/>
      <c r="F4430" s="224"/>
      <c r="G4430" s="224"/>
      <c r="H4430" s="224"/>
      <c r="I4430" s="232"/>
      <c r="J4430" s="224"/>
      <c r="K4430" s="224"/>
      <c r="L4430" s="224"/>
      <c r="M4430" s="233"/>
      <c r="N4430" s="224"/>
      <c r="P4430" s="224"/>
      <c r="Q4430" s="225"/>
      <c r="R4430" s="154"/>
      <c r="S4430" s="154"/>
      <c r="T4430" s="154"/>
      <c r="U4430" s="236"/>
      <c r="V4430" s="225"/>
      <c r="W4430" s="246"/>
      <c r="X4430" s="230"/>
      <c r="Y4430" s="257"/>
      <c r="Z4430" s="249"/>
      <c r="AA4430" s="249"/>
      <c r="AB4430" s="230"/>
      <c r="AC4430" s="230"/>
      <c r="AD4430" s="230"/>
      <c r="AE4430" s="251"/>
      <c r="AF4430" s="246"/>
      <c r="AG4430" s="236"/>
      <c r="AH4430" s="253"/>
      <c r="AI4430" s="230"/>
      <c r="AJ4430" s="230"/>
      <c r="AK4430" s="230"/>
      <c r="AL4430" s="230"/>
      <c r="AM4430" s="230"/>
      <c r="AN4430" s="230"/>
      <c r="AO4430" s="230"/>
      <c r="AP4430" s="230"/>
      <c r="AQ4430" s="230"/>
      <c r="AR4430" s="249"/>
      <c r="AS4430" s="230"/>
      <c r="AT4430" s="230"/>
      <c r="AU4430" s="230"/>
      <c r="AV4430" s="230"/>
      <c r="AW4430" s="230"/>
      <c r="AX4430" s="230"/>
      <c r="AY4430" s="230"/>
      <c r="AZ4430" s="230"/>
      <c r="BA4430" s="230"/>
      <c r="BB4430" s="230"/>
      <c r="BC4430" s="230"/>
      <c r="BD4430" s="230"/>
      <c r="BE4430" s="230"/>
      <c r="BF4430" s="230"/>
      <c r="BG4430" s="230"/>
      <c r="BH4430" s="230"/>
      <c r="BI4430" s="230"/>
      <c r="BJ4430" s="230"/>
      <c r="BK4430" s="230"/>
      <c r="BL4430" s="230"/>
      <c r="BM4430" s="230"/>
      <c r="BN4430" s="230"/>
      <c r="BO4430" s="230"/>
      <c r="BP4430" s="230"/>
      <c r="BQ4430" s="230"/>
      <c r="BR4430" s="230"/>
      <c r="BS4430" s="230"/>
      <c r="BT4430" s="230"/>
      <c r="BU4430" s="230"/>
      <c r="BV4430" s="230"/>
      <c r="BW4430" s="230"/>
      <c r="BX4430" s="230"/>
      <c r="BY4430" s="230"/>
      <c r="BZ4430" s="230"/>
      <c r="CA4430" s="230"/>
      <c r="CB4430" s="230"/>
      <c r="CC4430" s="230"/>
      <c r="CD4430" s="230"/>
      <c r="CE4430" s="230"/>
      <c r="CF4430" s="230"/>
      <c r="CG4430" s="230"/>
      <c r="CH4430" s="230"/>
      <c r="CI4430" s="230"/>
      <c r="CJ4430" s="230"/>
    </row>
    <row r="4431" spans="1:88" ht="14.25" customHeight="1">
      <c r="A4431" s="413"/>
      <c r="B4431" s="230"/>
      <c r="C4431" s="231"/>
      <c r="D4431" s="224"/>
      <c r="E4431" s="224"/>
      <c r="F4431" s="224"/>
      <c r="G4431" s="224"/>
      <c r="H4431" s="224"/>
      <c r="I4431" s="232"/>
      <c r="J4431" s="224"/>
      <c r="K4431" s="224"/>
      <c r="L4431" s="224"/>
      <c r="M4431" s="233"/>
      <c r="N4431" s="224"/>
      <c r="P4431" s="224"/>
      <c r="Q4431" s="225"/>
      <c r="R4431" s="154"/>
      <c r="S4431" s="154"/>
      <c r="T4431" s="154"/>
      <c r="U4431" s="236"/>
      <c r="V4431" s="225"/>
      <c r="W4431" s="246"/>
      <c r="X4431" s="230"/>
      <c r="Y4431" s="257"/>
      <c r="Z4431" s="249"/>
      <c r="AA4431" s="249"/>
      <c r="AB4431" s="230"/>
      <c r="AC4431" s="230"/>
      <c r="AD4431" s="230"/>
      <c r="AE4431" s="251"/>
      <c r="AF4431" s="246"/>
      <c r="AG4431" s="236"/>
      <c r="AH4431" s="253"/>
      <c r="AI4431" s="230"/>
      <c r="AJ4431" s="230"/>
      <c r="AK4431" s="230"/>
      <c r="AL4431" s="230"/>
      <c r="AM4431" s="230"/>
      <c r="AN4431" s="230"/>
      <c r="AO4431" s="230"/>
      <c r="AP4431" s="230"/>
      <c r="AQ4431" s="230"/>
      <c r="AR4431" s="249"/>
      <c r="AS4431" s="230"/>
      <c r="AT4431" s="230"/>
      <c r="AU4431" s="230"/>
      <c r="AV4431" s="230"/>
      <c r="AW4431" s="230"/>
      <c r="AX4431" s="230"/>
      <c r="AY4431" s="230"/>
      <c r="AZ4431" s="230"/>
      <c r="BA4431" s="230"/>
      <c r="BB4431" s="230"/>
      <c r="BC4431" s="230"/>
      <c r="BD4431" s="230"/>
      <c r="BE4431" s="230"/>
      <c r="BF4431" s="230"/>
      <c r="BG4431" s="230"/>
      <c r="BH4431" s="230"/>
      <c r="BI4431" s="230"/>
      <c r="BJ4431" s="230"/>
      <c r="BK4431" s="230"/>
      <c r="BL4431" s="230"/>
      <c r="BM4431" s="230"/>
      <c r="BN4431" s="230"/>
      <c r="BO4431" s="230"/>
      <c r="BP4431" s="230"/>
      <c r="BQ4431" s="230"/>
      <c r="BR4431" s="230"/>
      <c r="BS4431" s="230"/>
      <c r="BT4431" s="230"/>
      <c r="BU4431" s="230"/>
      <c r="BV4431" s="230"/>
      <c r="BW4431" s="230"/>
      <c r="BX4431" s="230"/>
      <c r="BY4431" s="230"/>
      <c r="BZ4431" s="230"/>
      <c r="CA4431" s="230"/>
      <c r="CB4431" s="230"/>
      <c r="CC4431" s="230"/>
      <c r="CD4431" s="230"/>
      <c r="CE4431" s="230"/>
      <c r="CF4431" s="230"/>
      <c r="CG4431" s="230"/>
      <c r="CH4431" s="230"/>
      <c r="CI4431" s="230"/>
      <c r="CJ4431" s="230"/>
    </row>
    <row r="4432" spans="1:88" ht="14.25" customHeight="1">
      <c r="A4432" s="413"/>
      <c r="B4432" s="230"/>
      <c r="C4432" s="231"/>
      <c r="D4432" s="224"/>
      <c r="E4432" s="224"/>
      <c r="F4432" s="224"/>
      <c r="G4432" s="224"/>
      <c r="H4432" s="224"/>
      <c r="I4432" s="232"/>
      <c r="J4432" s="224"/>
      <c r="K4432" s="224"/>
      <c r="L4432" s="224"/>
      <c r="M4432" s="233"/>
      <c r="N4432" s="224"/>
      <c r="P4432" s="224"/>
      <c r="Q4432" s="225"/>
      <c r="R4432" s="154"/>
      <c r="S4432" s="154"/>
      <c r="T4432" s="154"/>
      <c r="U4432" s="236"/>
      <c r="V4432" s="225"/>
      <c r="W4432" s="246"/>
      <c r="X4432" s="230"/>
      <c r="Y4432" s="257"/>
      <c r="Z4432" s="249"/>
      <c r="AA4432" s="249"/>
      <c r="AB4432" s="230"/>
      <c r="AC4432" s="230"/>
      <c r="AD4432" s="230"/>
      <c r="AE4432" s="251"/>
      <c r="AF4432" s="246"/>
      <c r="AG4432" s="236"/>
      <c r="AH4432" s="253"/>
      <c r="AI4432" s="230"/>
      <c r="AJ4432" s="230"/>
      <c r="AK4432" s="230"/>
      <c r="AL4432" s="230"/>
      <c r="AM4432" s="230"/>
      <c r="AN4432" s="230"/>
      <c r="AO4432" s="230"/>
      <c r="AP4432" s="230"/>
      <c r="AQ4432" s="230"/>
      <c r="AR4432" s="249"/>
      <c r="AS4432" s="230"/>
      <c r="AT4432" s="230"/>
      <c r="AU4432" s="230"/>
      <c r="AV4432" s="230"/>
      <c r="AW4432" s="230"/>
      <c r="AX4432" s="230"/>
      <c r="AY4432" s="230"/>
      <c r="AZ4432" s="230"/>
      <c r="BA4432" s="230"/>
      <c r="BB4432" s="230"/>
      <c r="BC4432" s="230"/>
      <c r="BD4432" s="230"/>
      <c r="BE4432" s="230"/>
      <c r="BF4432" s="230"/>
      <c r="BG4432" s="230"/>
      <c r="BH4432" s="230"/>
      <c r="BI4432" s="230"/>
      <c r="BJ4432" s="230"/>
      <c r="BK4432" s="230"/>
      <c r="BL4432" s="230"/>
      <c r="BM4432" s="230"/>
      <c r="BN4432" s="230"/>
      <c r="BO4432" s="230"/>
      <c r="BP4432" s="230"/>
      <c r="BQ4432" s="230"/>
      <c r="BR4432" s="230"/>
      <c r="BS4432" s="230"/>
      <c r="BT4432" s="230"/>
      <c r="BU4432" s="230"/>
      <c r="BV4432" s="230"/>
      <c r="BW4432" s="230"/>
      <c r="BX4432" s="230"/>
      <c r="BY4432" s="230"/>
      <c r="BZ4432" s="230"/>
      <c r="CA4432" s="230"/>
      <c r="CB4432" s="230"/>
      <c r="CC4432" s="230"/>
      <c r="CD4432" s="230"/>
      <c r="CE4432" s="230"/>
      <c r="CF4432" s="230"/>
      <c r="CG4432" s="230"/>
      <c r="CH4432" s="230"/>
      <c r="CI4432" s="230"/>
      <c r="CJ4432" s="230"/>
    </row>
    <row r="4433" spans="1:88" ht="14.25" customHeight="1">
      <c r="A4433" s="413"/>
      <c r="B4433" s="230"/>
      <c r="C4433" s="231"/>
      <c r="D4433" s="224"/>
      <c r="E4433" s="224"/>
      <c r="F4433" s="224"/>
      <c r="G4433" s="224"/>
      <c r="H4433" s="224"/>
      <c r="I4433" s="232"/>
      <c r="J4433" s="224"/>
      <c r="K4433" s="224"/>
      <c r="L4433" s="224"/>
      <c r="M4433" s="233"/>
      <c r="N4433" s="224"/>
      <c r="P4433" s="224"/>
      <c r="Q4433" s="225"/>
      <c r="R4433" s="154"/>
      <c r="S4433" s="154"/>
      <c r="T4433" s="154"/>
      <c r="U4433" s="236"/>
      <c r="V4433" s="225"/>
      <c r="W4433" s="246"/>
      <c r="X4433" s="230"/>
      <c r="Y4433" s="257"/>
      <c r="Z4433" s="249"/>
      <c r="AA4433" s="249"/>
      <c r="AB4433" s="230"/>
      <c r="AC4433" s="230"/>
      <c r="AD4433" s="230"/>
      <c r="AE4433" s="251"/>
      <c r="AF4433" s="246"/>
      <c r="AG4433" s="236"/>
      <c r="AH4433" s="253"/>
      <c r="AI4433" s="230"/>
      <c r="AJ4433" s="230"/>
      <c r="AK4433" s="230"/>
      <c r="AL4433" s="230"/>
      <c r="AM4433" s="230"/>
      <c r="AN4433" s="230"/>
      <c r="AO4433" s="230"/>
      <c r="AP4433" s="230"/>
      <c r="AQ4433" s="230"/>
      <c r="AR4433" s="249"/>
      <c r="AS4433" s="230"/>
      <c r="AT4433" s="230"/>
      <c r="AU4433" s="230"/>
      <c r="AV4433" s="230"/>
      <c r="AW4433" s="230"/>
      <c r="AX4433" s="230"/>
      <c r="AY4433" s="230"/>
      <c r="AZ4433" s="230"/>
      <c r="BA4433" s="230"/>
      <c r="BB4433" s="230"/>
      <c r="BC4433" s="230"/>
      <c r="BD4433" s="230"/>
      <c r="BE4433" s="230"/>
      <c r="BF4433" s="230"/>
      <c r="BG4433" s="230"/>
      <c r="BH4433" s="230"/>
      <c r="BI4433" s="230"/>
      <c r="BJ4433" s="230"/>
      <c r="BK4433" s="230"/>
      <c r="BL4433" s="230"/>
      <c r="BM4433" s="230"/>
      <c r="BN4433" s="230"/>
      <c r="BO4433" s="230"/>
      <c r="BP4433" s="230"/>
      <c r="BQ4433" s="230"/>
      <c r="BR4433" s="230"/>
      <c r="BS4433" s="230"/>
      <c r="BT4433" s="230"/>
      <c r="BU4433" s="230"/>
      <c r="BV4433" s="230"/>
      <c r="BW4433" s="230"/>
      <c r="BX4433" s="230"/>
      <c r="BY4433" s="230"/>
      <c r="BZ4433" s="230"/>
      <c r="CA4433" s="230"/>
      <c r="CB4433" s="230"/>
      <c r="CC4433" s="230"/>
      <c r="CD4433" s="230"/>
      <c r="CE4433" s="230"/>
      <c r="CF4433" s="230"/>
      <c r="CG4433" s="230"/>
      <c r="CH4433" s="230"/>
      <c r="CI4433" s="230"/>
      <c r="CJ4433" s="230"/>
    </row>
    <row r="4434" spans="1:88" ht="14.25" customHeight="1">
      <c r="A4434" s="413"/>
      <c r="B4434" s="230"/>
      <c r="C4434" s="231"/>
      <c r="D4434" s="224"/>
      <c r="E4434" s="224"/>
      <c r="F4434" s="224"/>
      <c r="G4434" s="224"/>
      <c r="H4434" s="224"/>
      <c r="I4434" s="232"/>
      <c r="J4434" s="224"/>
      <c r="K4434" s="224"/>
      <c r="L4434" s="224"/>
      <c r="M4434" s="233"/>
      <c r="N4434" s="224"/>
      <c r="P4434" s="224"/>
      <c r="Q4434" s="225"/>
      <c r="R4434" s="154"/>
      <c r="S4434" s="154"/>
      <c r="T4434" s="154"/>
      <c r="U4434" s="236"/>
      <c r="V4434" s="225"/>
      <c r="W4434" s="246"/>
      <c r="X4434" s="230"/>
      <c r="Y4434" s="257"/>
      <c r="Z4434" s="249"/>
      <c r="AA4434" s="249"/>
      <c r="AB4434" s="230"/>
      <c r="AC4434" s="230"/>
      <c r="AD4434" s="230"/>
      <c r="AE4434" s="251"/>
      <c r="AF4434" s="246"/>
      <c r="AG4434" s="236"/>
      <c r="AH4434" s="253"/>
      <c r="AI4434" s="230"/>
      <c r="AJ4434" s="230"/>
      <c r="AK4434" s="230"/>
      <c r="AL4434" s="230"/>
      <c r="AM4434" s="230"/>
      <c r="AN4434" s="230"/>
      <c r="AO4434" s="230"/>
      <c r="AP4434" s="230"/>
      <c r="AQ4434" s="230"/>
      <c r="AR4434" s="249"/>
      <c r="AS4434" s="230"/>
      <c r="AT4434" s="230"/>
      <c r="AU4434" s="230"/>
      <c r="AV4434" s="230"/>
      <c r="AW4434" s="230"/>
      <c r="AX4434" s="230"/>
      <c r="AY4434" s="230"/>
      <c r="AZ4434" s="230"/>
      <c r="BA4434" s="230"/>
      <c r="BB4434" s="230"/>
      <c r="BC4434" s="230"/>
      <c r="BD4434" s="230"/>
      <c r="BE4434" s="230"/>
      <c r="BF4434" s="230"/>
      <c r="BG4434" s="230"/>
      <c r="BH4434" s="230"/>
      <c r="BI4434" s="230"/>
      <c r="BJ4434" s="230"/>
      <c r="BK4434" s="230"/>
      <c r="BL4434" s="230"/>
      <c r="BM4434" s="230"/>
      <c r="BN4434" s="230"/>
      <c r="BO4434" s="230"/>
      <c r="BP4434" s="230"/>
      <c r="BQ4434" s="230"/>
      <c r="BR4434" s="230"/>
      <c r="BS4434" s="230"/>
      <c r="BT4434" s="230"/>
      <c r="BU4434" s="230"/>
      <c r="BV4434" s="230"/>
      <c r="BW4434" s="230"/>
      <c r="BX4434" s="230"/>
      <c r="BY4434" s="230"/>
      <c r="BZ4434" s="230"/>
      <c r="CA4434" s="230"/>
      <c r="CB4434" s="230"/>
      <c r="CC4434" s="230"/>
      <c r="CD4434" s="230"/>
      <c r="CE4434" s="230"/>
      <c r="CF4434" s="230"/>
      <c r="CG4434" s="230"/>
      <c r="CH4434" s="230"/>
      <c r="CI4434" s="230"/>
      <c r="CJ4434" s="230"/>
    </row>
    <row r="4435" spans="1:88" ht="14.25" customHeight="1">
      <c r="A4435" s="413"/>
      <c r="B4435" s="230"/>
      <c r="C4435" s="231"/>
      <c r="D4435" s="224"/>
      <c r="E4435" s="224"/>
      <c r="F4435" s="224"/>
      <c r="G4435" s="224"/>
      <c r="H4435" s="224"/>
      <c r="I4435" s="232"/>
      <c r="J4435" s="224"/>
      <c r="K4435" s="224"/>
      <c r="L4435" s="224"/>
      <c r="M4435" s="233"/>
      <c r="N4435" s="224"/>
      <c r="P4435" s="224"/>
      <c r="Q4435" s="225"/>
      <c r="R4435" s="154"/>
      <c r="S4435" s="154"/>
      <c r="T4435" s="154"/>
      <c r="U4435" s="236"/>
      <c r="V4435" s="225"/>
      <c r="W4435" s="246"/>
      <c r="X4435" s="230"/>
      <c r="Y4435" s="257"/>
      <c r="Z4435" s="249"/>
      <c r="AA4435" s="249"/>
      <c r="AB4435" s="230"/>
      <c r="AC4435" s="230"/>
      <c r="AD4435" s="230"/>
      <c r="AE4435" s="251"/>
      <c r="AF4435" s="246"/>
      <c r="AG4435" s="236"/>
      <c r="AH4435" s="253"/>
      <c r="AI4435" s="230"/>
      <c r="AJ4435" s="230"/>
      <c r="AK4435" s="230"/>
      <c r="AL4435" s="230"/>
      <c r="AM4435" s="230"/>
      <c r="AN4435" s="230"/>
      <c r="AO4435" s="230"/>
      <c r="AP4435" s="230"/>
      <c r="AQ4435" s="230"/>
      <c r="AR4435" s="249"/>
      <c r="AS4435" s="230"/>
      <c r="AT4435" s="230"/>
      <c r="AU4435" s="230"/>
      <c r="AV4435" s="230"/>
      <c r="AW4435" s="230"/>
      <c r="AX4435" s="230"/>
      <c r="AY4435" s="230"/>
      <c r="AZ4435" s="230"/>
      <c r="BA4435" s="230"/>
      <c r="BB4435" s="230"/>
      <c r="BC4435" s="230"/>
      <c r="BD4435" s="230"/>
      <c r="BE4435" s="230"/>
      <c r="BF4435" s="230"/>
      <c r="BG4435" s="230"/>
      <c r="BH4435" s="230"/>
      <c r="BI4435" s="230"/>
      <c r="BJ4435" s="230"/>
      <c r="BK4435" s="230"/>
      <c r="BL4435" s="230"/>
      <c r="BM4435" s="230"/>
      <c r="BN4435" s="230"/>
      <c r="BO4435" s="230"/>
      <c r="BP4435" s="230"/>
      <c r="BQ4435" s="230"/>
      <c r="BR4435" s="230"/>
      <c r="BS4435" s="230"/>
      <c r="BT4435" s="230"/>
      <c r="BU4435" s="230"/>
      <c r="BV4435" s="230"/>
      <c r="BW4435" s="230"/>
      <c r="BX4435" s="230"/>
      <c r="BY4435" s="230"/>
      <c r="BZ4435" s="230"/>
      <c r="CA4435" s="230"/>
      <c r="CB4435" s="230"/>
      <c r="CC4435" s="230"/>
      <c r="CD4435" s="230"/>
      <c r="CE4435" s="230"/>
      <c r="CF4435" s="230"/>
      <c r="CG4435" s="230"/>
      <c r="CH4435" s="230"/>
      <c r="CI4435" s="230"/>
      <c r="CJ4435" s="230"/>
    </row>
    <row r="4436" spans="1:88" ht="14.25" customHeight="1">
      <c r="A4436" s="413"/>
      <c r="B4436" s="230"/>
      <c r="C4436" s="231"/>
      <c r="D4436" s="224"/>
      <c r="E4436" s="224"/>
      <c r="F4436" s="224"/>
      <c r="G4436" s="224"/>
      <c r="H4436" s="224"/>
      <c r="I4436" s="232"/>
      <c r="J4436" s="224"/>
      <c r="K4436" s="224"/>
      <c r="L4436" s="224"/>
      <c r="M4436" s="233"/>
      <c r="N4436" s="224"/>
      <c r="P4436" s="224"/>
      <c r="Q4436" s="225"/>
      <c r="R4436" s="154"/>
      <c r="S4436" s="154"/>
      <c r="T4436" s="154"/>
      <c r="U4436" s="236"/>
      <c r="V4436" s="225"/>
      <c r="W4436" s="246"/>
      <c r="X4436" s="230"/>
      <c r="Y4436" s="257"/>
      <c r="Z4436" s="249"/>
      <c r="AA4436" s="249"/>
      <c r="AB4436" s="230"/>
      <c r="AC4436" s="230"/>
      <c r="AD4436" s="230"/>
      <c r="AE4436" s="251"/>
      <c r="AF4436" s="246"/>
      <c r="AG4436" s="236"/>
      <c r="AH4436" s="253"/>
      <c r="AI4436" s="230"/>
      <c r="AJ4436" s="230"/>
      <c r="AK4436" s="230"/>
      <c r="AL4436" s="230"/>
      <c r="AM4436" s="230"/>
      <c r="AN4436" s="230"/>
      <c r="AO4436" s="230"/>
      <c r="AP4436" s="230"/>
      <c r="AQ4436" s="230"/>
      <c r="AR4436" s="249"/>
      <c r="AS4436" s="230"/>
      <c r="AT4436" s="230"/>
      <c r="AU4436" s="230"/>
      <c r="AV4436" s="230"/>
      <c r="AW4436" s="230"/>
      <c r="AX4436" s="230"/>
      <c r="AY4436" s="230"/>
      <c r="AZ4436" s="230"/>
      <c r="BA4436" s="230"/>
      <c r="BB4436" s="230"/>
      <c r="BC4436" s="230"/>
      <c r="BD4436" s="230"/>
      <c r="BE4436" s="230"/>
      <c r="BF4436" s="230"/>
      <c r="BG4436" s="230"/>
      <c r="BH4436" s="230"/>
      <c r="BI4436" s="230"/>
      <c r="BJ4436" s="230"/>
      <c r="BK4436" s="230"/>
      <c r="BL4436" s="230"/>
      <c r="BM4436" s="230"/>
      <c r="BN4436" s="230"/>
      <c r="BO4436" s="230"/>
      <c r="BP4436" s="230"/>
      <c r="BQ4436" s="230"/>
      <c r="BR4436" s="230"/>
      <c r="BS4436" s="230"/>
      <c r="BT4436" s="230"/>
      <c r="BU4436" s="230"/>
      <c r="BV4436" s="230"/>
      <c r="BW4436" s="230"/>
      <c r="BX4436" s="230"/>
      <c r="BY4436" s="230"/>
      <c r="BZ4436" s="230"/>
      <c r="CA4436" s="230"/>
      <c r="CB4436" s="230"/>
      <c r="CC4436" s="230"/>
      <c r="CD4436" s="230"/>
      <c r="CE4436" s="230"/>
      <c r="CF4436" s="230"/>
      <c r="CG4436" s="230"/>
      <c r="CH4436" s="230"/>
      <c r="CI4436" s="230"/>
      <c r="CJ4436" s="230"/>
    </row>
    <row r="4437" spans="1:88" ht="14.25" customHeight="1">
      <c r="A4437" s="413"/>
      <c r="B4437" s="230"/>
      <c r="C4437" s="231"/>
      <c r="D4437" s="224"/>
      <c r="E4437" s="224"/>
      <c r="F4437" s="224"/>
      <c r="G4437" s="224"/>
      <c r="H4437" s="224"/>
      <c r="I4437" s="232"/>
      <c r="J4437" s="224"/>
      <c r="K4437" s="224"/>
      <c r="L4437" s="224"/>
      <c r="M4437" s="233"/>
      <c r="N4437" s="224"/>
      <c r="P4437" s="224"/>
      <c r="Q4437" s="225"/>
      <c r="R4437" s="154"/>
      <c r="S4437" s="154"/>
      <c r="T4437" s="154"/>
      <c r="U4437" s="236"/>
      <c r="V4437" s="225"/>
      <c r="W4437" s="246"/>
      <c r="X4437" s="230"/>
      <c r="Y4437" s="257"/>
      <c r="Z4437" s="249"/>
      <c r="AA4437" s="249"/>
      <c r="AB4437" s="230"/>
      <c r="AC4437" s="230"/>
      <c r="AD4437" s="230"/>
      <c r="AE4437" s="251"/>
      <c r="AF4437" s="246"/>
      <c r="AG4437" s="236"/>
      <c r="AH4437" s="253"/>
      <c r="AI4437" s="230"/>
      <c r="AJ4437" s="230"/>
      <c r="AK4437" s="230"/>
      <c r="AL4437" s="230"/>
      <c r="AM4437" s="230"/>
      <c r="AN4437" s="230"/>
      <c r="AO4437" s="230"/>
      <c r="AP4437" s="230"/>
      <c r="AQ4437" s="230"/>
      <c r="AR4437" s="249"/>
      <c r="AS4437" s="230"/>
      <c r="AT4437" s="230"/>
      <c r="AU4437" s="230"/>
      <c r="AV4437" s="230"/>
      <c r="AW4437" s="230"/>
      <c r="AX4437" s="230"/>
      <c r="AY4437" s="230"/>
      <c r="AZ4437" s="230"/>
      <c r="BA4437" s="230"/>
      <c r="BB4437" s="230"/>
      <c r="BC4437" s="230"/>
      <c r="BD4437" s="230"/>
      <c r="BE4437" s="230"/>
      <c r="BF4437" s="230"/>
      <c r="BG4437" s="230"/>
      <c r="BH4437" s="230"/>
      <c r="BI4437" s="230"/>
      <c r="BJ4437" s="230"/>
      <c r="BK4437" s="230"/>
      <c r="BL4437" s="230"/>
      <c r="BM4437" s="230"/>
      <c r="BN4437" s="230"/>
      <c r="BO4437" s="230"/>
      <c r="BP4437" s="230"/>
      <c r="BQ4437" s="230"/>
      <c r="BR4437" s="230"/>
      <c r="BS4437" s="230"/>
      <c r="BT4437" s="230"/>
      <c r="BU4437" s="230"/>
      <c r="BV4437" s="230"/>
      <c r="BW4437" s="230"/>
      <c r="BX4437" s="230"/>
      <c r="BY4437" s="230"/>
      <c r="BZ4437" s="230"/>
      <c r="CA4437" s="230"/>
      <c r="CB4437" s="230"/>
      <c r="CC4437" s="230"/>
      <c r="CD4437" s="230"/>
      <c r="CE4437" s="230"/>
      <c r="CF4437" s="230"/>
      <c r="CG4437" s="230"/>
      <c r="CH4437" s="230"/>
      <c r="CI4437" s="230"/>
      <c r="CJ4437" s="230"/>
    </row>
    <row r="4438" spans="1:88" ht="14.25" customHeight="1">
      <c r="A4438" s="413"/>
      <c r="B4438" s="230"/>
      <c r="C4438" s="231"/>
      <c r="D4438" s="224"/>
      <c r="E4438" s="224"/>
      <c r="F4438" s="224"/>
      <c r="G4438" s="224"/>
      <c r="H4438" s="224"/>
      <c r="I4438" s="232"/>
      <c r="J4438" s="224"/>
      <c r="K4438" s="224"/>
      <c r="L4438" s="224"/>
      <c r="M4438" s="233"/>
      <c r="N4438" s="224"/>
      <c r="P4438" s="224"/>
      <c r="Q4438" s="225"/>
      <c r="R4438" s="154"/>
      <c r="S4438" s="154"/>
      <c r="T4438" s="154"/>
      <c r="U4438" s="236"/>
      <c r="V4438" s="225"/>
      <c r="W4438" s="246"/>
      <c r="X4438" s="230"/>
      <c r="Y4438" s="257"/>
      <c r="Z4438" s="249"/>
      <c r="AA4438" s="249"/>
      <c r="AB4438" s="230"/>
      <c r="AC4438" s="230"/>
      <c r="AD4438" s="230"/>
      <c r="AE4438" s="251"/>
      <c r="AF4438" s="246"/>
      <c r="AG4438" s="236"/>
      <c r="AH4438" s="253"/>
      <c r="AI4438" s="230"/>
      <c r="AJ4438" s="230"/>
      <c r="AK4438" s="230"/>
      <c r="AL4438" s="230"/>
      <c r="AM4438" s="230"/>
      <c r="AN4438" s="230"/>
      <c r="AO4438" s="230"/>
      <c r="AP4438" s="230"/>
      <c r="AQ4438" s="230"/>
      <c r="AR4438" s="249"/>
      <c r="AS4438" s="230"/>
      <c r="AT4438" s="230"/>
      <c r="AU4438" s="230"/>
      <c r="AV4438" s="230"/>
      <c r="AW4438" s="230"/>
      <c r="AX4438" s="230"/>
      <c r="AY4438" s="230"/>
      <c r="AZ4438" s="230"/>
      <c r="BA4438" s="230"/>
      <c r="BB4438" s="230"/>
      <c r="BC4438" s="230"/>
      <c r="BD4438" s="230"/>
      <c r="BE4438" s="230"/>
      <c r="BF4438" s="230"/>
      <c r="BG4438" s="230"/>
      <c r="BH4438" s="230"/>
      <c r="BI4438" s="230"/>
      <c r="BJ4438" s="230"/>
      <c r="BK4438" s="230"/>
      <c r="BL4438" s="230"/>
      <c r="BM4438" s="230"/>
      <c r="BN4438" s="230"/>
      <c r="BO4438" s="230"/>
      <c r="BP4438" s="230"/>
      <c r="BQ4438" s="230"/>
      <c r="BR4438" s="230"/>
      <c r="BS4438" s="230"/>
      <c r="BT4438" s="230"/>
      <c r="BU4438" s="230"/>
      <c r="BV4438" s="230"/>
      <c r="BW4438" s="230"/>
      <c r="BX4438" s="230"/>
      <c r="BY4438" s="230"/>
      <c r="BZ4438" s="230"/>
      <c r="CA4438" s="230"/>
      <c r="CB4438" s="230"/>
      <c r="CC4438" s="230"/>
      <c r="CD4438" s="230"/>
      <c r="CE4438" s="230"/>
      <c r="CF4438" s="230"/>
      <c r="CG4438" s="230"/>
      <c r="CH4438" s="230"/>
      <c r="CI4438" s="230"/>
      <c r="CJ4438" s="230"/>
    </row>
    <row r="4439" spans="1:88" ht="14.25" customHeight="1">
      <c r="A4439" s="413"/>
      <c r="B4439" s="230"/>
      <c r="C4439" s="231"/>
      <c r="D4439" s="224"/>
      <c r="E4439" s="224"/>
      <c r="F4439" s="224"/>
      <c r="G4439" s="224"/>
      <c r="H4439" s="224"/>
      <c r="I4439" s="232"/>
      <c r="J4439" s="224"/>
      <c r="K4439" s="224"/>
      <c r="L4439" s="224"/>
      <c r="M4439" s="233"/>
      <c r="N4439" s="224"/>
      <c r="P4439" s="224"/>
      <c r="Q4439" s="225"/>
      <c r="R4439" s="154"/>
      <c r="S4439" s="154"/>
      <c r="T4439" s="154"/>
      <c r="U4439" s="236"/>
      <c r="V4439" s="225"/>
      <c r="W4439" s="246"/>
      <c r="X4439" s="230"/>
      <c r="Y4439" s="257"/>
      <c r="Z4439" s="249"/>
      <c r="AA4439" s="249"/>
      <c r="AB4439" s="230"/>
      <c r="AC4439" s="230"/>
      <c r="AD4439" s="230"/>
      <c r="AE4439" s="251"/>
      <c r="AF4439" s="246"/>
      <c r="AG4439" s="236"/>
      <c r="AH4439" s="253"/>
      <c r="AI4439" s="230"/>
      <c r="AJ4439" s="230"/>
      <c r="AK4439" s="230"/>
      <c r="AL4439" s="230"/>
      <c r="AM4439" s="230"/>
      <c r="AN4439" s="230"/>
      <c r="AO4439" s="230"/>
      <c r="AP4439" s="230"/>
      <c r="AQ4439" s="230"/>
      <c r="AR4439" s="249"/>
      <c r="AS4439" s="230"/>
      <c r="AT4439" s="230"/>
      <c r="AU4439" s="230"/>
      <c r="AV4439" s="230"/>
      <c r="AW4439" s="230"/>
      <c r="AX4439" s="230"/>
      <c r="AY4439" s="230"/>
      <c r="AZ4439" s="230"/>
      <c r="BA4439" s="230"/>
      <c r="BB4439" s="230"/>
      <c r="BC4439" s="230"/>
      <c r="BD4439" s="230"/>
      <c r="BE4439" s="230"/>
      <c r="BF4439" s="230"/>
      <c r="BG4439" s="230"/>
      <c r="BH4439" s="230"/>
      <c r="BI4439" s="230"/>
      <c r="BJ4439" s="230"/>
      <c r="BK4439" s="230"/>
      <c r="BL4439" s="230"/>
      <c r="BM4439" s="230"/>
      <c r="BN4439" s="230"/>
      <c r="BO4439" s="230"/>
      <c r="BP4439" s="230"/>
      <c r="BQ4439" s="230"/>
      <c r="BR4439" s="230"/>
      <c r="BS4439" s="230"/>
      <c r="BT4439" s="230"/>
      <c r="BU4439" s="230"/>
      <c r="BV4439" s="230"/>
      <c r="BW4439" s="230"/>
      <c r="BX4439" s="230"/>
      <c r="BY4439" s="230"/>
      <c r="BZ4439" s="230"/>
      <c r="CA4439" s="230"/>
      <c r="CB4439" s="230"/>
      <c r="CC4439" s="230"/>
      <c r="CD4439" s="230"/>
      <c r="CE4439" s="230"/>
      <c r="CF4439" s="230"/>
      <c r="CG4439" s="230"/>
      <c r="CH4439" s="230"/>
      <c r="CI4439" s="230"/>
      <c r="CJ4439" s="230"/>
    </row>
    <row r="4440" spans="1:88" ht="14.25" customHeight="1">
      <c r="A4440" s="413"/>
      <c r="B4440" s="230"/>
      <c r="C4440" s="231"/>
      <c r="D4440" s="224"/>
      <c r="E4440" s="224"/>
      <c r="F4440" s="224"/>
      <c r="G4440" s="224"/>
      <c r="H4440" s="224"/>
      <c r="I4440" s="232"/>
      <c r="J4440" s="224"/>
      <c r="K4440" s="224"/>
      <c r="L4440" s="224"/>
      <c r="M4440" s="233"/>
      <c r="N4440" s="224"/>
      <c r="P4440" s="224"/>
      <c r="Q4440" s="225"/>
      <c r="R4440" s="154"/>
      <c r="S4440" s="154"/>
      <c r="T4440" s="154"/>
      <c r="U4440" s="236"/>
      <c r="V4440" s="225"/>
      <c r="W4440" s="246"/>
      <c r="X4440" s="230"/>
      <c r="Y4440" s="257"/>
      <c r="Z4440" s="249"/>
      <c r="AA4440" s="249"/>
      <c r="AB4440" s="230"/>
      <c r="AC4440" s="230"/>
      <c r="AD4440" s="230"/>
      <c r="AE4440" s="251"/>
      <c r="AF4440" s="246"/>
      <c r="AG4440" s="236"/>
      <c r="AH4440" s="253"/>
      <c r="AI4440" s="230"/>
      <c r="AJ4440" s="230"/>
      <c r="AK4440" s="230"/>
      <c r="AL4440" s="230"/>
      <c r="AM4440" s="230"/>
      <c r="AN4440" s="230"/>
      <c r="AO4440" s="230"/>
      <c r="AP4440" s="230"/>
      <c r="AQ4440" s="230"/>
      <c r="AR4440" s="249"/>
      <c r="AS4440" s="230"/>
      <c r="AT4440" s="230"/>
      <c r="AU4440" s="230"/>
      <c r="AV4440" s="230"/>
      <c r="AW4440" s="230"/>
      <c r="AX4440" s="230"/>
      <c r="AY4440" s="230"/>
      <c r="AZ4440" s="230"/>
      <c r="BA4440" s="230"/>
      <c r="BB4440" s="230"/>
      <c r="BC4440" s="230"/>
      <c r="BD4440" s="230"/>
      <c r="BE4440" s="230"/>
      <c r="BF4440" s="230"/>
      <c r="BG4440" s="230"/>
      <c r="BH4440" s="230"/>
      <c r="BI4440" s="230"/>
      <c r="BJ4440" s="230"/>
      <c r="BK4440" s="230"/>
      <c r="BL4440" s="230"/>
      <c r="BM4440" s="230"/>
      <c r="BN4440" s="230"/>
      <c r="BO4440" s="230"/>
      <c r="BP4440" s="230"/>
      <c r="BQ4440" s="230"/>
      <c r="BR4440" s="230"/>
      <c r="BS4440" s="230"/>
      <c r="BT4440" s="230"/>
      <c r="BU4440" s="230"/>
      <c r="BV4440" s="230"/>
      <c r="BW4440" s="230"/>
      <c r="BX4440" s="230"/>
      <c r="BY4440" s="230"/>
      <c r="BZ4440" s="230"/>
      <c r="CA4440" s="230"/>
      <c r="CB4440" s="230"/>
      <c r="CC4440" s="230"/>
      <c r="CD4440" s="230"/>
      <c r="CE4440" s="230"/>
      <c r="CF4440" s="230"/>
      <c r="CG4440" s="230"/>
      <c r="CH4440" s="230"/>
      <c r="CI4440" s="230"/>
      <c r="CJ4440" s="230"/>
    </row>
    <row r="4441" spans="1:88" ht="14.25" customHeight="1">
      <c r="A4441" s="413"/>
      <c r="B4441" s="230"/>
      <c r="C4441" s="231"/>
      <c r="D4441" s="224"/>
      <c r="E4441" s="224"/>
      <c r="F4441" s="224"/>
      <c r="G4441" s="224"/>
      <c r="H4441" s="224"/>
      <c r="I4441" s="232"/>
      <c r="J4441" s="224"/>
      <c r="K4441" s="224"/>
      <c r="L4441" s="224"/>
      <c r="M4441" s="233"/>
      <c r="N4441" s="224"/>
      <c r="P4441" s="224"/>
      <c r="Q4441" s="225"/>
      <c r="R4441" s="154"/>
      <c r="S4441" s="154"/>
      <c r="T4441" s="154"/>
      <c r="U4441" s="236"/>
      <c r="V4441" s="225"/>
      <c r="W4441" s="246"/>
      <c r="X4441" s="230"/>
      <c r="Y4441" s="257"/>
      <c r="Z4441" s="249"/>
      <c r="AA4441" s="249"/>
      <c r="AB4441" s="230"/>
      <c r="AC4441" s="230"/>
      <c r="AD4441" s="230"/>
      <c r="AE4441" s="251"/>
      <c r="AF4441" s="246"/>
      <c r="AG4441" s="236"/>
      <c r="AH4441" s="253"/>
      <c r="AI4441" s="230"/>
      <c r="AJ4441" s="230"/>
      <c r="AK4441" s="230"/>
      <c r="AL4441" s="230"/>
      <c r="AM4441" s="230"/>
      <c r="AN4441" s="230"/>
      <c r="AO4441" s="230"/>
      <c r="AP4441" s="230"/>
      <c r="AQ4441" s="230"/>
      <c r="AR4441" s="249"/>
      <c r="AS4441" s="230"/>
      <c r="AT4441" s="230"/>
      <c r="AU4441" s="230"/>
      <c r="AV4441" s="230"/>
      <c r="AW4441" s="230"/>
      <c r="AX4441" s="230"/>
      <c r="AY4441" s="230"/>
      <c r="AZ4441" s="230"/>
      <c r="BA4441" s="230"/>
      <c r="BB4441" s="230"/>
      <c r="BC4441" s="230"/>
      <c r="BD4441" s="230"/>
      <c r="BE4441" s="230"/>
      <c r="BF4441" s="230"/>
      <c r="BG4441" s="230"/>
      <c r="BH4441" s="230"/>
      <c r="BI4441" s="230"/>
      <c r="BJ4441" s="230"/>
      <c r="BK4441" s="230"/>
      <c r="BL4441" s="230"/>
      <c r="BM4441" s="230"/>
      <c r="BN4441" s="230"/>
      <c r="BO4441" s="230"/>
      <c r="BP4441" s="230"/>
      <c r="BQ4441" s="230"/>
      <c r="BR4441" s="230"/>
      <c r="BS4441" s="230"/>
      <c r="BT4441" s="230"/>
      <c r="BU4441" s="230"/>
      <c r="BV4441" s="230"/>
      <c r="BW4441" s="230"/>
      <c r="BX4441" s="230"/>
      <c r="BY4441" s="230"/>
      <c r="BZ4441" s="230"/>
      <c r="CA4441" s="230"/>
      <c r="CB4441" s="230"/>
      <c r="CC4441" s="230"/>
      <c r="CD4441" s="230"/>
      <c r="CE4441" s="230"/>
      <c r="CF4441" s="230"/>
      <c r="CG4441" s="230"/>
      <c r="CH4441" s="230"/>
      <c r="CI4441" s="230"/>
      <c r="CJ4441" s="230"/>
    </row>
    <row r="4442" spans="1:88" ht="14.25" customHeight="1">
      <c r="A4442" s="413"/>
      <c r="B4442" s="230"/>
      <c r="C4442" s="231"/>
      <c r="D4442" s="224"/>
      <c r="E4442" s="224"/>
      <c r="F4442" s="224"/>
      <c r="G4442" s="224"/>
      <c r="H4442" s="224"/>
      <c r="I4442" s="232"/>
      <c r="J4442" s="224"/>
      <c r="K4442" s="224"/>
      <c r="L4442" s="224"/>
      <c r="M4442" s="233"/>
      <c r="N4442" s="224"/>
      <c r="P4442" s="224"/>
      <c r="Q4442" s="225"/>
      <c r="R4442" s="154"/>
      <c r="S4442" s="154"/>
      <c r="T4442" s="154"/>
      <c r="U4442" s="236"/>
      <c r="V4442" s="225"/>
      <c r="W4442" s="246"/>
      <c r="X4442" s="230"/>
      <c r="Y4442" s="257"/>
      <c r="Z4442" s="249"/>
      <c r="AA4442" s="249"/>
      <c r="AB4442" s="230"/>
      <c r="AC4442" s="230"/>
      <c r="AD4442" s="230"/>
      <c r="AE4442" s="251"/>
      <c r="AF4442" s="246"/>
      <c r="AG4442" s="236"/>
      <c r="AH4442" s="253"/>
      <c r="AI4442" s="230"/>
      <c r="AJ4442" s="230"/>
      <c r="AK4442" s="230"/>
      <c r="AL4442" s="230"/>
      <c r="AM4442" s="230"/>
      <c r="AN4442" s="230"/>
      <c r="AO4442" s="230"/>
      <c r="AP4442" s="230"/>
      <c r="AQ4442" s="230"/>
      <c r="AR4442" s="249"/>
      <c r="AS4442" s="230"/>
      <c r="AT4442" s="230"/>
      <c r="AU4442" s="230"/>
      <c r="AV4442" s="230"/>
      <c r="AW4442" s="230"/>
      <c r="AX4442" s="230"/>
      <c r="AY4442" s="230"/>
      <c r="AZ4442" s="230"/>
      <c r="BA4442" s="230"/>
      <c r="BB4442" s="230"/>
      <c r="BC4442" s="230"/>
      <c r="BD4442" s="230"/>
      <c r="BE4442" s="230"/>
      <c r="BF4442" s="230"/>
      <c r="BG4442" s="230"/>
      <c r="BH4442" s="230"/>
      <c r="BI4442" s="230"/>
      <c r="BJ4442" s="230"/>
      <c r="BK4442" s="230"/>
      <c r="BL4442" s="230"/>
      <c r="BM4442" s="230"/>
      <c r="BN4442" s="230"/>
      <c r="BO4442" s="230"/>
      <c r="BP4442" s="230"/>
      <c r="BQ4442" s="230"/>
      <c r="BR4442" s="230"/>
      <c r="BS4442" s="230"/>
      <c r="BT4442" s="230"/>
      <c r="BU4442" s="230"/>
      <c r="BV4442" s="230"/>
      <c r="BW4442" s="230"/>
      <c r="BX4442" s="230"/>
      <c r="BY4442" s="230"/>
      <c r="BZ4442" s="230"/>
      <c r="CA4442" s="230"/>
      <c r="CB4442" s="230"/>
      <c r="CC4442" s="230"/>
      <c r="CD4442" s="230"/>
      <c r="CE4442" s="230"/>
      <c r="CF4442" s="230"/>
      <c r="CG4442" s="230"/>
      <c r="CH4442" s="230"/>
      <c r="CI4442" s="230"/>
      <c r="CJ4442" s="230"/>
    </row>
    <row r="4443" spans="1:88" ht="14.25" customHeight="1">
      <c r="A4443" s="413"/>
      <c r="B4443" s="230"/>
      <c r="C4443" s="231"/>
      <c r="D4443" s="224"/>
      <c r="E4443" s="224"/>
      <c r="F4443" s="224"/>
      <c r="G4443" s="224"/>
      <c r="H4443" s="224"/>
      <c r="I4443" s="232"/>
      <c r="J4443" s="224"/>
      <c r="K4443" s="224"/>
      <c r="L4443" s="224"/>
      <c r="M4443" s="233"/>
      <c r="N4443" s="224"/>
      <c r="P4443" s="224"/>
      <c r="Q4443" s="225"/>
      <c r="R4443" s="154"/>
      <c r="S4443" s="154"/>
      <c r="T4443" s="154"/>
      <c r="U4443" s="236"/>
      <c r="V4443" s="225"/>
      <c r="W4443" s="246"/>
      <c r="X4443" s="230"/>
      <c r="Y4443" s="257"/>
      <c r="Z4443" s="249"/>
      <c r="AA4443" s="249"/>
      <c r="AB4443" s="230"/>
      <c r="AC4443" s="230"/>
      <c r="AD4443" s="230"/>
      <c r="AE4443" s="251"/>
      <c r="AF4443" s="246"/>
      <c r="AG4443" s="236"/>
      <c r="AH4443" s="253"/>
      <c r="AI4443" s="230"/>
      <c r="AJ4443" s="230"/>
      <c r="AK4443" s="230"/>
      <c r="AL4443" s="230"/>
      <c r="AM4443" s="230"/>
      <c r="AN4443" s="230"/>
      <c r="AO4443" s="230"/>
      <c r="AP4443" s="230"/>
      <c r="AQ4443" s="230"/>
      <c r="AR4443" s="249"/>
      <c r="AS4443" s="230"/>
      <c r="AT4443" s="230"/>
      <c r="AU4443" s="230"/>
      <c r="AV4443" s="230"/>
      <c r="AW4443" s="230"/>
      <c r="AX4443" s="230"/>
      <c r="AY4443" s="230"/>
      <c r="AZ4443" s="230"/>
      <c r="BA4443" s="230"/>
      <c r="BB4443" s="230"/>
      <c r="BC4443" s="230"/>
      <c r="BD4443" s="230"/>
      <c r="BE4443" s="230"/>
      <c r="BF4443" s="230"/>
      <c r="BG4443" s="230"/>
      <c r="BH4443" s="230"/>
      <c r="BI4443" s="230"/>
      <c r="BJ4443" s="230"/>
      <c r="BK4443" s="230"/>
      <c r="BL4443" s="230"/>
      <c r="BM4443" s="230"/>
      <c r="BN4443" s="230"/>
      <c r="BO4443" s="230"/>
      <c r="BP4443" s="230"/>
      <c r="BQ4443" s="230"/>
      <c r="BR4443" s="230"/>
      <c r="BS4443" s="230"/>
      <c r="BT4443" s="230"/>
      <c r="BU4443" s="230"/>
      <c r="BV4443" s="230"/>
      <c r="BW4443" s="230"/>
      <c r="BX4443" s="230"/>
      <c r="BY4443" s="230"/>
      <c r="BZ4443" s="230"/>
      <c r="CA4443" s="230"/>
      <c r="CB4443" s="230"/>
      <c r="CC4443" s="230"/>
      <c r="CD4443" s="230"/>
      <c r="CE4443" s="230"/>
      <c r="CF4443" s="230"/>
      <c r="CG4443" s="230"/>
      <c r="CH4443" s="230"/>
      <c r="CI4443" s="230"/>
      <c r="CJ4443" s="230"/>
    </row>
    <row r="4444" spans="1:88" ht="14.25" customHeight="1">
      <c r="A4444" s="413"/>
      <c r="B4444" s="230"/>
      <c r="C4444" s="231"/>
      <c r="D4444" s="224"/>
      <c r="E4444" s="224"/>
      <c r="F4444" s="224"/>
      <c r="G4444" s="224"/>
      <c r="H4444" s="224"/>
      <c r="I4444" s="232"/>
      <c r="J4444" s="224"/>
      <c r="K4444" s="224"/>
      <c r="L4444" s="224"/>
      <c r="M4444" s="233"/>
      <c r="N4444" s="224"/>
      <c r="P4444" s="224"/>
      <c r="Q4444" s="225"/>
      <c r="R4444" s="154"/>
      <c r="S4444" s="154"/>
      <c r="T4444" s="154"/>
      <c r="U4444" s="236"/>
      <c r="V4444" s="225"/>
      <c r="W4444" s="246"/>
      <c r="X4444" s="230"/>
      <c r="Y4444" s="257"/>
      <c r="Z4444" s="249"/>
      <c r="AA4444" s="249"/>
      <c r="AB4444" s="230"/>
      <c r="AC4444" s="230"/>
      <c r="AD4444" s="230"/>
      <c r="AE4444" s="251"/>
      <c r="AF4444" s="246"/>
      <c r="AG4444" s="236"/>
      <c r="AH4444" s="253"/>
      <c r="AI4444" s="230"/>
      <c r="AJ4444" s="230"/>
      <c r="AK4444" s="230"/>
      <c r="AL4444" s="230"/>
      <c r="AM4444" s="230"/>
      <c r="AN4444" s="230"/>
      <c r="AO4444" s="230"/>
      <c r="AP4444" s="230"/>
      <c r="AQ4444" s="230"/>
      <c r="AR4444" s="249"/>
      <c r="AS4444" s="230"/>
      <c r="AT4444" s="230"/>
      <c r="AU4444" s="230"/>
      <c r="AV4444" s="230"/>
      <c r="AW4444" s="230"/>
      <c r="AX4444" s="230"/>
      <c r="AY4444" s="230"/>
      <c r="AZ4444" s="230"/>
      <c r="BA4444" s="230"/>
      <c r="BB4444" s="230"/>
      <c r="BC4444" s="230"/>
      <c r="BD4444" s="230"/>
      <c r="BE4444" s="230"/>
      <c r="BF4444" s="230"/>
      <c r="BG4444" s="230"/>
      <c r="BH4444" s="230"/>
      <c r="BI4444" s="230"/>
      <c r="BJ4444" s="230"/>
      <c r="BK4444" s="230"/>
      <c r="BL4444" s="230"/>
      <c r="BM4444" s="230"/>
      <c r="BN4444" s="230"/>
      <c r="BO4444" s="230"/>
      <c r="BP4444" s="230"/>
      <c r="BQ4444" s="230"/>
      <c r="BR4444" s="230"/>
      <c r="BS4444" s="230"/>
      <c r="BT4444" s="230"/>
      <c r="BU4444" s="230"/>
      <c r="BV4444" s="230"/>
      <c r="BW4444" s="230"/>
      <c r="BX4444" s="230"/>
      <c r="BY4444" s="230"/>
      <c r="BZ4444" s="230"/>
      <c r="CA4444" s="230"/>
      <c r="CB4444" s="230"/>
      <c r="CC4444" s="230"/>
      <c r="CD4444" s="230"/>
      <c r="CE4444" s="230"/>
      <c r="CF4444" s="230"/>
      <c r="CG4444" s="230"/>
      <c r="CH4444" s="230"/>
      <c r="CI4444" s="230"/>
      <c r="CJ4444" s="230"/>
    </row>
    <row r="4445" spans="1:88" ht="14.25" customHeight="1">
      <c r="A4445" s="413"/>
      <c r="B4445" s="230"/>
      <c r="C4445" s="231"/>
      <c r="D4445" s="224"/>
      <c r="E4445" s="224"/>
      <c r="F4445" s="224"/>
      <c r="G4445" s="224"/>
      <c r="H4445" s="224"/>
      <c r="I4445" s="232"/>
      <c r="J4445" s="224"/>
      <c r="K4445" s="224"/>
      <c r="L4445" s="224"/>
      <c r="M4445" s="233"/>
      <c r="N4445" s="224"/>
      <c r="P4445" s="224"/>
      <c r="Q4445" s="225"/>
      <c r="R4445" s="154"/>
      <c r="S4445" s="154"/>
      <c r="T4445" s="154"/>
      <c r="U4445" s="236"/>
      <c r="V4445" s="225"/>
      <c r="W4445" s="246"/>
      <c r="X4445" s="230"/>
      <c r="Y4445" s="257"/>
      <c r="Z4445" s="249"/>
      <c r="AA4445" s="249"/>
      <c r="AB4445" s="230"/>
      <c r="AC4445" s="230"/>
      <c r="AD4445" s="230"/>
      <c r="AE4445" s="251"/>
      <c r="AF4445" s="246"/>
      <c r="AG4445" s="236"/>
      <c r="AH4445" s="253"/>
      <c r="AI4445" s="230"/>
      <c r="AJ4445" s="230"/>
      <c r="AK4445" s="230"/>
      <c r="AL4445" s="230"/>
      <c r="AM4445" s="230"/>
      <c r="AN4445" s="230"/>
      <c r="AO4445" s="230"/>
      <c r="AP4445" s="230"/>
      <c r="AQ4445" s="230"/>
      <c r="AR4445" s="249"/>
      <c r="AS4445" s="230"/>
      <c r="AT4445" s="230"/>
      <c r="AU4445" s="230"/>
      <c r="AV4445" s="230"/>
      <c r="AW4445" s="230"/>
      <c r="AX4445" s="230"/>
      <c r="AY4445" s="230"/>
      <c r="AZ4445" s="230"/>
      <c r="BA4445" s="230"/>
      <c r="BB4445" s="230"/>
      <c r="BC4445" s="230"/>
      <c r="BD4445" s="230"/>
      <c r="BE4445" s="230"/>
      <c r="BF4445" s="230"/>
      <c r="BG4445" s="230"/>
      <c r="BH4445" s="230"/>
      <c r="BI4445" s="230"/>
      <c r="BJ4445" s="230"/>
      <c r="BK4445" s="230"/>
      <c r="BL4445" s="230"/>
      <c r="BM4445" s="230"/>
      <c r="BN4445" s="230"/>
      <c r="BO4445" s="230"/>
      <c r="BP4445" s="230"/>
      <c r="BQ4445" s="230"/>
      <c r="BR4445" s="230"/>
      <c r="BS4445" s="230"/>
      <c r="BT4445" s="230"/>
      <c r="BU4445" s="230"/>
      <c r="BV4445" s="230"/>
      <c r="BW4445" s="230"/>
      <c r="BX4445" s="230"/>
      <c r="BY4445" s="230"/>
      <c r="BZ4445" s="230"/>
      <c r="CA4445" s="230"/>
      <c r="CB4445" s="230"/>
      <c r="CC4445" s="230"/>
      <c r="CD4445" s="230"/>
      <c r="CE4445" s="230"/>
      <c r="CF4445" s="230"/>
      <c r="CG4445" s="230"/>
      <c r="CH4445" s="230"/>
      <c r="CI4445" s="230"/>
      <c r="CJ4445" s="230"/>
    </row>
    <row r="4446" spans="1:88" ht="14.25" customHeight="1">
      <c r="A4446" s="413"/>
      <c r="B4446" s="230"/>
      <c r="C4446" s="231"/>
      <c r="D4446" s="224"/>
      <c r="E4446" s="224"/>
      <c r="F4446" s="224"/>
      <c r="G4446" s="224"/>
      <c r="H4446" s="224"/>
      <c r="I4446" s="232"/>
      <c r="J4446" s="224"/>
      <c r="K4446" s="224"/>
      <c r="L4446" s="224"/>
      <c r="M4446" s="233"/>
      <c r="N4446" s="224"/>
      <c r="P4446" s="224"/>
      <c r="Q4446" s="225"/>
      <c r="R4446" s="154"/>
      <c r="S4446" s="154"/>
      <c r="T4446" s="154"/>
      <c r="U4446" s="236"/>
      <c r="V4446" s="225"/>
      <c r="W4446" s="246"/>
      <c r="X4446" s="230"/>
      <c r="Y4446" s="257"/>
      <c r="Z4446" s="249"/>
      <c r="AA4446" s="249"/>
      <c r="AB4446" s="230"/>
      <c r="AC4446" s="230"/>
      <c r="AD4446" s="230"/>
      <c r="AE4446" s="251"/>
      <c r="AF4446" s="246"/>
      <c r="AG4446" s="236"/>
      <c r="AH4446" s="253"/>
      <c r="AI4446" s="230"/>
      <c r="AJ4446" s="230"/>
      <c r="AK4446" s="230"/>
      <c r="AL4446" s="230"/>
      <c r="AM4446" s="230"/>
      <c r="AN4446" s="230"/>
      <c r="AO4446" s="230"/>
      <c r="AP4446" s="230"/>
      <c r="AQ4446" s="230"/>
      <c r="AR4446" s="249"/>
      <c r="AS4446" s="230"/>
      <c r="AT4446" s="230"/>
      <c r="AU4446" s="230"/>
      <c r="AV4446" s="230"/>
      <c r="AW4446" s="230"/>
      <c r="AX4446" s="230"/>
      <c r="AY4446" s="230"/>
      <c r="AZ4446" s="230"/>
      <c r="BA4446" s="230"/>
      <c r="BB4446" s="230"/>
      <c r="BC4446" s="230"/>
      <c r="BD4446" s="230"/>
      <c r="BE4446" s="230"/>
      <c r="BF4446" s="230"/>
      <c r="BG4446" s="230"/>
      <c r="BH4446" s="230"/>
      <c r="BI4446" s="230"/>
      <c r="BJ4446" s="230"/>
      <c r="BK4446" s="230"/>
      <c r="BL4446" s="230"/>
      <c r="BM4446" s="230"/>
      <c r="BN4446" s="230"/>
      <c r="BO4446" s="230"/>
      <c r="BP4446" s="230"/>
      <c r="BQ4446" s="230"/>
      <c r="BR4446" s="230"/>
      <c r="BS4446" s="230"/>
      <c r="BT4446" s="230"/>
      <c r="BU4446" s="230"/>
      <c r="BV4446" s="230"/>
      <c r="BW4446" s="230"/>
      <c r="BX4446" s="230"/>
      <c r="BY4446" s="230"/>
      <c r="BZ4446" s="230"/>
      <c r="CA4446" s="230"/>
      <c r="CB4446" s="230"/>
      <c r="CC4446" s="230"/>
      <c r="CD4446" s="230"/>
      <c r="CE4446" s="230"/>
      <c r="CF4446" s="230"/>
      <c r="CG4446" s="230"/>
      <c r="CH4446" s="230"/>
      <c r="CI4446" s="230"/>
      <c r="CJ4446" s="230"/>
    </row>
    <row r="4447" spans="1:88" ht="14.25" customHeight="1">
      <c r="A4447" s="413"/>
      <c r="B4447" s="230"/>
      <c r="C4447" s="231"/>
      <c r="D4447" s="224"/>
      <c r="E4447" s="224"/>
      <c r="F4447" s="224"/>
      <c r="G4447" s="224"/>
      <c r="H4447" s="224"/>
      <c r="I4447" s="232"/>
      <c r="J4447" s="224"/>
      <c r="K4447" s="224"/>
      <c r="L4447" s="224"/>
      <c r="M4447" s="233"/>
      <c r="N4447" s="224"/>
      <c r="P4447" s="224"/>
      <c r="Q4447" s="225"/>
      <c r="R4447" s="154"/>
      <c r="S4447" s="154"/>
      <c r="T4447" s="154"/>
      <c r="U4447" s="236"/>
      <c r="V4447" s="225"/>
      <c r="W4447" s="246"/>
      <c r="X4447" s="230"/>
      <c r="Y4447" s="257"/>
      <c r="Z4447" s="249"/>
      <c r="AA4447" s="249"/>
      <c r="AB4447" s="230"/>
      <c r="AC4447" s="230"/>
      <c r="AD4447" s="230"/>
      <c r="AE4447" s="251"/>
      <c r="AF4447" s="246"/>
      <c r="AG4447" s="236"/>
      <c r="AH4447" s="253"/>
      <c r="AI4447" s="230"/>
      <c r="AJ4447" s="230"/>
      <c r="AK4447" s="230"/>
      <c r="AL4447" s="230"/>
      <c r="AM4447" s="230"/>
      <c r="AN4447" s="230"/>
      <c r="AO4447" s="230"/>
      <c r="AP4447" s="230"/>
      <c r="AQ4447" s="230"/>
      <c r="AR4447" s="249"/>
      <c r="AS4447" s="230"/>
      <c r="AT4447" s="230"/>
      <c r="AU4447" s="230"/>
      <c r="AV4447" s="230"/>
      <c r="AW4447" s="230"/>
      <c r="AX4447" s="230"/>
      <c r="AY4447" s="230"/>
      <c r="AZ4447" s="230"/>
      <c r="BA4447" s="230"/>
      <c r="BB4447" s="230"/>
      <c r="BC4447" s="230"/>
      <c r="BD4447" s="230"/>
      <c r="BE4447" s="230"/>
      <c r="BF4447" s="230"/>
      <c r="BG4447" s="230"/>
      <c r="BH4447" s="230"/>
      <c r="BI4447" s="230"/>
      <c r="BJ4447" s="230"/>
      <c r="BK4447" s="230"/>
      <c r="BL4447" s="230"/>
      <c r="BM4447" s="230"/>
      <c r="BN4447" s="230"/>
      <c r="BO4447" s="230"/>
      <c r="BP4447" s="230"/>
      <c r="BQ4447" s="230"/>
      <c r="BR4447" s="230"/>
      <c r="BS4447" s="230"/>
      <c r="BT4447" s="230"/>
      <c r="BU4447" s="230"/>
      <c r="BV4447" s="230"/>
      <c r="BW4447" s="230"/>
      <c r="BX4447" s="230"/>
      <c r="BY4447" s="230"/>
      <c r="BZ4447" s="230"/>
      <c r="CA4447" s="230"/>
      <c r="CB4447" s="230"/>
      <c r="CC4447" s="230"/>
      <c r="CD4447" s="230"/>
      <c r="CE4447" s="230"/>
      <c r="CF4447" s="230"/>
      <c r="CG4447" s="230"/>
      <c r="CH4447" s="230"/>
      <c r="CI4447" s="230"/>
      <c r="CJ4447" s="230"/>
    </row>
    <row r="4448" spans="1:88" ht="14.25" customHeight="1">
      <c r="A4448" s="413"/>
      <c r="B4448" s="230"/>
      <c r="C4448" s="231"/>
      <c r="D4448" s="224"/>
      <c r="E4448" s="224"/>
      <c r="F4448" s="224"/>
      <c r="G4448" s="224"/>
      <c r="H4448" s="224"/>
      <c r="I4448" s="232"/>
      <c r="J4448" s="224"/>
      <c r="K4448" s="224"/>
      <c r="L4448" s="224"/>
      <c r="M4448" s="233"/>
      <c r="N4448" s="224"/>
      <c r="P4448" s="224"/>
      <c r="Q4448" s="225"/>
      <c r="R4448" s="154"/>
      <c r="S4448" s="154"/>
      <c r="T4448" s="154"/>
      <c r="U4448" s="236"/>
      <c r="V4448" s="225"/>
      <c r="W4448" s="246"/>
      <c r="X4448" s="230"/>
      <c r="Y4448" s="257"/>
      <c r="Z4448" s="249"/>
      <c r="AA4448" s="249"/>
      <c r="AB4448" s="230"/>
      <c r="AC4448" s="230"/>
      <c r="AD4448" s="230"/>
      <c r="AE4448" s="251"/>
      <c r="AF4448" s="246"/>
      <c r="AG4448" s="236"/>
      <c r="AH4448" s="253"/>
      <c r="AI4448" s="230"/>
      <c r="AJ4448" s="230"/>
      <c r="AK4448" s="230"/>
      <c r="AL4448" s="230"/>
      <c r="AM4448" s="230"/>
      <c r="AN4448" s="230"/>
      <c r="AO4448" s="230"/>
      <c r="AP4448" s="230"/>
      <c r="AQ4448" s="230"/>
      <c r="AR4448" s="249"/>
      <c r="AS4448" s="230"/>
      <c r="AT4448" s="230"/>
      <c r="AU4448" s="230"/>
      <c r="AV4448" s="230"/>
      <c r="AW4448" s="230"/>
      <c r="AX4448" s="230"/>
      <c r="AY4448" s="230"/>
      <c r="AZ4448" s="230"/>
      <c r="BA4448" s="230"/>
      <c r="BB4448" s="230"/>
      <c r="BC4448" s="230"/>
      <c r="BD4448" s="230"/>
      <c r="BE4448" s="230"/>
      <c r="BF4448" s="230"/>
      <c r="BG4448" s="230"/>
      <c r="BH4448" s="230"/>
      <c r="BI4448" s="230"/>
      <c r="BJ4448" s="230"/>
      <c r="BK4448" s="230"/>
      <c r="BL4448" s="230"/>
      <c r="BM4448" s="230"/>
      <c r="BN4448" s="230"/>
      <c r="BO4448" s="230"/>
      <c r="BP4448" s="230"/>
      <c r="BQ4448" s="230"/>
      <c r="BR4448" s="230"/>
      <c r="BS4448" s="230"/>
      <c r="BT4448" s="230"/>
      <c r="BU4448" s="230"/>
      <c r="BV4448" s="230"/>
      <c r="BW4448" s="230"/>
      <c r="BX4448" s="230"/>
      <c r="BY4448" s="230"/>
      <c r="BZ4448" s="230"/>
      <c r="CA4448" s="230"/>
      <c r="CB4448" s="230"/>
      <c r="CC4448" s="230"/>
      <c r="CD4448" s="230"/>
      <c r="CE4448" s="230"/>
      <c r="CF4448" s="230"/>
      <c r="CG4448" s="230"/>
      <c r="CH4448" s="230"/>
      <c r="CI4448" s="230"/>
      <c r="CJ4448" s="230"/>
    </row>
    <row r="4449" spans="1:88" ht="14.25" customHeight="1">
      <c r="A4449" s="413"/>
      <c r="B4449" s="230"/>
      <c r="C4449" s="231"/>
      <c r="D4449" s="224"/>
      <c r="E4449" s="224"/>
      <c r="F4449" s="224"/>
      <c r="G4449" s="224"/>
      <c r="H4449" s="224"/>
      <c r="I4449" s="232"/>
      <c r="J4449" s="224"/>
      <c r="K4449" s="224"/>
      <c r="L4449" s="224"/>
      <c r="M4449" s="233"/>
      <c r="N4449" s="224"/>
      <c r="P4449" s="224"/>
      <c r="Q4449" s="225"/>
      <c r="R4449" s="154"/>
      <c r="S4449" s="154"/>
      <c r="T4449" s="154"/>
      <c r="U4449" s="236"/>
      <c r="V4449" s="225"/>
      <c r="W4449" s="246"/>
      <c r="X4449" s="230"/>
      <c r="Y4449" s="257"/>
      <c r="Z4449" s="249"/>
      <c r="AA4449" s="249"/>
      <c r="AB4449" s="230"/>
      <c r="AC4449" s="230"/>
      <c r="AD4449" s="230"/>
      <c r="AE4449" s="251"/>
      <c r="AF4449" s="246"/>
      <c r="AG4449" s="236"/>
      <c r="AH4449" s="253"/>
      <c r="AI4449" s="230"/>
      <c r="AJ4449" s="230"/>
      <c r="AK4449" s="230"/>
      <c r="AL4449" s="230"/>
      <c r="AM4449" s="230"/>
      <c r="AN4449" s="230"/>
      <c r="AO4449" s="230"/>
      <c r="AP4449" s="230"/>
      <c r="AQ4449" s="230"/>
      <c r="AR4449" s="249"/>
      <c r="AS4449" s="230"/>
      <c r="AT4449" s="230"/>
      <c r="AU4449" s="230"/>
      <c r="AV4449" s="230"/>
      <c r="AW4449" s="230"/>
      <c r="AX4449" s="230"/>
      <c r="AY4449" s="230"/>
      <c r="AZ4449" s="230"/>
      <c r="BA4449" s="230"/>
      <c r="BB4449" s="230"/>
      <c r="BC4449" s="230"/>
      <c r="BD4449" s="230"/>
      <c r="BE4449" s="230"/>
      <c r="BF4449" s="230"/>
      <c r="BG4449" s="230"/>
      <c r="BH4449" s="230"/>
      <c r="BI4449" s="230"/>
      <c r="BJ4449" s="230"/>
      <c r="BK4449" s="230"/>
      <c r="BL4449" s="230"/>
      <c r="BM4449" s="230"/>
      <c r="BN4449" s="230"/>
      <c r="BO4449" s="230"/>
      <c r="BP4449" s="230"/>
      <c r="BQ4449" s="230"/>
      <c r="BR4449" s="230"/>
      <c r="BS4449" s="230"/>
      <c r="BT4449" s="230"/>
      <c r="BU4449" s="230"/>
      <c r="BV4449" s="230"/>
      <c r="BW4449" s="230"/>
      <c r="BX4449" s="230"/>
      <c r="BY4449" s="230"/>
      <c r="BZ4449" s="230"/>
      <c r="CA4449" s="230"/>
      <c r="CB4449" s="230"/>
      <c r="CC4449" s="230"/>
      <c r="CD4449" s="230"/>
      <c r="CE4449" s="230"/>
      <c r="CF4449" s="230"/>
      <c r="CG4449" s="230"/>
      <c r="CH4449" s="230"/>
      <c r="CI4449" s="230"/>
      <c r="CJ4449" s="230"/>
    </row>
    <row r="4450" spans="1:88" ht="14.25" customHeight="1">
      <c r="A4450" s="413"/>
      <c r="B4450" s="230"/>
      <c r="C4450" s="231"/>
      <c r="D4450" s="224"/>
      <c r="E4450" s="224"/>
      <c r="F4450" s="224"/>
      <c r="G4450" s="224"/>
      <c r="H4450" s="224"/>
      <c r="I4450" s="232"/>
      <c r="J4450" s="224"/>
      <c r="K4450" s="224"/>
      <c r="L4450" s="224"/>
      <c r="M4450" s="233"/>
      <c r="N4450" s="224"/>
      <c r="P4450" s="224"/>
      <c r="Q4450" s="225"/>
      <c r="R4450" s="154"/>
      <c r="S4450" s="154"/>
      <c r="T4450" s="154"/>
      <c r="U4450" s="236"/>
      <c r="V4450" s="225"/>
      <c r="W4450" s="246"/>
      <c r="X4450" s="230"/>
      <c r="Y4450" s="257"/>
      <c r="Z4450" s="249"/>
      <c r="AA4450" s="249"/>
      <c r="AB4450" s="230"/>
      <c r="AC4450" s="230"/>
      <c r="AD4450" s="230"/>
      <c r="AE4450" s="251"/>
      <c r="AF4450" s="246"/>
      <c r="AG4450" s="236"/>
      <c r="AH4450" s="253"/>
      <c r="AI4450" s="230"/>
      <c r="AJ4450" s="230"/>
      <c r="AK4450" s="230"/>
      <c r="AL4450" s="230"/>
      <c r="AM4450" s="230"/>
      <c r="AN4450" s="230"/>
      <c r="AO4450" s="230"/>
      <c r="AP4450" s="230"/>
      <c r="AQ4450" s="230"/>
      <c r="AR4450" s="249"/>
      <c r="AS4450" s="230"/>
      <c r="AT4450" s="230"/>
      <c r="AU4450" s="230"/>
      <c r="AV4450" s="230"/>
      <c r="AW4450" s="230"/>
      <c r="AX4450" s="230"/>
      <c r="AY4450" s="230"/>
      <c r="AZ4450" s="230"/>
      <c r="BA4450" s="230"/>
      <c r="BB4450" s="230"/>
      <c r="BC4450" s="230"/>
      <c r="BD4450" s="230"/>
      <c r="BE4450" s="230"/>
      <c r="BF4450" s="230"/>
      <c r="BG4450" s="230"/>
      <c r="BH4450" s="230"/>
      <c r="BI4450" s="230"/>
      <c r="BJ4450" s="230"/>
      <c r="BK4450" s="230"/>
      <c r="BL4450" s="230"/>
      <c r="BM4450" s="230"/>
      <c r="BN4450" s="230"/>
      <c r="BO4450" s="230"/>
      <c r="BP4450" s="230"/>
      <c r="BQ4450" s="230"/>
      <c r="BR4450" s="230"/>
      <c r="BS4450" s="230"/>
      <c r="BT4450" s="230"/>
      <c r="BU4450" s="230"/>
      <c r="BV4450" s="230"/>
      <c r="BW4450" s="230"/>
      <c r="BX4450" s="230"/>
      <c r="BY4450" s="230"/>
      <c r="BZ4450" s="230"/>
      <c r="CA4450" s="230"/>
      <c r="CB4450" s="230"/>
      <c r="CC4450" s="230"/>
      <c r="CD4450" s="230"/>
      <c r="CE4450" s="230"/>
      <c r="CF4450" s="230"/>
      <c r="CG4450" s="230"/>
      <c r="CH4450" s="230"/>
      <c r="CI4450" s="230"/>
      <c r="CJ4450" s="230"/>
    </row>
    <row r="4451" spans="1:88" ht="14.25" customHeight="1">
      <c r="A4451" s="413"/>
      <c r="B4451" s="230"/>
      <c r="C4451" s="231"/>
      <c r="D4451" s="224"/>
      <c r="E4451" s="224"/>
      <c r="F4451" s="224"/>
      <c r="G4451" s="224"/>
      <c r="H4451" s="224"/>
      <c r="I4451" s="232"/>
      <c r="J4451" s="224"/>
      <c r="K4451" s="224"/>
      <c r="L4451" s="224"/>
      <c r="M4451" s="233"/>
      <c r="N4451" s="224"/>
      <c r="P4451" s="224"/>
      <c r="Q4451" s="225"/>
      <c r="R4451" s="154"/>
      <c r="S4451" s="154"/>
      <c r="T4451" s="154"/>
      <c r="U4451" s="236"/>
      <c r="V4451" s="225"/>
      <c r="W4451" s="246"/>
      <c r="X4451" s="230"/>
      <c r="Y4451" s="257"/>
      <c r="Z4451" s="249"/>
      <c r="AA4451" s="249"/>
      <c r="AB4451" s="230"/>
      <c r="AC4451" s="230"/>
      <c r="AD4451" s="230"/>
      <c r="AE4451" s="251"/>
      <c r="AF4451" s="246"/>
      <c r="AG4451" s="236"/>
      <c r="AH4451" s="253"/>
      <c r="AI4451" s="230"/>
      <c r="AJ4451" s="230"/>
      <c r="AK4451" s="230"/>
      <c r="AL4451" s="230"/>
      <c r="AM4451" s="230"/>
      <c r="AN4451" s="230"/>
      <c r="AO4451" s="230"/>
      <c r="AP4451" s="230"/>
      <c r="AQ4451" s="230"/>
      <c r="AR4451" s="249"/>
      <c r="AS4451" s="230"/>
      <c r="AT4451" s="230"/>
      <c r="AU4451" s="230"/>
      <c r="AV4451" s="230"/>
      <c r="AW4451" s="230"/>
      <c r="AX4451" s="230"/>
      <c r="AY4451" s="230"/>
      <c r="AZ4451" s="230"/>
      <c r="BA4451" s="230"/>
      <c r="BB4451" s="230"/>
      <c r="BC4451" s="230"/>
      <c r="BD4451" s="230"/>
      <c r="BE4451" s="230"/>
      <c r="BF4451" s="230"/>
      <c r="BG4451" s="230"/>
      <c r="BH4451" s="230"/>
      <c r="BI4451" s="230"/>
      <c r="BJ4451" s="230"/>
      <c r="BK4451" s="230"/>
      <c r="BL4451" s="230"/>
      <c r="BM4451" s="230"/>
      <c r="BN4451" s="230"/>
      <c r="BO4451" s="230"/>
      <c r="BP4451" s="230"/>
      <c r="BQ4451" s="230"/>
      <c r="BR4451" s="230"/>
      <c r="BS4451" s="230"/>
      <c r="BT4451" s="230"/>
      <c r="BU4451" s="230"/>
      <c r="BV4451" s="230"/>
      <c r="BW4451" s="230"/>
      <c r="BX4451" s="230"/>
      <c r="BY4451" s="230"/>
      <c r="BZ4451" s="230"/>
      <c r="CA4451" s="230"/>
      <c r="CB4451" s="230"/>
      <c r="CC4451" s="230"/>
      <c r="CD4451" s="230"/>
      <c r="CE4451" s="230"/>
      <c r="CF4451" s="230"/>
      <c r="CG4451" s="230"/>
      <c r="CH4451" s="230"/>
      <c r="CI4451" s="230"/>
      <c r="CJ4451" s="230"/>
    </row>
    <row r="4452" spans="1:88" ht="14.25" customHeight="1">
      <c r="A4452" s="413"/>
      <c r="B4452" s="230"/>
      <c r="C4452" s="231"/>
      <c r="D4452" s="224"/>
      <c r="E4452" s="224"/>
      <c r="F4452" s="224"/>
      <c r="G4452" s="224"/>
      <c r="H4452" s="224"/>
      <c r="I4452" s="232"/>
      <c r="J4452" s="224"/>
      <c r="K4452" s="224"/>
      <c r="L4452" s="224"/>
      <c r="M4452" s="233"/>
      <c r="N4452" s="224"/>
      <c r="P4452" s="224"/>
      <c r="Q4452" s="225"/>
      <c r="R4452" s="154"/>
      <c r="S4452" s="154"/>
      <c r="T4452" s="154"/>
      <c r="U4452" s="236"/>
      <c r="V4452" s="225"/>
      <c r="W4452" s="246"/>
      <c r="X4452" s="230"/>
      <c r="Y4452" s="257"/>
      <c r="Z4452" s="249"/>
      <c r="AA4452" s="249"/>
      <c r="AB4452" s="230"/>
      <c r="AC4452" s="230"/>
      <c r="AD4452" s="230"/>
      <c r="AE4452" s="251"/>
      <c r="AF4452" s="246"/>
      <c r="AG4452" s="236"/>
      <c r="AH4452" s="253"/>
      <c r="AI4452" s="230"/>
      <c r="AJ4452" s="230"/>
      <c r="AK4452" s="230"/>
      <c r="AL4452" s="230"/>
      <c r="AM4452" s="230"/>
      <c r="AN4452" s="230"/>
      <c r="AO4452" s="230"/>
      <c r="AP4452" s="230"/>
      <c r="AQ4452" s="230"/>
      <c r="AR4452" s="249"/>
      <c r="AS4452" s="230"/>
      <c r="AT4452" s="230"/>
      <c r="AU4452" s="230"/>
      <c r="AV4452" s="230"/>
      <c r="AW4452" s="230"/>
      <c r="AX4452" s="230"/>
      <c r="AY4452" s="230"/>
      <c r="AZ4452" s="230"/>
      <c r="BA4452" s="230"/>
      <c r="BB4452" s="230"/>
      <c r="BC4452" s="230"/>
      <c r="BD4452" s="230"/>
      <c r="BE4452" s="230"/>
      <c r="BF4452" s="230"/>
      <c r="BG4452" s="230"/>
      <c r="BH4452" s="230"/>
      <c r="BI4452" s="230"/>
      <c r="BJ4452" s="230"/>
      <c r="BK4452" s="230"/>
      <c r="BL4452" s="230"/>
      <c r="BM4452" s="230"/>
      <c r="BN4452" s="230"/>
      <c r="BO4452" s="230"/>
      <c r="BP4452" s="230"/>
      <c r="BQ4452" s="230"/>
      <c r="BR4452" s="230"/>
      <c r="BS4452" s="230"/>
      <c r="BT4452" s="230"/>
      <c r="BU4452" s="230"/>
      <c r="BV4452" s="230"/>
      <c r="BW4452" s="230"/>
      <c r="BX4452" s="230"/>
      <c r="BY4452" s="230"/>
      <c r="BZ4452" s="230"/>
      <c r="CA4452" s="230"/>
      <c r="CB4452" s="230"/>
      <c r="CC4452" s="230"/>
      <c r="CD4452" s="230"/>
      <c r="CE4452" s="230"/>
      <c r="CF4452" s="230"/>
      <c r="CG4452" s="230"/>
      <c r="CH4452" s="230"/>
      <c r="CI4452" s="230"/>
      <c r="CJ4452" s="230"/>
    </row>
    <row r="4453" spans="1:88" ht="14.25" customHeight="1">
      <c r="A4453" s="413"/>
      <c r="B4453" s="230"/>
      <c r="C4453" s="231"/>
      <c r="D4453" s="224"/>
      <c r="E4453" s="224"/>
      <c r="F4453" s="224"/>
      <c r="G4453" s="224"/>
      <c r="H4453" s="224"/>
      <c r="I4453" s="232"/>
      <c r="J4453" s="224"/>
      <c r="K4453" s="224"/>
      <c r="L4453" s="224"/>
      <c r="M4453" s="233"/>
      <c r="N4453" s="224"/>
      <c r="P4453" s="224"/>
      <c r="Q4453" s="225"/>
      <c r="R4453" s="154"/>
      <c r="S4453" s="154"/>
      <c r="T4453" s="154"/>
      <c r="U4453" s="236"/>
      <c r="V4453" s="225"/>
      <c r="W4453" s="246"/>
      <c r="X4453" s="230"/>
      <c r="Y4453" s="257"/>
      <c r="Z4453" s="249"/>
      <c r="AA4453" s="249"/>
      <c r="AB4453" s="230"/>
      <c r="AC4453" s="230"/>
      <c r="AD4453" s="230"/>
      <c r="AE4453" s="251"/>
      <c r="AF4453" s="246"/>
      <c r="AG4453" s="236"/>
      <c r="AH4453" s="253"/>
      <c r="AI4453" s="230"/>
      <c r="AJ4453" s="230"/>
      <c r="AK4453" s="230"/>
      <c r="AL4453" s="230"/>
      <c r="AM4453" s="230"/>
      <c r="AN4453" s="230"/>
      <c r="AO4453" s="230"/>
      <c r="AP4453" s="230"/>
      <c r="AQ4453" s="230"/>
      <c r="AR4453" s="249"/>
      <c r="AS4453" s="230"/>
      <c r="AT4453" s="230"/>
      <c r="AU4453" s="230"/>
      <c r="AV4453" s="230"/>
      <c r="AW4453" s="230"/>
      <c r="AX4453" s="230"/>
      <c r="AY4453" s="230"/>
      <c r="AZ4453" s="230"/>
      <c r="BA4453" s="230"/>
      <c r="BB4453" s="230"/>
      <c r="BC4453" s="230"/>
      <c r="BD4453" s="230"/>
      <c r="BE4453" s="230"/>
      <c r="BF4453" s="230"/>
      <c r="BG4453" s="230"/>
      <c r="BH4453" s="230"/>
      <c r="BI4453" s="230"/>
      <c r="BJ4453" s="230"/>
      <c r="BK4453" s="230"/>
      <c r="BL4453" s="230"/>
      <c r="BM4453" s="230"/>
      <c r="BN4453" s="230"/>
      <c r="BO4453" s="230"/>
      <c r="BP4453" s="230"/>
      <c r="BQ4453" s="230"/>
      <c r="BR4453" s="230"/>
      <c r="BS4453" s="230"/>
      <c r="BT4453" s="230"/>
      <c r="BU4453" s="230"/>
      <c r="BV4453" s="230"/>
      <c r="BW4453" s="230"/>
      <c r="BX4453" s="230"/>
      <c r="BY4453" s="230"/>
      <c r="BZ4453" s="230"/>
      <c r="CA4453" s="230"/>
      <c r="CB4453" s="230"/>
      <c r="CC4453" s="230"/>
      <c r="CD4453" s="230"/>
      <c r="CE4453" s="230"/>
      <c r="CF4453" s="230"/>
      <c r="CG4453" s="230"/>
      <c r="CH4453" s="230"/>
      <c r="CI4453" s="230"/>
      <c r="CJ4453" s="230"/>
    </row>
    <row r="4454" spans="1:88" ht="14.25" customHeight="1">
      <c r="A4454" s="413"/>
      <c r="B4454" s="230"/>
      <c r="C4454" s="231"/>
      <c r="D4454" s="224"/>
      <c r="E4454" s="224"/>
      <c r="F4454" s="224"/>
      <c r="G4454" s="224"/>
      <c r="H4454" s="224"/>
      <c r="I4454" s="232"/>
      <c r="J4454" s="224"/>
      <c r="K4454" s="224"/>
      <c r="L4454" s="224"/>
      <c r="M4454" s="233"/>
      <c r="N4454" s="224"/>
      <c r="P4454" s="224"/>
      <c r="Q4454" s="225"/>
      <c r="R4454" s="154"/>
      <c r="S4454" s="154"/>
      <c r="T4454" s="154"/>
      <c r="U4454" s="236"/>
      <c r="V4454" s="225"/>
      <c r="W4454" s="246"/>
      <c r="X4454" s="230"/>
      <c r="Y4454" s="257"/>
      <c r="Z4454" s="249"/>
      <c r="AA4454" s="249"/>
      <c r="AB4454" s="230"/>
      <c r="AC4454" s="230"/>
      <c r="AD4454" s="230"/>
      <c r="AE4454" s="251"/>
      <c r="AF4454" s="246"/>
      <c r="AG4454" s="236"/>
      <c r="AH4454" s="253"/>
      <c r="AI4454" s="230"/>
      <c r="AJ4454" s="230"/>
      <c r="AK4454" s="230"/>
      <c r="AL4454" s="230"/>
      <c r="AM4454" s="230"/>
      <c r="AN4454" s="230"/>
      <c r="AO4454" s="230"/>
      <c r="AP4454" s="230"/>
      <c r="AQ4454" s="230"/>
      <c r="AR4454" s="249"/>
      <c r="AS4454" s="230"/>
      <c r="AT4454" s="230"/>
      <c r="AU4454" s="230"/>
      <c r="AV4454" s="230"/>
      <c r="AW4454" s="230"/>
      <c r="AX4454" s="230"/>
      <c r="AY4454" s="230"/>
      <c r="AZ4454" s="230"/>
      <c r="BA4454" s="230"/>
      <c r="BB4454" s="230"/>
      <c r="BC4454" s="230"/>
      <c r="BD4454" s="230"/>
      <c r="BE4454" s="230"/>
      <c r="BF4454" s="230"/>
      <c r="BG4454" s="230"/>
      <c r="BH4454" s="230"/>
      <c r="BI4454" s="230"/>
      <c r="BJ4454" s="230"/>
      <c r="BK4454" s="230"/>
      <c r="BL4454" s="230"/>
      <c r="BM4454" s="230"/>
      <c r="BN4454" s="230"/>
      <c r="BO4454" s="230"/>
      <c r="BP4454" s="230"/>
      <c r="BQ4454" s="230"/>
      <c r="BR4454" s="230"/>
      <c r="BS4454" s="230"/>
      <c r="BT4454" s="230"/>
      <c r="BU4454" s="230"/>
      <c r="BV4454" s="230"/>
      <c r="BW4454" s="230"/>
      <c r="BX4454" s="230"/>
      <c r="BY4454" s="230"/>
      <c r="BZ4454" s="230"/>
      <c r="CA4454" s="230"/>
      <c r="CB4454" s="230"/>
      <c r="CC4454" s="230"/>
      <c r="CD4454" s="230"/>
      <c r="CE4454" s="230"/>
      <c r="CF4454" s="230"/>
      <c r="CG4454" s="230"/>
      <c r="CH4454" s="230"/>
      <c r="CI4454" s="230"/>
      <c r="CJ4454" s="230"/>
    </row>
    <row r="4455" spans="1:88" ht="14.25" customHeight="1">
      <c r="A4455" s="413"/>
      <c r="B4455" s="230"/>
      <c r="C4455" s="231"/>
      <c r="D4455" s="224"/>
      <c r="E4455" s="224"/>
      <c r="F4455" s="224"/>
      <c r="G4455" s="224"/>
      <c r="H4455" s="224"/>
      <c r="I4455" s="232"/>
      <c r="J4455" s="224"/>
      <c r="K4455" s="224"/>
      <c r="L4455" s="224"/>
      <c r="M4455" s="233"/>
      <c r="N4455" s="224"/>
      <c r="P4455" s="224"/>
      <c r="Q4455" s="225"/>
      <c r="R4455" s="154"/>
      <c r="S4455" s="154"/>
      <c r="T4455" s="154"/>
      <c r="U4455" s="236"/>
      <c r="V4455" s="225"/>
      <c r="W4455" s="246"/>
      <c r="X4455" s="230"/>
      <c r="Y4455" s="257"/>
      <c r="Z4455" s="249"/>
      <c r="AA4455" s="249"/>
      <c r="AB4455" s="230"/>
      <c r="AC4455" s="230"/>
      <c r="AD4455" s="230"/>
      <c r="AE4455" s="251"/>
      <c r="AF4455" s="246"/>
      <c r="AG4455" s="236"/>
      <c r="AH4455" s="253"/>
      <c r="AI4455" s="230"/>
      <c r="AJ4455" s="230"/>
      <c r="AK4455" s="230"/>
      <c r="AL4455" s="230"/>
      <c r="AM4455" s="230"/>
      <c r="AN4455" s="230"/>
      <c r="AO4455" s="230"/>
      <c r="AP4455" s="230"/>
      <c r="AQ4455" s="230"/>
      <c r="AR4455" s="249"/>
      <c r="AS4455" s="230"/>
      <c r="AT4455" s="230"/>
      <c r="AU4455" s="230"/>
      <c r="AV4455" s="230"/>
      <c r="AW4455" s="230"/>
      <c r="AX4455" s="230"/>
      <c r="AY4455" s="230"/>
      <c r="AZ4455" s="230"/>
      <c r="BA4455" s="230"/>
      <c r="BB4455" s="230"/>
      <c r="BC4455" s="230"/>
      <c r="BD4455" s="230"/>
      <c r="BE4455" s="230"/>
      <c r="BF4455" s="230"/>
      <c r="BG4455" s="230"/>
      <c r="BH4455" s="230"/>
      <c r="BI4455" s="230"/>
      <c r="BJ4455" s="230"/>
      <c r="BK4455" s="230"/>
      <c r="BL4455" s="230"/>
      <c r="BM4455" s="230"/>
      <c r="BN4455" s="230"/>
      <c r="BO4455" s="230"/>
      <c r="BP4455" s="230"/>
      <c r="BQ4455" s="230"/>
      <c r="BR4455" s="230"/>
      <c r="BS4455" s="230"/>
      <c r="BT4455" s="230"/>
      <c r="BU4455" s="230"/>
      <c r="BV4455" s="230"/>
      <c r="BW4455" s="230"/>
      <c r="BX4455" s="230"/>
      <c r="BY4455" s="230"/>
      <c r="BZ4455" s="230"/>
      <c r="CA4455" s="230"/>
      <c r="CB4455" s="230"/>
      <c r="CC4455" s="230"/>
      <c r="CD4455" s="230"/>
      <c r="CE4455" s="230"/>
      <c r="CF4455" s="230"/>
      <c r="CG4455" s="230"/>
      <c r="CH4455" s="230"/>
      <c r="CI4455" s="230"/>
      <c r="CJ4455" s="230"/>
    </row>
    <row r="4456" spans="1:88" ht="14.25" customHeight="1">
      <c r="A4456" s="413"/>
      <c r="B4456" s="230"/>
      <c r="C4456" s="231"/>
      <c r="D4456" s="224"/>
      <c r="E4456" s="224"/>
      <c r="F4456" s="224"/>
      <c r="G4456" s="224"/>
      <c r="H4456" s="224"/>
      <c r="I4456" s="232"/>
      <c r="J4456" s="224"/>
      <c r="K4456" s="224"/>
      <c r="L4456" s="224"/>
      <c r="M4456" s="233"/>
      <c r="N4456" s="224"/>
      <c r="P4456" s="224"/>
      <c r="Q4456" s="225"/>
      <c r="R4456" s="154"/>
      <c r="S4456" s="154"/>
      <c r="T4456" s="154"/>
      <c r="U4456" s="236"/>
      <c r="V4456" s="225"/>
      <c r="W4456" s="246"/>
      <c r="X4456" s="230"/>
      <c r="Y4456" s="257"/>
      <c r="Z4456" s="249"/>
      <c r="AA4456" s="249"/>
      <c r="AB4456" s="230"/>
      <c r="AC4456" s="230"/>
      <c r="AD4456" s="230"/>
      <c r="AE4456" s="251"/>
      <c r="AF4456" s="246"/>
      <c r="AG4456" s="236"/>
      <c r="AH4456" s="253"/>
      <c r="AI4456" s="230"/>
      <c r="AJ4456" s="230"/>
      <c r="AK4456" s="230"/>
      <c r="AL4456" s="230"/>
      <c r="AM4456" s="230"/>
      <c r="AN4456" s="230"/>
      <c r="AO4456" s="230"/>
      <c r="AP4456" s="230"/>
      <c r="AQ4456" s="230"/>
      <c r="AR4456" s="249"/>
      <c r="AS4456" s="230"/>
      <c r="AT4456" s="230"/>
      <c r="AU4456" s="230"/>
      <c r="AV4456" s="230"/>
      <c r="AW4456" s="230"/>
      <c r="AX4456" s="230"/>
      <c r="AY4456" s="230"/>
      <c r="AZ4456" s="230"/>
      <c r="BA4456" s="230"/>
      <c r="BB4456" s="230"/>
      <c r="BC4456" s="230"/>
      <c r="BD4456" s="230"/>
      <c r="BE4456" s="230"/>
      <c r="BF4456" s="230"/>
      <c r="BG4456" s="230"/>
      <c r="BH4456" s="230"/>
      <c r="BI4456" s="230"/>
      <c r="BJ4456" s="230"/>
      <c r="BK4456" s="230"/>
      <c r="BL4456" s="230"/>
      <c r="BM4456" s="230"/>
      <c r="BN4456" s="230"/>
      <c r="BO4456" s="230"/>
      <c r="BP4456" s="230"/>
      <c r="BQ4456" s="230"/>
      <c r="BR4456" s="230"/>
      <c r="BS4456" s="230"/>
      <c r="BT4456" s="230"/>
      <c r="BU4456" s="230"/>
      <c r="BV4456" s="230"/>
      <c r="BW4456" s="230"/>
      <c r="BX4456" s="230"/>
      <c r="BY4456" s="230"/>
      <c r="BZ4456" s="230"/>
      <c r="CA4456" s="230"/>
      <c r="CB4456" s="230"/>
      <c r="CC4456" s="230"/>
      <c r="CD4456" s="230"/>
      <c r="CE4456" s="230"/>
      <c r="CF4456" s="230"/>
      <c r="CG4456" s="230"/>
      <c r="CH4456" s="230"/>
      <c r="CI4456" s="230"/>
      <c r="CJ4456" s="230"/>
    </row>
    <row r="4457" spans="1:88" ht="14.25" customHeight="1">
      <c r="A4457" s="413"/>
      <c r="B4457" s="230"/>
      <c r="C4457" s="231"/>
      <c r="D4457" s="224"/>
      <c r="E4457" s="224"/>
      <c r="F4457" s="224"/>
      <c r="G4457" s="224"/>
      <c r="H4457" s="224"/>
      <c r="I4457" s="232"/>
      <c r="J4457" s="224"/>
      <c r="K4457" s="224"/>
      <c r="L4457" s="224"/>
      <c r="M4457" s="233"/>
      <c r="N4457" s="224"/>
      <c r="P4457" s="224"/>
      <c r="Q4457" s="225"/>
      <c r="R4457" s="154"/>
      <c r="S4457" s="154"/>
      <c r="T4457" s="154"/>
      <c r="U4457" s="236"/>
      <c r="V4457" s="225"/>
      <c r="W4457" s="246"/>
      <c r="X4457" s="230"/>
      <c r="Y4457" s="257"/>
      <c r="Z4457" s="249"/>
      <c r="AA4457" s="249"/>
      <c r="AB4457" s="230"/>
      <c r="AC4457" s="230"/>
      <c r="AD4457" s="230"/>
      <c r="AE4457" s="251"/>
      <c r="AF4457" s="246"/>
      <c r="AG4457" s="236"/>
      <c r="AH4457" s="253"/>
      <c r="AI4457" s="230"/>
      <c r="AJ4457" s="230"/>
      <c r="AK4457" s="230"/>
      <c r="AL4457" s="230"/>
      <c r="AM4457" s="230"/>
      <c r="AN4457" s="230"/>
      <c r="AO4457" s="230"/>
      <c r="AP4457" s="230"/>
      <c r="AQ4457" s="230"/>
      <c r="AR4457" s="249"/>
      <c r="AS4457" s="230"/>
      <c r="AT4457" s="230"/>
      <c r="AU4457" s="230"/>
      <c r="AV4457" s="230"/>
      <c r="AW4457" s="230"/>
      <c r="AX4457" s="230"/>
      <c r="AY4457" s="230"/>
      <c r="AZ4457" s="230"/>
      <c r="BA4457" s="230"/>
      <c r="BB4457" s="230"/>
      <c r="BC4457" s="230"/>
      <c r="BD4457" s="230"/>
      <c r="BE4457" s="230"/>
      <c r="BF4457" s="230"/>
      <c r="BG4457" s="230"/>
      <c r="BH4457" s="230"/>
      <c r="BI4457" s="230"/>
      <c r="BJ4457" s="230"/>
      <c r="BK4457" s="230"/>
      <c r="BL4457" s="230"/>
      <c r="BM4457" s="230"/>
      <c r="BN4457" s="230"/>
      <c r="BO4457" s="230"/>
      <c r="BP4457" s="230"/>
      <c r="BQ4457" s="230"/>
      <c r="BR4457" s="230"/>
      <c r="BS4457" s="230"/>
      <c r="BT4457" s="230"/>
      <c r="BU4457" s="230"/>
      <c r="BV4457" s="230"/>
      <c r="BW4457" s="230"/>
      <c r="BX4457" s="230"/>
      <c r="BY4457" s="230"/>
      <c r="BZ4457" s="230"/>
      <c r="CA4457" s="230"/>
      <c r="CB4457" s="230"/>
      <c r="CC4457" s="230"/>
      <c r="CD4457" s="230"/>
      <c r="CE4457" s="230"/>
      <c r="CF4457" s="230"/>
      <c r="CG4457" s="230"/>
      <c r="CH4457" s="230"/>
      <c r="CI4457" s="230"/>
      <c r="CJ4457" s="230"/>
    </row>
    <row r="4458" spans="1:88" ht="14.25" customHeight="1">
      <c r="A4458" s="413"/>
      <c r="B4458" s="230"/>
      <c r="C4458" s="231"/>
      <c r="D4458" s="224"/>
      <c r="E4458" s="224"/>
      <c r="F4458" s="224"/>
      <c r="G4458" s="224"/>
      <c r="H4458" s="224"/>
      <c r="I4458" s="232"/>
      <c r="J4458" s="224"/>
      <c r="K4458" s="224"/>
      <c r="L4458" s="224"/>
      <c r="M4458" s="233"/>
      <c r="N4458" s="224"/>
      <c r="P4458" s="224"/>
      <c r="Q4458" s="225"/>
      <c r="R4458" s="154"/>
      <c r="S4458" s="154"/>
      <c r="T4458" s="154"/>
      <c r="U4458" s="236"/>
      <c r="V4458" s="225"/>
      <c r="W4458" s="246"/>
      <c r="X4458" s="230"/>
      <c r="Y4458" s="257"/>
      <c r="Z4458" s="249"/>
      <c r="AA4458" s="249"/>
      <c r="AB4458" s="230"/>
      <c r="AC4458" s="230"/>
      <c r="AD4458" s="230"/>
      <c r="AE4458" s="251"/>
      <c r="AF4458" s="246"/>
      <c r="AG4458" s="236"/>
      <c r="AH4458" s="253"/>
      <c r="AI4458" s="230"/>
      <c r="AJ4458" s="230"/>
      <c r="AK4458" s="230"/>
      <c r="AL4458" s="230"/>
      <c r="AM4458" s="230"/>
      <c r="AN4458" s="230"/>
      <c r="AO4458" s="230"/>
      <c r="AP4458" s="230"/>
      <c r="AQ4458" s="230"/>
      <c r="AR4458" s="249"/>
      <c r="AS4458" s="230"/>
      <c r="AT4458" s="230"/>
      <c r="AU4458" s="230"/>
      <c r="AV4458" s="230"/>
      <c r="AW4458" s="230"/>
      <c r="AX4458" s="230"/>
      <c r="AY4458" s="230"/>
      <c r="AZ4458" s="230"/>
      <c r="BA4458" s="230"/>
      <c r="BB4458" s="230"/>
      <c r="BC4458" s="230"/>
      <c r="BD4458" s="230"/>
      <c r="BE4458" s="230"/>
      <c r="BF4458" s="230"/>
      <c r="BG4458" s="230"/>
      <c r="BH4458" s="230"/>
      <c r="BI4458" s="230"/>
      <c r="BJ4458" s="230"/>
      <c r="BK4458" s="230"/>
      <c r="BL4458" s="230"/>
      <c r="BM4458" s="230"/>
      <c r="BN4458" s="230"/>
      <c r="BO4458" s="230"/>
      <c r="BP4458" s="230"/>
      <c r="BQ4458" s="230"/>
      <c r="BR4458" s="230"/>
      <c r="BS4458" s="230"/>
      <c r="BT4458" s="230"/>
      <c r="BU4458" s="230"/>
      <c r="BV4458" s="230"/>
      <c r="BW4458" s="230"/>
      <c r="BX4458" s="230"/>
      <c r="BY4458" s="230"/>
      <c r="BZ4458" s="230"/>
      <c r="CA4458" s="230"/>
      <c r="CB4458" s="230"/>
      <c r="CC4458" s="230"/>
      <c r="CD4458" s="230"/>
      <c r="CE4458" s="230"/>
      <c r="CF4458" s="230"/>
      <c r="CG4458" s="230"/>
      <c r="CH4458" s="230"/>
      <c r="CI4458" s="230"/>
      <c r="CJ4458" s="230"/>
    </row>
    <row r="4459" spans="1:88" ht="14.25" customHeight="1">
      <c r="A4459" s="413"/>
      <c r="B4459" s="230"/>
      <c r="C4459" s="231"/>
      <c r="D4459" s="224"/>
      <c r="E4459" s="224"/>
      <c r="F4459" s="224"/>
      <c r="G4459" s="224"/>
      <c r="H4459" s="224"/>
      <c r="I4459" s="232"/>
      <c r="J4459" s="224"/>
      <c r="K4459" s="224"/>
      <c r="L4459" s="224"/>
      <c r="M4459" s="233"/>
      <c r="N4459" s="224"/>
      <c r="P4459" s="224"/>
      <c r="Q4459" s="225"/>
      <c r="R4459" s="154"/>
      <c r="S4459" s="154"/>
      <c r="T4459" s="154"/>
      <c r="U4459" s="236"/>
      <c r="V4459" s="225"/>
      <c r="W4459" s="246"/>
      <c r="X4459" s="230"/>
      <c r="Y4459" s="257"/>
      <c r="Z4459" s="249"/>
      <c r="AA4459" s="249"/>
      <c r="AB4459" s="230"/>
      <c r="AC4459" s="230"/>
      <c r="AD4459" s="230"/>
      <c r="AE4459" s="251"/>
      <c r="AF4459" s="246"/>
      <c r="AG4459" s="236"/>
      <c r="AH4459" s="253"/>
      <c r="AI4459" s="230"/>
      <c r="AJ4459" s="230"/>
      <c r="AK4459" s="230"/>
      <c r="AL4459" s="230"/>
      <c r="AM4459" s="230"/>
      <c r="AN4459" s="230"/>
      <c r="AO4459" s="230"/>
      <c r="AP4459" s="230"/>
      <c r="AQ4459" s="230"/>
      <c r="AR4459" s="249"/>
      <c r="AS4459" s="230"/>
      <c r="AT4459" s="230"/>
      <c r="AU4459" s="230"/>
      <c r="AV4459" s="230"/>
      <c r="AW4459" s="230"/>
      <c r="AX4459" s="230"/>
      <c r="AY4459" s="230"/>
      <c r="AZ4459" s="230"/>
      <c r="BA4459" s="230"/>
      <c r="BB4459" s="230"/>
      <c r="BC4459" s="230"/>
      <c r="BD4459" s="230"/>
      <c r="BE4459" s="230"/>
      <c r="BF4459" s="230"/>
      <c r="BG4459" s="230"/>
      <c r="BH4459" s="230"/>
      <c r="BI4459" s="230"/>
      <c r="BJ4459" s="230"/>
      <c r="BK4459" s="230"/>
      <c r="BL4459" s="230"/>
      <c r="BM4459" s="230"/>
      <c r="BN4459" s="230"/>
      <c r="BO4459" s="230"/>
      <c r="BP4459" s="230"/>
      <c r="BQ4459" s="230"/>
      <c r="BR4459" s="230"/>
      <c r="BS4459" s="230"/>
      <c r="BT4459" s="230"/>
      <c r="BU4459" s="230"/>
      <c r="BV4459" s="230"/>
      <c r="BW4459" s="230"/>
      <c r="BX4459" s="230"/>
      <c r="BY4459" s="230"/>
      <c r="BZ4459" s="230"/>
      <c r="CA4459" s="230"/>
      <c r="CB4459" s="230"/>
      <c r="CC4459" s="230"/>
      <c r="CD4459" s="230"/>
      <c r="CE4459" s="230"/>
      <c r="CF4459" s="230"/>
      <c r="CG4459" s="230"/>
      <c r="CH4459" s="230"/>
      <c r="CI4459" s="230"/>
      <c r="CJ4459" s="230"/>
    </row>
    <row r="4460" spans="1:88" ht="14.25" customHeight="1">
      <c r="A4460" s="413"/>
      <c r="B4460" s="230"/>
      <c r="C4460" s="231"/>
      <c r="D4460" s="224"/>
      <c r="E4460" s="224"/>
      <c r="F4460" s="224"/>
      <c r="G4460" s="224"/>
      <c r="H4460" s="224"/>
      <c r="I4460" s="232"/>
      <c r="J4460" s="224"/>
      <c r="K4460" s="224"/>
      <c r="L4460" s="224"/>
      <c r="M4460" s="233"/>
      <c r="N4460" s="224"/>
      <c r="P4460" s="224"/>
      <c r="Q4460" s="225"/>
      <c r="R4460" s="154"/>
      <c r="S4460" s="154"/>
      <c r="T4460" s="154"/>
      <c r="U4460" s="236"/>
      <c r="V4460" s="225"/>
      <c r="W4460" s="246"/>
      <c r="X4460" s="230"/>
      <c r="Y4460" s="257"/>
      <c r="Z4460" s="249"/>
      <c r="AA4460" s="249"/>
      <c r="AB4460" s="230"/>
      <c r="AC4460" s="230"/>
      <c r="AD4460" s="230"/>
      <c r="AE4460" s="251"/>
      <c r="AF4460" s="246"/>
      <c r="AG4460" s="236"/>
      <c r="AH4460" s="253"/>
      <c r="AI4460" s="230"/>
      <c r="AJ4460" s="230"/>
      <c r="AK4460" s="230"/>
      <c r="AL4460" s="230"/>
      <c r="AM4460" s="230"/>
      <c r="AN4460" s="230"/>
      <c r="AO4460" s="230"/>
      <c r="AP4460" s="230"/>
      <c r="AQ4460" s="230"/>
      <c r="AR4460" s="249"/>
      <c r="AS4460" s="230"/>
      <c r="AT4460" s="230"/>
      <c r="AU4460" s="230"/>
      <c r="AV4460" s="230"/>
      <c r="AW4460" s="230"/>
      <c r="AX4460" s="230"/>
      <c r="AY4460" s="230"/>
      <c r="AZ4460" s="230"/>
      <c r="BA4460" s="230"/>
      <c r="BB4460" s="230"/>
      <c r="BC4460" s="230"/>
      <c r="BD4460" s="230"/>
      <c r="BE4460" s="230"/>
      <c r="BF4460" s="230"/>
      <c r="BG4460" s="230"/>
      <c r="BH4460" s="230"/>
      <c r="BI4460" s="230"/>
      <c r="BJ4460" s="230"/>
      <c r="BK4460" s="230"/>
      <c r="BL4460" s="230"/>
      <c r="BM4460" s="230"/>
      <c r="BN4460" s="230"/>
      <c r="BO4460" s="230"/>
      <c r="BP4460" s="230"/>
      <c r="BQ4460" s="230"/>
      <c r="BR4460" s="230"/>
      <c r="BS4460" s="230"/>
      <c r="BT4460" s="230"/>
      <c r="BU4460" s="230"/>
      <c r="BV4460" s="230"/>
      <c r="BW4460" s="230"/>
      <c r="BX4460" s="230"/>
      <c r="BY4460" s="230"/>
      <c r="BZ4460" s="230"/>
      <c r="CA4460" s="230"/>
      <c r="CB4460" s="230"/>
      <c r="CC4460" s="230"/>
      <c r="CD4460" s="230"/>
      <c r="CE4460" s="230"/>
      <c r="CF4460" s="230"/>
      <c r="CG4460" s="230"/>
      <c r="CH4460" s="230"/>
      <c r="CI4460" s="230"/>
      <c r="CJ4460" s="230"/>
    </row>
    <row r="4461" spans="1:88" ht="14.25" customHeight="1">
      <c r="A4461" s="413"/>
      <c r="B4461" s="230"/>
      <c r="C4461" s="231"/>
      <c r="D4461" s="224"/>
      <c r="E4461" s="224"/>
      <c r="F4461" s="224"/>
      <c r="G4461" s="224"/>
      <c r="H4461" s="224"/>
      <c r="I4461" s="232"/>
      <c r="J4461" s="224"/>
      <c r="K4461" s="224"/>
      <c r="L4461" s="224"/>
      <c r="M4461" s="233"/>
      <c r="N4461" s="224"/>
      <c r="P4461" s="224"/>
      <c r="Q4461" s="225"/>
      <c r="R4461" s="154"/>
      <c r="S4461" s="154"/>
      <c r="T4461" s="154"/>
      <c r="U4461" s="236"/>
      <c r="V4461" s="225"/>
      <c r="W4461" s="246"/>
      <c r="X4461" s="230"/>
      <c r="Y4461" s="257"/>
      <c r="Z4461" s="249"/>
      <c r="AA4461" s="249"/>
      <c r="AB4461" s="230"/>
      <c r="AC4461" s="230"/>
      <c r="AD4461" s="230"/>
      <c r="AE4461" s="251"/>
      <c r="AF4461" s="246"/>
      <c r="AG4461" s="236"/>
      <c r="AH4461" s="253"/>
      <c r="AI4461" s="230"/>
      <c r="AJ4461" s="230"/>
      <c r="AK4461" s="230"/>
      <c r="AL4461" s="230"/>
      <c r="AM4461" s="230"/>
      <c r="AN4461" s="230"/>
      <c r="AO4461" s="230"/>
      <c r="AP4461" s="230"/>
      <c r="AQ4461" s="230"/>
      <c r="AR4461" s="249"/>
      <c r="AS4461" s="230"/>
      <c r="AT4461" s="230"/>
      <c r="AU4461" s="230"/>
      <c r="AV4461" s="230"/>
      <c r="AW4461" s="230"/>
      <c r="AX4461" s="230"/>
      <c r="AY4461" s="230"/>
      <c r="AZ4461" s="230"/>
      <c r="BA4461" s="230"/>
      <c r="BB4461" s="230"/>
      <c r="BC4461" s="230"/>
      <c r="BD4461" s="230"/>
      <c r="BE4461" s="230"/>
      <c r="BF4461" s="230"/>
      <c r="BG4461" s="230"/>
      <c r="BH4461" s="230"/>
      <c r="BI4461" s="230"/>
      <c r="BJ4461" s="230"/>
      <c r="BK4461" s="230"/>
      <c r="BL4461" s="230"/>
      <c r="BM4461" s="230"/>
      <c r="BN4461" s="230"/>
      <c r="BO4461" s="230"/>
      <c r="BP4461" s="230"/>
      <c r="BQ4461" s="230"/>
      <c r="BR4461" s="230"/>
      <c r="BS4461" s="230"/>
      <c r="BT4461" s="230"/>
      <c r="BU4461" s="230"/>
      <c r="BV4461" s="230"/>
      <c r="BW4461" s="230"/>
      <c r="BX4461" s="230"/>
      <c r="BY4461" s="230"/>
      <c r="BZ4461" s="230"/>
      <c r="CA4461" s="230"/>
      <c r="CB4461" s="230"/>
      <c r="CC4461" s="230"/>
      <c r="CD4461" s="230"/>
      <c r="CE4461" s="230"/>
      <c r="CF4461" s="230"/>
      <c r="CG4461" s="230"/>
      <c r="CH4461" s="230"/>
      <c r="CI4461" s="230"/>
      <c r="CJ4461" s="230"/>
    </row>
    <row r="4462" spans="1:88" ht="14.25" customHeight="1">
      <c r="A4462" s="413"/>
      <c r="B4462" s="230"/>
      <c r="C4462" s="231"/>
      <c r="D4462" s="224"/>
      <c r="E4462" s="224"/>
      <c r="F4462" s="224"/>
      <c r="G4462" s="224"/>
      <c r="H4462" s="224"/>
      <c r="I4462" s="232"/>
      <c r="J4462" s="224"/>
      <c r="K4462" s="224"/>
      <c r="L4462" s="224"/>
      <c r="M4462" s="233"/>
      <c r="N4462" s="224"/>
      <c r="P4462" s="224"/>
      <c r="Q4462" s="225"/>
      <c r="R4462" s="154"/>
      <c r="S4462" s="154"/>
      <c r="T4462" s="154"/>
      <c r="U4462" s="236"/>
      <c r="V4462" s="225"/>
      <c r="W4462" s="246"/>
      <c r="X4462" s="230"/>
      <c r="Y4462" s="257"/>
      <c r="Z4462" s="249"/>
      <c r="AA4462" s="249"/>
      <c r="AB4462" s="230"/>
      <c r="AC4462" s="230"/>
      <c r="AD4462" s="230"/>
      <c r="AE4462" s="251"/>
      <c r="AF4462" s="246"/>
      <c r="AG4462" s="236"/>
      <c r="AH4462" s="253"/>
      <c r="AI4462" s="230"/>
      <c r="AJ4462" s="230"/>
      <c r="AK4462" s="230"/>
      <c r="AL4462" s="230"/>
      <c r="AM4462" s="230"/>
      <c r="AN4462" s="230"/>
      <c r="AO4462" s="230"/>
      <c r="AP4462" s="230"/>
      <c r="AQ4462" s="230"/>
      <c r="AR4462" s="249"/>
      <c r="AS4462" s="230"/>
      <c r="AT4462" s="230"/>
      <c r="AU4462" s="230"/>
      <c r="AV4462" s="230"/>
      <c r="AW4462" s="230"/>
      <c r="AX4462" s="230"/>
      <c r="AY4462" s="230"/>
      <c r="AZ4462" s="230"/>
      <c r="BA4462" s="230"/>
      <c r="BB4462" s="230"/>
      <c r="BC4462" s="230"/>
      <c r="BD4462" s="230"/>
      <c r="BE4462" s="230"/>
      <c r="BF4462" s="230"/>
      <c r="BG4462" s="230"/>
      <c r="BH4462" s="230"/>
      <c r="BI4462" s="230"/>
      <c r="BJ4462" s="230"/>
      <c r="BK4462" s="230"/>
      <c r="BL4462" s="230"/>
      <c r="BM4462" s="230"/>
      <c r="BN4462" s="230"/>
      <c r="BO4462" s="230"/>
      <c r="BP4462" s="230"/>
      <c r="BQ4462" s="230"/>
      <c r="BR4462" s="230"/>
      <c r="BS4462" s="230"/>
      <c r="BT4462" s="230"/>
      <c r="BU4462" s="230"/>
      <c r="BV4462" s="230"/>
      <c r="BW4462" s="230"/>
      <c r="BX4462" s="230"/>
      <c r="BY4462" s="230"/>
      <c r="BZ4462" s="230"/>
      <c r="CA4462" s="230"/>
      <c r="CB4462" s="230"/>
      <c r="CC4462" s="230"/>
      <c r="CD4462" s="230"/>
      <c r="CE4462" s="230"/>
      <c r="CF4462" s="230"/>
      <c r="CG4462" s="230"/>
      <c r="CH4462" s="230"/>
      <c r="CI4462" s="230"/>
      <c r="CJ4462" s="230"/>
    </row>
    <row r="4463" spans="1:88" ht="14.25" customHeight="1">
      <c r="A4463" s="413"/>
      <c r="B4463" s="230"/>
      <c r="C4463" s="231"/>
      <c r="D4463" s="224"/>
      <c r="E4463" s="224"/>
      <c r="F4463" s="224"/>
      <c r="G4463" s="224"/>
      <c r="H4463" s="224"/>
      <c r="I4463" s="232"/>
      <c r="J4463" s="224"/>
      <c r="K4463" s="224"/>
      <c r="L4463" s="224"/>
      <c r="M4463" s="233"/>
      <c r="N4463" s="224"/>
      <c r="P4463" s="224"/>
      <c r="Q4463" s="225"/>
      <c r="R4463" s="154"/>
      <c r="S4463" s="154"/>
      <c r="T4463" s="154"/>
      <c r="U4463" s="236"/>
      <c r="V4463" s="225"/>
      <c r="W4463" s="246"/>
      <c r="X4463" s="230"/>
      <c r="Y4463" s="257"/>
      <c r="Z4463" s="249"/>
      <c r="AA4463" s="249"/>
      <c r="AB4463" s="230"/>
      <c r="AC4463" s="230"/>
      <c r="AD4463" s="230"/>
      <c r="AE4463" s="251"/>
      <c r="AF4463" s="246"/>
      <c r="AG4463" s="236"/>
      <c r="AH4463" s="253"/>
      <c r="AI4463" s="230"/>
      <c r="AJ4463" s="230"/>
      <c r="AK4463" s="230"/>
      <c r="AL4463" s="230"/>
      <c r="AM4463" s="230"/>
      <c r="AN4463" s="230"/>
      <c r="AO4463" s="230"/>
      <c r="AP4463" s="230"/>
      <c r="AQ4463" s="230"/>
      <c r="AR4463" s="249"/>
      <c r="AS4463" s="230"/>
      <c r="AT4463" s="230"/>
      <c r="AU4463" s="230"/>
      <c r="AV4463" s="230"/>
      <c r="AW4463" s="230"/>
      <c r="AX4463" s="230"/>
      <c r="AY4463" s="230"/>
      <c r="AZ4463" s="230"/>
      <c r="BA4463" s="230"/>
      <c r="BB4463" s="230"/>
      <c r="BC4463" s="230"/>
      <c r="BD4463" s="230"/>
      <c r="BE4463" s="230"/>
      <c r="BF4463" s="230"/>
      <c r="BG4463" s="230"/>
      <c r="BH4463" s="230"/>
      <c r="BI4463" s="230"/>
      <c r="BJ4463" s="230"/>
      <c r="BK4463" s="230"/>
      <c r="BL4463" s="230"/>
      <c r="BM4463" s="230"/>
      <c r="BN4463" s="230"/>
      <c r="BO4463" s="230"/>
      <c r="BP4463" s="230"/>
      <c r="BQ4463" s="230"/>
      <c r="BR4463" s="230"/>
      <c r="BS4463" s="230"/>
      <c r="BT4463" s="230"/>
      <c r="BU4463" s="230"/>
      <c r="BV4463" s="230"/>
      <c r="BW4463" s="230"/>
      <c r="BX4463" s="230"/>
      <c r="BY4463" s="230"/>
      <c r="BZ4463" s="230"/>
      <c r="CA4463" s="230"/>
      <c r="CB4463" s="230"/>
      <c r="CC4463" s="230"/>
      <c r="CD4463" s="230"/>
      <c r="CE4463" s="230"/>
      <c r="CF4463" s="230"/>
      <c r="CG4463" s="230"/>
      <c r="CH4463" s="230"/>
      <c r="CI4463" s="230"/>
      <c r="CJ4463" s="230"/>
    </row>
    <row r="4464" spans="1:88" ht="14.25" customHeight="1">
      <c r="A4464" s="413"/>
      <c r="B4464" s="230"/>
      <c r="C4464" s="231"/>
      <c r="D4464" s="224"/>
      <c r="E4464" s="224"/>
      <c r="F4464" s="224"/>
      <c r="G4464" s="224"/>
      <c r="H4464" s="224"/>
      <c r="I4464" s="232"/>
      <c r="J4464" s="224"/>
      <c r="K4464" s="224"/>
      <c r="L4464" s="224"/>
      <c r="M4464" s="233"/>
      <c r="N4464" s="224"/>
      <c r="P4464" s="224"/>
      <c r="Q4464" s="225"/>
      <c r="R4464" s="154"/>
      <c r="S4464" s="154"/>
      <c r="T4464" s="154"/>
      <c r="U4464" s="236"/>
      <c r="V4464" s="225"/>
      <c r="W4464" s="246"/>
      <c r="X4464" s="230"/>
      <c r="Y4464" s="257"/>
      <c r="Z4464" s="249"/>
      <c r="AA4464" s="249"/>
      <c r="AB4464" s="230"/>
      <c r="AC4464" s="230"/>
      <c r="AD4464" s="230"/>
      <c r="AE4464" s="251"/>
      <c r="AF4464" s="246"/>
      <c r="AG4464" s="236"/>
      <c r="AH4464" s="253"/>
      <c r="AI4464" s="230"/>
      <c r="AJ4464" s="230"/>
      <c r="AK4464" s="230"/>
      <c r="AL4464" s="230"/>
      <c r="AM4464" s="230"/>
      <c r="AN4464" s="230"/>
      <c r="AO4464" s="230"/>
      <c r="AP4464" s="230"/>
      <c r="AQ4464" s="230"/>
      <c r="AR4464" s="249"/>
      <c r="AS4464" s="230"/>
      <c r="AT4464" s="230"/>
      <c r="AU4464" s="230"/>
      <c r="AV4464" s="230"/>
      <c r="AW4464" s="230"/>
      <c r="AX4464" s="230"/>
      <c r="AY4464" s="230"/>
      <c r="AZ4464" s="230"/>
      <c r="BA4464" s="230"/>
      <c r="BB4464" s="230"/>
      <c r="BC4464" s="230"/>
      <c r="BD4464" s="230"/>
      <c r="BE4464" s="230"/>
      <c r="BF4464" s="230"/>
      <c r="BG4464" s="230"/>
      <c r="BH4464" s="230"/>
      <c r="BI4464" s="230"/>
      <c r="BJ4464" s="230"/>
      <c r="BK4464" s="230"/>
      <c r="BL4464" s="230"/>
      <c r="BM4464" s="230"/>
      <c r="BN4464" s="230"/>
      <c r="BO4464" s="230"/>
      <c r="BP4464" s="230"/>
      <c r="BQ4464" s="230"/>
      <c r="BR4464" s="230"/>
      <c r="BS4464" s="230"/>
      <c r="BT4464" s="230"/>
      <c r="BU4464" s="230"/>
      <c r="BV4464" s="230"/>
      <c r="BW4464" s="230"/>
      <c r="BX4464" s="230"/>
      <c r="BY4464" s="230"/>
      <c r="BZ4464" s="230"/>
      <c r="CA4464" s="230"/>
      <c r="CB4464" s="230"/>
      <c r="CC4464" s="230"/>
      <c r="CD4464" s="230"/>
      <c r="CE4464" s="230"/>
      <c r="CF4464" s="230"/>
      <c r="CG4464" s="230"/>
      <c r="CH4464" s="230"/>
      <c r="CI4464" s="230"/>
      <c r="CJ4464" s="230"/>
    </row>
    <row r="4465" spans="1:88" ht="14.25" customHeight="1">
      <c r="A4465" s="413"/>
      <c r="B4465" s="230"/>
      <c r="C4465" s="231"/>
      <c r="D4465" s="224"/>
      <c r="E4465" s="224"/>
      <c r="F4465" s="224"/>
      <c r="G4465" s="224"/>
      <c r="H4465" s="224"/>
      <c r="I4465" s="232"/>
      <c r="J4465" s="224"/>
      <c r="K4465" s="224"/>
      <c r="L4465" s="224"/>
      <c r="M4465" s="233"/>
      <c r="N4465" s="224"/>
      <c r="P4465" s="224"/>
      <c r="Q4465" s="225"/>
      <c r="R4465" s="154"/>
      <c r="S4465" s="154"/>
      <c r="T4465" s="154"/>
      <c r="U4465" s="236"/>
      <c r="V4465" s="225"/>
      <c r="W4465" s="246"/>
      <c r="X4465" s="230"/>
      <c r="Y4465" s="257"/>
      <c r="Z4465" s="249"/>
      <c r="AA4465" s="249"/>
      <c r="AB4465" s="230"/>
      <c r="AC4465" s="230"/>
      <c r="AD4465" s="230"/>
      <c r="AE4465" s="251"/>
      <c r="AF4465" s="246"/>
      <c r="AG4465" s="236"/>
      <c r="AH4465" s="253"/>
      <c r="AI4465" s="230"/>
      <c r="AJ4465" s="230"/>
      <c r="AK4465" s="230"/>
      <c r="AL4465" s="230"/>
      <c r="AM4465" s="230"/>
      <c r="AN4465" s="230"/>
      <c r="AO4465" s="230"/>
      <c r="AP4465" s="230"/>
      <c r="AQ4465" s="230"/>
      <c r="AR4465" s="249"/>
      <c r="AS4465" s="230"/>
      <c r="AT4465" s="230"/>
      <c r="AU4465" s="230"/>
      <c r="AV4465" s="230"/>
      <c r="AW4465" s="230"/>
      <c r="AX4465" s="230"/>
      <c r="AY4465" s="230"/>
      <c r="AZ4465" s="230"/>
      <c r="BA4465" s="230"/>
      <c r="BB4465" s="230"/>
      <c r="BC4465" s="230"/>
      <c r="BD4465" s="230"/>
      <c r="BE4465" s="230"/>
      <c r="BF4465" s="230"/>
      <c r="BG4465" s="230"/>
      <c r="BH4465" s="230"/>
      <c r="BI4465" s="230"/>
      <c r="BJ4465" s="230"/>
      <c r="BK4465" s="230"/>
      <c r="BL4465" s="230"/>
      <c r="BM4465" s="230"/>
      <c r="BN4465" s="230"/>
      <c r="BO4465" s="230"/>
      <c r="BP4465" s="230"/>
      <c r="BQ4465" s="230"/>
      <c r="BR4465" s="230"/>
      <c r="BS4465" s="230"/>
      <c r="BT4465" s="230"/>
      <c r="BU4465" s="230"/>
      <c r="BV4465" s="230"/>
      <c r="BW4465" s="230"/>
      <c r="BX4465" s="230"/>
      <c r="BY4465" s="230"/>
      <c r="BZ4465" s="230"/>
      <c r="CA4465" s="230"/>
      <c r="CB4465" s="230"/>
      <c r="CC4465" s="230"/>
      <c r="CD4465" s="230"/>
      <c r="CE4465" s="230"/>
      <c r="CF4465" s="230"/>
      <c r="CG4465" s="230"/>
      <c r="CH4465" s="230"/>
      <c r="CI4465" s="230"/>
      <c r="CJ4465" s="230"/>
    </row>
    <row r="4466" spans="1:88" ht="14.25" customHeight="1">
      <c r="A4466" s="413"/>
      <c r="B4466" s="230"/>
      <c r="C4466" s="231"/>
      <c r="D4466" s="224"/>
      <c r="E4466" s="224"/>
      <c r="F4466" s="224"/>
      <c r="G4466" s="224"/>
      <c r="H4466" s="224"/>
      <c r="I4466" s="232"/>
      <c r="J4466" s="224"/>
      <c r="K4466" s="224"/>
      <c r="L4466" s="224"/>
      <c r="M4466" s="233"/>
      <c r="N4466" s="224"/>
      <c r="P4466" s="224"/>
      <c r="Q4466" s="225"/>
      <c r="R4466" s="154"/>
      <c r="S4466" s="154"/>
      <c r="T4466" s="154"/>
      <c r="U4466" s="236"/>
      <c r="V4466" s="225"/>
      <c r="W4466" s="246"/>
      <c r="X4466" s="230"/>
      <c r="Y4466" s="257"/>
      <c r="Z4466" s="249"/>
      <c r="AA4466" s="249"/>
      <c r="AB4466" s="230"/>
      <c r="AC4466" s="230"/>
      <c r="AD4466" s="230"/>
      <c r="AE4466" s="251"/>
      <c r="AF4466" s="246"/>
      <c r="AG4466" s="236"/>
      <c r="AH4466" s="253"/>
      <c r="AI4466" s="230"/>
      <c r="AJ4466" s="230"/>
      <c r="AK4466" s="230"/>
      <c r="AL4466" s="230"/>
      <c r="AM4466" s="230"/>
      <c r="AN4466" s="230"/>
      <c r="AO4466" s="230"/>
      <c r="AP4466" s="230"/>
      <c r="AQ4466" s="230"/>
      <c r="AR4466" s="249"/>
      <c r="AS4466" s="230"/>
      <c r="AT4466" s="230"/>
      <c r="AU4466" s="230"/>
      <c r="AV4466" s="230"/>
      <c r="AW4466" s="230"/>
      <c r="AX4466" s="230"/>
      <c r="AY4466" s="230"/>
      <c r="AZ4466" s="230"/>
      <c r="BA4466" s="230"/>
      <c r="BB4466" s="230"/>
      <c r="BC4466" s="230"/>
      <c r="BD4466" s="230"/>
      <c r="BE4466" s="230"/>
      <c r="BF4466" s="230"/>
      <c r="BG4466" s="230"/>
      <c r="BH4466" s="230"/>
      <c r="BI4466" s="230"/>
      <c r="BJ4466" s="230"/>
      <c r="BK4466" s="230"/>
      <c r="BL4466" s="230"/>
      <c r="BM4466" s="230"/>
      <c r="BN4466" s="230"/>
      <c r="BO4466" s="230"/>
      <c r="BP4466" s="230"/>
      <c r="BQ4466" s="230"/>
      <c r="BR4466" s="230"/>
      <c r="BS4466" s="230"/>
      <c r="BT4466" s="230"/>
      <c r="BU4466" s="230"/>
      <c r="BV4466" s="230"/>
      <c r="BW4466" s="230"/>
      <c r="BX4466" s="230"/>
      <c r="BY4466" s="230"/>
      <c r="BZ4466" s="230"/>
      <c r="CA4466" s="230"/>
      <c r="CB4466" s="230"/>
      <c r="CC4466" s="230"/>
      <c r="CD4466" s="230"/>
      <c r="CE4466" s="230"/>
      <c r="CF4466" s="230"/>
      <c r="CG4466" s="230"/>
      <c r="CH4466" s="230"/>
      <c r="CI4466" s="230"/>
      <c r="CJ4466" s="230"/>
    </row>
    <row r="4467" spans="1:88" ht="14.25" customHeight="1">
      <c r="A4467" s="413"/>
      <c r="B4467" s="230"/>
      <c r="C4467" s="231"/>
      <c r="D4467" s="224"/>
      <c r="E4467" s="224"/>
      <c r="F4467" s="224"/>
      <c r="G4467" s="224"/>
      <c r="H4467" s="224"/>
      <c r="I4467" s="232"/>
      <c r="J4467" s="224"/>
      <c r="K4467" s="224"/>
      <c r="L4467" s="224"/>
      <c r="M4467" s="233"/>
      <c r="N4467" s="224"/>
      <c r="P4467" s="224"/>
      <c r="Q4467" s="225"/>
      <c r="R4467" s="154"/>
      <c r="S4467" s="154"/>
      <c r="T4467" s="154"/>
      <c r="U4467" s="236"/>
      <c r="V4467" s="225"/>
      <c r="W4467" s="246"/>
      <c r="X4467" s="230"/>
      <c r="Y4467" s="257"/>
      <c r="Z4467" s="249"/>
      <c r="AA4467" s="249"/>
      <c r="AB4467" s="230"/>
      <c r="AC4467" s="230"/>
      <c r="AD4467" s="230"/>
      <c r="AE4467" s="251"/>
      <c r="AF4467" s="246"/>
      <c r="AG4467" s="236"/>
      <c r="AH4467" s="253"/>
      <c r="AI4467" s="230"/>
      <c r="AJ4467" s="230"/>
      <c r="AK4467" s="230"/>
      <c r="AL4467" s="230"/>
      <c r="AM4467" s="230"/>
      <c r="AN4467" s="230"/>
      <c r="AO4467" s="230"/>
      <c r="AP4467" s="230"/>
      <c r="AQ4467" s="230"/>
      <c r="AR4467" s="249"/>
      <c r="AS4467" s="230"/>
      <c r="AT4467" s="230"/>
      <c r="AU4467" s="230"/>
      <c r="AV4467" s="230"/>
      <c r="AW4467" s="230"/>
      <c r="AX4467" s="230"/>
      <c r="AY4467" s="230"/>
      <c r="AZ4467" s="230"/>
      <c r="BA4467" s="230"/>
      <c r="BB4467" s="230"/>
      <c r="BC4467" s="230"/>
      <c r="BD4467" s="230"/>
      <c r="BE4467" s="230"/>
      <c r="BF4467" s="230"/>
      <c r="BG4467" s="230"/>
      <c r="BH4467" s="230"/>
      <c r="BI4467" s="230"/>
      <c r="BJ4467" s="230"/>
      <c r="BK4467" s="230"/>
      <c r="BL4467" s="230"/>
      <c r="BM4467" s="230"/>
      <c r="BN4467" s="230"/>
      <c r="BO4467" s="230"/>
      <c r="BP4467" s="230"/>
      <c r="BQ4467" s="230"/>
      <c r="BR4467" s="230"/>
      <c r="BS4467" s="230"/>
      <c r="BT4467" s="230"/>
      <c r="BU4467" s="230"/>
      <c r="BV4467" s="230"/>
      <c r="BW4467" s="230"/>
      <c r="BX4467" s="230"/>
      <c r="BY4467" s="230"/>
      <c r="BZ4467" s="230"/>
      <c r="CA4467" s="230"/>
      <c r="CB4467" s="230"/>
      <c r="CC4467" s="230"/>
      <c r="CD4467" s="230"/>
      <c r="CE4467" s="230"/>
      <c r="CF4467" s="230"/>
      <c r="CG4467" s="230"/>
      <c r="CH4467" s="230"/>
      <c r="CI4467" s="230"/>
      <c r="CJ4467" s="230"/>
    </row>
    <row r="4468" spans="1:88" ht="14.25" customHeight="1">
      <c r="A4468" s="413"/>
      <c r="B4468" s="230"/>
      <c r="C4468" s="231"/>
      <c r="D4468" s="224"/>
      <c r="E4468" s="224"/>
      <c r="F4468" s="224"/>
      <c r="G4468" s="224"/>
      <c r="H4468" s="224"/>
      <c r="I4468" s="232"/>
      <c r="J4468" s="224"/>
      <c r="K4468" s="224"/>
      <c r="L4468" s="224"/>
      <c r="M4468" s="233"/>
      <c r="N4468" s="224"/>
      <c r="P4468" s="224"/>
      <c r="Q4468" s="225"/>
      <c r="R4468" s="154"/>
      <c r="S4468" s="154"/>
      <c r="T4468" s="154"/>
      <c r="U4468" s="236"/>
      <c r="V4468" s="225"/>
      <c r="W4468" s="246"/>
      <c r="X4468" s="230"/>
      <c r="Y4468" s="257"/>
      <c r="Z4468" s="249"/>
      <c r="AA4468" s="249"/>
      <c r="AB4468" s="230"/>
      <c r="AC4468" s="230"/>
      <c r="AD4468" s="230"/>
      <c r="AE4468" s="251"/>
      <c r="AF4468" s="246"/>
      <c r="AG4468" s="236"/>
      <c r="AH4468" s="253"/>
      <c r="AI4468" s="230"/>
      <c r="AJ4468" s="230"/>
      <c r="AK4468" s="230"/>
      <c r="AL4468" s="230"/>
      <c r="AM4468" s="230"/>
      <c r="AN4468" s="230"/>
      <c r="AO4468" s="230"/>
      <c r="AP4468" s="230"/>
      <c r="AQ4468" s="230"/>
      <c r="AR4468" s="249"/>
      <c r="AS4468" s="230"/>
      <c r="AT4468" s="230"/>
      <c r="AU4468" s="230"/>
      <c r="AV4468" s="230"/>
      <c r="AW4468" s="230"/>
      <c r="AX4468" s="230"/>
      <c r="AY4468" s="230"/>
      <c r="AZ4468" s="230"/>
      <c r="BA4468" s="230"/>
      <c r="BB4468" s="230"/>
      <c r="BC4468" s="230"/>
      <c r="BD4468" s="230"/>
      <c r="BE4468" s="230"/>
      <c r="BF4468" s="230"/>
      <c r="BG4468" s="230"/>
      <c r="BH4468" s="230"/>
      <c r="BI4468" s="230"/>
      <c r="BJ4468" s="230"/>
      <c r="BK4468" s="230"/>
      <c r="BL4468" s="230"/>
      <c r="BM4468" s="230"/>
      <c r="BN4468" s="230"/>
      <c r="BO4468" s="230"/>
      <c r="BP4468" s="230"/>
      <c r="BQ4468" s="230"/>
      <c r="BR4468" s="230"/>
      <c r="BS4468" s="230"/>
      <c r="BT4468" s="230"/>
      <c r="BU4468" s="230"/>
      <c r="BV4468" s="230"/>
      <c r="BW4468" s="230"/>
      <c r="BX4468" s="230"/>
      <c r="BY4468" s="230"/>
      <c r="BZ4468" s="230"/>
      <c r="CA4468" s="230"/>
      <c r="CB4468" s="230"/>
      <c r="CC4468" s="230"/>
      <c r="CD4468" s="230"/>
      <c r="CE4468" s="230"/>
      <c r="CF4468" s="230"/>
      <c r="CG4468" s="230"/>
      <c r="CH4468" s="230"/>
      <c r="CI4468" s="230"/>
      <c r="CJ4468" s="230"/>
    </row>
    <row r="4469" spans="1:88" ht="14.25" customHeight="1">
      <c r="A4469" s="413"/>
      <c r="B4469" s="230"/>
      <c r="C4469" s="231"/>
      <c r="D4469" s="224"/>
      <c r="E4469" s="224"/>
      <c r="F4469" s="224"/>
      <c r="G4469" s="224"/>
      <c r="H4469" s="224"/>
      <c r="I4469" s="232"/>
      <c r="J4469" s="224"/>
      <c r="K4469" s="224"/>
      <c r="L4469" s="224"/>
      <c r="M4469" s="233"/>
      <c r="N4469" s="224"/>
      <c r="P4469" s="224"/>
      <c r="Q4469" s="225"/>
      <c r="R4469" s="154"/>
      <c r="S4469" s="154"/>
      <c r="T4469" s="154"/>
      <c r="U4469" s="236"/>
      <c r="V4469" s="225"/>
      <c r="W4469" s="246"/>
      <c r="X4469" s="230"/>
      <c r="Y4469" s="257"/>
      <c r="Z4469" s="249"/>
      <c r="AA4469" s="249"/>
      <c r="AB4469" s="230"/>
      <c r="AC4469" s="230"/>
      <c r="AD4469" s="230"/>
      <c r="AE4469" s="251"/>
      <c r="AF4469" s="246"/>
      <c r="AG4469" s="236"/>
      <c r="AH4469" s="253"/>
      <c r="AI4469" s="230"/>
      <c r="AJ4469" s="230"/>
      <c r="AK4469" s="230"/>
      <c r="AL4469" s="230"/>
      <c r="AM4469" s="230"/>
      <c r="AN4469" s="230"/>
      <c r="AO4469" s="230"/>
      <c r="AP4469" s="230"/>
      <c r="AQ4469" s="230"/>
      <c r="AR4469" s="249"/>
      <c r="AS4469" s="230"/>
      <c r="AT4469" s="230"/>
      <c r="AU4469" s="230"/>
      <c r="AV4469" s="230"/>
      <c r="AW4469" s="230"/>
      <c r="AX4469" s="230"/>
      <c r="AY4469" s="230"/>
      <c r="AZ4469" s="230"/>
      <c r="BA4469" s="230"/>
      <c r="BB4469" s="230"/>
      <c r="BC4469" s="230"/>
      <c r="BD4469" s="230"/>
      <c r="BE4469" s="230"/>
      <c r="BF4469" s="230"/>
      <c r="BG4469" s="230"/>
      <c r="BH4469" s="230"/>
      <c r="BI4469" s="230"/>
      <c r="BJ4469" s="230"/>
      <c r="BK4469" s="230"/>
      <c r="BL4469" s="230"/>
      <c r="BM4469" s="230"/>
      <c r="BN4469" s="230"/>
      <c r="BO4469" s="230"/>
      <c r="BP4469" s="230"/>
      <c r="BQ4469" s="230"/>
      <c r="BR4469" s="230"/>
      <c r="BS4469" s="230"/>
      <c r="BT4469" s="230"/>
      <c r="BU4469" s="230"/>
      <c r="BV4469" s="230"/>
      <c r="BW4469" s="230"/>
      <c r="BX4469" s="230"/>
      <c r="BY4469" s="230"/>
      <c r="BZ4469" s="230"/>
      <c r="CA4469" s="230"/>
      <c r="CB4469" s="230"/>
      <c r="CC4469" s="230"/>
      <c r="CD4469" s="230"/>
      <c r="CE4469" s="230"/>
      <c r="CF4469" s="230"/>
      <c r="CG4469" s="230"/>
      <c r="CH4469" s="230"/>
      <c r="CI4469" s="230"/>
      <c r="CJ4469" s="230"/>
    </row>
    <row r="4470" spans="1:88" ht="14.25" customHeight="1">
      <c r="A4470" s="413"/>
      <c r="B4470" s="230"/>
      <c r="C4470" s="231"/>
      <c r="D4470" s="224"/>
      <c r="E4470" s="224"/>
      <c r="F4470" s="224"/>
      <c r="G4470" s="224"/>
      <c r="H4470" s="224"/>
      <c r="I4470" s="232"/>
      <c r="J4470" s="224"/>
      <c r="K4470" s="224"/>
      <c r="L4470" s="224"/>
      <c r="M4470" s="233"/>
      <c r="N4470" s="224"/>
      <c r="P4470" s="224"/>
      <c r="Q4470" s="225"/>
      <c r="R4470" s="154"/>
      <c r="S4470" s="154"/>
      <c r="T4470" s="154"/>
      <c r="U4470" s="236"/>
      <c r="V4470" s="225"/>
      <c r="W4470" s="246"/>
      <c r="X4470" s="230"/>
      <c r="Y4470" s="257"/>
      <c r="Z4470" s="249"/>
      <c r="AA4470" s="249"/>
      <c r="AB4470" s="230"/>
      <c r="AC4470" s="230"/>
      <c r="AD4470" s="230"/>
      <c r="AE4470" s="251"/>
      <c r="AF4470" s="246"/>
      <c r="AG4470" s="236"/>
      <c r="AH4470" s="253"/>
      <c r="AI4470" s="230"/>
      <c r="AJ4470" s="230"/>
      <c r="AK4470" s="230"/>
      <c r="AL4470" s="230"/>
      <c r="AM4470" s="230"/>
      <c r="AN4470" s="230"/>
      <c r="AO4470" s="230"/>
      <c r="AP4470" s="230"/>
      <c r="AQ4470" s="230"/>
      <c r="AR4470" s="249"/>
      <c r="AS4470" s="230"/>
      <c r="AT4470" s="230"/>
      <c r="AU4470" s="230"/>
      <c r="AV4470" s="230"/>
      <c r="AW4470" s="230"/>
      <c r="AX4470" s="230"/>
      <c r="AY4470" s="230"/>
      <c r="AZ4470" s="230"/>
      <c r="BA4470" s="230"/>
      <c r="BB4470" s="230"/>
      <c r="BC4470" s="230"/>
      <c r="BD4470" s="230"/>
      <c r="BE4470" s="230"/>
      <c r="BF4470" s="230"/>
      <c r="BG4470" s="230"/>
      <c r="BH4470" s="230"/>
      <c r="BI4470" s="230"/>
      <c r="BJ4470" s="230"/>
      <c r="BK4470" s="230"/>
      <c r="BL4470" s="230"/>
      <c r="BM4470" s="230"/>
      <c r="BN4470" s="230"/>
      <c r="BO4470" s="230"/>
      <c r="BP4470" s="230"/>
      <c r="BQ4470" s="230"/>
      <c r="BR4470" s="230"/>
      <c r="BS4470" s="230"/>
      <c r="BT4470" s="230"/>
      <c r="BU4470" s="230"/>
      <c r="BV4470" s="230"/>
      <c r="BW4470" s="230"/>
      <c r="BX4470" s="230"/>
      <c r="BY4470" s="230"/>
      <c r="BZ4470" s="230"/>
      <c r="CA4470" s="230"/>
      <c r="CB4470" s="230"/>
      <c r="CC4470" s="230"/>
      <c r="CD4470" s="230"/>
      <c r="CE4470" s="230"/>
      <c r="CF4470" s="230"/>
      <c r="CG4470" s="230"/>
      <c r="CH4470" s="230"/>
      <c r="CI4470" s="230"/>
      <c r="CJ4470" s="230"/>
    </row>
    <row r="4471" spans="1:88" ht="14.25" customHeight="1">
      <c r="A4471" s="413"/>
      <c r="B4471" s="230"/>
      <c r="C4471" s="231"/>
      <c r="D4471" s="224"/>
      <c r="E4471" s="224"/>
      <c r="F4471" s="224"/>
      <c r="G4471" s="224"/>
      <c r="H4471" s="224"/>
      <c r="I4471" s="232"/>
      <c r="J4471" s="224"/>
      <c r="K4471" s="224"/>
      <c r="L4471" s="224"/>
      <c r="M4471" s="233"/>
      <c r="N4471" s="224"/>
      <c r="P4471" s="224"/>
      <c r="Q4471" s="225"/>
      <c r="R4471" s="154"/>
      <c r="S4471" s="154"/>
      <c r="T4471" s="154"/>
      <c r="U4471" s="236"/>
      <c r="V4471" s="225"/>
      <c r="W4471" s="246"/>
      <c r="X4471" s="230"/>
      <c r="Y4471" s="257"/>
      <c r="Z4471" s="249"/>
      <c r="AA4471" s="249"/>
      <c r="AB4471" s="230"/>
      <c r="AC4471" s="230"/>
      <c r="AD4471" s="230"/>
      <c r="AE4471" s="251"/>
      <c r="AF4471" s="246"/>
      <c r="AG4471" s="236"/>
      <c r="AH4471" s="253"/>
      <c r="AI4471" s="230"/>
      <c r="AJ4471" s="230"/>
      <c r="AK4471" s="230"/>
      <c r="AL4471" s="230"/>
      <c r="AM4471" s="230"/>
      <c r="AN4471" s="230"/>
      <c r="AO4471" s="230"/>
      <c r="AP4471" s="230"/>
      <c r="AQ4471" s="230"/>
      <c r="AR4471" s="249"/>
      <c r="AS4471" s="230"/>
      <c r="AT4471" s="230"/>
      <c r="AU4471" s="230"/>
      <c r="AV4471" s="230"/>
      <c r="AW4471" s="230"/>
      <c r="AX4471" s="230"/>
      <c r="AY4471" s="230"/>
      <c r="AZ4471" s="230"/>
      <c r="BA4471" s="230"/>
      <c r="BB4471" s="230"/>
      <c r="BC4471" s="230"/>
      <c r="BD4471" s="230"/>
      <c r="BE4471" s="230"/>
      <c r="BF4471" s="230"/>
      <c r="BG4471" s="230"/>
      <c r="BH4471" s="230"/>
      <c r="BI4471" s="230"/>
      <c r="BJ4471" s="230"/>
      <c r="BK4471" s="230"/>
      <c r="BL4471" s="230"/>
      <c r="BM4471" s="230"/>
      <c r="BN4471" s="230"/>
      <c r="BO4471" s="230"/>
      <c r="BP4471" s="230"/>
      <c r="BQ4471" s="230"/>
      <c r="BR4471" s="230"/>
      <c r="BS4471" s="230"/>
      <c r="BT4471" s="230"/>
      <c r="BU4471" s="230"/>
      <c r="BV4471" s="230"/>
      <c r="BW4471" s="230"/>
      <c r="BX4471" s="230"/>
      <c r="BY4471" s="230"/>
      <c r="BZ4471" s="230"/>
      <c r="CA4471" s="230"/>
      <c r="CB4471" s="230"/>
      <c r="CC4471" s="230"/>
      <c r="CD4471" s="230"/>
      <c r="CE4471" s="230"/>
      <c r="CF4471" s="230"/>
      <c r="CG4471" s="230"/>
      <c r="CH4471" s="230"/>
      <c r="CI4471" s="230"/>
      <c r="CJ4471" s="230"/>
    </row>
    <row r="4472" spans="1:88" ht="14.25" customHeight="1">
      <c r="A4472" s="413"/>
      <c r="B4472" s="230"/>
      <c r="C4472" s="231"/>
      <c r="D4472" s="224"/>
      <c r="E4472" s="224"/>
      <c r="F4472" s="224"/>
      <c r="G4472" s="224"/>
      <c r="H4472" s="224"/>
      <c r="I4472" s="232"/>
      <c r="J4472" s="224"/>
      <c r="K4472" s="224"/>
      <c r="L4472" s="224"/>
      <c r="M4472" s="233"/>
      <c r="N4472" s="224"/>
      <c r="P4472" s="224"/>
      <c r="Q4472" s="225"/>
      <c r="R4472" s="154"/>
      <c r="S4472" s="154"/>
      <c r="T4472" s="154"/>
      <c r="U4472" s="236"/>
      <c r="V4472" s="225"/>
      <c r="W4472" s="246"/>
      <c r="X4472" s="230"/>
      <c r="Y4472" s="257"/>
      <c r="Z4472" s="249"/>
      <c r="AA4472" s="249"/>
      <c r="AB4472" s="230"/>
      <c r="AC4472" s="230"/>
      <c r="AD4472" s="230"/>
      <c r="AE4472" s="251"/>
      <c r="AF4472" s="246"/>
      <c r="AG4472" s="236"/>
      <c r="AH4472" s="253"/>
      <c r="AI4472" s="230"/>
      <c r="AJ4472" s="230"/>
      <c r="AK4472" s="230"/>
      <c r="AL4472" s="230"/>
      <c r="AM4472" s="230"/>
      <c r="AN4472" s="230"/>
      <c r="AO4472" s="230"/>
      <c r="AP4472" s="230"/>
      <c r="AQ4472" s="230"/>
      <c r="AR4472" s="249"/>
      <c r="AS4472" s="230"/>
      <c r="AT4472" s="230"/>
      <c r="AU4472" s="230"/>
      <c r="AV4472" s="230"/>
      <c r="AW4472" s="230"/>
      <c r="AX4472" s="230"/>
      <c r="AY4472" s="230"/>
      <c r="AZ4472" s="230"/>
      <c r="BA4472" s="230"/>
      <c r="BB4472" s="230"/>
      <c r="BC4472" s="230"/>
      <c r="BD4472" s="230"/>
      <c r="BE4472" s="230"/>
      <c r="BF4472" s="230"/>
      <c r="BG4472" s="230"/>
      <c r="BH4472" s="230"/>
      <c r="BI4472" s="230"/>
      <c r="BJ4472" s="230"/>
      <c r="BK4472" s="230"/>
      <c r="BL4472" s="230"/>
      <c r="BM4472" s="230"/>
      <c r="BN4472" s="230"/>
      <c r="BO4472" s="230"/>
      <c r="BP4472" s="230"/>
      <c r="BQ4472" s="230"/>
      <c r="BR4472" s="230"/>
      <c r="BS4472" s="230"/>
      <c r="BT4472" s="230"/>
      <c r="BU4472" s="230"/>
      <c r="BV4472" s="230"/>
      <c r="BW4472" s="230"/>
      <c r="BX4472" s="230"/>
      <c r="BY4472" s="230"/>
      <c r="BZ4472" s="230"/>
      <c r="CA4472" s="230"/>
      <c r="CB4472" s="230"/>
      <c r="CC4472" s="230"/>
      <c r="CD4472" s="230"/>
      <c r="CE4472" s="230"/>
      <c r="CF4472" s="230"/>
      <c r="CG4472" s="230"/>
      <c r="CH4472" s="230"/>
      <c r="CI4472" s="230"/>
      <c r="CJ4472" s="230"/>
    </row>
    <row r="4473" spans="1:88" ht="14.25" customHeight="1">
      <c r="A4473" s="413"/>
      <c r="B4473" s="230"/>
      <c r="C4473" s="231"/>
      <c r="D4473" s="224"/>
      <c r="E4473" s="224"/>
      <c r="F4473" s="224"/>
      <c r="G4473" s="224"/>
      <c r="H4473" s="224"/>
      <c r="I4473" s="232"/>
      <c r="J4473" s="224"/>
      <c r="K4473" s="224"/>
      <c r="L4473" s="224"/>
      <c r="M4473" s="233"/>
      <c r="N4473" s="224"/>
      <c r="P4473" s="224"/>
      <c r="Q4473" s="225"/>
      <c r="R4473" s="154"/>
      <c r="S4473" s="154"/>
      <c r="T4473" s="154"/>
      <c r="U4473" s="236"/>
      <c r="V4473" s="225"/>
      <c r="W4473" s="246"/>
      <c r="X4473" s="230"/>
      <c r="Y4473" s="257"/>
      <c r="Z4473" s="249"/>
      <c r="AA4473" s="249"/>
      <c r="AB4473" s="230"/>
      <c r="AC4473" s="230"/>
      <c r="AD4473" s="230"/>
      <c r="AE4473" s="251"/>
      <c r="AF4473" s="246"/>
      <c r="AG4473" s="236"/>
      <c r="AH4473" s="253"/>
      <c r="AI4473" s="230"/>
      <c r="AJ4473" s="230"/>
      <c r="AK4473" s="230"/>
      <c r="AL4473" s="230"/>
      <c r="AM4473" s="230"/>
      <c r="AN4473" s="230"/>
      <c r="AO4473" s="230"/>
      <c r="AP4473" s="230"/>
      <c r="AQ4473" s="230"/>
      <c r="AR4473" s="249"/>
      <c r="AS4473" s="230"/>
      <c r="AT4473" s="230"/>
      <c r="AU4473" s="230"/>
      <c r="AV4473" s="230"/>
      <c r="AW4473" s="230"/>
      <c r="AX4473" s="230"/>
      <c r="AY4473" s="230"/>
      <c r="AZ4473" s="230"/>
      <c r="BA4473" s="230"/>
      <c r="BB4473" s="230"/>
      <c r="BC4473" s="230"/>
      <c r="BD4473" s="230"/>
      <c r="BE4473" s="230"/>
      <c r="BF4473" s="230"/>
      <c r="BG4473" s="230"/>
      <c r="BH4473" s="230"/>
      <c r="BI4473" s="230"/>
      <c r="BJ4473" s="230"/>
      <c r="BK4473" s="230"/>
      <c r="BL4473" s="230"/>
      <c r="BM4473" s="230"/>
      <c r="BN4473" s="230"/>
      <c r="BO4473" s="230"/>
      <c r="BP4473" s="230"/>
      <c r="BQ4473" s="230"/>
      <c r="BR4473" s="230"/>
      <c r="BS4473" s="230"/>
      <c r="BT4473" s="230"/>
      <c r="BU4473" s="230"/>
      <c r="BV4473" s="230"/>
      <c r="BW4473" s="230"/>
      <c r="BX4473" s="230"/>
      <c r="BY4473" s="230"/>
      <c r="BZ4473" s="230"/>
      <c r="CA4473" s="230"/>
      <c r="CB4473" s="230"/>
      <c r="CC4473" s="230"/>
      <c r="CD4473" s="230"/>
      <c r="CE4473" s="230"/>
      <c r="CF4473" s="230"/>
      <c r="CG4473" s="230"/>
      <c r="CH4473" s="230"/>
      <c r="CI4473" s="230"/>
      <c r="CJ4473" s="230"/>
    </row>
    <row r="4474" spans="1:88" ht="14.25" customHeight="1">
      <c r="A4474" s="413"/>
      <c r="B4474" s="230"/>
      <c r="C4474" s="231"/>
      <c r="D4474" s="224"/>
      <c r="E4474" s="224"/>
      <c r="F4474" s="224"/>
      <c r="G4474" s="224"/>
      <c r="H4474" s="224"/>
      <c r="I4474" s="232"/>
      <c r="J4474" s="224"/>
      <c r="K4474" s="224"/>
      <c r="L4474" s="224"/>
      <c r="M4474" s="233"/>
      <c r="N4474" s="224"/>
      <c r="P4474" s="224"/>
      <c r="Q4474" s="225"/>
      <c r="R4474" s="154"/>
      <c r="S4474" s="154"/>
      <c r="T4474" s="154"/>
      <c r="U4474" s="236"/>
      <c r="V4474" s="225"/>
      <c r="W4474" s="246"/>
      <c r="X4474" s="230"/>
      <c r="Y4474" s="257"/>
      <c r="Z4474" s="249"/>
      <c r="AA4474" s="249"/>
      <c r="AB4474" s="230"/>
      <c r="AC4474" s="230"/>
      <c r="AD4474" s="230"/>
      <c r="AE4474" s="251"/>
      <c r="AF4474" s="246"/>
      <c r="AG4474" s="236"/>
      <c r="AH4474" s="253"/>
      <c r="AI4474" s="230"/>
      <c r="AJ4474" s="230"/>
      <c r="AK4474" s="230"/>
      <c r="AL4474" s="230"/>
      <c r="AM4474" s="230"/>
      <c r="AN4474" s="230"/>
      <c r="AO4474" s="230"/>
      <c r="AP4474" s="230"/>
      <c r="AQ4474" s="230"/>
      <c r="AR4474" s="249"/>
      <c r="AS4474" s="230"/>
      <c r="AT4474" s="230"/>
      <c r="AU4474" s="230"/>
      <c r="AV4474" s="230"/>
      <c r="AW4474" s="230"/>
      <c r="AX4474" s="230"/>
      <c r="AY4474" s="230"/>
      <c r="AZ4474" s="230"/>
      <c r="BA4474" s="230"/>
      <c r="BB4474" s="230"/>
      <c r="BC4474" s="230"/>
      <c r="BD4474" s="230"/>
      <c r="BE4474" s="230"/>
      <c r="BF4474" s="230"/>
      <c r="BG4474" s="230"/>
      <c r="BH4474" s="230"/>
      <c r="BI4474" s="230"/>
      <c r="BJ4474" s="230"/>
      <c r="BK4474" s="230"/>
      <c r="BL4474" s="230"/>
      <c r="BM4474" s="230"/>
      <c r="BN4474" s="230"/>
      <c r="BO4474" s="230"/>
      <c r="BP4474" s="230"/>
      <c r="BQ4474" s="230"/>
      <c r="BR4474" s="230"/>
      <c r="BS4474" s="230"/>
      <c r="BT4474" s="230"/>
      <c r="BU4474" s="230"/>
      <c r="BV4474" s="230"/>
      <c r="BW4474" s="230"/>
      <c r="BX4474" s="230"/>
      <c r="BY4474" s="230"/>
      <c r="BZ4474" s="230"/>
      <c r="CA4474" s="230"/>
      <c r="CB4474" s="230"/>
      <c r="CC4474" s="230"/>
      <c r="CD4474" s="230"/>
      <c r="CE4474" s="230"/>
      <c r="CF4474" s="230"/>
      <c r="CG4474" s="230"/>
      <c r="CH4474" s="230"/>
      <c r="CI4474" s="230"/>
      <c r="CJ4474" s="230"/>
    </row>
    <row r="4475" spans="1:88" ht="14.25" customHeight="1">
      <c r="A4475" s="413"/>
      <c r="B4475" s="230"/>
      <c r="C4475" s="231"/>
      <c r="D4475" s="224"/>
      <c r="E4475" s="224"/>
      <c r="F4475" s="224"/>
      <c r="G4475" s="224"/>
      <c r="H4475" s="224"/>
      <c r="I4475" s="232"/>
      <c r="J4475" s="224"/>
      <c r="K4475" s="224"/>
      <c r="L4475" s="224"/>
      <c r="M4475" s="233"/>
      <c r="N4475" s="224"/>
      <c r="P4475" s="224"/>
      <c r="Q4475" s="225"/>
      <c r="R4475" s="154"/>
      <c r="S4475" s="154"/>
      <c r="T4475" s="154"/>
      <c r="U4475" s="236"/>
      <c r="V4475" s="225"/>
      <c r="W4475" s="246"/>
      <c r="X4475" s="230"/>
      <c r="Y4475" s="257"/>
      <c r="Z4475" s="249"/>
      <c r="AA4475" s="249"/>
      <c r="AB4475" s="230"/>
      <c r="AC4475" s="230"/>
      <c r="AD4475" s="230"/>
      <c r="AE4475" s="251"/>
      <c r="AF4475" s="246"/>
      <c r="AG4475" s="236"/>
      <c r="AH4475" s="253"/>
      <c r="AI4475" s="230"/>
      <c r="AJ4475" s="230"/>
      <c r="AK4475" s="230"/>
      <c r="AL4475" s="230"/>
      <c r="AM4475" s="230"/>
      <c r="AN4475" s="230"/>
      <c r="AO4475" s="230"/>
      <c r="AP4475" s="230"/>
      <c r="AQ4475" s="230"/>
      <c r="AR4475" s="249"/>
      <c r="AS4475" s="230"/>
      <c r="AT4475" s="230"/>
      <c r="AU4475" s="230"/>
      <c r="AV4475" s="230"/>
      <c r="AW4475" s="230"/>
      <c r="AX4475" s="230"/>
      <c r="AY4475" s="230"/>
      <c r="AZ4475" s="230"/>
      <c r="BA4475" s="230"/>
      <c r="BB4475" s="230"/>
      <c r="BC4475" s="230"/>
      <c r="BD4475" s="230"/>
      <c r="BE4475" s="230"/>
      <c r="BF4475" s="230"/>
      <c r="BG4475" s="230"/>
      <c r="BH4475" s="230"/>
      <c r="BI4475" s="230"/>
      <c r="BJ4475" s="230"/>
      <c r="BK4475" s="230"/>
      <c r="BL4475" s="230"/>
      <c r="BM4475" s="230"/>
      <c r="BN4475" s="230"/>
      <c r="BO4475" s="230"/>
      <c r="BP4475" s="230"/>
      <c r="BQ4475" s="230"/>
      <c r="BR4475" s="230"/>
      <c r="BS4475" s="230"/>
      <c r="BT4475" s="230"/>
      <c r="BU4475" s="230"/>
      <c r="BV4475" s="230"/>
      <c r="BW4475" s="230"/>
      <c r="BX4475" s="230"/>
      <c r="BY4475" s="230"/>
      <c r="BZ4475" s="230"/>
      <c r="CA4475" s="230"/>
      <c r="CB4475" s="230"/>
      <c r="CC4475" s="230"/>
      <c r="CD4475" s="230"/>
      <c r="CE4475" s="230"/>
      <c r="CF4475" s="230"/>
      <c r="CG4475" s="230"/>
      <c r="CH4475" s="230"/>
      <c r="CI4475" s="230"/>
      <c r="CJ4475" s="230"/>
    </row>
    <row r="4476" spans="1:88" ht="14.25" customHeight="1">
      <c r="A4476" s="413"/>
      <c r="B4476" s="230"/>
      <c r="C4476" s="231"/>
      <c r="D4476" s="224"/>
      <c r="E4476" s="224"/>
      <c r="F4476" s="224"/>
      <c r="G4476" s="224"/>
      <c r="H4476" s="224"/>
      <c r="I4476" s="232"/>
      <c r="J4476" s="224"/>
      <c r="K4476" s="224"/>
      <c r="L4476" s="224"/>
      <c r="M4476" s="233"/>
      <c r="N4476" s="224"/>
      <c r="P4476" s="224"/>
      <c r="Q4476" s="225"/>
      <c r="R4476" s="154"/>
      <c r="S4476" s="154"/>
      <c r="T4476" s="154"/>
      <c r="U4476" s="236"/>
      <c r="V4476" s="225"/>
      <c r="W4476" s="246"/>
      <c r="X4476" s="230"/>
      <c r="Y4476" s="257"/>
      <c r="Z4476" s="249"/>
      <c r="AA4476" s="249"/>
      <c r="AB4476" s="230"/>
      <c r="AC4476" s="230"/>
      <c r="AD4476" s="230"/>
      <c r="AE4476" s="251"/>
      <c r="AF4476" s="246"/>
      <c r="AG4476" s="236"/>
      <c r="AH4476" s="253"/>
      <c r="AI4476" s="230"/>
      <c r="AJ4476" s="230"/>
      <c r="AK4476" s="230"/>
      <c r="AL4476" s="230"/>
      <c r="AM4476" s="230"/>
      <c r="AN4476" s="230"/>
      <c r="AO4476" s="230"/>
      <c r="AP4476" s="230"/>
      <c r="AQ4476" s="230"/>
      <c r="AR4476" s="249"/>
      <c r="AS4476" s="230"/>
      <c r="AT4476" s="230"/>
      <c r="AU4476" s="230"/>
      <c r="AV4476" s="230"/>
      <c r="AW4476" s="230"/>
      <c r="AX4476" s="230"/>
      <c r="AY4476" s="230"/>
      <c r="AZ4476" s="230"/>
      <c r="BA4476" s="230"/>
      <c r="BB4476" s="230"/>
      <c r="BC4476" s="230"/>
      <c r="BD4476" s="230"/>
      <c r="BE4476" s="230"/>
      <c r="BF4476" s="230"/>
      <c r="BG4476" s="230"/>
      <c r="BH4476" s="230"/>
      <c r="BI4476" s="230"/>
      <c r="BJ4476" s="230"/>
      <c r="BK4476" s="230"/>
      <c r="BL4476" s="230"/>
      <c r="BM4476" s="230"/>
      <c r="BN4476" s="230"/>
      <c r="BO4476" s="230"/>
      <c r="BP4476" s="230"/>
      <c r="BQ4476" s="230"/>
      <c r="BR4476" s="230"/>
      <c r="BS4476" s="230"/>
      <c r="BT4476" s="230"/>
      <c r="BU4476" s="230"/>
      <c r="BV4476" s="230"/>
      <c r="BW4476" s="230"/>
      <c r="BX4476" s="230"/>
      <c r="BY4476" s="230"/>
      <c r="BZ4476" s="230"/>
      <c r="CA4476" s="230"/>
      <c r="CB4476" s="230"/>
      <c r="CC4476" s="230"/>
      <c r="CD4476" s="230"/>
      <c r="CE4476" s="230"/>
      <c r="CF4476" s="230"/>
      <c r="CG4476" s="230"/>
      <c r="CH4476" s="230"/>
      <c r="CI4476" s="230"/>
      <c r="CJ4476" s="230"/>
    </row>
    <row r="4477" spans="1:88" ht="14.25" customHeight="1">
      <c r="A4477" s="413"/>
      <c r="B4477" s="230"/>
      <c r="C4477" s="231"/>
      <c r="D4477" s="224"/>
      <c r="E4477" s="224"/>
      <c r="F4477" s="224"/>
      <c r="G4477" s="224"/>
      <c r="H4477" s="224"/>
      <c r="I4477" s="232"/>
      <c r="J4477" s="224"/>
      <c r="K4477" s="224"/>
      <c r="L4477" s="224"/>
      <c r="M4477" s="233"/>
      <c r="N4477" s="224"/>
      <c r="P4477" s="224"/>
      <c r="Q4477" s="225"/>
      <c r="R4477" s="154"/>
      <c r="S4477" s="154"/>
      <c r="T4477" s="154"/>
      <c r="U4477" s="236"/>
      <c r="V4477" s="225"/>
      <c r="W4477" s="246"/>
      <c r="X4477" s="230"/>
      <c r="Y4477" s="257"/>
      <c r="Z4477" s="249"/>
      <c r="AA4477" s="249"/>
      <c r="AB4477" s="230"/>
      <c r="AC4477" s="230"/>
      <c r="AD4477" s="230"/>
      <c r="AE4477" s="251"/>
      <c r="AF4477" s="246"/>
      <c r="AG4477" s="236"/>
      <c r="AH4477" s="253"/>
      <c r="AI4477" s="230"/>
      <c r="AJ4477" s="230"/>
      <c r="AK4477" s="230"/>
      <c r="AL4477" s="230"/>
      <c r="AM4477" s="230"/>
      <c r="AN4477" s="230"/>
      <c r="AO4477" s="230"/>
      <c r="AP4477" s="230"/>
      <c r="AQ4477" s="230"/>
      <c r="AR4477" s="249"/>
      <c r="AS4477" s="230"/>
      <c r="AT4477" s="230"/>
      <c r="AU4477" s="230"/>
      <c r="AV4477" s="230"/>
      <c r="AW4477" s="230"/>
      <c r="AX4477" s="230"/>
      <c r="AY4477" s="230"/>
      <c r="AZ4477" s="230"/>
      <c r="BA4477" s="230"/>
      <c r="BB4477" s="230"/>
      <c r="BC4477" s="230"/>
      <c r="BD4477" s="230"/>
      <c r="BE4477" s="230"/>
      <c r="BF4477" s="230"/>
      <c r="BG4477" s="230"/>
      <c r="BH4477" s="230"/>
      <c r="BI4477" s="230"/>
      <c r="BJ4477" s="230"/>
      <c r="BK4477" s="230"/>
      <c r="BL4477" s="230"/>
      <c r="BM4477" s="230"/>
      <c r="BN4477" s="230"/>
      <c r="BO4477" s="230"/>
      <c r="BP4477" s="230"/>
      <c r="BQ4477" s="230"/>
      <c r="BR4477" s="230"/>
      <c r="BS4477" s="230"/>
      <c r="BT4477" s="230"/>
      <c r="BU4477" s="230"/>
      <c r="BV4477" s="230"/>
      <c r="BW4477" s="230"/>
      <c r="BX4477" s="230"/>
      <c r="BY4477" s="230"/>
      <c r="BZ4477" s="230"/>
      <c r="CA4477" s="230"/>
      <c r="CB4477" s="230"/>
      <c r="CC4477" s="230"/>
      <c r="CD4477" s="230"/>
      <c r="CE4477" s="230"/>
      <c r="CF4477" s="230"/>
      <c r="CG4477" s="230"/>
      <c r="CH4477" s="230"/>
      <c r="CI4477" s="230"/>
      <c r="CJ4477" s="230"/>
    </row>
    <row r="4478" spans="1:88" ht="14.25" customHeight="1">
      <c r="A4478" s="413"/>
      <c r="B4478" s="230"/>
      <c r="C4478" s="231"/>
      <c r="D4478" s="224"/>
      <c r="E4478" s="224"/>
      <c r="F4478" s="224"/>
      <c r="G4478" s="224"/>
      <c r="H4478" s="224"/>
      <c r="I4478" s="232"/>
      <c r="J4478" s="224"/>
      <c r="K4478" s="224"/>
      <c r="L4478" s="224"/>
      <c r="M4478" s="233"/>
      <c r="N4478" s="224"/>
      <c r="P4478" s="224"/>
      <c r="Q4478" s="225"/>
      <c r="R4478" s="154"/>
      <c r="S4478" s="154"/>
      <c r="T4478" s="154"/>
      <c r="U4478" s="236"/>
      <c r="V4478" s="225"/>
      <c r="W4478" s="246"/>
      <c r="X4478" s="230"/>
      <c r="Y4478" s="257"/>
      <c r="Z4478" s="249"/>
      <c r="AA4478" s="249"/>
      <c r="AB4478" s="230"/>
      <c r="AC4478" s="230"/>
      <c r="AD4478" s="230"/>
      <c r="AE4478" s="251"/>
      <c r="AF4478" s="246"/>
      <c r="AG4478" s="236"/>
      <c r="AH4478" s="253"/>
      <c r="AI4478" s="230"/>
      <c r="AJ4478" s="230"/>
      <c r="AK4478" s="230"/>
      <c r="AL4478" s="230"/>
      <c r="AM4478" s="230"/>
      <c r="AN4478" s="230"/>
      <c r="AO4478" s="230"/>
      <c r="AP4478" s="230"/>
      <c r="AQ4478" s="230"/>
      <c r="AR4478" s="249"/>
      <c r="AS4478" s="230"/>
      <c r="AT4478" s="230"/>
      <c r="AU4478" s="230"/>
      <c r="AV4478" s="230"/>
      <c r="AW4478" s="230"/>
      <c r="AX4478" s="230"/>
      <c r="AY4478" s="230"/>
      <c r="AZ4478" s="230"/>
      <c r="BA4478" s="230"/>
      <c r="BB4478" s="230"/>
      <c r="BC4478" s="230"/>
      <c r="BD4478" s="230"/>
      <c r="BE4478" s="230"/>
      <c r="BF4478" s="230"/>
      <c r="BG4478" s="230"/>
      <c r="BH4478" s="230"/>
      <c r="BI4478" s="230"/>
      <c r="BJ4478" s="230"/>
      <c r="BK4478" s="230"/>
      <c r="BL4478" s="230"/>
      <c r="BM4478" s="230"/>
      <c r="BN4478" s="230"/>
      <c r="BO4478" s="230"/>
      <c r="BP4478" s="230"/>
      <c r="BQ4478" s="230"/>
      <c r="BR4478" s="230"/>
      <c r="BS4478" s="230"/>
      <c r="BT4478" s="230"/>
      <c r="BU4478" s="230"/>
      <c r="BV4478" s="230"/>
      <c r="BW4478" s="230"/>
      <c r="BX4478" s="230"/>
      <c r="BY4478" s="230"/>
      <c r="BZ4478" s="230"/>
      <c r="CA4478" s="230"/>
      <c r="CB4478" s="230"/>
      <c r="CC4478" s="230"/>
      <c r="CD4478" s="230"/>
      <c r="CE4478" s="230"/>
      <c r="CF4478" s="230"/>
      <c r="CG4478" s="230"/>
      <c r="CH4478" s="230"/>
      <c r="CI4478" s="230"/>
      <c r="CJ4478" s="230"/>
    </row>
    <row r="4479" spans="1:88" ht="14.25" customHeight="1">
      <c r="A4479" s="413"/>
      <c r="B4479" s="230"/>
      <c r="C4479" s="231"/>
      <c r="D4479" s="224"/>
      <c r="E4479" s="224"/>
      <c r="F4479" s="224"/>
      <c r="G4479" s="224"/>
      <c r="H4479" s="224"/>
      <c r="I4479" s="232"/>
      <c r="J4479" s="224"/>
      <c r="K4479" s="224"/>
      <c r="L4479" s="224"/>
      <c r="M4479" s="233"/>
      <c r="N4479" s="224"/>
      <c r="P4479" s="224"/>
      <c r="Q4479" s="225"/>
      <c r="R4479" s="154"/>
      <c r="S4479" s="154"/>
      <c r="T4479" s="154"/>
      <c r="U4479" s="236"/>
      <c r="V4479" s="225"/>
      <c r="W4479" s="246"/>
      <c r="X4479" s="230"/>
      <c r="Y4479" s="257"/>
      <c r="Z4479" s="249"/>
      <c r="AA4479" s="249"/>
      <c r="AB4479" s="230"/>
      <c r="AC4479" s="230"/>
      <c r="AD4479" s="230"/>
      <c r="AE4479" s="251"/>
      <c r="AF4479" s="246"/>
      <c r="AG4479" s="236"/>
      <c r="AH4479" s="253"/>
      <c r="AI4479" s="230"/>
      <c r="AJ4479" s="230"/>
      <c r="AK4479" s="230"/>
      <c r="AL4479" s="230"/>
      <c r="AM4479" s="230"/>
      <c r="AN4479" s="230"/>
      <c r="AO4479" s="230"/>
      <c r="AP4479" s="230"/>
      <c r="AQ4479" s="230"/>
      <c r="AR4479" s="249"/>
      <c r="AS4479" s="230"/>
      <c r="AT4479" s="230"/>
      <c r="AU4479" s="230"/>
      <c r="AV4479" s="230"/>
      <c r="AW4479" s="230"/>
      <c r="AX4479" s="230"/>
      <c r="AY4479" s="230"/>
      <c r="AZ4479" s="230"/>
      <c r="BA4479" s="230"/>
      <c r="BB4479" s="230"/>
      <c r="BC4479" s="230"/>
      <c r="BD4479" s="230"/>
      <c r="BE4479" s="230"/>
      <c r="BF4479" s="230"/>
      <c r="BG4479" s="230"/>
      <c r="BH4479" s="230"/>
      <c r="BI4479" s="230"/>
      <c r="BJ4479" s="230"/>
      <c r="BK4479" s="230"/>
      <c r="BL4479" s="230"/>
      <c r="BM4479" s="230"/>
      <c r="BN4479" s="230"/>
      <c r="BO4479" s="230"/>
      <c r="BP4479" s="230"/>
      <c r="BQ4479" s="230"/>
      <c r="BR4479" s="230"/>
      <c r="BS4479" s="230"/>
      <c r="BT4479" s="230"/>
      <c r="BU4479" s="230"/>
      <c r="BV4479" s="230"/>
      <c r="BW4479" s="230"/>
      <c r="BX4479" s="230"/>
      <c r="BY4479" s="230"/>
      <c r="BZ4479" s="230"/>
      <c r="CA4479" s="230"/>
      <c r="CB4479" s="230"/>
      <c r="CC4479" s="230"/>
      <c r="CD4479" s="230"/>
      <c r="CE4479" s="230"/>
      <c r="CF4479" s="230"/>
      <c r="CG4479" s="230"/>
      <c r="CH4479" s="230"/>
      <c r="CI4479" s="230"/>
      <c r="CJ4479" s="230"/>
    </row>
    <row r="4480" spans="1:88" ht="14.25" customHeight="1">
      <c r="A4480" s="413"/>
      <c r="B4480" s="230"/>
      <c r="C4480" s="231"/>
      <c r="D4480" s="224"/>
      <c r="E4480" s="224"/>
      <c r="F4480" s="224"/>
      <c r="G4480" s="224"/>
      <c r="H4480" s="224"/>
      <c r="I4480" s="232"/>
      <c r="J4480" s="224"/>
      <c r="K4480" s="224"/>
      <c r="L4480" s="224"/>
      <c r="M4480" s="233"/>
      <c r="N4480" s="224"/>
      <c r="P4480" s="224"/>
      <c r="Q4480" s="225"/>
      <c r="R4480" s="154"/>
      <c r="S4480" s="154"/>
      <c r="T4480" s="154"/>
      <c r="U4480" s="236"/>
      <c r="V4480" s="225"/>
      <c r="W4480" s="246"/>
      <c r="X4480" s="230"/>
      <c r="Y4480" s="257"/>
      <c r="Z4480" s="249"/>
      <c r="AA4480" s="249"/>
      <c r="AB4480" s="230"/>
      <c r="AC4480" s="230"/>
      <c r="AD4480" s="230"/>
      <c r="AE4480" s="251"/>
      <c r="AF4480" s="246"/>
      <c r="AG4480" s="236"/>
      <c r="AH4480" s="253"/>
      <c r="AI4480" s="230"/>
      <c r="AJ4480" s="230"/>
      <c r="AK4480" s="230"/>
      <c r="AL4480" s="230"/>
      <c r="AM4480" s="230"/>
      <c r="AN4480" s="230"/>
      <c r="AO4480" s="230"/>
      <c r="AP4480" s="230"/>
      <c r="AQ4480" s="230"/>
      <c r="AR4480" s="249"/>
      <c r="AS4480" s="230"/>
      <c r="AT4480" s="230"/>
      <c r="AU4480" s="230"/>
      <c r="AV4480" s="230"/>
      <c r="AW4480" s="230"/>
      <c r="AX4480" s="230"/>
      <c r="AY4480" s="230"/>
      <c r="AZ4480" s="230"/>
      <c r="BA4480" s="230"/>
      <c r="BB4480" s="230"/>
      <c r="BC4480" s="230"/>
      <c r="BD4480" s="230"/>
      <c r="BE4480" s="230"/>
      <c r="BF4480" s="230"/>
      <c r="BG4480" s="230"/>
      <c r="BH4480" s="230"/>
      <c r="BI4480" s="230"/>
      <c r="BJ4480" s="230"/>
      <c r="BK4480" s="230"/>
      <c r="BL4480" s="230"/>
      <c r="BM4480" s="230"/>
      <c r="BN4480" s="230"/>
      <c r="BO4480" s="230"/>
      <c r="BP4480" s="230"/>
      <c r="BQ4480" s="230"/>
      <c r="BR4480" s="230"/>
      <c r="BS4480" s="230"/>
      <c r="BT4480" s="230"/>
      <c r="BU4480" s="230"/>
      <c r="BV4480" s="230"/>
      <c r="BW4480" s="230"/>
      <c r="BX4480" s="230"/>
      <c r="BY4480" s="230"/>
      <c r="BZ4480" s="230"/>
      <c r="CA4480" s="230"/>
      <c r="CB4480" s="230"/>
      <c r="CC4480" s="230"/>
      <c r="CD4480" s="230"/>
      <c r="CE4480" s="230"/>
      <c r="CF4480" s="230"/>
      <c r="CG4480" s="230"/>
      <c r="CH4480" s="230"/>
      <c r="CI4480" s="230"/>
      <c r="CJ4480" s="230"/>
    </row>
    <row r="4481" spans="1:88" ht="14.25" customHeight="1">
      <c r="A4481" s="413"/>
      <c r="B4481" s="230"/>
      <c r="C4481" s="231"/>
      <c r="D4481" s="224"/>
      <c r="E4481" s="224"/>
      <c r="F4481" s="224"/>
      <c r="G4481" s="224"/>
      <c r="H4481" s="224"/>
      <c r="I4481" s="232"/>
      <c r="J4481" s="224"/>
      <c r="K4481" s="224"/>
      <c r="L4481" s="224"/>
      <c r="M4481" s="233"/>
      <c r="N4481" s="224"/>
      <c r="P4481" s="224"/>
      <c r="Q4481" s="225"/>
      <c r="R4481" s="154"/>
      <c r="S4481" s="154"/>
      <c r="T4481" s="154"/>
      <c r="U4481" s="236"/>
      <c r="V4481" s="225"/>
      <c r="W4481" s="246"/>
      <c r="X4481" s="230"/>
      <c r="Y4481" s="257"/>
      <c r="Z4481" s="249"/>
      <c r="AA4481" s="249"/>
      <c r="AB4481" s="230"/>
      <c r="AC4481" s="230"/>
      <c r="AD4481" s="230"/>
      <c r="AE4481" s="251"/>
      <c r="AF4481" s="246"/>
      <c r="AG4481" s="236"/>
      <c r="AH4481" s="253"/>
      <c r="AI4481" s="230"/>
      <c r="AJ4481" s="230"/>
      <c r="AK4481" s="230"/>
      <c r="AL4481" s="230"/>
      <c r="AM4481" s="230"/>
      <c r="AN4481" s="230"/>
      <c r="AO4481" s="230"/>
      <c r="AP4481" s="230"/>
      <c r="AQ4481" s="230"/>
      <c r="AR4481" s="249"/>
      <c r="AS4481" s="230"/>
      <c r="AT4481" s="230"/>
      <c r="AU4481" s="230"/>
      <c r="AV4481" s="230"/>
      <c r="AW4481" s="230"/>
      <c r="AX4481" s="230"/>
      <c r="AY4481" s="230"/>
      <c r="AZ4481" s="230"/>
      <c r="BA4481" s="230"/>
      <c r="BB4481" s="230"/>
      <c r="BC4481" s="230"/>
      <c r="BD4481" s="230"/>
      <c r="BE4481" s="230"/>
      <c r="BF4481" s="230"/>
      <c r="BG4481" s="230"/>
      <c r="BH4481" s="230"/>
      <c r="BI4481" s="230"/>
      <c r="BJ4481" s="230"/>
      <c r="BK4481" s="230"/>
      <c r="BL4481" s="230"/>
      <c r="BM4481" s="230"/>
      <c r="BN4481" s="230"/>
      <c r="BO4481" s="230"/>
      <c r="BP4481" s="230"/>
      <c r="BQ4481" s="230"/>
      <c r="BR4481" s="230"/>
      <c r="BS4481" s="230"/>
      <c r="BT4481" s="230"/>
      <c r="BU4481" s="230"/>
      <c r="BV4481" s="230"/>
      <c r="BW4481" s="230"/>
      <c r="BX4481" s="230"/>
      <c r="BY4481" s="230"/>
      <c r="BZ4481" s="230"/>
      <c r="CA4481" s="230"/>
      <c r="CB4481" s="230"/>
      <c r="CC4481" s="230"/>
      <c r="CD4481" s="230"/>
      <c r="CE4481" s="230"/>
      <c r="CF4481" s="230"/>
      <c r="CG4481" s="230"/>
      <c r="CH4481" s="230"/>
      <c r="CI4481" s="230"/>
      <c r="CJ4481" s="230"/>
    </row>
    <row r="4482" spans="1:88" ht="14.25" customHeight="1">
      <c r="A4482" s="413"/>
      <c r="B4482" s="230"/>
      <c r="C4482" s="231"/>
      <c r="D4482" s="224"/>
      <c r="E4482" s="224"/>
      <c r="F4482" s="224"/>
      <c r="G4482" s="224"/>
      <c r="H4482" s="224"/>
      <c r="I4482" s="232"/>
      <c r="J4482" s="224"/>
      <c r="K4482" s="224"/>
      <c r="L4482" s="224"/>
      <c r="M4482" s="233"/>
      <c r="N4482" s="224"/>
      <c r="P4482" s="224"/>
      <c r="Q4482" s="225"/>
      <c r="R4482" s="154"/>
      <c r="S4482" s="154"/>
      <c r="T4482" s="154"/>
      <c r="U4482" s="236"/>
      <c r="V4482" s="225"/>
      <c r="W4482" s="246"/>
      <c r="X4482" s="230"/>
      <c r="Y4482" s="257"/>
      <c r="Z4482" s="249"/>
      <c r="AA4482" s="249"/>
      <c r="AB4482" s="230"/>
      <c r="AC4482" s="230"/>
      <c r="AD4482" s="230"/>
      <c r="AE4482" s="251"/>
      <c r="AF4482" s="246"/>
      <c r="AG4482" s="236"/>
      <c r="AH4482" s="253"/>
      <c r="AI4482" s="230"/>
      <c r="AJ4482" s="230"/>
      <c r="AK4482" s="230"/>
      <c r="AL4482" s="230"/>
      <c r="AM4482" s="230"/>
      <c r="AN4482" s="230"/>
      <c r="AO4482" s="230"/>
      <c r="AP4482" s="230"/>
      <c r="AQ4482" s="230"/>
      <c r="AR4482" s="249"/>
      <c r="AS4482" s="230"/>
      <c r="AT4482" s="230"/>
      <c r="AU4482" s="230"/>
      <c r="AV4482" s="230"/>
      <c r="AW4482" s="230"/>
      <c r="AX4482" s="230"/>
      <c r="AY4482" s="230"/>
      <c r="AZ4482" s="230"/>
      <c r="BA4482" s="230"/>
      <c r="BB4482" s="230"/>
      <c r="BC4482" s="230"/>
      <c r="BD4482" s="230"/>
      <c r="BE4482" s="230"/>
      <c r="BF4482" s="230"/>
      <c r="BG4482" s="230"/>
      <c r="BH4482" s="230"/>
      <c r="BI4482" s="230"/>
      <c r="BJ4482" s="230"/>
      <c r="BK4482" s="230"/>
      <c r="BL4482" s="230"/>
      <c r="BM4482" s="230"/>
      <c r="BN4482" s="230"/>
      <c r="BO4482" s="230"/>
      <c r="BP4482" s="230"/>
      <c r="BQ4482" s="230"/>
      <c r="BR4482" s="230"/>
      <c r="BS4482" s="230"/>
      <c r="BT4482" s="230"/>
      <c r="BU4482" s="230"/>
      <c r="BV4482" s="230"/>
      <c r="BW4482" s="230"/>
      <c r="BX4482" s="230"/>
      <c r="BY4482" s="230"/>
      <c r="BZ4482" s="230"/>
      <c r="CA4482" s="230"/>
      <c r="CB4482" s="230"/>
      <c r="CC4482" s="230"/>
      <c r="CD4482" s="230"/>
      <c r="CE4482" s="230"/>
      <c r="CF4482" s="230"/>
      <c r="CG4482" s="230"/>
      <c r="CH4482" s="230"/>
      <c r="CI4482" s="230"/>
      <c r="CJ4482" s="230"/>
    </row>
    <row r="4483" spans="1:88" ht="14.25" customHeight="1">
      <c r="A4483" s="413"/>
      <c r="B4483" s="230"/>
      <c r="C4483" s="231"/>
      <c r="D4483" s="224"/>
      <c r="E4483" s="224"/>
      <c r="F4483" s="224"/>
      <c r="G4483" s="224"/>
      <c r="H4483" s="224"/>
      <c r="I4483" s="232"/>
      <c r="J4483" s="224"/>
      <c r="K4483" s="224"/>
      <c r="L4483" s="224"/>
      <c r="M4483" s="233"/>
      <c r="N4483" s="224"/>
      <c r="P4483" s="224"/>
      <c r="Q4483" s="225"/>
      <c r="R4483" s="154"/>
      <c r="S4483" s="154"/>
      <c r="T4483" s="154"/>
      <c r="U4483" s="236"/>
      <c r="V4483" s="225"/>
      <c r="W4483" s="246"/>
      <c r="X4483" s="230"/>
      <c r="Y4483" s="257"/>
      <c r="Z4483" s="249"/>
      <c r="AA4483" s="249"/>
      <c r="AB4483" s="230"/>
      <c r="AC4483" s="230"/>
      <c r="AD4483" s="230"/>
      <c r="AE4483" s="251"/>
      <c r="AF4483" s="246"/>
      <c r="AG4483" s="236"/>
      <c r="AH4483" s="253"/>
      <c r="AI4483" s="230"/>
      <c r="AJ4483" s="230"/>
      <c r="AK4483" s="230"/>
      <c r="AL4483" s="230"/>
      <c r="AM4483" s="230"/>
      <c r="AN4483" s="230"/>
      <c r="AO4483" s="230"/>
      <c r="AP4483" s="230"/>
      <c r="AQ4483" s="230"/>
      <c r="AR4483" s="249"/>
      <c r="AS4483" s="230"/>
      <c r="AT4483" s="230"/>
      <c r="AU4483" s="230"/>
      <c r="AV4483" s="230"/>
      <c r="AW4483" s="230"/>
      <c r="AX4483" s="230"/>
      <c r="AY4483" s="230"/>
      <c r="AZ4483" s="230"/>
      <c r="BA4483" s="230"/>
      <c r="BB4483" s="230"/>
      <c r="BC4483" s="230"/>
      <c r="BD4483" s="230"/>
      <c r="BE4483" s="230"/>
      <c r="BF4483" s="230"/>
      <c r="BG4483" s="230"/>
      <c r="BH4483" s="230"/>
      <c r="BI4483" s="230"/>
      <c r="BJ4483" s="230"/>
      <c r="BK4483" s="230"/>
      <c r="BL4483" s="230"/>
      <c r="BM4483" s="230"/>
      <c r="BN4483" s="230"/>
      <c r="BO4483" s="230"/>
      <c r="BP4483" s="230"/>
      <c r="BQ4483" s="230"/>
      <c r="BR4483" s="230"/>
      <c r="BS4483" s="230"/>
      <c r="BT4483" s="230"/>
      <c r="BU4483" s="230"/>
      <c r="BV4483" s="230"/>
      <c r="BW4483" s="230"/>
      <c r="BX4483" s="230"/>
      <c r="BY4483" s="230"/>
      <c r="BZ4483" s="230"/>
      <c r="CA4483" s="230"/>
      <c r="CB4483" s="230"/>
      <c r="CC4483" s="230"/>
      <c r="CD4483" s="230"/>
      <c r="CE4483" s="230"/>
      <c r="CF4483" s="230"/>
      <c r="CG4483" s="230"/>
      <c r="CH4483" s="230"/>
      <c r="CI4483" s="230"/>
      <c r="CJ4483" s="230"/>
    </row>
    <row r="4484" spans="1:88" ht="14.25" customHeight="1">
      <c r="A4484" s="413"/>
      <c r="B4484" s="230"/>
      <c r="C4484" s="231"/>
      <c r="D4484" s="224"/>
      <c r="E4484" s="224"/>
      <c r="F4484" s="224"/>
      <c r="G4484" s="224"/>
      <c r="H4484" s="224"/>
      <c r="I4484" s="232"/>
      <c r="J4484" s="224"/>
      <c r="K4484" s="224"/>
      <c r="L4484" s="224"/>
      <c r="M4484" s="233"/>
      <c r="N4484" s="224"/>
      <c r="P4484" s="224"/>
      <c r="Q4484" s="225"/>
      <c r="R4484" s="154"/>
      <c r="S4484" s="154"/>
      <c r="T4484" s="154"/>
      <c r="U4484" s="236"/>
      <c r="V4484" s="225"/>
      <c r="W4484" s="246"/>
      <c r="X4484" s="230"/>
      <c r="Y4484" s="257"/>
      <c r="Z4484" s="249"/>
      <c r="AA4484" s="249"/>
      <c r="AB4484" s="230"/>
      <c r="AC4484" s="230"/>
      <c r="AD4484" s="230"/>
      <c r="AE4484" s="251"/>
      <c r="AF4484" s="246"/>
      <c r="AG4484" s="236"/>
      <c r="AH4484" s="253"/>
      <c r="AI4484" s="230"/>
      <c r="AJ4484" s="230"/>
      <c r="AK4484" s="230"/>
      <c r="AL4484" s="230"/>
      <c r="AM4484" s="230"/>
      <c r="AN4484" s="230"/>
      <c r="AO4484" s="230"/>
      <c r="AP4484" s="230"/>
      <c r="AQ4484" s="230"/>
      <c r="AR4484" s="249"/>
      <c r="AS4484" s="230"/>
      <c r="AT4484" s="230"/>
      <c r="AU4484" s="230"/>
      <c r="AV4484" s="230"/>
      <c r="AW4484" s="230"/>
      <c r="AX4484" s="230"/>
      <c r="AY4484" s="230"/>
      <c r="AZ4484" s="230"/>
      <c r="BA4484" s="230"/>
      <c r="BB4484" s="230"/>
      <c r="BC4484" s="230"/>
      <c r="BD4484" s="230"/>
      <c r="BE4484" s="230"/>
      <c r="BF4484" s="230"/>
      <c r="BG4484" s="230"/>
      <c r="BH4484" s="230"/>
      <c r="BI4484" s="230"/>
      <c r="BJ4484" s="230"/>
      <c r="BK4484" s="230"/>
      <c r="BL4484" s="230"/>
      <c r="BM4484" s="230"/>
      <c r="BN4484" s="230"/>
      <c r="BO4484" s="230"/>
      <c r="BP4484" s="230"/>
      <c r="BQ4484" s="230"/>
      <c r="BR4484" s="230"/>
      <c r="BS4484" s="230"/>
      <c r="BT4484" s="230"/>
      <c r="BU4484" s="230"/>
      <c r="BV4484" s="230"/>
      <c r="BW4484" s="230"/>
      <c r="BX4484" s="230"/>
      <c r="BY4484" s="230"/>
      <c r="BZ4484" s="230"/>
      <c r="CA4484" s="230"/>
      <c r="CB4484" s="230"/>
      <c r="CC4484" s="230"/>
      <c r="CD4484" s="230"/>
      <c r="CE4484" s="230"/>
      <c r="CF4484" s="230"/>
      <c r="CG4484" s="230"/>
      <c r="CH4484" s="230"/>
      <c r="CI4484" s="230"/>
      <c r="CJ4484" s="230"/>
    </row>
    <row r="4485" spans="1:88" ht="14.25" customHeight="1">
      <c r="A4485" s="413"/>
      <c r="B4485" s="230"/>
      <c r="C4485" s="231"/>
      <c r="D4485" s="224"/>
      <c r="E4485" s="224"/>
      <c r="F4485" s="224"/>
      <c r="G4485" s="224"/>
      <c r="H4485" s="224"/>
      <c r="I4485" s="232"/>
      <c r="J4485" s="224"/>
      <c r="K4485" s="224"/>
      <c r="L4485" s="224"/>
      <c r="M4485" s="233"/>
      <c r="N4485" s="224"/>
      <c r="P4485" s="224"/>
      <c r="Q4485" s="225"/>
      <c r="R4485" s="154"/>
      <c r="S4485" s="154"/>
      <c r="T4485" s="154"/>
      <c r="U4485" s="236"/>
      <c r="V4485" s="225"/>
      <c r="W4485" s="246"/>
      <c r="X4485" s="230"/>
      <c r="Y4485" s="257"/>
      <c r="Z4485" s="249"/>
      <c r="AA4485" s="249"/>
      <c r="AB4485" s="230"/>
      <c r="AC4485" s="230"/>
      <c r="AD4485" s="230"/>
      <c r="AE4485" s="251"/>
      <c r="AF4485" s="246"/>
      <c r="AG4485" s="236"/>
      <c r="AH4485" s="253"/>
      <c r="AI4485" s="230"/>
      <c r="AJ4485" s="230"/>
      <c r="AK4485" s="230"/>
      <c r="AL4485" s="230"/>
      <c r="AM4485" s="230"/>
      <c r="AN4485" s="230"/>
      <c r="AO4485" s="230"/>
      <c r="AP4485" s="230"/>
      <c r="AQ4485" s="230"/>
      <c r="AR4485" s="249"/>
      <c r="AS4485" s="230"/>
      <c r="AT4485" s="230"/>
      <c r="AU4485" s="230"/>
      <c r="AV4485" s="230"/>
      <c r="AW4485" s="230"/>
      <c r="AX4485" s="230"/>
      <c r="AY4485" s="230"/>
      <c r="AZ4485" s="230"/>
      <c r="BA4485" s="230"/>
      <c r="BB4485" s="230"/>
      <c r="BC4485" s="230"/>
      <c r="BD4485" s="230"/>
      <c r="BE4485" s="230"/>
      <c r="BF4485" s="230"/>
      <c r="BG4485" s="230"/>
      <c r="BH4485" s="230"/>
      <c r="BI4485" s="230"/>
      <c r="BJ4485" s="230"/>
      <c r="BK4485" s="230"/>
      <c r="BL4485" s="230"/>
      <c r="BM4485" s="230"/>
      <c r="BN4485" s="230"/>
      <c r="BO4485" s="230"/>
      <c r="BP4485" s="230"/>
      <c r="BQ4485" s="230"/>
      <c r="BR4485" s="230"/>
      <c r="BS4485" s="230"/>
      <c r="BT4485" s="230"/>
      <c r="BU4485" s="230"/>
      <c r="BV4485" s="230"/>
      <c r="BW4485" s="230"/>
      <c r="BX4485" s="230"/>
      <c r="BY4485" s="230"/>
      <c r="BZ4485" s="230"/>
      <c r="CA4485" s="230"/>
      <c r="CB4485" s="230"/>
      <c r="CC4485" s="230"/>
      <c r="CD4485" s="230"/>
      <c r="CE4485" s="230"/>
      <c r="CF4485" s="230"/>
      <c r="CG4485" s="230"/>
      <c r="CH4485" s="230"/>
      <c r="CI4485" s="230"/>
      <c r="CJ4485" s="230"/>
    </row>
    <row r="4486" spans="1:88" ht="14.25" customHeight="1">
      <c r="A4486" s="413"/>
      <c r="B4486" s="230"/>
      <c r="C4486" s="231"/>
      <c r="D4486" s="224"/>
      <c r="E4486" s="224"/>
      <c r="F4486" s="224"/>
      <c r="G4486" s="224"/>
      <c r="H4486" s="224"/>
      <c r="I4486" s="232"/>
      <c r="J4486" s="224"/>
      <c r="K4486" s="224"/>
      <c r="L4486" s="224"/>
      <c r="M4486" s="233"/>
      <c r="N4486" s="224"/>
      <c r="P4486" s="224"/>
      <c r="Q4486" s="225"/>
      <c r="R4486" s="154"/>
      <c r="S4486" s="154"/>
      <c r="T4486" s="154"/>
      <c r="U4486" s="236"/>
      <c r="V4486" s="225"/>
      <c r="W4486" s="246"/>
      <c r="X4486" s="230"/>
      <c r="Y4486" s="257"/>
      <c r="Z4486" s="249"/>
      <c r="AA4486" s="249"/>
      <c r="AB4486" s="230"/>
      <c r="AC4486" s="230"/>
      <c r="AD4486" s="230"/>
      <c r="AE4486" s="251"/>
      <c r="AF4486" s="246"/>
      <c r="AG4486" s="236"/>
      <c r="AH4486" s="253"/>
      <c r="AI4486" s="230"/>
      <c r="AJ4486" s="230"/>
      <c r="AK4486" s="230"/>
      <c r="AL4486" s="230"/>
      <c r="AM4486" s="230"/>
      <c r="AN4486" s="230"/>
      <c r="AO4486" s="230"/>
      <c r="AP4486" s="230"/>
      <c r="AQ4486" s="230"/>
      <c r="AR4486" s="249"/>
      <c r="AS4486" s="230"/>
      <c r="AT4486" s="230"/>
      <c r="AU4486" s="230"/>
      <c r="AV4486" s="230"/>
      <c r="AW4486" s="230"/>
      <c r="AX4486" s="230"/>
      <c r="AY4486" s="230"/>
      <c r="AZ4486" s="230"/>
      <c r="BA4486" s="230"/>
      <c r="BB4486" s="230"/>
      <c r="BC4486" s="230"/>
      <c r="BD4486" s="230"/>
      <c r="BE4486" s="230"/>
      <c r="BF4486" s="230"/>
      <c r="BG4486" s="230"/>
      <c r="BH4486" s="230"/>
      <c r="BI4486" s="230"/>
      <c r="BJ4486" s="230"/>
      <c r="BK4486" s="230"/>
      <c r="BL4486" s="230"/>
      <c r="BM4486" s="230"/>
      <c r="BN4486" s="230"/>
      <c r="BO4486" s="230"/>
      <c r="BP4486" s="230"/>
      <c r="BQ4486" s="230"/>
      <c r="BR4486" s="230"/>
      <c r="BS4486" s="230"/>
      <c r="BT4486" s="230"/>
      <c r="BU4486" s="230"/>
      <c r="BV4486" s="230"/>
      <c r="BW4486" s="230"/>
      <c r="BX4486" s="230"/>
      <c r="BY4486" s="230"/>
      <c r="BZ4486" s="230"/>
      <c r="CA4486" s="230"/>
      <c r="CB4486" s="230"/>
      <c r="CC4486" s="230"/>
      <c r="CD4486" s="230"/>
      <c r="CE4486" s="230"/>
      <c r="CF4486" s="230"/>
      <c r="CG4486" s="230"/>
      <c r="CH4486" s="230"/>
      <c r="CI4486" s="230"/>
      <c r="CJ4486" s="230"/>
    </row>
    <row r="4487" spans="1:88" ht="14.25" customHeight="1">
      <c r="A4487" s="413"/>
      <c r="B4487" s="230"/>
      <c r="C4487" s="231"/>
      <c r="D4487" s="224"/>
      <c r="E4487" s="224"/>
      <c r="F4487" s="224"/>
      <c r="G4487" s="224"/>
      <c r="H4487" s="224"/>
      <c r="I4487" s="232"/>
      <c r="J4487" s="224"/>
      <c r="K4487" s="224"/>
      <c r="L4487" s="224"/>
      <c r="M4487" s="233"/>
      <c r="N4487" s="224"/>
      <c r="P4487" s="224"/>
      <c r="Q4487" s="225"/>
      <c r="R4487" s="154"/>
      <c r="S4487" s="154"/>
      <c r="T4487" s="154"/>
      <c r="U4487" s="236"/>
      <c r="V4487" s="225"/>
      <c r="W4487" s="246"/>
      <c r="X4487" s="230"/>
      <c r="Y4487" s="257"/>
      <c r="Z4487" s="249"/>
      <c r="AA4487" s="249"/>
      <c r="AB4487" s="230"/>
      <c r="AC4487" s="230"/>
      <c r="AD4487" s="230"/>
      <c r="AE4487" s="251"/>
      <c r="AF4487" s="246"/>
      <c r="AG4487" s="236"/>
      <c r="AH4487" s="253"/>
      <c r="AI4487" s="230"/>
      <c r="AJ4487" s="230"/>
      <c r="AK4487" s="230"/>
      <c r="AL4487" s="230"/>
      <c r="AM4487" s="230"/>
      <c r="AN4487" s="230"/>
      <c r="AO4487" s="230"/>
      <c r="AP4487" s="230"/>
      <c r="AQ4487" s="230"/>
      <c r="AR4487" s="249"/>
      <c r="AS4487" s="230"/>
      <c r="AT4487" s="230"/>
      <c r="AU4487" s="230"/>
      <c r="AV4487" s="230"/>
      <c r="AW4487" s="230"/>
      <c r="AX4487" s="230"/>
      <c r="AY4487" s="230"/>
      <c r="AZ4487" s="230"/>
      <c r="BA4487" s="230"/>
      <c r="BB4487" s="230"/>
      <c r="BC4487" s="230"/>
      <c r="BD4487" s="230"/>
      <c r="BE4487" s="230"/>
      <c r="BF4487" s="230"/>
      <c r="BG4487" s="230"/>
      <c r="BH4487" s="230"/>
      <c r="BI4487" s="230"/>
      <c r="BJ4487" s="230"/>
      <c r="BK4487" s="230"/>
      <c r="BL4487" s="230"/>
      <c r="BM4487" s="230"/>
      <c r="BN4487" s="230"/>
      <c r="BO4487" s="230"/>
      <c r="BP4487" s="230"/>
      <c r="BQ4487" s="230"/>
      <c r="BR4487" s="230"/>
      <c r="BS4487" s="230"/>
      <c r="BT4487" s="230"/>
      <c r="BU4487" s="230"/>
      <c r="BV4487" s="230"/>
      <c r="BW4487" s="230"/>
      <c r="BX4487" s="230"/>
      <c r="BY4487" s="230"/>
      <c r="BZ4487" s="230"/>
      <c r="CA4487" s="230"/>
      <c r="CB4487" s="230"/>
      <c r="CC4487" s="230"/>
      <c r="CD4487" s="230"/>
      <c r="CE4487" s="230"/>
      <c r="CF4487" s="230"/>
      <c r="CG4487" s="230"/>
      <c r="CH4487" s="230"/>
      <c r="CI4487" s="230"/>
      <c r="CJ4487" s="230"/>
    </row>
    <row r="4488" spans="1:88" ht="14.25" customHeight="1">
      <c r="A4488" s="413"/>
      <c r="B4488" s="230"/>
      <c r="C4488" s="231"/>
      <c r="D4488" s="224"/>
      <c r="E4488" s="224"/>
      <c r="F4488" s="224"/>
      <c r="G4488" s="224"/>
      <c r="H4488" s="224"/>
      <c r="I4488" s="232"/>
      <c r="J4488" s="224"/>
      <c r="K4488" s="224"/>
      <c r="L4488" s="224"/>
      <c r="M4488" s="233"/>
      <c r="N4488" s="224"/>
      <c r="P4488" s="224"/>
      <c r="Q4488" s="225"/>
      <c r="R4488" s="154"/>
      <c r="S4488" s="154"/>
      <c r="T4488" s="154"/>
      <c r="U4488" s="236"/>
      <c r="V4488" s="225"/>
      <c r="W4488" s="246"/>
      <c r="X4488" s="230"/>
      <c r="Y4488" s="257"/>
      <c r="Z4488" s="249"/>
      <c r="AA4488" s="249"/>
      <c r="AB4488" s="230"/>
      <c r="AC4488" s="230"/>
      <c r="AD4488" s="230"/>
      <c r="AE4488" s="251"/>
      <c r="AF4488" s="246"/>
      <c r="AG4488" s="236"/>
      <c r="AH4488" s="253"/>
      <c r="AI4488" s="230"/>
      <c r="AJ4488" s="230"/>
      <c r="AK4488" s="230"/>
      <c r="AL4488" s="230"/>
      <c r="AM4488" s="230"/>
      <c r="AN4488" s="230"/>
      <c r="AO4488" s="230"/>
      <c r="AP4488" s="230"/>
      <c r="AQ4488" s="230"/>
      <c r="AR4488" s="249"/>
      <c r="AS4488" s="230"/>
      <c r="AT4488" s="230"/>
      <c r="AU4488" s="230"/>
      <c r="AV4488" s="230"/>
      <c r="AW4488" s="230"/>
      <c r="AX4488" s="230"/>
      <c r="AY4488" s="230"/>
      <c r="AZ4488" s="230"/>
      <c r="BA4488" s="230"/>
      <c r="BB4488" s="230"/>
      <c r="BC4488" s="230"/>
      <c r="BD4488" s="230"/>
      <c r="BE4488" s="230"/>
      <c r="BF4488" s="230"/>
      <c r="BG4488" s="230"/>
      <c r="BH4488" s="230"/>
      <c r="BI4488" s="230"/>
      <c r="BJ4488" s="230"/>
      <c r="BK4488" s="230"/>
      <c r="BL4488" s="230"/>
      <c r="BM4488" s="230"/>
      <c r="BN4488" s="230"/>
      <c r="BO4488" s="230"/>
      <c r="BP4488" s="230"/>
      <c r="BQ4488" s="230"/>
      <c r="BR4488" s="230"/>
      <c r="BS4488" s="230"/>
      <c r="BT4488" s="230"/>
      <c r="BU4488" s="230"/>
      <c r="BV4488" s="230"/>
      <c r="BW4488" s="230"/>
      <c r="BX4488" s="230"/>
      <c r="BY4488" s="230"/>
      <c r="BZ4488" s="230"/>
      <c r="CA4488" s="230"/>
      <c r="CB4488" s="230"/>
      <c r="CC4488" s="230"/>
      <c r="CD4488" s="230"/>
      <c r="CE4488" s="230"/>
      <c r="CF4488" s="230"/>
      <c r="CG4488" s="230"/>
      <c r="CH4488" s="230"/>
      <c r="CI4488" s="230"/>
      <c r="CJ4488" s="230"/>
    </row>
    <row r="4489" spans="1:88" ht="14.25" customHeight="1">
      <c r="A4489" s="413"/>
      <c r="B4489" s="230"/>
      <c r="C4489" s="231"/>
      <c r="D4489" s="224"/>
      <c r="E4489" s="224"/>
      <c r="F4489" s="224"/>
      <c r="G4489" s="224"/>
      <c r="H4489" s="224"/>
      <c r="I4489" s="232"/>
      <c r="J4489" s="224"/>
      <c r="K4489" s="224"/>
      <c r="L4489" s="224"/>
      <c r="M4489" s="233"/>
      <c r="N4489" s="224"/>
      <c r="P4489" s="224"/>
      <c r="Q4489" s="225"/>
      <c r="R4489" s="154"/>
      <c r="S4489" s="154"/>
      <c r="T4489" s="154"/>
      <c r="U4489" s="236"/>
      <c r="V4489" s="225"/>
      <c r="W4489" s="246"/>
      <c r="X4489" s="230"/>
      <c r="Y4489" s="257"/>
      <c r="Z4489" s="249"/>
      <c r="AA4489" s="249"/>
      <c r="AB4489" s="230"/>
      <c r="AC4489" s="230"/>
      <c r="AD4489" s="230"/>
      <c r="AE4489" s="251"/>
      <c r="AF4489" s="246"/>
      <c r="AG4489" s="236"/>
      <c r="AH4489" s="253"/>
      <c r="AI4489" s="230"/>
      <c r="AJ4489" s="230"/>
      <c r="AK4489" s="230"/>
      <c r="AL4489" s="230"/>
      <c r="AM4489" s="230"/>
      <c r="AN4489" s="230"/>
      <c r="AO4489" s="230"/>
      <c r="AP4489" s="230"/>
      <c r="AQ4489" s="230"/>
      <c r="AR4489" s="249"/>
      <c r="AS4489" s="230"/>
      <c r="AT4489" s="230"/>
      <c r="AU4489" s="230"/>
      <c r="AV4489" s="230"/>
      <c r="AW4489" s="230"/>
      <c r="AX4489" s="230"/>
      <c r="AY4489" s="230"/>
      <c r="AZ4489" s="230"/>
      <c r="BA4489" s="230"/>
      <c r="BB4489" s="230"/>
      <c r="BC4489" s="230"/>
      <c r="BD4489" s="230"/>
      <c r="BE4489" s="230"/>
      <c r="BF4489" s="230"/>
      <c r="BG4489" s="230"/>
      <c r="BH4489" s="230"/>
      <c r="BI4489" s="230"/>
      <c r="BJ4489" s="230"/>
      <c r="BK4489" s="230"/>
      <c r="BL4489" s="230"/>
      <c r="BM4489" s="230"/>
      <c r="BN4489" s="230"/>
      <c r="BO4489" s="230"/>
      <c r="BP4489" s="230"/>
      <c r="BQ4489" s="230"/>
      <c r="BR4489" s="230"/>
      <c r="BS4489" s="230"/>
      <c r="BT4489" s="230"/>
      <c r="BU4489" s="230"/>
      <c r="BV4489" s="230"/>
      <c r="BW4489" s="230"/>
      <c r="BX4489" s="230"/>
      <c r="BY4489" s="230"/>
      <c r="BZ4489" s="230"/>
      <c r="CA4489" s="230"/>
      <c r="CB4489" s="230"/>
      <c r="CC4489" s="230"/>
      <c r="CD4489" s="230"/>
      <c r="CE4489" s="230"/>
      <c r="CF4489" s="230"/>
      <c r="CG4489" s="230"/>
      <c r="CH4489" s="230"/>
      <c r="CI4489" s="230"/>
      <c r="CJ4489" s="230"/>
    </row>
    <row r="4490" spans="1:88" ht="14.25" customHeight="1">
      <c r="A4490" s="413"/>
      <c r="B4490" s="230"/>
      <c r="C4490" s="231"/>
      <c r="D4490" s="224"/>
      <c r="E4490" s="224"/>
      <c r="F4490" s="224"/>
      <c r="G4490" s="224"/>
      <c r="H4490" s="224"/>
      <c r="I4490" s="232"/>
      <c r="J4490" s="224"/>
      <c r="K4490" s="224"/>
      <c r="L4490" s="224"/>
      <c r="M4490" s="233"/>
      <c r="N4490" s="224"/>
      <c r="P4490" s="224"/>
      <c r="Q4490" s="225"/>
      <c r="R4490" s="154"/>
      <c r="S4490" s="154"/>
      <c r="T4490" s="154"/>
      <c r="U4490" s="236"/>
      <c r="V4490" s="225"/>
      <c r="W4490" s="246"/>
      <c r="X4490" s="230"/>
      <c r="Y4490" s="257"/>
      <c r="Z4490" s="249"/>
      <c r="AA4490" s="249"/>
      <c r="AB4490" s="230"/>
      <c r="AC4490" s="230"/>
      <c r="AD4490" s="230"/>
      <c r="AE4490" s="251"/>
      <c r="AF4490" s="246"/>
      <c r="AG4490" s="236"/>
      <c r="AH4490" s="253"/>
      <c r="AI4490" s="230"/>
      <c r="AJ4490" s="230"/>
      <c r="AK4490" s="230"/>
      <c r="AL4490" s="230"/>
      <c r="AM4490" s="230"/>
      <c r="AN4490" s="230"/>
      <c r="AO4490" s="230"/>
      <c r="AP4490" s="230"/>
      <c r="AQ4490" s="230"/>
      <c r="AR4490" s="249"/>
      <c r="AS4490" s="230"/>
      <c r="AT4490" s="230"/>
      <c r="AU4490" s="230"/>
      <c r="AV4490" s="230"/>
      <c r="AW4490" s="230"/>
      <c r="AX4490" s="230"/>
      <c r="AY4490" s="230"/>
      <c r="AZ4490" s="230"/>
      <c r="BA4490" s="230"/>
      <c r="BB4490" s="230"/>
      <c r="BC4490" s="230"/>
      <c r="BD4490" s="230"/>
      <c r="BE4490" s="230"/>
      <c r="BF4490" s="230"/>
      <c r="BG4490" s="230"/>
      <c r="BH4490" s="230"/>
      <c r="BI4490" s="230"/>
      <c r="BJ4490" s="230"/>
      <c r="BK4490" s="230"/>
      <c r="BL4490" s="230"/>
      <c r="BM4490" s="230"/>
      <c r="BN4490" s="230"/>
      <c r="BO4490" s="230"/>
      <c r="BP4490" s="230"/>
      <c r="BQ4490" s="230"/>
      <c r="BR4490" s="230"/>
      <c r="BS4490" s="230"/>
      <c r="BT4490" s="230"/>
      <c r="BU4490" s="230"/>
      <c r="BV4490" s="230"/>
      <c r="BW4490" s="230"/>
      <c r="BX4490" s="230"/>
      <c r="BY4490" s="230"/>
      <c r="BZ4490" s="230"/>
      <c r="CA4490" s="230"/>
      <c r="CB4490" s="230"/>
      <c r="CC4490" s="230"/>
      <c r="CD4490" s="230"/>
      <c r="CE4490" s="230"/>
      <c r="CF4490" s="230"/>
      <c r="CG4490" s="230"/>
      <c r="CH4490" s="230"/>
      <c r="CI4490" s="230"/>
      <c r="CJ4490" s="230"/>
    </row>
    <row r="4491" spans="1:88" ht="14.25" customHeight="1">
      <c r="A4491" s="413"/>
      <c r="B4491" s="230"/>
      <c r="C4491" s="231"/>
      <c r="D4491" s="224"/>
      <c r="E4491" s="224"/>
      <c r="F4491" s="224"/>
      <c r="G4491" s="224"/>
      <c r="H4491" s="224"/>
      <c r="I4491" s="232"/>
      <c r="J4491" s="224"/>
      <c r="K4491" s="224"/>
      <c r="L4491" s="224"/>
      <c r="M4491" s="233"/>
      <c r="N4491" s="224"/>
      <c r="P4491" s="224"/>
      <c r="Q4491" s="225"/>
      <c r="R4491" s="154"/>
      <c r="S4491" s="154"/>
      <c r="T4491" s="154"/>
      <c r="U4491" s="236"/>
      <c r="V4491" s="225"/>
      <c r="W4491" s="246"/>
      <c r="X4491" s="230"/>
      <c r="Y4491" s="257"/>
      <c r="Z4491" s="249"/>
      <c r="AA4491" s="249"/>
      <c r="AB4491" s="230"/>
      <c r="AC4491" s="230"/>
      <c r="AD4491" s="230"/>
      <c r="AE4491" s="251"/>
      <c r="AF4491" s="246"/>
      <c r="AG4491" s="236"/>
      <c r="AH4491" s="253"/>
      <c r="AI4491" s="230"/>
      <c r="AJ4491" s="230"/>
      <c r="AK4491" s="230"/>
      <c r="AL4491" s="230"/>
      <c r="AM4491" s="230"/>
      <c r="AN4491" s="230"/>
      <c r="AO4491" s="230"/>
      <c r="AP4491" s="230"/>
      <c r="AQ4491" s="230"/>
      <c r="AR4491" s="249"/>
      <c r="AS4491" s="230"/>
      <c r="AT4491" s="230"/>
      <c r="AU4491" s="230"/>
      <c r="AV4491" s="230"/>
      <c r="AW4491" s="230"/>
      <c r="AX4491" s="230"/>
      <c r="AY4491" s="230"/>
      <c r="AZ4491" s="230"/>
      <c r="BA4491" s="230"/>
      <c r="BB4491" s="230"/>
      <c r="BC4491" s="230"/>
      <c r="BD4491" s="230"/>
      <c r="BE4491" s="230"/>
      <c r="BF4491" s="230"/>
      <c r="BG4491" s="230"/>
      <c r="BH4491" s="230"/>
      <c r="BI4491" s="230"/>
      <c r="BJ4491" s="230"/>
      <c r="BK4491" s="230"/>
      <c r="BL4491" s="230"/>
      <c r="BM4491" s="230"/>
      <c r="BN4491" s="230"/>
      <c r="BO4491" s="230"/>
      <c r="BP4491" s="230"/>
      <c r="BQ4491" s="230"/>
      <c r="BR4491" s="230"/>
      <c r="BS4491" s="230"/>
      <c r="BT4491" s="230"/>
      <c r="BU4491" s="230"/>
      <c r="BV4491" s="230"/>
      <c r="BW4491" s="230"/>
      <c r="BX4491" s="230"/>
      <c r="BY4491" s="230"/>
      <c r="BZ4491" s="230"/>
      <c r="CA4491" s="230"/>
      <c r="CB4491" s="230"/>
      <c r="CC4491" s="230"/>
      <c r="CD4491" s="230"/>
      <c r="CE4491" s="230"/>
      <c r="CF4491" s="230"/>
      <c r="CG4491" s="230"/>
      <c r="CH4491" s="230"/>
      <c r="CI4491" s="230"/>
      <c r="CJ4491" s="230"/>
    </row>
    <row r="4492" spans="1:88" ht="14.25" customHeight="1">
      <c r="A4492" s="413"/>
      <c r="B4492" s="230"/>
      <c r="C4492" s="231"/>
      <c r="D4492" s="224"/>
      <c r="E4492" s="224"/>
      <c r="F4492" s="224"/>
      <c r="G4492" s="224"/>
      <c r="H4492" s="224"/>
      <c r="I4492" s="232"/>
      <c r="J4492" s="224"/>
      <c r="K4492" s="224"/>
      <c r="L4492" s="224"/>
      <c r="M4492" s="233"/>
      <c r="N4492" s="224"/>
      <c r="P4492" s="224"/>
      <c r="Q4492" s="225"/>
      <c r="R4492" s="154"/>
      <c r="S4492" s="154"/>
      <c r="T4492" s="154"/>
      <c r="U4492" s="236"/>
      <c r="V4492" s="225"/>
      <c r="W4492" s="246"/>
      <c r="X4492" s="230"/>
      <c r="Y4492" s="257"/>
      <c r="Z4492" s="249"/>
      <c r="AA4492" s="249"/>
      <c r="AB4492" s="230"/>
      <c r="AC4492" s="230"/>
      <c r="AD4492" s="230"/>
      <c r="AE4492" s="251"/>
      <c r="AF4492" s="246"/>
      <c r="AG4492" s="236"/>
      <c r="AH4492" s="253"/>
      <c r="AI4492" s="230"/>
      <c r="AJ4492" s="230"/>
      <c r="AK4492" s="230"/>
      <c r="AL4492" s="230"/>
      <c r="AM4492" s="230"/>
      <c r="AN4492" s="230"/>
      <c r="AO4492" s="230"/>
      <c r="AP4492" s="230"/>
      <c r="AQ4492" s="230"/>
      <c r="AR4492" s="249"/>
      <c r="AS4492" s="230"/>
      <c r="AT4492" s="230"/>
      <c r="AU4492" s="230"/>
      <c r="AV4492" s="230"/>
      <c r="AW4492" s="230"/>
      <c r="AX4492" s="230"/>
      <c r="AY4492" s="230"/>
      <c r="AZ4492" s="230"/>
      <c r="BA4492" s="230"/>
      <c r="BB4492" s="230"/>
      <c r="BC4492" s="230"/>
      <c r="BD4492" s="230"/>
      <c r="BE4492" s="230"/>
      <c r="BF4492" s="230"/>
      <c r="BG4492" s="230"/>
      <c r="BH4492" s="230"/>
      <c r="BI4492" s="230"/>
      <c r="BJ4492" s="230"/>
      <c r="BK4492" s="230"/>
      <c r="BL4492" s="230"/>
      <c r="BM4492" s="230"/>
      <c r="BN4492" s="230"/>
      <c r="BO4492" s="230"/>
      <c r="BP4492" s="230"/>
      <c r="BQ4492" s="230"/>
      <c r="BR4492" s="230"/>
      <c r="BS4492" s="230"/>
      <c r="BT4492" s="230"/>
      <c r="BU4492" s="230"/>
      <c r="BV4492" s="230"/>
      <c r="BW4492" s="230"/>
      <c r="BX4492" s="230"/>
      <c r="BY4492" s="230"/>
      <c r="BZ4492" s="230"/>
      <c r="CA4492" s="230"/>
      <c r="CB4492" s="230"/>
      <c r="CC4492" s="230"/>
      <c r="CD4492" s="230"/>
      <c r="CE4492" s="230"/>
      <c r="CF4492" s="230"/>
      <c r="CG4492" s="230"/>
      <c r="CH4492" s="230"/>
      <c r="CI4492" s="230"/>
      <c r="CJ4492" s="230"/>
    </row>
    <row r="4493" spans="1:88" ht="14.25" customHeight="1">
      <c r="A4493" s="413"/>
      <c r="B4493" s="230"/>
      <c r="C4493" s="231"/>
      <c r="D4493" s="224"/>
      <c r="E4493" s="224"/>
      <c r="F4493" s="224"/>
      <c r="G4493" s="224"/>
      <c r="H4493" s="224"/>
      <c r="I4493" s="232"/>
      <c r="J4493" s="224"/>
      <c r="K4493" s="224"/>
      <c r="L4493" s="224"/>
      <c r="M4493" s="233"/>
      <c r="N4493" s="224"/>
      <c r="P4493" s="224"/>
      <c r="Q4493" s="225"/>
      <c r="R4493" s="154"/>
      <c r="S4493" s="154"/>
      <c r="T4493" s="154"/>
      <c r="U4493" s="236"/>
      <c r="V4493" s="225"/>
      <c r="W4493" s="246"/>
      <c r="X4493" s="230"/>
      <c r="Y4493" s="257"/>
      <c r="Z4493" s="249"/>
      <c r="AA4493" s="249"/>
      <c r="AB4493" s="230"/>
      <c r="AC4493" s="230"/>
      <c r="AD4493" s="230"/>
      <c r="AE4493" s="251"/>
      <c r="AF4493" s="246"/>
      <c r="AG4493" s="236"/>
      <c r="AH4493" s="253"/>
      <c r="AI4493" s="230"/>
      <c r="AJ4493" s="230"/>
      <c r="AK4493" s="230"/>
      <c r="AL4493" s="230"/>
      <c r="AM4493" s="230"/>
      <c r="AN4493" s="230"/>
      <c r="AO4493" s="230"/>
      <c r="AP4493" s="230"/>
      <c r="AQ4493" s="230"/>
      <c r="AR4493" s="249"/>
      <c r="AS4493" s="230"/>
      <c r="AT4493" s="230"/>
      <c r="AU4493" s="230"/>
      <c r="AV4493" s="230"/>
      <c r="AW4493" s="230"/>
      <c r="AX4493" s="230"/>
      <c r="AY4493" s="230"/>
      <c r="AZ4493" s="230"/>
      <c r="BA4493" s="230"/>
      <c r="BB4493" s="230"/>
      <c r="BC4493" s="230"/>
      <c r="BD4493" s="230"/>
      <c r="BE4493" s="230"/>
      <c r="BF4493" s="230"/>
      <c r="BG4493" s="230"/>
      <c r="BH4493" s="230"/>
      <c r="BI4493" s="230"/>
      <c r="BJ4493" s="230"/>
      <c r="BK4493" s="230"/>
      <c r="BL4493" s="230"/>
      <c r="BM4493" s="230"/>
      <c r="BN4493" s="230"/>
      <c r="BO4493" s="230"/>
      <c r="BP4493" s="230"/>
      <c r="BQ4493" s="230"/>
      <c r="BR4493" s="230"/>
      <c r="BS4493" s="230"/>
      <c r="BT4493" s="230"/>
      <c r="BU4493" s="230"/>
      <c r="BV4493" s="230"/>
      <c r="BW4493" s="230"/>
      <c r="BX4493" s="230"/>
      <c r="BY4493" s="230"/>
      <c r="BZ4493" s="230"/>
      <c r="CA4493" s="230"/>
      <c r="CB4493" s="230"/>
      <c r="CC4493" s="230"/>
      <c r="CD4493" s="230"/>
      <c r="CE4493" s="230"/>
      <c r="CF4493" s="230"/>
      <c r="CG4493" s="230"/>
      <c r="CH4493" s="230"/>
      <c r="CI4493" s="230"/>
      <c r="CJ4493" s="230"/>
    </row>
    <row r="4494" spans="1:88" ht="14.25" customHeight="1">
      <c r="A4494" s="413"/>
      <c r="B4494" s="230"/>
      <c r="C4494" s="231"/>
      <c r="D4494" s="224"/>
      <c r="E4494" s="224"/>
      <c r="F4494" s="224"/>
      <c r="G4494" s="224"/>
      <c r="H4494" s="224"/>
      <c r="I4494" s="232"/>
      <c r="J4494" s="224"/>
      <c r="K4494" s="224"/>
      <c r="L4494" s="224"/>
      <c r="M4494" s="233"/>
      <c r="N4494" s="224"/>
      <c r="P4494" s="224"/>
      <c r="Q4494" s="225"/>
      <c r="R4494" s="154"/>
      <c r="S4494" s="154"/>
      <c r="T4494" s="154"/>
      <c r="U4494" s="236"/>
      <c r="V4494" s="225"/>
      <c r="W4494" s="246"/>
      <c r="X4494" s="230"/>
      <c r="Y4494" s="257"/>
      <c r="Z4494" s="249"/>
      <c r="AA4494" s="249"/>
      <c r="AB4494" s="230"/>
      <c r="AC4494" s="230"/>
      <c r="AD4494" s="230"/>
      <c r="AE4494" s="251"/>
      <c r="AF4494" s="246"/>
      <c r="AG4494" s="236"/>
      <c r="AH4494" s="253"/>
      <c r="AI4494" s="230"/>
      <c r="AJ4494" s="230"/>
      <c r="AK4494" s="230"/>
      <c r="AL4494" s="230"/>
      <c r="AM4494" s="230"/>
      <c r="AN4494" s="230"/>
      <c r="AO4494" s="230"/>
      <c r="AP4494" s="230"/>
      <c r="AQ4494" s="230"/>
      <c r="AR4494" s="249"/>
      <c r="AS4494" s="230"/>
      <c r="AT4494" s="230"/>
      <c r="AU4494" s="230"/>
      <c r="AV4494" s="230"/>
      <c r="AW4494" s="230"/>
      <c r="AX4494" s="230"/>
      <c r="AY4494" s="230"/>
      <c r="AZ4494" s="230"/>
      <c r="BA4494" s="230"/>
      <c r="BB4494" s="230"/>
      <c r="BC4494" s="230"/>
      <c r="BD4494" s="230"/>
      <c r="BE4494" s="230"/>
      <c r="BF4494" s="230"/>
      <c r="BG4494" s="230"/>
      <c r="BH4494" s="230"/>
      <c r="BI4494" s="230"/>
      <c r="BJ4494" s="230"/>
      <c r="BK4494" s="230"/>
      <c r="BL4494" s="230"/>
      <c r="BM4494" s="230"/>
      <c r="BN4494" s="230"/>
      <c r="BO4494" s="230"/>
      <c r="BP4494" s="230"/>
      <c r="BQ4494" s="230"/>
      <c r="BR4494" s="230"/>
      <c r="BS4494" s="230"/>
      <c r="BT4494" s="230"/>
      <c r="BU4494" s="230"/>
      <c r="BV4494" s="230"/>
      <c r="BW4494" s="230"/>
      <c r="BX4494" s="230"/>
      <c r="BY4494" s="230"/>
      <c r="BZ4494" s="230"/>
      <c r="CA4494" s="230"/>
      <c r="CB4494" s="230"/>
      <c r="CC4494" s="230"/>
      <c r="CD4494" s="230"/>
      <c r="CE4494" s="230"/>
      <c r="CF4494" s="230"/>
      <c r="CG4494" s="230"/>
      <c r="CH4494" s="230"/>
      <c r="CI4494" s="230"/>
      <c r="CJ4494" s="230"/>
    </row>
    <row r="4495" spans="1:88" ht="14.25" customHeight="1">
      <c r="A4495" s="413"/>
      <c r="B4495" s="230"/>
      <c r="C4495" s="231"/>
      <c r="D4495" s="224"/>
      <c r="E4495" s="224"/>
      <c r="F4495" s="224"/>
      <c r="G4495" s="224"/>
      <c r="H4495" s="224"/>
      <c r="I4495" s="232"/>
      <c r="J4495" s="224"/>
      <c r="K4495" s="224"/>
      <c r="L4495" s="224"/>
      <c r="M4495" s="233"/>
      <c r="N4495" s="224"/>
      <c r="P4495" s="224"/>
      <c r="Q4495" s="225"/>
      <c r="R4495" s="154"/>
      <c r="S4495" s="154"/>
      <c r="T4495" s="154"/>
      <c r="U4495" s="236"/>
      <c r="V4495" s="225"/>
      <c r="W4495" s="246"/>
      <c r="X4495" s="230"/>
      <c r="Y4495" s="257"/>
      <c r="Z4495" s="249"/>
      <c r="AA4495" s="249"/>
      <c r="AB4495" s="230"/>
      <c r="AC4495" s="230"/>
      <c r="AD4495" s="230"/>
      <c r="AE4495" s="251"/>
      <c r="AF4495" s="246"/>
      <c r="AG4495" s="236"/>
      <c r="AH4495" s="253"/>
      <c r="AI4495" s="230"/>
      <c r="AJ4495" s="230"/>
      <c r="AK4495" s="230"/>
      <c r="AL4495" s="230"/>
      <c r="AM4495" s="230"/>
      <c r="AN4495" s="230"/>
      <c r="AO4495" s="230"/>
      <c r="AP4495" s="230"/>
      <c r="AQ4495" s="230"/>
      <c r="AR4495" s="249"/>
      <c r="AS4495" s="230"/>
      <c r="AT4495" s="230"/>
      <c r="AU4495" s="230"/>
      <c r="AV4495" s="230"/>
      <c r="AW4495" s="230"/>
      <c r="AX4495" s="230"/>
      <c r="AY4495" s="230"/>
      <c r="AZ4495" s="230"/>
      <c r="BA4495" s="230"/>
      <c r="BB4495" s="230"/>
      <c r="BC4495" s="230"/>
      <c r="BD4495" s="230"/>
      <c r="BE4495" s="230"/>
      <c r="BF4495" s="230"/>
      <c r="BG4495" s="230"/>
      <c r="BH4495" s="230"/>
      <c r="BI4495" s="230"/>
      <c r="BJ4495" s="230"/>
      <c r="BK4495" s="230"/>
      <c r="BL4495" s="230"/>
      <c r="BM4495" s="230"/>
      <c r="BN4495" s="230"/>
      <c r="BO4495" s="230"/>
      <c r="BP4495" s="230"/>
      <c r="BQ4495" s="230"/>
      <c r="BR4495" s="230"/>
      <c r="BS4495" s="230"/>
      <c r="BT4495" s="230"/>
      <c r="BU4495" s="230"/>
      <c r="BV4495" s="230"/>
      <c r="BW4495" s="230"/>
      <c r="BX4495" s="230"/>
      <c r="BY4495" s="230"/>
      <c r="BZ4495" s="230"/>
      <c r="CA4495" s="230"/>
      <c r="CB4495" s="230"/>
      <c r="CC4495" s="230"/>
      <c r="CD4495" s="230"/>
      <c r="CE4495" s="230"/>
      <c r="CF4495" s="230"/>
      <c r="CG4495" s="230"/>
      <c r="CH4495" s="230"/>
      <c r="CI4495" s="230"/>
      <c r="CJ4495" s="230"/>
    </row>
    <row r="4496" spans="1:88" ht="14.25" customHeight="1">
      <c r="A4496" s="413"/>
      <c r="B4496" s="230"/>
      <c r="C4496" s="231"/>
      <c r="D4496" s="224"/>
      <c r="E4496" s="224"/>
      <c r="F4496" s="224"/>
      <c r="G4496" s="224"/>
      <c r="H4496" s="224"/>
      <c r="I4496" s="232"/>
      <c r="J4496" s="224"/>
      <c r="K4496" s="224"/>
      <c r="L4496" s="224"/>
      <c r="M4496" s="233"/>
      <c r="N4496" s="224"/>
      <c r="P4496" s="224"/>
      <c r="Q4496" s="225"/>
      <c r="R4496" s="154"/>
      <c r="S4496" s="154"/>
      <c r="T4496" s="154"/>
      <c r="U4496" s="236"/>
      <c r="V4496" s="225"/>
      <c r="W4496" s="246"/>
      <c r="X4496" s="230"/>
      <c r="Y4496" s="257"/>
      <c r="Z4496" s="249"/>
      <c r="AA4496" s="249"/>
      <c r="AB4496" s="230"/>
      <c r="AC4496" s="230"/>
      <c r="AD4496" s="230"/>
      <c r="AE4496" s="251"/>
      <c r="AF4496" s="246"/>
      <c r="AG4496" s="236"/>
      <c r="AH4496" s="253"/>
      <c r="AI4496" s="230"/>
      <c r="AJ4496" s="230"/>
      <c r="AK4496" s="230"/>
      <c r="AL4496" s="230"/>
      <c r="AM4496" s="230"/>
      <c r="AN4496" s="230"/>
      <c r="AO4496" s="230"/>
      <c r="AP4496" s="230"/>
      <c r="AQ4496" s="230"/>
      <c r="AR4496" s="249"/>
      <c r="AS4496" s="230"/>
      <c r="AT4496" s="230"/>
      <c r="AU4496" s="230"/>
      <c r="AV4496" s="230"/>
      <c r="AW4496" s="230"/>
      <c r="AX4496" s="230"/>
      <c r="AY4496" s="230"/>
      <c r="AZ4496" s="230"/>
      <c r="BA4496" s="230"/>
      <c r="BB4496" s="230"/>
      <c r="BC4496" s="230"/>
      <c r="BD4496" s="230"/>
      <c r="BE4496" s="230"/>
      <c r="BF4496" s="230"/>
      <c r="BG4496" s="230"/>
      <c r="BH4496" s="230"/>
      <c r="BI4496" s="230"/>
      <c r="BJ4496" s="230"/>
      <c r="BK4496" s="230"/>
      <c r="BL4496" s="230"/>
      <c r="BM4496" s="230"/>
      <c r="BN4496" s="230"/>
      <c r="BO4496" s="230"/>
      <c r="BP4496" s="230"/>
      <c r="BQ4496" s="230"/>
      <c r="BR4496" s="230"/>
      <c r="BS4496" s="230"/>
      <c r="BT4496" s="230"/>
      <c r="BU4496" s="230"/>
      <c r="BV4496" s="230"/>
      <c r="BW4496" s="230"/>
      <c r="BX4496" s="230"/>
      <c r="BY4496" s="230"/>
      <c r="BZ4496" s="230"/>
      <c r="CA4496" s="230"/>
      <c r="CB4496" s="230"/>
      <c r="CC4496" s="230"/>
      <c r="CD4496" s="230"/>
      <c r="CE4496" s="230"/>
      <c r="CF4496" s="230"/>
      <c r="CG4496" s="230"/>
      <c r="CH4496" s="230"/>
      <c r="CI4496" s="230"/>
      <c r="CJ4496" s="230"/>
    </row>
    <row r="4497" spans="1:88" ht="14.25" customHeight="1">
      <c r="A4497" s="413"/>
      <c r="B4497" s="230"/>
      <c r="C4497" s="231"/>
      <c r="D4497" s="224"/>
      <c r="E4497" s="224"/>
      <c r="F4497" s="224"/>
      <c r="G4497" s="224"/>
      <c r="H4497" s="224"/>
      <c r="I4497" s="232"/>
      <c r="J4497" s="224"/>
      <c r="K4497" s="224"/>
      <c r="L4497" s="224"/>
      <c r="M4497" s="233"/>
      <c r="N4497" s="224"/>
      <c r="P4497" s="224"/>
      <c r="Q4497" s="225"/>
      <c r="R4497" s="154"/>
      <c r="S4497" s="154"/>
      <c r="T4497" s="154"/>
      <c r="U4497" s="236"/>
      <c r="V4497" s="225"/>
      <c r="W4497" s="246"/>
      <c r="X4497" s="230"/>
      <c r="Y4497" s="257"/>
      <c r="Z4497" s="249"/>
      <c r="AA4497" s="249"/>
      <c r="AB4497" s="230"/>
      <c r="AC4497" s="230"/>
      <c r="AD4497" s="230"/>
      <c r="AE4497" s="251"/>
      <c r="AF4497" s="246"/>
      <c r="AG4497" s="236"/>
      <c r="AH4497" s="253"/>
      <c r="AI4497" s="230"/>
      <c r="AJ4497" s="230"/>
      <c r="AK4497" s="230"/>
      <c r="AL4497" s="230"/>
      <c r="AM4497" s="230"/>
      <c r="AN4497" s="230"/>
      <c r="AO4497" s="230"/>
      <c r="AP4497" s="230"/>
      <c r="AQ4497" s="230"/>
      <c r="AR4497" s="249"/>
      <c r="AS4497" s="230"/>
      <c r="AT4497" s="230"/>
      <c r="AU4497" s="230"/>
      <c r="AV4497" s="230"/>
      <c r="AW4497" s="230"/>
      <c r="AX4497" s="230"/>
      <c r="AY4497" s="230"/>
      <c r="AZ4497" s="230"/>
      <c r="BA4497" s="230"/>
      <c r="BB4497" s="230"/>
      <c r="BC4497" s="230"/>
      <c r="BD4497" s="230"/>
      <c r="BE4497" s="230"/>
      <c r="BF4497" s="230"/>
      <c r="BG4497" s="230"/>
      <c r="BH4497" s="230"/>
      <c r="BI4497" s="230"/>
      <c r="BJ4497" s="230"/>
      <c r="BK4497" s="230"/>
      <c r="BL4497" s="230"/>
      <c r="BM4497" s="230"/>
      <c r="BN4497" s="230"/>
      <c r="BO4497" s="230"/>
      <c r="BP4497" s="230"/>
      <c r="BQ4497" s="230"/>
      <c r="BR4497" s="230"/>
      <c r="BS4497" s="230"/>
      <c r="BT4497" s="230"/>
      <c r="BU4497" s="230"/>
      <c r="BV4497" s="230"/>
      <c r="BW4497" s="230"/>
      <c r="BX4497" s="230"/>
      <c r="BY4497" s="230"/>
      <c r="BZ4497" s="230"/>
      <c r="CA4497" s="230"/>
      <c r="CB4497" s="230"/>
      <c r="CC4497" s="230"/>
      <c r="CD4497" s="230"/>
      <c r="CE4497" s="230"/>
      <c r="CF4497" s="230"/>
      <c r="CG4497" s="230"/>
      <c r="CH4497" s="230"/>
      <c r="CI4497" s="230"/>
      <c r="CJ4497" s="230"/>
    </row>
    <row r="4498" spans="1:88" ht="14.25" customHeight="1">
      <c r="A4498" s="413"/>
      <c r="B4498" s="230"/>
      <c r="C4498" s="231"/>
      <c r="D4498" s="224"/>
      <c r="E4498" s="224"/>
      <c r="F4498" s="224"/>
      <c r="G4498" s="224"/>
      <c r="H4498" s="224"/>
      <c r="I4498" s="232"/>
      <c r="J4498" s="224"/>
      <c r="K4498" s="224"/>
      <c r="L4498" s="224"/>
      <c r="M4498" s="233"/>
      <c r="N4498" s="224"/>
      <c r="P4498" s="224"/>
      <c r="Q4498" s="225"/>
      <c r="R4498" s="154"/>
      <c r="S4498" s="154"/>
      <c r="T4498" s="154"/>
      <c r="U4498" s="236"/>
      <c r="V4498" s="225"/>
      <c r="W4498" s="246"/>
      <c r="X4498" s="230"/>
      <c r="Y4498" s="257"/>
      <c r="Z4498" s="249"/>
      <c r="AA4498" s="249"/>
      <c r="AB4498" s="230"/>
      <c r="AC4498" s="230"/>
      <c r="AD4498" s="230"/>
      <c r="AE4498" s="251"/>
      <c r="AF4498" s="246"/>
      <c r="AG4498" s="236"/>
      <c r="AH4498" s="253"/>
      <c r="AI4498" s="230"/>
      <c r="AJ4498" s="230"/>
      <c r="AK4498" s="230"/>
      <c r="AL4498" s="230"/>
      <c r="AM4498" s="230"/>
      <c r="AN4498" s="230"/>
      <c r="AO4498" s="230"/>
      <c r="AP4498" s="230"/>
      <c r="AQ4498" s="230"/>
      <c r="AR4498" s="249"/>
      <c r="AS4498" s="230"/>
      <c r="AT4498" s="230"/>
      <c r="AU4498" s="230"/>
      <c r="AV4498" s="230"/>
      <c r="AW4498" s="230"/>
      <c r="AX4498" s="230"/>
      <c r="AY4498" s="230"/>
      <c r="AZ4498" s="230"/>
      <c r="BA4498" s="230"/>
      <c r="BB4498" s="230"/>
      <c r="BC4498" s="230"/>
      <c r="BD4498" s="230"/>
      <c r="BE4498" s="230"/>
      <c r="BF4498" s="230"/>
      <c r="BG4498" s="230"/>
      <c r="BH4498" s="230"/>
      <c r="BI4498" s="230"/>
      <c r="BJ4498" s="230"/>
      <c r="BK4498" s="230"/>
      <c r="BL4498" s="230"/>
      <c r="BM4498" s="230"/>
      <c r="BN4498" s="230"/>
      <c r="BO4498" s="230"/>
      <c r="BP4498" s="230"/>
      <c r="BQ4498" s="230"/>
      <c r="BR4498" s="230"/>
      <c r="BS4498" s="230"/>
      <c r="BT4498" s="230"/>
      <c r="BU4498" s="230"/>
      <c r="BV4498" s="230"/>
      <c r="BW4498" s="230"/>
      <c r="BX4498" s="230"/>
      <c r="BY4498" s="230"/>
      <c r="BZ4498" s="230"/>
      <c r="CA4498" s="230"/>
      <c r="CB4498" s="230"/>
      <c r="CC4498" s="230"/>
      <c r="CD4498" s="230"/>
      <c r="CE4498" s="230"/>
      <c r="CF4498" s="230"/>
      <c r="CG4498" s="230"/>
      <c r="CH4498" s="230"/>
      <c r="CI4498" s="230"/>
      <c r="CJ4498" s="230"/>
    </row>
    <row r="4499" spans="1:88" ht="14.25" customHeight="1">
      <c r="A4499" s="413"/>
      <c r="B4499" s="230"/>
      <c r="C4499" s="231"/>
      <c r="D4499" s="224"/>
      <c r="E4499" s="224"/>
      <c r="F4499" s="224"/>
      <c r="G4499" s="224"/>
      <c r="H4499" s="224"/>
      <c r="I4499" s="232"/>
      <c r="J4499" s="224"/>
      <c r="K4499" s="224"/>
      <c r="L4499" s="224"/>
      <c r="M4499" s="233"/>
      <c r="N4499" s="224"/>
      <c r="P4499" s="224"/>
      <c r="Q4499" s="225"/>
      <c r="R4499" s="154"/>
      <c r="S4499" s="154"/>
      <c r="T4499" s="154"/>
      <c r="U4499" s="236"/>
      <c r="V4499" s="225"/>
      <c r="W4499" s="246"/>
      <c r="X4499" s="230"/>
      <c r="Y4499" s="257"/>
      <c r="Z4499" s="249"/>
      <c r="AA4499" s="249"/>
      <c r="AB4499" s="230"/>
      <c r="AC4499" s="230"/>
      <c r="AD4499" s="230"/>
      <c r="AE4499" s="251"/>
      <c r="AF4499" s="246"/>
      <c r="AG4499" s="236"/>
      <c r="AH4499" s="253"/>
      <c r="AI4499" s="230"/>
      <c r="AJ4499" s="230"/>
      <c r="AK4499" s="230"/>
      <c r="AL4499" s="230"/>
      <c r="AM4499" s="230"/>
      <c r="AN4499" s="230"/>
      <c r="AO4499" s="230"/>
      <c r="AP4499" s="230"/>
      <c r="AQ4499" s="230"/>
      <c r="AR4499" s="249"/>
      <c r="AS4499" s="230"/>
      <c r="AT4499" s="230"/>
      <c r="AU4499" s="230"/>
      <c r="AV4499" s="230"/>
      <c r="AW4499" s="230"/>
      <c r="AX4499" s="230"/>
      <c r="AY4499" s="230"/>
      <c r="AZ4499" s="230"/>
      <c r="BA4499" s="230"/>
      <c r="BB4499" s="230"/>
      <c r="BC4499" s="230"/>
      <c r="BD4499" s="230"/>
      <c r="BE4499" s="230"/>
      <c r="BF4499" s="230"/>
      <c r="BG4499" s="230"/>
      <c r="BH4499" s="230"/>
      <c r="BI4499" s="230"/>
      <c r="BJ4499" s="230"/>
      <c r="BK4499" s="230"/>
      <c r="BL4499" s="230"/>
      <c r="BM4499" s="230"/>
      <c r="BN4499" s="230"/>
      <c r="BO4499" s="230"/>
      <c r="BP4499" s="230"/>
      <c r="BQ4499" s="230"/>
      <c r="BR4499" s="230"/>
      <c r="BS4499" s="230"/>
      <c r="BT4499" s="230"/>
      <c r="BU4499" s="230"/>
      <c r="BV4499" s="230"/>
      <c r="BW4499" s="230"/>
      <c r="BX4499" s="230"/>
      <c r="BY4499" s="230"/>
      <c r="BZ4499" s="230"/>
      <c r="CA4499" s="230"/>
      <c r="CB4499" s="230"/>
      <c r="CC4499" s="230"/>
      <c r="CD4499" s="230"/>
      <c r="CE4499" s="230"/>
      <c r="CF4499" s="230"/>
      <c r="CG4499" s="230"/>
      <c r="CH4499" s="230"/>
      <c r="CI4499" s="230"/>
      <c r="CJ4499" s="230"/>
    </row>
    <row r="4500" spans="1:88" ht="14.25" customHeight="1">
      <c r="A4500" s="413"/>
      <c r="B4500" s="230"/>
      <c r="C4500" s="231"/>
      <c r="D4500" s="224"/>
      <c r="E4500" s="224"/>
      <c r="F4500" s="224"/>
      <c r="G4500" s="224"/>
      <c r="H4500" s="224"/>
      <c r="I4500" s="232"/>
      <c r="J4500" s="224"/>
      <c r="K4500" s="224"/>
      <c r="L4500" s="224"/>
      <c r="M4500" s="233"/>
      <c r="N4500" s="224"/>
      <c r="P4500" s="224"/>
      <c r="Q4500" s="225"/>
      <c r="R4500" s="154"/>
      <c r="S4500" s="154"/>
      <c r="T4500" s="154"/>
      <c r="U4500" s="236"/>
      <c r="V4500" s="225"/>
      <c r="W4500" s="246"/>
      <c r="X4500" s="230"/>
      <c r="Y4500" s="257"/>
      <c r="Z4500" s="249"/>
      <c r="AA4500" s="249"/>
      <c r="AB4500" s="230"/>
      <c r="AC4500" s="230"/>
      <c r="AD4500" s="230"/>
      <c r="AE4500" s="251"/>
      <c r="AF4500" s="246"/>
      <c r="AG4500" s="236"/>
      <c r="AH4500" s="253"/>
      <c r="AI4500" s="230"/>
      <c r="AJ4500" s="230"/>
      <c r="AK4500" s="230"/>
      <c r="AL4500" s="230"/>
      <c r="AM4500" s="230"/>
      <c r="AN4500" s="230"/>
      <c r="AO4500" s="230"/>
      <c r="AP4500" s="230"/>
      <c r="AQ4500" s="230"/>
      <c r="AR4500" s="249"/>
      <c r="AS4500" s="230"/>
      <c r="AT4500" s="230"/>
      <c r="AU4500" s="230"/>
      <c r="AV4500" s="230"/>
      <c r="AW4500" s="230"/>
      <c r="AX4500" s="230"/>
      <c r="AY4500" s="230"/>
      <c r="AZ4500" s="230"/>
      <c r="BA4500" s="230"/>
      <c r="BB4500" s="230"/>
      <c r="BC4500" s="230"/>
      <c r="BD4500" s="230"/>
      <c r="BE4500" s="230"/>
      <c r="BF4500" s="230"/>
      <c r="BG4500" s="230"/>
      <c r="BH4500" s="230"/>
      <c r="BI4500" s="230"/>
      <c r="BJ4500" s="230"/>
      <c r="BK4500" s="230"/>
      <c r="BL4500" s="230"/>
      <c r="BM4500" s="230"/>
      <c r="BN4500" s="230"/>
      <c r="BO4500" s="230"/>
      <c r="BP4500" s="230"/>
      <c r="BQ4500" s="230"/>
      <c r="BR4500" s="230"/>
      <c r="BS4500" s="230"/>
      <c r="BT4500" s="230"/>
      <c r="BU4500" s="230"/>
      <c r="BV4500" s="230"/>
      <c r="BW4500" s="230"/>
      <c r="BX4500" s="230"/>
      <c r="BY4500" s="230"/>
      <c r="BZ4500" s="230"/>
      <c r="CA4500" s="230"/>
      <c r="CB4500" s="230"/>
      <c r="CC4500" s="230"/>
      <c r="CD4500" s="230"/>
      <c r="CE4500" s="230"/>
      <c r="CF4500" s="230"/>
      <c r="CG4500" s="230"/>
      <c r="CH4500" s="230"/>
      <c r="CI4500" s="230"/>
      <c r="CJ4500" s="230"/>
    </row>
    <row r="4501" spans="1:88" ht="14.25" customHeight="1">
      <c r="A4501" s="413"/>
      <c r="B4501" s="230"/>
      <c r="C4501" s="231"/>
      <c r="D4501" s="224"/>
      <c r="E4501" s="224"/>
      <c r="F4501" s="224"/>
      <c r="G4501" s="224"/>
      <c r="H4501" s="224"/>
      <c r="I4501" s="232"/>
      <c r="J4501" s="224"/>
      <c r="K4501" s="224"/>
      <c r="L4501" s="224"/>
      <c r="M4501" s="233"/>
      <c r="N4501" s="224"/>
      <c r="P4501" s="224"/>
      <c r="Q4501" s="225"/>
      <c r="R4501" s="154"/>
      <c r="S4501" s="154"/>
      <c r="T4501" s="154"/>
      <c r="U4501" s="236"/>
      <c r="V4501" s="225"/>
      <c r="W4501" s="246"/>
      <c r="X4501" s="230"/>
      <c r="Y4501" s="257"/>
      <c r="Z4501" s="249"/>
      <c r="AA4501" s="249"/>
      <c r="AB4501" s="230"/>
      <c r="AC4501" s="230"/>
      <c r="AD4501" s="230"/>
      <c r="AE4501" s="251"/>
      <c r="AF4501" s="246"/>
      <c r="AG4501" s="236"/>
      <c r="AH4501" s="253"/>
      <c r="AI4501" s="230"/>
      <c r="AJ4501" s="230"/>
      <c r="AK4501" s="230"/>
      <c r="AL4501" s="230"/>
      <c r="AM4501" s="230"/>
      <c r="AN4501" s="230"/>
      <c r="AO4501" s="230"/>
      <c r="AP4501" s="230"/>
      <c r="AQ4501" s="230"/>
      <c r="AR4501" s="249"/>
      <c r="AS4501" s="230"/>
      <c r="AT4501" s="230"/>
      <c r="AU4501" s="230"/>
      <c r="AV4501" s="230"/>
      <c r="AW4501" s="230"/>
      <c r="AX4501" s="230"/>
      <c r="AY4501" s="230"/>
      <c r="AZ4501" s="230"/>
      <c r="BA4501" s="230"/>
      <c r="BB4501" s="230"/>
      <c r="BC4501" s="230"/>
      <c r="BD4501" s="230"/>
      <c r="BE4501" s="230"/>
      <c r="BF4501" s="230"/>
      <c r="BG4501" s="230"/>
      <c r="BH4501" s="230"/>
      <c r="BI4501" s="230"/>
      <c r="BJ4501" s="230"/>
      <c r="BK4501" s="230"/>
      <c r="BL4501" s="230"/>
      <c r="BM4501" s="230"/>
      <c r="BN4501" s="230"/>
      <c r="BO4501" s="230"/>
      <c r="BP4501" s="230"/>
      <c r="BQ4501" s="230"/>
      <c r="BR4501" s="230"/>
      <c r="BS4501" s="230"/>
      <c r="BT4501" s="230"/>
      <c r="BU4501" s="230"/>
      <c r="BV4501" s="230"/>
      <c r="BW4501" s="230"/>
      <c r="BX4501" s="230"/>
      <c r="BY4501" s="230"/>
      <c r="BZ4501" s="230"/>
      <c r="CA4501" s="230"/>
      <c r="CB4501" s="230"/>
      <c r="CC4501" s="230"/>
      <c r="CD4501" s="230"/>
      <c r="CE4501" s="230"/>
      <c r="CF4501" s="230"/>
      <c r="CG4501" s="230"/>
      <c r="CH4501" s="230"/>
      <c r="CI4501" s="230"/>
      <c r="CJ4501" s="230"/>
    </row>
    <row r="4502" spans="1:88" ht="14.25" customHeight="1">
      <c r="A4502" s="413"/>
      <c r="B4502" s="230"/>
      <c r="C4502" s="231"/>
      <c r="D4502" s="224"/>
      <c r="E4502" s="224"/>
      <c r="F4502" s="224"/>
      <c r="G4502" s="224"/>
      <c r="H4502" s="224"/>
      <c r="I4502" s="232"/>
      <c r="J4502" s="224"/>
      <c r="K4502" s="224"/>
      <c r="L4502" s="224"/>
      <c r="M4502" s="233"/>
      <c r="N4502" s="224"/>
      <c r="P4502" s="224"/>
      <c r="Q4502" s="225"/>
      <c r="R4502" s="154"/>
      <c r="S4502" s="154"/>
      <c r="T4502" s="154"/>
      <c r="U4502" s="236"/>
      <c r="V4502" s="225"/>
      <c r="W4502" s="246"/>
      <c r="X4502" s="230"/>
      <c r="Y4502" s="257"/>
      <c r="Z4502" s="249"/>
      <c r="AA4502" s="249"/>
      <c r="AB4502" s="230"/>
      <c r="AC4502" s="230"/>
      <c r="AD4502" s="230"/>
      <c r="AE4502" s="251"/>
      <c r="AF4502" s="246"/>
      <c r="AG4502" s="236"/>
      <c r="AH4502" s="253"/>
      <c r="AI4502" s="230"/>
      <c r="AJ4502" s="230"/>
      <c r="AK4502" s="230"/>
      <c r="AL4502" s="230"/>
      <c r="AM4502" s="230"/>
      <c r="AN4502" s="230"/>
      <c r="AO4502" s="230"/>
      <c r="AP4502" s="230"/>
      <c r="AQ4502" s="230"/>
      <c r="AR4502" s="249"/>
      <c r="AS4502" s="230"/>
      <c r="AT4502" s="230"/>
      <c r="AU4502" s="230"/>
      <c r="AV4502" s="230"/>
      <c r="AW4502" s="230"/>
      <c r="AX4502" s="230"/>
      <c r="AY4502" s="230"/>
      <c r="AZ4502" s="230"/>
      <c r="BA4502" s="230"/>
      <c r="BB4502" s="230"/>
      <c r="BC4502" s="230"/>
      <c r="BD4502" s="230"/>
      <c r="BE4502" s="230"/>
      <c r="BF4502" s="230"/>
      <c r="BG4502" s="230"/>
      <c r="BH4502" s="230"/>
      <c r="BI4502" s="230"/>
      <c r="BJ4502" s="230"/>
      <c r="BK4502" s="230"/>
      <c r="BL4502" s="230"/>
      <c r="BM4502" s="230"/>
      <c r="BN4502" s="230"/>
      <c r="BO4502" s="230"/>
      <c r="BP4502" s="230"/>
      <c r="BQ4502" s="230"/>
      <c r="BR4502" s="230"/>
      <c r="BS4502" s="230"/>
      <c r="BT4502" s="230"/>
      <c r="BU4502" s="230"/>
      <c r="BV4502" s="230"/>
      <c r="BW4502" s="230"/>
      <c r="BX4502" s="230"/>
      <c r="BY4502" s="230"/>
      <c r="BZ4502" s="230"/>
      <c r="CA4502" s="230"/>
      <c r="CB4502" s="230"/>
      <c r="CC4502" s="230"/>
      <c r="CD4502" s="230"/>
      <c r="CE4502" s="230"/>
      <c r="CF4502" s="230"/>
      <c r="CG4502" s="230"/>
      <c r="CH4502" s="230"/>
      <c r="CI4502" s="230"/>
      <c r="CJ4502" s="230"/>
    </row>
    <row r="4503" spans="1:88" ht="14.25" customHeight="1">
      <c r="A4503" s="413"/>
      <c r="B4503" s="230"/>
      <c r="C4503" s="231"/>
      <c r="D4503" s="224"/>
      <c r="E4503" s="224"/>
      <c r="F4503" s="224"/>
      <c r="G4503" s="224"/>
      <c r="H4503" s="224"/>
      <c r="I4503" s="232"/>
      <c r="J4503" s="224"/>
      <c r="K4503" s="224"/>
      <c r="L4503" s="224"/>
      <c r="M4503" s="233"/>
      <c r="N4503" s="224"/>
      <c r="P4503" s="224"/>
      <c r="Q4503" s="225"/>
      <c r="R4503" s="154"/>
      <c r="S4503" s="154"/>
      <c r="T4503" s="154"/>
      <c r="U4503" s="236"/>
      <c r="V4503" s="225"/>
      <c r="W4503" s="246"/>
      <c r="X4503" s="230"/>
      <c r="Y4503" s="257"/>
      <c r="Z4503" s="249"/>
      <c r="AA4503" s="249"/>
      <c r="AB4503" s="230"/>
      <c r="AC4503" s="230"/>
      <c r="AD4503" s="230"/>
      <c r="AE4503" s="251"/>
      <c r="AF4503" s="246"/>
      <c r="AG4503" s="236"/>
      <c r="AH4503" s="253"/>
      <c r="AI4503" s="230"/>
      <c r="AJ4503" s="230"/>
      <c r="AK4503" s="230"/>
      <c r="AL4503" s="230"/>
      <c r="AM4503" s="230"/>
      <c r="AN4503" s="230"/>
      <c r="AO4503" s="230"/>
      <c r="AP4503" s="230"/>
      <c r="AQ4503" s="230"/>
      <c r="AR4503" s="249"/>
      <c r="AS4503" s="230"/>
      <c r="AT4503" s="230"/>
      <c r="AU4503" s="230"/>
      <c r="AV4503" s="230"/>
      <c r="AW4503" s="230"/>
      <c r="AX4503" s="230"/>
      <c r="AY4503" s="230"/>
      <c r="AZ4503" s="230"/>
      <c r="BA4503" s="230"/>
      <c r="BB4503" s="230"/>
      <c r="BC4503" s="230"/>
      <c r="BD4503" s="230"/>
      <c r="BE4503" s="230"/>
      <c r="BF4503" s="230"/>
      <c r="BG4503" s="230"/>
      <c r="BH4503" s="230"/>
      <c r="BI4503" s="230"/>
      <c r="BJ4503" s="230"/>
      <c r="BK4503" s="230"/>
      <c r="BL4503" s="230"/>
      <c r="BM4503" s="230"/>
      <c r="BN4503" s="230"/>
      <c r="BO4503" s="230"/>
      <c r="BP4503" s="230"/>
      <c r="BQ4503" s="230"/>
      <c r="BR4503" s="230"/>
      <c r="BS4503" s="230"/>
      <c r="BT4503" s="230"/>
      <c r="BU4503" s="230"/>
      <c r="BV4503" s="230"/>
      <c r="BW4503" s="230"/>
      <c r="BX4503" s="230"/>
      <c r="BY4503" s="230"/>
      <c r="BZ4503" s="230"/>
      <c r="CA4503" s="230"/>
      <c r="CB4503" s="230"/>
      <c r="CC4503" s="230"/>
      <c r="CD4503" s="230"/>
      <c r="CE4503" s="230"/>
      <c r="CF4503" s="230"/>
      <c r="CG4503" s="230"/>
      <c r="CH4503" s="230"/>
      <c r="CI4503" s="230"/>
      <c r="CJ4503" s="230"/>
    </row>
    <row r="4504" spans="1:88" ht="14.25" customHeight="1">
      <c r="A4504" s="413"/>
      <c r="B4504" s="230"/>
      <c r="C4504" s="231"/>
      <c r="D4504" s="224"/>
      <c r="E4504" s="224"/>
      <c r="F4504" s="224"/>
      <c r="G4504" s="224"/>
      <c r="H4504" s="224"/>
      <c r="I4504" s="232"/>
      <c r="J4504" s="224"/>
      <c r="K4504" s="224"/>
      <c r="L4504" s="224"/>
      <c r="M4504" s="233"/>
      <c r="N4504" s="224"/>
      <c r="P4504" s="224"/>
      <c r="Q4504" s="225"/>
      <c r="R4504" s="154"/>
      <c r="S4504" s="154"/>
      <c r="T4504" s="154"/>
      <c r="U4504" s="236"/>
      <c r="V4504" s="225"/>
      <c r="W4504" s="246"/>
      <c r="X4504" s="230"/>
      <c r="Y4504" s="257"/>
      <c r="Z4504" s="249"/>
      <c r="AA4504" s="249"/>
      <c r="AB4504" s="230"/>
      <c r="AC4504" s="230"/>
      <c r="AD4504" s="230"/>
      <c r="AE4504" s="251"/>
      <c r="AF4504" s="246"/>
      <c r="AG4504" s="236"/>
      <c r="AH4504" s="253"/>
      <c r="AI4504" s="230"/>
      <c r="AJ4504" s="230"/>
      <c r="AK4504" s="230"/>
      <c r="AL4504" s="230"/>
      <c r="AM4504" s="230"/>
      <c r="AN4504" s="230"/>
      <c r="AO4504" s="230"/>
      <c r="AP4504" s="230"/>
      <c r="AQ4504" s="230"/>
      <c r="AR4504" s="249"/>
      <c r="AS4504" s="230"/>
      <c r="AT4504" s="230"/>
      <c r="AU4504" s="230"/>
      <c r="AV4504" s="230"/>
      <c r="AW4504" s="230"/>
      <c r="AX4504" s="230"/>
      <c r="AY4504" s="230"/>
      <c r="AZ4504" s="230"/>
      <c r="BA4504" s="230"/>
      <c r="BB4504" s="230"/>
      <c r="BC4504" s="230"/>
      <c r="BD4504" s="230"/>
      <c r="BE4504" s="230"/>
      <c r="BF4504" s="230"/>
      <c r="BG4504" s="230"/>
      <c r="BH4504" s="230"/>
      <c r="BI4504" s="230"/>
      <c r="BJ4504" s="230"/>
      <c r="BK4504" s="230"/>
      <c r="BL4504" s="230"/>
      <c r="BM4504" s="230"/>
      <c r="BN4504" s="230"/>
      <c r="BO4504" s="230"/>
      <c r="BP4504" s="230"/>
      <c r="BQ4504" s="230"/>
      <c r="BR4504" s="230"/>
      <c r="BS4504" s="230"/>
      <c r="BT4504" s="230"/>
      <c r="BU4504" s="230"/>
      <c r="BV4504" s="230"/>
      <c r="BW4504" s="230"/>
      <c r="BX4504" s="230"/>
      <c r="BY4504" s="230"/>
      <c r="BZ4504" s="230"/>
      <c r="CA4504" s="230"/>
      <c r="CB4504" s="230"/>
      <c r="CC4504" s="230"/>
      <c r="CD4504" s="230"/>
      <c r="CE4504" s="230"/>
      <c r="CF4504" s="230"/>
      <c r="CG4504" s="230"/>
      <c r="CH4504" s="230"/>
      <c r="CI4504" s="230"/>
      <c r="CJ4504" s="230"/>
    </row>
    <row r="4505" spans="1:88" ht="14.25" customHeight="1">
      <c r="A4505" s="413"/>
      <c r="B4505" s="230"/>
      <c r="C4505" s="231"/>
      <c r="D4505" s="224"/>
      <c r="E4505" s="224"/>
      <c r="F4505" s="224"/>
      <c r="G4505" s="224"/>
      <c r="H4505" s="224"/>
      <c r="I4505" s="232"/>
      <c r="J4505" s="224"/>
      <c r="K4505" s="224"/>
      <c r="L4505" s="224"/>
      <c r="M4505" s="233"/>
      <c r="N4505" s="224"/>
      <c r="P4505" s="224"/>
      <c r="Q4505" s="225"/>
      <c r="R4505" s="154"/>
      <c r="S4505" s="154"/>
      <c r="T4505" s="154"/>
      <c r="U4505" s="236"/>
      <c r="V4505" s="225"/>
      <c r="W4505" s="246"/>
      <c r="X4505" s="230"/>
      <c r="Y4505" s="257"/>
      <c r="Z4505" s="249"/>
      <c r="AA4505" s="249"/>
      <c r="AB4505" s="230"/>
      <c r="AC4505" s="230"/>
      <c r="AD4505" s="230"/>
      <c r="AE4505" s="251"/>
      <c r="AF4505" s="246"/>
      <c r="AG4505" s="236"/>
      <c r="AH4505" s="253"/>
      <c r="AI4505" s="230"/>
      <c r="AJ4505" s="230"/>
      <c r="AK4505" s="230"/>
      <c r="AL4505" s="230"/>
      <c r="AM4505" s="230"/>
      <c r="AN4505" s="230"/>
      <c r="AO4505" s="230"/>
      <c r="AP4505" s="230"/>
      <c r="AQ4505" s="230"/>
      <c r="AR4505" s="249"/>
      <c r="AS4505" s="230"/>
      <c r="AT4505" s="230"/>
      <c r="AU4505" s="230"/>
      <c r="AV4505" s="230"/>
      <c r="AW4505" s="230"/>
      <c r="AX4505" s="230"/>
      <c r="AY4505" s="230"/>
      <c r="AZ4505" s="230"/>
      <c r="BA4505" s="230"/>
      <c r="BB4505" s="230"/>
      <c r="BC4505" s="230"/>
      <c r="BD4505" s="230"/>
      <c r="BE4505" s="230"/>
      <c r="BF4505" s="230"/>
      <c r="BG4505" s="230"/>
      <c r="BH4505" s="230"/>
      <c r="BI4505" s="230"/>
      <c r="BJ4505" s="230"/>
      <c r="BK4505" s="230"/>
      <c r="BL4505" s="230"/>
      <c r="BM4505" s="230"/>
      <c r="BN4505" s="230"/>
      <c r="BO4505" s="230"/>
      <c r="BP4505" s="230"/>
      <c r="BQ4505" s="230"/>
      <c r="BR4505" s="230"/>
      <c r="BS4505" s="230"/>
      <c r="BT4505" s="230"/>
      <c r="BU4505" s="230"/>
      <c r="BV4505" s="230"/>
      <c r="BW4505" s="230"/>
      <c r="BX4505" s="230"/>
      <c r="BY4505" s="230"/>
      <c r="BZ4505" s="230"/>
      <c r="CA4505" s="230"/>
      <c r="CB4505" s="230"/>
      <c r="CC4505" s="230"/>
      <c r="CD4505" s="230"/>
      <c r="CE4505" s="230"/>
      <c r="CF4505" s="230"/>
      <c r="CG4505" s="230"/>
      <c r="CH4505" s="230"/>
      <c r="CI4505" s="230"/>
      <c r="CJ4505" s="230"/>
    </row>
    <row r="4506" spans="1:88" ht="14.25" customHeight="1">
      <c r="A4506" s="413"/>
      <c r="B4506" s="230"/>
      <c r="C4506" s="231"/>
      <c r="D4506" s="224"/>
      <c r="E4506" s="224"/>
      <c r="F4506" s="224"/>
      <c r="G4506" s="224"/>
      <c r="H4506" s="224"/>
      <c r="I4506" s="232"/>
      <c r="J4506" s="224"/>
      <c r="K4506" s="224"/>
      <c r="L4506" s="224"/>
      <c r="M4506" s="233"/>
      <c r="N4506" s="224"/>
      <c r="P4506" s="224"/>
      <c r="Q4506" s="225"/>
      <c r="R4506" s="154"/>
      <c r="S4506" s="154"/>
      <c r="T4506" s="154"/>
      <c r="U4506" s="236"/>
      <c r="V4506" s="225"/>
      <c r="W4506" s="246"/>
      <c r="X4506" s="230"/>
      <c r="Y4506" s="257"/>
      <c r="Z4506" s="249"/>
      <c r="AA4506" s="249"/>
      <c r="AB4506" s="230"/>
      <c r="AC4506" s="230"/>
      <c r="AD4506" s="230"/>
      <c r="AE4506" s="251"/>
      <c r="AF4506" s="246"/>
      <c r="AG4506" s="236"/>
      <c r="AH4506" s="253"/>
      <c r="AI4506" s="230"/>
      <c r="AJ4506" s="230"/>
      <c r="AK4506" s="230"/>
      <c r="AL4506" s="230"/>
      <c r="AM4506" s="230"/>
      <c r="AN4506" s="230"/>
      <c r="AO4506" s="230"/>
      <c r="AP4506" s="230"/>
      <c r="AQ4506" s="230"/>
      <c r="AR4506" s="249"/>
      <c r="AS4506" s="230"/>
      <c r="AT4506" s="230"/>
      <c r="AU4506" s="230"/>
      <c r="AV4506" s="230"/>
      <c r="AW4506" s="230"/>
      <c r="AX4506" s="230"/>
      <c r="AY4506" s="230"/>
      <c r="AZ4506" s="230"/>
      <c r="BA4506" s="230"/>
      <c r="BB4506" s="230"/>
      <c r="BC4506" s="230"/>
      <c r="BD4506" s="230"/>
      <c r="BE4506" s="230"/>
      <c r="BF4506" s="230"/>
      <c r="BG4506" s="230"/>
      <c r="BH4506" s="230"/>
      <c r="BI4506" s="230"/>
      <c r="BJ4506" s="230"/>
      <c r="BK4506" s="230"/>
      <c r="BL4506" s="230"/>
      <c r="BM4506" s="230"/>
      <c r="BN4506" s="230"/>
      <c r="BO4506" s="230"/>
      <c r="BP4506" s="230"/>
      <c r="BQ4506" s="230"/>
      <c r="BR4506" s="230"/>
      <c r="BS4506" s="230"/>
      <c r="BT4506" s="230"/>
      <c r="BU4506" s="230"/>
      <c r="BV4506" s="230"/>
      <c r="BW4506" s="230"/>
      <c r="BX4506" s="230"/>
      <c r="BY4506" s="230"/>
      <c r="BZ4506" s="230"/>
      <c r="CA4506" s="230"/>
      <c r="CB4506" s="230"/>
      <c r="CC4506" s="230"/>
      <c r="CD4506" s="230"/>
      <c r="CE4506" s="230"/>
      <c r="CF4506" s="230"/>
      <c r="CG4506" s="230"/>
      <c r="CH4506" s="230"/>
      <c r="CI4506" s="230"/>
      <c r="CJ4506" s="230"/>
    </row>
    <row r="4507" spans="1:88" ht="14.25" customHeight="1">
      <c r="A4507" s="413"/>
      <c r="B4507" s="230"/>
      <c r="C4507" s="231"/>
      <c r="D4507" s="224"/>
      <c r="E4507" s="224"/>
      <c r="F4507" s="224"/>
      <c r="G4507" s="224"/>
      <c r="H4507" s="224"/>
      <c r="I4507" s="232"/>
      <c r="J4507" s="224"/>
      <c r="K4507" s="224"/>
      <c r="L4507" s="224"/>
      <c r="M4507" s="233"/>
      <c r="N4507" s="224"/>
      <c r="P4507" s="224"/>
      <c r="Q4507" s="225"/>
      <c r="R4507" s="154"/>
      <c r="S4507" s="154"/>
      <c r="T4507" s="154"/>
      <c r="U4507" s="236"/>
      <c r="V4507" s="225"/>
      <c r="W4507" s="246"/>
      <c r="X4507" s="230"/>
      <c r="Y4507" s="257"/>
      <c r="Z4507" s="249"/>
      <c r="AA4507" s="249"/>
      <c r="AB4507" s="230"/>
      <c r="AC4507" s="230"/>
      <c r="AD4507" s="230"/>
      <c r="AE4507" s="251"/>
      <c r="AF4507" s="246"/>
      <c r="AG4507" s="236"/>
      <c r="AH4507" s="253"/>
      <c r="AI4507" s="230"/>
      <c r="AJ4507" s="230"/>
      <c r="AK4507" s="230"/>
      <c r="AL4507" s="230"/>
      <c r="AM4507" s="230"/>
      <c r="AN4507" s="230"/>
      <c r="AO4507" s="230"/>
      <c r="AP4507" s="230"/>
      <c r="AQ4507" s="230"/>
      <c r="AR4507" s="249"/>
      <c r="AS4507" s="230"/>
      <c r="AT4507" s="230"/>
      <c r="AU4507" s="230"/>
      <c r="AV4507" s="230"/>
      <c r="AW4507" s="230"/>
      <c r="AX4507" s="230"/>
      <c r="AY4507" s="230"/>
      <c r="AZ4507" s="230"/>
      <c r="BA4507" s="230"/>
      <c r="BB4507" s="230"/>
      <c r="BC4507" s="230"/>
      <c r="BD4507" s="230"/>
      <c r="BE4507" s="230"/>
      <c r="BF4507" s="230"/>
      <c r="BG4507" s="230"/>
      <c r="BH4507" s="230"/>
      <c r="BI4507" s="230"/>
      <c r="BJ4507" s="230"/>
      <c r="BK4507" s="230"/>
      <c r="BL4507" s="230"/>
      <c r="BM4507" s="230"/>
      <c r="BN4507" s="230"/>
      <c r="BO4507" s="230"/>
      <c r="BP4507" s="230"/>
      <c r="BQ4507" s="230"/>
      <c r="BR4507" s="230"/>
      <c r="BS4507" s="230"/>
      <c r="BT4507" s="230"/>
      <c r="BU4507" s="230"/>
      <c r="BV4507" s="230"/>
      <c r="BW4507" s="230"/>
      <c r="BX4507" s="230"/>
      <c r="BY4507" s="230"/>
      <c r="BZ4507" s="230"/>
      <c r="CA4507" s="230"/>
      <c r="CB4507" s="230"/>
      <c r="CC4507" s="230"/>
      <c r="CD4507" s="230"/>
      <c r="CE4507" s="230"/>
      <c r="CF4507" s="230"/>
      <c r="CG4507" s="230"/>
      <c r="CH4507" s="230"/>
      <c r="CI4507" s="230"/>
      <c r="CJ4507" s="230"/>
    </row>
    <row r="4508" spans="1:88" ht="14.25" customHeight="1">
      <c r="A4508" s="413"/>
      <c r="B4508" s="230"/>
      <c r="C4508" s="231"/>
      <c r="D4508" s="224"/>
      <c r="E4508" s="224"/>
      <c r="F4508" s="224"/>
      <c r="G4508" s="224"/>
      <c r="H4508" s="224"/>
      <c r="I4508" s="232"/>
      <c r="J4508" s="224"/>
      <c r="K4508" s="224"/>
      <c r="L4508" s="224"/>
      <c r="M4508" s="233"/>
      <c r="N4508" s="224"/>
      <c r="P4508" s="224"/>
      <c r="Q4508" s="225"/>
      <c r="R4508" s="154"/>
      <c r="S4508" s="154"/>
      <c r="T4508" s="154"/>
      <c r="U4508" s="236"/>
      <c r="V4508" s="225"/>
      <c r="W4508" s="246"/>
      <c r="X4508" s="230"/>
      <c r="Y4508" s="257"/>
      <c r="Z4508" s="249"/>
      <c r="AA4508" s="249"/>
      <c r="AB4508" s="230"/>
      <c r="AC4508" s="230"/>
      <c r="AD4508" s="230"/>
      <c r="AE4508" s="251"/>
      <c r="AF4508" s="246"/>
      <c r="AG4508" s="236"/>
      <c r="AH4508" s="253"/>
      <c r="AI4508" s="230"/>
      <c r="AJ4508" s="230"/>
      <c r="AK4508" s="230"/>
      <c r="AL4508" s="230"/>
      <c r="AM4508" s="230"/>
      <c r="AN4508" s="230"/>
      <c r="AO4508" s="230"/>
      <c r="AP4508" s="230"/>
      <c r="AQ4508" s="230"/>
      <c r="AR4508" s="249"/>
      <c r="AS4508" s="230"/>
      <c r="AT4508" s="230"/>
      <c r="AU4508" s="230"/>
      <c r="AV4508" s="230"/>
      <c r="AW4508" s="230"/>
      <c r="AX4508" s="230"/>
      <c r="AY4508" s="230"/>
      <c r="AZ4508" s="230"/>
      <c r="BA4508" s="230"/>
      <c r="BB4508" s="230"/>
      <c r="BC4508" s="230"/>
      <c r="BD4508" s="230"/>
      <c r="BE4508" s="230"/>
      <c r="BF4508" s="230"/>
      <c r="BG4508" s="230"/>
      <c r="BH4508" s="230"/>
      <c r="BI4508" s="230"/>
      <c r="BJ4508" s="230"/>
      <c r="BK4508" s="230"/>
      <c r="BL4508" s="230"/>
      <c r="BM4508" s="230"/>
      <c r="BN4508" s="230"/>
      <c r="BO4508" s="230"/>
      <c r="BP4508" s="230"/>
      <c r="BQ4508" s="230"/>
      <c r="BR4508" s="230"/>
      <c r="BS4508" s="230"/>
      <c r="BT4508" s="230"/>
      <c r="BU4508" s="230"/>
      <c r="BV4508" s="230"/>
      <c r="BW4508" s="230"/>
      <c r="BX4508" s="230"/>
      <c r="BY4508" s="230"/>
      <c r="BZ4508" s="230"/>
      <c r="CA4508" s="230"/>
      <c r="CB4508" s="230"/>
      <c r="CC4508" s="230"/>
      <c r="CD4508" s="230"/>
      <c r="CE4508" s="230"/>
      <c r="CF4508" s="230"/>
      <c r="CG4508" s="230"/>
      <c r="CH4508" s="230"/>
      <c r="CI4508" s="230"/>
      <c r="CJ4508" s="230"/>
    </row>
    <row r="4509" spans="1:88" ht="14.25" customHeight="1">
      <c r="A4509" s="413"/>
      <c r="B4509" s="230"/>
      <c r="C4509" s="231"/>
      <c r="D4509" s="224"/>
      <c r="E4509" s="224"/>
      <c r="F4509" s="224"/>
      <c r="G4509" s="224"/>
      <c r="H4509" s="224"/>
      <c r="I4509" s="232"/>
      <c r="J4509" s="224"/>
      <c r="K4509" s="224"/>
      <c r="L4509" s="224"/>
      <c r="M4509" s="233"/>
      <c r="N4509" s="224"/>
      <c r="P4509" s="224"/>
      <c r="Q4509" s="225"/>
      <c r="R4509" s="154"/>
      <c r="S4509" s="154"/>
      <c r="T4509" s="154"/>
      <c r="U4509" s="236"/>
      <c r="V4509" s="225"/>
      <c r="W4509" s="246"/>
      <c r="X4509" s="230"/>
      <c r="Y4509" s="257"/>
      <c r="Z4509" s="249"/>
      <c r="AA4509" s="249"/>
      <c r="AB4509" s="230"/>
      <c r="AC4509" s="230"/>
      <c r="AD4509" s="230"/>
      <c r="AE4509" s="251"/>
      <c r="AF4509" s="246"/>
      <c r="AG4509" s="236"/>
      <c r="AH4509" s="253"/>
      <c r="AI4509" s="230"/>
      <c r="AJ4509" s="230"/>
      <c r="AK4509" s="230"/>
      <c r="AL4509" s="230"/>
      <c r="AM4509" s="230"/>
      <c r="AN4509" s="230"/>
      <c r="AO4509" s="230"/>
      <c r="AP4509" s="230"/>
      <c r="AQ4509" s="230"/>
      <c r="AR4509" s="249"/>
      <c r="AS4509" s="230"/>
      <c r="AT4509" s="230"/>
      <c r="AU4509" s="230"/>
      <c r="AV4509" s="230"/>
      <c r="AW4509" s="230"/>
      <c r="AX4509" s="230"/>
      <c r="AY4509" s="230"/>
      <c r="AZ4509" s="230"/>
      <c r="BA4509" s="230"/>
      <c r="BB4509" s="230"/>
      <c r="BC4509" s="230"/>
      <c r="BD4509" s="230"/>
      <c r="BE4509" s="230"/>
      <c r="BF4509" s="230"/>
      <c r="BG4509" s="230"/>
      <c r="BH4509" s="230"/>
      <c r="BI4509" s="230"/>
      <c r="BJ4509" s="230"/>
      <c r="BK4509" s="230"/>
      <c r="BL4509" s="230"/>
      <c r="BM4509" s="230"/>
      <c r="BN4509" s="230"/>
      <c r="BO4509" s="230"/>
      <c r="BP4509" s="230"/>
      <c r="BQ4509" s="230"/>
      <c r="BR4509" s="230"/>
      <c r="BS4509" s="230"/>
      <c r="BT4509" s="230"/>
      <c r="BU4509" s="230"/>
      <c r="BV4509" s="230"/>
      <c r="BW4509" s="230"/>
      <c r="BX4509" s="230"/>
      <c r="BY4509" s="230"/>
      <c r="BZ4509" s="230"/>
      <c r="CA4509" s="230"/>
      <c r="CB4509" s="230"/>
      <c r="CC4509" s="230"/>
      <c r="CD4509" s="230"/>
      <c r="CE4509" s="230"/>
      <c r="CF4509" s="230"/>
      <c r="CG4509" s="230"/>
      <c r="CH4509" s="230"/>
      <c r="CI4509" s="230"/>
      <c r="CJ4509" s="230"/>
    </row>
    <row r="4510" spans="1:88" ht="14.25" customHeight="1">
      <c r="A4510" s="413"/>
      <c r="B4510" s="230"/>
      <c r="C4510" s="231"/>
      <c r="D4510" s="224"/>
      <c r="E4510" s="224"/>
      <c r="F4510" s="224"/>
      <c r="G4510" s="224"/>
      <c r="H4510" s="224"/>
      <c r="I4510" s="232"/>
      <c r="J4510" s="224"/>
      <c r="K4510" s="224"/>
      <c r="L4510" s="224"/>
      <c r="M4510" s="233"/>
      <c r="N4510" s="224"/>
      <c r="P4510" s="224"/>
      <c r="Q4510" s="225"/>
      <c r="R4510" s="154"/>
      <c r="S4510" s="154"/>
      <c r="T4510" s="154"/>
      <c r="U4510" s="236"/>
      <c r="V4510" s="225"/>
      <c r="W4510" s="246"/>
      <c r="X4510" s="230"/>
      <c r="Y4510" s="257"/>
      <c r="Z4510" s="249"/>
      <c r="AA4510" s="249"/>
      <c r="AB4510" s="230"/>
      <c r="AC4510" s="230"/>
      <c r="AD4510" s="230"/>
      <c r="AE4510" s="251"/>
      <c r="AF4510" s="246"/>
      <c r="AG4510" s="236"/>
      <c r="AH4510" s="253"/>
      <c r="AI4510" s="230"/>
      <c r="AJ4510" s="230"/>
      <c r="AK4510" s="230"/>
      <c r="AL4510" s="230"/>
      <c r="AM4510" s="230"/>
      <c r="AN4510" s="230"/>
      <c r="AO4510" s="230"/>
      <c r="AP4510" s="230"/>
      <c r="AQ4510" s="230"/>
      <c r="AR4510" s="249"/>
      <c r="AS4510" s="230"/>
      <c r="AT4510" s="230"/>
      <c r="AU4510" s="230"/>
      <c r="AV4510" s="230"/>
      <c r="AW4510" s="230"/>
      <c r="AX4510" s="230"/>
      <c r="AY4510" s="230"/>
      <c r="AZ4510" s="230"/>
      <c r="BA4510" s="230"/>
      <c r="BB4510" s="230"/>
      <c r="BC4510" s="230"/>
      <c r="BD4510" s="230"/>
      <c r="BE4510" s="230"/>
      <c r="BF4510" s="230"/>
      <c r="BG4510" s="230"/>
      <c r="BH4510" s="230"/>
      <c r="BI4510" s="230"/>
      <c r="BJ4510" s="230"/>
      <c r="BK4510" s="230"/>
      <c r="BL4510" s="230"/>
      <c r="BM4510" s="230"/>
      <c r="BN4510" s="230"/>
      <c r="BO4510" s="230"/>
      <c r="BP4510" s="230"/>
      <c r="BQ4510" s="230"/>
      <c r="BR4510" s="230"/>
      <c r="BS4510" s="230"/>
      <c r="BT4510" s="230"/>
      <c r="BU4510" s="230"/>
      <c r="BV4510" s="230"/>
      <c r="BW4510" s="230"/>
      <c r="BX4510" s="230"/>
      <c r="BY4510" s="230"/>
      <c r="BZ4510" s="230"/>
      <c r="CA4510" s="230"/>
      <c r="CB4510" s="230"/>
      <c r="CC4510" s="230"/>
      <c r="CD4510" s="230"/>
      <c r="CE4510" s="230"/>
      <c r="CF4510" s="230"/>
      <c r="CG4510" s="230"/>
      <c r="CH4510" s="230"/>
      <c r="CI4510" s="230"/>
      <c r="CJ4510" s="230"/>
    </row>
    <row r="4511" spans="1:88" ht="14.25" customHeight="1">
      <c r="A4511" s="413"/>
      <c r="B4511" s="230"/>
      <c r="C4511" s="231"/>
      <c r="D4511" s="224"/>
      <c r="E4511" s="224"/>
      <c r="F4511" s="224"/>
      <c r="G4511" s="224"/>
      <c r="H4511" s="224"/>
      <c r="I4511" s="232"/>
      <c r="J4511" s="224"/>
      <c r="K4511" s="224"/>
      <c r="L4511" s="224"/>
      <c r="M4511" s="233"/>
      <c r="N4511" s="224"/>
      <c r="P4511" s="224"/>
      <c r="Q4511" s="225"/>
      <c r="R4511" s="154"/>
      <c r="S4511" s="154"/>
      <c r="T4511" s="154"/>
      <c r="U4511" s="236"/>
      <c r="V4511" s="225"/>
      <c r="W4511" s="246"/>
      <c r="X4511" s="230"/>
      <c r="Y4511" s="257"/>
      <c r="Z4511" s="249"/>
      <c r="AA4511" s="249"/>
      <c r="AB4511" s="230"/>
      <c r="AC4511" s="230"/>
      <c r="AD4511" s="230"/>
      <c r="AE4511" s="251"/>
      <c r="AF4511" s="246"/>
      <c r="AG4511" s="236"/>
      <c r="AH4511" s="253"/>
      <c r="AI4511" s="230"/>
      <c r="AJ4511" s="230"/>
      <c r="AK4511" s="230"/>
      <c r="AL4511" s="230"/>
      <c r="AM4511" s="230"/>
      <c r="AN4511" s="230"/>
      <c r="AO4511" s="230"/>
      <c r="AP4511" s="230"/>
      <c r="AQ4511" s="230"/>
      <c r="AR4511" s="249"/>
      <c r="AS4511" s="230"/>
      <c r="AT4511" s="230"/>
      <c r="AU4511" s="230"/>
      <c r="AV4511" s="230"/>
      <c r="AW4511" s="230"/>
      <c r="AX4511" s="230"/>
      <c r="AY4511" s="230"/>
      <c r="AZ4511" s="230"/>
      <c r="BA4511" s="230"/>
      <c r="BB4511" s="230"/>
      <c r="BC4511" s="230"/>
      <c r="BD4511" s="230"/>
      <c r="BE4511" s="230"/>
      <c r="BF4511" s="230"/>
      <c r="BG4511" s="230"/>
      <c r="BH4511" s="230"/>
      <c r="BI4511" s="230"/>
      <c r="BJ4511" s="230"/>
      <c r="BK4511" s="230"/>
      <c r="BL4511" s="230"/>
      <c r="BM4511" s="230"/>
      <c r="BN4511" s="230"/>
      <c r="BO4511" s="230"/>
      <c r="BP4511" s="230"/>
      <c r="BQ4511" s="230"/>
      <c r="BR4511" s="230"/>
      <c r="BS4511" s="230"/>
      <c r="BT4511" s="230"/>
      <c r="BU4511" s="230"/>
      <c r="BV4511" s="230"/>
      <c r="BW4511" s="230"/>
      <c r="BX4511" s="230"/>
      <c r="BY4511" s="230"/>
      <c r="BZ4511" s="230"/>
      <c r="CA4511" s="230"/>
      <c r="CB4511" s="230"/>
      <c r="CC4511" s="230"/>
      <c r="CD4511" s="230"/>
      <c r="CE4511" s="230"/>
      <c r="CF4511" s="230"/>
      <c r="CG4511" s="230"/>
      <c r="CH4511" s="230"/>
      <c r="CI4511" s="230"/>
      <c r="CJ4511" s="230"/>
    </row>
    <row r="4512" spans="1:88" ht="14.25" customHeight="1">
      <c r="A4512" s="413"/>
      <c r="B4512" s="230"/>
      <c r="C4512" s="231"/>
      <c r="D4512" s="224"/>
      <c r="E4512" s="224"/>
      <c r="F4512" s="224"/>
      <c r="G4512" s="224"/>
      <c r="H4512" s="224"/>
      <c r="I4512" s="232"/>
      <c r="J4512" s="224"/>
      <c r="K4512" s="224"/>
      <c r="L4512" s="224"/>
      <c r="M4512" s="233"/>
      <c r="N4512" s="224"/>
      <c r="P4512" s="224"/>
      <c r="Q4512" s="225"/>
      <c r="R4512" s="154"/>
      <c r="S4512" s="154"/>
      <c r="T4512" s="154"/>
      <c r="U4512" s="236"/>
      <c r="V4512" s="225"/>
      <c r="W4512" s="246"/>
      <c r="X4512" s="230"/>
      <c r="Y4512" s="257"/>
      <c r="Z4512" s="249"/>
      <c r="AA4512" s="249"/>
      <c r="AB4512" s="230"/>
      <c r="AC4512" s="230"/>
      <c r="AD4512" s="230"/>
      <c r="AE4512" s="251"/>
      <c r="AF4512" s="246"/>
      <c r="AG4512" s="236"/>
      <c r="AH4512" s="253"/>
      <c r="AI4512" s="230"/>
      <c r="AJ4512" s="230"/>
      <c r="AK4512" s="230"/>
      <c r="AL4512" s="230"/>
      <c r="AM4512" s="230"/>
      <c r="AN4512" s="230"/>
      <c r="AO4512" s="230"/>
      <c r="AP4512" s="230"/>
      <c r="AQ4512" s="230"/>
      <c r="AR4512" s="249"/>
      <c r="AS4512" s="230"/>
      <c r="AT4512" s="230"/>
      <c r="AU4512" s="230"/>
      <c r="AV4512" s="230"/>
      <c r="AW4512" s="230"/>
      <c r="AX4512" s="230"/>
      <c r="AY4512" s="230"/>
      <c r="AZ4512" s="230"/>
      <c r="BA4512" s="230"/>
      <c r="BB4512" s="230"/>
      <c r="BC4512" s="230"/>
      <c r="BD4512" s="230"/>
      <c r="BE4512" s="230"/>
      <c r="BF4512" s="230"/>
      <c r="BG4512" s="230"/>
      <c r="BH4512" s="230"/>
      <c r="BI4512" s="230"/>
      <c r="BJ4512" s="230"/>
      <c r="BK4512" s="230"/>
      <c r="BL4512" s="230"/>
      <c r="BM4512" s="230"/>
      <c r="BN4512" s="230"/>
      <c r="BO4512" s="230"/>
      <c r="BP4512" s="230"/>
      <c r="BQ4512" s="230"/>
      <c r="BR4512" s="230"/>
      <c r="BS4512" s="230"/>
      <c r="BT4512" s="230"/>
      <c r="BU4512" s="230"/>
      <c r="BV4512" s="230"/>
      <c r="BW4512" s="230"/>
      <c r="BX4512" s="230"/>
      <c r="BY4512" s="230"/>
      <c r="BZ4512" s="230"/>
      <c r="CA4512" s="230"/>
      <c r="CB4512" s="230"/>
      <c r="CC4512" s="230"/>
      <c r="CD4512" s="230"/>
      <c r="CE4512" s="230"/>
      <c r="CF4512" s="230"/>
      <c r="CG4512" s="230"/>
      <c r="CH4512" s="230"/>
      <c r="CI4512" s="230"/>
      <c r="CJ4512" s="230"/>
    </row>
    <row r="4513" spans="1:88" ht="14.25" customHeight="1">
      <c r="A4513" s="413"/>
      <c r="B4513" s="230"/>
      <c r="C4513" s="231"/>
      <c r="D4513" s="224"/>
      <c r="E4513" s="224"/>
      <c r="F4513" s="224"/>
      <c r="G4513" s="224"/>
      <c r="H4513" s="224"/>
      <c r="I4513" s="232"/>
      <c r="J4513" s="224"/>
      <c r="K4513" s="224"/>
      <c r="L4513" s="224"/>
      <c r="M4513" s="233"/>
      <c r="N4513" s="224"/>
      <c r="P4513" s="224"/>
      <c r="Q4513" s="225"/>
      <c r="R4513" s="154"/>
      <c r="S4513" s="154"/>
      <c r="T4513" s="154"/>
      <c r="U4513" s="236"/>
      <c r="V4513" s="225"/>
      <c r="W4513" s="246"/>
      <c r="X4513" s="230"/>
      <c r="Y4513" s="257"/>
      <c r="Z4513" s="249"/>
      <c r="AA4513" s="249"/>
      <c r="AB4513" s="230"/>
      <c r="AC4513" s="230"/>
      <c r="AD4513" s="230"/>
      <c r="AE4513" s="251"/>
      <c r="AF4513" s="246"/>
      <c r="AG4513" s="236"/>
      <c r="AH4513" s="253"/>
      <c r="AI4513" s="230"/>
      <c r="AJ4513" s="230"/>
      <c r="AK4513" s="230"/>
      <c r="AL4513" s="230"/>
      <c r="AM4513" s="230"/>
      <c r="AN4513" s="230"/>
      <c r="AO4513" s="230"/>
      <c r="AP4513" s="230"/>
      <c r="AQ4513" s="230"/>
      <c r="AR4513" s="249"/>
      <c r="AS4513" s="230"/>
      <c r="AT4513" s="230"/>
      <c r="AU4513" s="230"/>
      <c r="AV4513" s="230"/>
      <c r="AW4513" s="230"/>
      <c r="AX4513" s="230"/>
      <c r="AY4513" s="230"/>
      <c r="AZ4513" s="230"/>
      <c r="BA4513" s="230"/>
      <c r="BB4513" s="230"/>
      <c r="BC4513" s="230"/>
      <c r="BD4513" s="230"/>
      <c r="BE4513" s="230"/>
      <c r="BF4513" s="230"/>
      <c r="BG4513" s="230"/>
      <c r="BH4513" s="230"/>
      <c r="BI4513" s="230"/>
      <c r="BJ4513" s="230"/>
      <c r="BK4513" s="230"/>
      <c r="BL4513" s="230"/>
      <c r="BM4513" s="230"/>
      <c r="BN4513" s="230"/>
      <c r="BO4513" s="230"/>
      <c r="BP4513" s="230"/>
      <c r="BQ4513" s="230"/>
      <c r="BR4513" s="230"/>
      <c r="BS4513" s="230"/>
      <c r="BT4513" s="230"/>
      <c r="BU4513" s="230"/>
      <c r="BV4513" s="230"/>
      <c r="BW4513" s="230"/>
      <c r="BX4513" s="230"/>
      <c r="BY4513" s="230"/>
      <c r="BZ4513" s="230"/>
      <c r="CA4513" s="230"/>
      <c r="CB4513" s="230"/>
      <c r="CC4513" s="230"/>
      <c r="CD4513" s="230"/>
      <c r="CE4513" s="230"/>
      <c r="CF4513" s="230"/>
      <c r="CG4513" s="230"/>
      <c r="CH4513" s="230"/>
      <c r="CI4513" s="230"/>
      <c r="CJ4513" s="230"/>
    </row>
    <row r="4514" spans="1:88" ht="14.25" customHeight="1">
      <c r="A4514" s="413"/>
      <c r="B4514" s="230"/>
      <c r="C4514" s="231"/>
      <c r="D4514" s="224"/>
      <c r="E4514" s="224"/>
      <c r="F4514" s="224"/>
      <c r="G4514" s="224"/>
      <c r="H4514" s="224"/>
      <c r="I4514" s="232"/>
      <c r="J4514" s="224"/>
      <c r="K4514" s="224"/>
      <c r="L4514" s="224"/>
      <c r="M4514" s="233"/>
      <c r="N4514" s="224"/>
      <c r="P4514" s="224"/>
      <c r="Q4514" s="225"/>
      <c r="R4514" s="154"/>
      <c r="S4514" s="154"/>
      <c r="T4514" s="154"/>
      <c r="U4514" s="236"/>
      <c r="V4514" s="225"/>
      <c r="W4514" s="246"/>
      <c r="X4514" s="230"/>
      <c r="Y4514" s="257"/>
      <c r="Z4514" s="249"/>
      <c r="AA4514" s="249"/>
      <c r="AB4514" s="230"/>
      <c r="AC4514" s="230"/>
      <c r="AD4514" s="230"/>
      <c r="AE4514" s="251"/>
      <c r="AF4514" s="246"/>
      <c r="AG4514" s="236"/>
      <c r="AH4514" s="253"/>
      <c r="AI4514" s="230"/>
      <c r="AJ4514" s="230"/>
      <c r="AK4514" s="230"/>
      <c r="AL4514" s="230"/>
      <c r="AM4514" s="230"/>
      <c r="AN4514" s="230"/>
      <c r="AO4514" s="230"/>
      <c r="AP4514" s="230"/>
      <c r="AQ4514" s="230"/>
      <c r="AR4514" s="249"/>
      <c r="AS4514" s="230"/>
      <c r="AT4514" s="230"/>
      <c r="AU4514" s="230"/>
      <c r="AV4514" s="230"/>
      <c r="AW4514" s="230"/>
      <c r="AX4514" s="230"/>
      <c r="AY4514" s="230"/>
      <c r="AZ4514" s="230"/>
      <c r="BA4514" s="230"/>
      <c r="BB4514" s="230"/>
      <c r="BC4514" s="230"/>
      <c r="BD4514" s="230"/>
      <c r="BE4514" s="230"/>
      <c r="BF4514" s="230"/>
      <c r="BG4514" s="230"/>
      <c r="BH4514" s="230"/>
      <c r="BI4514" s="230"/>
      <c r="BJ4514" s="230"/>
      <c r="BK4514" s="230"/>
      <c r="BL4514" s="230"/>
      <c r="BM4514" s="230"/>
      <c r="BN4514" s="230"/>
      <c r="BO4514" s="230"/>
      <c r="BP4514" s="230"/>
      <c r="BQ4514" s="230"/>
      <c r="BR4514" s="230"/>
      <c r="BS4514" s="230"/>
      <c r="BT4514" s="230"/>
      <c r="BU4514" s="230"/>
      <c r="BV4514" s="230"/>
      <c r="BW4514" s="230"/>
      <c r="BX4514" s="230"/>
      <c r="BY4514" s="230"/>
      <c r="BZ4514" s="230"/>
      <c r="CA4514" s="230"/>
      <c r="CB4514" s="230"/>
      <c r="CC4514" s="230"/>
      <c r="CD4514" s="230"/>
      <c r="CE4514" s="230"/>
      <c r="CF4514" s="230"/>
      <c r="CG4514" s="230"/>
      <c r="CH4514" s="230"/>
      <c r="CI4514" s="230"/>
      <c r="CJ4514" s="230"/>
    </row>
    <row r="4515" spans="1:88" ht="14.25" customHeight="1">
      <c r="A4515" s="413"/>
      <c r="B4515" s="230"/>
      <c r="C4515" s="231"/>
      <c r="D4515" s="224"/>
      <c r="E4515" s="224"/>
      <c r="F4515" s="224"/>
      <c r="G4515" s="224"/>
      <c r="H4515" s="224"/>
      <c r="I4515" s="232"/>
      <c r="J4515" s="224"/>
      <c r="K4515" s="224"/>
      <c r="L4515" s="224"/>
      <c r="M4515" s="233"/>
      <c r="N4515" s="224"/>
      <c r="P4515" s="224"/>
      <c r="Q4515" s="225"/>
      <c r="R4515" s="154"/>
      <c r="S4515" s="154"/>
      <c r="T4515" s="154"/>
      <c r="U4515" s="236"/>
      <c r="V4515" s="225"/>
      <c r="W4515" s="246"/>
      <c r="X4515" s="230"/>
      <c r="Y4515" s="257"/>
      <c r="Z4515" s="249"/>
      <c r="AA4515" s="249"/>
      <c r="AB4515" s="230"/>
      <c r="AC4515" s="230"/>
      <c r="AD4515" s="230"/>
      <c r="AE4515" s="251"/>
      <c r="AF4515" s="246"/>
      <c r="AG4515" s="236"/>
      <c r="AH4515" s="253"/>
      <c r="AI4515" s="230"/>
      <c r="AJ4515" s="230"/>
      <c r="AK4515" s="230"/>
      <c r="AL4515" s="230"/>
      <c r="AM4515" s="230"/>
      <c r="AN4515" s="230"/>
      <c r="AO4515" s="230"/>
      <c r="AP4515" s="230"/>
      <c r="AQ4515" s="230"/>
      <c r="AR4515" s="249"/>
      <c r="AS4515" s="230"/>
      <c r="AT4515" s="230"/>
      <c r="AU4515" s="230"/>
      <c r="AV4515" s="230"/>
      <c r="AW4515" s="230"/>
      <c r="AX4515" s="230"/>
      <c r="AY4515" s="230"/>
      <c r="AZ4515" s="230"/>
      <c r="BA4515" s="230"/>
      <c r="BB4515" s="230"/>
      <c r="BC4515" s="230"/>
      <c r="BD4515" s="230"/>
      <c r="BE4515" s="230"/>
      <c r="BF4515" s="230"/>
      <c r="BG4515" s="230"/>
      <c r="BH4515" s="230"/>
      <c r="BI4515" s="230"/>
      <c r="BJ4515" s="230"/>
      <c r="BK4515" s="230"/>
      <c r="BL4515" s="230"/>
      <c r="BM4515" s="230"/>
      <c r="BN4515" s="230"/>
      <c r="BO4515" s="230"/>
      <c r="BP4515" s="230"/>
      <c r="BQ4515" s="230"/>
      <c r="BR4515" s="230"/>
      <c r="BS4515" s="230"/>
      <c r="BT4515" s="230"/>
      <c r="BU4515" s="230"/>
      <c r="BV4515" s="230"/>
      <c r="BW4515" s="230"/>
      <c r="BX4515" s="230"/>
      <c r="BY4515" s="230"/>
      <c r="BZ4515" s="230"/>
      <c r="CA4515" s="230"/>
      <c r="CB4515" s="230"/>
      <c r="CC4515" s="230"/>
      <c r="CD4515" s="230"/>
      <c r="CE4515" s="230"/>
      <c r="CF4515" s="230"/>
      <c r="CG4515" s="230"/>
      <c r="CH4515" s="230"/>
      <c r="CI4515" s="230"/>
      <c r="CJ4515" s="230"/>
    </row>
    <row r="4516" spans="1:88" ht="14.25" customHeight="1">
      <c r="A4516" s="413"/>
      <c r="B4516" s="230"/>
      <c r="C4516" s="231"/>
      <c r="D4516" s="224"/>
      <c r="E4516" s="224"/>
      <c r="F4516" s="224"/>
      <c r="G4516" s="224"/>
      <c r="H4516" s="224"/>
      <c r="I4516" s="232"/>
      <c r="J4516" s="224"/>
      <c r="K4516" s="224"/>
      <c r="L4516" s="224"/>
      <c r="M4516" s="233"/>
      <c r="N4516" s="224"/>
      <c r="P4516" s="224"/>
      <c r="Q4516" s="225"/>
      <c r="R4516" s="154"/>
      <c r="S4516" s="154"/>
      <c r="T4516" s="154"/>
      <c r="U4516" s="236"/>
      <c r="V4516" s="225"/>
      <c r="W4516" s="246"/>
      <c r="X4516" s="230"/>
      <c r="Y4516" s="257"/>
      <c r="Z4516" s="249"/>
      <c r="AA4516" s="249"/>
      <c r="AB4516" s="230"/>
      <c r="AC4516" s="230"/>
      <c r="AD4516" s="230"/>
      <c r="AE4516" s="251"/>
      <c r="AF4516" s="246"/>
      <c r="AG4516" s="236"/>
      <c r="AH4516" s="253"/>
      <c r="AI4516" s="230"/>
      <c r="AJ4516" s="230"/>
      <c r="AK4516" s="230"/>
      <c r="AL4516" s="230"/>
      <c r="AM4516" s="230"/>
      <c r="AN4516" s="230"/>
      <c r="AO4516" s="230"/>
      <c r="AP4516" s="230"/>
      <c r="AQ4516" s="230"/>
      <c r="AR4516" s="249"/>
      <c r="AS4516" s="230"/>
      <c r="AT4516" s="230"/>
      <c r="AU4516" s="230"/>
      <c r="AV4516" s="230"/>
      <c r="AW4516" s="230"/>
      <c r="AX4516" s="230"/>
      <c r="AY4516" s="230"/>
      <c r="AZ4516" s="230"/>
      <c r="BA4516" s="230"/>
      <c r="BB4516" s="230"/>
      <c r="BC4516" s="230"/>
      <c r="BD4516" s="230"/>
      <c r="BE4516" s="230"/>
      <c r="BF4516" s="230"/>
      <c r="BG4516" s="230"/>
      <c r="BH4516" s="230"/>
      <c r="BI4516" s="230"/>
      <c r="BJ4516" s="230"/>
      <c r="BK4516" s="230"/>
      <c r="BL4516" s="230"/>
      <c r="BM4516" s="230"/>
      <c r="BN4516" s="230"/>
      <c r="BO4516" s="230"/>
      <c r="BP4516" s="230"/>
      <c r="BQ4516" s="230"/>
      <c r="BR4516" s="230"/>
      <c r="BS4516" s="230"/>
      <c r="BT4516" s="230"/>
      <c r="BU4516" s="230"/>
      <c r="BV4516" s="230"/>
      <c r="BW4516" s="230"/>
      <c r="BX4516" s="230"/>
      <c r="BY4516" s="230"/>
      <c r="BZ4516" s="230"/>
      <c r="CA4516" s="230"/>
      <c r="CB4516" s="230"/>
      <c r="CC4516" s="230"/>
      <c r="CD4516" s="230"/>
      <c r="CE4516" s="230"/>
      <c r="CF4516" s="230"/>
      <c r="CG4516" s="230"/>
      <c r="CH4516" s="230"/>
      <c r="CI4516" s="230"/>
      <c r="CJ4516" s="230"/>
    </row>
    <row r="4517" spans="1:88" ht="14.25" customHeight="1">
      <c r="A4517" s="413"/>
      <c r="B4517" s="230"/>
      <c r="C4517" s="231"/>
      <c r="D4517" s="224"/>
      <c r="E4517" s="224"/>
      <c r="F4517" s="224"/>
      <c r="G4517" s="224"/>
      <c r="H4517" s="224"/>
      <c r="I4517" s="232"/>
      <c r="J4517" s="224"/>
      <c r="K4517" s="224"/>
      <c r="L4517" s="224"/>
      <c r="M4517" s="233"/>
      <c r="N4517" s="224"/>
      <c r="P4517" s="224"/>
      <c r="Q4517" s="225"/>
      <c r="R4517" s="154"/>
      <c r="S4517" s="154"/>
      <c r="T4517" s="154"/>
      <c r="U4517" s="236"/>
      <c r="V4517" s="225"/>
      <c r="W4517" s="246"/>
      <c r="X4517" s="230"/>
      <c r="Y4517" s="257"/>
      <c r="Z4517" s="249"/>
      <c r="AA4517" s="249"/>
      <c r="AB4517" s="230"/>
      <c r="AC4517" s="230"/>
      <c r="AD4517" s="230"/>
      <c r="AE4517" s="251"/>
      <c r="AF4517" s="246"/>
      <c r="AG4517" s="236"/>
      <c r="AH4517" s="253"/>
      <c r="AI4517" s="230"/>
      <c r="AJ4517" s="230"/>
      <c r="AK4517" s="230"/>
      <c r="AL4517" s="230"/>
      <c r="AM4517" s="230"/>
      <c r="AN4517" s="230"/>
      <c r="AO4517" s="230"/>
      <c r="AP4517" s="230"/>
      <c r="AQ4517" s="230"/>
      <c r="AR4517" s="249"/>
      <c r="AS4517" s="230"/>
      <c r="AT4517" s="230"/>
      <c r="AU4517" s="230"/>
      <c r="AV4517" s="230"/>
      <c r="AW4517" s="230"/>
      <c r="AX4517" s="230"/>
      <c r="AY4517" s="230"/>
      <c r="AZ4517" s="230"/>
      <c r="BA4517" s="230"/>
      <c r="BB4517" s="230"/>
      <c r="BC4517" s="230"/>
      <c r="BD4517" s="230"/>
      <c r="BE4517" s="230"/>
      <c r="BF4517" s="230"/>
      <c r="BG4517" s="230"/>
      <c r="BH4517" s="230"/>
      <c r="BI4517" s="230"/>
      <c r="BJ4517" s="230"/>
      <c r="BK4517" s="230"/>
      <c r="BL4517" s="230"/>
      <c r="BM4517" s="230"/>
      <c r="BN4517" s="230"/>
      <c r="BO4517" s="230"/>
      <c r="BP4517" s="230"/>
      <c r="BQ4517" s="230"/>
      <c r="BR4517" s="230"/>
      <c r="BS4517" s="230"/>
      <c r="BT4517" s="230"/>
      <c r="BU4517" s="230"/>
      <c r="BV4517" s="230"/>
      <c r="BW4517" s="230"/>
      <c r="BX4517" s="230"/>
      <c r="BY4517" s="230"/>
      <c r="BZ4517" s="230"/>
      <c r="CA4517" s="230"/>
      <c r="CB4517" s="230"/>
      <c r="CC4517" s="230"/>
      <c r="CD4517" s="230"/>
      <c r="CE4517" s="230"/>
      <c r="CF4517" s="230"/>
      <c r="CG4517" s="230"/>
      <c r="CH4517" s="230"/>
      <c r="CI4517" s="230"/>
      <c r="CJ4517" s="230"/>
    </row>
    <row r="4518" spans="1:88" ht="14.25" customHeight="1">
      <c r="A4518" s="413"/>
      <c r="B4518" s="230"/>
      <c r="C4518" s="231"/>
      <c r="D4518" s="224"/>
      <c r="E4518" s="224"/>
      <c r="F4518" s="224"/>
      <c r="G4518" s="224"/>
      <c r="H4518" s="224"/>
      <c r="I4518" s="232"/>
      <c r="J4518" s="224"/>
      <c r="K4518" s="224"/>
      <c r="L4518" s="224"/>
      <c r="M4518" s="233"/>
      <c r="N4518" s="224"/>
      <c r="P4518" s="224"/>
      <c r="Q4518" s="225"/>
      <c r="R4518" s="154"/>
      <c r="S4518" s="154"/>
      <c r="T4518" s="154"/>
      <c r="U4518" s="236"/>
      <c r="V4518" s="225"/>
      <c r="W4518" s="246"/>
      <c r="X4518" s="230"/>
      <c r="Y4518" s="257"/>
      <c r="Z4518" s="249"/>
      <c r="AA4518" s="249"/>
      <c r="AB4518" s="230"/>
      <c r="AC4518" s="230"/>
      <c r="AD4518" s="230"/>
      <c r="AE4518" s="251"/>
      <c r="AF4518" s="246"/>
      <c r="AG4518" s="236"/>
      <c r="AH4518" s="253"/>
      <c r="AI4518" s="230"/>
      <c r="AJ4518" s="230"/>
      <c r="AK4518" s="230"/>
      <c r="AL4518" s="230"/>
      <c r="AM4518" s="230"/>
      <c r="AN4518" s="230"/>
      <c r="AO4518" s="230"/>
      <c r="AP4518" s="230"/>
      <c r="AQ4518" s="230"/>
      <c r="AR4518" s="249"/>
      <c r="AS4518" s="230"/>
      <c r="AT4518" s="230"/>
      <c r="AU4518" s="230"/>
      <c r="AV4518" s="230"/>
      <c r="AW4518" s="230"/>
      <c r="AX4518" s="230"/>
      <c r="AY4518" s="230"/>
      <c r="AZ4518" s="230"/>
      <c r="BA4518" s="230"/>
      <c r="BB4518" s="230"/>
      <c r="BC4518" s="230"/>
      <c r="BD4518" s="230"/>
      <c r="BE4518" s="230"/>
      <c r="BF4518" s="230"/>
      <c r="BG4518" s="230"/>
      <c r="BH4518" s="230"/>
      <c r="BI4518" s="230"/>
      <c r="BJ4518" s="230"/>
      <c r="BK4518" s="230"/>
      <c r="BL4518" s="230"/>
      <c r="BM4518" s="230"/>
      <c r="BN4518" s="230"/>
      <c r="BO4518" s="230"/>
      <c r="BP4518" s="230"/>
      <c r="BQ4518" s="230"/>
      <c r="BR4518" s="230"/>
      <c r="BS4518" s="230"/>
      <c r="BT4518" s="230"/>
      <c r="BU4518" s="230"/>
      <c r="BV4518" s="230"/>
      <c r="BW4518" s="230"/>
      <c r="BX4518" s="230"/>
      <c r="BY4518" s="230"/>
      <c r="BZ4518" s="230"/>
      <c r="CA4518" s="230"/>
      <c r="CB4518" s="230"/>
      <c r="CC4518" s="230"/>
      <c r="CD4518" s="230"/>
      <c r="CE4518" s="230"/>
      <c r="CF4518" s="230"/>
      <c r="CG4518" s="230"/>
      <c r="CH4518" s="230"/>
      <c r="CI4518" s="230"/>
      <c r="CJ4518" s="230"/>
    </row>
    <row r="4519" spans="1:88" ht="14.25" customHeight="1">
      <c r="A4519" s="413"/>
      <c r="B4519" s="230"/>
      <c r="C4519" s="231"/>
      <c r="D4519" s="224"/>
      <c r="E4519" s="224"/>
      <c r="F4519" s="224"/>
      <c r="G4519" s="224"/>
      <c r="H4519" s="224"/>
      <c r="I4519" s="232"/>
      <c r="J4519" s="224"/>
      <c r="K4519" s="224"/>
      <c r="L4519" s="224"/>
      <c r="M4519" s="233"/>
      <c r="N4519" s="224"/>
      <c r="P4519" s="224"/>
      <c r="Q4519" s="225"/>
      <c r="R4519" s="154"/>
      <c r="S4519" s="154"/>
      <c r="T4519" s="154"/>
      <c r="U4519" s="236"/>
      <c r="V4519" s="225"/>
      <c r="W4519" s="246"/>
      <c r="X4519" s="230"/>
      <c r="Y4519" s="257"/>
      <c r="Z4519" s="249"/>
      <c r="AA4519" s="249"/>
      <c r="AB4519" s="230"/>
      <c r="AC4519" s="230"/>
      <c r="AD4519" s="230"/>
      <c r="AE4519" s="251"/>
      <c r="AF4519" s="246"/>
      <c r="AG4519" s="236"/>
      <c r="AH4519" s="253"/>
      <c r="AI4519" s="230"/>
      <c r="AJ4519" s="230"/>
      <c r="AK4519" s="230"/>
      <c r="AL4519" s="230"/>
      <c r="AM4519" s="230"/>
      <c r="AN4519" s="230"/>
      <c r="AO4519" s="230"/>
      <c r="AP4519" s="230"/>
      <c r="AQ4519" s="230"/>
      <c r="AR4519" s="249"/>
      <c r="AS4519" s="230"/>
      <c r="AT4519" s="230"/>
      <c r="AU4519" s="230"/>
      <c r="AV4519" s="230"/>
      <c r="AW4519" s="230"/>
      <c r="AX4519" s="230"/>
      <c r="AY4519" s="230"/>
      <c r="AZ4519" s="230"/>
      <c r="BA4519" s="230"/>
      <c r="BB4519" s="230"/>
      <c r="BC4519" s="230"/>
      <c r="BD4519" s="230"/>
      <c r="BE4519" s="230"/>
      <c r="BF4519" s="230"/>
      <c r="BG4519" s="230"/>
      <c r="BH4519" s="230"/>
      <c r="BI4519" s="230"/>
      <c r="BJ4519" s="230"/>
      <c r="BK4519" s="230"/>
      <c r="BL4519" s="230"/>
      <c r="BM4519" s="230"/>
      <c r="BN4519" s="230"/>
      <c r="BO4519" s="230"/>
      <c r="BP4519" s="230"/>
      <c r="BQ4519" s="230"/>
      <c r="BR4519" s="230"/>
      <c r="BS4519" s="230"/>
      <c r="BT4519" s="230"/>
      <c r="BU4519" s="230"/>
      <c r="BV4519" s="230"/>
      <c r="BW4519" s="230"/>
      <c r="BX4519" s="230"/>
      <c r="BY4519" s="230"/>
      <c r="BZ4519" s="230"/>
      <c r="CA4519" s="230"/>
      <c r="CB4519" s="230"/>
      <c r="CC4519" s="230"/>
      <c r="CD4519" s="230"/>
      <c r="CE4519" s="230"/>
      <c r="CF4519" s="230"/>
      <c r="CG4519" s="230"/>
      <c r="CH4519" s="230"/>
      <c r="CI4519" s="230"/>
      <c r="CJ4519" s="230"/>
    </row>
    <row r="4520" spans="1:88" ht="14.25" customHeight="1">
      <c r="A4520" s="413"/>
      <c r="B4520" s="230"/>
      <c r="C4520" s="231"/>
      <c r="D4520" s="224"/>
      <c r="E4520" s="224"/>
      <c r="F4520" s="224"/>
      <c r="G4520" s="224"/>
      <c r="H4520" s="224"/>
      <c r="I4520" s="232"/>
      <c r="J4520" s="224"/>
      <c r="K4520" s="224"/>
      <c r="L4520" s="224"/>
      <c r="M4520" s="233"/>
      <c r="N4520" s="224"/>
      <c r="P4520" s="224"/>
      <c r="Q4520" s="225"/>
      <c r="R4520" s="154"/>
      <c r="S4520" s="154"/>
      <c r="T4520" s="154"/>
      <c r="U4520" s="236"/>
      <c r="V4520" s="225"/>
      <c r="W4520" s="246"/>
      <c r="X4520" s="230"/>
      <c r="Y4520" s="257"/>
      <c r="Z4520" s="249"/>
      <c r="AA4520" s="249"/>
      <c r="AB4520" s="230"/>
      <c r="AC4520" s="230"/>
      <c r="AD4520" s="230"/>
      <c r="AE4520" s="251"/>
      <c r="AF4520" s="246"/>
      <c r="AG4520" s="236"/>
      <c r="AH4520" s="253"/>
      <c r="AI4520" s="230"/>
      <c r="AJ4520" s="230"/>
      <c r="AK4520" s="230"/>
      <c r="AL4520" s="230"/>
      <c r="AM4520" s="230"/>
      <c r="AN4520" s="230"/>
      <c r="AO4520" s="230"/>
      <c r="AP4520" s="230"/>
      <c r="AQ4520" s="230"/>
      <c r="AR4520" s="249"/>
      <c r="AS4520" s="230"/>
      <c r="AT4520" s="230"/>
      <c r="AU4520" s="230"/>
      <c r="AV4520" s="230"/>
      <c r="AW4520" s="230"/>
      <c r="AX4520" s="230"/>
      <c r="AY4520" s="230"/>
      <c r="AZ4520" s="230"/>
      <c r="BA4520" s="230"/>
      <c r="BB4520" s="230"/>
      <c r="BC4520" s="230"/>
      <c r="BD4520" s="230"/>
      <c r="BE4520" s="230"/>
      <c r="BF4520" s="230"/>
      <c r="BG4520" s="230"/>
      <c r="BH4520" s="230"/>
      <c r="BI4520" s="230"/>
      <c r="BJ4520" s="230"/>
      <c r="BK4520" s="230"/>
      <c r="BL4520" s="230"/>
      <c r="BM4520" s="230"/>
      <c r="BN4520" s="230"/>
      <c r="BO4520" s="230"/>
      <c r="BP4520" s="230"/>
      <c r="BQ4520" s="230"/>
      <c r="BR4520" s="230"/>
      <c r="BS4520" s="230"/>
      <c r="BT4520" s="230"/>
      <c r="BU4520" s="230"/>
      <c r="BV4520" s="230"/>
      <c r="BW4520" s="230"/>
      <c r="BX4520" s="230"/>
      <c r="BY4520" s="230"/>
      <c r="BZ4520" s="230"/>
      <c r="CA4520" s="230"/>
      <c r="CB4520" s="230"/>
      <c r="CC4520" s="230"/>
      <c r="CD4520" s="230"/>
      <c r="CE4520" s="230"/>
      <c r="CF4520" s="230"/>
      <c r="CG4520" s="230"/>
      <c r="CH4520" s="230"/>
      <c r="CI4520" s="230"/>
      <c r="CJ4520" s="230"/>
    </row>
    <row r="4521" spans="1:88" ht="14.25" customHeight="1">
      <c r="A4521" s="413"/>
      <c r="B4521" s="230"/>
      <c r="C4521" s="231"/>
      <c r="D4521" s="224"/>
      <c r="E4521" s="224"/>
      <c r="F4521" s="224"/>
      <c r="G4521" s="224"/>
      <c r="H4521" s="224"/>
      <c r="I4521" s="232"/>
      <c r="J4521" s="224"/>
      <c r="K4521" s="224"/>
      <c r="L4521" s="224"/>
      <c r="M4521" s="233"/>
      <c r="N4521" s="224"/>
      <c r="P4521" s="224"/>
      <c r="Q4521" s="225"/>
      <c r="R4521" s="154"/>
      <c r="S4521" s="154"/>
      <c r="T4521" s="154"/>
      <c r="U4521" s="236"/>
      <c r="V4521" s="225"/>
      <c r="W4521" s="246"/>
      <c r="X4521" s="230"/>
      <c r="Y4521" s="257"/>
      <c r="Z4521" s="249"/>
      <c r="AA4521" s="249"/>
      <c r="AB4521" s="230"/>
      <c r="AC4521" s="230"/>
      <c r="AD4521" s="230"/>
      <c r="AE4521" s="251"/>
      <c r="AF4521" s="246"/>
      <c r="AG4521" s="236"/>
      <c r="AH4521" s="253"/>
      <c r="AI4521" s="230"/>
      <c r="AJ4521" s="230"/>
      <c r="AK4521" s="230"/>
      <c r="AL4521" s="230"/>
      <c r="AM4521" s="230"/>
      <c r="AN4521" s="230"/>
      <c r="AO4521" s="230"/>
      <c r="AP4521" s="230"/>
      <c r="AQ4521" s="230"/>
      <c r="AR4521" s="249"/>
      <c r="AS4521" s="230"/>
      <c r="AT4521" s="230"/>
      <c r="AU4521" s="230"/>
      <c r="AV4521" s="230"/>
      <c r="AW4521" s="230"/>
      <c r="AX4521" s="230"/>
      <c r="AY4521" s="230"/>
      <c r="AZ4521" s="230"/>
      <c r="BA4521" s="230"/>
      <c r="BB4521" s="230"/>
      <c r="BC4521" s="230"/>
      <c r="BD4521" s="230"/>
      <c r="BE4521" s="230"/>
      <c r="BF4521" s="230"/>
      <c r="BG4521" s="230"/>
      <c r="BH4521" s="230"/>
      <c r="BI4521" s="230"/>
      <c r="BJ4521" s="230"/>
      <c r="BK4521" s="230"/>
      <c r="BL4521" s="230"/>
      <c r="BM4521" s="230"/>
      <c r="BN4521" s="230"/>
      <c r="BO4521" s="230"/>
      <c r="BP4521" s="230"/>
      <c r="BQ4521" s="230"/>
      <c r="BR4521" s="230"/>
      <c r="BS4521" s="230"/>
      <c r="BT4521" s="230"/>
      <c r="BU4521" s="230"/>
      <c r="BV4521" s="230"/>
      <c r="BW4521" s="230"/>
      <c r="BX4521" s="230"/>
      <c r="BY4521" s="230"/>
      <c r="BZ4521" s="230"/>
      <c r="CA4521" s="230"/>
      <c r="CB4521" s="230"/>
      <c r="CC4521" s="230"/>
      <c r="CD4521" s="230"/>
      <c r="CE4521" s="230"/>
      <c r="CF4521" s="230"/>
      <c r="CG4521" s="230"/>
      <c r="CH4521" s="230"/>
      <c r="CI4521" s="230"/>
      <c r="CJ4521" s="230"/>
    </row>
    <row r="4522" spans="1:88" ht="14.25" customHeight="1">
      <c r="A4522" s="413"/>
      <c r="B4522" s="230"/>
      <c r="C4522" s="231"/>
      <c r="D4522" s="224"/>
      <c r="E4522" s="224"/>
      <c r="F4522" s="224"/>
      <c r="G4522" s="224"/>
      <c r="H4522" s="224"/>
      <c r="I4522" s="232"/>
      <c r="J4522" s="224"/>
      <c r="K4522" s="224"/>
      <c r="L4522" s="224"/>
      <c r="M4522" s="233"/>
      <c r="N4522" s="224"/>
      <c r="P4522" s="224"/>
      <c r="Q4522" s="225"/>
      <c r="R4522" s="154"/>
      <c r="S4522" s="154"/>
      <c r="T4522" s="154"/>
      <c r="U4522" s="236"/>
      <c r="V4522" s="225"/>
      <c r="W4522" s="246"/>
      <c r="X4522" s="230"/>
      <c r="Y4522" s="257"/>
      <c r="Z4522" s="249"/>
      <c r="AA4522" s="249"/>
      <c r="AB4522" s="230"/>
      <c r="AC4522" s="230"/>
      <c r="AD4522" s="230"/>
      <c r="AE4522" s="251"/>
      <c r="AF4522" s="246"/>
      <c r="AG4522" s="236"/>
      <c r="AH4522" s="253"/>
      <c r="AI4522" s="230"/>
      <c r="AJ4522" s="230"/>
      <c r="AK4522" s="230"/>
      <c r="AL4522" s="230"/>
      <c r="AM4522" s="230"/>
      <c r="AN4522" s="230"/>
      <c r="AO4522" s="230"/>
      <c r="AP4522" s="230"/>
      <c r="AQ4522" s="230"/>
      <c r="AR4522" s="249"/>
      <c r="AS4522" s="230"/>
      <c r="AT4522" s="230"/>
      <c r="AU4522" s="230"/>
      <c r="AV4522" s="230"/>
      <c r="AW4522" s="230"/>
      <c r="AX4522" s="230"/>
      <c r="AY4522" s="230"/>
      <c r="AZ4522" s="230"/>
      <c r="BA4522" s="230"/>
      <c r="BB4522" s="230"/>
      <c r="BC4522" s="230"/>
      <c r="BD4522" s="230"/>
      <c r="BE4522" s="230"/>
      <c r="BF4522" s="230"/>
      <c r="BG4522" s="230"/>
      <c r="BH4522" s="230"/>
      <c r="BI4522" s="230"/>
      <c r="BJ4522" s="230"/>
      <c r="BK4522" s="230"/>
      <c r="BL4522" s="230"/>
      <c r="BM4522" s="230"/>
      <c r="BN4522" s="230"/>
      <c r="BO4522" s="230"/>
      <c r="BP4522" s="230"/>
      <c r="BQ4522" s="230"/>
      <c r="BR4522" s="230"/>
      <c r="BS4522" s="230"/>
      <c r="BT4522" s="230"/>
      <c r="BU4522" s="230"/>
      <c r="BV4522" s="230"/>
      <c r="BW4522" s="230"/>
      <c r="BX4522" s="230"/>
      <c r="BY4522" s="230"/>
      <c r="BZ4522" s="230"/>
      <c r="CA4522" s="230"/>
      <c r="CB4522" s="230"/>
      <c r="CC4522" s="230"/>
      <c r="CD4522" s="230"/>
      <c r="CE4522" s="230"/>
      <c r="CF4522" s="230"/>
      <c r="CG4522" s="230"/>
      <c r="CH4522" s="230"/>
      <c r="CI4522" s="230"/>
      <c r="CJ4522" s="230"/>
    </row>
    <row r="4523" spans="1:88" ht="14.25" customHeight="1">
      <c r="A4523" s="413"/>
      <c r="B4523" s="230"/>
      <c r="C4523" s="231"/>
      <c r="D4523" s="224"/>
      <c r="E4523" s="224"/>
      <c r="F4523" s="224"/>
      <c r="G4523" s="224"/>
      <c r="H4523" s="224"/>
      <c r="I4523" s="232"/>
      <c r="J4523" s="224"/>
      <c r="K4523" s="224"/>
      <c r="L4523" s="224"/>
      <c r="M4523" s="233"/>
      <c r="N4523" s="224"/>
      <c r="P4523" s="224"/>
      <c r="Q4523" s="225"/>
      <c r="R4523" s="154"/>
      <c r="S4523" s="154"/>
      <c r="T4523" s="154"/>
      <c r="U4523" s="236"/>
      <c r="V4523" s="225"/>
      <c r="W4523" s="246"/>
      <c r="X4523" s="230"/>
      <c r="Y4523" s="257"/>
      <c r="Z4523" s="249"/>
      <c r="AA4523" s="249"/>
      <c r="AB4523" s="230"/>
      <c r="AC4523" s="230"/>
      <c r="AD4523" s="230"/>
      <c r="AE4523" s="251"/>
      <c r="AF4523" s="246"/>
      <c r="AG4523" s="236"/>
      <c r="AH4523" s="253"/>
      <c r="AI4523" s="230"/>
      <c r="AJ4523" s="230"/>
      <c r="AK4523" s="230"/>
      <c r="AL4523" s="230"/>
      <c r="AM4523" s="230"/>
      <c r="AN4523" s="230"/>
      <c r="AO4523" s="230"/>
      <c r="AP4523" s="230"/>
      <c r="AQ4523" s="230"/>
      <c r="AR4523" s="249"/>
      <c r="AS4523" s="230"/>
      <c r="AT4523" s="230"/>
      <c r="AU4523" s="230"/>
      <c r="AV4523" s="230"/>
      <c r="AW4523" s="230"/>
      <c r="AX4523" s="230"/>
      <c r="AY4523" s="230"/>
      <c r="AZ4523" s="230"/>
      <c r="BA4523" s="230"/>
      <c r="BB4523" s="230"/>
      <c r="BC4523" s="230"/>
      <c r="BD4523" s="230"/>
      <c r="BE4523" s="230"/>
      <c r="BF4523" s="230"/>
      <c r="BG4523" s="230"/>
      <c r="BH4523" s="230"/>
      <c r="BI4523" s="230"/>
      <c r="BJ4523" s="230"/>
      <c r="BK4523" s="230"/>
      <c r="BL4523" s="230"/>
      <c r="BM4523" s="230"/>
      <c r="BN4523" s="230"/>
      <c r="BO4523" s="230"/>
      <c r="BP4523" s="230"/>
      <c r="BQ4523" s="230"/>
      <c r="BR4523" s="230"/>
      <c r="BS4523" s="230"/>
      <c r="BT4523" s="230"/>
      <c r="BU4523" s="230"/>
      <c r="BV4523" s="230"/>
      <c r="BW4523" s="230"/>
      <c r="BX4523" s="230"/>
      <c r="BY4523" s="230"/>
      <c r="BZ4523" s="230"/>
      <c r="CA4523" s="230"/>
      <c r="CB4523" s="230"/>
      <c r="CC4523" s="230"/>
      <c r="CD4523" s="230"/>
      <c r="CE4523" s="230"/>
      <c r="CF4523" s="230"/>
      <c r="CG4523" s="230"/>
      <c r="CH4523" s="230"/>
      <c r="CI4523" s="230"/>
      <c r="CJ4523" s="230"/>
    </row>
    <row r="4524" spans="1:88" ht="14.25" customHeight="1">
      <c r="A4524" s="413"/>
      <c r="B4524" s="230"/>
      <c r="C4524" s="231"/>
      <c r="D4524" s="224"/>
      <c r="E4524" s="224"/>
      <c r="F4524" s="224"/>
      <c r="G4524" s="224"/>
      <c r="H4524" s="224"/>
      <c r="I4524" s="232"/>
      <c r="J4524" s="224"/>
      <c r="K4524" s="224"/>
      <c r="L4524" s="224"/>
      <c r="M4524" s="233"/>
      <c r="N4524" s="224"/>
      <c r="P4524" s="224"/>
      <c r="Q4524" s="225"/>
      <c r="R4524" s="154"/>
      <c r="S4524" s="154"/>
      <c r="T4524" s="154"/>
      <c r="U4524" s="236"/>
      <c r="V4524" s="225"/>
      <c r="W4524" s="246"/>
      <c r="X4524" s="230"/>
      <c r="Y4524" s="257"/>
      <c r="Z4524" s="249"/>
      <c r="AA4524" s="249"/>
      <c r="AB4524" s="230"/>
      <c r="AC4524" s="230"/>
      <c r="AD4524" s="230"/>
      <c r="AE4524" s="251"/>
      <c r="AF4524" s="246"/>
      <c r="AG4524" s="236"/>
      <c r="AH4524" s="253"/>
      <c r="AI4524" s="230"/>
      <c r="AJ4524" s="230"/>
      <c r="AK4524" s="230"/>
      <c r="AL4524" s="230"/>
      <c r="AM4524" s="230"/>
      <c r="AN4524" s="230"/>
      <c r="AO4524" s="230"/>
      <c r="AP4524" s="230"/>
      <c r="AQ4524" s="230"/>
      <c r="AR4524" s="249"/>
      <c r="AS4524" s="230"/>
      <c r="AT4524" s="230"/>
      <c r="AU4524" s="230"/>
      <c r="AV4524" s="230"/>
      <c r="AW4524" s="230"/>
      <c r="AX4524" s="230"/>
      <c r="AY4524" s="230"/>
      <c r="AZ4524" s="230"/>
      <c r="BA4524" s="230"/>
      <c r="BB4524" s="230"/>
      <c r="BC4524" s="230"/>
      <c r="BD4524" s="230"/>
      <c r="BE4524" s="230"/>
      <c r="BF4524" s="230"/>
      <c r="BG4524" s="230"/>
      <c r="BH4524" s="230"/>
      <c r="BI4524" s="230"/>
      <c r="BJ4524" s="230"/>
      <c r="BK4524" s="230"/>
      <c r="BL4524" s="230"/>
      <c r="BM4524" s="230"/>
      <c r="BN4524" s="230"/>
      <c r="BO4524" s="230"/>
      <c r="BP4524" s="230"/>
      <c r="BQ4524" s="230"/>
      <c r="BR4524" s="230"/>
      <c r="BS4524" s="230"/>
      <c r="BT4524" s="230"/>
      <c r="BU4524" s="230"/>
      <c r="BV4524" s="230"/>
      <c r="BW4524" s="230"/>
      <c r="BX4524" s="230"/>
      <c r="BY4524" s="230"/>
      <c r="BZ4524" s="230"/>
      <c r="CA4524" s="230"/>
      <c r="CB4524" s="230"/>
      <c r="CC4524" s="230"/>
      <c r="CD4524" s="230"/>
      <c r="CE4524" s="230"/>
      <c r="CF4524" s="230"/>
      <c r="CG4524" s="230"/>
      <c r="CH4524" s="230"/>
      <c r="CI4524" s="230"/>
      <c r="CJ4524" s="230"/>
    </row>
    <row r="4525" spans="1:88" ht="14.25" customHeight="1">
      <c r="A4525" s="413"/>
      <c r="B4525" s="230"/>
      <c r="C4525" s="231"/>
      <c r="D4525" s="224"/>
      <c r="E4525" s="224"/>
      <c r="F4525" s="224"/>
      <c r="G4525" s="224"/>
      <c r="H4525" s="224"/>
      <c r="I4525" s="232"/>
      <c r="J4525" s="224"/>
      <c r="K4525" s="224"/>
      <c r="L4525" s="224"/>
      <c r="M4525" s="233"/>
      <c r="N4525" s="224"/>
      <c r="P4525" s="224"/>
      <c r="Q4525" s="225"/>
      <c r="R4525" s="154"/>
      <c r="S4525" s="154"/>
      <c r="T4525" s="154"/>
      <c r="U4525" s="236"/>
      <c r="V4525" s="225"/>
      <c r="W4525" s="246"/>
      <c r="X4525" s="230"/>
      <c r="Y4525" s="257"/>
      <c r="Z4525" s="249"/>
      <c r="AA4525" s="249"/>
      <c r="AB4525" s="230"/>
      <c r="AC4525" s="230"/>
      <c r="AD4525" s="230"/>
      <c r="AE4525" s="251"/>
      <c r="AF4525" s="246"/>
      <c r="AG4525" s="236"/>
      <c r="AH4525" s="253"/>
      <c r="AI4525" s="230"/>
      <c r="AJ4525" s="230"/>
      <c r="AK4525" s="230"/>
      <c r="AL4525" s="230"/>
      <c r="AM4525" s="230"/>
      <c r="AN4525" s="230"/>
      <c r="AO4525" s="230"/>
      <c r="AP4525" s="230"/>
      <c r="AQ4525" s="230"/>
      <c r="AR4525" s="249"/>
      <c r="AS4525" s="230"/>
      <c r="AT4525" s="230"/>
      <c r="AU4525" s="230"/>
      <c r="AV4525" s="230"/>
      <c r="AW4525" s="230"/>
      <c r="AX4525" s="230"/>
      <c r="AY4525" s="230"/>
      <c r="AZ4525" s="230"/>
      <c r="BA4525" s="230"/>
      <c r="BB4525" s="230"/>
      <c r="BC4525" s="230"/>
      <c r="BD4525" s="230"/>
      <c r="BE4525" s="230"/>
      <c r="BF4525" s="230"/>
      <c r="BG4525" s="230"/>
      <c r="BH4525" s="230"/>
      <c r="BI4525" s="230"/>
      <c r="BJ4525" s="230"/>
      <c r="BK4525" s="230"/>
      <c r="BL4525" s="230"/>
      <c r="BM4525" s="230"/>
      <c r="BN4525" s="230"/>
      <c r="BO4525" s="230"/>
      <c r="BP4525" s="230"/>
      <c r="BQ4525" s="230"/>
      <c r="BR4525" s="230"/>
      <c r="BS4525" s="230"/>
      <c r="BT4525" s="230"/>
      <c r="BU4525" s="230"/>
      <c r="BV4525" s="230"/>
      <c r="BW4525" s="230"/>
      <c r="BX4525" s="230"/>
      <c r="BY4525" s="230"/>
      <c r="BZ4525" s="230"/>
      <c r="CA4525" s="230"/>
      <c r="CB4525" s="230"/>
      <c r="CC4525" s="230"/>
      <c r="CD4525" s="230"/>
      <c r="CE4525" s="230"/>
      <c r="CF4525" s="230"/>
      <c r="CG4525" s="230"/>
      <c r="CH4525" s="230"/>
      <c r="CI4525" s="230"/>
      <c r="CJ4525" s="230"/>
    </row>
    <row r="4526" spans="1:88" ht="14.25" customHeight="1">
      <c r="A4526" s="413"/>
      <c r="B4526" s="230"/>
      <c r="C4526" s="231"/>
      <c r="D4526" s="224"/>
      <c r="E4526" s="224"/>
      <c r="F4526" s="224"/>
      <c r="G4526" s="224"/>
      <c r="H4526" s="224"/>
      <c r="I4526" s="232"/>
      <c r="J4526" s="224"/>
      <c r="K4526" s="224"/>
      <c r="L4526" s="224"/>
      <c r="M4526" s="233"/>
      <c r="N4526" s="224"/>
      <c r="P4526" s="224"/>
      <c r="Q4526" s="225"/>
      <c r="R4526" s="154"/>
      <c r="S4526" s="154"/>
      <c r="T4526" s="154"/>
      <c r="U4526" s="236"/>
      <c r="V4526" s="225"/>
      <c r="W4526" s="246"/>
      <c r="X4526" s="230"/>
      <c r="Y4526" s="257"/>
      <c r="Z4526" s="249"/>
      <c r="AA4526" s="249"/>
      <c r="AB4526" s="230"/>
      <c r="AC4526" s="230"/>
      <c r="AD4526" s="230"/>
      <c r="AE4526" s="251"/>
      <c r="AF4526" s="246"/>
      <c r="AG4526" s="236"/>
      <c r="AH4526" s="253"/>
      <c r="AI4526" s="230"/>
      <c r="AJ4526" s="230"/>
      <c r="AK4526" s="230"/>
      <c r="AL4526" s="230"/>
      <c r="AM4526" s="230"/>
      <c r="AN4526" s="230"/>
      <c r="AO4526" s="230"/>
      <c r="AP4526" s="230"/>
      <c r="AQ4526" s="230"/>
      <c r="AR4526" s="249"/>
      <c r="AS4526" s="230"/>
      <c r="AT4526" s="230"/>
      <c r="AU4526" s="230"/>
      <c r="AV4526" s="230"/>
      <c r="AW4526" s="230"/>
      <c r="AX4526" s="230"/>
      <c r="AY4526" s="230"/>
      <c r="AZ4526" s="230"/>
      <c r="BA4526" s="230"/>
      <c r="BB4526" s="230"/>
      <c r="BC4526" s="230"/>
      <c r="BD4526" s="230"/>
      <c r="BE4526" s="230"/>
      <c r="BF4526" s="230"/>
      <c r="BG4526" s="230"/>
      <c r="BH4526" s="230"/>
      <c r="BI4526" s="230"/>
      <c r="BJ4526" s="230"/>
      <c r="BK4526" s="230"/>
      <c r="BL4526" s="230"/>
      <c r="BM4526" s="230"/>
      <c r="BN4526" s="230"/>
      <c r="BO4526" s="230"/>
      <c r="BP4526" s="230"/>
      <c r="BQ4526" s="230"/>
      <c r="BR4526" s="230"/>
      <c r="BS4526" s="230"/>
      <c r="BT4526" s="230"/>
      <c r="BU4526" s="230"/>
      <c r="BV4526" s="230"/>
      <c r="BW4526" s="230"/>
      <c r="BX4526" s="230"/>
      <c r="BY4526" s="230"/>
      <c r="BZ4526" s="230"/>
      <c r="CA4526" s="230"/>
      <c r="CB4526" s="230"/>
      <c r="CC4526" s="230"/>
      <c r="CD4526" s="230"/>
      <c r="CE4526" s="230"/>
      <c r="CF4526" s="230"/>
      <c r="CG4526" s="230"/>
      <c r="CH4526" s="230"/>
      <c r="CI4526" s="230"/>
      <c r="CJ4526" s="230"/>
    </row>
    <row r="4527" spans="1:88" ht="14.25" customHeight="1">
      <c r="A4527" s="413"/>
      <c r="B4527" s="230"/>
      <c r="C4527" s="231"/>
      <c r="D4527" s="224"/>
      <c r="E4527" s="224"/>
      <c r="F4527" s="224"/>
      <c r="G4527" s="224"/>
      <c r="H4527" s="224"/>
      <c r="I4527" s="232"/>
      <c r="J4527" s="224"/>
      <c r="K4527" s="224"/>
      <c r="L4527" s="224"/>
      <c r="M4527" s="233"/>
      <c r="N4527" s="224"/>
      <c r="P4527" s="224"/>
      <c r="Q4527" s="225"/>
      <c r="R4527" s="154"/>
      <c r="S4527" s="154"/>
      <c r="T4527" s="154"/>
      <c r="U4527" s="236"/>
      <c r="V4527" s="225"/>
      <c r="W4527" s="246"/>
      <c r="X4527" s="230"/>
      <c r="Y4527" s="257"/>
      <c r="Z4527" s="249"/>
      <c r="AA4527" s="249"/>
      <c r="AB4527" s="230"/>
      <c r="AC4527" s="230"/>
      <c r="AD4527" s="230"/>
      <c r="AE4527" s="251"/>
      <c r="AF4527" s="246"/>
      <c r="AG4527" s="236"/>
      <c r="AH4527" s="253"/>
      <c r="AI4527" s="230"/>
      <c r="AJ4527" s="230"/>
      <c r="AK4527" s="230"/>
      <c r="AL4527" s="230"/>
      <c r="AM4527" s="230"/>
      <c r="AN4527" s="230"/>
      <c r="AO4527" s="230"/>
      <c r="AP4527" s="230"/>
      <c r="AQ4527" s="230"/>
      <c r="AR4527" s="249"/>
      <c r="AS4527" s="230"/>
      <c r="AT4527" s="230"/>
      <c r="AU4527" s="230"/>
      <c r="AV4527" s="230"/>
      <c r="AW4527" s="230"/>
      <c r="AX4527" s="230"/>
      <c r="AY4527" s="230"/>
      <c r="AZ4527" s="230"/>
      <c r="BA4527" s="230"/>
      <c r="BB4527" s="230"/>
      <c r="BC4527" s="230"/>
      <c r="BD4527" s="230"/>
      <c r="BE4527" s="230"/>
      <c r="BF4527" s="230"/>
      <c r="BG4527" s="230"/>
      <c r="BH4527" s="230"/>
      <c r="BI4527" s="230"/>
      <c r="BJ4527" s="230"/>
      <c r="BK4527" s="230"/>
      <c r="BL4527" s="230"/>
      <c r="BM4527" s="230"/>
      <c r="BN4527" s="230"/>
      <c r="BO4527" s="230"/>
      <c r="BP4527" s="230"/>
      <c r="BQ4527" s="230"/>
      <c r="BR4527" s="230"/>
      <c r="BS4527" s="230"/>
      <c r="BT4527" s="230"/>
      <c r="BU4527" s="230"/>
      <c r="BV4527" s="230"/>
      <c r="BW4527" s="230"/>
      <c r="BX4527" s="230"/>
      <c r="BY4527" s="230"/>
      <c r="BZ4527" s="230"/>
      <c r="CA4527" s="230"/>
      <c r="CB4527" s="230"/>
      <c r="CC4527" s="230"/>
      <c r="CD4527" s="230"/>
      <c r="CE4527" s="230"/>
      <c r="CF4527" s="230"/>
      <c r="CG4527" s="230"/>
      <c r="CH4527" s="230"/>
      <c r="CI4527" s="230"/>
      <c r="CJ4527" s="230"/>
    </row>
    <row r="4528" spans="1:88" ht="14.25" customHeight="1">
      <c r="A4528" s="413"/>
      <c r="B4528" s="230"/>
      <c r="C4528" s="231"/>
      <c r="D4528" s="224"/>
      <c r="E4528" s="224"/>
      <c r="F4528" s="224"/>
      <c r="G4528" s="224"/>
      <c r="H4528" s="224"/>
      <c r="I4528" s="232"/>
      <c r="J4528" s="224"/>
      <c r="K4528" s="224"/>
      <c r="L4528" s="224"/>
      <c r="M4528" s="233"/>
      <c r="N4528" s="224"/>
      <c r="P4528" s="224"/>
      <c r="Q4528" s="225"/>
      <c r="R4528" s="154"/>
      <c r="S4528" s="154"/>
      <c r="T4528" s="154"/>
      <c r="U4528" s="236"/>
      <c r="V4528" s="225"/>
      <c r="W4528" s="246"/>
      <c r="X4528" s="230"/>
      <c r="Y4528" s="257"/>
      <c r="Z4528" s="249"/>
      <c r="AA4528" s="249"/>
      <c r="AB4528" s="230"/>
      <c r="AC4528" s="230"/>
      <c r="AD4528" s="230"/>
      <c r="AE4528" s="251"/>
      <c r="AF4528" s="246"/>
      <c r="AG4528" s="236"/>
      <c r="AH4528" s="253"/>
      <c r="AI4528" s="230"/>
      <c r="AJ4528" s="230"/>
      <c r="AK4528" s="230"/>
      <c r="AL4528" s="230"/>
      <c r="AM4528" s="230"/>
      <c r="AN4528" s="230"/>
      <c r="AO4528" s="230"/>
      <c r="AP4528" s="230"/>
      <c r="AQ4528" s="230"/>
      <c r="AR4528" s="249"/>
      <c r="AS4528" s="230"/>
      <c r="AT4528" s="230"/>
      <c r="AU4528" s="230"/>
      <c r="AV4528" s="230"/>
      <c r="AW4528" s="230"/>
      <c r="AX4528" s="230"/>
      <c r="AY4528" s="230"/>
      <c r="AZ4528" s="230"/>
      <c r="BA4528" s="230"/>
      <c r="BB4528" s="230"/>
      <c r="BC4528" s="230"/>
      <c r="BD4528" s="230"/>
      <c r="BE4528" s="230"/>
      <c r="BF4528" s="230"/>
      <c r="BG4528" s="230"/>
      <c r="BH4528" s="230"/>
      <c r="BI4528" s="230"/>
      <c r="BJ4528" s="230"/>
      <c r="BK4528" s="230"/>
      <c r="BL4528" s="230"/>
      <c r="BM4528" s="230"/>
      <c r="BN4528" s="230"/>
      <c r="BO4528" s="230"/>
      <c r="BP4528" s="230"/>
      <c r="BQ4528" s="230"/>
      <c r="BR4528" s="230"/>
      <c r="BS4528" s="230"/>
      <c r="BT4528" s="230"/>
      <c r="BU4528" s="230"/>
      <c r="BV4528" s="230"/>
      <c r="BW4528" s="230"/>
      <c r="BX4528" s="230"/>
      <c r="BY4528" s="230"/>
      <c r="BZ4528" s="230"/>
      <c r="CA4528" s="230"/>
      <c r="CB4528" s="230"/>
      <c r="CC4528" s="230"/>
      <c r="CD4528" s="230"/>
      <c r="CE4528" s="230"/>
      <c r="CF4528" s="230"/>
      <c r="CG4528" s="230"/>
      <c r="CH4528" s="230"/>
      <c r="CI4528" s="230"/>
      <c r="CJ4528" s="230"/>
    </row>
    <row r="4529" spans="1:88" ht="14.25" customHeight="1">
      <c r="A4529" s="413"/>
      <c r="B4529" s="230"/>
      <c r="C4529" s="231"/>
      <c r="D4529" s="224"/>
      <c r="E4529" s="224"/>
      <c r="F4529" s="224"/>
      <c r="G4529" s="224"/>
      <c r="H4529" s="224"/>
      <c r="I4529" s="232"/>
      <c r="J4529" s="224"/>
      <c r="K4529" s="224"/>
      <c r="L4529" s="224"/>
      <c r="M4529" s="233"/>
      <c r="N4529" s="224"/>
      <c r="P4529" s="224"/>
      <c r="Q4529" s="225"/>
      <c r="R4529" s="154"/>
      <c r="S4529" s="154"/>
      <c r="T4529" s="154"/>
      <c r="U4529" s="236"/>
      <c r="V4529" s="225"/>
      <c r="W4529" s="246"/>
      <c r="X4529" s="230"/>
      <c r="Y4529" s="257"/>
      <c r="Z4529" s="249"/>
      <c r="AA4529" s="249"/>
      <c r="AB4529" s="230"/>
      <c r="AC4529" s="230"/>
      <c r="AD4529" s="230"/>
      <c r="AE4529" s="251"/>
      <c r="AF4529" s="246"/>
      <c r="AG4529" s="236"/>
      <c r="AH4529" s="253"/>
      <c r="AI4529" s="230"/>
      <c r="AJ4529" s="230"/>
      <c r="AK4529" s="230"/>
      <c r="AL4529" s="230"/>
      <c r="AM4529" s="230"/>
      <c r="AN4529" s="230"/>
      <c r="AO4529" s="230"/>
      <c r="AP4529" s="230"/>
      <c r="AQ4529" s="230"/>
      <c r="AR4529" s="249"/>
      <c r="AS4529" s="230"/>
      <c r="AT4529" s="230"/>
      <c r="AU4529" s="230"/>
      <c r="AV4529" s="230"/>
      <c r="AW4529" s="230"/>
      <c r="AX4529" s="230"/>
      <c r="AY4529" s="230"/>
      <c r="AZ4529" s="230"/>
      <c r="BA4529" s="230"/>
      <c r="BB4529" s="230"/>
      <c r="BC4529" s="230"/>
      <c r="BD4529" s="230"/>
      <c r="BE4529" s="230"/>
      <c r="BF4529" s="230"/>
      <c r="BG4529" s="230"/>
      <c r="BH4529" s="230"/>
      <c r="BI4529" s="230"/>
      <c r="BJ4529" s="230"/>
      <c r="BK4529" s="230"/>
      <c r="BL4529" s="230"/>
      <c r="BM4529" s="230"/>
      <c r="BN4529" s="230"/>
      <c r="BO4529" s="230"/>
      <c r="BP4529" s="230"/>
      <c r="BQ4529" s="230"/>
      <c r="BR4529" s="230"/>
      <c r="BS4529" s="230"/>
      <c r="BT4529" s="230"/>
      <c r="BU4529" s="230"/>
      <c r="BV4529" s="230"/>
      <c r="BW4529" s="230"/>
      <c r="BX4529" s="230"/>
      <c r="BY4529" s="230"/>
      <c r="BZ4529" s="230"/>
      <c r="CA4529" s="230"/>
      <c r="CB4529" s="230"/>
      <c r="CC4529" s="230"/>
      <c r="CD4529" s="230"/>
      <c r="CE4529" s="230"/>
      <c r="CF4529" s="230"/>
      <c r="CG4529" s="230"/>
      <c r="CH4529" s="230"/>
      <c r="CI4529" s="230"/>
      <c r="CJ4529" s="230"/>
    </row>
    <row r="4530" spans="1:88" ht="14.25" customHeight="1">
      <c r="A4530" s="413"/>
      <c r="B4530" s="230"/>
      <c r="C4530" s="231"/>
      <c r="D4530" s="224"/>
      <c r="E4530" s="224"/>
      <c r="F4530" s="224"/>
      <c r="G4530" s="224"/>
      <c r="H4530" s="224"/>
      <c r="I4530" s="232"/>
      <c r="J4530" s="224"/>
      <c r="K4530" s="224"/>
      <c r="L4530" s="224"/>
      <c r="M4530" s="233"/>
      <c r="N4530" s="224"/>
      <c r="P4530" s="224"/>
      <c r="Q4530" s="225"/>
      <c r="R4530" s="154"/>
      <c r="S4530" s="154"/>
      <c r="T4530" s="154"/>
      <c r="U4530" s="236"/>
      <c r="V4530" s="225"/>
      <c r="W4530" s="246"/>
      <c r="X4530" s="230"/>
      <c r="Y4530" s="257"/>
      <c r="Z4530" s="249"/>
      <c r="AA4530" s="249"/>
      <c r="AB4530" s="230"/>
      <c r="AC4530" s="230"/>
      <c r="AD4530" s="230"/>
      <c r="AE4530" s="251"/>
      <c r="AF4530" s="246"/>
      <c r="AG4530" s="236"/>
      <c r="AH4530" s="253"/>
      <c r="AI4530" s="230"/>
      <c r="AJ4530" s="230"/>
      <c r="AK4530" s="230"/>
      <c r="AL4530" s="230"/>
      <c r="AM4530" s="230"/>
      <c r="AN4530" s="230"/>
      <c r="AO4530" s="230"/>
      <c r="AP4530" s="230"/>
      <c r="AQ4530" s="230"/>
      <c r="AR4530" s="249"/>
      <c r="AS4530" s="230"/>
      <c r="AT4530" s="230"/>
      <c r="AU4530" s="230"/>
      <c r="AV4530" s="230"/>
      <c r="AW4530" s="230"/>
      <c r="AX4530" s="230"/>
      <c r="AY4530" s="230"/>
      <c r="AZ4530" s="230"/>
      <c r="BA4530" s="230"/>
      <c r="BB4530" s="230"/>
      <c r="BC4530" s="230"/>
      <c r="BD4530" s="230"/>
      <c r="BE4530" s="230"/>
      <c r="BF4530" s="230"/>
      <c r="BG4530" s="230"/>
      <c r="BH4530" s="230"/>
      <c r="BI4530" s="230"/>
      <c r="BJ4530" s="230"/>
      <c r="BK4530" s="230"/>
      <c r="BL4530" s="230"/>
      <c r="BM4530" s="230"/>
      <c r="BN4530" s="230"/>
      <c r="BO4530" s="230"/>
      <c r="BP4530" s="230"/>
      <c r="BQ4530" s="230"/>
      <c r="BR4530" s="230"/>
      <c r="BS4530" s="230"/>
      <c r="BT4530" s="230"/>
      <c r="BU4530" s="230"/>
      <c r="BV4530" s="230"/>
      <c r="BW4530" s="230"/>
      <c r="BX4530" s="230"/>
      <c r="BY4530" s="230"/>
      <c r="BZ4530" s="230"/>
      <c r="CA4530" s="230"/>
      <c r="CB4530" s="230"/>
      <c r="CC4530" s="230"/>
      <c r="CD4530" s="230"/>
      <c r="CE4530" s="230"/>
      <c r="CF4530" s="230"/>
      <c r="CG4530" s="230"/>
      <c r="CH4530" s="230"/>
      <c r="CI4530" s="230"/>
      <c r="CJ4530" s="230"/>
    </row>
    <row r="4531" spans="1:88" ht="14.25" customHeight="1">
      <c r="A4531" s="413"/>
      <c r="B4531" s="230"/>
      <c r="C4531" s="231"/>
      <c r="D4531" s="224"/>
      <c r="E4531" s="224"/>
      <c r="F4531" s="224"/>
      <c r="G4531" s="224"/>
      <c r="H4531" s="224"/>
      <c r="I4531" s="232"/>
      <c r="J4531" s="224"/>
      <c r="K4531" s="224"/>
      <c r="L4531" s="224"/>
      <c r="M4531" s="233"/>
      <c r="N4531" s="224"/>
      <c r="P4531" s="224"/>
      <c r="Q4531" s="225"/>
      <c r="R4531" s="154"/>
      <c r="S4531" s="154"/>
      <c r="T4531" s="154"/>
      <c r="U4531" s="236"/>
      <c r="V4531" s="225"/>
      <c r="W4531" s="246"/>
      <c r="X4531" s="230"/>
      <c r="Y4531" s="257"/>
      <c r="Z4531" s="249"/>
      <c r="AA4531" s="249"/>
      <c r="AB4531" s="230"/>
      <c r="AC4531" s="230"/>
      <c r="AD4531" s="230"/>
      <c r="AE4531" s="251"/>
      <c r="AF4531" s="246"/>
      <c r="AG4531" s="236"/>
      <c r="AH4531" s="253"/>
      <c r="AI4531" s="230"/>
      <c r="AJ4531" s="230"/>
      <c r="AK4531" s="230"/>
      <c r="AL4531" s="230"/>
      <c r="AM4531" s="230"/>
      <c r="AN4531" s="230"/>
      <c r="AO4531" s="230"/>
      <c r="AP4531" s="230"/>
      <c r="AQ4531" s="230"/>
      <c r="AR4531" s="249"/>
      <c r="AS4531" s="230"/>
      <c r="AT4531" s="230"/>
      <c r="AU4531" s="230"/>
      <c r="AV4531" s="230"/>
      <c r="AW4531" s="230"/>
      <c r="AX4531" s="230"/>
      <c r="AY4531" s="230"/>
      <c r="AZ4531" s="230"/>
      <c r="BA4531" s="230"/>
      <c r="BB4531" s="230"/>
      <c r="BC4531" s="230"/>
      <c r="BD4531" s="230"/>
      <c r="BE4531" s="230"/>
      <c r="BF4531" s="230"/>
      <c r="BG4531" s="230"/>
      <c r="BH4531" s="230"/>
      <c r="BI4531" s="230"/>
      <c r="BJ4531" s="230"/>
      <c r="BK4531" s="230"/>
      <c r="BL4531" s="230"/>
      <c r="BM4531" s="230"/>
      <c r="BN4531" s="230"/>
      <c r="BO4531" s="230"/>
      <c r="BP4531" s="230"/>
      <c r="BQ4531" s="230"/>
      <c r="BR4531" s="230"/>
      <c r="BS4531" s="230"/>
      <c r="BT4531" s="230"/>
      <c r="BU4531" s="230"/>
      <c r="BV4531" s="230"/>
      <c r="BW4531" s="230"/>
      <c r="BX4531" s="230"/>
      <c r="BY4531" s="230"/>
      <c r="BZ4531" s="230"/>
      <c r="CA4531" s="230"/>
      <c r="CB4531" s="230"/>
      <c r="CC4531" s="230"/>
      <c r="CD4531" s="230"/>
      <c r="CE4531" s="230"/>
      <c r="CF4531" s="230"/>
      <c r="CG4531" s="230"/>
      <c r="CH4531" s="230"/>
      <c r="CI4531" s="230"/>
      <c r="CJ4531" s="230"/>
    </row>
    <row r="4532" spans="1:88" ht="14.25" customHeight="1">
      <c r="A4532" s="413"/>
      <c r="B4532" s="230"/>
      <c r="C4532" s="231"/>
      <c r="D4532" s="224"/>
      <c r="E4532" s="224"/>
      <c r="F4532" s="224"/>
      <c r="G4532" s="224"/>
      <c r="H4532" s="224"/>
      <c r="I4532" s="232"/>
      <c r="J4532" s="224"/>
      <c r="K4532" s="224"/>
      <c r="L4532" s="224"/>
      <c r="M4532" s="233"/>
      <c r="N4532" s="224"/>
      <c r="P4532" s="224"/>
      <c r="Q4532" s="225"/>
      <c r="R4532" s="154"/>
      <c r="S4532" s="154"/>
      <c r="T4532" s="154"/>
      <c r="U4532" s="236"/>
      <c r="V4532" s="225"/>
      <c r="W4532" s="246"/>
      <c r="X4532" s="230"/>
      <c r="Y4532" s="257"/>
      <c r="Z4532" s="249"/>
      <c r="AA4532" s="249"/>
      <c r="AB4532" s="230"/>
      <c r="AC4532" s="230"/>
      <c r="AD4532" s="230"/>
      <c r="AE4532" s="251"/>
      <c r="AF4532" s="246"/>
      <c r="AG4532" s="236"/>
      <c r="AH4532" s="253"/>
      <c r="AI4532" s="230"/>
      <c r="AJ4532" s="230"/>
      <c r="AK4532" s="230"/>
      <c r="AL4532" s="230"/>
      <c r="AM4532" s="230"/>
      <c r="AN4532" s="230"/>
      <c r="AO4532" s="230"/>
      <c r="AP4532" s="230"/>
      <c r="AQ4532" s="230"/>
      <c r="AR4532" s="249"/>
      <c r="AS4532" s="230"/>
      <c r="AT4532" s="230"/>
      <c r="AU4532" s="230"/>
      <c r="AV4532" s="230"/>
      <c r="AW4532" s="230"/>
      <c r="AX4532" s="230"/>
      <c r="AY4532" s="230"/>
      <c r="AZ4532" s="230"/>
      <c r="BA4532" s="230"/>
      <c r="BB4532" s="230"/>
      <c r="BC4532" s="230"/>
      <c r="BD4532" s="230"/>
      <c r="BE4532" s="230"/>
      <c r="BF4532" s="230"/>
      <c r="BG4532" s="230"/>
      <c r="BH4532" s="230"/>
      <c r="BI4532" s="230"/>
      <c r="BJ4532" s="230"/>
      <c r="BK4532" s="230"/>
      <c r="BL4532" s="230"/>
      <c r="BM4532" s="230"/>
      <c r="BN4532" s="230"/>
      <c r="BO4532" s="230"/>
      <c r="BP4532" s="230"/>
      <c r="BQ4532" s="230"/>
      <c r="BR4532" s="230"/>
      <c r="BS4532" s="230"/>
      <c r="BT4532" s="230"/>
      <c r="BU4532" s="230"/>
      <c r="BV4532" s="230"/>
      <c r="BW4532" s="230"/>
      <c r="BX4532" s="230"/>
      <c r="BY4532" s="230"/>
      <c r="BZ4532" s="230"/>
      <c r="CA4532" s="230"/>
      <c r="CB4532" s="230"/>
      <c r="CC4532" s="230"/>
      <c r="CD4532" s="230"/>
      <c r="CE4532" s="230"/>
      <c r="CF4532" s="230"/>
      <c r="CG4532" s="230"/>
      <c r="CH4532" s="230"/>
      <c r="CI4532" s="230"/>
      <c r="CJ4532" s="230"/>
    </row>
    <row r="4533" spans="1:88" ht="14.25" customHeight="1">
      <c r="A4533" s="413"/>
      <c r="B4533" s="230"/>
      <c r="C4533" s="231"/>
      <c r="D4533" s="224"/>
      <c r="E4533" s="224"/>
      <c r="F4533" s="224"/>
      <c r="G4533" s="224"/>
      <c r="H4533" s="224"/>
      <c r="I4533" s="232"/>
      <c r="J4533" s="224"/>
      <c r="K4533" s="224"/>
      <c r="L4533" s="224"/>
      <c r="M4533" s="233"/>
      <c r="N4533" s="224"/>
      <c r="P4533" s="224"/>
      <c r="Q4533" s="225"/>
      <c r="R4533" s="154"/>
      <c r="S4533" s="154"/>
      <c r="T4533" s="154"/>
      <c r="U4533" s="236"/>
      <c r="V4533" s="225"/>
      <c r="W4533" s="246"/>
      <c r="X4533" s="230"/>
      <c r="Y4533" s="257"/>
      <c r="Z4533" s="249"/>
      <c r="AA4533" s="249"/>
      <c r="AB4533" s="230"/>
      <c r="AC4533" s="230"/>
      <c r="AD4533" s="230"/>
      <c r="AE4533" s="251"/>
      <c r="AF4533" s="246"/>
      <c r="AG4533" s="236"/>
      <c r="AH4533" s="253"/>
      <c r="AI4533" s="230"/>
      <c r="AJ4533" s="230"/>
      <c r="AK4533" s="230"/>
      <c r="AL4533" s="230"/>
      <c r="AM4533" s="230"/>
      <c r="AN4533" s="230"/>
      <c r="AO4533" s="230"/>
      <c r="AP4533" s="230"/>
      <c r="AQ4533" s="230"/>
      <c r="AR4533" s="249"/>
      <c r="AS4533" s="230"/>
      <c r="AT4533" s="230"/>
      <c r="AU4533" s="230"/>
      <c r="AV4533" s="230"/>
      <c r="AW4533" s="230"/>
      <c r="AX4533" s="230"/>
      <c r="AY4533" s="230"/>
      <c r="AZ4533" s="230"/>
      <c r="BA4533" s="230"/>
      <c r="BB4533" s="230"/>
      <c r="BC4533" s="230"/>
      <c r="BD4533" s="230"/>
      <c r="BE4533" s="230"/>
      <c r="BF4533" s="230"/>
      <c r="BG4533" s="230"/>
      <c r="BH4533" s="230"/>
      <c r="BI4533" s="230"/>
      <c r="BJ4533" s="230"/>
      <c r="BK4533" s="230"/>
      <c r="BL4533" s="230"/>
      <c r="BM4533" s="230"/>
      <c r="BN4533" s="230"/>
      <c r="BO4533" s="230"/>
      <c r="BP4533" s="230"/>
      <c r="BQ4533" s="230"/>
      <c r="BR4533" s="230"/>
      <c r="BS4533" s="230"/>
      <c r="BT4533" s="230"/>
      <c r="BU4533" s="230"/>
      <c r="BV4533" s="230"/>
      <c r="BW4533" s="230"/>
      <c r="BX4533" s="230"/>
      <c r="BY4533" s="230"/>
      <c r="BZ4533" s="230"/>
      <c r="CA4533" s="230"/>
      <c r="CB4533" s="230"/>
      <c r="CC4533" s="230"/>
      <c r="CD4533" s="230"/>
      <c r="CE4533" s="230"/>
      <c r="CF4533" s="230"/>
      <c r="CG4533" s="230"/>
      <c r="CH4533" s="230"/>
      <c r="CI4533" s="230"/>
      <c r="CJ4533" s="230"/>
    </row>
    <row r="4534" spans="1:88" ht="14.25" customHeight="1">
      <c r="A4534" s="413"/>
      <c r="B4534" s="230"/>
      <c r="C4534" s="231"/>
      <c r="D4534" s="224"/>
      <c r="E4534" s="224"/>
      <c r="F4534" s="224"/>
      <c r="G4534" s="224"/>
      <c r="H4534" s="224"/>
      <c r="I4534" s="232"/>
      <c r="J4534" s="224"/>
      <c r="K4534" s="224"/>
      <c r="L4534" s="224"/>
      <c r="M4534" s="233"/>
      <c r="N4534" s="224"/>
      <c r="P4534" s="224"/>
      <c r="Q4534" s="225"/>
      <c r="R4534" s="154"/>
      <c r="S4534" s="154"/>
      <c r="T4534" s="154"/>
      <c r="U4534" s="236"/>
      <c r="V4534" s="225"/>
      <c r="W4534" s="246"/>
      <c r="X4534" s="230"/>
      <c r="Y4534" s="257"/>
      <c r="Z4534" s="249"/>
      <c r="AA4534" s="249"/>
      <c r="AB4534" s="230"/>
      <c r="AC4534" s="230"/>
      <c r="AD4534" s="230"/>
      <c r="AE4534" s="251"/>
      <c r="AF4534" s="246"/>
      <c r="AG4534" s="236"/>
      <c r="AH4534" s="253"/>
      <c r="AI4534" s="230"/>
      <c r="AJ4534" s="230"/>
      <c r="AK4534" s="230"/>
      <c r="AL4534" s="230"/>
      <c r="AM4534" s="230"/>
      <c r="AN4534" s="230"/>
      <c r="AO4534" s="230"/>
      <c r="AP4534" s="230"/>
      <c r="AQ4534" s="230"/>
      <c r="AR4534" s="249"/>
      <c r="AS4534" s="230"/>
      <c r="AT4534" s="230"/>
      <c r="AU4534" s="230"/>
      <c r="AV4534" s="230"/>
      <c r="AW4534" s="230"/>
      <c r="AX4534" s="230"/>
      <c r="AY4534" s="230"/>
      <c r="AZ4534" s="230"/>
      <c r="BA4534" s="230"/>
      <c r="BB4534" s="230"/>
      <c r="BC4534" s="230"/>
      <c r="BD4534" s="230"/>
      <c r="BE4534" s="230"/>
      <c r="BF4534" s="230"/>
      <c r="BG4534" s="230"/>
      <c r="BH4534" s="230"/>
      <c r="BI4534" s="230"/>
      <c r="BJ4534" s="230"/>
      <c r="BK4534" s="230"/>
      <c r="BL4534" s="230"/>
      <c r="BM4534" s="230"/>
      <c r="BN4534" s="230"/>
      <c r="BO4534" s="230"/>
      <c r="BP4534" s="230"/>
      <c r="BQ4534" s="230"/>
      <c r="BR4534" s="230"/>
      <c r="BS4534" s="230"/>
      <c r="BT4534" s="230"/>
      <c r="BU4534" s="230"/>
      <c r="BV4534" s="230"/>
      <c r="BW4534" s="230"/>
      <c r="BX4534" s="230"/>
      <c r="BY4534" s="230"/>
      <c r="BZ4534" s="230"/>
      <c r="CA4534" s="230"/>
      <c r="CB4534" s="230"/>
      <c r="CC4534" s="230"/>
      <c r="CD4534" s="230"/>
      <c r="CE4534" s="230"/>
      <c r="CF4534" s="230"/>
      <c r="CG4534" s="230"/>
      <c r="CH4534" s="230"/>
      <c r="CI4534" s="230"/>
      <c r="CJ4534" s="230"/>
    </row>
    <row r="4535" spans="1:88" ht="14.25" customHeight="1">
      <c r="A4535" s="413"/>
      <c r="B4535" s="230"/>
      <c r="C4535" s="231"/>
      <c r="D4535" s="224"/>
      <c r="E4535" s="224"/>
      <c r="F4535" s="224"/>
      <c r="G4535" s="224"/>
      <c r="H4535" s="224"/>
      <c r="I4535" s="232"/>
      <c r="J4535" s="224"/>
      <c r="K4535" s="224"/>
      <c r="L4535" s="224"/>
      <c r="M4535" s="233"/>
      <c r="N4535" s="224"/>
      <c r="P4535" s="224"/>
      <c r="Q4535" s="225"/>
      <c r="R4535" s="154"/>
      <c r="S4535" s="154"/>
      <c r="T4535" s="154"/>
      <c r="U4535" s="236"/>
      <c r="V4535" s="225"/>
      <c r="W4535" s="246"/>
      <c r="X4535" s="230"/>
      <c r="Y4535" s="257"/>
      <c r="Z4535" s="249"/>
      <c r="AA4535" s="249"/>
      <c r="AB4535" s="230"/>
      <c r="AC4535" s="230"/>
      <c r="AD4535" s="230"/>
      <c r="AE4535" s="251"/>
      <c r="AF4535" s="246"/>
      <c r="AG4535" s="236"/>
      <c r="AH4535" s="253"/>
      <c r="AI4535" s="230"/>
      <c r="AJ4535" s="230"/>
      <c r="AK4535" s="230"/>
      <c r="AL4535" s="230"/>
      <c r="AM4535" s="230"/>
      <c r="AN4535" s="230"/>
      <c r="AO4535" s="230"/>
      <c r="AP4535" s="230"/>
      <c r="AQ4535" s="230"/>
      <c r="AR4535" s="249"/>
      <c r="AS4535" s="230"/>
      <c r="AT4535" s="230"/>
      <c r="AU4535" s="230"/>
      <c r="AV4535" s="230"/>
      <c r="AW4535" s="230"/>
      <c r="AX4535" s="230"/>
      <c r="AY4535" s="230"/>
      <c r="AZ4535" s="230"/>
      <c r="BA4535" s="230"/>
      <c r="BB4535" s="230"/>
      <c r="BC4535" s="230"/>
      <c r="BD4535" s="230"/>
      <c r="BE4535" s="230"/>
      <c r="BF4535" s="230"/>
      <c r="BG4535" s="230"/>
      <c r="BH4535" s="230"/>
      <c r="BI4535" s="230"/>
      <c r="BJ4535" s="230"/>
      <c r="BK4535" s="230"/>
      <c r="BL4535" s="230"/>
      <c r="BM4535" s="230"/>
      <c r="BN4535" s="230"/>
      <c r="BO4535" s="230"/>
      <c r="BP4535" s="230"/>
      <c r="BQ4535" s="230"/>
      <c r="BR4535" s="230"/>
      <c r="BS4535" s="230"/>
      <c r="BT4535" s="230"/>
      <c r="BU4535" s="230"/>
      <c r="BV4535" s="230"/>
      <c r="BW4535" s="230"/>
      <c r="BX4535" s="230"/>
      <c r="BY4535" s="230"/>
      <c r="BZ4535" s="230"/>
      <c r="CA4535" s="230"/>
      <c r="CB4535" s="230"/>
      <c r="CC4535" s="230"/>
      <c r="CD4535" s="230"/>
      <c r="CE4535" s="230"/>
      <c r="CF4535" s="230"/>
      <c r="CG4535" s="230"/>
      <c r="CH4535" s="230"/>
      <c r="CI4535" s="230"/>
      <c r="CJ4535" s="230"/>
    </row>
    <row r="4536" spans="1:88" ht="14.25" customHeight="1">
      <c r="A4536" s="413"/>
      <c r="B4536" s="230"/>
      <c r="C4536" s="231"/>
      <c r="D4536" s="224"/>
      <c r="E4536" s="224"/>
      <c r="F4536" s="224"/>
      <c r="G4536" s="224"/>
      <c r="H4536" s="224"/>
      <c r="I4536" s="232"/>
      <c r="J4536" s="224"/>
      <c r="K4536" s="224"/>
      <c r="L4536" s="224"/>
      <c r="M4536" s="233"/>
      <c r="N4536" s="224"/>
      <c r="P4536" s="224"/>
      <c r="Q4536" s="225"/>
      <c r="R4536" s="154"/>
      <c r="S4536" s="154"/>
      <c r="T4536" s="154"/>
      <c r="U4536" s="236"/>
      <c r="V4536" s="225"/>
      <c r="W4536" s="246"/>
      <c r="X4536" s="230"/>
      <c r="Y4536" s="257"/>
      <c r="Z4536" s="249"/>
      <c r="AA4536" s="249"/>
      <c r="AB4536" s="230"/>
      <c r="AC4536" s="230"/>
      <c r="AD4536" s="230"/>
      <c r="AE4536" s="251"/>
      <c r="AF4536" s="246"/>
      <c r="AG4536" s="236"/>
      <c r="AH4536" s="253"/>
      <c r="AI4536" s="230"/>
      <c r="AJ4536" s="230"/>
      <c r="AK4536" s="230"/>
      <c r="AL4536" s="230"/>
      <c r="AM4536" s="230"/>
      <c r="AN4536" s="230"/>
      <c r="AO4536" s="230"/>
      <c r="AP4536" s="230"/>
      <c r="AQ4536" s="230"/>
      <c r="AR4536" s="249"/>
      <c r="AS4536" s="230"/>
      <c r="AT4536" s="230"/>
      <c r="AU4536" s="230"/>
      <c r="AV4536" s="230"/>
      <c r="AW4536" s="230"/>
      <c r="AX4536" s="230"/>
      <c r="AY4536" s="230"/>
      <c r="AZ4536" s="230"/>
      <c r="BA4536" s="230"/>
      <c r="BB4536" s="230"/>
      <c r="BC4536" s="230"/>
      <c r="BD4536" s="230"/>
      <c r="BE4536" s="230"/>
      <c r="BF4536" s="230"/>
      <c r="BG4536" s="230"/>
      <c r="BH4536" s="230"/>
      <c r="BI4536" s="230"/>
      <c r="BJ4536" s="230"/>
      <c r="BK4536" s="230"/>
      <c r="BL4536" s="230"/>
      <c r="BM4536" s="230"/>
      <c r="BN4536" s="230"/>
      <c r="BO4536" s="230"/>
      <c r="BP4536" s="230"/>
      <c r="BQ4536" s="230"/>
      <c r="BR4536" s="230"/>
      <c r="BS4536" s="230"/>
      <c r="BT4536" s="230"/>
      <c r="BU4536" s="230"/>
      <c r="BV4536" s="230"/>
      <c r="BW4536" s="230"/>
      <c r="BX4536" s="230"/>
      <c r="BY4536" s="230"/>
      <c r="BZ4536" s="230"/>
      <c r="CA4536" s="230"/>
      <c r="CB4536" s="230"/>
      <c r="CC4536" s="230"/>
      <c r="CD4536" s="230"/>
      <c r="CE4536" s="230"/>
      <c r="CF4536" s="230"/>
      <c r="CG4536" s="230"/>
      <c r="CH4536" s="230"/>
      <c r="CI4536" s="230"/>
      <c r="CJ4536" s="230"/>
    </row>
    <row r="4537" spans="1:88" ht="14.25" customHeight="1">
      <c r="A4537" s="413"/>
      <c r="B4537" s="230"/>
      <c r="C4537" s="231"/>
      <c r="D4537" s="224"/>
      <c r="E4537" s="224"/>
      <c r="F4537" s="224"/>
      <c r="G4537" s="224"/>
      <c r="H4537" s="224"/>
      <c r="I4537" s="232"/>
      <c r="J4537" s="224"/>
      <c r="K4537" s="224"/>
      <c r="L4537" s="224"/>
      <c r="M4537" s="233"/>
      <c r="N4537" s="224"/>
      <c r="P4537" s="224"/>
      <c r="Q4537" s="225"/>
      <c r="R4537" s="154"/>
      <c r="S4537" s="154"/>
      <c r="T4537" s="154"/>
      <c r="U4537" s="236"/>
      <c r="V4537" s="225"/>
      <c r="W4537" s="246"/>
      <c r="X4537" s="230"/>
      <c r="Y4537" s="257"/>
      <c r="Z4537" s="249"/>
      <c r="AA4537" s="249"/>
      <c r="AB4537" s="230"/>
      <c r="AC4537" s="230"/>
      <c r="AD4537" s="230"/>
      <c r="AE4537" s="251"/>
      <c r="AF4537" s="246"/>
      <c r="AG4537" s="236"/>
      <c r="AH4537" s="253"/>
      <c r="AI4537" s="230"/>
      <c r="AJ4537" s="230"/>
      <c r="AK4537" s="230"/>
      <c r="AL4537" s="230"/>
      <c r="AM4537" s="230"/>
      <c r="AN4537" s="230"/>
      <c r="AO4537" s="230"/>
      <c r="AP4537" s="230"/>
      <c r="AQ4537" s="230"/>
      <c r="AR4537" s="249"/>
      <c r="AS4537" s="230"/>
      <c r="AT4537" s="230"/>
      <c r="AU4537" s="230"/>
      <c r="AV4537" s="230"/>
      <c r="AW4537" s="230"/>
      <c r="AX4537" s="230"/>
      <c r="AY4537" s="230"/>
      <c r="AZ4537" s="230"/>
      <c r="BA4537" s="230"/>
      <c r="BB4537" s="230"/>
      <c r="BC4537" s="230"/>
      <c r="BD4537" s="230"/>
      <c r="BE4537" s="230"/>
      <c r="BF4537" s="230"/>
      <c r="BG4537" s="230"/>
      <c r="BH4537" s="230"/>
      <c r="BI4537" s="230"/>
      <c r="BJ4537" s="230"/>
      <c r="BK4537" s="230"/>
      <c r="BL4537" s="230"/>
      <c r="BM4537" s="230"/>
      <c r="BN4537" s="230"/>
      <c r="BO4537" s="230"/>
      <c r="BP4537" s="230"/>
      <c r="BQ4537" s="230"/>
      <c r="BR4537" s="230"/>
      <c r="BS4537" s="230"/>
      <c r="BT4537" s="230"/>
      <c r="BU4537" s="230"/>
      <c r="BV4537" s="230"/>
      <c r="BW4537" s="230"/>
      <c r="BX4537" s="230"/>
      <c r="BY4537" s="230"/>
      <c r="BZ4537" s="230"/>
      <c r="CA4537" s="230"/>
      <c r="CB4537" s="230"/>
      <c r="CC4537" s="230"/>
      <c r="CD4537" s="230"/>
      <c r="CE4537" s="230"/>
      <c r="CF4537" s="230"/>
      <c r="CG4537" s="230"/>
      <c r="CH4537" s="230"/>
      <c r="CI4537" s="230"/>
      <c r="CJ4537" s="230"/>
    </row>
    <row r="4538" spans="1:88" ht="14.25" customHeight="1">
      <c r="A4538" s="413"/>
      <c r="B4538" s="230"/>
      <c r="C4538" s="231"/>
      <c r="D4538" s="224"/>
      <c r="E4538" s="224"/>
      <c r="F4538" s="224"/>
      <c r="G4538" s="224"/>
      <c r="H4538" s="224"/>
      <c r="I4538" s="232"/>
      <c r="J4538" s="224"/>
      <c r="K4538" s="224"/>
      <c r="L4538" s="224"/>
      <c r="M4538" s="233"/>
      <c r="N4538" s="224"/>
      <c r="P4538" s="224"/>
      <c r="Q4538" s="225"/>
      <c r="R4538" s="154"/>
      <c r="S4538" s="154"/>
      <c r="T4538" s="154"/>
      <c r="U4538" s="236"/>
      <c r="V4538" s="225"/>
      <c r="W4538" s="246"/>
      <c r="X4538" s="230"/>
      <c r="Y4538" s="257"/>
      <c r="Z4538" s="249"/>
      <c r="AA4538" s="249"/>
      <c r="AB4538" s="230"/>
      <c r="AC4538" s="230"/>
      <c r="AD4538" s="230"/>
      <c r="AE4538" s="251"/>
      <c r="AF4538" s="246"/>
      <c r="AG4538" s="236"/>
      <c r="AH4538" s="253"/>
      <c r="AI4538" s="230"/>
      <c r="AJ4538" s="230"/>
      <c r="AK4538" s="230"/>
      <c r="AL4538" s="230"/>
      <c r="AM4538" s="230"/>
      <c r="AN4538" s="230"/>
      <c r="AO4538" s="230"/>
      <c r="AP4538" s="230"/>
      <c r="AQ4538" s="230"/>
      <c r="AR4538" s="249"/>
      <c r="AS4538" s="230"/>
      <c r="AT4538" s="230"/>
      <c r="AU4538" s="230"/>
      <c r="AV4538" s="230"/>
      <c r="AW4538" s="230"/>
      <c r="AX4538" s="230"/>
      <c r="AY4538" s="230"/>
      <c r="AZ4538" s="230"/>
      <c r="BA4538" s="230"/>
      <c r="BB4538" s="230"/>
      <c r="BC4538" s="230"/>
      <c r="BD4538" s="230"/>
      <c r="BE4538" s="230"/>
      <c r="BF4538" s="230"/>
      <c r="BG4538" s="230"/>
      <c r="BH4538" s="230"/>
      <c r="BI4538" s="230"/>
      <c r="BJ4538" s="230"/>
      <c r="BK4538" s="230"/>
      <c r="BL4538" s="230"/>
      <c r="BM4538" s="230"/>
      <c r="BN4538" s="230"/>
      <c r="BO4538" s="230"/>
      <c r="BP4538" s="230"/>
      <c r="BQ4538" s="230"/>
      <c r="BR4538" s="230"/>
      <c r="BS4538" s="230"/>
      <c r="BT4538" s="230"/>
      <c r="BU4538" s="230"/>
      <c r="BV4538" s="230"/>
      <c r="BW4538" s="230"/>
      <c r="BX4538" s="230"/>
      <c r="BY4538" s="230"/>
      <c r="BZ4538" s="230"/>
      <c r="CA4538" s="230"/>
      <c r="CB4538" s="230"/>
      <c r="CC4538" s="230"/>
      <c r="CD4538" s="230"/>
      <c r="CE4538" s="230"/>
      <c r="CF4538" s="230"/>
      <c r="CG4538" s="230"/>
      <c r="CH4538" s="230"/>
      <c r="CI4538" s="230"/>
      <c r="CJ4538" s="230"/>
    </row>
    <row r="4539" spans="1:88" ht="14.25" customHeight="1">
      <c r="A4539" s="413"/>
      <c r="B4539" s="230"/>
      <c r="C4539" s="231"/>
      <c r="D4539" s="224"/>
      <c r="E4539" s="224"/>
      <c r="F4539" s="224"/>
      <c r="G4539" s="224"/>
      <c r="H4539" s="224"/>
      <c r="I4539" s="232"/>
      <c r="J4539" s="224"/>
      <c r="K4539" s="224"/>
      <c r="L4539" s="224"/>
      <c r="M4539" s="233"/>
      <c r="N4539" s="224"/>
      <c r="P4539" s="224"/>
      <c r="Q4539" s="225"/>
      <c r="R4539" s="154"/>
      <c r="S4539" s="154"/>
      <c r="T4539" s="154"/>
      <c r="U4539" s="236"/>
      <c r="V4539" s="225"/>
      <c r="W4539" s="246"/>
      <c r="X4539" s="230"/>
      <c r="Y4539" s="257"/>
      <c r="Z4539" s="249"/>
      <c r="AA4539" s="249"/>
      <c r="AB4539" s="230"/>
      <c r="AC4539" s="230"/>
      <c r="AD4539" s="230"/>
      <c r="AE4539" s="251"/>
      <c r="AF4539" s="246"/>
      <c r="AG4539" s="236"/>
      <c r="AH4539" s="253"/>
      <c r="AI4539" s="230"/>
      <c r="AJ4539" s="230"/>
      <c r="AK4539" s="230"/>
      <c r="AL4539" s="230"/>
      <c r="AM4539" s="230"/>
      <c r="AN4539" s="230"/>
      <c r="AO4539" s="230"/>
      <c r="AP4539" s="230"/>
      <c r="AQ4539" s="230"/>
      <c r="AR4539" s="249"/>
      <c r="AS4539" s="230"/>
      <c r="AT4539" s="230"/>
      <c r="AU4539" s="230"/>
      <c r="AV4539" s="230"/>
      <c r="AW4539" s="230"/>
      <c r="AX4539" s="230"/>
      <c r="AY4539" s="230"/>
      <c r="AZ4539" s="230"/>
      <c r="BA4539" s="230"/>
      <c r="BB4539" s="230"/>
      <c r="BC4539" s="230"/>
      <c r="BD4539" s="230"/>
      <c r="BE4539" s="230"/>
      <c r="BF4539" s="230"/>
      <c r="BG4539" s="230"/>
      <c r="BH4539" s="230"/>
      <c r="BI4539" s="230"/>
      <c r="BJ4539" s="230"/>
      <c r="BK4539" s="230"/>
      <c r="BL4539" s="230"/>
      <c r="BM4539" s="230"/>
      <c r="BN4539" s="230"/>
      <c r="BO4539" s="230"/>
      <c r="BP4539" s="230"/>
      <c r="BQ4539" s="230"/>
      <c r="BR4539" s="230"/>
      <c r="BS4539" s="230"/>
      <c r="BT4539" s="230"/>
      <c r="BU4539" s="230"/>
      <c r="BV4539" s="230"/>
      <c r="BW4539" s="230"/>
      <c r="BX4539" s="230"/>
      <c r="BY4539" s="230"/>
      <c r="BZ4539" s="230"/>
      <c r="CA4539" s="230"/>
      <c r="CB4539" s="230"/>
      <c r="CC4539" s="230"/>
      <c r="CD4539" s="230"/>
      <c r="CE4539" s="230"/>
      <c r="CF4539" s="230"/>
      <c r="CG4539" s="230"/>
      <c r="CH4539" s="230"/>
      <c r="CI4539" s="230"/>
      <c r="CJ4539" s="230"/>
    </row>
    <row r="4540" spans="1:88" ht="14.25" customHeight="1">
      <c r="A4540" s="413"/>
      <c r="B4540" s="230"/>
      <c r="C4540" s="231"/>
      <c r="D4540" s="224"/>
      <c r="E4540" s="224"/>
      <c r="F4540" s="224"/>
      <c r="G4540" s="224"/>
      <c r="H4540" s="224"/>
      <c r="I4540" s="232"/>
      <c r="J4540" s="224"/>
      <c r="K4540" s="224"/>
      <c r="L4540" s="224"/>
      <c r="M4540" s="233"/>
      <c r="N4540" s="224"/>
      <c r="P4540" s="224"/>
      <c r="Q4540" s="225"/>
      <c r="R4540" s="154"/>
      <c r="S4540" s="154"/>
      <c r="T4540" s="154"/>
      <c r="U4540" s="236"/>
      <c r="V4540" s="225"/>
      <c r="W4540" s="246"/>
      <c r="X4540" s="230"/>
      <c r="Y4540" s="257"/>
      <c r="Z4540" s="249"/>
      <c r="AA4540" s="249"/>
      <c r="AB4540" s="230"/>
      <c r="AC4540" s="230"/>
      <c r="AD4540" s="230"/>
      <c r="AE4540" s="251"/>
      <c r="AF4540" s="246"/>
      <c r="AG4540" s="236"/>
      <c r="AH4540" s="253"/>
      <c r="AI4540" s="230"/>
      <c r="AJ4540" s="230"/>
      <c r="AK4540" s="230"/>
      <c r="AL4540" s="230"/>
      <c r="AM4540" s="230"/>
      <c r="AN4540" s="230"/>
      <c r="AO4540" s="230"/>
      <c r="AP4540" s="230"/>
      <c r="AQ4540" s="230"/>
      <c r="AR4540" s="249"/>
      <c r="AS4540" s="230"/>
      <c r="AT4540" s="230"/>
      <c r="AU4540" s="230"/>
      <c r="AV4540" s="230"/>
      <c r="AW4540" s="230"/>
      <c r="AX4540" s="230"/>
      <c r="AY4540" s="230"/>
      <c r="AZ4540" s="230"/>
      <c r="BA4540" s="230"/>
      <c r="BB4540" s="230"/>
      <c r="BC4540" s="230"/>
      <c r="BD4540" s="230"/>
      <c r="BE4540" s="230"/>
      <c r="BF4540" s="230"/>
      <c r="BG4540" s="230"/>
      <c r="BH4540" s="230"/>
      <c r="BI4540" s="230"/>
      <c r="BJ4540" s="230"/>
      <c r="BK4540" s="230"/>
      <c r="BL4540" s="230"/>
      <c r="BM4540" s="230"/>
      <c r="BN4540" s="230"/>
      <c r="BO4540" s="230"/>
      <c r="BP4540" s="230"/>
      <c r="BQ4540" s="230"/>
      <c r="BR4540" s="230"/>
      <c r="BS4540" s="230"/>
      <c r="BT4540" s="230"/>
      <c r="BU4540" s="230"/>
      <c r="BV4540" s="230"/>
      <c r="BW4540" s="230"/>
      <c r="BX4540" s="230"/>
      <c r="BY4540" s="230"/>
      <c r="BZ4540" s="230"/>
      <c r="CA4540" s="230"/>
      <c r="CB4540" s="230"/>
      <c r="CC4540" s="230"/>
      <c r="CD4540" s="230"/>
      <c r="CE4540" s="230"/>
      <c r="CF4540" s="230"/>
      <c r="CG4540" s="230"/>
      <c r="CH4540" s="230"/>
      <c r="CI4540" s="230"/>
      <c r="CJ4540" s="230"/>
    </row>
    <row r="4541" spans="1:88" ht="14.25" customHeight="1">
      <c r="A4541" s="413"/>
      <c r="B4541" s="230"/>
      <c r="C4541" s="231"/>
      <c r="D4541" s="224"/>
      <c r="E4541" s="224"/>
      <c r="F4541" s="224"/>
      <c r="G4541" s="224"/>
      <c r="H4541" s="224"/>
      <c r="I4541" s="232"/>
      <c r="J4541" s="224"/>
      <c r="K4541" s="224"/>
      <c r="L4541" s="224"/>
      <c r="M4541" s="233"/>
      <c r="N4541" s="224"/>
      <c r="P4541" s="224"/>
      <c r="Q4541" s="225"/>
      <c r="R4541" s="154"/>
      <c r="S4541" s="154"/>
      <c r="T4541" s="154"/>
      <c r="U4541" s="236"/>
      <c r="V4541" s="225"/>
      <c r="W4541" s="246"/>
      <c r="X4541" s="230"/>
      <c r="Y4541" s="257"/>
      <c r="Z4541" s="249"/>
      <c r="AA4541" s="249"/>
      <c r="AB4541" s="230"/>
      <c r="AC4541" s="230"/>
      <c r="AD4541" s="230"/>
      <c r="AE4541" s="251"/>
      <c r="AF4541" s="246"/>
      <c r="AG4541" s="236"/>
      <c r="AH4541" s="253"/>
      <c r="AI4541" s="230"/>
      <c r="AJ4541" s="230"/>
      <c r="AK4541" s="230"/>
      <c r="AL4541" s="230"/>
      <c r="AM4541" s="230"/>
      <c r="AN4541" s="230"/>
      <c r="AO4541" s="230"/>
      <c r="AP4541" s="230"/>
      <c r="AQ4541" s="230"/>
      <c r="AR4541" s="249"/>
      <c r="AS4541" s="230"/>
      <c r="AT4541" s="230"/>
      <c r="AU4541" s="230"/>
      <c r="AV4541" s="230"/>
      <c r="AW4541" s="230"/>
      <c r="AX4541" s="230"/>
      <c r="AY4541" s="230"/>
      <c r="AZ4541" s="230"/>
      <c r="BA4541" s="230"/>
      <c r="BB4541" s="230"/>
      <c r="BC4541" s="230"/>
      <c r="BD4541" s="230"/>
      <c r="BE4541" s="230"/>
      <c r="BF4541" s="230"/>
      <c r="BG4541" s="230"/>
      <c r="BH4541" s="230"/>
      <c r="BI4541" s="230"/>
      <c r="BJ4541" s="230"/>
      <c r="BK4541" s="230"/>
      <c r="BL4541" s="230"/>
      <c r="BM4541" s="230"/>
      <c r="BN4541" s="230"/>
      <c r="BO4541" s="230"/>
      <c r="BP4541" s="230"/>
      <c r="BQ4541" s="230"/>
      <c r="BR4541" s="230"/>
      <c r="BS4541" s="230"/>
      <c r="BT4541" s="230"/>
      <c r="BU4541" s="230"/>
      <c r="BV4541" s="230"/>
      <c r="BW4541" s="230"/>
      <c r="BX4541" s="230"/>
      <c r="BY4541" s="230"/>
      <c r="BZ4541" s="230"/>
      <c r="CA4541" s="230"/>
      <c r="CB4541" s="230"/>
      <c r="CC4541" s="230"/>
      <c r="CD4541" s="230"/>
      <c r="CE4541" s="230"/>
      <c r="CF4541" s="230"/>
      <c r="CG4541" s="230"/>
      <c r="CH4541" s="230"/>
      <c r="CI4541" s="230"/>
      <c r="CJ4541" s="230"/>
    </row>
    <row r="4542" spans="1:88" ht="14.25" customHeight="1">
      <c r="A4542" s="413"/>
      <c r="B4542" s="230"/>
      <c r="C4542" s="231"/>
      <c r="D4542" s="224"/>
      <c r="E4542" s="224"/>
      <c r="F4542" s="224"/>
      <c r="G4542" s="224"/>
      <c r="H4542" s="224"/>
      <c r="I4542" s="232"/>
      <c r="J4542" s="224"/>
      <c r="K4542" s="224"/>
      <c r="L4542" s="224"/>
      <c r="M4542" s="233"/>
      <c r="N4542" s="224"/>
      <c r="P4542" s="224"/>
      <c r="Q4542" s="225"/>
      <c r="R4542" s="154"/>
      <c r="S4542" s="154"/>
      <c r="T4542" s="154"/>
      <c r="U4542" s="236"/>
      <c r="V4542" s="225"/>
      <c r="W4542" s="246"/>
      <c r="X4542" s="230"/>
      <c r="Y4542" s="257"/>
      <c r="Z4542" s="249"/>
      <c r="AA4542" s="249"/>
      <c r="AB4542" s="230"/>
      <c r="AC4542" s="230"/>
      <c r="AD4542" s="230"/>
      <c r="AE4542" s="251"/>
      <c r="AF4542" s="246"/>
      <c r="AG4542" s="236"/>
      <c r="AH4542" s="253"/>
      <c r="AI4542" s="230"/>
      <c r="AJ4542" s="230"/>
      <c r="AK4542" s="230"/>
      <c r="AL4542" s="230"/>
      <c r="AM4542" s="230"/>
      <c r="AN4542" s="230"/>
      <c r="AO4542" s="230"/>
      <c r="AP4542" s="230"/>
      <c r="AQ4542" s="230"/>
      <c r="AR4542" s="249"/>
      <c r="AS4542" s="230"/>
      <c r="AT4542" s="230"/>
      <c r="AU4542" s="230"/>
      <c r="AV4542" s="230"/>
      <c r="AW4542" s="230"/>
      <c r="AX4542" s="230"/>
      <c r="AY4542" s="230"/>
      <c r="AZ4542" s="230"/>
      <c r="BA4542" s="230"/>
      <c r="BB4542" s="230"/>
      <c r="BC4542" s="230"/>
      <c r="BD4542" s="230"/>
      <c r="BE4542" s="230"/>
      <c r="BF4542" s="230"/>
      <c r="BG4542" s="230"/>
      <c r="BH4542" s="230"/>
      <c r="BI4542" s="230"/>
      <c r="BJ4542" s="230"/>
      <c r="BK4542" s="230"/>
      <c r="BL4542" s="230"/>
      <c r="BM4542" s="230"/>
      <c r="BN4542" s="230"/>
      <c r="BO4542" s="230"/>
      <c r="BP4542" s="230"/>
      <c r="BQ4542" s="230"/>
      <c r="BR4542" s="230"/>
      <c r="BS4542" s="230"/>
      <c r="BT4542" s="230"/>
      <c r="BU4542" s="230"/>
      <c r="BV4542" s="230"/>
      <c r="BW4542" s="230"/>
      <c r="BX4542" s="230"/>
      <c r="BY4542" s="230"/>
      <c r="BZ4542" s="230"/>
      <c r="CA4542" s="230"/>
      <c r="CB4542" s="230"/>
      <c r="CC4542" s="230"/>
      <c r="CD4542" s="230"/>
      <c r="CE4542" s="230"/>
      <c r="CF4542" s="230"/>
      <c r="CG4542" s="230"/>
      <c r="CH4542" s="230"/>
      <c r="CI4542" s="230"/>
      <c r="CJ4542" s="230"/>
    </row>
    <row r="4543" spans="1:88" ht="14.25" customHeight="1">
      <c r="A4543" s="413"/>
      <c r="B4543" s="230"/>
      <c r="C4543" s="231"/>
      <c r="D4543" s="224"/>
      <c r="E4543" s="224"/>
      <c r="F4543" s="224"/>
      <c r="G4543" s="224"/>
      <c r="H4543" s="224"/>
      <c r="I4543" s="232"/>
      <c r="J4543" s="224"/>
      <c r="K4543" s="224"/>
      <c r="L4543" s="224"/>
      <c r="M4543" s="233"/>
      <c r="N4543" s="224"/>
      <c r="P4543" s="224"/>
      <c r="Q4543" s="225"/>
      <c r="R4543" s="154"/>
      <c r="S4543" s="154"/>
      <c r="T4543" s="154"/>
      <c r="U4543" s="236"/>
      <c r="V4543" s="225"/>
      <c r="W4543" s="246"/>
      <c r="X4543" s="230"/>
      <c r="Y4543" s="257"/>
      <c r="Z4543" s="249"/>
      <c r="AA4543" s="249"/>
      <c r="AB4543" s="230"/>
      <c r="AC4543" s="230"/>
      <c r="AD4543" s="230"/>
      <c r="AE4543" s="251"/>
      <c r="AF4543" s="246"/>
      <c r="AG4543" s="236"/>
      <c r="AH4543" s="253"/>
      <c r="AI4543" s="230"/>
      <c r="AJ4543" s="230"/>
      <c r="AK4543" s="230"/>
      <c r="AL4543" s="230"/>
      <c r="AM4543" s="230"/>
      <c r="AN4543" s="230"/>
      <c r="AO4543" s="230"/>
      <c r="AP4543" s="230"/>
      <c r="AQ4543" s="230"/>
      <c r="AR4543" s="249"/>
      <c r="AS4543" s="230"/>
      <c r="AT4543" s="230"/>
      <c r="AU4543" s="230"/>
      <c r="AV4543" s="230"/>
      <c r="AW4543" s="230"/>
      <c r="AX4543" s="230"/>
      <c r="AY4543" s="230"/>
      <c r="AZ4543" s="230"/>
      <c r="BA4543" s="230"/>
      <c r="BB4543" s="230"/>
      <c r="BC4543" s="230"/>
      <c r="BD4543" s="230"/>
      <c r="BE4543" s="230"/>
      <c r="BF4543" s="230"/>
      <c r="BG4543" s="230"/>
      <c r="BH4543" s="230"/>
      <c r="BI4543" s="230"/>
      <c r="BJ4543" s="230"/>
      <c r="BK4543" s="230"/>
      <c r="BL4543" s="230"/>
      <c r="BM4543" s="230"/>
      <c r="BN4543" s="230"/>
      <c r="BO4543" s="230"/>
      <c r="BP4543" s="230"/>
      <c r="BQ4543" s="230"/>
      <c r="BR4543" s="230"/>
      <c r="BS4543" s="230"/>
      <c r="BT4543" s="230"/>
      <c r="BU4543" s="230"/>
      <c r="BV4543" s="230"/>
      <c r="BW4543" s="230"/>
      <c r="BX4543" s="230"/>
      <c r="BY4543" s="230"/>
      <c r="BZ4543" s="230"/>
      <c r="CA4543" s="230"/>
      <c r="CB4543" s="230"/>
      <c r="CC4543" s="230"/>
      <c r="CD4543" s="230"/>
      <c r="CE4543" s="230"/>
      <c r="CF4543" s="230"/>
      <c r="CG4543" s="230"/>
      <c r="CH4543" s="230"/>
      <c r="CI4543" s="230"/>
      <c r="CJ4543" s="230"/>
    </row>
    <row r="4544" spans="1:88" ht="14.25" customHeight="1">
      <c r="A4544" s="413"/>
      <c r="B4544" s="230"/>
      <c r="C4544" s="231"/>
      <c r="D4544" s="224"/>
      <c r="E4544" s="224"/>
      <c r="F4544" s="224"/>
      <c r="G4544" s="224"/>
      <c r="H4544" s="224"/>
      <c r="I4544" s="232"/>
      <c r="J4544" s="224"/>
      <c r="K4544" s="224"/>
      <c r="L4544" s="224"/>
      <c r="M4544" s="233"/>
      <c r="N4544" s="224"/>
      <c r="P4544" s="224"/>
      <c r="Q4544" s="225"/>
      <c r="R4544" s="154"/>
      <c r="S4544" s="154"/>
      <c r="T4544" s="154"/>
      <c r="U4544" s="236"/>
      <c r="V4544" s="225"/>
      <c r="W4544" s="246"/>
      <c r="X4544" s="230"/>
      <c r="Y4544" s="257"/>
      <c r="Z4544" s="249"/>
      <c r="AA4544" s="249"/>
      <c r="AB4544" s="230"/>
      <c r="AC4544" s="230"/>
      <c r="AD4544" s="230"/>
      <c r="AE4544" s="251"/>
      <c r="AF4544" s="246"/>
      <c r="AG4544" s="236"/>
      <c r="AH4544" s="253"/>
      <c r="AI4544" s="230"/>
      <c r="AJ4544" s="230"/>
      <c r="AK4544" s="230"/>
      <c r="AL4544" s="230"/>
      <c r="AM4544" s="230"/>
      <c r="AN4544" s="230"/>
      <c r="AO4544" s="230"/>
      <c r="AP4544" s="230"/>
      <c r="AQ4544" s="230"/>
      <c r="AR4544" s="249"/>
      <c r="AS4544" s="230"/>
      <c r="AT4544" s="230"/>
      <c r="AU4544" s="230"/>
      <c r="AV4544" s="230"/>
      <c r="AW4544" s="230"/>
      <c r="AX4544" s="230"/>
      <c r="AY4544" s="230"/>
      <c r="AZ4544" s="230"/>
      <c r="BA4544" s="230"/>
      <c r="BB4544" s="230"/>
      <c r="BC4544" s="230"/>
      <c r="BD4544" s="230"/>
      <c r="BE4544" s="230"/>
      <c r="BF4544" s="230"/>
      <c r="BG4544" s="230"/>
      <c r="BH4544" s="230"/>
      <c r="BI4544" s="230"/>
      <c r="BJ4544" s="230"/>
      <c r="BK4544" s="230"/>
      <c r="BL4544" s="230"/>
      <c r="BM4544" s="230"/>
      <c r="BN4544" s="230"/>
      <c r="BO4544" s="230"/>
      <c r="BP4544" s="230"/>
      <c r="BQ4544" s="230"/>
      <c r="BR4544" s="230"/>
      <c r="BS4544" s="230"/>
      <c r="BT4544" s="230"/>
      <c r="BU4544" s="230"/>
      <c r="BV4544" s="230"/>
      <c r="BW4544" s="230"/>
      <c r="BX4544" s="230"/>
      <c r="BY4544" s="230"/>
      <c r="BZ4544" s="230"/>
      <c r="CA4544" s="230"/>
      <c r="CB4544" s="230"/>
      <c r="CC4544" s="230"/>
      <c r="CD4544" s="230"/>
      <c r="CE4544" s="230"/>
      <c r="CF4544" s="230"/>
      <c r="CG4544" s="230"/>
      <c r="CH4544" s="230"/>
      <c r="CI4544" s="230"/>
      <c r="CJ4544" s="230"/>
    </row>
    <row r="4545" spans="1:88" ht="14.25" customHeight="1">
      <c r="A4545" s="413"/>
      <c r="B4545" s="230"/>
      <c r="C4545" s="231"/>
      <c r="D4545" s="224"/>
      <c r="E4545" s="224"/>
      <c r="F4545" s="224"/>
      <c r="G4545" s="224"/>
      <c r="H4545" s="224"/>
      <c r="I4545" s="232"/>
      <c r="J4545" s="224"/>
      <c r="K4545" s="224"/>
      <c r="L4545" s="224"/>
      <c r="M4545" s="233"/>
      <c r="N4545" s="224"/>
      <c r="P4545" s="224"/>
      <c r="Q4545" s="225"/>
      <c r="R4545" s="154"/>
      <c r="S4545" s="154"/>
      <c r="T4545" s="154"/>
      <c r="U4545" s="236"/>
      <c r="V4545" s="225"/>
      <c r="W4545" s="246"/>
      <c r="X4545" s="230"/>
      <c r="Y4545" s="257"/>
      <c r="Z4545" s="249"/>
      <c r="AA4545" s="249"/>
      <c r="AB4545" s="230"/>
      <c r="AC4545" s="230"/>
      <c r="AD4545" s="230"/>
      <c r="AE4545" s="251"/>
      <c r="AF4545" s="246"/>
      <c r="AG4545" s="236"/>
      <c r="AH4545" s="253"/>
      <c r="AI4545" s="230"/>
      <c r="AJ4545" s="230"/>
      <c r="AK4545" s="230"/>
      <c r="AL4545" s="230"/>
      <c r="AM4545" s="230"/>
      <c r="AN4545" s="230"/>
      <c r="AO4545" s="230"/>
      <c r="AP4545" s="230"/>
      <c r="AQ4545" s="230"/>
      <c r="AR4545" s="249"/>
      <c r="AS4545" s="230"/>
      <c r="AT4545" s="230"/>
      <c r="AU4545" s="230"/>
      <c r="AV4545" s="230"/>
      <c r="AW4545" s="230"/>
      <c r="AX4545" s="230"/>
      <c r="AY4545" s="230"/>
      <c r="AZ4545" s="230"/>
      <c r="BA4545" s="230"/>
      <c r="BB4545" s="230"/>
      <c r="BC4545" s="230"/>
      <c r="BD4545" s="230"/>
      <c r="BE4545" s="230"/>
      <c r="BF4545" s="230"/>
      <c r="BG4545" s="230"/>
      <c r="BH4545" s="230"/>
      <c r="BI4545" s="230"/>
      <c r="BJ4545" s="230"/>
      <c r="BK4545" s="230"/>
      <c r="BL4545" s="230"/>
      <c r="BM4545" s="230"/>
      <c r="BN4545" s="230"/>
      <c r="BO4545" s="230"/>
      <c r="BP4545" s="230"/>
      <c r="BQ4545" s="230"/>
      <c r="BR4545" s="230"/>
      <c r="BS4545" s="230"/>
      <c r="BT4545" s="230"/>
      <c r="BU4545" s="230"/>
      <c r="BV4545" s="230"/>
      <c r="BW4545" s="230"/>
      <c r="BX4545" s="230"/>
      <c r="BY4545" s="230"/>
      <c r="BZ4545" s="230"/>
      <c r="CA4545" s="230"/>
      <c r="CB4545" s="230"/>
      <c r="CC4545" s="230"/>
      <c r="CD4545" s="230"/>
      <c r="CE4545" s="230"/>
      <c r="CF4545" s="230"/>
      <c r="CG4545" s="230"/>
      <c r="CH4545" s="230"/>
      <c r="CI4545" s="230"/>
      <c r="CJ4545" s="230"/>
    </row>
    <row r="4546" spans="1:88" ht="14.25" customHeight="1">
      <c r="A4546" s="413"/>
      <c r="B4546" s="230"/>
      <c r="C4546" s="231"/>
      <c r="D4546" s="224"/>
      <c r="E4546" s="224"/>
      <c r="F4546" s="224"/>
      <c r="G4546" s="224"/>
      <c r="H4546" s="224"/>
      <c r="I4546" s="232"/>
      <c r="J4546" s="224"/>
      <c r="K4546" s="224"/>
      <c r="L4546" s="224"/>
      <c r="M4546" s="233"/>
      <c r="N4546" s="224"/>
      <c r="P4546" s="224"/>
      <c r="Q4546" s="225"/>
      <c r="R4546" s="154"/>
      <c r="S4546" s="154"/>
      <c r="T4546" s="154"/>
      <c r="U4546" s="236"/>
      <c r="V4546" s="225"/>
      <c r="W4546" s="246"/>
      <c r="X4546" s="230"/>
      <c r="Y4546" s="257"/>
      <c r="Z4546" s="249"/>
      <c r="AA4546" s="249"/>
      <c r="AB4546" s="230"/>
      <c r="AC4546" s="230"/>
      <c r="AD4546" s="230"/>
      <c r="AE4546" s="251"/>
      <c r="AF4546" s="246"/>
      <c r="AG4546" s="236"/>
      <c r="AH4546" s="253"/>
      <c r="AI4546" s="230"/>
      <c r="AJ4546" s="230"/>
      <c r="AK4546" s="230"/>
      <c r="AL4546" s="230"/>
      <c r="AM4546" s="230"/>
      <c r="AN4546" s="230"/>
      <c r="AO4546" s="230"/>
      <c r="AP4546" s="230"/>
      <c r="AQ4546" s="230"/>
      <c r="AR4546" s="249"/>
      <c r="AS4546" s="230"/>
      <c r="AT4546" s="230"/>
      <c r="AU4546" s="230"/>
      <c r="AV4546" s="230"/>
      <c r="AW4546" s="230"/>
      <c r="AX4546" s="230"/>
      <c r="AY4546" s="230"/>
      <c r="AZ4546" s="230"/>
      <c r="BA4546" s="230"/>
      <c r="BB4546" s="230"/>
      <c r="BC4546" s="230"/>
      <c r="BD4546" s="230"/>
      <c r="BE4546" s="230"/>
      <c r="BF4546" s="230"/>
      <c r="BG4546" s="230"/>
      <c r="BH4546" s="230"/>
      <c r="BI4546" s="230"/>
      <c r="BJ4546" s="230"/>
      <c r="BK4546" s="230"/>
      <c r="BL4546" s="230"/>
      <c r="BM4546" s="230"/>
      <c r="BN4546" s="230"/>
      <c r="BO4546" s="230"/>
      <c r="BP4546" s="230"/>
      <c r="BQ4546" s="230"/>
      <c r="BR4546" s="230"/>
      <c r="BS4546" s="230"/>
      <c r="BT4546" s="230"/>
      <c r="BU4546" s="230"/>
      <c r="BV4546" s="230"/>
      <c r="BW4546" s="230"/>
      <c r="BX4546" s="230"/>
      <c r="BY4546" s="230"/>
      <c r="BZ4546" s="230"/>
      <c r="CA4546" s="230"/>
      <c r="CB4546" s="230"/>
      <c r="CC4546" s="230"/>
      <c r="CD4546" s="230"/>
      <c r="CE4546" s="230"/>
      <c r="CF4546" s="230"/>
      <c r="CG4546" s="230"/>
      <c r="CH4546" s="230"/>
      <c r="CI4546" s="230"/>
      <c r="CJ4546" s="230"/>
    </row>
    <row r="4547" spans="1:88" ht="14.25" customHeight="1">
      <c r="A4547" s="413"/>
      <c r="B4547" s="230"/>
      <c r="C4547" s="231"/>
      <c r="D4547" s="224"/>
      <c r="E4547" s="224"/>
      <c r="F4547" s="224"/>
      <c r="G4547" s="224"/>
      <c r="H4547" s="224"/>
      <c r="I4547" s="232"/>
      <c r="J4547" s="224"/>
      <c r="K4547" s="224"/>
      <c r="L4547" s="224"/>
      <c r="M4547" s="233"/>
      <c r="N4547" s="224"/>
      <c r="P4547" s="224"/>
      <c r="Q4547" s="225"/>
      <c r="R4547" s="154"/>
      <c r="S4547" s="154"/>
      <c r="T4547" s="154"/>
      <c r="U4547" s="236"/>
      <c r="V4547" s="225"/>
      <c r="W4547" s="246"/>
      <c r="X4547" s="230"/>
      <c r="Y4547" s="257"/>
      <c r="Z4547" s="249"/>
      <c r="AA4547" s="249"/>
      <c r="AB4547" s="230"/>
      <c r="AC4547" s="230"/>
      <c r="AD4547" s="230"/>
      <c r="AE4547" s="251"/>
      <c r="AF4547" s="246"/>
      <c r="AG4547" s="236"/>
      <c r="AH4547" s="253"/>
      <c r="AI4547" s="230"/>
      <c r="AJ4547" s="230"/>
      <c r="AK4547" s="230"/>
      <c r="AL4547" s="230"/>
      <c r="AM4547" s="230"/>
      <c r="AN4547" s="230"/>
      <c r="AO4547" s="230"/>
      <c r="AP4547" s="230"/>
      <c r="AQ4547" s="230"/>
      <c r="AR4547" s="249"/>
      <c r="AS4547" s="230"/>
      <c r="AT4547" s="230"/>
      <c r="AU4547" s="230"/>
      <c r="AV4547" s="230"/>
      <c r="AW4547" s="230"/>
      <c r="AX4547" s="230"/>
      <c r="AY4547" s="230"/>
      <c r="AZ4547" s="230"/>
      <c r="BA4547" s="230"/>
      <c r="BB4547" s="230"/>
      <c r="BC4547" s="230"/>
      <c r="BD4547" s="230"/>
      <c r="BE4547" s="230"/>
      <c r="BF4547" s="230"/>
      <c r="BG4547" s="230"/>
      <c r="BH4547" s="230"/>
      <c r="BI4547" s="230"/>
      <c r="BJ4547" s="230"/>
      <c r="BK4547" s="230"/>
      <c r="BL4547" s="230"/>
      <c r="BM4547" s="230"/>
      <c r="BN4547" s="230"/>
      <c r="BO4547" s="230"/>
      <c r="BP4547" s="230"/>
      <c r="BQ4547" s="230"/>
      <c r="BR4547" s="230"/>
      <c r="BS4547" s="230"/>
      <c r="BT4547" s="230"/>
      <c r="BU4547" s="230"/>
      <c r="BV4547" s="230"/>
      <c r="BW4547" s="230"/>
      <c r="BX4547" s="230"/>
      <c r="BY4547" s="230"/>
      <c r="BZ4547" s="230"/>
      <c r="CA4547" s="230"/>
      <c r="CB4547" s="230"/>
      <c r="CC4547" s="230"/>
      <c r="CD4547" s="230"/>
      <c r="CE4547" s="230"/>
      <c r="CF4547" s="230"/>
      <c r="CG4547" s="230"/>
      <c r="CH4547" s="230"/>
      <c r="CI4547" s="230"/>
      <c r="CJ4547" s="230"/>
    </row>
    <row r="4548" spans="1:88" ht="14.25" customHeight="1">
      <c r="A4548" s="413"/>
      <c r="B4548" s="230"/>
      <c r="C4548" s="231"/>
      <c r="D4548" s="224"/>
      <c r="E4548" s="224"/>
      <c r="F4548" s="224"/>
      <c r="G4548" s="224"/>
      <c r="H4548" s="224"/>
      <c r="I4548" s="232"/>
      <c r="J4548" s="224"/>
      <c r="K4548" s="224"/>
      <c r="L4548" s="224"/>
      <c r="M4548" s="233"/>
      <c r="N4548" s="224"/>
      <c r="P4548" s="224"/>
      <c r="Q4548" s="225"/>
      <c r="R4548" s="154"/>
      <c r="S4548" s="154"/>
      <c r="T4548" s="154"/>
      <c r="U4548" s="236"/>
      <c r="V4548" s="225"/>
      <c r="W4548" s="246"/>
      <c r="X4548" s="230"/>
      <c r="Y4548" s="257"/>
      <c r="Z4548" s="249"/>
      <c r="AA4548" s="249"/>
      <c r="AB4548" s="230"/>
      <c r="AC4548" s="230"/>
      <c r="AD4548" s="230"/>
      <c r="AE4548" s="251"/>
      <c r="AF4548" s="246"/>
      <c r="AG4548" s="236"/>
      <c r="AH4548" s="253"/>
      <c r="AI4548" s="230"/>
      <c r="AJ4548" s="230"/>
      <c r="AK4548" s="230"/>
      <c r="AL4548" s="230"/>
      <c r="AM4548" s="230"/>
      <c r="AN4548" s="230"/>
      <c r="AO4548" s="230"/>
      <c r="AP4548" s="230"/>
      <c r="AQ4548" s="230"/>
      <c r="AR4548" s="249"/>
      <c r="AS4548" s="230"/>
      <c r="AT4548" s="230"/>
      <c r="AU4548" s="230"/>
      <c r="AV4548" s="230"/>
      <c r="AW4548" s="230"/>
      <c r="AX4548" s="230"/>
      <c r="AY4548" s="230"/>
      <c r="AZ4548" s="230"/>
      <c r="BA4548" s="230"/>
      <c r="BB4548" s="230"/>
      <c r="BC4548" s="230"/>
      <c r="BD4548" s="230"/>
      <c r="BE4548" s="230"/>
      <c r="BF4548" s="230"/>
      <c r="BG4548" s="230"/>
      <c r="BH4548" s="230"/>
      <c r="BI4548" s="230"/>
      <c r="BJ4548" s="230"/>
      <c r="BK4548" s="230"/>
      <c r="BL4548" s="230"/>
      <c r="BM4548" s="230"/>
      <c r="BN4548" s="230"/>
      <c r="BO4548" s="230"/>
      <c r="BP4548" s="230"/>
      <c r="BQ4548" s="230"/>
      <c r="BR4548" s="230"/>
      <c r="BS4548" s="230"/>
      <c r="BT4548" s="230"/>
      <c r="BU4548" s="230"/>
      <c r="BV4548" s="230"/>
      <c r="BW4548" s="230"/>
      <c r="BX4548" s="230"/>
      <c r="BY4548" s="230"/>
      <c r="BZ4548" s="230"/>
      <c r="CA4548" s="230"/>
      <c r="CB4548" s="230"/>
      <c r="CC4548" s="230"/>
      <c r="CD4548" s="230"/>
      <c r="CE4548" s="230"/>
      <c r="CF4548" s="230"/>
      <c r="CG4548" s="230"/>
      <c r="CH4548" s="230"/>
      <c r="CI4548" s="230"/>
      <c r="CJ4548" s="230"/>
    </row>
    <row r="4549" spans="1:88" ht="14.25" customHeight="1">
      <c r="A4549" s="413"/>
      <c r="B4549" s="230"/>
      <c r="C4549" s="231"/>
      <c r="D4549" s="224"/>
      <c r="E4549" s="224"/>
      <c r="F4549" s="224"/>
      <c r="G4549" s="224"/>
      <c r="H4549" s="224"/>
      <c r="I4549" s="232"/>
      <c r="J4549" s="224"/>
      <c r="K4549" s="224"/>
      <c r="L4549" s="224"/>
      <c r="M4549" s="233"/>
      <c r="N4549" s="224"/>
      <c r="P4549" s="224"/>
      <c r="Q4549" s="225"/>
      <c r="R4549" s="154"/>
      <c r="S4549" s="154"/>
      <c r="T4549" s="154"/>
      <c r="U4549" s="236"/>
      <c r="V4549" s="225"/>
      <c r="W4549" s="246"/>
      <c r="X4549" s="230"/>
      <c r="Y4549" s="257"/>
      <c r="Z4549" s="249"/>
      <c r="AA4549" s="249"/>
      <c r="AB4549" s="230"/>
      <c r="AC4549" s="230"/>
      <c r="AD4549" s="230"/>
      <c r="AE4549" s="251"/>
      <c r="AF4549" s="246"/>
      <c r="AG4549" s="236"/>
      <c r="AH4549" s="253"/>
      <c r="AI4549" s="230"/>
      <c r="AJ4549" s="230"/>
      <c r="AK4549" s="230"/>
      <c r="AL4549" s="230"/>
      <c r="AM4549" s="230"/>
      <c r="AN4549" s="230"/>
      <c r="AO4549" s="230"/>
      <c r="AP4549" s="230"/>
      <c r="AQ4549" s="230"/>
      <c r="AR4549" s="249"/>
      <c r="AS4549" s="230"/>
      <c r="AT4549" s="230"/>
      <c r="AU4549" s="230"/>
      <c r="AV4549" s="230"/>
      <c r="AW4549" s="230"/>
      <c r="AX4549" s="230"/>
      <c r="AY4549" s="230"/>
      <c r="AZ4549" s="230"/>
      <c r="BA4549" s="230"/>
      <c r="BB4549" s="230"/>
      <c r="BC4549" s="230"/>
      <c r="BD4549" s="230"/>
      <c r="BE4549" s="230"/>
      <c r="BF4549" s="230"/>
      <c r="BG4549" s="230"/>
      <c r="BH4549" s="230"/>
      <c r="BI4549" s="230"/>
      <c r="BJ4549" s="230"/>
      <c r="BK4549" s="230"/>
      <c r="BL4549" s="230"/>
      <c r="BM4549" s="230"/>
      <c r="BN4549" s="230"/>
      <c r="BO4549" s="230"/>
      <c r="BP4549" s="230"/>
      <c r="BQ4549" s="230"/>
      <c r="BR4549" s="230"/>
      <c r="BS4549" s="230"/>
      <c r="BT4549" s="230"/>
      <c r="BU4549" s="230"/>
      <c r="BV4549" s="230"/>
      <c r="BW4549" s="230"/>
      <c r="BX4549" s="230"/>
      <c r="BY4549" s="230"/>
      <c r="BZ4549" s="230"/>
      <c r="CA4549" s="230"/>
      <c r="CB4549" s="230"/>
      <c r="CC4549" s="230"/>
      <c r="CD4549" s="230"/>
      <c r="CE4549" s="230"/>
      <c r="CF4549" s="230"/>
      <c r="CG4549" s="230"/>
      <c r="CH4549" s="230"/>
      <c r="CI4549" s="230"/>
      <c r="CJ4549" s="230"/>
    </row>
    <row r="4550" spans="1:88" ht="14.25" customHeight="1">
      <c r="A4550" s="413"/>
      <c r="B4550" s="230"/>
      <c r="C4550" s="231"/>
      <c r="D4550" s="224"/>
      <c r="E4550" s="224"/>
      <c r="F4550" s="224"/>
      <c r="G4550" s="224"/>
      <c r="H4550" s="224"/>
      <c r="I4550" s="232"/>
      <c r="J4550" s="224"/>
      <c r="K4550" s="224"/>
      <c r="L4550" s="224"/>
      <c r="M4550" s="233"/>
      <c r="N4550" s="224"/>
      <c r="P4550" s="224"/>
      <c r="Q4550" s="225"/>
      <c r="R4550" s="154"/>
      <c r="S4550" s="154"/>
      <c r="T4550" s="154"/>
      <c r="U4550" s="236"/>
      <c r="V4550" s="225"/>
      <c r="W4550" s="246"/>
      <c r="X4550" s="230"/>
      <c r="Y4550" s="257"/>
      <c r="Z4550" s="249"/>
      <c r="AA4550" s="249"/>
      <c r="AB4550" s="230"/>
      <c r="AC4550" s="230"/>
      <c r="AD4550" s="230"/>
      <c r="AE4550" s="251"/>
      <c r="AF4550" s="246"/>
      <c r="AG4550" s="236"/>
      <c r="AH4550" s="253"/>
      <c r="AI4550" s="230"/>
      <c r="AJ4550" s="230"/>
      <c r="AK4550" s="230"/>
      <c r="AL4550" s="230"/>
      <c r="AM4550" s="230"/>
      <c r="AN4550" s="230"/>
      <c r="AO4550" s="230"/>
      <c r="AP4550" s="230"/>
      <c r="AQ4550" s="230"/>
      <c r="AR4550" s="249"/>
      <c r="AS4550" s="230"/>
      <c r="AT4550" s="230"/>
      <c r="AU4550" s="230"/>
      <c r="AV4550" s="230"/>
      <c r="AW4550" s="230"/>
      <c r="AX4550" s="230"/>
      <c r="AY4550" s="230"/>
      <c r="AZ4550" s="230"/>
      <c r="BA4550" s="230"/>
      <c r="BB4550" s="230"/>
      <c r="BC4550" s="230"/>
      <c r="BD4550" s="230"/>
      <c r="BE4550" s="230"/>
      <c r="BF4550" s="230"/>
      <c r="BG4550" s="230"/>
      <c r="BH4550" s="230"/>
      <c r="BI4550" s="230"/>
      <c r="BJ4550" s="230"/>
      <c r="BK4550" s="230"/>
      <c r="BL4550" s="230"/>
      <c r="BM4550" s="230"/>
      <c r="BN4550" s="230"/>
      <c r="BO4550" s="230"/>
      <c r="BP4550" s="230"/>
      <c r="BQ4550" s="230"/>
      <c r="BR4550" s="230"/>
      <c r="BS4550" s="230"/>
      <c r="BT4550" s="230"/>
      <c r="BU4550" s="230"/>
      <c r="BV4550" s="230"/>
      <c r="BW4550" s="230"/>
      <c r="BX4550" s="230"/>
      <c r="BY4550" s="230"/>
      <c r="BZ4550" s="230"/>
      <c r="CA4550" s="230"/>
      <c r="CB4550" s="230"/>
      <c r="CC4550" s="230"/>
      <c r="CD4550" s="230"/>
      <c r="CE4550" s="230"/>
      <c r="CF4550" s="230"/>
      <c r="CG4550" s="230"/>
      <c r="CH4550" s="230"/>
      <c r="CI4550" s="230"/>
      <c r="CJ4550" s="230"/>
    </row>
    <row r="4551" spans="1:88" ht="14.25" customHeight="1">
      <c r="A4551" s="413"/>
      <c r="B4551" s="230"/>
      <c r="C4551" s="231"/>
      <c r="D4551" s="224"/>
      <c r="E4551" s="224"/>
      <c r="F4551" s="224"/>
      <c r="G4551" s="224"/>
      <c r="H4551" s="224"/>
      <c r="I4551" s="232"/>
      <c r="J4551" s="224"/>
      <c r="K4551" s="224"/>
      <c r="L4551" s="224"/>
      <c r="M4551" s="233"/>
      <c r="N4551" s="224"/>
      <c r="P4551" s="224"/>
      <c r="Q4551" s="225"/>
      <c r="R4551" s="154"/>
      <c r="S4551" s="154"/>
      <c r="T4551" s="154"/>
      <c r="U4551" s="236"/>
      <c r="V4551" s="225"/>
      <c r="W4551" s="246"/>
      <c r="X4551" s="230"/>
      <c r="Y4551" s="257"/>
      <c r="Z4551" s="249"/>
      <c r="AA4551" s="249"/>
      <c r="AB4551" s="230"/>
      <c r="AC4551" s="230"/>
      <c r="AD4551" s="230"/>
      <c r="AE4551" s="251"/>
      <c r="AF4551" s="246"/>
      <c r="AG4551" s="236"/>
      <c r="AH4551" s="253"/>
      <c r="AI4551" s="230"/>
      <c r="AJ4551" s="230"/>
      <c r="AK4551" s="230"/>
      <c r="AL4551" s="230"/>
      <c r="AM4551" s="230"/>
      <c r="AN4551" s="230"/>
      <c r="AO4551" s="230"/>
      <c r="AP4551" s="230"/>
      <c r="AQ4551" s="230"/>
      <c r="AR4551" s="249"/>
      <c r="AS4551" s="230"/>
      <c r="AT4551" s="230"/>
      <c r="AU4551" s="230"/>
      <c r="AV4551" s="230"/>
      <c r="AW4551" s="230"/>
      <c r="AX4551" s="230"/>
      <c r="AY4551" s="230"/>
      <c r="AZ4551" s="230"/>
      <c r="BA4551" s="230"/>
      <c r="BB4551" s="230"/>
      <c r="BC4551" s="230"/>
      <c r="BD4551" s="230"/>
      <c r="BE4551" s="230"/>
      <c r="BF4551" s="230"/>
      <c r="BG4551" s="230"/>
      <c r="BH4551" s="230"/>
      <c r="BI4551" s="230"/>
      <c r="BJ4551" s="230"/>
      <c r="BK4551" s="230"/>
      <c r="BL4551" s="230"/>
      <c r="BM4551" s="230"/>
      <c r="BN4551" s="230"/>
      <c r="BO4551" s="230"/>
      <c r="BP4551" s="230"/>
      <c r="BQ4551" s="230"/>
      <c r="BR4551" s="230"/>
      <c r="BS4551" s="230"/>
      <c r="BT4551" s="230"/>
      <c r="BU4551" s="230"/>
      <c r="BV4551" s="230"/>
      <c r="BW4551" s="230"/>
      <c r="BX4551" s="230"/>
      <c r="BY4551" s="230"/>
      <c r="BZ4551" s="230"/>
      <c r="CA4551" s="230"/>
      <c r="CB4551" s="230"/>
      <c r="CC4551" s="230"/>
      <c r="CD4551" s="230"/>
      <c r="CE4551" s="230"/>
      <c r="CF4551" s="230"/>
      <c r="CG4551" s="230"/>
      <c r="CH4551" s="230"/>
      <c r="CI4551" s="230"/>
      <c r="CJ4551" s="230"/>
    </row>
    <row r="4552" spans="1:88" ht="14.25" customHeight="1">
      <c r="A4552" s="413"/>
      <c r="B4552" s="230"/>
      <c r="C4552" s="231"/>
      <c r="D4552" s="224"/>
      <c r="E4552" s="224"/>
      <c r="F4552" s="224"/>
      <c r="G4552" s="224"/>
      <c r="H4552" s="224"/>
      <c r="I4552" s="232"/>
      <c r="J4552" s="224"/>
      <c r="K4552" s="224"/>
      <c r="L4552" s="224"/>
      <c r="M4552" s="233"/>
      <c r="N4552" s="224"/>
      <c r="P4552" s="224"/>
      <c r="Q4552" s="225"/>
      <c r="R4552" s="154"/>
      <c r="S4552" s="154"/>
      <c r="T4552" s="154"/>
      <c r="U4552" s="236"/>
      <c r="V4552" s="225"/>
      <c r="W4552" s="246"/>
      <c r="X4552" s="230"/>
      <c r="Y4552" s="257"/>
      <c r="Z4552" s="249"/>
      <c r="AA4552" s="249"/>
      <c r="AB4552" s="230"/>
      <c r="AC4552" s="230"/>
      <c r="AD4552" s="230"/>
      <c r="AE4552" s="251"/>
      <c r="AF4552" s="246"/>
      <c r="AG4552" s="236"/>
      <c r="AH4552" s="253"/>
      <c r="AI4552" s="230"/>
      <c r="AJ4552" s="230"/>
      <c r="AK4552" s="230"/>
      <c r="AL4552" s="230"/>
      <c r="AM4552" s="230"/>
      <c r="AN4552" s="230"/>
      <c r="AO4552" s="230"/>
      <c r="AP4552" s="230"/>
      <c r="AQ4552" s="230"/>
      <c r="AR4552" s="249"/>
      <c r="AS4552" s="230"/>
      <c r="AT4552" s="230"/>
      <c r="AU4552" s="230"/>
      <c r="AV4552" s="230"/>
      <c r="AW4552" s="230"/>
      <c r="AX4552" s="230"/>
      <c r="AY4552" s="230"/>
      <c r="AZ4552" s="230"/>
      <c r="BA4552" s="230"/>
      <c r="BB4552" s="230"/>
      <c r="BC4552" s="230"/>
      <c r="BD4552" s="230"/>
      <c r="BE4552" s="230"/>
      <c r="BF4552" s="230"/>
      <c r="BG4552" s="230"/>
      <c r="BH4552" s="230"/>
      <c r="BI4552" s="230"/>
      <c r="BJ4552" s="230"/>
      <c r="BK4552" s="230"/>
      <c r="BL4552" s="230"/>
      <c r="BM4552" s="230"/>
      <c r="BN4552" s="230"/>
      <c r="BO4552" s="230"/>
      <c r="BP4552" s="230"/>
      <c r="BQ4552" s="230"/>
      <c r="BR4552" s="230"/>
      <c r="BS4552" s="230"/>
      <c r="BT4552" s="230"/>
      <c r="BU4552" s="230"/>
      <c r="BV4552" s="230"/>
      <c r="BW4552" s="230"/>
      <c r="BX4552" s="230"/>
      <c r="BY4552" s="230"/>
      <c r="BZ4552" s="230"/>
      <c r="CA4552" s="230"/>
      <c r="CB4552" s="230"/>
      <c r="CC4552" s="230"/>
      <c r="CD4552" s="230"/>
      <c r="CE4552" s="230"/>
      <c r="CF4552" s="230"/>
      <c r="CG4552" s="230"/>
      <c r="CH4552" s="230"/>
      <c r="CI4552" s="230"/>
      <c r="CJ4552" s="230"/>
    </row>
    <row r="4553" spans="1:88" ht="14.25" customHeight="1">
      <c r="A4553" s="413"/>
      <c r="B4553" s="230"/>
      <c r="C4553" s="231"/>
      <c r="D4553" s="224"/>
      <c r="E4553" s="224"/>
      <c r="F4553" s="224"/>
      <c r="G4553" s="224"/>
      <c r="H4553" s="224"/>
      <c r="I4553" s="232"/>
      <c r="J4553" s="224"/>
      <c r="K4553" s="224"/>
      <c r="L4553" s="224"/>
      <c r="M4553" s="233"/>
      <c r="N4553" s="224"/>
      <c r="P4553" s="224"/>
      <c r="Q4553" s="225"/>
      <c r="R4553" s="154"/>
      <c r="S4553" s="154"/>
      <c r="T4553" s="154"/>
      <c r="U4553" s="236"/>
      <c r="V4553" s="225"/>
      <c r="W4553" s="246"/>
      <c r="X4553" s="230"/>
      <c r="Y4553" s="257"/>
      <c r="Z4553" s="249"/>
      <c r="AA4553" s="249"/>
      <c r="AB4553" s="230"/>
      <c r="AC4553" s="230"/>
      <c r="AD4553" s="230"/>
      <c r="AE4553" s="251"/>
      <c r="AF4553" s="246"/>
      <c r="AG4553" s="236"/>
      <c r="AH4553" s="253"/>
      <c r="AI4553" s="230"/>
      <c r="AJ4553" s="230"/>
      <c r="AK4553" s="230"/>
      <c r="AL4553" s="230"/>
      <c r="AM4553" s="230"/>
      <c r="AN4553" s="230"/>
      <c r="AO4553" s="230"/>
      <c r="AP4553" s="230"/>
      <c r="AQ4553" s="230"/>
      <c r="AR4553" s="249"/>
      <c r="AS4553" s="230"/>
      <c r="AT4553" s="230"/>
      <c r="AU4553" s="230"/>
      <c r="AV4553" s="230"/>
      <c r="AW4553" s="230"/>
      <c r="AX4553" s="230"/>
      <c r="AY4553" s="230"/>
      <c r="AZ4553" s="230"/>
      <c r="BA4553" s="230"/>
      <c r="BB4553" s="230"/>
      <c r="BC4553" s="230"/>
      <c r="BD4553" s="230"/>
      <c r="BE4553" s="230"/>
      <c r="BF4553" s="230"/>
      <c r="BG4553" s="230"/>
      <c r="BH4553" s="230"/>
      <c r="BI4553" s="230"/>
      <c r="BJ4553" s="230"/>
      <c r="BK4553" s="230"/>
      <c r="BL4553" s="230"/>
      <c r="BM4553" s="230"/>
      <c r="BN4553" s="230"/>
      <c r="BO4553" s="230"/>
      <c r="BP4553" s="230"/>
      <c r="BQ4553" s="230"/>
      <c r="BR4553" s="230"/>
      <c r="BS4553" s="230"/>
      <c r="BT4553" s="230"/>
      <c r="BU4553" s="230"/>
      <c r="BV4553" s="230"/>
      <c r="BW4553" s="230"/>
      <c r="BX4553" s="230"/>
      <c r="BY4553" s="230"/>
      <c r="BZ4553" s="230"/>
      <c r="CA4553" s="230"/>
      <c r="CB4553" s="230"/>
      <c r="CC4553" s="230"/>
      <c r="CD4553" s="230"/>
      <c r="CE4553" s="230"/>
      <c r="CF4553" s="230"/>
      <c r="CG4553" s="230"/>
      <c r="CH4553" s="230"/>
      <c r="CI4553" s="230"/>
      <c r="CJ4553" s="230"/>
    </row>
    <row r="4554" spans="1:88" ht="14.25" customHeight="1">
      <c r="A4554" s="413"/>
      <c r="B4554" s="230"/>
      <c r="C4554" s="231"/>
      <c r="D4554" s="224"/>
      <c r="E4554" s="224"/>
      <c r="F4554" s="224"/>
      <c r="G4554" s="224"/>
      <c r="H4554" s="224"/>
      <c r="I4554" s="232"/>
      <c r="J4554" s="224"/>
      <c r="K4554" s="224"/>
      <c r="L4554" s="224"/>
      <c r="M4554" s="233"/>
      <c r="N4554" s="224"/>
      <c r="P4554" s="224"/>
      <c r="Q4554" s="225"/>
      <c r="R4554" s="154"/>
      <c r="S4554" s="154"/>
      <c r="T4554" s="154"/>
      <c r="U4554" s="236"/>
      <c r="V4554" s="225"/>
      <c r="W4554" s="246"/>
      <c r="X4554" s="230"/>
      <c r="Y4554" s="257"/>
      <c r="Z4554" s="249"/>
      <c r="AA4554" s="249"/>
      <c r="AB4554" s="230"/>
      <c r="AC4554" s="230"/>
      <c r="AD4554" s="230"/>
      <c r="AE4554" s="251"/>
      <c r="AF4554" s="246"/>
      <c r="AG4554" s="236"/>
      <c r="AH4554" s="253"/>
      <c r="AI4554" s="230"/>
      <c r="AJ4554" s="230"/>
      <c r="AK4554" s="230"/>
      <c r="AL4554" s="230"/>
      <c r="AM4554" s="230"/>
      <c r="AN4554" s="230"/>
      <c r="AO4554" s="230"/>
      <c r="AP4554" s="230"/>
      <c r="AQ4554" s="230"/>
      <c r="AR4554" s="249"/>
      <c r="AS4554" s="230"/>
      <c r="AT4554" s="230"/>
      <c r="AU4554" s="230"/>
      <c r="AV4554" s="230"/>
      <c r="AW4554" s="230"/>
      <c r="AX4554" s="230"/>
      <c r="AY4554" s="230"/>
      <c r="AZ4554" s="230"/>
      <c r="BA4554" s="230"/>
      <c r="BB4554" s="230"/>
      <c r="BC4554" s="230"/>
      <c r="BD4554" s="230"/>
      <c r="BE4554" s="230"/>
      <c r="BF4554" s="230"/>
      <c r="BG4554" s="230"/>
      <c r="BH4554" s="230"/>
      <c r="BI4554" s="230"/>
      <c r="BJ4554" s="230"/>
      <c r="BK4554" s="230"/>
      <c r="BL4554" s="230"/>
      <c r="BM4554" s="230"/>
      <c r="BN4554" s="230"/>
      <c r="BO4554" s="230"/>
      <c r="BP4554" s="230"/>
      <c r="BQ4554" s="230"/>
      <c r="BR4554" s="230"/>
      <c r="BS4554" s="230"/>
      <c r="BT4554" s="230"/>
      <c r="BU4554" s="230"/>
      <c r="BV4554" s="230"/>
      <c r="BW4554" s="230"/>
      <c r="BX4554" s="230"/>
      <c r="BY4554" s="230"/>
      <c r="BZ4554" s="230"/>
      <c r="CA4554" s="230"/>
      <c r="CB4554" s="230"/>
      <c r="CC4554" s="230"/>
      <c r="CD4554" s="230"/>
      <c r="CE4554" s="230"/>
      <c r="CF4554" s="230"/>
      <c r="CG4554" s="230"/>
      <c r="CH4554" s="230"/>
      <c r="CI4554" s="230"/>
      <c r="CJ4554" s="230"/>
    </row>
    <row r="4555" spans="1:88" ht="14.25" customHeight="1">
      <c r="A4555" s="413"/>
      <c r="B4555" s="230"/>
      <c r="C4555" s="231"/>
      <c r="D4555" s="224"/>
      <c r="E4555" s="224"/>
      <c r="F4555" s="224"/>
      <c r="G4555" s="224"/>
      <c r="H4555" s="224"/>
      <c r="I4555" s="232"/>
      <c r="J4555" s="224"/>
      <c r="K4555" s="224"/>
      <c r="L4555" s="224"/>
      <c r="M4555" s="233"/>
      <c r="N4555" s="224"/>
      <c r="P4555" s="224"/>
      <c r="Q4555" s="225"/>
      <c r="R4555" s="154"/>
      <c r="S4555" s="154"/>
      <c r="T4555" s="154"/>
      <c r="U4555" s="236"/>
      <c r="V4555" s="225"/>
      <c r="W4555" s="246"/>
      <c r="X4555" s="230"/>
      <c r="Y4555" s="257"/>
      <c r="Z4555" s="249"/>
      <c r="AA4555" s="249"/>
      <c r="AB4555" s="230"/>
      <c r="AC4555" s="230"/>
      <c r="AD4555" s="230"/>
      <c r="AE4555" s="251"/>
      <c r="AF4555" s="246"/>
      <c r="AG4555" s="236"/>
      <c r="AH4555" s="253"/>
      <c r="AI4555" s="230"/>
      <c r="AJ4555" s="230"/>
      <c r="AK4555" s="230"/>
      <c r="AL4555" s="230"/>
      <c r="AM4555" s="230"/>
      <c r="AN4555" s="230"/>
      <c r="AO4555" s="230"/>
      <c r="AP4555" s="230"/>
      <c r="AQ4555" s="230"/>
      <c r="AR4555" s="249"/>
      <c r="AS4555" s="230"/>
      <c r="AT4555" s="230"/>
      <c r="AU4555" s="230"/>
      <c r="AV4555" s="230"/>
      <c r="AW4555" s="230"/>
      <c r="AX4555" s="230"/>
      <c r="AY4555" s="230"/>
      <c r="AZ4555" s="230"/>
      <c r="BA4555" s="230"/>
      <c r="BB4555" s="230"/>
      <c r="BC4555" s="230"/>
      <c r="BD4555" s="230"/>
      <c r="BE4555" s="230"/>
      <c r="BF4555" s="230"/>
      <c r="BG4555" s="230"/>
      <c r="BH4555" s="230"/>
      <c r="BI4555" s="230"/>
      <c r="BJ4555" s="230"/>
      <c r="BK4555" s="230"/>
      <c r="BL4555" s="230"/>
      <c r="BM4555" s="230"/>
      <c r="BN4555" s="230"/>
      <c r="BO4555" s="230"/>
      <c r="BP4555" s="230"/>
      <c r="BQ4555" s="230"/>
      <c r="BR4555" s="230"/>
      <c r="BS4555" s="230"/>
      <c r="BT4555" s="230"/>
      <c r="BU4555" s="230"/>
      <c r="BV4555" s="230"/>
      <c r="BW4555" s="230"/>
      <c r="BX4555" s="230"/>
      <c r="BY4555" s="230"/>
      <c r="BZ4555" s="230"/>
      <c r="CA4555" s="230"/>
      <c r="CB4555" s="230"/>
      <c r="CC4555" s="230"/>
      <c r="CD4555" s="230"/>
      <c r="CE4555" s="230"/>
      <c r="CF4555" s="230"/>
      <c r="CG4555" s="230"/>
      <c r="CH4555" s="230"/>
      <c r="CI4555" s="230"/>
      <c r="CJ4555" s="230"/>
    </row>
    <row r="4556" spans="1:88" ht="14.25" customHeight="1">
      <c r="A4556" s="413"/>
      <c r="B4556" s="230"/>
      <c r="C4556" s="231"/>
      <c r="D4556" s="224"/>
      <c r="E4556" s="224"/>
      <c r="F4556" s="224"/>
      <c r="G4556" s="224"/>
      <c r="H4556" s="224"/>
      <c r="I4556" s="232"/>
      <c r="J4556" s="224"/>
      <c r="K4556" s="224"/>
      <c r="L4556" s="224"/>
      <c r="M4556" s="233"/>
      <c r="N4556" s="224"/>
      <c r="P4556" s="224"/>
      <c r="Q4556" s="225"/>
      <c r="R4556" s="154"/>
      <c r="S4556" s="154"/>
      <c r="T4556" s="154"/>
      <c r="U4556" s="236"/>
      <c r="V4556" s="225"/>
      <c r="W4556" s="246"/>
      <c r="X4556" s="230"/>
      <c r="Y4556" s="257"/>
      <c r="Z4556" s="249"/>
      <c r="AA4556" s="249"/>
      <c r="AB4556" s="230"/>
      <c r="AC4556" s="230"/>
      <c r="AD4556" s="230"/>
      <c r="AE4556" s="251"/>
      <c r="AF4556" s="246"/>
      <c r="AG4556" s="236"/>
      <c r="AH4556" s="253"/>
      <c r="AI4556" s="230"/>
      <c r="AJ4556" s="230"/>
      <c r="AK4556" s="230"/>
      <c r="AL4556" s="230"/>
      <c r="AM4556" s="230"/>
      <c r="AN4556" s="230"/>
      <c r="AO4556" s="230"/>
      <c r="AP4556" s="230"/>
      <c r="AQ4556" s="230"/>
      <c r="AR4556" s="249"/>
      <c r="AS4556" s="230"/>
      <c r="AT4556" s="230"/>
      <c r="AU4556" s="230"/>
      <c r="AV4556" s="230"/>
      <c r="AW4556" s="230"/>
      <c r="AX4556" s="230"/>
      <c r="AY4556" s="230"/>
      <c r="AZ4556" s="230"/>
      <c r="BA4556" s="230"/>
      <c r="BB4556" s="230"/>
      <c r="BC4556" s="230"/>
      <c r="BD4556" s="230"/>
      <c r="BE4556" s="230"/>
      <c r="BF4556" s="230"/>
      <c r="BG4556" s="230"/>
      <c r="BH4556" s="230"/>
      <c r="BI4556" s="230"/>
      <c r="BJ4556" s="230"/>
      <c r="BK4556" s="230"/>
      <c r="BL4556" s="230"/>
      <c r="BM4556" s="230"/>
      <c r="BN4556" s="230"/>
      <c r="BO4556" s="230"/>
      <c r="BP4556" s="230"/>
      <c r="BQ4556" s="230"/>
      <c r="BR4556" s="230"/>
      <c r="BS4556" s="230"/>
      <c r="BT4556" s="230"/>
      <c r="BU4556" s="230"/>
      <c r="BV4556" s="230"/>
      <c r="BW4556" s="230"/>
      <c r="BX4556" s="230"/>
      <c r="BY4556" s="230"/>
      <c r="BZ4556" s="230"/>
      <c r="CA4556" s="230"/>
      <c r="CB4556" s="230"/>
      <c r="CC4556" s="230"/>
      <c r="CD4556" s="230"/>
      <c r="CE4556" s="230"/>
      <c r="CF4556" s="230"/>
      <c r="CG4556" s="230"/>
      <c r="CH4556" s="230"/>
      <c r="CI4556" s="230"/>
      <c r="CJ4556" s="230"/>
    </row>
    <row r="4557" spans="1:88" ht="14.25" customHeight="1">
      <c r="A4557" s="413"/>
      <c r="B4557" s="230"/>
      <c r="C4557" s="231"/>
      <c r="D4557" s="224"/>
      <c r="E4557" s="224"/>
      <c r="F4557" s="224"/>
      <c r="G4557" s="224"/>
      <c r="H4557" s="224"/>
      <c r="I4557" s="232"/>
      <c r="J4557" s="224"/>
      <c r="K4557" s="224"/>
      <c r="L4557" s="224"/>
      <c r="M4557" s="233"/>
      <c r="N4557" s="224"/>
      <c r="P4557" s="224"/>
      <c r="Q4557" s="225"/>
      <c r="R4557" s="154"/>
      <c r="S4557" s="154"/>
      <c r="T4557" s="154"/>
      <c r="U4557" s="236"/>
      <c r="V4557" s="225"/>
      <c r="W4557" s="246"/>
      <c r="X4557" s="230"/>
      <c r="Y4557" s="257"/>
      <c r="Z4557" s="249"/>
      <c r="AA4557" s="249"/>
      <c r="AB4557" s="230"/>
      <c r="AC4557" s="230"/>
      <c r="AD4557" s="230"/>
      <c r="AE4557" s="251"/>
      <c r="AF4557" s="246"/>
      <c r="AG4557" s="236"/>
      <c r="AH4557" s="253"/>
      <c r="AI4557" s="230"/>
      <c r="AJ4557" s="230"/>
      <c r="AK4557" s="230"/>
      <c r="AL4557" s="230"/>
      <c r="AM4557" s="230"/>
      <c r="AN4557" s="230"/>
      <c r="AO4557" s="230"/>
      <c r="AP4557" s="230"/>
      <c r="AQ4557" s="230"/>
      <c r="AR4557" s="249"/>
      <c r="AS4557" s="230"/>
      <c r="AT4557" s="230"/>
      <c r="AU4557" s="230"/>
      <c r="AV4557" s="230"/>
      <c r="AW4557" s="230"/>
      <c r="AX4557" s="230"/>
      <c r="AY4557" s="230"/>
      <c r="AZ4557" s="230"/>
      <c r="BA4557" s="230"/>
      <c r="BB4557" s="230"/>
      <c r="BC4557" s="230"/>
      <c r="BD4557" s="230"/>
      <c r="BE4557" s="230"/>
      <c r="BF4557" s="230"/>
      <c r="BG4557" s="230"/>
      <c r="BH4557" s="230"/>
      <c r="BI4557" s="230"/>
      <c r="BJ4557" s="230"/>
      <c r="BK4557" s="230"/>
      <c r="BL4557" s="230"/>
      <c r="BM4557" s="230"/>
      <c r="BN4557" s="230"/>
      <c r="BO4557" s="230"/>
      <c r="BP4557" s="230"/>
      <c r="BQ4557" s="230"/>
      <c r="BR4557" s="230"/>
      <c r="BS4557" s="230"/>
      <c r="BT4557" s="230"/>
      <c r="BU4557" s="230"/>
      <c r="BV4557" s="230"/>
      <c r="BW4557" s="230"/>
      <c r="BX4557" s="230"/>
      <c r="BY4557" s="230"/>
      <c r="BZ4557" s="230"/>
      <c r="CA4557" s="230"/>
      <c r="CB4557" s="230"/>
      <c r="CC4557" s="230"/>
      <c r="CD4557" s="230"/>
      <c r="CE4557" s="230"/>
      <c r="CF4557" s="230"/>
      <c r="CG4557" s="230"/>
      <c r="CH4557" s="230"/>
      <c r="CI4557" s="230"/>
      <c r="CJ4557" s="230"/>
    </row>
    <row r="4558" spans="1:88" ht="14.25" customHeight="1">
      <c r="A4558" s="413"/>
      <c r="B4558" s="230"/>
      <c r="C4558" s="231"/>
      <c r="D4558" s="224"/>
      <c r="E4558" s="224"/>
      <c r="F4558" s="224"/>
      <c r="G4558" s="224"/>
      <c r="H4558" s="224"/>
      <c r="I4558" s="232"/>
      <c r="J4558" s="224"/>
      <c r="K4558" s="224"/>
      <c r="L4558" s="224"/>
      <c r="M4558" s="233"/>
      <c r="N4558" s="224"/>
      <c r="P4558" s="224"/>
      <c r="Q4558" s="225"/>
      <c r="R4558" s="154"/>
      <c r="S4558" s="154"/>
      <c r="T4558" s="154"/>
      <c r="U4558" s="236"/>
      <c r="V4558" s="225"/>
      <c r="W4558" s="246"/>
      <c r="X4558" s="230"/>
      <c r="Y4558" s="257"/>
      <c r="Z4558" s="249"/>
      <c r="AA4558" s="249"/>
      <c r="AB4558" s="230"/>
      <c r="AC4558" s="230"/>
      <c r="AD4558" s="230"/>
      <c r="AE4558" s="251"/>
      <c r="AF4558" s="246"/>
      <c r="AG4558" s="236"/>
      <c r="AH4558" s="253"/>
      <c r="AI4558" s="230"/>
      <c r="AJ4558" s="230"/>
      <c r="AK4558" s="230"/>
      <c r="AL4558" s="230"/>
      <c r="AM4558" s="230"/>
      <c r="AN4558" s="230"/>
      <c r="AO4558" s="230"/>
      <c r="AP4558" s="230"/>
      <c r="AQ4558" s="230"/>
      <c r="AR4558" s="249"/>
      <c r="AS4558" s="230"/>
      <c r="AT4558" s="230"/>
      <c r="AU4558" s="230"/>
      <c r="AV4558" s="230"/>
      <c r="AW4558" s="230"/>
      <c r="AX4558" s="230"/>
      <c r="AY4558" s="230"/>
      <c r="AZ4558" s="230"/>
      <c r="BA4558" s="230"/>
      <c r="BB4558" s="230"/>
      <c r="BC4558" s="230"/>
      <c r="BD4558" s="230"/>
      <c r="BE4558" s="230"/>
      <c r="BF4558" s="230"/>
      <c r="BG4558" s="230"/>
      <c r="BH4558" s="230"/>
      <c r="BI4558" s="230"/>
      <c r="BJ4558" s="230"/>
      <c r="BK4558" s="230"/>
      <c r="BL4558" s="230"/>
      <c r="BM4558" s="230"/>
      <c r="BN4558" s="230"/>
      <c r="BO4558" s="230"/>
      <c r="BP4558" s="230"/>
      <c r="BQ4558" s="230"/>
      <c r="BR4558" s="230"/>
      <c r="BS4558" s="230"/>
      <c r="BT4558" s="230"/>
      <c r="BU4558" s="230"/>
      <c r="BV4558" s="230"/>
      <c r="BW4558" s="230"/>
      <c r="BX4558" s="230"/>
      <c r="BY4558" s="230"/>
      <c r="BZ4558" s="230"/>
      <c r="CA4558" s="230"/>
      <c r="CB4558" s="230"/>
      <c r="CC4558" s="230"/>
      <c r="CD4558" s="230"/>
      <c r="CE4558" s="230"/>
      <c r="CF4558" s="230"/>
      <c r="CG4558" s="230"/>
      <c r="CH4558" s="230"/>
      <c r="CI4558" s="230"/>
      <c r="CJ4558" s="230"/>
    </row>
    <row r="4559" spans="1:88" ht="14.25" customHeight="1">
      <c r="A4559" s="413"/>
      <c r="B4559" s="230"/>
      <c r="C4559" s="231"/>
      <c r="D4559" s="224"/>
      <c r="E4559" s="224"/>
      <c r="F4559" s="224"/>
      <c r="G4559" s="224"/>
      <c r="H4559" s="224"/>
      <c r="I4559" s="232"/>
      <c r="J4559" s="224"/>
      <c r="K4559" s="224"/>
      <c r="L4559" s="224"/>
      <c r="M4559" s="233"/>
      <c r="N4559" s="224"/>
      <c r="P4559" s="224"/>
      <c r="Q4559" s="225"/>
      <c r="R4559" s="154"/>
      <c r="S4559" s="154"/>
      <c r="T4559" s="154"/>
      <c r="U4559" s="236"/>
      <c r="V4559" s="225"/>
      <c r="W4559" s="246"/>
      <c r="X4559" s="230"/>
      <c r="Y4559" s="257"/>
      <c r="Z4559" s="249"/>
      <c r="AA4559" s="249"/>
      <c r="AB4559" s="230"/>
      <c r="AC4559" s="230"/>
      <c r="AD4559" s="230"/>
      <c r="AE4559" s="251"/>
      <c r="AF4559" s="246"/>
      <c r="AG4559" s="236"/>
      <c r="AH4559" s="253"/>
      <c r="AI4559" s="230"/>
      <c r="AJ4559" s="230"/>
      <c r="AK4559" s="230"/>
      <c r="AL4559" s="230"/>
      <c r="AM4559" s="230"/>
      <c r="AN4559" s="230"/>
      <c r="AO4559" s="230"/>
      <c r="AP4559" s="230"/>
      <c r="AQ4559" s="230"/>
      <c r="AR4559" s="249"/>
      <c r="AS4559" s="230"/>
      <c r="AT4559" s="230"/>
      <c r="AU4559" s="230"/>
      <c r="AV4559" s="230"/>
      <c r="AW4559" s="230"/>
      <c r="AX4559" s="230"/>
      <c r="AY4559" s="230"/>
      <c r="AZ4559" s="230"/>
      <c r="BA4559" s="230"/>
      <c r="BB4559" s="230"/>
      <c r="BC4559" s="230"/>
      <c r="BD4559" s="230"/>
      <c r="BE4559" s="230"/>
      <c r="BF4559" s="230"/>
      <c r="BG4559" s="230"/>
      <c r="BH4559" s="230"/>
      <c r="BI4559" s="230"/>
      <c r="BJ4559" s="230"/>
      <c r="BK4559" s="230"/>
      <c r="BL4559" s="230"/>
      <c r="BM4559" s="230"/>
      <c r="BN4559" s="230"/>
      <c r="BO4559" s="230"/>
      <c r="BP4559" s="230"/>
      <c r="BQ4559" s="230"/>
      <c r="BR4559" s="230"/>
      <c r="BS4559" s="230"/>
      <c r="BT4559" s="230"/>
      <c r="BU4559" s="230"/>
      <c r="BV4559" s="230"/>
      <c r="BW4559" s="230"/>
      <c r="BX4559" s="230"/>
      <c r="BY4559" s="230"/>
      <c r="BZ4559" s="230"/>
      <c r="CA4559" s="230"/>
      <c r="CB4559" s="230"/>
      <c r="CC4559" s="230"/>
      <c r="CD4559" s="230"/>
      <c r="CE4559" s="230"/>
      <c r="CF4559" s="230"/>
      <c r="CG4559" s="230"/>
      <c r="CH4559" s="230"/>
      <c r="CI4559" s="230"/>
      <c r="CJ4559" s="230"/>
    </row>
    <row r="4560" spans="1:88" ht="14.25" customHeight="1">
      <c r="A4560" s="413"/>
      <c r="B4560" s="230"/>
      <c r="C4560" s="231"/>
      <c r="D4560" s="224"/>
      <c r="E4560" s="224"/>
      <c r="F4560" s="224"/>
      <c r="G4560" s="224"/>
      <c r="H4560" s="224"/>
      <c r="I4560" s="232"/>
      <c r="J4560" s="224"/>
      <c r="K4560" s="224"/>
      <c r="L4560" s="224"/>
      <c r="M4560" s="233"/>
      <c r="N4560" s="224"/>
      <c r="P4560" s="224"/>
      <c r="Q4560" s="225"/>
      <c r="R4560" s="154"/>
      <c r="S4560" s="154"/>
      <c r="T4560" s="154"/>
      <c r="U4560" s="236"/>
      <c r="V4560" s="225"/>
      <c r="W4560" s="246"/>
      <c r="X4560" s="230"/>
      <c r="Y4560" s="257"/>
      <c r="Z4560" s="249"/>
      <c r="AA4560" s="249"/>
      <c r="AB4560" s="230"/>
      <c r="AC4560" s="230"/>
      <c r="AD4560" s="230"/>
      <c r="AE4560" s="251"/>
      <c r="AF4560" s="246"/>
      <c r="AG4560" s="236"/>
      <c r="AH4560" s="253"/>
      <c r="AI4560" s="230"/>
      <c r="AJ4560" s="230"/>
      <c r="AK4560" s="230"/>
      <c r="AL4560" s="230"/>
      <c r="AM4560" s="230"/>
      <c r="AN4560" s="230"/>
      <c r="AO4560" s="230"/>
      <c r="AP4560" s="230"/>
      <c r="AQ4560" s="230"/>
      <c r="AR4560" s="249"/>
      <c r="AS4560" s="230"/>
      <c r="AT4560" s="230"/>
      <c r="AU4560" s="230"/>
      <c r="AV4560" s="230"/>
      <c r="AW4560" s="230"/>
      <c r="AX4560" s="230"/>
      <c r="AY4560" s="230"/>
      <c r="AZ4560" s="230"/>
      <c r="BA4560" s="230"/>
      <c r="BB4560" s="230"/>
      <c r="BC4560" s="230"/>
      <c r="BD4560" s="230"/>
      <c r="BE4560" s="230"/>
      <c r="BF4560" s="230"/>
      <c r="BG4560" s="230"/>
      <c r="BH4560" s="230"/>
      <c r="BI4560" s="230"/>
      <c r="BJ4560" s="230"/>
      <c r="BK4560" s="230"/>
      <c r="BL4560" s="230"/>
      <c r="BM4560" s="230"/>
      <c r="BN4560" s="230"/>
      <c r="BO4560" s="230"/>
      <c r="BP4560" s="230"/>
      <c r="BQ4560" s="230"/>
      <c r="BR4560" s="230"/>
      <c r="BS4560" s="230"/>
      <c r="BT4560" s="230"/>
      <c r="BU4560" s="230"/>
      <c r="BV4560" s="230"/>
      <c r="BW4560" s="230"/>
      <c r="BX4560" s="230"/>
      <c r="BY4560" s="230"/>
      <c r="BZ4560" s="230"/>
      <c r="CA4560" s="230"/>
      <c r="CB4560" s="230"/>
      <c r="CC4560" s="230"/>
      <c r="CD4560" s="230"/>
      <c r="CE4560" s="230"/>
      <c r="CF4560" s="230"/>
      <c r="CG4560" s="230"/>
      <c r="CH4560" s="230"/>
      <c r="CI4560" s="230"/>
      <c r="CJ4560" s="230"/>
    </row>
    <row r="4561" spans="1:88" ht="14.25" customHeight="1">
      <c r="A4561" s="413"/>
      <c r="B4561" s="230"/>
      <c r="C4561" s="231"/>
      <c r="D4561" s="224"/>
      <c r="E4561" s="224"/>
      <c r="F4561" s="224"/>
      <c r="G4561" s="224"/>
      <c r="H4561" s="224"/>
      <c r="I4561" s="232"/>
      <c r="J4561" s="224"/>
      <c r="K4561" s="224"/>
      <c r="L4561" s="224"/>
      <c r="M4561" s="233"/>
      <c r="N4561" s="224"/>
      <c r="P4561" s="224"/>
      <c r="Q4561" s="225"/>
      <c r="R4561" s="154"/>
      <c r="S4561" s="154"/>
      <c r="T4561" s="154"/>
      <c r="U4561" s="236"/>
      <c r="V4561" s="225"/>
      <c r="W4561" s="246"/>
      <c r="X4561" s="230"/>
      <c r="Y4561" s="257"/>
      <c r="Z4561" s="249"/>
      <c r="AA4561" s="249"/>
      <c r="AB4561" s="230"/>
      <c r="AC4561" s="230"/>
      <c r="AD4561" s="230"/>
      <c r="AE4561" s="251"/>
      <c r="AF4561" s="246"/>
      <c r="AG4561" s="236"/>
      <c r="AH4561" s="253"/>
      <c r="AI4561" s="230"/>
      <c r="AJ4561" s="230"/>
      <c r="AK4561" s="230"/>
      <c r="AL4561" s="230"/>
      <c r="AM4561" s="230"/>
      <c r="AN4561" s="230"/>
      <c r="AO4561" s="230"/>
      <c r="AP4561" s="230"/>
      <c r="AQ4561" s="230"/>
      <c r="AR4561" s="249"/>
      <c r="AS4561" s="230"/>
      <c r="AT4561" s="230"/>
      <c r="AU4561" s="230"/>
      <c r="AV4561" s="230"/>
      <c r="AW4561" s="230"/>
      <c r="AX4561" s="230"/>
      <c r="AY4561" s="230"/>
      <c r="AZ4561" s="230"/>
      <c r="BA4561" s="230"/>
      <c r="BB4561" s="230"/>
      <c r="BC4561" s="230"/>
      <c r="BD4561" s="230"/>
      <c r="BE4561" s="230"/>
      <c r="BF4561" s="230"/>
      <c r="BG4561" s="230"/>
      <c r="BH4561" s="230"/>
      <c r="BI4561" s="230"/>
      <c r="BJ4561" s="230"/>
      <c r="BK4561" s="230"/>
      <c r="BL4561" s="230"/>
      <c r="BM4561" s="230"/>
      <c r="BN4561" s="230"/>
      <c r="BO4561" s="230"/>
      <c r="BP4561" s="230"/>
      <c r="BQ4561" s="230"/>
      <c r="BR4561" s="230"/>
      <c r="BS4561" s="230"/>
      <c r="BT4561" s="230"/>
      <c r="BU4561" s="230"/>
      <c r="BV4561" s="230"/>
      <c r="BW4561" s="230"/>
      <c r="BX4561" s="230"/>
      <c r="BY4561" s="230"/>
      <c r="BZ4561" s="230"/>
      <c r="CA4561" s="230"/>
      <c r="CB4561" s="230"/>
      <c r="CC4561" s="230"/>
      <c r="CD4561" s="230"/>
      <c r="CE4561" s="230"/>
      <c r="CF4561" s="230"/>
      <c r="CG4561" s="230"/>
      <c r="CH4561" s="230"/>
      <c r="CI4561" s="230"/>
      <c r="CJ4561" s="230"/>
    </row>
    <row r="4562" spans="1:88" ht="14.25" customHeight="1">
      <c r="A4562" s="413"/>
      <c r="B4562" s="230"/>
      <c r="C4562" s="231"/>
      <c r="D4562" s="224"/>
      <c r="E4562" s="224"/>
      <c r="F4562" s="224"/>
      <c r="G4562" s="224"/>
      <c r="H4562" s="224"/>
      <c r="I4562" s="232"/>
      <c r="J4562" s="224"/>
      <c r="K4562" s="224"/>
      <c r="L4562" s="224"/>
      <c r="M4562" s="233"/>
      <c r="N4562" s="224"/>
      <c r="P4562" s="224"/>
      <c r="Q4562" s="225"/>
      <c r="R4562" s="154"/>
      <c r="S4562" s="154"/>
      <c r="T4562" s="154"/>
      <c r="U4562" s="236"/>
      <c r="V4562" s="225"/>
      <c r="W4562" s="246"/>
      <c r="X4562" s="230"/>
      <c r="Y4562" s="257"/>
      <c r="Z4562" s="249"/>
      <c r="AA4562" s="249"/>
      <c r="AB4562" s="230"/>
      <c r="AC4562" s="230"/>
      <c r="AD4562" s="230"/>
      <c r="AE4562" s="251"/>
      <c r="AF4562" s="246"/>
      <c r="AG4562" s="236"/>
      <c r="AH4562" s="253"/>
      <c r="AI4562" s="230"/>
      <c r="AJ4562" s="230"/>
      <c r="AK4562" s="230"/>
      <c r="AL4562" s="230"/>
      <c r="AM4562" s="230"/>
      <c r="AN4562" s="230"/>
      <c r="AO4562" s="230"/>
      <c r="AP4562" s="230"/>
      <c r="AQ4562" s="230"/>
      <c r="AR4562" s="249"/>
      <c r="AS4562" s="230"/>
      <c r="AT4562" s="230"/>
      <c r="AU4562" s="230"/>
      <c r="AV4562" s="230"/>
      <c r="AW4562" s="230"/>
      <c r="AX4562" s="230"/>
      <c r="AY4562" s="230"/>
      <c r="AZ4562" s="230"/>
      <c r="BA4562" s="230"/>
      <c r="BB4562" s="230"/>
      <c r="BC4562" s="230"/>
      <c r="BD4562" s="230"/>
      <c r="BE4562" s="230"/>
      <c r="BF4562" s="230"/>
      <c r="BG4562" s="230"/>
      <c r="BH4562" s="230"/>
      <c r="BI4562" s="230"/>
      <c r="BJ4562" s="230"/>
      <c r="BK4562" s="230"/>
      <c r="BL4562" s="230"/>
      <c r="BM4562" s="230"/>
      <c r="BN4562" s="230"/>
      <c r="BO4562" s="230"/>
      <c r="BP4562" s="230"/>
      <c r="BQ4562" s="230"/>
      <c r="BR4562" s="230"/>
      <c r="BS4562" s="230"/>
      <c r="BT4562" s="230"/>
      <c r="BU4562" s="230"/>
      <c r="BV4562" s="230"/>
      <c r="BW4562" s="230"/>
      <c r="BX4562" s="230"/>
      <c r="BY4562" s="230"/>
      <c r="BZ4562" s="230"/>
      <c r="CA4562" s="230"/>
      <c r="CB4562" s="230"/>
      <c r="CC4562" s="230"/>
      <c r="CD4562" s="230"/>
      <c r="CE4562" s="230"/>
      <c r="CF4562" s="230"/>
      <c r="CG4562" s="230"/>
      <c r="CH4562" s="230"/>
      <c r="CI4562" s="230"/>
      <c r="CJ4562" s="230"/>
    </row>
    <row r="4563" spans="1:88" ht="14.25" customHeight="1">
      <c r="A4563" s="413"/>
      <c r="B4563" s="230"/>
      <c r="C4563" s="231"/>
      <c r="D4563" s="224"/>
      <c r="E4563" s="224"/>
      <c r="F4563" s="224"/>
      <c r="G4563" s="224"/>
      <c r="H4563" s="224"/>
      <c r="I4563" s="232"/>
      <c r="J4563" s="224"/>
      <c r="K4563" s="224"/>
      <c r="L4563" s="224"/>
      <c r="M4563" s="233"/>
      <c r="N4563" s="224"/>
      <c r="P4563" s="224"/>
      <c r="Q4563" s="225"/>
      <c r="R4563" s="154"/>
      <c r="S4563" s="154"/>
      <c r="T4563" s="154"/>
      <c r="U4563" s="236"/>
      <c r="V4563" s="225"/>
      <c r="W4563" s="246"/>
      <c r="X4563" s="230"/>
      <c r="Y4563" s="257"/>
      <c r="Z4563" s="249"/>
      <c r="AA4563" s="249"/>
      <c r="AB4563" s="230"/>
      <c r="AC4563" s="230"/>
      <c r="AD4563" s="230"/>
      <c r="AE4563" s="251"/>
      <c r="AF4563" s="246"/>
      <c r="AG4563" s="236"/>
      <c r="AH4563" s="253"/>
      <c r="AI4563" s="230"/>
      <c r="AJ4563" s="230"/>
      <c r="AK4563" s="230"/>
      <c r="AL4563" s="230"/>
      <c r="AM4563" s="230"/>
      <c r="AN4563" s="230"/>
      <c r="AO4563" s="230"/>
      <c r="AP4563" s="230"/>
      <c r="AQ4563" s="230"/>
      <c r="AR4563" s="249"/>
      <c r="AS4563" s="230"/>
      <c r="AT4563" s="230"/>
      <c r="AU4563" s="230"/>
      <c r="AV4563" s="230"/>
      <c r="AW4563" s="230"/>
      <c r="AX4563" s="230"/>
      <c r="AY4563" s="230"/>
      <c r="AZ4563" s="230"/>
      <c r="BA4563" s="230"/>
      <c r="BB4563" s="230"/>
      <c r="BC4563" s="230"/>
      <c r="BD4563" s="230"/>
      <c r="BE4563" s="230"/>
      <c r="BF4563" s="230"/>
      <c r="BG4563" s="230"/>
      <c r="BH4563" s="230"/>
      <c r="BI4563" s="230"/>
      <c r="BJ4563" s="230"/>
      <c r="BK4563" s="230"/>
      <c r="BL4563" s="230"/>
      <c r="BM4563" s="230"/>
      <c r="BN4563" s="230"/>
      <c r="BO4563" s="230"/>
      <c r="BP4563" s="230"/>
      <c r="BQ4563" s="230"/>
      <c r="BR4563" s="230"/>
      <c r="BS4563" s="230"/>
      <c r="BT4563" s="230"/>
      <c r="BU4563" s="230"/>
      <c r="BV4563" s="230"/>
      <c r="BW4563" s="230"/>
      <c r="BX4563" s="230"/>
      <c r="BY4563" s="230"/>
      <c r="BZ4563" s="230"/>
      <c r="CA4563" s="230"/>
      <c r="CB4563" s="230"/>
      <c r="CC4563" s="230"/>
      <c r="CD4563" s="230"/>
      <c r="CE4563" s="230"/>
      <c r="CF4563" s="230"/>
      <c r="CG4563" s="230"/>
      <c r="CH4563" s="230"/>
      <c r="CI4563" s="230"/>
      <c r="CJ4563" s="230"/>
    </row>
    <row r="4564" spans="1:88" ht="14.25" customHeight="1">
      <c r="A4564" s="413"/>
      <c r="B4564" s="230"/>
      <c r="C4564" s="231"/>
      <c r="D4564" s="224"/>
      <c r="E4564" s="224"/>
      <c r="F4564" s="224"/>
      <c r="G4564" s="224"/>
      <c r="H4564" s="224"/>
      <c r="I4564" s="232"/>
      <c r="J4564" s="224"/>
      <c r="K4564" s="224"/>
      <c r="L4564" s="224"/>
      <c r="M4564" s="233"/>
      <c r="N4564" s="224"/>
      <c r="P4564" s="224"/>
      <c r="Q4564" s="225"/>
      <c r="R4564" s="154"/>
      <c r="S4564" s="154"/>
      <c r="T4564" s="154"/>
      <c r="U4564" s="236"/>
      <c r="V4564" s="225"/>
      <c r="W4564" s="246"/>
      <c r="X4564" s="230"/>
      <c r="Y4564" s="257"/>
      <c r="Z4564" s="249"/>
      <c r="AA4564" s="249"/>
      <c r="AB4564" s="230"/>
      <c r="AC4564" s="230"/>
      <c r="AD4564" s="230"/>
      <c r="AE4564" s="251"/>
      <c r="AF4564" s="246"/>
      <c r="AG4564" s="236"/>
      <c r="AH4564" s="253"/>
      <c r="AI4564" s="230"/>
      <c r="AJ4564" s="230"/>
      <c r="AK4564" s="230"/>
      <c r="AL4564" s="230"/>
      <c r="AM4564" s="230"/>
      <c r="AN4564" s="230"/>
      <c r="AO4564" s="230"/>
      <c r="AP4564" s="230"/>
      <c r="AQ4564" s="230"/>
      <c r="AR4564" s="249"/>
      <c r="AS4564" s="230"/>
      <c r="AT4564" s="230"/>
      <c r="AU4564" s="230"/>
      <c r="AV4564" s="230"/>
      <c r="AW4564" s="230"/>
      <c r="AX4564" s="230"/>
      <c r="AY4564" s="230"/>
      <c r="AZ4564" s="230"/>
      <c r="BA4564" s="230"/>
      <c r="BB4564" s="230"/>
      <c r="BC4564" s="230"/>
      <c r="BD4564" s="230"/>
      <c r="BE4564" s="230"/>
      <c r="BF4564" s="230"/>
      <c r="BG4564" s="230"/>
      <c r="BH4564" s="230"/>
      <c r="BI4564" s="230"/>
      <c r="BJ4564" s="230"/>
      <c r="BK4564" s="230"/>
      <c r="BL4564" s="230"/>
      <c r="BM4564" s="230"/>
      <c r="BN4564" s="230"/>
      <c r="BO4564" s="230"/>
      <c r="BP4564" s="230"/>
      <c r="BQ4564" s="230"/>
      <c r="BR4564" s="230"/>
      <c r="BS4564" s="230"/>
      <c r="BT4564" s="230"/>
      <c r="BU4564" s="230"/>
      <c r="BV4564" s="230"/>
      <c r="BW4564" s="230"/>
      <c r="BX4564" s="230"/>
      <c r="BY4564" s="230"/>
      <c r="BZ4564" s="230"/>
      <c r="CA4564" s="230"/>
      <c r="CB4564" s="230"/>
      <c r="CC4564" s="230"/>
      <c r="CD4564" s="230"/>
      <c r="CE4564" s="230"/>
      <c r="CF4564" s="230"/>
      <c r="CG4564" s="230"/>
      <c r="CH4564" s="230"/>
      <c r="CI4564" s="230"/>
      <c r="CJ4564" s="230"/>
    </row>
    <row r="4565" spans="1:88" ht="14.25" customHeight="1">
      <c r="A4565" s="413"/>
      <c r="B4565" s="230"/>
      <c r="C4565" s="231"/>
      <c r="D4565" s="224"/>
      <c r="E4565" s="224"/>
      <c r="F4565" s="224"/>
      <c r="G4565" s="224"/>
      <c r="H4565" s="224"/>
      <c r="I4565" s="232"/>
      <c r="J4565" s="224"/>
      <c r="K4565" s="224"/>
      <c r="L4565" s="224"/>
      <c r="M4565" s="233"/>
      <c r="N4565" s="224"/>
      <c r="P4565" s="224"/>
      <c r="Q4565" s="225"/>
      <c r="R4565" s="154"/>
      <c r="S4565" s="154"/>
      <c r="T4565" s="154"/>
      <c r="U4565" s="236"/>
      <c r="V4565" s="225"/>
      <c r="W4565" s="246"/>
      <c r="X4565" s="230"/>
      <c r="Y4565" s="257"/>
      <c r="Z4565" s="249"/>
      <c r="AA4565" s="249"/>
      <c r="AB4565" s="230"/>
      <c r="AC4565" s="230"/>
      <c r="AD4565" s="230"/>
      <c r="AE4565" s="251"/>
      <c r="AF4565" s="246"/>
      <c r="AG4565" s="236"/>
      <c r="AH4565" s="253"/>
      <c r="AI4565" s="230"/>
      <c r="AJ4565" s="230"/>
      <c r="AK4565" s="230"/>
      <c r="AL4565" s="230"/>
      <c r="AM4565" s="230"/>
      <c r="AN4565" s="230"/>
      <c r="AO4565" s="230"/>
      <c r="AP4565" s="230"/>
      <c r="AQ4565" s="230"/>
      <c r="AR4565" s="249"/>
      <c r="AS4565" s="230"/>
      <c r="AT4565" s="230"/>
      <c r="AU4565" s="230"/>
      <c r="AV4565" s="230"/>
      <c r="AW4565" s="230"/>
      <c r="AX4565" s="230"/>
      <c r="AY4565" s="230"/>
      <c r="AZ4565" s="230"/>
      <c r="BA4565" s="230"/>
      <c r="BB4565" s="230"/>
      <c r="BC4565" s="230"/>
      <c r="BD4565" s="230"/>
      <c r="BE4565" s="230"/>
      <c r="BF4565" s="230"/>
      <c r="BG4565" s="230"/>
      <c r="BH4565" s="230"/>
      <c r="BI4565" s="230"/>
      <c r="BJ4565" s="230"/>
      <c r="BK4565" s="230"/>
      <c r="BL4565" s="230"/>
      <c r="BM4565" s="230"/>
      <c r="BN4565" s="230"/>
      <c r="BO4565" s="230"/>
      <c r="BP4565" s="230"/>
      <c r="BQ4565" s="230"/>
      <c r="BR4565" s="230"/>
      <c r="BS4565" s="230"/>
      <c r="BT4565" s="230"/>
      <c r="BU4565" s="230"/>
      <c r="BV4565" s="230"/>
      <c r="BW4565" s="230"/>
      <c r="BX4565" s="230"/>
      <c r="BY4565" s="230"/>
      <c r="BZ4565" s="230"/>
      <c r="CA4565" s="230"/>
      <c r="CB4565" s="230"/>
      <c r="CC4565" s="230"/>
      <c r="CD4565" s="230"/>
      <c r="CE4565" s="230"/>
      <c r="CF4565" s="230"/>
      <c r="CG4565" s="230"/>
      <c r="CH4565" s="230"/>
      <c r="CI4565" s="230"/>
      <c r="CJ4565" s="230"/>
    </row>
    <row r="4566" spans="1:88" ht="14.25" customHeight="1">
      <c r="A4566" s="413"/>
      <c r="B4566" s="230"/>
      <c r="C4566" s="231"/>
      <c r="D4566" s="224"/>
      <c r="E4566" s="224"/>
      <c r="F4566" s="224"/>
      <c r="G4566" s="224"/>
      <c r="H4566" s="224"/>
      <c r="I4566" s="232"/>
      <c r="J4566" s="224"/>
      <c r="K4566" s="224"/>
      <c r="L4566" s="224"/>
      <c r="M4566" s="233"/>
      <c r="N4566" s="224"/>
      <c r="P4566" s="224"/>
      <c r="Q4566" s="225"/>
      <c r="R4566" s="154"/>
      <c r="S4566" s="154"/>
      <c r="T4566" s="154"/>
      <c r="U4566" s="236"/>
      <c r="V4566" s="225"/>
      <c r="W4566" s="246"/>
      <c r="X4566" s="230"/>
      <c r="Y4566" s="257"/>
      <c r="Z4566" s="249"/>
      <c r="AA4566" s="249"/>
      <c r="AB4566" s="230"/>
      <c r="AC4566" s="230"/>
      <c r="AD4566" s="230"/>
      <c r="AE4566" s="251"/>
      <c r="AF4566" s="246"/>
      <c r="AG4566" s="236"/>
      <c r="AH4566" s="253"/>
      <c r="AI4566" s="230"/>
      <c r="AJ4566" s="230"/>
      <c r="AK4566" s="230"/>
      <c r="AL4566" s="230"/>
      <c r="AM4566" s="230"/>
      <c r="AN4566" s="230"/>
      <c r="AO4566" s="230"/>
      <c r="AP4566" s="230"/>
      <c r="AQ4566" s="230"/>
      <c r="AR4566" s="249"/>
      <c r="AS4566" s="230"/>
      <c r="AT4566" s="230"/>
      <c r="AU4566" s="230"/>
      <c r="AV4566" s="230"/>
      <c r="AW4566" s="230"/>
      <c r="AX4566" s="230"/>
      <c r="AY4566" s="230"/>
      <c r="AZ4566" s="230"/>
      <c r="BA4566" s="230"/>
      <c r="BB4566" s="230"/>
      <c r="BC4566" s="230"/>
      <c r="BD4566" s="230"/>
      <c r="BE4566" s="230"/>
      <c r="BF4566" s="230"/>
      <c r="BG4566" s="230"/>
      <c r="BH4566" s="230"/>
      <c r="BI4566" s="230"/>
      <c r="BJ4566" s="230"/>
      <c r="BK4566" s="230"/>
      <c r="BL4566" s="230"/>
      <c r="BM4566" s="230"/>
      <c r="BN4566" s="230"/>
      <c r="BO4566" s="230"/>
      <c r="BP4566" s="230"/>
      <c r="BQ4566" s="230"/>
      <c r="BR4566" s="230"/>
      <c r="BS4566" s="230"/>
      <c r="BT4566" s="230"/>
      <c r="BU4566" s="230"/>
      <c r="BV4566" s="230"/>
      <c r="BW4566" s="230"/>
      <c r="BX4566" s="230"/>
      <c r="BY4566" s="230"/>
      <c r="BZ4566" s="230"/>
      <c r="CA4566" s="230"/>
      <c r="CB4566" s="230"/>
      <c r="CC4566" s="230"/>
      <c r="CD4566" s="230"/>
      <c r="CE4566" s="230"/>
      <c r="CF4566" s="230"/>
      <c r="CG4566" s="230"/>
      <c r="CH4566" s="230"/>
      <c r="CI4566" s="230"/>
      <c r="CJ4566" s="230"/>
    </row>
    <row r="4567" spans="1:88" ht="14.25" customHeight="1">
      <c r="A4567" s="413"/>
      <c r="B4567" s="230"/>
      <c r="C4567" s="231"/>
      <c r="D4567" s="224"/>
      <c r="E4567" s="224"/>
      <c r="F4567" s="224"/>
      <c r="G4567" s="224"/>
      <c r="H4567" s="224"/>
      <c r="I4567" s="232"/>
      <c r="J4567" s="224"/>
      <c r="K4567" s="224"/>
      <c r="L4567" s="224"/>
      <c r="M4567" s="233"/>
      <c r="N4567" s="224"/>
      <c r="P4567" s="224"/>
      <c r="Q4567" s="225"/>
      <c r="R4567" s="154"/>
      <c r="S4567" s="154"/>
      <c r="T4567" s="154"/>
      <c r="U4567" s="236"/>
      <c r="V4567" s="225"/>
      <c r="W4567" s="246"/>
      <c r="X4567" s="230"/>
      <c r="Y4567" s="257"/>
      <c r="Z4567" s="249"/>
      <c r="AA4567" s="249"/>
      <c r="AB4567" s="230"/>
      <c r="AC4567" s="230"/>
      <c r="AD4567" s="230"/>
      <c r="AE4567" s="251"/>
      <c r="AF4567" s="246"/>
      <c r="AG4567" s="236"/>
      <c r="AH4567" s="253"/>
      <c r="AI4567" s="230"/>
      <c r="AJ4567" s="230"/>
      <c r="AK4567" s="230"/>
      <c r="AL4567" s="230"/>
      <c r="AM4567" s="230"/>
      <c r="AN4567" s="230"/>
      <c r="AO4567" s="230"/>
      <c r="AP4567" s="230"/>
      <c r="AQ4567" s="230"/>
      <c r="AR4567" s="249"/>
      <c r="AS4567" s="230"/>
      <c r="AT4567" s="230"/>
      <c r="AU4567" s="230"/>
      <c r="AV4567" s="230"/>
      <c r="AW4567" s="230"/>
      <c r="AX4567" s="230"/>
      <c r="AY4567" s="230"/>
      <c r="AZ4567" s="230"/>
      <c r="BA4567" s="230"/>
      <c r="BB4567" s="230"/>
      <c r="BC4567" s="230"/>
      <c r="BD4567" s="230"/>
      <c r="BE4567" s="230"/>
      <c r="BF4567" s="230"/>
      <c r="BG4567" s="230"/>
      <c r="BH4567" s="230"/>
      <c r="BI4567" s="230"/>
      <c r="BJ4567" s="230"/>
      <c r="BK4567" s="230"/>
      <c r="BL4567" s="230"/>
      <c r="BM4567" s="230"/>
      <c r="BN4567" s="230"/>
      <c r="BO4567" s="230"/>
      <c r="BP4567" s="230"/>
      <c r="BQ4567" s="230"/>
      <c r="BR4567" s="230"/>
      <c r="BS4567" s="230"/>
      <c r="BT4567" s="230"/>
      <c r="BU4567" s="230"/>
      <c r="BV4567" s="230"/>
      <c r="BW4567" s="230"/>
      <c r="BX4567" s="230"/>
      <c r="BY4567" s="230"/>
      <c r="BZ4567" s="230"/>
      <c r="CA4567" s="230"/>
      <c r="CB4567" s="230"/>
      <c r="CC4567" s="230"/>
      <c r="CD4567" s="230"/>
      <c r="CE4567" s="230"/>
      <c r="CF4567" s="230"/>
      <c r="CG4567" s="230"/>
      <c r="CH4567" s="230"/>
      <c r="CI4567" s="230"/>
      <c r="CJ4567" s="230"/>
    </row>
    <row r="4568" spans="1:88" ht="14.25" customHeight="1">
      <c r="A4568" s="413"/>
      <c r="B4568" s="230"/>
      <c r="C4568" s="231"/>
      <c r="D4568" s="224"/>
      <c r="E4568" s="224"/>
      <c r="F4568" s="224"/>
      <c r="G4568" s="224"/>
      <c r="H4568" s="224"/>
      <c r="I4568" s="232"/>
      <c r="J4568" s="224"/>
      <c r="K4568" s="224"/>
      <c r="L4568" s="224"/>
      <c r="M4568" s="233"/>
      <c r="N4568" s="224"/>
      <c r="P4568" s="224"/>
      <c r="Q4568" s="225"/>
      <c r="R4568" s="154"/>
      <c r="S4568" s="154"/>
      <c r="T4568" s="154"/>
      <c r="U4568" s="236"/>
      <c r="V4568" s="225"/>
      <c r="W4568" s="246"/>
      <c r="X4568" s="230"/>
      <c r="Y4568" s="257"/>
      <c r="Z4568" s="249"/>
      <c r="AA4568" s="249"/>
      <c r="AB4568" s="230"/>
      <c r="AC4568" s="230"/>
      <c r="AD4568" s="230"/>
      <c r="AE4568" s="251"/>
      <c r="AF4568" s="246"/>
      <c r="AG4568" s="236"/>
      <c r="AH4568" s="253"/>
      <c r="AI4568" s="230"/>
      <c r="AJ4568" s="230"/>
      <c r="AK4568" s="230"/>
      <c r="AL4568" s="230"/>
      <c r="AM4568" s="230"/>
      <c r="AN4568" s="230"/>
      <c r="AO4568" s="230"/>
      <c r="AP4568" s="230"/>
      <c r="AQ4568" s="230"/>
      <c r="AR4568" s="249"/>
      <c r="AS4568" s="230"/>
      <c r="AT4568" s="230"/>
      <c r="AU4568" s="230"/>
      <c r="AV4568" s="230"/>
      <c r="AW4568" s="230"/>
      <c r="AX4568" s="230"/>
      <c r="AY4568" s="230"/>
      <c r="AZ4568" s="230"/>
      <c r="BA4568" s="230"/>
      <c r="BB4568" s="230"/>
      <c r="BC4568" s="230"/>
      <c r="BD4568" s="230"/>
      <c r="BE4568" s="230"/>
      <c r="BF4568" s="230"/>
      <c r="BG4568" s="230"/>
      <c r="BH4568" s="230"/>
      <c r="BI4568" s="230"/>
      <c r="BJ4568" s="230"/>
      <c r="BK4568" s="230"/>
      <c r="BL4568" s="230"/>
      <c r="BM4568" s="230"/>
      <c r="BN4568" s="230"/>
      <c r="BO4568" s="230"/>
      <c r="BP4568" s="230"/>
      <c r="BQ4568" s="230"/>
      <c r="BR4568" s="230"/>
      <c r="BS4568" s="230"/>
      <c r="BT4568" s="230"/>
      <c r="BU4568" s="230"/>
      <c r="BV4568" s="230"/>
      <c r="BW4568" s="230"/>
      <c r="BX4568" s="230"/>
      <c r="BY4568" s="230"/>
      <c r="BZ4568" s="230"/>
      <c r="CA4568" s="230"/>
      <c r="CB4568" s="230"/>
      <c r="CC4568" s="230"/>
      <c r="CD4568" s="230"/>
      <c r="CE4568" s="230"/>
      <c r="CF4568" s="230"/>
      <c r="CG4568" s="230"/>
      <c r="CH4568" s="230"/>
      <c r="CI4568" s="230"/>
      <c r="CJ4568" s="230"/>
    </row>
    <row r="4569" spans="1:88" ht="14.25" customHeight="1">
      <c r="A4569" s="413"/>
      <c r="B4569" s="230"/>
      <c r="C4569" s="231"/>
      <c r="D4569" s="224"/>
      <c r="E4569" s="224"/>
      <c r="F4569" s="224"/>
      <c r="G4569" s="224"/>
      <c r="H4569" s="224"/>
      <c r="I4569" s="232"/>
      <c r="J4569" s="224"/>
      <c r="K4569" s="224"/>
      <c r="L4569" s="224"/>
      <c r="M4569" s="233"/>
      <c r="N4569" s="224"/>
      <c r="P4569" s="224"/>
      <c r="Q4569" s="225"/>
      <c r="R4569" s="154"/>
      <c r="S4569" s="154"/>
      <c r="T4569" s="154"/>
      <c r="U4569" s="236"/>
      <c r="V4569" s="225"/>
      <c r="W4569" s="246"/>
      <c r="X4569" s="230"/>
      <c r="Y4569" s="257"/>
      <c r="Z4569" s="249"/>
      <c r="AA4569" s="249"/>
      <c r="AB4569" s="230"/>
      <c r="AC4569" s="230"/>
      <c r="AD4569" s="230"/>
      <c r="AE4569" s="251"/>
      <c r="AF4569" s="246"/>
      <c r="AG4569" s="236"/>
      <c r="AH4569" s="253"/>
      <c r="AI4569" s="230"/>
      <c r="AJ4569" s="230"/>
      <c r="AK4569" s="230"/>
      <c r="AL4569" s="230"/>
      <c r="AM4569" s="230"/>
      <c r="AN4569" s="230"/>
      <c r="AO4569" s="230"/>
      <c r="AP4569" s="230"/>
      <c r="AQ4569" s="230"/>
      <c r="AR4569" s="249"/>
      <c r="AS4569" s="230"/>
      <c r="AT4569" s="230"/>
      <c r="AU4569" s="230"/>
      <c r="AV4569" s="230"/>
      <c r="AW4569" s="230"/>
      <c r="AX4569" s="230"/>
      <c r="AY4569" s="230"/>
      <c r="AZ4569" s="230"/>
      <c r="BA4569" s="230"/>
      <c r="BB4569" s="230"/>
      <c r="BC4569" s="230"/>
      <c r="BD4569" s="230"/>
      <c r="BE4569" s="230"/>
      <c r="BF4569" s="230"/>
      <c r="BG4569" s="230"/>
      <c r="BH4569" s="230"/>
      <c r="BI4569" s="230"/>
      <c r="BJ4569" s="230"/>
      <c r="BK4569" s="230"/>
      <c r="BL4569" s="230"/>
      <c r="BM4569" s="230"/>
      <c r="BN4569" s="230"/>
      <c r="BO4569" s="230"/>
      <c r="BP4569" s="230"/>
      <c r="BQ4569" s="230"/>
      <c r="BR4569" s="230"/>
      <c r="BS4569" s="230"/>
      <c r="BT4569" s="230"/>
      <c r="BU4569" s="230"/>
      <c r="BV4569" s="230"/>
      <c r="BW4569" s="230"/>
      <c r="BX4569" s="230"/>
      <c r="BY4569" s="230"/>
      <c r="BZ4569" s="230"/>
      <c r="CA4569" s="230"/>
      <c r="CB4569" s="230"/>
      <c r="CC4569" s="230"/>
      <c r="CD4569" s="230"/>
      <c r="CE4569" s="230"/>
      <c r="CF4569" s="230"/>
      <c r="CG4569" s="230"/>
      <c r="CH4569" s="230"/>
      <c r="CI4569" s="230"/>
      <c r="CJ4569" s="230"/>
    </row>
    <row r="4570" spans="1:88" ht="14.25" customHeight="1">
      <c r="A4570" s="413"/>
      <c r="B4570" s="230"/>
      <c r="C4570" s="231"/>
      <c r="D4570" s="224"/>
      <c r="E4570" s="224"/>
      <c r="F4570" s="224"/>
      <c r="G4570" s="224"/>
      <c r="H4570" s="224"/>
      <c r="I4570" s="232"/>
      <c r="J4570" s="224"/>
      <c r="K4570" s="224"/>
      <c r="L4570" s="224"/>
      <c r="M4570" s="233"/>
      <c r="N4570" s="224"/>
      <c r="P4570" s="224"/>
      <c r="Q4570" s="225"/>
      <c r="R4570" s="154"/>
      <c r="S4570" s="154"/>
      <c r="T4570" s="154"/>
      <c r="U4570" s="236"/>
      <c r="V4570" s="225"/>
      <c r="W4570" s="246"/>
      <c r="X4570" s="230"/>
      <c r="Y4570" s="257"/>
      <c r="Z4570" s="249"/>
      <c r="AA4570" s="249"/>
      <c r="AB4570" s="230"/>
      <c r="AC4570" s="230"/>
      <c r="AD4570" s="230"/>
      <c r="AE4570" s="251"/>
      <c r="AF4570" s="246"/>
      <c r="AG4570" s="236"/>
      <c r="AH4570" s="253"/>
      <c r="AI4570" s="230"/>
      <c r="AJ4570" s="230"/>
      <c r="AK4570" s="230"/>
      <c r="AL4570" s="230"/>
      <c r="AM4570" s="230"/>
      <c r="AN4570" s="230"/>
      <c r="AO4570" s="230"/>
      <c r="AP4570" s="230"/>
      <c r="AQ4570" s="230"/>
      <c r="AR4570" s="249"/>
      <c r="AS4570" s="230"/>
      <c r="AT4570" s="230"/>
      <c r="AU4570" s="230"/>
      <c r="AV4570" s="230"/>
      <c r="AW4570" s="230"/>
      <c r="AX4570" s="230"/>
      <c r="AY4570" s="230"/>
      <c r="AZ4570" s="230"/>
      <c r="BA4570" s="230"/>
      <c r="BB4570" s="230"/>
      <c r="BC4570" s="230"/>
      <c r="BD4570" s="230"/>
      <c r="BE4570" s="230"/>
      <c r="BF4570" s="230"/>
      <c r="BG4570" s="230"/>
      <c r="BH4570" s="230"/>
      <c r="BI4570" s="230"/>
      <c r="BJ4570" s="230"/>
      <c r="BK4570" s="230"/>
      <c r="BL4570" s="230"/>
      <c r="BM4570" s="230"/>
      <c r="BN4570" s="230"/>
      <c r="BO4570" s="230"/>
      <c r="BP4570" s="230"/>
      <c r="BQ4570" s="230"/>
      <c r="BR4570" s="230"/>
      <c r="BS4570" s="230"/>
      <c r="BT4570" s="230"/>
      <c r="BU4570" s="230"/>
      <c r="BV4570" s="230"/>
      <c r="BW4570" s="230"/>
      <c r="BX4570" s="230"/>
      <c r="BY4570" s="230"/>
      <c r="BZ4570" s="230"/>
      <c r="CA4570" s="230"/>
      <c r="CB4570" s="230"/>
      <c r="CC4570" s="230"/>
      <c r="CD4570" s="230"/>
      <c r="CE4570" s="230"/>
      <c r="CF4570" s="230"/>
      <c r="CG4570" s="230"/>
      <c r="CH4570" s="230"/>
      <c r="CI4570" s="230"/>
      <c r="CJ4570" s="230"/>
    </row>
    <row r="4571" spans="1:88" ht="14.25" customHeight="1">
      <c r="A4571" s="413"/>
      <c r="B4571" s="230"/>
      <c r="C4571" s="231"/>
      <c r="D4571" s="224"/>
      <c r="E4571" s="224"/>
      <c r="F4571" s="224"/>
      <c r="G4571" s="224"/>
      <c r="H4571" s="224"/>
      <c r="I4571" s="232"/>
      <c r="J4571" s="224"/>
      <c r="K4571" s="224"/>
      <c r="L4571" s="224"/>
      <c r="M4571" s="233"/>
      <c r="N4571" s="224"/>
      <c r="P4571" s="224"/>
      <c r="Q4571" s="225"/>
      <c r="R4571" s="154"/>
      <c r="S4571" s="154"/>
      <c r="T4571" s="154"/>
      <c r="U4571" s="236"/>
      <c r="V4571" s="225"/>
      <c r="W4571" s="246"/>
      <c r="X4571" s="230"/>
      <c r="Y4571" s="257"/>
      <c r="Z4571" s="249"/>
      <c r="AA4571" s="249"/>
      <c r="AB4571" s="230"/>
      <c r="AC4571" s="230"/>
      <c r="AD4571" s="230"/>
      <c r="AE4571" s="251"/>
      <c r="AF4571" s="246"/>
      <c r="AG4571" s="236"/>
      <c r="AH4571" s="253"/>
      <c r="AI4571" s="230"/>
      <c r="AJ4571" s="230"/>
      <c r="AK4571" s="230"/>
      <c r="AL4571" s="230"/>
      <c r="AM4571" s="230"/>
      <c r="AN4571" s="230"/>
      <c r="AO4571" s="230"/>
      <c r="AP4571" s="230"/>
      <c r="AQ4571" s="230"/>
      <c r="AR4571" s="249"/>
      <c r="AS4571" s="230"/>
      <c r="AT4571" s="230"/>
      <c r="AU4571" s="230"/>
      <c r="AV4571" s="230"/>
      <c r="AW4571" s="230"/>
      <c r="AX4571" s="230"/>
      <c r="AY4571" s="230"/>
      <c r="AZ4571" s="230"/>
      <c r="BA4571" s="230"/>
      <c r="BB4571" s="230"/>
      <c r="BC4571" s="230"/>
      <c r="BD4571" s="230"/>
      <c r="BE4571" s="230"/>
      <c r="BF4571" s="230"/>
      <c r="BG4571" s="230"/>
      <c r="BH4571" s="230"/>
      <c r="BI4571" s="230"/>
      <c r="BJ4571" s="230"/>
      <c r="BK4571" s="230"/>
      <c r="BL4571" s="230"/>
      <c r="BM4571" s="230"/>
      <c r="BN4571" s="230"/>
      <c r="BO4571" s="230"/>
      <c r="BP4571" s="230"/>
      <c r="BQ4571" s="230"/>
      <c r="BR4571" s="230"/>
      <c r="BS4571" s="230"/>
      <c r="BT4571" s="230"/>
      <c r="BU4571" s="230"/>
      <c r="BV4571" s="230"/>
      <c r="BW4571" s="230"/>
      <c r="BX4571" s="230"/>
      <c r="BY4571" s="230"/>
      <c r="BZ4571" s="230"/>
      <c r="CA4571" s="230"/>
      <c r="CB4571" s="230"/>
      <c r="CC4571" s="230"/>
      <c r="CD4571" s="230"/>
      <c r="CE4571" s="230"/>
      <c r="CF4571" s="230"/>
      <c r="CG4571" s="230"/>
      <c r="CH4571" s="230"/>
      <c r="CI4571" s="230"/>
      <c r="CJ4571" s="230"/>
    </row>
    <row r="4572" spans="1:88" ht="14.25" customHeight="1">
      <c r="A4572" s="413"/>
      <c r="B4572" s="230"/>
      <c r="C4572" s="231"/>
      <c r="D4572" s="224"/>
      <c r="E4572" s="224"/>
      <c r="F4572" s="224"/>
      <c r="G4572" s="224"/>
      <c r="H4572" s="224"/>
      <c r="I4572" s="232"/>
      <c r="J4572" s="224"/>
      <c r="K4572" s="224"/>
      <c r="L4572" s="224"/>
      <c r="M4572" s="233"/>
      <c r="N4572" s="224"/>
      <c r="P4572" s="224"/>
      <c r="Q4572" s="225"/>
      <c r="R4572" s="154"/>
      <c r="S4572" s="154"/>
      <c r="T4572" s="154"/>
      <c r="U4572" s="236"/>
      <c r="V4572" s="225"/>
      <c r="W4572" s="246"/>
      <c r="X4572" s="230"/>
      <c r="Y4572" s="257"/>
      <c r="Z4572" s="249"/>
      <c r="AA4572" s="249"/>
      <c r="AB4572" s="230"/>
      <c r="AC4572" s="230"/>
      <c r="AD4572" s="230"/>
      <c r="AE4572" s="251"/>
      <c r="AF4572" s="246"/>
      <c r="AG4572" s="236"/>
      <c r="AH4572" s="253"/>
      <c r="AI4572" s="230"/>
      <c r="AJ4572" s="230"/>
      <c r="AK4572" s="230"/>
      <c r="AL4572" s="230"/>
      <c r="AM4572" s="230"/>
      <c r="AN4572" s="230"/>
      <c r="AO4572" s="230"/>
      <c r="AP4572" s="230"/>
      <c r="AQ4572" s="230"/>
      <c r="AR4572" s="249"/>
      <c r="AS4572" s="230"/>
      <c r="AT4572" s="230"/>
      <c r="AU4572" s="230"/>
      <c r="AV4572" s="230"/>
      <c r="AW4572" s="230"/>
      <c r="AX4572" s="230"/>
      <c r="AY4572" s="230"/>
      <c r="AZ4572" s="230"/>
      <c r="BA4572" s="230"/>
      <c r="BB4572" s="230"/>
      <c r="BC4572" s="230"/>
      <c r="BD4572" s="230"/>
      <c r="BE4572" s="230"/>
      <c r="BF4572" s="230"/>
      <c r="BG4572" s="230"/>
      <c r="BH4572" s="230"/>
      <c r="BI4572" s="230"/>
      <c r="BJ4572" s="230"/>
      <c r="BK4572" s="230"/>
      <c r="BL4572" s="230"/>
      <c r="BM4572" s="230"/>
      <c r="BN4572" s="230"/>
      <c r="BO4572" s="230"/>
      <c r="BP4572" s="230"/>
      <c r="BQ4572" s="230"/>
      <c r="BR4572" s="230"/>
      <c r="BS4572" s="230"/>
      <c r="BT4572" s="230"/>
      <c r="BU4572" s="230"/>
      <c r="BV4572" s="230"/>
      <c r="BW4572" s="230"/>
      <c r="BX4572" s="230"/>
      <c r="BY4572" s="230"/>
      <c r="BZ4572" s="230"/>
      <c r="CA4572" s="230"/>
      <c r="CB4572" s="230"/>
      <c r="CC4572" s="230"/>
      <c r="CD4572" s="230"/>
      <c r="CE4572" s="230"/>
      <c r="CF4572" s="230"/>
      <c r="CG4572" s="230"/>
      <c r="CH4572" s="230"/>
      <c r="CI4572" s="230"/>
      <c r="CJ4572" s="230"/>
    </row>
    <row r="4573" spans="1:88" ht="14.25" customHeight="1">
      <c r="A4573" s="413"/>
      <c r="B4573" s="230"/>
      <c r="C4573" s="231"/>
      <c r="D4573" s="224"/>
      <c r="E4573" s="224"/>
      <c r="F4573" s="224"/>
      <c r="G4573" s="224"/>
      <c r="H4573" s="224"/>
      <c r="I4573" s="232"/>
      <c r="J4573" s="224"/>
      <c r="K4573" s="224"/>
      <c r="L4573" s="224"/>
      <c r="M4573" s="233"/>
      <c r="N4573" s="224"/>
      <c r="P4573" s="224"/>
      <c r="Q4573" s="225"/>
      <c r="R4573" s="154"/>
      <c r="S4573" s="154"/>
      <c r="T4573" s="154"/>
      <c r="U4573" s="236"/>
      <c r="V4573" s="225"/>
      <c r="W4573" s="246"/>
      <c r="X4573" s="230"/>
      <c r="Y4573" s="257"/>
      <c r="Z4573" s="249"/>
      <c r="AA4573" s="249"/>
      <c r="AB4573" s="230"/>
      <c r="AC4573" s="230"/>
      <c r="AD4573" s="230"/>
      <c r="AE4573" s="251"/>
      <c r="AF4573" s="246"/>
      <c r="AG4573" s="236"/>
      <c r="AH4573" s="253"/>
      <c r="AI4573" s="230"/>
      <c r="AJ4573" s="230"/>
      <c r="AK4573" s="230"/>
      <c r="AL4573" s="230"/>
      <c r="AM4573" s="230"/>
      <c r="AN4573" s="230"/>
      <c r="AO4573" s="230"/>
      <c r="AP4573" s="230"/>
      <c r="AQ4573" s="230"/>
      <c r="AR4573" s="249"/>
      <c r="AS4573" s="230"/>
      <c r="AT4573" s="230"/>
      <c r="AU4573" s="230"/>
      <c r="AV4573" s="230"/>
      <c r="AW4573" s="230"/>
      <c r="AX4573" s="230"/>
      <c r="AY4573" s="230"/>
      <c r="AZ4573" s="230"/>
      <c r="BA4573" s="230"/>
      <c r="BB4573" s="230"/>
      <c r="BC4573" s="230"/>
      <c r="BD4573" s="230"/>
      <c r="BE4573" s="230"/>
      <c r="BF4573" s="230"/>
      <c r="BG4573" s="230"/>
      <c r="BH4573" s="230"/>
      <c r="BI4573" s="230"/>
      <c r="BJ4573" s="230"/>
      <c r="BK4573" s="230"/>
      <c r="BL4573" s="230"/>
      <c r="BM4573" s="230"/>
      <c r="BN4573" s="230"/>
      <c r="BO4573" s="230"/>
      <c r="BP4573" s="230"/>
      <c r="BQ4573" s="230"/>
      <c r="BR4573" s="230"/>
      <c r="BS4573" s="230"/>
      <c r="BT4573" s="230"/>
      <c r="BU4573" s="230"/>
      <c r="BV4573" s="230"/>
      <c r="BW4573" s="230"/>
      <c r="BX4573" s="230"/>
      <c r="BY4573" s="230"/>
      <c r="BZ4573" s="230"/>
      <c r="CA4573" s="230"/>
      <c r="CB4573" s="230"/>
      <c r="CC4573" s="230"/>
      <c r="CD4573" s="230"/>
      <c r="CE4573" s="230"/>
      <c r="CF4573" s="230"/>
      <c r="CG4573" s="230"/>
      <c r="CH4573" s="230"/>
      <c r="CI4573" s="230"/>
      <c r="CJ4573" s="230"/>
    </row>
    <row r="4574" spans="1:88" ht="14.25" customHeight="1">
      <c r="A4574" s="413"/>
      <c r="B4574" s="230"/>
      <c r="C4574" s="231"/>
      <c r="D4574" s="224"/>
      <c r="E4574" s="224"/>
      <c r="F4574" s="224"/>
      <c r="G4574" s="224"/>
      <c r="H4574" s="224"/>
      <c r="I4574" s="232"/>
      <c r="J4574" s="224"/>
      <c r="K4574" s="224"/>
      <c r="L4574" s="224"/>
      <c r="M4574" s="233"/>
      <c r="N4574" s="224"/>
      <c r="P4574" s="224"/>
      <c r="Q4574" s="225"/>
      <c r="R4574" s="154"/>
      <c r="S4574" s="154"/>
      <c r="T4574" s="154"/>
      <c r="U4574" s="236"/>
      <c r="V4574" s="225"/>
      <c r="W4574" s="246"/>
      <c r="X4574" s="230"/>
      <c r="Y4574" s="257"/>
      <c r="Z4574" s="249"/>
      <c r="AA4574" s="249"/>
      <c r="AB4574" s="230"/>
      <c r="AC4574" s="230"/>
      <c r="AD4574" s="230"/>
      <c r="AE4574" s="251"/>
      <c r="AF4574" s="246"/>
      <c r="AG4574" s="236"/>
      <c r="AH4574" s="253"/>
      <c r="AI4574" s="230"/>
      <c r="AJ4574" s="230"/>
      <c r="AK4574" s="230"/>
      <c r="AL4574" s="230"/>
      <c r="AM4574" s="230"/>
      <c r="AN4574" s="230"/>
      <c r="AO4574" s="230"/>
      <c r="AP4574" s="230"/>
      <c r="AQ4574" s="230"/>
      <c r="AR4574" s="249"/>
      <c r="AS4574" s="230"/>
      <c r="AT4574" s="230"/>
      <c r="AU4574" s="230"/>
      <c r="AV4574" s="230"/>
      <c r="AW4574" s="230"/>
      <c r="AX4574" s="230"/>
      <c r="AY4574" s="230"/>
      <c r="AZ4574" s="230"/>
      <c r="BA4574" s="230"/>
      <c r="BB4574" s="230"/>
      <c r="BC4574" s="230"/>
      <c r="BD4574" s="230"/>
      <c r="BE4574" s="230"/>
      <c r="BF4574" s="230"/>
      <c r="BG4574" s="230"/>
      <c r="BH4574" s="230"/>
      <c r="BI4574" s="230"/>
      <c r="BJ4574" s="230"/>
      <c r="BK4574" s="230"/>
      <c r="BL4574" s="230"/>
      <c r="BM4574" s="230"/>
      <c r="BN4574" s="230"/>
      <c r="BO4574" s="230"/>
      <c r="BP4574" s="230"/>
      <c r="BQ4574" s="230"/>
      <c r="BR4574" s="230"/>
      <c r="BS4574" s="230"/>
      <c r="BT4574" s="230"/>
      <c r="BU4574" s="230"/>
      <c r="BV4574" s="230"/>
      <c r="BW4574" s="230"/>
      <c r="BX4574" s="230"/>
      <c r="BY4574" s="230"/>
      <c r="BZ4574" s="230"/>
      <c r="CA4574" s="230"/>
      <c r="CB4574" s="230"/>
      <c r="CC4574" s="230"/>
      <c r="CD4574" s="230"/>
      <c r="CE4574" s="230"/>
      <c r="CF4574" s="230"/>
      <c r="CG4574" s="230"/>
      <c r="CH4574" s="230"/>
      <c r="CI4574" s="230"/>
      <c r="CJ4574" s="230"/>
    </row>
    <row r="4575" spans="1:88" ht="14.25" customHeight="1">
      <c r="A4575" s="413"/>
      <c r="B4575" s="230"/>
      <c r="C4575" s="231"/>
      <c r="D4575" s="224"/>
      <c r="E4575" s="224"/>
      <c r="F4575" s="224"/>
      <c r="G4575" s="224"/>
      <c r="H4575" s="224"/>
      <c r="I4575" s="232"/>
      <c r="J4575" s="224"/>
      <c r="K4575" s="224"/>
      <c r="L4575" s="224"/>
      <c r="M4575" s="233"/>
      <c r="N4575" s="224"/>
      <c r="P4575" s="224"/>
      <c r="Q4575" s="225"/>
      <c r="R4575" s="154"/>
      <c r="S4575" s="154"/>
      <c r="T4575" s="154"/>
      <c r="U4575" s="236"/>
      <c r="V4575" s="225"/>
      <c r="W4575" s="246"/>
      <c r="X4575" s="230"/>
      <c r="Y4575" s="257"/>
      <c r="Z4575" s="249"/>
      <c r="AA4575" s="249"/>
      <c r="AB4575" s="230"/>
      <c r="AC4575" s="230"/>
      <c r="AD4575" s="230"/>
      <c r="AE4575" s="251"/>
      <c r="AF4575" s="246"/>
      <c r="AG4575" s="236"/>
      <c r="AH4575" s="253"/>
      <c r="AI4575" s="230"/>
      <c r="AJ4575" s="230"/>
      <c r="AK4575" s="230"/>
      <c r="AL4575" s="230"/>
      <c r="AM4575" s="230"/>
      <c r="AN4575" s="230"/>
      <c r="AO4575" s="230"/>
      <c r="AP4575" s="230"/>
      <c r="AQ4575" s="230"/>
      <c r="AR4575" s="249"/>
      <c r="AS4575" s="230"/>
      <c r="AT4575" s="230"/>
      <c r="AU4575" s="230"/>
      <c r="AV4575" s="230"/>
      <c r="AW4575" s="230"/>
      <c r="AX4575" s="230"/>
      <c r="AY4575" s="230"/>
      <c r="AZ4575" s="230"/>
      <c r="BA4575" s="230"/>
      <c r="BB4575" s="230"/>
      <c r="BC4575" s="230"/>
      <c r="BD4575" s="230"/>
      <c r="BE4575" s="230"/>
      <c r="BF4575" s="230"/>
      <c r="BG4575" s="230"/>
      <c r="BH4575" s="230"/>
      <c r="BI4575" s="230"/>
      <c r="BJ4575" s="230"/>
      <c r="BK4575" s="230"/>
      <c r="BL4575" s="230"/>
      <c r="BM4575" s="230"/>
      <c r="BN4575" s="230"/>
      <c r="BO4575" s="230"/>
      <c r="BP4575" s="230"/>
      <c r="BQ4575" s="230"/>
      <c r="BR4575" s="230"/>
      <c r="BS4575" s="230"/>
      <c r="BT4575" s="230"/>
      <c r="BU4575" s="230"/>
      <c r="BV4575" s="230"/>
      <c r="BW4575" s="230"/>
      <c r="BX4575" s="230"/>
      <c r="BY4575" s="230"/>
      <c r="BZ4575" s="230"/>
      <c r="CA4575" s="230"/>
      <c r="CB4575" s="230"/>
      <c r="CC4575" s="230"/>
      <c r="CD4575" s="230"/>
      <c r="CE4575" s="230"/>
      <c r="CF4575" s="230"/>
      <c r="CG4575" s="230"/>
      <c r="CH4575" s="230"/>
      <c r="CI4575" s="230"/>
      <c r="CJ4575" s="230"/>
    </row>
    <row r="4576" spans="1:88" ht="14.25" customHeight="1">
      <c r="A4576" s="413"/>
      <c r="B4576" s="230"/>
      <c r="C4576" s="231"/>
      <c r="D4576" s="224"/>
      <c r="E4576" s="224"/>
      <c r="F4576" s="224"/>
      <c r="G4576" s="224"/>
      <c r="H4576" s="224"/>
      <c r="I4576" s="232"/>
      <c r="J4576" s="224"/>
      <c r="K4576" s="224"/>
      <c r="L4576" s="224"/>
      <c r="M4576" s="233"/>
      <c r="N4576" s="224"/>
      <c r="P4576" s="224"/>
      <c r="Q4576" s="225"/>
      <c r="R4576" s="154"/>
      <c r="S4576" s="154"/>
      <c r="T4576" s="154"/>
      <c r="U4576" s="236"/>
      <c r="V4576" s="225"/>
      <c r="W4576" s="246"/>
      <c r="X4576" s="230"/>
      <c r="Y4576" s="257"/>
      <c r="Z4576" s="249"/>
      <c r="AA4576" s="249"/>
      <c r="AB4576" s="230"/>
      <c r="AC4576" s="230"/>
      <c r="AD4576" s="230"/>
      <c r="AE4576" s="251"/>
      <c r="AF4576" s="246"/>
      <c r="AG4576" s="236"/>
      <c r="AH4576" s="253"/>
      <c r="AI4576" s="230"/>
      <c r="AJ4576" s="230"/>
      <c r="AK4576" s="230"/>
      <c r="AL4576" s="230"/>
      <c r="AM4576" s="230"/>
      <c r="AN4576" s="230"/>
      <c r="AO4576" s="230"/>
      <c r="AP4576" s="230"/>
      <c r="AQ4576" s="230"/>
      <c r="AR4576" s="249"/>
      <c r="AS4576" s="230"/>
      <c r="AT4576" s="230"/>
      <c r="AU4576" s="230"/>
      <c r="AV4576" s="230"/>
      <c r="AW4576" s="230"/>
      <c r="AX4576" s="230"/>
      <c r="AY4576" s="230"/>
      <c r="AZ4576" s="230"/>
      <c r="BA4576" s="230"/>
      <c r="BB4576" s="230"/>
      <c r="BC4576" s="230"/>
      <c r="BD4576" s="230"/>
      <c r="BE4576" s="230"/>
      <c r="BF4576" s="230"/>
      <c r="BG4576" s="230"/>
      <c r="BH4576" s="230"/>
      <c r="BI4576" s="230"/>
      <c r="BJ4576" s="230"/>
      <c r="BK4576" s="230"/>
      <c r="BL4576" s="230"/>
      <c r="BM4576" s="230"/>
      <c r="BN4576" s="230"/>
      <c r="BO4576" s="230"/>
      <c r="BP4576" s="230"/>
      <c r="BQ4576" s="230"/>
      <c r="BR4576" s="230"/>
      <c r="BS4576" s="230"/>
      <c r="BT4576" s="230"/>
      <c r="BU4576" s="230"/>
      <c r="BV4576" s="230"/>
      <c r="BW4576" s="230"/>
      <c r="BX4576" s="230"/>
      <c r="BY4576" s="230"/>
      <c r="BZ4576" s="230"/>
      <c r="CA4576" s="230"/>
      <c r="CB4576" s="230"/>
      <c r="CC4576" s="230"/>
      <c r="CD4576" s="230"/>
      <c r="CE4576" s="230"/>
      <c r="CF4576" s="230"/>
      <c r="CG4576" s="230"/>
      <c r="CH4576" s="230"/>
      <c r="CI4576" s="230"/>
      <c r="CJ4576" s="230"/>
    </row>
    <row r="4577" spans="1:88" ht="14.25" customHeight="1">
      <c r="A4577" s="413"/>
      <c r="B4577" s="230"/>
      <c r="C4577" s="231"/>
      <c r="D4577" s="224"/>
      <c r="E4577" s="224"/>
      <c r="F4577" s="224"/>
      <c r="G4577" s="224"/>
      <c r="H4577" s="224"/>
      <c r="I4577" s="232"/>
      <c r="J4577" s="224"/>
      <c r="K4577" s="224"/>
      <c r="L4577" s="224"/>
      <c r="M4577" s="233"/>
      <c r="N4577" s="224"/>
      <c r="P4577" s="224"/>
      <c r="Q4577" s="225"/>
      <c r="R4577" s="154"/>
      <c r="S4577" s="154"/>
      <c r="T4577" s="154"/>
      <c r="U4577" s="236"/>
      <c r="V4577" s="225"/>
      <c r="W4577" s="246"/>
      <c r="X4577" s="230"/>
      <c r="Y4577" s="257"/>
      <c r="Z4577" s="249"/>
      <c r="AA4577" s="249"/>
      <c r="AB4577" s="230"/>
      <c r="AC4577" s="230"/>
      <c r="AD4577" s="230"/>
      <c r="AE4577" s="251"/>
      <c r="AF4577" s="246"/>
      <c r="AG4577" s="236"/>
      <c r="AH4577" s="253"/>
      <c r="AI4577" s="230"/>
      <c r="AJ4577" s="230"/>
      <c r="AK4577" s="230"/>
      <c r="AL4577" s="230"/>
      <c r="AM4577" s="230"/>
      <c r="AN4577" s="230"/>
      <c r="AO4577" s="230"/>
      <c r="AP4577" s="230"/>
      <c r="AQ4577" s="230"/>
      <c r="AR4577" s="249"/>
      <c r="AS4577" s="230"/>
      <c r="AT4577" s="230"/>
      <c r="AU4577" s="230"/>
      <c r="AV4577" s="230"/>
      <c r="AW4577" s="230"/>
      <c r="AX4577" s="230"/>
      <c r="AY4577" s="230"/>
      <c r="AZ4577" s="230"/>
      <c r="BA4577" s="230"/>
      <c r="BB4577" s="230"/>
      <c r="BC4577" s="230"/>
      <c r="BD4577" s="230"/>
      <c r="BE4577" s="230"/>
      <c r="BF4577" s="230"/>
      <c r="BG4577" s="230"/>
      <c r="BH4577" s="230"/>
      <c r="BI4577" s="230"/>
      <c r="BJ4577" s="230"/>
      <c r="BK4577" s="230"/>
      <c r="BL4577" s="230"/>
      <c r="BM4577" s="230"/>
      <c r="BN4577" s="230"/>
      <c r="BO4577" s="230"/>
      <c r="BP4577" s="230"/>
      <c r="BQ4577" s="230"/>
      <c r="BR4577" s="230"/>
      <c r="BS4577" s="230"/>
      <c r="BT4577" s="230"/>
      <c r="BU4577" s="230"/>
      <c r="BV4577" s="230"/>
      <c r="BW4577" s="230"/>
      <c r="BX4577" s="230"/>
      <c r="BY4577" s="230"/>
      <c r="BZ4577" s="230"/>
      <c r="CA4577" s="230"/>
      <c r="CB4577" s="230"/>
      <c r="CC4577" s="230"/>
      <c r="CD4577" s="230"/>
      <c r="CE4577" s="230"/>
      <c r="CF4577" s="230"/>
      <c r="CG4577" s="230"/>
      <c r="CH4577" s="230"/>
      <c r="CI4577" s="230"/>
      <c r="CJ4577" s="230"/>
    </row>
    <row r="4578" spans="1:88" ht="14.25" customHeight="1">
      <c r="A4578" s="413"/>
      <c r="B4578" s="230"/>
      <c r="C4578" s="231"/>
      <c r="D4578" s="224"/>
      <c r="E4578" s="224"/>
      <c r="F4578" s="224"/>
      <c r="G4578" s="224"/>
      <c r="H4578" s="224"/>
      <c r="I4578" s="232"/>
      <c r="J4578" s="224"/>
      <c r="K4578" s="224"/>
      <c r="L4578" s="224"/>
      <c r="M4578" s="233"/>
      <c r="N4578" s="224"/>
      <c r="P4578" s="224"/>
      <c r="Q4578" s="225"/>
      <c r="R4578" s="154"/>
      <c r="S4578" s="154"/>
      <c r="T4578" s="154"/>
      <c r="U4578" s="236"/>
      <c r="V4578" s="225"/>
      <c r="W4578" s="246"/>
      <c r="X4578" s="230"/>
      <c r="Y4578" s="257"/>
      <c r="Z4578" s="249"/>
      <c r="AA4578" s="249"/>
      <c r="AB4578" s="230"/>
      <c r="AC4578" s="230"/>
      <c r="AD4578" s="230"/>
      <c r="AE4578" s="251"/>
      <c r="AF4578" s="246"/>
      <c r="AG4578" s="236"/>
      <c r="AH4578" s="253"/>
      <c r="AI4578" s="230"/>
      <c r="AJ4578" s="230"/>
      <c r="AK4578" s="230"/>
      <c r="AL4578" s="230"/>
      <c r="AM4578" s="230"/>
      <c r="AN4578" s="230"/>
      <c r="AO4578" s="230"/>
      <c r="AP4578" s="230"/>
      <c r="AQ4578" s="230"/>
      <c r="AR4578" s="249"/>
      <c r="AS4578" s="230"/>
      <c r="AT4578" s="230"/>
      <c r="AU4578" s="230"/>
      <c r="AV4578" s="230"/>
      <c r="AW4578" s="230"/>
      <c r="AX4578" s="230"/>
      <c r="AY4578" s="230"/>
      <c r="AZ4578" s="230"/>
      <c r="BA4578" s="230"/>
      <c r="BB4578" s="230"/>
      <c r="BC4578" s="230"/>
      <c r="BD4578" s="230"/>
      <c r="BE4578" s="230"/>
      <c r="BF4578" s="230"/>
      <c r="BG4578" s="230"/>
      <c r="BH4578" s="230"/>
      <c r="BI4578" s="230"/>
      <c r="BJ4578" s="230"/>
      <c r="BK4578" s="230"/>
      <c r="BL4578" s="230"/>
      <c r="BM4578" s="230"/>
      <c r="BN4578" s="230"/>
      <c r="BO4578" s="230"/>
      <c r="BP4578" s="230"/>
      <c r="BQ4578" s="230"/>
      <c r="BR4578" s="230"/>
      <c r="BS4578" s="230"/>
      <c r="BT4578" s="230"/>
      <c r="BU4578" s="230"/>
      <c r="BV4578" s="230"/>
      <c r="BW4578" s="230"/>
      <c r="BX4578" s="230"/>
      <c r="BY4578" s="230"/>
      <c r="BZ4578" s="230"/>
      <c r="CA4578" s="230"/>
      <c r="CB4578" s="230"/>
      <c r="CC4578" s="230"/>
      <c r="CD4578" s="230"/>
      <c r="CE4578" s="230"/>
      <c r="CF4578" s="230"/>
      <c r="CG4578" s="230"/>
      <c r="CH4578" s="230"/>
      <c r="CI4578" s="230"/>
      <c r="CJ4578" s="230"/>
    </row>
    <row r="4579" spans="1:88" ht="14.25" customHeight="1">
      <c r="A4579" s="413"/>
      <c r="B4579" s="230"/>
      <c r="C4579" s="231"/>
      <c r="D4579" s="224"/>
      <c r="E4579" s="224"/>
      <c r="F4579" s="224"/>
      <c r="G4579" s="224"/>
      <c r="H4579" s="224"/>
      <c r="I4579" s="232"/>
      <c r="J4579" s="224"/>
      <c r="K4579" s="224"/>
      <c r="L4579" s="224"/>
      <c r="M4579" s="233"/>
      <c r="N4579" s="224"/>
      <c r="P4579" s="224"/>
      <c r="Q4579" s="225"/>
      <c r="R4579" s="154"/>
      <c r="S4579" s="154"/>
      <c r="T4579" s="154"/>
      <c r="U4579" s="236"/>
      <c r="V4579" s="225"/>
      <c r="W4579" s="246"/>
      <c r="X4579" s="230"/>
      <c r="Y4579" s="257"/>
      <c r="Z4579" s="249"/>
      <c r="AA4579" s="249"/>
      <c r="AB4579" s="230"/>
      <c r="AC4579" s="230"/>
      <c r="AD4579" s="230"/>
      <c r="AE4579" s="251"/>
      <c r="AF4579" s="246"/>
      <c r="AG4579" s="236"/>
      <c r="AH4579" s="253"/>
      <c r="AI4579" s="230"/>
      <c r="AJ4579" s="230"/>
      <c r="AK4579" s="230"/>
      <c r="AL4579" s="230"/>
      <c r="AM4579" s="230"/>
      <c r="AN4579" s="230"/>
      <c r="AO4579" s="230"/>
      <c r="AP4579" s="230"/>
      <c r="AQ4579" s="230"/>
      <c r="AR4579" s="249"/>
      <c r="AS4579" s="230"/>
      <c r="AT4579" s="230"/>
      <c r="AU4579" s="230"/>
      <c r="AV4579" s="230"/>
      <c r="AW4579" s="230"/>
      <c r="AX4579" s="230"/>
      <c r="AY4579" s="230"/>
      <c r="AZ4579" s="230"/>
      <c r="BA4579" s="230"/>
      <c r="BB4579" s="230"/>
      <c r="BC4579" s="230"/>
      <c r="BD4579" s="230"/>
      <c r="BE4579" s="230"/>
      <c r="BF4579" s="230"/>
      <c r="BG4579" s="230"/>
      <c r="BH4579" s="230"/>
      <c r="BI4579" s="230"/>
      <c r="BJ4579" s="230"/>
      <c r="BK4579" s="230"/>
      <c r="BL4579" s="230"/>
      <c r="BM4579" s="230"/>
      <c r="BN4579" s="230"/>
      <c r="BO4579" s="230"/>
      <c r="BP4579" s="230"/>
      <c r="BQ4579" s="230"/>
      <c r="BR4579" s="230"/>
      <c r="BS4579" s="230"/>
      <c r="BT4579" s="230"/>
      <c r="BU4579" s="230"/>
      <c r="BV4579" s="230"/>
      <c r="BW4579" s="230"/>
      <c r="BX4579" s="230"/>
      <c r="BY4579" s="230"/>
      <c r="BZ4579" s="230"/>
      <c r="CA4579" s="230"/>
      <c r="CB4579" s="230"/>
      <c r="CC4579" s="230"/>
      <c r="CD4579" s="230"/>
      <c r="CE4579" s="230"/>
      <c r="CF4579" s="230"/>
      <c r="CG4579" s="230"/>
      <c r="CH4579" s="230"/>
      <c r="CI4579" s="230"/>
      <c r="CJ4579" s="230"/>
    </row>
    <row r="4580" spans="1:88" ht="14.25" customHeight="1">
      <c r="A4580" s="413"/>
      <c r="B4580" s="230"/>
      <c r="C4580" s="231"/>
      <c r="D4580" s="224"/>
      <c r="E4580" s="224"/>
      <c r="F4580" s="224"/>
      <c r="G4580" s="224"/>
      <c r="H4580" s="224"/>
      <c r="I4580" s="232"/>
      <c r="J4580" s="224"/>
      <c r="K4580" s="224"/>
      <c r="L4580" s="224"/>
      <c r="M4580" s="233"/>
      <c r="N4580" s="224"/>
      <c r="P4580" s="224"/>
      <c r="Q4580" s="225"/>
      <c r="R4580" s="154"/>
      <c r="S4580" s="154"/>
      <c r="T4580" s="154"/>
      <c r="U4580" s="236"/>
      <c r="V4580" s="225"/>
      <c r="W4580" s="246"/>
      <c r="X4580" s="230"/>
      <c r="Y4580" s="257"/>
      <c r="Z4580" s="249"/>
      <c r="AA4580" s="249"/>
      <c r="AB4580" s="230"/>
      <c r="AC4580" s="230"/>
      <c r="AD4580" s="230"/>
      <c r="AE4580" s="251"/>
      <c r="AF4580" s="246"/>
      <c r="AG4580" s="236"/>
      <c r="AH4580" s="253"/>
      <c r="AI4580" s="230"/>
      <c r="AJ4580" s="230"/>
      <c r="AK4580" s="230"/>
      <c r="AL4580" s="230"/>
      <c r="AM4580" s="230"/>
      <c r="AN4580" s="230"/>
      <c r="AO4580" s="230"/>
      <c r="AP4580" s="230"/>
      <c r="AQ4580" s="230"/>
      <c r="AR4580" s="249"/>
      <c r="AS4580" s="230"/>
      <c r="AT4580" s="230"/>
      <c r="AU4580" s="230"/>
      <c r="AV4580" s="230"/>
      <c r="AW4580" s="230"/>
      <c r="AX4580" s="230"/>
      <c r="AY4580" s="230"/>
      <c r="AZ4580" s="230"/>
      <c r="BA4580" s="230"/>
      <c r="BB4580" s="230"/>
      <c r="BC4580" s="230"/>
      <c r="BD4580" s="230"/>
      <c r="BE4580" s="230"/>
      <c r="BF4580" s="230"/>
      <c r="BG4580" s="230"/>
      <c r="BH4580" s="230"/>
      <c r="BI4580" s="230"/>
      <c r="BJ4580" s="230"/>
      <c r="BK4580" s="230"/>
      <c r="BL4580" s="230"/>
      <c r="BM4580" s="230"/>
      <c r="BN4580" s="230"/>
      <c r="BO4580" s="230"/>
      <c r="BP4580" s="230"/>
      <c r="BQ4580" s="230"/>
      <c r="BR4580" s="230"/>
      <c r="BS4580" s="230"/>
      <c r="BT4580" s="230"/>
      <c r="BU4580" s="230"/>
      <c r="BV4580" s="230"/>
      <c r="BW4580" s="230"/>
      <c r="BX4580" s="230"/>
      <c r="BY4580" s="230"/>
      <c r="BZ4580" s="230"/>
      <c r="CA4580" s="230"/>
      <c r="CB4580" s="230"/>
      <c r="CC4580" s="230"/>
      <c r="CD4580" s="230"/>
      <c r="CE4580" s="230"/>
      <c r="CF4580" s="230"/>
      <c r="CG4580" s="230"/>
      <c r="CH4580" s="230"/>
      <c r="CI4580" s="230"/>
      <c r="CJ4580" s="230"/>
    </row>
    <row r="4581" spans="1:88" ht="14.25" customHeight="1">
      <c r="A4581" s="413"/>
      <c r="B4581" s="230"/>
      <c r="C4581" s="231"/>
      <c r="D4581" s="224"/>
      <c r="E4581" s="224"/>
      <c r="F4581" s="224"/>
      <c r="G4581" s="224"/>
      <c r="H4581" s="224"/>
      <c r="I4581" s="232"/>
      <c r="J4581" s="224"/>
      <c r="K4581" s="224"/>
      <c r="L4581" s="224"/>
      <c r="M4581" s="233"/>
      <c r="N4581" s="224"/>
      <c r="P4581" s="224"/>
      <c r="Q4581" s="225"/>
      <c r="R4581" s="154"/>
      <c r="S4581" s="154"/>
      <c r="T4581" s="154"/>
      <c r="U4581" s="236"/>
      <c r="V4581" s="225"/>
      <c r="W4581" s="246"/>
      <c r="X4581" s="230"/>
      <c r="Y4581" s="257"/>
      <c r="Z4581" s="249"/>
      <c r="AA4581" s="249"/>
      <c r="AB4581" s="230"/>
      <c r="AC4581" s="230"/>
      <c r="AD4581" s="230"/>
      <c r="AE4581" s="251"/>
      <c r="AF4581" s="246"/>
      <c r="AG4581" s="236"/>
      <c r="AH4581" s="253"/>
      <c r="AI4581" s="230"/>
      <c r="AJ4581" s="230"/>
      <c r="AK4581" s="230"/>
      <c r="AL4581" s="230"/>
      <c r="AM4581" s="230"/>
      <c r="AN4581" s="230"/>
      <c r="AO4581" s="230"/>
      <c r="AP4581" s="230"/>
      <c r="AQ4581" s="230"/>
      <c r="AR4581" s="249"/>
      <c r="AS4581" s="230"/>
      <c r="AT4581" s="230"/>
      <c r="AU4581" s="230"/>
      <c r="AV4581" s="230"/>
      <c r="AW4581" s="230"/>
      <c r="AX4581" s="230"/>
      <c r="AY4581" s="230"/>
      <c r="AZ4581" s="230"/>
      <c r="BA4581" s="230"/>
      <c r="BB4581" s="230"/>
      <c r="BC4581" s="230"/>
      <c r="BD4581" s="230"/>
      <c r="BE4581" s="230"/>
      <c r="BF4581" s="230"/>
      <c r="BG4581" s="230"/>
      <c r="BH4581" s="230"/>
      <c r="BI4581" s="230"/>
      <c r="BJ4581" s="230"/>
      <c r="BK4581" s="230"/>
      <c r="BL4581" s="230"/>
      <c r="BM4581" s="230"/>
      <c r="BN4581" s="230"/>
      <c r="BO4581" s="230"/>
      <c r="BP4581" s="230"/>
      <c r="BQ4581" s="230"/>
      <c r="BR4581" s="230"/>
      <c r="BS4581" s="230"/>
      <c r="BT4581" s="230"/>
      <c r="BU4581" s="230"/>
      <c r="BV4581" s="230"/>
      <c r="BW4581" s="230"/>
      <c r="BX4581" s="230"/>
      <c r="BY4581" s="230"/>
      <c r="BZ4581" s="230"/>
      <c r="CA4581" s="230"/>
      <c r="CB4581" s="230"/>
      <c r="CC4581" s="230"/>
      <c r="CD4581" s="230"/>
      <c r="CE4581" s="230"/>
      <c r="CF4581" s="230"/>
      <c r="CG4581" s="230"/>
      <c r="CH4581" s="230"/>
      <c r="CI4581" s="230"/>
      <c r="CJ4581" s="230"/>
    </row>
    <row r="4582" spans="1:88" ht="14.25" customHeight="1">
      <c r="A4582" s="413"/>
      <c r="B4582" s="230"/>
      <c r="C4582" s="231"/>
      <c r="D4582" s="224"/>
      <c r="E4582" s="224"/>
      <c r="F4582" s="224"/>
      <c r="G4582" s="224"/>
      <c r="H4582" s="224"/>
      <c r="I4582" s="232"/>
      <c r="J4582" s="224"/>
      <c r="K4582" s="224"/>
      <c r="L4582" s="224"/>
      <c r="M4582" s="233"/>
      <c r="N4582" s="224"/>
      <c r="P4582" s="224"/>
      <c r="Q4582" s="225"/>
      <c r="R4582" s="154"/>
      <c r="S4582" s="154"/>
      <c r="T4582" s="154"/>
      <c r="U4582" s="236"/>
      <c r="V4582" s="225"/>
      <c r="W4582" s="246"/>
      <c r="X4582" s="230"/>
      <c r="Y4582" s="257"/>
      <c r="Z4582" s="249"/>
      <c r="AA4582" s="249"/>
      <c r="AB4582" s="230"/>
      <c r="AC4582" s="230"/>
      <c r="AD4582" s="230"/>
      <c r="AE4582" s="251"/>
      <c r="AF4582" s="246"/>
      <c r="AG4582" s="236"/>
      <c r="AH4582" s="253"/>
      <c r="AI4582" s="230"/>
      <c r="AJ4582" s="230"/>
      <c r="AK4582" s="230"/>
      <c r="AL4582" s="230"/>
      <c r="AM4582" s="230"/>
      <c r="AN4582" s="230"/>
      <c r="AO4582" s="230"/>
      <c r="AP4582" s="230"/>
      <c r="AQ4582" s="230"/>
      <c r="AR4582" s="249"/>
      <c r="AS4582" s="230"/>
      <c r="AT4582" s="230"/>
      <c r="AU4582" s="230"/>
      <c r="AV4582" s="230"/>
      <c r="AW4582" s="230"/>
      <c r="AX4582" s="230"/>
      <c r="AY4582" s="230"/>
      <c r="AZ4582" s="230"/>
      <c r="BA4582" s="230"/>
      <c r="BB4582" s="230"/>
      <c r="BC4582" s="230"/>
      <c r="BD4582" s="230"/>
      <c r="BE4582" s="230"/>
      <c r="BF4582" s="230"/>
      <c r="BG4582" s="230"/>
      <c r="BH4582" s="230"/>
      <c r="BI4582" s="230"/>
      <c r="BJ4582" s="230"/>
      <c r="BK4582" s="230"/>
      <c r="BL4582" s="230"/>
      <c r="BM4582" s="230"/>
      <c r="BN4582" s="230"/>
      <c r="BO4582" s="230"/>
      <c r="BP4582" s="230"/>
      <c r="BQ4582" s="230"/>
      <c r="BR4582" s="230"/>
      <c r="BS4582" s="230"/>
      <c r="BT4582" s="230"/>
      <c r="BU4582" s="230"/>
      <c r="BV4582" s="230"/>
      <c r="BW4582" s="230"/>
      <c r="BX4582" s="230"/>
      <c r="BY4582" s="230"/>
      <c r="BZ4582" s="230"/>
      <c r="CA4582" s="230"/>
      <c r="CB4582" s="230"/>
      <c r="CC4582" s="230"/>
      <c r="CD4582" s="230"/>
      <c r="CE4582" s="230"/>
      <c r="CF4582" s="230"/>
      <c r="CG4582" s="230"/>
      <c r="CH4582" s="230"/>
      <c r="CI4582" s="230"/>
      <c r="CJ4582" s="230"/>
    </row>
    <row r="4583" spans="1:88" ht="14.25" customHeight="1">
      <c r="A4583" s="413"/>
      <c r="B4583" s="230"/>
      <c r="C4583" s="231"/>
      <c r="D4583" s="224"/>
      <c r="E4583" s="224"/>
      <c r="F4583" s="224"/>
      <c r="G4583" s="224"/>
      <c r="H4583" s="224"/>
      <c r="I4583" s="232"/>
      <c r="J4583" s="224"/>
      <c r="K4583" s="224"/>
      <c r="L4583" s="224"/>
      <c r="M4583" s="233"/>
      <c r="N4583" s="224"/>
      <c r="P4583" s="224"/>
      <c r="Q4583" s="225"/>
      <c r="R4583" s="154"/>
      <c r="S4583" s="154"/>
      <c r="T4583" s="154"/>
      <c r="U4583" s="236"/>
      <c r="V4583" s="225"/>
      <c r="W4583" s="246"/>
      <c r="X4583" s="230"/>
      <c r="Y4583" s="257"/>
      <c r="Z4583" s="249"/>
      <c r="AA4583" s="249"/>
      <c r="AB4583" s="230"/>
      <c r="AC4583" s="230"/>
      <c r="AD4583" s="230"/>
      <c r="AE4583" s="251"/>
      <c r="AF4583" s="246"/>
      <c r="AG4583" s="236"/>
      <c r="AH4583" s="253"/>
      <c r="AI4583" s="230"/>
      <c r="AJ4583" s="230"/>
      <c r="AK4583" s="230"/>
      <c r="AL4583" s="230"/>
      <c r="AM4583" s="230"/>
      <c r="AN4583" s="230"/>
      <c r="AO4583" s="230"/>
      <c r="AP4583" s="230"/>
      <c r="AQ4583" s="230"/>
      <c r="AR4583" s="249"/>
      <c r="AS4583" s="230"/>
      <c r="AT4583" s="230"/>
      <c r="AU4583" s="230"/>
      <c r="AV4583" s="230"/>
      <c r="AW4583" s="230"/>
      <c r="AX4583" s="230"/>
      <c r="AY4583" s="230"/>
      <c r="AZ4583" s="230"/>
      <c r="BA4583" s="230"/>
      <c r="BB4583" s="230"/>
      <c r="BC4583" s="230"/>
      <c r="BD4583" s="230"/>
      <c r="BE4583" s="230"/>
      <c r="BF4583" s="230"/>
      <c r="BG4583" s="230"/>
      <c r="BH4583" s="230"/>
      <c r="BI4583" s="230"/>
      <c r="BJ4583" s="230"/>
      <c r="BK4583" s="230"/>
      <c r="BL4583" s="230"/>
      <c r="BM4583" s="230"/>
      <c r="BN4583" s="230"/>
      <c r="BO4583" s="230"/>
      <c r="BP4583" s="230"/>
      <c r="BQ4583" s="230"/>
      <c r="BR4583" s="230"/>
      <c r="BS4583" s="230"/>
      <c r="BT4583" s="230"/>
      <c r="BU4583" s="230"/>
      <c r="BV4583" s="230"/>
      <c r="BW4583" s="230"/>
      <c r="BX4583" s="230"/>
      <c r="BY4583" s="230"/>
      <c r="BZ4583" s="230"/>
      <c r="CA4583" s="230"/>
      <c r="CB4583" s="230"/>
      <c r="CC4583" s="230"/>
      <c r="CD4583" s="230"/>
      <c r="CE4583" s="230"/>
      <c r="CF4583" s="230"/>
      <c r="CG4583" s="230"/>
      <c r="CH4583" s="230"/>
      <c r="CI4583" s="230"/>
      <c r="CJ4583" s="230"/>
    </row>
    <row r="4584" spans="1:88" ht="14.25" customHeight="1">
      <c r="A4584" s="413"/>
      <c r="B4584" s="230"/>
      <c r="C4584" s="231"/>
      <c r="D4584" s="224"/>
      <c r="E4584" s="224"/>
      <c r="F4584" s="224"/>
      <c r="G4584" s="224"/>
      <c r="H4584" s="224"/>
      <c r="I4584" s="232"/>
      <c r="J4584" s="224"/>
      <c r="K4584" s="224"/>
      <c r="L4584" s="224"/>
      <c r="M4584" s="233"/>
      <c r="N4584" s="224"/>
      <c r="P4584" s="224"/>
      <c r="Q4584" s="225"/>
      <c r="R4584" s="154"/>
      <c r="S4584" s="154"/>
      <c r="T4584" s="154"/>
      <c r="U4584" s="236"/>
      <c r="V4584" s="225"/>
      <c r="W4584" s="246"/>
      <c r="X4584" s="230"/>
      <c r="Y4584" s="257"/>
      <c r="Z4584" s="249"/>
      <c r="AA4584" s="249"/>
      <c r="AB4584" s="230"/>
      <c r="AC4584" s="230"/>
      <c r="AD4584" s="230"/>
      <c r="AE4584" s="251"/>
      <c r="AF4584" s="246"/>
      <c r="AG4584" s="236"/>
      <c r="AH4584" s="253"/>
      <c r="AI4584" s="230"/>
      <c r="AJ4584" s="230"/>
      <c r="AK4584" s="230"/>
      <c r="AL4584" s="230"/>
      <c r="AM4584" s="230"/>
      <c r="AN4584" s="230"/>
      <c r="AO4584" s="230"/>
      <c r="AP4584" s="230"/>
      <c r="AQ4584" s="230"/>
      <c r="AR4584" s="249"/>
      <c r="AS4584" s="230"/>
      <c r="AT4584" s="230"/>
      <c r="AU4584" s="230"/>
      <c r="AV4584" s="230"/>
      <c r="AW4584" s="230"/>
      <c r="AX4584" s="230"/>
      <c r="AY4584" s="230"/>
      <c r="AZ4584" s="230"/>
      <c r="BA4584" s="230"/>
      <c r="BB4584" s="230"/>
      <c r="BC4584" s="230"/>
      <c r="BD4584" s="230"/>
      <c r="BE4584" s="230"/>
      <c r="BF4584" s="230"/>
      <c r="BG4584" s="230"/>
      <c r="BH4584" s="230"/>
      <c r="BI4584" s="230"/>
      <c r="BJ4584" s="230"/>
      <c r="BK4584" s="230"/>
      <c r="BL4584" s="230"/>
      <c r="BM4584" s="230"/>
      <c r="BN4584" s="230"/>
      <c r="BO4584" s="230"/>
      <c r="BP4584" s="230"/>
      <c r="BQ4584" s="230"/>
      <c r="BR4584" s="230"/>
      <c r="BS4584" s="230"/>
      <c r="BT4584" s="230"/>
      <c r="BU4584" s="230"/>
      <c r="BV4584" s="230"/>
      <c r="BW4584" s="230"/>
      <c r="BX4584" s="230"/>
      <c r="BY4584" s="230"/>
      <c r="BZ4584" s="230"/>
      <c r="CA4584" s="230"/>
      <c r="CB4584" s="230"/>
      <c r="CC4584" s="230"/>
      <c r="CD4584" s="230"/>
      <c r="CE4584" s="230"/>
      <c r="CF4584" s="230"/>
      <c r="CG4584" s="230"/>
      <c r="CH4584" s="230"/>
      <c r="CI4584" s="230"/>
      <c r="CJ4584" s="230"/>
    </row>
    <row r="4585" spans="1:88" ht="14.25" customHeight="1">
      <c r="A4585" s="413"/>
      <c r="B4585" s="230"/>
      <c r="C4585" s="231"/>
      <c r="D4585" s="224"/>
      <c r="E4585" s="224"/>
      <c r="F4585" s="224"/>
      <c r="G4585" s="224"/>
      <c r="H4585" s="224"/>
      <c r="I4585" s="232"/>
      <c r="J4585" s="224"/>
      <c r="K4585" s="224"/>
      <c r="L4585" s="224"/>
      <c r="M4585" s="233"/>
      <c r="N4585" s="224"/>
      <c r="P4585" s="224"/>
      <c r="Q4585" s="225"/>
      <c r="R4585" s="154"/>
      <c r="S4585" s="154"/>
      <c r="T4585" s="154"/>
      <c r="U4585" s="236"/>
      <c r="V4585" s="225"/>
      <c r="W4585" s="246"/>
      <c r="X4585" s="230"/>
      <c r="Y4585" s="257"/>
      <c r="Z4585" s="249"/>
      <c r="AA4585" s="249"/>
      <c r="AB4585" s="230"/>
      <c r="AC4585" s="230"/>
      <c r="AD4585" s="230"/>
      <c r="AE4585" s="251"/>
      <c r="AF4585" s="246"/>
      <c r="AG4585" s="236"/>
      <c r="AH4585" s="253"/>
      <c r="AI4585" s="230"/>
      <c r="AJ4585" s="230"/>
      <c r="AK4585" s="230"/>
      <c r="AL4585" s="230"/>
      <c r="AM4585" s="230"/>
      <c r="AN4585" s="230"/>
      <c r="AO4585" s="230"/>
      <c r="AP4585" s="230"/>
      <c r="AQ4585" s="230"/>
      <c r="AR4585" s="249"/>
      <c r="AS4585" s="230"/>
      <c r="AT4585" s="230"/>
      <c r="AU4585" s="230"/>
      <c r="AV4585" s="230"/>
      <c r="AW4585" s="230"/>
      <c r="AX4585" s="230"/>
      <c r="AY4585" s="230"/>
      <c r="AZ4585" s="230"/>
      <c r="BA4585" s="230"/>
      <c r="BB4585" s="230"/>
      <c r="BC4585" s="230"/>
      <c r="BD4585" s="230"/>
      <c r="BE4585" s="230"/>
      <c r="BF4585" s="230"/>
      <c r="BG4585" s="230"/>
      <c r="BH4585" s="230"/>
      <c r="BI4585" s="230"/>
      <c r="BJ4585" s="230"/>
      <c r="BK4585" s="230"/>
      <c r="BL4585" s="230"/>
      <c r="BM4585" s="230"/>
      <c r="BN4585" s="230"/>
      <c r="BO4585" s="230"/>
      <c r="BP4585" s="230"/>
      <c r="BQ4585" s="230"/>
      <c r="BR4585" s="230"/>
      <c r="BS4585" s="230"/>
      <c r="BT4585" s="230"/>
      <c r="BU4585" s="230"/>
      <c r="BV4585" s="230"/>
      <c r="BW4585" s="230"/>
      <c r="BX4585" s="230"/>
      <c r="BY4585" s="230"/>
      <c r="BZ4585" s="230"/>
      <c r="CA4585" s="230"/>
      <c r="CB4585" s="230"/>
      <c r="CC4585" s="230"/>
      <c r="CD4585" s="230"/>
      <c r="CE4585" s="230"/>
      <c r="CF4585" s="230"/>
      <c r="CG4585" s="230"/>
      <c r="CH4585" s="230"/>
      <c r="CI4585" s="230"/>
      <c r="CJ4585" s="230"/>
    </row>
    <row r="4586" spans="1:88" ht="14.25" customHeight="1">
      <c r="A4586" s="413"/>
      <c r="B4586" s="230"/>
      <c r="C4586" s="231"/>
      <c r="D4586" s="224"/>
      <c r="E4586" s="224"/>
      <c r="F4586" s="224"/>
      <c r="G4586" s="224"/>
      <c r="H4586" s="224"/>
      <c r="I4586" s="232"/>
      <c r="J4586" s="224"/>
      <c r="K4586" s="224"/>
      <c r="L4586" s="224"/>
      <c r="M4586" s="233"/>
      <c r="N4586" s="224"/>
      <c r="P4586" s="224"/>
      <c r="Q4586" s="225"/>
      <c r="R4586" s="154"/>
      <c r="S4586" s="154"/>
      <c r="T4586" s="154"/>
      <c r="U4586" s="236"/>
      <c r="V4586" s="225"/>
      <c r="W4586" s="246"/>
      <c r="X4586" s="230"/>
      <c r="Y4586" s="257"/>
      <c r="Z4586" s="249"/>
      <c r="AA4586" s="249"/>
      <c r="AB4586" s="230"/>
      <c r="AC4586" s="230"/>
      <c r="AD4586" s="230"/>
      <c r="AE4586" s="251"/>
      <c r="AF4586" s="246"/>
      <c r="AG4586" s="236"/>
      <c r="AH4586" s="253"/>
      <c r="AI4586" s="230"/>
      <c r="AJ4586" s="230"/>
      <c r="AK4586" s="230"/>
      <c r="AL4586" s="230"/>
      <c r="AM4586" s="230"/>
      <c r="AN4586" s="230"/>
      <c r="AO4586" s="230"/>
      <c r="AP4586" s="230"/>
      <c r="AQ4586" s="230"/>
      <c r="AR4586" s="249"/>
      <c r="AS4586" s="230"/>
      <c r="AT4586" s="230"/>
      <c r="AU4586" s="230"/>
      <c r="AV4586" s="230"/>
      <c r="AW4586" s="230"/>
      <c r="AX4586" s="230"/>
      <c r="AY4586" s="230"/>
      <c r="AZ4586" s="230"/>
      <c r="BA4586" s="230"/>
      <c r="BB4586" s="230"/>
      <c r="BC4586" s="230"/>
      <c r="BD4586" s="230"/>
      <c r="BE4586" s="230"/>
      <c r="BF4586" s="230"/>
      <c r="BG4586" s="230"/>
      <c r="BH4586" s="230"/>
      <c r="BI4586" s="230"/>
      <c r="BJ4586" s="230"/>
      <c r="BK4586" s="230"/>
      <c r="BL4586" s="230"/>
      <c r="BM4586" s="230"/>
      <c r="BN4586" s="230"/>
      <c r="BO4586" s="230"/>
      <c r="BP4586" s="230"/>
      <c r="BQ4586" s="230"/>
      <c r="BR4586" s="230"/>
      <c r="BS4586" s="230"/>
      <c r="BT4586" s="230"/>
      <c r="BU4586" s="230"/>
      <c r="BV4586" s="230"/>
      <c r="BW4586" s="230"/>
      <c r="BX4586" s="230"/>
      <c r="BY4586" s="230"/>
      <c r="BZ4586" s="230"/>
      <c r="CA4586" s="230"/>
      <c r="CB4586" s="230"/>
      <c r="CC4586" s="230"/>
      <c r="CD4586" s="230"/>
      <c r="CE4586" s="230"/>
      <c r="CF4586" s="230"/>
      <c r="CG4586" s="230"/>
      <c r="CH4586" s="230"/>
      <c r="CI4586" s="230"/>
      <c r="CJ4586" s="230"/>
    </row>
    <row r="4587" spans="1:88" ht="14.25" customHeight="1">
      <c r="A4587" s="413"/>
      <c r="B4587" s="230"/>
      <c r="C4587" s="231"/>
      <c r="D4587" s="224"/>
      <c r="E4587" s="224"/>
      <c r="F4587" s="224"/>
      <c r="G4587" s="224"/>
      <c r="H4587" s="224"/>
      <c r="I4587" s="232"/>
      <c r="J4587" s="224"/>
      <c r="K4587" s="224"/>
      <c r="L4587" s="224"/>
      <c r="M4587" s="233"/>
      <c r="N4587" s="224"/>
      <c r="P4587" s="224"/>
      <c r="Q4587" s="225"/>
      <c r="R4587" s="154"/>
      <c r="S4587" s="154"/>
      <c r="T4587" s="154"/>
      <c r="U4587" s="236"/>
      <c r="V4587" s="225"/>
      <c r="W4587" s="246"/>
      <c r="X4587" s="230"/>
      <c r="Y4587" s="257"/>
      <c r="Z4587" s="249"/>
      <c r="AA4587" s="249"/>
      <c r="AB4587" s="230"/>
      <c r="AC4587" s="230"/>
      <c r="AD4587" s="230"/>
      <c r="AE4587" s="251"/>
      <c r="AF4587" s="246"/>
      <c r="AG4587" s="236"/>
      <c r="AH4587" s="253"/>
      <c r="AI4587" s="230"/>
      <c r="AJ4587" s="230"/>
      <c r="AK4587" s="230"/>
      <c r="AL4587" s="230"/>
      <c r="AM4587" s="230"/>
      <c r="AN4587" s="230"/>
      <c r="AO4587" s="230"/>
      <c r="AP4587" s="230"/>
      <c r="AQ4587" s="230"/>
      <c r="AR4587" s="249"/>
      <c r="AS4587" s="230"/>
      <c r="AT4587" s="230"/>
      <c r="AU4587" s="230"/>
      <c r="AV4587" s="230"/>
      <c r="AW4587" s="230"/>
      <c r="AX4587" s="230"/>
      <c r="AY4587" s="230"/>
      <c r="AZ4587" s="230"/>
      <c r="BA4587" s="230"/>
      <c r="BB4587" s="230"/>
      <c r="BC4587" s="230"/>
      <c r="BD4587" s="230"/>
      <c r="BE4587" s="230"/>
      <c r="BF4587" s="230"/>
      <c r="BG4587" s="230"/>
      <c r="BH4587" s="230"/>
      <c r="BI4587" s="230"/>
      <c r="BJ4587" s="230"/>
      <c r="BK4587" s="230"/>
      <c r="BL4587" s="230"/>
      <c r="BM4587" s="230"/>
      <c r="BN4587" s="230"/>
      <c r="BO4587" s="230"/>
      <c r="BP4587" s="230"/>
      <c r="BQ4587" s="230"/>
      <c r="BR4587" s="230"/>
      <c r="BS4587" s="230"/>
      <c r="BT4587" s="230"/>
      <c r="BU4587" s="230"/>
      <c r="BV4587" s="230"/>
      <c r="BW4587" s="230"/>
      <c r="BX4587" s="230"/>
      <c r="BY4587" s="230"/>
      <c r="BZ4587" s="230"/>
      <c r="CA4587" s="230"/>
      <c r="CB4587" s="230"/>
      <c r="CC4587" s="230"/>
      <c r="CD4587" s="230"/>
      <c r="CE4587" s="230"/>
      <c r="CF4587" s="230"/>
      <c r="CG4587" s="230"/>
      <c r="CH4587" s="230"/>
      <c r="CI4587" s="230"/>
      <c r="CJ4587" s="230"/>
    </row>
    <row r="4588" spans="1:88" ht="14.25" customHeight="1">
      <c r="A4588" s="413"/>
      <c r="B4588" s="230"/>
      <c r="C4588" s="231"/>
      <c r="D4588" s="224"/>
      <c r="E4588" s="224"/>
      <c r="F4588" s="224"/>
      <c r="G4588" s="224"/>
      <c r="H4588" s="224"/>
      <c r="I4588" s="232"/>
      <c r="J4588" s="224"/>
      <c r="K4588" s="224"/>
      <c r="L4588" s="224"/>
      <c r="M4588" s="233"/>
      <c r="N4588" s="224"/>
      <c r="P4588" s="224"/>
      <c r="Q4588" s="225"/>
      <c r="R4588" s="154"/>
      <c r="S4588" s="154"/>
      <c r="T4588" s="154"/>
      <c r="U4588" s="236"/>
      <c r="V4588" s="225"/>
      <c r="W4588" s="246"/>
      <c r="X4588" s="230"/>
      <c r="Y4588" s="257"/>
      <c r="Z4588" s="249"/>
      <c r="AA4588" s="249"/>
      <c r="AB4588" s="230"/>
      <c r="AC4588" s="230"/>
      <c r="AD4588" s="230"/>
      <c r="AE4588" s="251"/>
      <c r="AF4588" s="246"/>
      <c r="AG4588" s="236"/>
      <c r="AH4588" s="253"/>
      <c r="AI4588" s="230"/>
      <c r="AJ4588" s="230"/>
      <c r="AK4588" s="230"/>
      <c r="AL4588" s="230"/>
      <c r="AM4588" s="230"/>
      <c r="AN4588" s="230"/>
      <c r="AO4588" s="230"/>
      <c r="AP4588" s="230"/>
      <c r="AQ4588" s="230"/>
      <c r="AR4588" s="249"/>
      <c r="AS4588" s="230"/>
      <c r="AT4588" s="230"/>
      <c r="AU4588" s="230"/>
      <c r="AV4588" s="230"/>
      <c r="AW4588" s="230"/>
      <c r="AX4588" s="230"/>
      <c r="AY4588" s="230"/>
      <c r="AZ4588" s="230"/>
      <c r="BA4588" s="230"/>
      <c r="BB4588" s="230"/>
      <c r="BC4588" s="230"/>
      <c r="BD4588" s="230"/>
      <c r="BE4588" s="230"/>
      <c r="BF4588" s="230"/>
      <c r="BG4588" s="230"/>
      <c r="BH4588" s="230"/>
      <c r="BI4588" s="230"/>
      <c r="BJ4588" s="230"/>
      <c r="BK4588" s="230"/>
      <c r="BL4588" s="230"/>
      <c r="BM4588" s="230"/>
      <c r="BN4588" s="230"/>
      <c r="BO4588" s="230"/>
      <c r="BP4588" s="230"/>
      <c r="BQ4588" s="230"/>
      <c r="BR4588" s="230"/>
      <c r="BS4588" s="230"/>
      <c r="BT4588" s="230"/>
      <c r="BU4588" s="230"/>
      <c r="BV4588" s="230"/>
      <c r="BW4588" s="230"/>
      <c r="BX4588" s="230"/>
      <c r="BY4588" s="230"/>
      <c r="BZ4588" s="230"/>
      <c r="CA4588" s="230"/>
      <c r="CB4588" s="230"/>
      <c r="CC4588" s="230"/>
      <c r="CD4588" s="230"/>
      <c r="CE4588" s="230"/>
      <c r="CF4588" s="230"/>
      <c r="CG4588" s="230"/>
      <c r="CH4588" s="230"/>
      <c r="CI4588" s="230"/>
      <c r="CJ4588" s="230"/>
    </row>
    <row r="4589" spans="1:88" ht="14.25" customHeight="1">
      <c r="A4589" s="413"/>
      <c r="B4589" s="230"/>
      <c r="C4589" s="231"/>
      <c r="D4589" s="224"/>
      <c r="E4589" s="224"/>
      <c r="F4589" s="224"/>
      <c r="G4589" s="224"/>
      <c r="H4589" s="224"/>
      <c r="I4589" s="232"/>
      <c r="J4589" s="224"/>
      <c r="K4589" s="224"/>
      <c r="L4589" s="224"/>
      <c r="M4589" s="233"/>
      <c r="N4589" s="224"/>
      <c r="P4589" s="224"/>
      <c r="Q4589" s="225"/>
      <c r="R4589" s="154"/>
      <c r="S4589" s="154"/>
      <c r="T4589" s="154"/>
      <c r="U4589" s="236"/>
      <c r="V4589" s="225"/>
      <c r="W4589" s="246"/>
      <c r="X4589" s="230"/>
      <c r="Y4589" s="257"/>
      <c r="Z4589" s="249"/>
      <c r="AA4589" s="249"/>
      <c r="AB4589" s="230"/>
      <c r="AC4589" s="230"/>
      <c r="AD4589" s="230"/>
      <c r="AE4589" s="251"/>
      <c r="AF4589" s="246"/>
      <c r="AG4589" s="236"/>
      <c r="AH4589" s="253"/>
      <c r="AI4589" s="230"/>
      <c r="AJ4589" s="230"/>
      <c r="AK4589" s="230"/>
      <c r="AL4589" s="230"/>
      <c r="AM4589" s="230"/>
      <c r="AN4589" s="230"/>
      <c r="AO4589" s="230"/>
      <c r="AP4589" s="230"/>
      <c r="AQ4589" s="230"/>
      <c r="AR4589" s="249"/>
      <c r="AS4589" s="230"/>
      <c r="AT4589" s="230"/>
      <c r="AU4589" s="230"/>
      <c r="AV4589" s="230"/>
      <c r="AW4589" s="230"/>
      <c r="AX4589" s="230"/>
      <c r="AY4589" s="230"/>
      <c r="AZ4589" s="230"/>
      <c r="BA4589" s="230"/>
      <c r="BB4589" s="230"/>
      <c r="BC4589" s="230"/>
      <c r="BD4589" s="230"/>
      <c r="BE4589" s="230"/>
      <c r="BF4589" s="230"/>
      <c r="BG4589" s="230"/>
      <c r="BH4589" s="230"/>
      <c r="BI4589" s="230"/>
      <c r="BJ4589" s="230"/>
      <c r="BK4589" s="230"/>
      <c r="BL4589" s="230"/>
      <c r="BM4589" s="230"/>
      <c r="BN4589" s="230"/>
      <c r="BO4589" s="230"/>
      <c r="BP4589" s="230"/>
      <c r="BQ4589" s="230"/>
      <c r="BR4589" s="230"/>
      <c r="BS4589" s="230"/>
      <c r="BT4589" s="230"/>
      <c r="BU4589" s="230"/>
      <c r="BV4589" s="230"/>
      <c r="BW4589" s="230"/>
      <c r="BX4589" s="230"/>
      <c r="BY4589" s="230"/>
      <c r="BZ4589" s="230"/>
      <c r="CA4589" s="230"/>
      <c r="CB4589" s="230"/>
      <c r="CC4589" s="230"/>
      <c r="CD4589" s="230"/>
      <c r="CE4589" s="230"/>
      <c r="CF4589" s="230"/>
      <c r="CG4589" s="230"/>
      <c r="CH4589" s="230"/>
      <c r="CI4589" s="230"/>
      <c r="CJ4589" s="230"/>
    </row>
    <row r="4590" spans="1:88" ht="14.25" customHeight="1">
      <c r="A4590" s="413"/>
      <c r="B4590" s="230"/>
      <c r="C4590" s="231"/>
      <c r="D4590" s="224"/>
      <c r="E4590" s="224"/>
      <c r="F4590" s="224"/>
      <c r="G4590" s="224"/>
      <c r="H4590" s="224"/>
      <c r="I4590" s="232"/>
      <c r="J4590" s="224"/>
      <c r="K4590" s="224"/>
      <c r="L4590" s="224"/>
      <c r="M4590" s="233"/>
      <c r="N4590" s="224"/>
      <c r="P4590" s="224"/>
      <c r="Q4590" s="225"/>
      <c r="R4590" s="154"/>
      <c r="S4590" s="154"/>
      <c r="T4590" s="154"/>
      <c r="U4590" s="236"/>
      <c r="V4590" s="225"/>
      <c r="W4590" s="246"/>
      <c r="X4590" s="230"/>
      <c r="Y4590" s="257"/>
      <c r="Z4590" s="249"/>
      <c r="AA4590" s="249"/>
      <c r="AB4590" s="230"/>
      <c r="AC4590" s="230"/>
      <c r="AD4590" s="230"/>
      <c r="AE4590" s="251"/>
      <c r="AF4590" s="246"/>
      <c r="AG4590" s="236"/>
      <c r="AH4590" s="253"/>
      <c r="AI4590" s="230"/>
      <c r="AJ4590" s="230"/>
      <c r="AK4590" s="230"/>
      <c r="AL4590" s="230"/>
      <c r="AM4590" s="230"/>
      <c r="AN4590" s="230"/>
      <c r="AO4590" s="230"/>
      <c r="AP4590" s="230"/>
      <c r="AQ4590" s="230"/>
      <c r="AR4590" s="249"/>
      <c r="AS4590" s="230"/>
      <c r="AT4590" s="230"/>
      <c r="AU4590" s="230"/>
      <c r="AV4590" s="230"/>
      <c r="AW4590" s="230"/>
      <c r="AX4590" s="230"/>
      <c r="AY4590" s="230"/>
      <c r="AZ4590" s="230"/>
      <c r="BA4590" s="230"/>
      <c r="BB4590" s="230"/>
      <c r="BC4590" s="230"/>
      <c r="BD4590" s="230"/>
      <c r="BE4590" s="230"/>
      <c r="BF4590" s="230"/>
      <c r="BG4590" s="230"/>
      <c r="BH4590" s="230"/>
      <c r="BI4590" s="230"/>
      <c r="BJ4590" s="230"/>
      <c r="BK4590" s="230"/>
      <c r="BL4590" s="230"/>
      <c r="BM4590" s="230"/>
      <c r="BN4590" s="230"/>
      <c r="BO4590" s="230"/>
      <c r="BP4590" s="230"/>
      <c r="BQ4590" s="230"/>
      <c r="BR4590" s="230"/>
      <c r="BS4590" s="230"/>
      <c r="BT4590" s="230"/>
      <c r="BU4590" s="230"/>
      <c r="BV4590" s="230"/>
      <c r="BW4590" s="230"/>
      <c r="BX4590" s="230"/>
      <c r="BY4590" s="230"/>
      <c r="BZ4590" s="230"/>
      <c r="CA4590" s="230"/>
      <c r="CB4590" s="230"/>
      <c r="CC4590" s="230"/>
      <c r="CD4590" s="230"/>
      <c r="CE4590" s="230"/>
      <c r="CF4590" s="230"/>
      <c r="CG4590" s="230"/>
      <c r="CH4590" s="230"/>
      <c r="CI4590" s="230"/>
      <c r="CJ4590" s="230"/>
    </row>
    <row r="4591" spans="1:88" ht="14.25" customHeight="1">
      <c r="A4591" s="413"/>
      <c r="B4591" s="230"/>
      <c r="C4591" s="231"/>
      <c r="D4591" s="224"/>
      <c r="E4591" s="224"/>
      <c r="F4591" s="224"/>
      <c r="G4591" s="224"/>
      <c r="H4591" s="224"/>
      <c r="I4591" s="232"/>
      <c r="J4591" s="224"/>
      <c r="K4591" s="224"/>
      <c r="L4591" s="224"/>
      <c r="M4591" s="233"/>
      <c r="N4591" s="224"/>
      <c r="P4591" s="224"/>
      <c r="Q4591" s="225"/>
      <c r="R4591" s="154"/>
      <c r="S4591" s="154"/>
      <c r="T4591" s="154"/>
      <c r="U4591" s="236"/>
      <c r="V4591" s="225"/>
      <c r="W4591" s="246"/>
      <c r="X4591" s="230"/>
      <c r="Y4591" s="257"/>
      <c r="Z4591" s="249"/>
      <c r="AA4591" s="249"/>
      <c r="AB4591" s="230"/>
      <c r="AC4591" s="230"/>
      <c r="AD4591" s="230"/>
      <c r="AE4591" s="251"/>
      <c r="AF4591" s="246"/>
      <c r="AG4591" s="236"/>
      <c r="AH4591" s="253"/>
      <c r="AI4591" s="230"/>
      <c r="AJ4591" s="230"/>
      <c r="AK4591" s="230"/>
      <c r="AL4591" s="230"/>
      <c r="AM4591" s="230"/>
      <c r="AN4591" s="230"/>
      <c r="AO4591" s="230"/>
      <c r="AP4591" s="230"/>
      <c r="AQ4591" s="230"/>
      <c r="AR4591" s="249"/>
      <c r="AS4591" s="230"/>
      <c r="AT4591" s="230"/>
      <c r="AU4591" s="230"/>
      <c r="AV4591" s="230"/>
      <c r="AW4591" s="230"/>
      <c r="AX4591" s="230"/>
      <c r="AY4591" s="230"/>
      <c r="AZ4591" s="230"/>
      <c r="BA4591" s="230"/>
      <c r="BB4591" s="230"/>
      <c r="BC4591" s="230"/>
      <c r="BD4591" s="230"/>
      <c r="BE4591" s="230"/>
      <c r="BF4591" s="230"/>
      <c r="BG4591" s="230"/>
      <c r="BH4591" s="230"/>
      <c r="BI4591" s="230"/>
      <c r="BJ4591" s="230"/>
      <c r="BK4591" s="230"/>
      <c r="BL4591" s="230"/>
      <c r="BM4591" s="230"/>
      <c r="BN4591" s="230"/>
      <c r="BO4591" s="230"/>
      <c r="BP4591" s="230"/>
      <c r="BQ4591" s="230"/>
      <c r="BR4591" s="230"/>
      <c r="BS4591" s="230"/>
      <c r="BT4591" s="230"/>
      <c r="BU4591" s="230"/>
      <c r="BV4591" s="230"/>
      <c r="BW4591" s="230"/>
      <c r="BX4591" s="230"/>
      <c r="BY4591" s="230"/>
      <c r="BZ4591" s="230"/>
      <c r="CA4591" s="230"/>
      <c r="CB4591" s="230"/>
      <c r="CC4591" s="230"/>
      <c r="CD4591" s="230"/>
      <c r="CE4591" s="230"/>
      <c r="CF4591" s="230"/>
      <c r="CG4591" s="230"/>
      <c r="CH4591" s="230"/>
      <c r="CI4591" s="230"/>
      <c r="CJ4591" s="230"/>
    </row>
    <row r="4592" spans="1:88" ht="14.25" customHeight="1">
      <c r="A4592" s="413"/>
      <c r="B4592" s="230"/>
      <c r="C4592" s="231"/>
      <c r="D4592" s="224"/>
      <c r="E4592" s="224"/>
      <c r="F4592" s="224"/>
      <c r="G4592" s="224"/>
      <c r="H4592" s="224"/>
      <c r="I4592" s="232"/>
      <c r="J4592" s="224"/>
      <c r="K4592" s="224"/>
      <c r="L4592" s="224"/>
      <c r="M4592" s="233"/>
      <c r="N4592" s="224"/>
      <c r="P4592" s="224"/>
      <c r="Q4592" s="225"/>
      <c r="R4592" s="154"/>
      <c r="S4592" s="154"/>
      <c r="T4592" s="154"/>
      <c r="U4592" s="236"/>
      <c r="V4592" s="225"/>
      <c r="W4592" s="246"/>
      <c r="X4592" s="230"/>
      <c r="Y4592" s="257"/>
      <c r="Z4592" s="249"/>
      <c r="AA4592" s="249"/>
      <c r="AB4592" s="230"/>
      <c r="AC4592" s="230"/>
      <c r="AD4592" s="230"/>
      <c r="AE4592" s="251"/>
      <c r="AF4592" s="246"/>
      <c r="AG4592" s="236"/>
      <c r="AH4592" s="253"/>
      <c r="AI4592" s="230"/>
      <c r="AJ4592" s="230"/>
      <c r="AK4592" s="230"/>
      <c r="AL4592" s="230"/>
      <c r="AM4592" s="230"/>
      <c r="AN4592" s="230"/>
      <c r="AO4592" s="230"/>
      <c r="AP4592" s="230"/>
      <c r="AQ4592" s="230"/>
      <c r="AR4592" s="249"/>
      <c r="AS4592" s="230"/>
      <c r="AT4592" s="230"/>
      <c r="AU4592" s="230"/>
      <c r="AV4592" s="230"/>
      <c r="AW4592" s="230"/>
      <c r="AX4592" s="230"/>
      <c r="AY4592" s="230"/>
      <c r="AZ4592" s="230"/>
      <c r="BA4592" s="230"/>
      <c r="BB4592" s="230"/>
      <c r="BC4592" s="230"/>
      <c r="BD4592" s="230"/>
      <c r="BE4592" s="230"/>
      <c r="BF4592" s="230"/>
      <c r="BG4592" s="230"/>
      <c r="BH4592" s="230"/>
      <c r="BI4592" s="230"/>
      <c r="BJ4592" s="230"/>
      <c r="BK4592" s="230"/>
      <c r="BL4592" s="230"/>
      <c r="BM4592" s="230"/>
      <c r="BN4592" s="230"/>
      <c r="BO4592" s="230"/>
      <c r="BP4592" s="230"/>
      <c r="BQ4592" s="230"/>
      <c r="BR4592" s="230"/>
      <c r="BS4592" s="230"/>
      <c r="BT4592" s="230"/>
      <c r="BU4592" s="230"/>
      <c r="BV4592" s="230"/>
      <c r="BW4592" s="230"/>
      <c r="BX4592" s="230"/>
      <c r="BY4592" s="230"/>
      <c r="BZ4592" s="230"/>
      <c r="CA4592" s="230"/>
      <c r="CB4592" s="230"/>
      <c r="CC4592" s="230"/>
      <c r="CD4592" s="230"/>
      <c r="CE4592" s="230"/>
      <c r="CF4592" s="230"/>
      <c r="CG4592" s="230"/>
      <c r="CH4592" s="230"/>
      <c r="CI4592" s="230"/>
      <c r="CJ4592" s="230"/>
    </row>
    <row r="4593" spans="1:88" ht="14.25" customHeight="1">
      <c r="A4593" s="413"/>
      <c r="B4593" s="230"/>
      <c r="C4593" s="231"/>
      <c r="D4593" s="224"/>
      <c r="E4593" s="224"/>
      <c r="F4593" s="224"/>
      <c r="G4593" s="224"/>
      <c r="H4593" s="224"/>
      <c r="I4593" s="232"/>
      <c r="J4593" s="224"/>
      <c r="K4593" s="224"/>
      <c r="L4593" s="224"/>
      <c r="M4593" s="233"/>
      <c r="N4593" s="224"/>
      <c r="P4593" s="224"/>
      <c r="Q4593" s="225"/>
      <c r="R4593" s="154"/>
      <c r="S4593" s="154"/>
      <c r="T4593" s="154"/>
      <c r="U4593" s="236"/>
      <c r="V4593" s="225"/>
      <c r="W4593" s="246"/>
      <c r="X4593" s="230"/>
      <c r="Y4593" s="257"/>
      <c r="Z4593" s="249"/>
      <c r="AA4593" s="249"/>
      <c r="AB4593" s="230"/>
      <c r="AC4593" s="230"/>
      <c r="AD4593" s="230"/>
      <c r="AE4593" s="251"/>
      <c r="AF4593" s="246"/>
      <c r="AG4593" s="236"/>
      <c r="AH4593" s="253"/>
      <c r="AI4593" s="230"/>
      <c r="AJ4593" s="230"/>
      <c r="AK4593" s="230"/>
      <c r="AL4593" s="230"/>
      <c r="AM4593" s="230"/>
      <c r="AN4593" s="230"/>
      <c r="AO4593" s="230"/>
      <c r="AP4593" s="230"/>
      <c r="AQ4593" s="230"/>
      <c r="AR4593" s="249"/>
      <c r="AS4593" s="230"/>
      <c r="AT4593" s="230"/>
      <c r="AU4593" s="230"/>
      <c r="AV4593" s="230"/>
      <c r="AW4593" s="230"/>
      <c r="AX4593" s="230"/>
      <c r="AY4593" s="230"/>
      <c r="AZ4593" s="230"/>
      <c r="BA4593" s="230"/>
      <c r="BB4593" s="230"/>
      <c r="BC4593" s="230"/>
      <c r="BD4593" s="230"/>
      <c r="BE4593" s="230"/>
      <c r="BF4593" s="230"/>
      <c r="BG4593" s="230"/>
      <c r="BH4593" s="230"/>
      <c r="BI4593" s="230"/>
      <c r="BJ4593" s="230"/>
      <c r="BK4593" s="230"/>
      <c r="BL4593" s="230"/>
      <c r="BM4593" s="230"/>
      <c r="BN4593" s="230"/>
      <c r="BO4593" s="230"/>
      <c r="BP4593" s="230"/>
      <c r="BQ4593" s="230"/>
      <c r="BR4593" s="230"/>
      <c r="BS4593" s="230"/>
      <c r="BT4593" s="230"/>
      <c r="BU4593" s="230"/>
      <c r="BV4593" s="230"/>
      <c r="BW4593" s="230"/>
      <c r="BX4593" s="230"/>
      <c r="BY4593" s="230"/>
      <c r="BZ4593" s="230"/>
      <c r="CA4593" s="230"/>
      <c r="CB4593" s="230"/>
      <c r="CC4593" s="230"/>
      <c r="CD4593" s="230"/>
      <c r="CE4593" s="230"/>
      <c r="CF4593" s="230"/>
      <c r="CG4593" s="230"/>
      <c r="CH4593" s="230"/>
      <c r="CI4593" s="230"/>
      <c r="CJ4593" s="230"/>
    </row>
    <row r="4594" spans="1:88" ht="14.25" customHeight="1">
      <c r="A4594" s="413"/>
      <c r="B4594" s="230"/>
      <c r="C4594" s="231"/>
      <c r="D4594" s="224"/>
      <c r="E4594" s="224"/>
      <c r="F4594" s="224"/>
      <c r="G4594" s="224"/>
      <c r="H4594" s="224"/>
      <c r="I4594" s="232"/>
      <c r="J4594" s="224"/>
      <c r="K4594" s="224"/>
      <c r="L4594" s="224"/>
      <c r="M4594" s="233"/>
      <c r="N4594" s="224"/>
      <c r="P4594" s="224"/>
      <c r="Q4594" s="225"/>
      <c r="R4594" s="154"/>
      <c r="S4594" s="154"/>
      <c r="T4594" s="154"/>
      <c r="U4594" s="236"/>
      <c r="V4594" s="225"/>
      <c r="W4594" s="246"/>
      <c r="X4594" s="230"/>
      <c r="Y4594" s="257"/>
      <c r="Z4594" s="249"/>
      <c r="AA4594" s="249"/>
      <c r="AB4594" s="230"/>
      <c r="AC4594" s="230"/>
      <c r="AD4594" s="230"/>
      <c r="AE4594" s="251"/>
      <c r="AF4594" s="246"/>
      <c r="AG4594" s="236"/>
      <c r="AH4594" s="253"/>
      <c r="AI4594" s="230"/>
      <c r="AJ4594" s="230"/>
      <c r="AK4594" s="230"/>
      <c r="AL4594" s="230"/>
      <c r="AM4594" s="230"/>
      <c r="AN4594" s="230"/>
      <c r="AO4594" s="230"/>
      <c r="AP4594" s="230"/>
      <c r="AQ4594" s="230"/>
      <c r="AR4594" s="249"/>
      <c r="AS4594" s="230"/>
      <c r="AT4594" s="230"/>
      <c r="AU4594" s="230"/>
      <c r="AV4594" s="230"/>
      <c r="AW4594" s="230"/>
      <c r="AX4594" s="230"/>
      <c r="AY4594" s="230"/>
      <c r="AZ4594" s="230"/>
      <c r="BA4594" s="230"/>
      <c r="BB4594" s="230"/>
      <c r="BC4594" s="230"/>
      <c r="BD4594" s="230"/>
      <c r="BE4594" s="230"/>
      <c r="BF4594" s="230"/>
      <c r="BG4594" s="230"/>
      <c r="BH4594" s="230"/>
      <c r="BI4594" s="230"/>
      <c r="BJ4594" s="230"/>
      <c r="BK4594" s="230"/>
      <c r="BL4594" s="230"/>
      <c r="BM4594" s="230"/>
      <c r="BN4594" s="230"/>
      <c r="BO4594" s="230"/>
      <c r="BP4594" s="230"/>
      <c r="BQ4594" s="230"/>
      <c r="BR4594" s="230"/>
      <c r="BS4594" s="230"/>
      <c r="BT4594" s="230"/>
      <c r="BU4594" s="230"/>
      <c r="BV4594" s="230"/>
      <c r="BW4594" s="230"/>
      <c r="BX4594" s="230"/>
      <c r="BY4594" s="230"/>
      <c r="BZ4594" s="230"/>
      <c r="CA4594" s="230"/>
      <c r="CB4594" s="230"/>
      <c r="CC4594" s="230"/>
      <c r="CD4594" s="230"/>
      <c r="CE4594" s="230"/>
      <c r="CF4594" s="230"/>
      <c r="CG4594" s="230"/>
      <c r="CH4594" s="230"/>
      <c r="CI4594" s="230"/>
      <c r="CJ4594" s="230"/>
    </row>
    <row r="4595" spans="1:88" ht="14.25" customHeight="1">
      <c r="A4595" s="413"/>
      <c r="B4595" s="230"/>
      <c r="C4595" s="231"/>
      <c r="D4595" s="224"/>
      <c r="E4595" s="224"/>
      <c r="F4595" s="224"/>
      <c r="G4595" s="224"/>
      <c r="H4595" s="224"/>
      <c r="I4595" s="232"/>
      <c r="J4595" s="224"/>
      <c r="K4595" s="224"/>
      <c r="L4595" s="224"/>
      <c r="M4595" s="233"/>
      <c r="N4595" s="224"/>
      <c r="P4595" s="224"/>
      <c r="Q4595" s="225"/>
      <c r="R4595" s="154"/>
      <c r="S4595" s="154"/>
      <c r="T4595" s="154"/>
      <c r="U4595" s="236"/>
      <c r="V4595" s="225"/>
      <c r="W4595" s="246"/>
      <c r="X4595" s="230"/>
      <c r="Y4595" s="257"/>
      <c r="Z4595" s="249"/>
      <c r="AA4595" s="249"/>
      <c r="AB4595" s="230"/>
      <c r="AC4595" s="230"/>
      <c r="AD4595" s="230"/>
      <c r="AE4595" s="251"/>
      <c r="AF4595" s="246"/>
      <c r="AG4595" s="236"/>
      <c r="AH4595" s="253"/>
      <c r="AI4595" s="230"/>
      <c r="AJ4595" s="230"/>
      <c r="AK4595" s="230"/>
      <c r="AL4595" s="230"/>
      <c r="AM4595" s="230"/>
      <c r="AN4595" s="230"/>
      <c r="AO4595" s="230"/>
      <c r="AP4595" s="230"/>
      <c r="AQ4595" s="230"/>
      <c r="AR4595" s="249"/>
      <c r="AS4595" s="230"/>
      <c r="AT4595" s="230"/>
      <c r="AU4595" s="230"/>
      <c r="AV4595" s="230"/>
      <c r="AW4595" s="230"/>
      <c r="AX4595" s="230"/>
      <c r="AY4595" s="230"/>
      <c r="AZ4595" s="230"/>
      <c r="BA4595" s="230"/>
      <c r="BB4595" s="230"/>
      <c r="BC4595" s="230"/>
      <c r="BD4595" s="230"/>
      <c r="BE4595" s="230"/>
      <c r="BF4595" s="230"/>
      <c r="BG4595" s="230"/>
      <c r="BH4595" s="230"/>
      <c r="BI4595" s="230"/>
      <c r="BJ4595" s="230"/>
      <c r="BK4595" s="230"/>
      <c r="BL4595" s="230"/>
      <c r="BM4595" s="230"/>
      <c r="BN4595" s="230"/>
      <c r="BO4595" s="230"/>
      <c r="BP4595" s="230"/>
      <c r="BQ4595" s="230"/>
      <c r="BR4595" s="230"/>
      <c r="BS4595" s="230"/>
      <c r="BT4595" s="230"/>
      <c r="BU4595" s="230"/>
      <c r="BV4595" s="230"/>
      <c r="BW4595" s="230"/>
      <c r="BX4595" s="230"/>
      <c r="BY4595" s="230"/>
      <c r="BZ4595" s="230"/>
      <c r="CA4595" s="230"/>
      <c r="CB4595" s="230"/>
      <c r="CC4595" s="230"/>
      <c r="CD4595" s="230"/>
      <c r="CE4595" s="230"/>
      <c r="CF4595" s="230"/>
      <c r="CG4595" s="230"/>
      <c r="CH4595" s="230"/>
      <c r="CI4595" s="230"/>
      <c r="CJ4595" s="230"/>
    </row>
    <row r="4596" spans="1:88" ht="14.25" customHeight="1">
      <c r="A4596" s="413"/>
      <c r="B4596" s="230"/>
      <c r="C4596" s="231"/>
      <c r="D4596" s="224"/>
      <c r="E4596" s="224"/>
      <c r="F4596" s="224"/>
      <c r="G4596" s="224"/>
      <c r="H4596" s="224"/>
      <c r="I4596" s="232"/>
      <c r="J4596" s="224"/>
      <c r="K4596" s="224"/>
      <c r="L4596" s="224"/>
      <c r="M4596" s="233"/>
      <c r="N4596" s="224"/>
      <c r="P4596" s="224"/>
      <c r="Q4596" s="225"/>
      <c r="R4596" s="154"/>
      <c r="S4596" s="154"/>
      <c r="T4596" s="154"/>
      <c r="U4596" s="236"/>
      <c r="V4596" s="225"/>
      <c r="W4596" s="246"/>
      <c r="X4596" s="230"/>
      <c r="Y4596" s="257"/>
      <c r="Z4596" s="249"/>
      <c r="AA4596" s="249"/>
      <c r="AB4596" s="230"/>
      <c r="AC4596" s="230"/>
      <c r="AD4596" s="230"/>
      <c r="AE4596" s="251"/>
      <c r="AF4596" s="246"/>
      <c r="AG4596" s="236"/>
      <c r="AH4596" s="253"/>
      <c r="AI4596" s="230"/>
      <c r="AJ4596" s="230"/>
      <c r="AK4596" s="230"/>
      <c r="AL4596" s="230"/>
      <c r="AM4596" s="230"/>
      <c r="AN4596" s="230"/>
      <c r="AO4596" s="230"/>
      <c r="AP4596" s="230"/>
      <c r="AQ4596" s="230"/>
      <c r="AR4596" s="249"/>
      <c r="AS4596" s="230"/>
      <c r="AT4596" s="230"/>
      <c r="AU4596" s="230"/>
      <c r="AV4596" s="230"/>
      <c r="AW4596" s="230"/>
      <c r="AX4596" s="230"/>
      <c r="AY4596" s="230"/>
      <c r="AZ4596" s="230"/>
      <c r="BA4596" s="230"/>
      <c r="BB4596" s="230"/>
      <c r="BC4596" s="230"/>
      <c r="BD4596" s="230"/>
      <c r="BE4596" s="230"/>
      <c r="BF4596" s="230"/>
      <c r="BG4596" s="230"/>
      <c r="BH4596" s="230"/>
      <c r="BI4596" s="230"/>
      <c r="BJ4596" s="230"/>
      <c r="BK4596" s="230"/>
      <c r="BL4596" s="230"/>
      <c r="BM4596" s="230"/>
      <c r="BN4596" s="230"/>
      <c r="BO4596" s="230"/>
      <c r="BP4596" s="230"/>
      <c r="BQ4596" s="230"/>
      <c r="BR4596" s="230"/>
      <c r="BS4596" s="230"/>
      <c r="BT4596" s="230"/>
      <c r="BU4596" s="230"/>
      <c r="BV4596" s="230"/>
      <c r="BW4596" s="230"/>
      <c r="BX4596" s="230"/>
      <c r="BY4596" s="230"/>
      <c r="BZ4596" s="230"/>
      <c r="CA4596" s="230"/>
      <c r="CB4596" s="230"/>
      <c r="CC4596" s="230"/>
      <c r="CD4596" s="230"/>
      <c r="CE4596" s="230"/>
      <c r="CF4596" s="230"/>
      <c r="CG4596" s="230"/>
      <c r="CH4596" s="230"/>
      <c r="CI4596" s="230"/>
      <c r="CJ4596" s="230"/>
    </row>
    <row r="4597" spans="1:88" ht="14.25" customHeight="1">
      <c r="A4597" s="413"/>
      <c r="B4597" s="230"/>
      <c r="C4597" s="231"/>
      <c r="D4597" s="224"/>
      <c r="E4597" s="224"/>
      <c r="F4597" s="224"/>
      <c r="G4597" s="224"/>
      <c r="H4597" s="224"/>
      <c r="I4597" s="232"/>
      <c r="J4597" s="224"/>
      <c r="K4597" s="224"/>
      <c r="L4597" s="224"/>
      <c r="M4597" s="233"/>
      <c r="N4597" s="224"/>
      <c r="P4597" s="224"/>
      <c r="Q4597" s="225"/>
      <c r="R4597" s="154"/>
      <c r="S4597" s="154"/>
      <c r="T4597" s="154"/>
      <c r="U4597" s="236"/>
      <c r="V4597" s="225"/>
      <c r="W4597" s="246"/>
      <c r="X4597" s="230"/>
      <c r="Y4597" s="257"/>
      <c r="Z4597" s="249"/>
      <c r="AA4597" s="249"/>
      <c r="AB4597" s="230"/>
      <c r="AC4597" s="230"/>
      <c r="AD4597" s="230"/>
      <c r="AE4597" s="251"/>
      <c r="AF4597" s="246"/>
      <c r="AG4597" s="236"/>
      <c r="AH4597" s="253"/>
      <c r="AI4597" s="230"/>
      <c r="AJ4597" s="230"/>
      <c r="AK4597" s="230"/>
      <c r="AL4597" s="230"/>
      <c r="AM4597" s="230"/>
      <c r="AN4597" s="230"/>
      <c r="AO4597" s="230"/>
      <c r="AP4597" s="230"/>
      <c r="AQ4597" s="230"/>
      <c r="AR4597" s="249"/>
      <c r="AS4597" s="230"/>
      <c r="AT4597" s="230"/>
      <c r="AU4597" s="230"/>
      <c r="AV4597" s="230"/>
      <c r="AW4597" s="230"/>
      <c r="AX4597" s="230"/>
      <c r="AY4597" s="230"/>
      <c r="AZ4597" s="230"/>
      <c r="BA4597" s="230"/>
      <c r="BB4597" s="230"/>
      <c r="BC4597" s="230"/>
      <c r="BD4597" s="230"/>
      <c r="BE4597" s="230"/>
      <c r="BF4597" s="230"/>
      <c r="BG4597" s="230"/>
      <c r="BH4597" s="230"/>
      <c r="BI4597" s="230"/>
      <c r="BJ4597" s="230"/>
      <c r="BK4597" s="230"/>
      <c r="BL4597" s="230"/>
      <c r="BM4597" s="230"/>
      <c r="BN4597" s="230"/>
      <c r="BO4597" s="230"/>
      <c r="BP4597" s="230"/>
      <c r="BQ4597" s="230"/>
      <c r="BR4597" s="230"/>
      <c r="BS4597" s="230"/>
      <c r="BT4597" s="230"/>
      <c r="BU4597" s="230"/>
      <c r="BV4597" s="230"/>
      <c r="BW4597" s="230"/>
      <c r="BX4597" s="230"/>
      <c r="BY4597" s="230"/>
      <c r="BZ4597" s="230"/>
      <c r="CA4597" s="230"/>
      <c r="CB4597" s="230"/>
      <c r="CC4597" s="230"/>
      <c r="CD4597" s="230"/>
      <c r="CE4597" s="230"/>
      <c r="CF4597" s="230"/>
      <c r="CG4597" s="230"/>
      <c r="CH4597" s="230"/>
      <c r="CI4597" s="230"/>
      <c r="CJ4597" s="230"/>
    </row>
    <row r="4598" spans="1:88" ht="14.25" customHeight="1">
      <c r="A4598" s="413"/>
      <c r="B4598" s="230"/>
      <c r="C4598" s="231"/>
      <c r="D4598" s="224"/>
      <c r="E4598" s="224"/>
      <c r="F4598" s="224"/>
      <c r="G4598" s="224"/>
      <c r="H4598" s="224"/>
      <c r="I4598" s="232"/>
      <c r="J4598" s="224"/>
      <c r="K4598" s="224"/>
      <c r="L4598" s="224"/>
      <c r="M4598" s="233"/>
      <c r="N4598" s="224"/>
      <c r="P4598" s="224"/>
      <c r="Q4598" s="225"/>
      <c r="R4598" s="154"/>
      <c r="S4598" s="154"/>
      <c r="T4598" s="154"/>
      <c r="U4598" s="236"/>
      <c r="V4598" s="225"/>
      <c r="W4598" s="246"/>
      <c r="X4598" s="230"/>
      <c r="Y4598" s="257"/>
      <c r="Z4598" s="249"/>
      <c r="AA4598" s="249"/>
      <c r="AB4598" s="230"/>
      <c r="AC4598" s="230"/>
      <c r="AD4598" s="230"/>
      <c r="AE4598" s="251"/>
      <c r="AF4598" s="246"/>
      <c r="AG4598" s="236"/>
      <c r="AH4598" s="253"/>
      <c r="AI4598" s="230"/>
      <c r="AJ4598" s="230"/>
      <c r="AK4598" s="230"/>
      <c r="AL4598" s="230"/>
      <c r="AM4598" s="230"/>
      <c r="AN4598" s="230"/>
      <c r="AO4598" s="230"/>
      <c r="AP4598" s="230"/>
      <c r="AQ4598" s="230"/>
      <c r="AR4598" s="249"/>
      <c r="AS4598" s="230"/>
      <c r="AT4598" s="230"/>
      <c r="AU4598" s="230"/>
      <c r="AV4598" s="230"/>
      <c r="AW4598" s="230"/>
      <c r="AX4598" s="230"/>
      <c r="AY4598" s="230"/>
      <c r="AZ4598" s="230"/>
      <c r="BA4598" s="230"/>
      <c r="BB4598" s="230"/>
      <c r="BC4598" s="230"/>
      <c r="BD4598" s="230"/>
      <c r="BE4598" s="230"/>
      <c r="BF4598" s="230"/>
      <c r="BG4598" s="230"/>
      <c r="BH4598" s="230"/>
      <c r="BI4598" s="230"/>
      <c r="BJ4598" s="230"/>
      <c r="BK4598" s="230"/>
      <c r="BL4598" s="230"/>
      <c r="BM4598" s="230"/>
      <c r="BN4598" s="230"/>
      <c r="BO4598" s="230"/>
      <c r="BP4598" s="230"/>
      <c r="BQ4598" s="230"/>
      <c r="BR4598" s="230"/>
      <c r="BS4598" s="230"/>
      <c r="BT4598" s="230"/>
      <c r="BU4598" s="230"/>
      <c r="BV4598" s="230"/>
      <c r="BW4598" s="230"/>
      <c r="BX4598" s="230"/>
      <c r="BY4598" s="230"/>
      <c r="BZ4598" s="230"/>
      <c r="CA4598" s="230"/>
      <c r="CB4598" s="230"/>
      <c r="CC4598" s="230"/>
      <c r="CD4598" s="230"/>
      <c r="CE4598" s="230"/>
      <c r="CF4598" s="230"/>
      <c r="CG4598" s="230"/>
      <c r="CH4598" s="230"/>
      <c r="CI4598" s="230"/>
      <c r="CJ4598" s="230"/>
    </row>
    <row r="4599" spans="1:88" ht="14.25" customHeight="1">
      <c r="A4599" s="413"/>
      <c r="B4599" s="230"/>
      <c r="C4599" s="231"/>
      <c r="D4599" s="224"/>
      <c r="E4599" s="224"/>
      <c r="F4599" s="224"/>
      <c r="G4599" s="224"/>
      <c r="H4599" s="224"/>
      <c r="I4599" s="232"/>
      <c r="J4599" s="224"/>
      <c r="K4599" s="224"/>
      <c r="L4599" s="224"/>
      <c r="M4599" s="233"/>
      <c r="N4599" s="224"/>
      <c r="P4599" s="224"/>
      <c r="Q4599" s="225"/>
      <c r="R4599" s="154"/>
      <c r="S4599" s="154"/>
      <c r="T4599" s="154"/>
      <c r="U4599" s="236"/>
      <c r="V4599" s="225"/>
      <c r="W4599" s="246"/>
      <c r="X4599" s="230"/>
      <c r="Y4599" s="257"/>
      <c r="Z4599" s="249"/>
      <c r="AA4599" s="249"/>
      <c r="AB4599" s="230"/>
      <c r="AC4599" s="230"/>
      <c r="AD4599" s="230"/>
      <c r="AE4599" s="251"/>
      <c r="AF4599" s="246"/>
      <c r="AG4599" s="236"/>
      <c r="AH4599" s="253"/>
      <c r="AI4599" s="230"/>
      <c r="AJ4599" s="230"/>
      <c r="AK4599" s="230"/>
      <c r="AL4599" s="230"/>
      <c r="AM4599" s="230"/>
      <c r="AN4599" s="230"/>
      <c r="AO4599" s="230"/>
      <c r="AP4599" s="230"/>
      <c r="AQ4599" s="230"/>
      <c r="AR4599" s="249"/>
      <c r="AS4599" s="230"/>
      <c r="AT4599" s="230"/>
      <c r="AU4599" s="230"/>
      <c r="AV4599" s="230"/>
      <c r="AW4599" s="230"/>
      <c r="AX4599" s="230"/>
      <c r="AY4599" s="230"/>
      <c r="AZ4599" s="230"/>
      <c r="BA4599" s="230"/>
      <c r="BB4599" s="230"/>
      <c r="BC4599" s="230"/>
      <c r="BD4599" s="230"/>
      <c r="BE4599" s="230"/>
      <c r="BF4599" s="230"/>
      <c r="BG4599" s="230"/>
      <c r="BH4599" s="230"/>
      <c r="BI4599" s="230"/>
      <c r="BJ4599" s="230"/>
      <c r="BK4599" s="230"/>
      <c r="BL4599" s="230"/>
      <c r="BM4599" s="230"/>
      <c r="BN4599" s="230"/>
      <c r="BO4599" s="230"/>
      <c r="BP4599" s="230"/>
      <c r="BQ4599" s="230"/>
      <c r="BR4599" s="230"/>
      <c r="BS4599" s="230"/>
      <c r="BT4599" s="230"/>
      <c r="BU4599" s="230"/>
      <c r="BV4599" s="230"/>
      <c r="BW4599" s="230"/>
      <c r="BX4599" s="230"/>
      <c r="BY4599" s="230"/>
      <c r="BZ4599" s="230"/>
      <c r="CA4599" s="230"/>
      <c r="CB4599" s="230"/>
      <c r="CC4599" s="230"/>
      <c r="CD4599" s="230"/>
      <c r="CE4599" s="230"/>
      <c r="CF4599" s="230"/>
      <c r="CG4599" s="230"/>
      <c r="CH4599" s="230"/>
      <c r="CI4599" s="230"/>
      <c r="CJ4599" s="230"/>
    </row>
    <row r="4600" spans="1:88" ht="14.25" customHeight="1">
      <c r="A4600" s="413"/>
      <c r="B4600" s="230"/>
      <c r="C4600" s="231"/>
      <c r="D4600" s="224"/>
      <c r="E4600" s="224"/>
      <c r="F4600" s="224"/>
      <c r="G4600" s="224"/>
      <c r="H4600" s="224"/>
      <c r="I4600" s="232"/>
      <c r="J4600" s="224"/>
      <c r="K4600" s="224"/>
      <c r="L4600" s="224"/>
      <c r="M4600" s="233"/>
      <c r="N4600" s="224"/>
      <c r="P4600" s="224"/>
      <c r="Q4600" s="225"/>
      <c r="R4600" s="154"/>
      <c r="S4600" s="154"/>
      <c r="T4600" s="154"/>
      <c r="U4600" s="236"/>
      <c r="V4600" s="225"/>
      <c r="W4600" s="246"/>
      <c r="X4600" s="230"/>
      <c r="Y4600" s="257"/>
      <c r="Z4600" s="249"/>
      <c r="AA4600" s="249"/>
      <c r="AB4600" s="230"/>
      <c r="AC4600" s="230"/>
      <c r="AD4600" s="230"/>
      <c r="AE4600" s="251"/>
      <c r="AF4600" s="246"/>
      <c r="AG4600" s="236"/>
      <c r="AH4600" s="253"/>
      <c r="AI4600" s="230"/>
      <c r="AJ4600" s="230"/>
      <c r="AK4600" s="230"/>
      <c r="AL4600" s="230"/>
      <c r="AM4600" s="230"/>
      <c r="AN4600" s="230"/>
      <c r="AO4600" s="230"/>
      <c r="AP4600" s="230"/>
      <c r="AQ4600" s="230"/>
      <c r="AR4600" s="249"/>
      <c r="AS4600" s="230"/>
      <c r="AT4600" s="230"/>
      <c r="AU4600" s="230"/>
      <c r="AV4600" s="230"/>
      <c r="AW4600" s="230"/>
      <c r="AX4600" s="230"/>
      <c r="AY4600" s="230"/>
      <c r="AZ4600" s="230"/>
      <c r="BA4600" s="230"/>
      <c r="BB4600" s="230"/>
      <c r="BC4600" s="230"/>
      <c r="BD4600" s="230"/>
      <c r="BE4600" s="230"/>
      <c r="BF4600" s="230"/>
      <c r="BG4600" s="230"/>
      <c r="BH4600" s="230"/>
      <c r="BI4600" s="230"/>
      <c r="BJ4600" s="230"/>
      <c r="BK4600" s="230"/>
      <c r="BL4600" s="230"/>
      <c r="BM4600" s="230"/>
      <c r="BN4600" s="230"/>
      <c r="BO4600" s="230"/>
      <c r="BP4600" s="230"/>
      <c r="BQ4600" s="230"/>
      <c r="BR4600" s="230"/>
      <c r="BS4600" s="230"/>
      <c r="BT4600" s="230"/>
      <c r="BU4600" s="230"/>
      <c r="BV4600" s="230"/>
      <c r="BW4600" s="230"/>
      <c r="BX4600" s="230"/>
      <c r="BY4600" s="230"/>
      <c r="BZ4600" s="230"/>
      <c r="CA4600" s="230"/>
      <c r="CB4600" s="230"/>
      <c r="CC4600" s="230"/>
      <c r="CD4600" s="230"/>
      <c r="CE4600" s="230"/>
      <c r="CF4600" s="230"/>
      <c r="CG4600" s="230"/>
      <c r="CH4600" s="230"/>
      <c r="CI4600" s="230"/>
      <c r="CJ4600" s="230"/>
    </row>
    <row r="4601" spans="1:88" ht="14.25" customHeight="1">
      <c r="A4601" s="413"/>
      <c r="B4601" s="230"/>
      <c r="C4601" s="231"/>
      <c r="D4601" s="224"/>
      <c r="E4601" s="224"/>
      <c r="F4601" s="224"/>
      <c r="G4601" s="224"/>
      <c r="H4601" s="224"/>
      <c r="I4601" s="232"/>
      <c r="J4601" s="224"/>
      <c r="K4601" s="224"/>
      <c r="L4601" s="224"/>
      <c r="M4601" s="233"/>
      <c r="N4601" s="224"/>
      <c r="P4601" s="224"/>
      <c r="Q4601" s="225"/>
      <c r="R4601" s="154"/>
      <c r="S4601" s="154"/>
      <c r="T4601" s="154"/>
      <c r="U4601" s="236"/>
      <c r="V4601" s="225"/>
      <c r="W4601" s="246"/>
      <c r="X4601" s="230"/>
      <c r="Y4601" s="257"/>
      <c r="Z4601" s="249"/>
      <c r="AA4601" s="249"/>
      <c r="AB4601" s="230"/>
      <c r="AC4601" s="230"/>
      <c r="AD4601" s="230"/>
      <c r="AE4601" s="251"/>
      <c r="AF4601" s="246"/>
      <c r="AG4601" s="236"/>
      <c r="AH4601" s="253"/>
      <c r="AI4601" s="230"/>
      <c r="AJ4601" s="230"/>
      <c r="AK4601" s="230"/>
      <c r="AL4601" s="230"/>
      <c r="AM4601" s="230"/>
      <c r="AN4601" s="230"/>
      <c r="AO4601" s="230"/>
      <c r="AP4601" s="230"/>
      <c r="AQ4601" s="230"/>
      <c r="AR4601" s="249"/>
      <c r="AS4601" s="230"/>
      <c r="AT4601" s="230"/>
      <c r="AU4601" s="230"/>
      <c r="AV4601" s="230"/>
      <c r="AW4601" s="230"/>
      <c r="AX4601" s="230"/>
      <c r="AY4601" s="230"/>
      <c r="AZ4601" s="230"/>
      <c r="BA4601" s="230"/>
      <c r="BB4601" s="230"/>
      <c r="BC4601" s="230"/>
      <c r="BD4601" s="230"/>
      <c r="BE4601" s="230"/>
      <c r="BF4601" s="230"/>
      <c r="BG4601" s="230"/>
      <c r="BH4601" s="230"/>
      <c r="BI4601" s="230"/>
      <c r="BJ4601" s="230"/>
      <c r="BK4601" s="230"/>
      <c r="BL4601" s="230"/>
      <c r="BM4601" s="230"/>
      <c r="BN4601" s="230"/>
      <c r="BO4601" s="230"/>
      <c r="BP4601" s="230"/>
      <c r="BQ4601" s="230"/>
      <c r="BR4601" s="230"/>
      <c r="BS4601" s="230"/>
      <c r="BT4601" s="230"/>
      <c r="BU4601" s="230"/>
      <c r="BV4601" s="230"/>
      <c r="BW4601" s="230"/>
      <c r="BX4601" s="230"/>
      <c r="BY4601" s="230"/>
      <c r="BZ4601" s="230"/>
      <c r="CA4601" s="230"/>
      <c r="CB4601" s="230"/>
      <c r="CC4601" s="230"/>
      <c r="CD4601" s="230"/>
      <c r="CE4601" s="230"/>
      <c r="CF4601" s="230"/>
      <c r="CG4601" s="230"/>
      <c r="CH4601" s="230"/>
      <c r="CI4601" s="230"/>
      <c r="CJ4601" s="230"/>
    </row>
    <row r="4602" spans="1:88" ht="14.25" customHeight="1">
      <c r="A4602" s="413"/>
      <c r="B4602" s="230"/>
      <c r="C4602" s="231"/>
      <c r="D4602" s="224"/>
      <c r="E4602" s="224"/>
      <c r="F4602" s="224"/>
      <c r="G4602" s="224"/>
      <c r="H4602" s="224"/>
      <c r="I4602" s="232"/>
      <c r="J4602" s="224"/>
      <c r="K4602" s="224"/>
      <c r="L4602" s="224"/>
      <c r="M4602" s="233"/>
      <c r="N4602" s="224"/>
      <c r="P4602" s="224"/>
      <c r="Q4602" s="225"/>
      <c r="R4602" s="154"/>
      <c r="S4602" s="154"/>
      <c r="T4602" s="154"/>
      <c r="U4602" s="236"/>
      <c r="V4602" s="225"/>
      <c r="W4602" s="246"/>
      <c r="X4602" s="230"/>
      <c r="Y4602" s="257"/>
      <c r="Z4602" s="249"/>
      <c r="AA4602" s="249"/>
      <c r="AB4602" s="230"/>
      <c r="AC4602" s="230"/>
      <c r="AD4602" s="230"/>
      <c r="AE4602" s="251"/>
      <c r="AF4602" s="246"/>
      <c r="AG4602" s="236"/>
      <c r="AH4602" s="253"/>
      <c r="AI4602" s="230"/>
      <c r="AJ4602" s="230"/>
      <c r="AK4602" s="230"/>
      <c r="AL4602" s="230"/>
      <c r="AM4602" s="230"/>
      <c r="AN4602" s="230"/>
      <c r="AO4602" s="230"/>
      <c r="AP4602" s="230"/>
      <c r="AQ4602" s="230"/>
      <c r="AR4602" s="249"/>
      <c r="AS4602" s="230"/>
      <c r="AT4602" s="230"/>
      <c r="AU4602" s="230"/>
      <c r="AV4602" s="230"/>
      <c r="AW4602" s="230"/>
      <c r="AX4602" s="230"/>
      <c r="AY4602" s="230"/>
      <c r="AZ4602" s="230"/>
      <c r="BA4602" s="230"/>
      <c r="BB4602" s="230"/>
      <c r="BC4602" s="230"/>
      <c r="BD4602" s="230"/>
      <c r="BE4602" s="230"/>
      <c r="BF4602" s="230"/>
      <c r="BG4602" s="230"/>
      <c r="BH4602" s="230"/>
      <c r="BI4602" s="230"/>
      <c r="BJ4602" s="230"/>
      <c r="BK4602" s="230"/>
      <c r="BL4602" s="230"/>
      <c r="BM4602" s="230"/>
      <c r="BN4602" s="230"/>
      <c r="BO4602" s="230"/>
      <c r="BP4602" s="230"/>
      <c r="BQ4602" s="230"/>
      <c r="BR4602" s="230"/>
      <c r="BS4602" s="230"/>
      <c r="BT4602" s="230"/>
      <c r="BU4602" s="230"/>
      <c r="BV4602" s="230"/>
      <c r="BW4602" s="230"/>
      <c r="BX4602" s="230"/>
      <c r="BY4602" s="230"/>
      <c r="BZ4602" s="230"/>
      <c r="CA4602" s="230"/>
      <c r="CB4602" s="230"/>
      <c r="CC4602" s="230"/>
      <c r="CD4602" s="230"/>
      <c r="CE4602" s="230"/>
      <c r="CF4602" s="230"/>
      <c r="CG4602" s="230"/>
      <c r="CH4602" s="230"/>
      <c r="CI4602" s="230"/>
      <c r="CJ4602" s="230"/>
    </row>
    <row r="4603" spans="1:88" ht="14.25" customHeight="1">
      <c r="A4603" s="413"/>
      <c r="B4603" s="230"/>
      <c r="C4603" s="231"/>
      <c r="D4603" s="224"/>
      <c r="E4603" s="224"/>
      <c r="F4603" s="224"/>
      <c r="G4603" s="224"/>
      <c r="H4603" s="224"/>
      <c r="I4603" s="232"/>
      <c r="J4603" s="224"/>
      <c r="K4603" s="224"/>
      <c r="L4603" s="224"/>
      <c r="M4603" s="233"/>
      <c r="N4603" s="224"/>
      <c r="P4603" s="224"/>
      <c r="Q4603" s="225"/>
      <c r="R4603" s="154"/>
      <c r="S4603" s="154"/>
      <c r="T4603" s="154"/>
      <c r="U4603" s="236"/>
      <c r="V4603" s="225"/>
      <c r="W4603" s="246"/>
      <c r="X4603" s="230"/>
      <c r="Y4603" s="257"/>
      <c r="Z4603" s="249"/>
      <c r="AA4603" s="249"/>
      <c r="AB4603" s="230"/>
      <c r="AC4603" s="230"/>
      <c r="AD4603" s="230"/>
      <c r="AE4603" s="251"/>
      <c r="AF4603" s="246"/>
      <c r="AG4603" s="236"/>
      <c r="AH4603" s="253"/>
      <c r="AI4603" s="230"/>
      <c r="AJ4603" s="230"/>
      <c r="AK4603" s="230"/>
      <c r="AL4603" s="230"/>
      <c r="AM4603" s="230"/>
      <c r="AN4603" s="230"/>
      <c r="AO4603" s="230"/>
      <c r="AP4603" s="230"/>
      <c r="AQ4603" s="230"/>
      <c r="AR4603" s="249"/>
      <c r="AS4603" s="230"/>
      <c r="AT4603" s="230"/>
      <c r="AU4603" s="230"/>
      <c r="AV4603" s="230"/>
      <c r="AW4603" s="230"/>
      <c r="AX4603" s="230"/>
      <c r="AY4603" s="230"/>
      <c r="AZ4603" s="230"/>
      <c r="BA4603" s="230"/>
      <c r="BB4603" s="230"/>
      <c r="BC4603" s="230"/>
      <c r="BD4603" s="230"/>
      <c r="BE4603" s="230"/>
      <c r="BF4603" s="230"/>
      <c r="BG4603" s="230"/>
      <c r="BH4603" s="230"/>
      <c r="BI4603" s="230"/>
      <c r="BJ4603" s="230"/>
      <c r="BK4603" s="230"/>
      <c r="BL4603" s="230"/>
      <c r="BM4603" s="230"/>
      <c r="BN4603" s="230"/>
      <c r="BO4603" s="230"/>
      <c r="BP4603" s="230"/>
      <c r="BQ4603" s="230"/>
      <c r="BR4603" s="230"/>
      <c r="BS4603" s="230"/>
      <c r="BT4603" s="230"/>
      <c r="BU4603" s="230"/>
      <c r="BV4603" s="230"/>
      <c r="BW4603" s="230"/>
      <c r="BX4603" s="230"/>
      <c r="BY4603" s="230"/>
      <c r="BZ4603" s="230"/>
      <c r="CA4603" s="230"/>
      <c r="CB4603" s="230"/>
      <c r="CC4603" s="230"/>
      <c r="CD4603" s="230"/>
      <c r="CE4603" s="230"/>
      <c r="CF4603" s="230"/>
      <c r="CG4603" s="230"/>
      <c r="CH4603" s="230"/>
      <c r="CI4603" s="230"/>
      <c r="CJ4603" s="230"/>
    </row>
    <row r="4604" spans="1:88" ht="14.25" customHeight="1">
      <c r="A4604" s="413"/>
      <c r="B4604" s="230"/>
      <c r="C4604" s="231"/>
      <c r="D4604" s="224"/>
      <c r="E4604" s="224"/>
      <c r="F4604" s="224"/>
      <c r="G4604" s="224"/>
      <c r="H4604" s="224"/>
      <c r="I4604" s="232"/>
      <c r="J4604" s="224"/>
      <c r="K4604" s="224"/>
      <c r="L4604" s="224"/>
      <c r="M4604" s="233"/>
      <c r="N4604" s="224"/>
      <c r="P4604" s="224"/>
      <c r="Q4604" s="225"/>
      <c r="R4604" s="154"/>
      <c r="S4604" s="154"/>
      <c r="T4604" s="154"/>
      <c r="U4604" s="236"/>
      <c r="V4604" s="225"/>
      <c r="W4604" s="246"/>
      <c r="X4604" s="230"/>
      <c r="Y4604" s="257"/>
      <c r="Z4604" s="249"/>
      <c r="AA4604" s="249"/>
      <c r="AB4604" s="230"/>
      <c r="AC4604" s="230"/>
      <c r="AD4604" s="230"/>
      <c r="AE4604" s="251"/>
      <c r="AF4604" s="246"/>
      <c r="AG4604" s="236"/>
      <c r="AH4604" s="253"/>
      <c r="AI4604" s="230"/>
      <c r="AJ4604" s="230"/>
      <c r="AK4604" s="230"/>
      <c r="AL4604" s="230"/>
      <c r="AM4604" s="230"/>
      <c r="AN4604" s="230"/>
      <c r="AO4604" s="230"/>
      <c r="AP4604" s="230"/>
      <c r="AQ4604" s="230"/>
      <c r="AR4604" s="249"/>
      <c r="AS4604" s="230"/>
      <c r="AT4604" s="230"/>
      <c r="AU4604" s="230"/>
      <c r="AV4604" s="230"/>
      <c r="AW4604" s="230"/>
      <c r="AX4604" s="230"/>
      <c r="AY4604" s="230"/>
      <c r="AZ4604" s="230"/>
      <c r="BA4604" s="230"/>
      <c r="BB4604" s="230"/>
      <c r="BC4604" s="230"/>
      <c r="BD4604" s="230"/>
      <c r="BE4604" s="230"/>
      <c r="BF4604" s="230"/>
      <c r="BG4604" s="230"/>
      <c r="BH4604" s="230"/>
      <c r="BI4604" s="230"/>
      <c r="BJ4604" s="230"/>
      <c r="BK4604" s="230"/>
      <c r="BL4604" s="230"/>
      <c r="BM4604" s="230"/>
      <c r="BN4604" s="230"/>
      <c r="BO4604" s="230"/>
      <c r="BP4604" s="230"/>
      <c r="BQ4604" s="230"/>
      <c r="BR4604" s="230"/>
      <c r="BS4604" s="230"/>
      <c r="BT4604" s="230"/>
      <c r="BU4604" s="230"/>
      <c r="BV4604" s="230"/>
      <c r="BW4604" s="230"/>
      <c r="BX4604" s="230"/>
      <c r="BY4604" s="230"/>
      <c r="BZ4604" s="230"/>
      <c r="CA4604" s="230"/>
      <c r="CB4604" s="230"/>
      <c r="CC4604" s="230"/>
      <c r="CD4604" s="230"/>
      <c r="CE4604" s="230"/>
      <c r="CF4604" s="230"/>
      <c r="CG4604" s="230"/>
      <c r="CH4604" s="230"/>
      <c r="CI4604" s="230"/>
      <c r="CJ4604" s="230"/>
    </row>
    <row r="4605" spans="1:88" ht="14.25" customHeight="1">
      <c r="A4605" s="413"/>
      <c r="B4605" s="230"/>
      <c r="C4605" s="231"/>
      <c r="D4605" s="224"/>
      <c r="E4605" s="224"/>
      <c r="F4605" s="224"/>
      <c r="G4605" s="224"/>
      <c r="H4605" s="224"/>
      <c r="I4605" s="232"/>
      <c r="J4605" s="224"/>
      <c r="K4605" s="224"/>
      <c r="L4605" s="224"/>
      <c r="M4605" s="233"/>
      <c r="N4605" s="224"/>
      <c r="P4605" s="224"/>
      <c r="Q4605" s="225"/>
      <c r="R4605" s="154"/>
      <c r="S4605" s="154"/>
      <c r="T4605" s="154"/>
      <c r="U4605" s="236"/>
      <c r="V4605" s="225"/>
      <c r="W4605" s="246"/>
      <c r="X4605" s="230"/>
      <c r="Y4605" s="257"/>
      <c r="Z4605" s="249"/>
      <c r="AA4605" s="249"/>
      <c r="AB4605" s="230"/>
      <c r="AC4605" s="230"/>
      <c r="AD4605" s="230"/>
      <c r="AE4605" s="251"/>
      <c r="AF4605" s="246"/>
      <c r="AG4605" s="236"/>
      <c r="AH4605" s="253"/>
      <c r="AI4605" s="230"/>
      <c r="AJ4605" s="230"/>
      <c r="AK4605" s="230"/>
      <c r="AL4605" s="230"/>
      <c r="AM4605" s="230"/>
      <c r="AN4605" s="230"/>
      <c r="AO4605" s="230"/>
      <c r="AP4605" s="230"/>
      <c r="AQ4605" s="230"/>
      <c r="AR4605" s="249"/>
      <c r="AS4605" s="230"/>
      <c r="AT4605" s="230"/>
      <c r="AU4605" s="230"/>
      <c r="AV4605" s="230"/>
      <c r="AW4605" s="230"/>
      <c r="AX4605" s="230"/>
      <c r="AY4605" s="230"/>
      <c r="AZ4605" s="230"/>
      <c r="BA4605" s="230"/>
      <c r="BB4605" s="230"/>
      <c r="BC4605" s="230"/>
      <c r="BD4605" s="230"/>
      <c r="BE4605" s="230"/>
      <c r="BF4605" s="230"/>
      <c r="BG4605" s="230"/>
      <c r="BH4605" s="230"/>
      <c r="BI4605" s="230"/>
      <c r="BJ4605" s="230"/>
      <c r="BK4605" s="230"/>
      <c r="BL4605" s="230"/>
      <c r="BM4605" s="230"/>
      <c r="BN4605" s="230"/>
      <c r="BO4605" s="230"/>
      <c r="BP4605" s="230"/>
      <c r="BQ4605" s="230"/>
      <c r="BR4605" s="230"/>
      <c r="BS4605" s="230"/>
      <c r="BT4605" s="230"/>
      <c r="BU4605" s="230"/>
      <c r="BV4605" s="230"/>
      <c r="BW4605" s="230"/>
      <c r="BX4605" s="230"/>
      <c r="BY4605" s="230"/>
      <c r="BZ4605" s="230"/>
      <c r="CA4605" s="230"/>
      <c r="CB4605" s="230"/>
      <c r="CC4605" s="230"/>
      <c r="CD4605" s="230"/>
      <c r="CE4605" s="230"/>
      <c r="CF4605" s="230"/>
      <c r="CG4605" s="230"/>
      <c r="CH4605" s="230"/>
      <c r="CI4605" s="230"/>
      <c r="CJ4605" s="230"/>
    </row>
    <row r="4606" spans="1:88" ht="14.25" customHeight="1">
      <c r="A4606" s="413"/>
      <c r="B4606" s="230"/>
      <c r="C4606" s="231"/>
      <c r="D4606" s="224"/>
      <c r="E4606" s="224"/>
      <c r="F4606" s="224"/>
      <c r="G4606" s="224"/>
      <c r="H4606" s="224"/>
      <c r="I4606" s="232"/>
      <c r="J4606" s="224"/>
      <c r="K4606" s="224"/>
      <c r="L4606" s="224"/>
      <c r="M4606" s="233"/>
      <c r="N4606" s="224"/>
      <c r="P4606" s="224"/>
      <c r="Q4606" s="225"/>
      <c r="R4606" s="154"/>
      <c r="S4606" s="154"/>
      <c r="T4606" s="154"/>
      <c r="U4606" s="236"/>
      <c r="V4606" s="225"/>
      <c r="W4606" s="246"/>
      <c r="X4606" s="230"/>
      <c r="Y4606" s="257"/>
      <c r="Z4606" s="249"/>
      <c r="AA4606" s="249"/>
      <c r="AB4606" s="230"/>
      <c r="AC4606" s="230"/>
      <c r="AD4606" s="230"/>
      <c r="AE4606" s="251"/>
      <c r="AF4606" s="246"/>
      <c r="AG4606" s="236"/>
      <c r="AH4606" s="253"/>
      <c r="AI4606" s="230"/>
      <c r="AJ4606" s="230"/>
      <c r="AK4606" s="230"/>
      <c r="AL4606" s="230"/>
      <c r="AM4606" s="230"/>
      <c r="AN4606" s="230"/>
      <c r="AO4606" s="230"/>
      <c r="AP4606" s="230"/>
      <c r="AQ4606" s="230"/>
      <c r="AR4606" s="249"/>
      <c r="AS4606" s="230"/>
      <c r="AT4606" s="230"/>
      <c r="AU4606" s="230"/>
      <c r="AV4606" s="230"/>
      <c r="AW4606" s="230"/>
      <c r="AX4606" s="230"/>
      <c r="AY4606" s="230"/>
      <c r="AZ4606" s="230"/>
      <c r="BA4606" s="230"/>
      <c r="BB4606" s="230"/>
      <c r="BC4606" s="230"/>
      <c r="BD4606" s="230"/>
      <c r="BE4606" s="230"/>
      <c r="BF4606" s="230"/>
      <c r="BG4606" s="230"/>
      <c r="BH4606" s="230"/>
      <c r="BI4606" s="230"/>
      <c r="BJ4606" s="230"/>
      <c r="BK4606" s="230"/>
      <c r="BL4606" s="230"/>
      <c r="BM4606" s="230"/>
      <c r="BN4606" s="230"/>
      <c r="BO4606" s="230"/>
      <c r="BP4606" s="230"/>
      <c r="BQ4606" s="230"/>
      <c r="BR4606" s="230"/>
      <c r="BS4606" s="230"/>
      <c r="BT4606" s="230"/>
      <c r="BU4606" s="230"/>
      <c r="BV4606" s="230"/>
      <c r="BW4606" s="230"/>
      <c r="BX4606" s="230"/>
      <c r="BY4606" s="230"/>
      <c r="BZ4606" s="230"/>
      <c r="CA4606" s="230"/>
      <c r="CB4606" s="230"/>
      <c r="CC4606" s="230"/>
      <c r="CD4606" s="230"/>
      <c r="CE4606" s="230"/>
      <c r="CF4606" s="230"/>
      <c r="CG4606" s="230"/>
      <c r="CH4606" s="230"/>
      <c r="CI4606" s="230"/>
      <c r="CJ4606" s="230"/>
    </row>
    <row r="4607" spans="1:88" ht="14.25" customHeight="1">
      <c r="A4607" s="413"/>
      <c r="B4607" s="230"/>
      <c r="C4607" s="231"/>
      <c r="D4607" s="224"/>
      <c r="E4607" s="224"/>
      <c r="F4607" s="224"/>
      <c r="G4607" s="224"/>
      <c r="H4607" s="224"/>
      <c r="I4607" s="232"/>
      <c r="J4607" s="224"/>
      <c r="K4607" s="224"/>
      <c r="L4607" s="224"/>
      <c r="M4607" s="233"/>
      <c r="N4607" s="224"/>
      <c r="P4607" s="224"/>
      <c r="Q4607" s="225"/>
      <c r="R4607" s="154"/>
      <c r="S4607" s="154"/>
      <c r="T4607" s="154"/>
      <c r="U4607" s="236"/>
      <c r="V4607" s="225"/>
      <c r="W4607" s="246"/>
      <c r="X4607" s="230"/>
      <c r="Y4607" s="257"/>
      <c r="Z4607" s="249"/>
      <c r="AA4607" s="249"/>
      <c r="AB4607" s="230"/>
      <c r="AC4607" s="230"/>
      <c r="AD4607" s="230"/>
      <c r="AE4607" s="251"/>
      <c r="AF4607" s="246"/>
      <c r="AG4607" s="236"/>
      <c r="AH4607" s="253"/>
      <c r="AI4607" s="230"/>
      <c r="AJ4607" s="230"/>
      <c r="AK4607" s="230"/>
      <c r="AL4607" s="230"/>
      <c r="AM4607" s="230"/>
      <c r="AN4607" s="230"/>
      <c r="AO4607" s="230"/>
      <c r="AP4607" s="230"/>
      <c r="AQ4607" s="230"/>
      <c r="AR4607" s="249"/>
      <c r="AS4607" s="230"/>
      <c r="AT4607" s="230"/>
      <c r="AU4607" s="230"/>
      <c r="AV4607" s="230"/>
      <c r="AW4607" s="230"/>
      <c r="AX4607" s="230"/>
      <c r="AY4607" s="230"/>
      <c r="AZ4607" s="230"/>
      <c r="BA4607" s="230"/>
      <c r="BB4607" s="230"/>
      <c r="BC4607" s="230"/>
      <c r="BD4607" s="230"/>
      <c r="BE4607" s="230"/>
      <c r="BF4607" s="230"/>
      <c r="BG4607" s="230"/>
      <c r="BH4607" s="230"/>
      <c r="BI4607" s="230"/>
      <c r="BJ4607" s="230"/>
      <c r="BK4607" s="230"/>
      <c r="BL4607" s="230"/>
      <c r="BM4607" s="230"/>
      <c r="BN4607" s="230"/>
      <c r="BO4607" s="230"/>
      <c r="BP4607" s="230"/>
      <c r="BQ4607" s="230"/>
      <c r="BR4607" s="230"/>
      <c r="BS4607" s="230"/>
      <c r="BT4607" s="230"/>
      <c r="BU4607" s="230"/>
      <c r="BV4607" s="230"/>
      <c r="BW4607" s="230"/>
      <c r="BX4607" s="230"/>
      <c r="BY4607" s="230"/>
      <c r="BZ4607" s="230"/>
      <c r="CA4607" s="230"/>
      <c r="CB4607" s="230"/>
      <c r="CC4607" s="230"/>
      <c r="CD4607" s="230"/>
      <c r="CE4607" s="230"/>
      <c r="CF4607" s="230"/>
      <c r="CG4607" s="230"/>
      <c r="CH4607" s="230"/>
      <c r="CI4607" s="230"/>
      <c r="CJ4607" s="230"/>
    </row>
    <row r="4608" spans="1:88" ht="14.25" customHeight="1">
      <c r="A4608" s="413"/>
      <c r="B4608" s="230"/>
      <c r="C4608" s="231"/>
      <c r="D4608" s="224"/>
      <c r="E4608" s="224"/>
      <c r="F4608" s="224"/>
      <c r="G4608" s="224"/>
      <c r="H4608" s="224"/>
      <c r="I4608" s="232"/>
      <c r="J4608" s="224"/>
      <c r="K4608" s="224"/>
      <c r="L4608" s="224"/>
      <c r="M4608" s="233"/>
      <c r="N4608" s="224"/>
      <c r="P4608" s="224"/>
      <c r="Q4608" s="225"/>
      <c r="R4608" s="154"/>
      <c r="S4608" s="154"/>
      <c r="T4608" s="154"/>
      <c r="U4608" s="236"/>
      <c r="V4608" s="225"/>
      <c r="W4608" s="246"/>
      <c r="X4608" s="230"/>
      <c r="Y4608" s="257"/>
      <c r="Z4608" s="249"/>
      <c r="AA4608" s="249"/>
      <c r="AB4608" s="230"/>
      <c r="AC4608" s="230"/>
      <c r="AD4608" s="230"/>
      <c r="AE4608" s="251"/>
      <c r="AF4608" s="246"/>
      <c r="AG4608" s="236"/>
      <c r="AH4608" s="253"/>
      <c r="AI4608" s="230"/>
      <c r="AJ4608" s="230"/>
      <c r="AK4608" s="230"/>
      <c r="AL4608" s="230"/>
      <c r="AM4608" s="230"/>
      <c r="AN4608" s="230"/>
      <c r="AO4608" s="230"/>
      <c r="AP4608" s="230"/>
      <c r="AQ4608" s="230"/>
      <c r="AR4608" s="249"/>
      <c r="AS4608" s="230"/>
      <c r="AT4608" s="230"/>
      <c r="AU4608" s="230"/>
      <c r="AV4608" s="230"/>
      <c r="AW4608" s="230"/>
      <c r="AX4608" s="230"/>
      <c r="AY4608" s="230"/>
      <c r="AZ4608" s="230"/>
      <c r="BA4608" s="230"/>
      <c r="BB4608" s="230"/>
      <c r="BC4608" s="230"/>
      <c r="BD4608" s="230"/>
      <c r="BE4608" s="230"/>
      <c r="BF4608" s="230"/>
      <c r="BG4608" s="230"/>
      <c r="BH4608" s="230"/>
      <c r="BI4608" s="230"/>
      <c r="BJ4608" s="230"/>
      <c r="BK4608" s="230"/>
      <c r="BL4608" s="230"/>
      <c r="BM4608" s="230"/>
      <c r="BN4608" s="230"/>
      <c r="BO4608" s="230"/>
      <c r="BP4608" s="230"/>
      <c r="BQ4608" s="230"/>
      <c r="BR4608" s="230"/>
      <c r="BS4608" s="230"/>
      <c r="BT4608" s="230"/>
      <c r="BU4608" s="230"/>
      <c r="BV4608" s="230"/>
      <c r="BW4608" s="230"/>
      <c r="BX4608" s="230"/>
      <c r="BY4608" s="230"/>
      <c r="BZ4608" s="230"/>
      <c r="CA4608" s="230"/>
      <c r="CB4608" s="230"/>
      <c r="CC4608" s="230"/>
      <c r="CD4608" s="230"/>
      <c r="CE4608" s="230"/>
      <c r="CF4608" s="230"/>
      <c r="CG4608" s="230"/>
      <c r="CH4608" s="230"/>
      <c r="CI4608" s="230"/>
      <c r="CJ4608" s="230"/>
    </row>
    <row r="4609" spans="1:88" ht="14.25" customHeight="1">
      <c r="A4609" s="413"/>
      <c r="B4609" s="230"/>
      <c r="C4609" s="231"/>
      <c r="D4609" s="224"/>
      <c r="E4609" s="224"/>
      <c r="F4609" s="224"/>
      <c r="G4609" s="224"/>
      <c r="H4609" s="224"/>
      <c r="I4609" s="232"/>
      <c r="J4609" s="224"/>
      <c r="K4609" s="224"/>
      <c r="L4609" s="224"/>
      <c r="M4609" s="233"/>
      <c r="N4609" s="224"/>
      <c r="P4609" s="224"/>
      <c r="Q4609" s="225"/>
      <c r="R4609" s="154"/>
      <c r="S4609" s="154"/>
      <c r="T4609" s="154"/>
      <c r="U4609" s="236"/>
      <c r="V4609" s="225"/>
      <c r="W4609" s="246"/>
      <c r="X4609" s="230"/>
      <c r="Y4609" s="257"/>
      <c r="Z4609" s="249"/>
      <c r="AA4609" s="249"/>
      <c r="AB4609" s="230"/>
      <c r="AC4609" s="230"/>
      <c r="AD4609" s="230"/>
      <c r="AE4609" s="251"/>
      <c r="AF4609" s="246"/>
      <c r="AG4609" s="236"/>
      <c r="AH4609" s="253"/>
      <c r="AI4609" s="230"/>
      <c r="AJ4609" s="230"/>
      <c r="AK4609" s="230"/>
      <c r="AL4609" s="230"/>
      <c r="AM4609" s="230"/>
      <c r="AN4609" s="230"/>
      <c r="AO4609" s="230"/>
      <c r="AP4609" s="230"/>
      <c r="AQ4609" s="230"/>
      <c r="AR4609" s="249"/>
      <c r="AS4609" s="230"/>
      <c r="AT4609" s="230"/>
      <c r="AU4609" s="230"/>
      <c r="AV4609" s="230"/>
      <c r="AW4609" s="230"/>
      <c r="AX4609" s="230"/>
      <c r="AY4609" s="230"/>
      <c r="AZ4609" s="230"/>
      <c r="BA4609" s="230"/>
      <c r="BB4609" s="230"/>
      <c r="BC4609" s="230"/>
      <c r="BD4609" s="230"/>
      <c r="BE4609" s="230"/>
      <c r="BF4609" s="230"/>
      <c r="BG4609" s="230"/>
      <c r="BH4609" s="230"/>
      <c r="BI4609" s="230"/>
      <c r="BJ4609" s="230"/>
      <c r="BK4609" s="230"/>
      <c r="BL4609" s="230"/>
      <c r="BM4609" s="230"/>
      <c r="BN4609" s="230"/>
      <c r="BO4609" s="230"/>
      <c r="BP4609" s="230"/>
      <c r="BQ4609" s="230"/>
      <c r="BR4609" s="230"/>
      <c r="BS4609" s="230"/>
      <c r="BT4609" s="230"/>
      <c r="BU4609" s="230"/>
      <c r="BV4609" s="230"/>
      <c r="BW4609" s="230"/>
      <c r="BX4609" s="230"/>
      <c r="BY4609" s="230"/>
      <c r="BZ4609" s="230"/>
      <c r="CA4609" s="230"/>
      <c r="CB4609" s="230"/>
      <c r="CC4609" s="230"/>
      <c r="CD4609" s="230"/>
      <c r="CE4609" s="230"/>
      <c r="CF4609" s="230"/>
      <c r="CG4609" s="230"/>
      <c r="CH4609" s="230"/>
      <c r="CI4609" s="230"/>
      <c r="CJ4609" s="230"/>
    </row>
    <row r="4610" spans="1:88" ht="14.25" customHeight="1">
      <c r="A4610" s="413"/>
      <c r="B4610" s="230"/>
      <c r="C4610" s="231"/>
      <c r="D4610" s="224"/>
      <c r="E4610" s="224"/>
      <c r="F4610" s="224"/>
      <c r="G4610" s="224"/>
      <c r="H4610" s="224"/>
      <c r="I4610" s="232"/>
      <c r="J4610" s="224"/>
      <c r="K4610" s="224"/>
      <c r="L4610" s="224"/>
      <c r="M4610" s="233"/>
      <c r="N4610" s="224"/>
      <c r="P4610" s="224"/>
      <c r="Q4610" s="225"/>
      <c r="R4610" s="154"/>
      <c r="S4610" s="154"/>
      <c r="T4610" s="154"/>
      <c r="U4610" s="236"/>
      <c r="V4610" s="225"/>
      <c r="W4610" s="246"/>
      <c r="X4610" s="230"/>
      <c r="Y4610" s="257"/>
      <c r="Z4610" s="249"/>
      <c r="AA4610" s="249"/>
      <c r="AB4610" s="230"/>
      <c r="AC4610" s="230"/>
      <c r="AD4610" s="230"/>
      <c r="AE4610" s="251"/>
      <c r="AF4610" s="246"/>
      <c r="AG4610" s="236"/>
      <c r="AH4610" s="253"/>
      <c r="AI4610" s="230"/>
      <c r="AJ4610" s="230"/>
      <c r="AK4610" s="230"/>
      <c r="AL4610" s="230"/>
      <c r="AM4610" s="230"/>
      <c r="AN4610" s="230"/>
      <c r="AO4610" s="230"/>
      <c r="AP4610" s="230"/>
      <c r="AQ4610" s="230"/>
      <c r="AR4610" s="249"/>
      <c r="AS4610" s="230"/>
      <c r="AT4610" s="230"/>
      <c r="AU4610" s="230"/>
      <c r="AV4610" s="230"/>
      <c r="AW4610" s="230"/>
      <c r="AX4610" s="230"/>
      <c r="AY4610" s="230"/>
      <c r="AZ4610" s="230"/>
      <c r="BA4610" s="230"/>
      <c r="BB4610" s="230"/>
      <c r="BC4610" s="230"/>
      <c r="BD4610" s="230"/>
      <c r="BE4610" s="230"/>
      <c r="BF4610" s="230"/>
      <c r="BG4610" s="230"/>
      <c r="BH4610" s="230"/>
      <c r="BI4610" s="230"/>
      <c r="BJ4610" s="230"/>
      <c r="BK4610" s="230"/>
      <c r="BL4610" s="230"/>
      <c r="BM4610" s="230"/>
      <c r="BN4610" s="230"/>
      <c r="BO4610" s="230"/>
      <c r="BP4610" s="230"/>
      <c r="BQ4610" s="230"/>
      <c r="BR4610" s="230"/>
      <c r="BS4610" s="230"/>
      <c r="BT4610" s="230"/>
      <c r="BU4610" s="230"/>
      <c r="BV4610" s="230"/>
      <c r="BW4610" s="230"/>
      <c r="BX4610" s="230"/>
      <c r="BY4610" s="230"/>
      <c r="BZ4610" s="230"/>
      <c r="CA4610" s="230"/>
      <c r="CB4610" s="230"/>
      <c r="CC4610" s="230"/>
      <c r="CD4610" s="230"/>
      <c r="CE4610" s="230"/>
      <c r="CF4610" s="230"/>
      <c r="CG4610" s="230"/>
      <c r="CH4610" s="230"/>
      <c r="CI4610" s="230"/>
      <c r="CJ4610" s="230"/>
    </row>
    <row r="4611" spans="1:88" ht="14.25" customHeight="1">
      <c r="A4611" s="413"/>
      <c r="B4611" s="230"/>
      <c r="C4611" s="231"/>
      <c r="D4611" s="224"/>
      <c r="E4611" s="224"/>
      <c r="F4611" s="224"/>
      <c r="G4611" s="224"/>
      <c r="H4611" s="224"/>
      <c r="I4611" s="232"/>
      <c r="J4611" s="224"/>
      <c r="K4611" s="224"/>
      <c r="L4611" s="224"/>
      <c r="M4611" s="233"/>
      <c r="N4611" s="224"/>
      <c r="P4611" s="224"/>
      <c r="Q4611" s="225"/>
      <c r="R4611" s="154"/>
      <c r="S4611" s="154"/>
      <c r="T4611" s="154"/>
      <c r="U4611" s="236"/>
      <c r="V4611" s="225"/>
      <c r="W4611" s="246"/>
      <c r="X4611" s="230"/>
      <c r="Y4611" s="257"/>
      <c r="Z4611" s="249"/>
      <c r="AA4611" s="249"/>
      <c r="AB4611" s="230"/>
      <c r="AC4611" s="230"/>
      <c r="AD4611" s="230"/>
      <c r="AE4611" s="251"/>
      <c r="AF4611" s="246"/>
      <c r="AG4611" s="236"/>
      <c r="AH4611" s="253"/>
      <c r="AI4611" s="230"/>
      <c r="AJ4611" s="230"/>
      <c r="AK4611" s="230"/>
      <c r="AL4611" s="230"/>
      <c r="AM4611" s="230"/>
      <c r="AN4611" s="230"/>
      <c r="AO4611" s="230"/>
      <c r="AP4611" s="230"/>
      <c r="AQ4611" s="230"/>
      <c r="AR4611" s="249"/>
      <c r="AS4611" s="230"/>
      <c r="AT4611" s="230"/>
      <c r="AU4611" s="230"/>
      <c r="AV4611" s="230"/>
      <c r="AW4611" s="230"/>
      <c r="AX4611" s="230"/>
      <c r="AY4611" s="230"/>
      <c r="AZ4611" s="230"/>
      <c r="BA4611" s="230"/>
      <c r="BB4611" s="230"/>
      <c r="BC4611" s="230"/>
      <c r="BD4611" s="230"/>
      <c r="BE4611" s="230"/>
      <c r="BF4611" s="230"/>
      <c r="BG4611" s="230"/>
      <c r="BH4611" s="230"/>
      <c r="BI4611" s="230"/>
      <c r="BJ4611" s="230"/>
      <c r="BK4611" s="230"/>
      <c r="BL4611" s="230"/>
      <c r="BM4611" s="230"/>
      <c r="BN4611" s="230"/>
      <c r="BO4611" s="230"/>
      <c r="BP4611" s="230"/>
      <c r="BQ4611" s="230"/>
      <c r="BR4611" s="230"/>
      <c r="BS4611" s="230"/>
      <c r="BT4611" s="230"/>
      <c r="BU4611" s="230"/>
      <c r="BV4611" s="230"/>
      <c r="BW4611" s="230"/>
      <c r="BX4611" s="230"/>
      <c r="BY4611" s="230"/>
      <c r="BZ4611" s="230"/>
      <c r="CA4611" s="230"/>
      <c r="CB4611" s="230"/>
      <c r="CC4611" s="230"/>
      <c r="CD4611" s="230"/>
      <c r="CE4611" s="230"/>
      <c r="CF4611" s="230"/>
      <c r="CG4611" s="230"/>
      <c r="CH4611" s="230"/>
      <c r="CI4611" s="230"/>
      <c r="CJ4611" s="230"/>
    </row>
    <row r="4612" spans="1:88" ht="14.25" customHeight="1">
      <c r="A4612" s="413"/>
      <c r="B4612" s="230"/>
      <c r="C4612" s="231"/>
      <c r="D4612" s="224"/>
      <c r="E4612" s="224"/>
      <c r="F4612" s="224"/>
      <c r="G4612" s="224"/>
      <c r="H4612" s="224"/>
      <c r="I4612" s="232"/>
      <c r="J4612" s="224"/>
      <c r="K4612" s="224"/>
      <c r="L4612" s="224"/>
      <c r="M4612" s="233"/>
      <c r="N4612" s="224"/>
      <c r="P4612" s="224"/>
      <c r="Q4612" s="225"/>
      <c r="R4612" s="154"/>
      <c r="S4612" s="154"/>
      <c r="T4612" s="154"/>
      <c r="U4612" s="236"/>
      <c r="V4612" s="225"/>
      <c r="W4612" s="246"/>
      <c r="X4612" s="230"/>
      <c r="Y4612" s="257"/>
      <c r="Z4612" s="249"/>
      <c r="AA4612" s="249"/>
      <c r="AB4612" s="230"/>
      <c r="AC4612" s="230"/>
      <c r="AD4612" s="230"/>
      <c r="AE4612" s="251"/>
      <c r="AF4612" s="246"/>
      <c r="AG4612" s="236"/>
      <c r="AH4612" s="253"/>
      <c r="AI4612" s="230"/>
      <c r="AJ4612" s="230"/>
      <c r="AK4612" s="230"/>
      <c r="AL4612" s="230"/>
      <c r="AM4612" s="230"/>
      <c r="AN4612" s="230"/>
      <c r="AO4612" s="230"/>
      <c r="AP4612" s="230"/>
      <c r="AQ4612" s="230"/>
      <c r="AR4612" s="249"/>
      <c r="AS4612" s="230"/>
      <c r="AT4612" s="230"/>
      <c r="AU4612" s="230"/>
      <c r="AV4612" s="230"/>
      <c r="AW4612" s="230"/>
      <c r="AX4612" s="230"/>
      <c r="AY4612" s="230"/>
      <c r="AZ4612" s="230"/>
      <c r="BA4612" s="230"/>
      <c r="BB4612" s="230"/>
      <c r="BC4612" s="230"/>
      <c r="BD4612" s="230"/>
      <c r="BE4612" s="230"/>
      <c r="BF4612" s="230"/>
      <c r="BG4612" s="230"/>
      <c r="BH4612" s="230"/>
      <c r="BI4612" s="230"/>
      <c r="BJ4612" s="230"/>
      <c r="BK4612" s="230"/>
      <c r="BL4612" s="230"/>
      <c r="BM4612" s="230"/>
      <c r="BN4612" s="230"/>
      <c r="BO4612" s="230"/>
      <c r="BP4612" s="230"/>
      <c r="BQ4612" s="230"/>
      <c r="BR4612" s="230"/>
      <c r="BS4612" s="230"/>
      <c r="BT4612" s="230"/>
      <c r="BU4612" s="230"/>
      <c r="BV4612" s="230"/>
      <c r="BW4612" s="230"/>
      <c r="BX4612" s="230"/>
      <c r="BY4612" s="230"/>
      <c r="BZ4612" s="230"/>
      <c r="CA4612" s="230"/>
      <c r="CB4612" s="230"/>
      <c r="CC4612" s="230"/>
      <c r="CD4612" s="230"/>
      <c r="CE4612" s="230"/>
      <c r="CF4612" s="230"/>
      <c r="CG4612" s="230"/>
      <c r="CH4612" s="230"/>
      <c r="CI4612" s="230"/>
      <c r="CJ4612" s="230"/>
    </row>
    <row r="4613" spans="1:88" ht="14.25" customHeight="1">
      <c r="A4613" s="413"/>
      <c r="B4613" s="230"/>
      <c r="C4613" s="231"/>
      <c r="D4613" s="224"/>
      <c r="E4613" s="224"/>
      <c r="F4613" s="224"/>
      <c r="G4613" s="224"/>
      <c r="H4613" s="224"/>
      <c r="I4613" s="232"/>
      <c r="J4613" s="224"/>
      <c r="K4613" s="224"/>
      <c r="L4613" s="224"/>
      <c r="M4613" s="233"/>
      <c r="N4613" s="224"/>
      <c r="P4613" s="224"/>
      <c r="Q4613" s="225"/>
      <c r="R4613" s="154"/>
      <c r="S4613" s="154"/>
      <c r="T4613" s="154"/>
      <c r="U4613" s="236"/>
      <c r="V4613" s="225"/>
      <c r="W4613" s="246"/>
      <c r="X4613" s="230"/>
      <c r="Y4613" s="257"/>
      <c r="Z4613" s="249"/>
      <c r="AA4613" s="249"/>
      <c r="AB4613" s="230"/>
      <c r="AC4613" s="230"/>
      <c r="AD4613" s="230"/>
      <c r="AE4613" s="251"/>
      <c r="AF4613" s="246"/>
      <c r="AG4613" s="236"/>
      <c r="AH4613" s="253"/>
      <c r="AI4613" s="230"/>
      <c r="AJ4613" s="230"/>
      <c r="AK4613" s="230"/>
      <c r="AL4613" s="230"/>
      <c r="AM4613" s="230"/>
      <c r="AN4613" s="230"/>
      <c r="AO4613" s="230"/>
      <c r="AP4613" s="230"/>
      <c r="AQ4613" s="230"/>
      <c r="AR4613" s="249"/>
      <c r="AS4613" s="230"/>
      <c r="AT4613" s="230"/>
      <c r="AU4613" s="230"/>
      <c r="AV4613" s="230"/>
      <c r="AW4613" s="230"/>
      <c r="AX4613" s="230"/>
      <c r="AY4613" s="230"/>
      <c r="AZ4613" s="230"/>
      <c r="BA4613" s="230"/>
      <c r="BB4613" s="230"/>
      <c r="BC4613" s="230"/>
      <c r="BD4613" s="230"/>
      <c r="BE4613" s="230"/>
      <c r="BF4613" s="230"/>
      <c r="BG4613" s="230"/>
      <c r="BH4613" s="230"/>
      <c r="BI4613" s="230"/>
      <c r="BJ4613" s="230"/>
      <c r="BK4613" s="230"/>
      <c r="BL4613" s="230"/>
      <c r="BM4613" s="230"/>
      <c r="BN4613" s="230"/>
      <c r="BO4613" s="230"/>
      <c r="BP4613" s="230"/>
      <c r="BQ4613" s="230"/>
      <c r="BR4613" s="230"/>
      <c r="BS4613" s="230"/>
      <c r="BT4613" s="230"/>
      <c r="BU4613" s="230"/>
      <c r="BV4613" s="230"/>
      <c r="BW4613" s="230"/>
      <c r="BX4613" s="230"/>
      <c r="BY4613" s="230"/>
      <c r="BZ4613" s="230"/>
      <c r="CA4613" s="230"/>
      <c r="CB4613" s="230"/>
      <c r="CC4613" s="230"/>
      <c r="CD4613" s="230"/>
      <c r="CE4613" s="230"/>
      <c r="CF4613" s="230"/>
      <c r="CG4613" s="230"/>
      <c r="CH4613" s="230"/>
      <c r="CI4613" s="230"/>
      <c r="CJ4613" s="230"/>
    </row>
    <row r="4614" spans="1:88" ht="14.25" customHeight="1">
      <c r="A4614" s="413"/>
      <c r="B4614" s="230"/>
      <c r="C4614" s="231"/>
      <c r="D4614" s="224"/>
      <c r="E4614" s="224"/>
      <c r="F4614" s="224"/>
      <c r="G4614" s="224"/>
      <c r="H4614" s="224"/>
      <c r="I4614" s="232"/>
      <c r="J4614" s="224"/>
      <c r="K4614" s="224"/>
      <c r="L4614" s="224"/>
      <c r="M4614" s="233"/>
      <c r="N4614" s="224"/>
      <c r="P4614" s="224"/>
      <c r="Q4614" s="225"/>
      <c r="R4614" s="154"/>
      <c r="S4614" s="154"/>
      <c r="T4614" s="154"/>
      <c r="U4614" s="236"/>
      <c r="V4614" s="225"/>
      <c r="W4614" s="246"/>
      <c r="X4614" s="230"/>
      <c r="Y4614" s="257"/>
      <c r="Z4614" s="249"/>
      <c r="AA4614" s="249"/>
      <c r="AB4614" s="230"/>
      <c r="AC4614" s="230"/>
      <c r="AD4614" s="230"/>
      <c r="AE4614" s="251"/>
      <c r="AF4614" s="246"/>
      <c r="AG4614" s="236"/>
      <c r="AH4614" s="253"/>
      <c r="AI4614" s="230"/>
      <c r="AJ4614" s="230"/>
      <c r="AK4614" s="230"/>
      <c r="AL4614" s="230"/>
      <c r="AM4614" s="230"/>
      <c r="AN4614" s="230"/>
      <c r="AO4614" s="230"/>
      <c r="AP4614" s="230"/>
      <c r="AQ4614" s="230"/>
      <c r="AR4614" s="249"/>
      <c r="AS4614" s="230"/>
      <c r="AT4614" s="230"/>
      <c r="AU4614" s="230"/>
      <c r="AV4614" s="230"/>
      <c r="AW4614" s="230"/>
      <c r="AX4614" s="230"/>
      <c r="AY4614" s="230"/>
      <c r="AZ4614" s="230"/>
      <c r="BA4614" s="230"/>
      <c r="BB4614" s="230"/>
      <c r="BC4614" s="230"/>
      <c r="BD4614" s="230"/>
      <c r="BE4614" s="230"/>
      <c r="BF4614" s="230"/>
      <c r="BG4614" s="230"/>
      <c r="BH4614" s="230"/>
      <c r="BI4614" s="230"/>
      <c r="BJ4614" s="230"/>
      <c r="BK4614" s="230"/>
      <c r="BL4614" s="230"/>
      <c r="BM4614" s="230"/>
      <c r="BN4614" s="230"/>
      <c r="BO4614" s="230"/>
      <c r="BP4614" s="230"/>
      <c r="BQ4614" s="230"/>
      <c r="BR4614" s="230"/>
      <c r="BS4614" s="230"/>
      <c r="BT4614" s="230"/>
      <c r="BU4614" s="230"/>
      <c r="BV4614" s="230"/>
      <c r="BW4614" s="230"/>
      <c r="BX4614" s="230"/>
      <c r="BY4614" s="230"/>
      <c r="BZ4614" s="230"/>
      <c r="CA4614" s="230"/>
      <c r="CB4614" s="230"/>
      <c r="CC4614" s="230"/>
      <c r="CD4614" s="230"/>
      <c r="CE4614" s="230"/>
      <c r="CF4614" s="230"/>
      <c r="CG4614" s="230"/>
      <c r="CH4614" s="230"/>
      <c r="CI4614" s="230"/>
      <c r="CJ4614" s="230"/>
    </row>
    <row r="4615" spans="1:88" ht="14.25" customHeight="1">
      <c r="A4615" s="413"/>
      <c r="B4615" s="230"/>
      <c r="C4615" s="231"/>
      <c r="D4615" s="224"/>
      <c r="E4615" s="224"/>
      <c r="F4615" s="224"/>
      <c r="G4615" s="224"/>
      <c r="H4615" s="224"/>
      <c r="I4615" s="232"/>
      <c r="J4615" s="224"/>
      <c r="K4615" s="224"/>
      <c r="L4615" s="224"/>
      <c r="M4615" s="233"/>
      <c r="N4615" s="224"/>
      <c r="P4615" s="224"/>
      <c r="Q4615" s="225"/>
      <c r="R4615" s="154"/>
      <c r="S4615" s="154"/>
      <c r="T4615" s="154"/>
      <c r="U4615" s="236"/>
      <c r="V4615" s="225"/>
      <c r="W4615" s="246"/>
      <c r="X4615" s="230"/>
      <c r="Y4615" s="257"/>
      <c r="Z4615" s="249"/>
      <c r="AA4615" s="249"/>
      <c r="AB4615" s="230"/>
      <c r="AC4615" s="230"/>
      <c r="AD4615" s="230"/>
      <c r="AE4615" s="251"/>
      <c r="AF4615" s="246"/>
      <c r="AG4615" s="236"/>
      <c r="AH4615" s="253"/>
      <c r="AI4615" s="230"/>
      <c r="AJ4615" s="230"/>
      <c r="AK4615" s="230"/>
      <c r="AL4615" s="230"/>
      <c r="AM4615" s="230"/>
      <c r="AN4615" s="230"/>
      <c r="AO4615" s="230"/>
      <c r="AP4615" s="230"/>
      <c r="AQ4615" s="230"/>
      <c r="AR4615" s="249"/>
      <c r="AS4615" s="230"/>
      <c r="AT4615" s="230"/>
      <c r="AU4615" s="230"/>
      <c r="AV4615" s="230"/>
      <c r="AW4615" s="230"/>
      <c r="AX4615" s="230"/>
      <c r="AY4615" s="230"/>
      <c r="AZ4615" s="230"/>
      <c r="BA4615" s="230"/>
      <c r="BB4615" s="230"/>
      <c r="BC4615" s="230"/>
      <c r="BD4615" s="230"/>
      <c r="BE4615" s="230"/>
      <c r="BF4615" s="230"/>
      <c r="BG4615" s="230"/>
      <c r="BH4615" s="230"/>
      <c r="BI4615" s="230"/>
      <c r="BJ4615" s="230"/>
      <c r="BK4615" s="230"/>
      <c r="BL4615" s="230"/>
      <c r="BM4615" s="230"/>
      <c r="BN4615" s="230"/>
      <c r="BO4615" s="230"/>
      <c r="BP4615" s="230"/>
      <c r="BQ4615" s="230"/>
      <c r="BR4615" s="230"/>
      <c r="BS4615" s="230"/>
      <c r="BT4615" s="230"/>
      <c r="BU4615" s="230"/>
      <c r="BV4615" s="230"/>
      <c r="BW4615" s="230"/>
      <c r="BX4615" s="230"/>
      <c r="BY4615" s="230"/>
      <c r="BZ4615" s="230"/>
      <c r="CA4615" s="230"/>
      <c r="CB4615" s="230"/>
      <c r="CC4615" s="230"/>
      <c r="CD4615" s="230"/>
      <c r="CE4615" s="230"/>
      <c r="CF4615" s="230"/>
      <c r="CG4615" s="230"/>
      <c r="CH4615" s="230"/>
      <c r="CI4615" s="230"/>
      <c r="CJ4615" s="230"/>
    </row>
    <row r="4616" spans="1:88" ht="14.25" customHeight="1">
      <c r="A4616" s="413"/>
      <c r="B4616" s="230"/>
      <c r="C4616" s="231"/>
      <c r="D4616" s="224"/>
      <c r="E4616" s="224"/>
      <c r="F4616" s="224"/>
      <c r="G4616" s="224"/>
      <c r="H4616" s="224"/>
      <c r="I4616" s="232"/>
      <c r="J4616" s="224"/>
      <c r="K4616" s="224"/>
      <c r="L4616" s="224"/>
      <c r="M4616" s="233"/>
      <c r="N4616" s="224"/>
      <c r="P4616" s="224"/>
      <c r="Q4616" s="225"/>
      <c r="R4616" s="154"/>
      <c r="S4616" s="154"/>
      <c r="T4616" s="154"/>
      <c r="U4616" s="236"/>
      <c r="V4616" s="225"/>
      <c r="W4616" s="246"/>
      <c r="X4616" s="230"/>
      <c r="Y4616" s="257"/>
      <c r="Z4616" s="249"/>
      <c r="AA4616" s="249"/>
      <c r="AB4616" s="230"/>
      <c r="AC4616" s="230"/>
      <c r="AD4616" s="230"/>
      <c r="AE4616" s="251"/>
      <c r="AF4616" s="246"/>
      <c r="AG4616" s="236"/>
      <c r="AH4616" s="253"/>
      <c r="AI4616" s="230"/>
      <c r="AJ4616" s="230"/>
      <c r="AK4616" s="230"/>
      <c r="AL4616" s="230"/>
      <c r="AM4616" s="230"/>
      <c r="AN4616" s="230"/>
      <c r="AO4616" s="230"/>
      <c r="AP4616" s="230"/>
      <c r="AQ4616" s="230"/>
      <c r="AR4616" s="249"/>
      <c r="AS4616" s="230"/>
      <c r="AT4616" s="230"/>
      <c r="AU4616" s="230"/>
      <c r="AV4616" s="230"/>
      <c r="AW4616" s="230"/>
      <c r="AX4616" s="230"/>
      <c r="AY4616" s="230"/>
      <c r="AZ4616" s="230"/>
      <c r="BA4616" s="230"/>
      <c r="BB4616" s="230"/>
      <c r="BC4616" s="230"/>
      <c r="BD4616" s="230"/>
      <c r="BE4616" s="230"/>
      <c r="BF4616" s="230"/>
      <c r="BG4616" s="230"/>
      <c r="BH4616" s="230"/>
      <c r="BI4616" s="230"/>
      <c r="BJ4616" s="230"/>
      <c r="BK4616" s="230"/>
      <c r="BL4616" s="230"/>
      <c r="BM4616" s="230"/>
      <c r="BN4616" s="230"/>
      <c r="BO4616" s="230"/>
      <c r="BP4616" s="230"/>
      <c r="BQ4616" s="230"/>
      <c r="BR4616" s="230"/>
      <c r="BS4616" s="230"/>
      <c r="BT4616" s="230"/>
      <c r="BU4616" s="230"/>
      <c r="BV4616" s="230"/>
      <c r="BW4616" s="230"/>
      <c r="BX4616" s="230"/>
      <c r="BY4616" s="230"/>
      <c r="BZ4616" s="230"/>
      <c r="CA4616" s="230"/>
      <c r="CB4616" s="230"/>
      <c r="CC4616" s="230"/>
      <c r="CD4616" s="230"/>
      <c r="CE4616" s="230"/>
      <c r="CF4616" s="230"/>
      <c r="CG4616" s="230"/>
      <c r="CH4616" s="230"/>
      <c r="CI4616" s="230"/>
      <c r="CJ4616" s="230"/>
    </row>
    <row r="4617" spans="1:88" ht="14.25" customHeight="1">
      <c r="A4617" s="413"/>
      <c r="B4617" s="230"/>
      <c r="C4617" s="231"/>
      <c r="D4617" s="224"/>
      <c r="E4617" s="224"/>
      <c r="F4617" s="224"/>
      <c r="G4617" s="224"/>
      <c r="H4617" s="224"/>
      <c r="I4617" s="232"/>
      <c r="J4617" s="224"/>
      <c r="K4617" s="224"/>
      <c r="L4617" s="224"/>
      <c r="M4617" s="233"/>
      <c r="N4617" s="224"/>
      <c r="P4617" s="224"/>
      <c r="Q4617" s="225"/>
      <c r="R4617" s="154"/>
      <c r="S4617" s="154"/>
      <c r="T4617" s="154"/>
      <c r="U4617" s="236"/>
      <c r="V4617" s="225"/>
      <c r="W4617" s="246"/>
      <c r="X4617" s="230"/>
      <c r="Y4617" s="257"/>
      <c r="Z4617" s="249"/>
      <c r="AA4617" s="249"/>
      <c r="AB4617" s="230"/>
      <c r="AC4617" s="230"/>
      <c r="AD4617" s="230"/>
      <c r="AE4617" s="251"/>
      <c r="AF4617" s="246"/>
      <c r="AG4617" s="236"/>
      <c r="AH4617" s="253"/>
      <c r="AI4617" s="230"/>
      <c r="AJ4617" s="230"/>
      <c r="AK4617" s="230"/>
      <c r="AL4617" s="230"/>
      <c r="AM4617" s="230"/>
      <c r="AN4617" s="230"/>
      <c r="AO4617" s="230"/>
      <c r="AP4617" s="230"/>
      <c r="AQ4617" s="230"/>
      <c r="AR4617" s="249"/>
      <c r="AS4617" s="230"/>
      <c r="AT4617" s="230"/>
      <c r="AU4617" s="230"/>
      <c r="AV4617" s="230"/>
      <c r="AW4617" s="230"/>
      <c r="AX4617" s="230"/>
      <c r="AY4617" s="230"/>
      <c r="AZ4617" s="230"/>
      <c r="BA4617" s="230"/>
      <c r="BB4617" s="230"/>
      <c r="BC4617" s="230"/>
      <c r="BD4617" s="230"/>
      <c r="BE4617" s="230"/>
      <c r="BF4617" s="230"/>
      <c r="BG4617" s="230"/>
      <c r="BH4617" s="230"/>
      <c r="BI4617" s="230"/>
      <c r="BJ4617" s="230"/>
      <c r="BK4617" s="230"/>
      <c r="BL4617" s="230"/>
      <c r="BM4617" s="230"/>
      <c r="BN4617" s="230"/>
      <c r="BO4617" s="230"/>
      <c r="BP4617" s="230"/>
      <c r="BQ4617" s="230"/>
      <c r="BR4617" s="230"/>
      <c r="BS4617" s="230"/>
      <c r="BT4617" s="230"/>
      <c r="BU4617" s="230"/>
      <c r="BV4617" s="230"/>
      <c r="BW4617" s="230"/>
      <c r="BX4617" s="230"/>
      <c r="BY4617" s="230"/>
      <c r="BZ4617" s="230"/>
      <c r="CA4617" s="230"/>
      <c r="CB4617" s="230"/>
      <c r="CC4617" s="230"/>
      <c r="CD4617" s="230"/>
      <c r="CE4617" s="230"/>
      <c r="CF4617" s="230"/>
      <c r="CG4617" s="230"/>
      <c r="CH4617" s="230"/>
      <c r="CI4617" s="230"/>
      <c r="CJ4617" s="230"/>
    </row>
    <row r="4618" spans="1:88" ht="14.25" customHeight="1">
      <c r="A4618" s="413"/>
      <c r="B4618" s="230"/>
      <c r="C4618" s="231"/>
      <c r="D4618" s="224"/>
      <c r="E4618" s="224"/>
      <c r="F4618" s="224"/>
      <c r="G4618" s="224"/>
      <c r="H4618" s="224"/>
      <c r="I4618" s="232"/>
      <c r="J4618" s="224"/>
      <c r="K4618" s="224"/>
      <c r="L4618" s="224"/>
      <c r="M4618" s="233"/>
      <c r="N4618" s="224"/>
      <c r="P4618" s="224"/>
      <c r="Q4618" s="225"/>
      <c r="R4618" s="154"/>
      <c r="S4618" s="154"/>
      <c r="T4618" s="154"/>
      <c r="U4618" s="236"/>
      <c r="V4618" s="225"/>
      <c r="W4618" s="246"/>
      <c r="X4618" s="230"/>
      <c r="Y4618" s="257"/>
      <c r="Z4618" s="249"/>
      <c r="AA4618" s="249"/>
      <c r="AB4618" s="230"/>
      <c r="AC4618" s="230"/>
      <c r="AD4618" s="230"/>
      <c r="AE4618" s="251"/>
      <c r="AF4618" s="246"/>
      <c r="AG4618" s="236"/>
      <c r="AH4618" s="253"/>
      <c r="AI4618" s="230"/>
      <c r="AJ4618" s="230"/>
      <c r="AK4618" s="230"/>
      <c r="AL4618" s="230"/>
      <c r="AM4618" s="230"/>
      <c r="AN4618" s="230"/>
      <c r="AO4618" s="230"/>
      <c r="AP4618" s="230"/>
      <c r="AQ4618" s="230"/>
      <c r="AR4618" s="249"/>
      <c r="AS4618" s="230"/>
      <c r="AT4618" s="230"/>
      <c r="AU4618" s="230"/>
      <c r="AV4618" s="230"/>
      <c r="AW4618" s="230"/>
      <c r="AX4618" s="230"/>
      <c r="AY4618" s="230"/>
      <c r="AZ4618" s="230"/>
      <c r="BA4618" s="230"/>
      <c r="BB4618" s="230"/>
      <c r="BC4618" s="230"/>
      <c r="BD4618" s="230"/>
      <c r="BE4618" s="230"/>
      <c r="BF4618" s="230"/>
      <c r="BG4618" s="230"/>
      <c r="BH4618" s="230"/>
      <c r="BI4618" s="230"/>
      <c r="BJ4618" s="230"/>
      <c r="BK4618" s="230"/>
      <c r="BL4618" s="230"/>
      <c r="BM4618" s="230"/>
      <c r="BN4618" s="230"/>
      <c r="BO4618" s="230"/>
      <c r="BP4618" s="230"/>
      <c r="BQ4618" s="230"/>
      <c r="BR4618" s="230"/>
      <c r="BS4618" s="230"/>
      <c r="BT4618" s="230"/>
      <c r="BU4618" s="230"/>
      <c r="BV4618" s="230"/>
      <c r="BW4618" s="230"/>
      <c r="BX4618" s="230"/>
      <c r="BY4618" s="230"/>
      <c r="BZ4618" s="230"/>
      <c r="CA4618" s="230"/>
      <c r="CB4618" s="230"/>
      <c r="CC4618" s="230"/>
      <c r="CD4618" s="230"/>
      <c r="CE4618" s="230"/>
      <c r="CF4618" s="230"/>
      <c r="CG4618" s="230"/>
      <c r="CH4618" s="230"/>
      <c r="CI4618" s="230"/>
      <c r="CJ4618" s="230"/>
    </row>
    <row r="4619" spans="1:88" ht="14.25" customHeight="1">
      <c r="A4619" s="413"/>
      <c r="B4619" s="230"/>
      <c r="C4619" s="231"/>
      <c r="D4619" s="224"/>
      <c r="E4619" s="224"/>
      <c r="F4619" s="224"/>
      <c r="G4619" s="224"/>
      <c r="H4619" s="224"/>
      <c r="I4619" s="232"/>
      <c r="J4619" s="224"/>
      <c r="K4619" s="224"/>
      <c r="L4619" s="224"/>
      <c r="M4619" s="233"/>
      <c r="N4619" s="224"/>
      <c r="P4619" s="224"/>
      <c r="Q4619" s="225"/>
      <c r="R4619" s="154"/>
      <c r="S4619" s="154"/>
      <c r="T4619" s="154"/>
      <c r="U4619" s="236"/>
      <c r="V4619" s="225"/>
      <c r="W4619" s="246"/>
      <c r="X4619" s="230"/>
      <c r="Y4619" s="257"/>
      <c r="Z4619" s="249"/>
      <c r="AA4619" s="249"/>
      <c r="AB4619" s="230"/>
      <c r="AC4619" s="230"/>
      <c r="AD4619" s="230"/>
      <c r="AE4619" s="251"/>
      <c r="AF4619" s="246"/>
      <c r="AG4619" s="236"/>
      <c r="AH4619" s="253"/>
      <c r="AI4619" s="230"/>
      <c r="AJ4619" s="230"/>
      <c r="AK4619" s="230"/>
      <c r="AL4619" s="230"/>
      <c r="AM4619" s="230"/>
      <c r="AN4619" s="230"/>
      <c r="AO4619" s="230"/>
      <c r="AP4619" s="230"/>
      <c r="AQ4619" s="230"/>
      <c r="AR4619" s="249"/>
      <c r="AS4619" s="230"/>
      <c r="AT4619" s="230"/>
      <c r="AU4619" s="230"/>
      <c r="AV4619" s="230"/>
      <c r="AW4619" s="230"/>
      <c r="AX4619" s="230"/>
      <c r="AY4619" s="230"/>
      <c r="AZ4619" s="230"/>
      <c r="BA4619" s="230"/>
      <c r="BB4619" s="230"/>
      <c r="BC4619" s="230"/>
      <c r="BD4619" s="230"/>
      <c r="BE4619" s="230"/>
      <c r="BF4619" s="230"/>
      <c r="BG4619" s="230"/>
      <c r="BH4619" s="230"/>
      <c r="BI4619" s="230"/>
      <c r="BJ4619" s="230"/>
      <c r="BK4619" s="230"/>
      <c r="BL4619" s="230"/>
      <c r="BM4619" s="230"/>
      <c r="BN4619" s="230"/>
      <c r="BO4619" s="230"/>
      <c r="BP4619" s="230"/>
      <c r="BQ4619" s="230"/>
      <c r="BR4619" s="230"/>
      <c r="BS4619" s="230"/>
      <c r="BT4619" s="230"/>
      <c r="BU4619" s="230"/>
      <c r="BV4619" s="230"/>
      <c r="BW4619" s="230"/>
      <c r="BX4619" s="230"/>
      <c r="BY4619" s="230"/>
      <c r="BZ4619" s="230"/>
      <c r="CA4619" s="230"/>
      <c r="CB4619" s="230"/>
      <c r="CC4619" s="230"/>
      <c r="CD4619" s="230"/>
      <c r="CE4619" s="230"/>
      <c r="CF4619" s="230"/>
      <c r="CG4619" s="230"/>
      <c r="CH4619" s="230"/>
      <c r="CI4619" s="230"/>
      <c r="CJ4619" s="230"/>
    </row>
    <row r="4620" spans="1:88" ht="14.25" customHeight="1">
      <c r="A4620" s="413"/>
      <c r="B4620" s="230"/>
      <c r="C4620" s="231"/>
      <c r="D4620" s="224"/>
      <c r="E4620" s="224"/>
      <c r="F4620" s="224"/>
      <c r="G4620" s="224"/>
      <c r="H4620" s="224"/>
      <c r="I4620" s="232"/>
      <c r="J4620" s="224"/>
      <c r="K4620" s="224"/>
      <c r="L4620" s="224"/>
      <c r="M4620" s="233"/>
      <c r="N4620" s="224"/>
      <c r="P4620" s="224"/>
      <c r="Q4620" s="225"/>
      <c r="R4620" s="154"/>
      <c r="S4620" s="154"/>
      <c r="T4620" s="154"/>
      <c r="U4620" s="236"/>
      <c r="V4620" s="225"/>
      <c r="W4620" s="246"/>
      <c r="X4620" s="230"/>
      <c r="Y4620" s="257"/>
      <c r="Z4620" s="249"/>
      <c r="AA4620" s="249"/>
      <c r="AB4620" s="230"/>
      <c r="AC4620" s="230"/>
      <c r="AD4620" s="230"/>
      <c r="AE4620" s="251"/>
      <c r="AF4620" s="246"/>
      <c r="AG4620" s="236"/>
      <c r="AH4620" s="253"/>
      <c r="AI4620" s="230"/>
      <c r="AJ4620" s="230"/>
      <c r="AK4620" s="230"/>
      <c r="AL4620" s="230"/>
      <c r="AM4620" s="230"/>
      <c r="AN4620" s="230"/>
      <c r="AO4620" s="230"/>
      <c r="AP4620" s="230"/>
      <c r="AQ4620" s="230"/>
      <c r="AR4620" s="249"/>
      <c r="AS4620" s="230"/>
      <c r="AT4620" s="230"/>
      <c r="AU4620" s="230"/>
      <c r="AV4620" s="230"/>
      <c r="AW4620" s="230"/>
      <c r="AX4620" s="230"/>
      <c r="AY4620" s="230"/>
      <c r="AZ4620" s="230"/>
      <c r="BA4620" s="230"/>
      <c r="BB4620" s="230"/>
      <c r="BC4620" s="230"/>
      <c r="BD4620" s="230"/>
      <c r="BE4620" s="230"/>
      <c r="BF4620" s="230"/>
      <c r="BG4620" s="230"/>
      <c r="BH4620" s="230"/>
      <c r="BI4620" s="230"/>
      <c r="BJ4620" s="230"/>
      <c r="BK4620" s="230"/>
      <c r="BL4620" s="230"/>
      <c r="BM4620" s="230"/>
      <c r="BN4620" s="230"/>
      <c r="BO4620" s="230"/>
      <c r="BP4620" s="230"/>
      <c r="BQ4620" s="230"/>
      <c r="BR4620" s="230"/>
      <c r="BS4620" s="230"/>
      <c r="BT4620" s="230"/>
      <c r="BU4620" s="230"/>
      <c r="BV4620" s="230"/>
      <c r="BW4620" s="230"/>
      <c r="BX4620" s="230"/>
      <c r="BY4620" s="230"/>
      <c r="BZ4620" s="230"/>
      <c r="CA4620" s="230"/>
      <c r="CB4620" s="230"/>
      <c r="CC4620" s="230"/>
      <c r="CD4620" s="230"/>
      <c r="CE4620" s="230"/>
      <c r="CF4620" s="230"/>
      <c r="CG4620" s="230"/>
      <c r="CH4620" s="230"/>
      <c r="CI4620" s="230"/>
      <c r="CJ4620" s="230"/>
    </row>
    <row r="4621" spans="1:88" ht="14.25" customHeight="1">
      <c r="A4621" s="413"/>
      <c r="B4621" s="230"/>
      <c r="C4621" s="231"/>
      <c r="D4621" s="224"/>
      <c r="E4621" s="224"/>
      <c r="F4621" s="224"/>
      <c r="G4621" s="224"/>
      <c r="H4621" s="224"/>
      <c r="I4621" s="232"/>
      <c r="J4621" s="224"/>
      <c r="K4621" s="224"/>
      <c r="L4621" s="224"/>
      <c r="M4621" s="233"/>
      <c r="N4621" s="224"/>
      <c r="P4621" s="224"/>
      <c r="Q4621" s="225"/>
      <c r="R4621" s="154"/>
      <c r="S4621" s="154"/>
      <c r="T4621" s="154"/>
      <c r="U4621" s="236"/>
      <c r="V4621" s="225"/>
      <c r="W4621" s="246"/>
      <c r="X4621" s="230"/>
      <c r="Y4621" s="257"/>
      <c r="Z4621" s="249"/>
      <c r="AA4621" s="249"/>
      <c r="AB4621" s="230"/>
      <c r="AC4621" s="230"/>
      <c r="AD4621" s="230"/>
      <c r="AE4621" s="251"/>
      <c r="AF4621" s="246"/>
      <c r="AG4621" s="236"/>
      <c r="AH4621" s="253"/>
      <c r="AI4621" s="230"/>
      <c r="AJ4621" s="230"/>
      <c r="AK4621" s="230"/>
      <c r="AL4621" s="230"/>
      <c r="AM4621" s="230"/>
      <c r="AN4621" s="230"/>
      <c r="AO4621" s="230"/>
      <c r="AP4621" s="230"/>
      <c r="AQ4621" s="230"/>
      <c r="AR4621" s="249"/>
      <c r="AS4621" s="230"/>
      <c r="AT4621" s="230"/>
      <c r="AU4621" s="230"/>
      <c r="AV4621" s="230"/>
      <c r="AW4621" s="230"/>
      <c r="AX4621" s="230"/>
      <c r="AY4621" s="230"/>
      <c r="AZ4621" s="230"/>
      <c r="BA4621" s="230"/>
      <c r="BB4621" s="230"/>
      <c r="BC4621" s="230"/>
      <c r="BD4621" s="230"/>
      <c r="BE4621" s="230"/>
      <c r="BF4621" s="230"/>
      <c r="BG4621" s="230"/>
      <c r="BH4621" s="230"/>
      <c r="BI4621" s="230"/>
      <c r="BJ4621" s="230"/>
      <c r="BK4621" s="230"/>
      <c r="BL4621" s="230"/>
      <c r="BM4621" s="230"/>
      <c r="BN4621" s="230"/>
      <c r="BO4621" s="230"/>
      <c r="BP4621" s="230"/>
      <c r="BQ4621" s="230"/>
      <c r="BR4621" s="230"/>
      <c r="BS4621" s="230"/>
      <c r="BT4621" s="230"/>
      <c r="BU4621" s="230"/>
      <c r="BV4621" s="230"/>
      <c r="BW4621" s="230"/>
      <c r="BX4621" s="230"/>
      <c r="BY4621" s="230"/>
      <c r="BZ4621" s="230"/>
      <c r="CA4621" s="230"/>
      <c r="CB4621" s="230"/>
      <c r="CC4621" s="230"/>
      <c r="CD4621" s="230"/>
      <c r="CE4621" s="230"/>
      <c r="CF4621" s="230"/>
      <c r="CG4621" s="230"/>
      <c r="CH4621" s="230"/>
      <c r="CI4621" s="230"/>
      <c r="CJ4621" s="230"/>
    </row>
    <row r="4622" spans="1:88" ht="14.25" customHeight="1">
      <c r="A4622" s="413"/>
      <c r="B4622" s="230"/>
      <c r="C4622" s="231"/>
      <c r="D4622" s="224"/>
      <c r="E4622" s="224"/>
      <c r="F4622" s="224"/>
      <c r="G4622" s="224"/>
      <c r="H4622" s="224"/>
      <c r="I4622" s="232"/>
      <c r="J4622" s="224"/>
      <c r="K4622" s="224"/>
      <c r="L4622" s="224"/>
      <c r="M4622" s="233"/>
      <c r="N4622" s="224"/>
      <c r="P4622" s="224"/>
      <c r="Q4622" s="225"/>
      <c r="R4622" s="154"/>
      <c r="S4622" s="154"/>
      <c r="T4622" s="154"/>
      <c r="U4622" s="236"/>
      <c r="V4622" s="225"/>
      <c r="W4622" s="246"/>
      <c r="X4622" s="230"/>
      <c r="Y4622" s="257"/>
      <c r="Z4622" s="249"/>
      <c r="AA4622" s="249"/>
      <c r="AB4622" s="230"/>
      <c r="AC4622" s="230"/>
      <c r="AD4622" s="230"/>
      <c r="AE4622" s="251"/>
      <c r="AF4622" s="246"/>
      <c r="AG4622" s="236"/>
      <c r="AH4622" s="253"/>
      <c r="AI4622" s="230"/>
      <c r="AJ4622" s="230"/>
      <c r="AK4622" s="230"/>
      <c r="AL4622" s="230"/>
      <c r="AM4622" s="230"/>
      <c r="AN4622" s="230"/>
      <c r="AO4622" s="230"/>
      <c r="AP4622" s="230"/>
      <c r="AQ4622" s="230"/>
      <c r="AR4622" s="249"/>
      <c r="AS4622" s="230"/>
      <c r="AT4622" s="230"/>
      <c r="AU4622" s="230"/>
      <c r="AV4622" s="230"/>
      <c r="AW4622" s="230"/>
      <c r="AX4622" s="230"/>
      <c r="AY4622" s="230"/>
      <c r="AZ4622" s="230"/>
      <c r="BA4622" s="230"/>
      <c r="BB4622" s="230"/>
      <c r="BC4622" s="230"/>
      <c r="BD4622" s="230"/>
      <c r="BE4622" s="230"/>
      <c r="BF4622" s="230"/>
      <c r="BG4622" s="230"/>
      <c r="BH4622" s="230"/>
      <c r="BI4622" s="230"/>
      <c r="BJ4622" s="230"/>
      <c r="BK4622" s="230"/>
      <c r="BL4622" s="230"/>
      <c r="BM4622" s="230"/>
      <c r="BN4622" s="230"/>
      <c r="BO4622" s="230"/>
      <c r="BP4622" s="230"/>
      <c r="BQ4622" s="230"/>
      <c r="BR4622" s="230"/>
      <c r="BS4622" s="230"/>
      <c r="BT4622" s="230"/>
      <c r="BU4622" s="230"/>
      <c r="BV4622" s="230"/>
      <c r="BW4622" s="230"/>
      <c r="BX4622" s="230"/>
      <c r="BY4622" s="230"/>
      <c r="BZ4622" s="230"/>
      <c r="CA4622" s="230"/>
      <c r="CB4622" s="230"/>
      <c r="CC4622" s="230"/>
      <c r="CD4622" s="230"/>
      <c r="CE4622" s="230"/>
      <c r="CF4622" s="230"/>
      <c r="CG4622" s="230"/>
      <c r="CH4622" s="230"/>
      <c r="CI4622" s="230"/>
      <c r="CJ4622" s="230"/>
    </row>
    <row r="4623" spans="1:88" ht="14.25" customHeight="1">
      <c r="A4623" s="413"/>
      <c r="B4623" s="230"/>
      <c r="C4623" s="231"/>
      <c r="D4623" s="224"/>
      <c r="E4623" s="224"/>
      <c r="F4623" s="224"/>
      <c r="G4623" s="224"/>
      <c r="H4623" s="224"/>
      <c r="I4623" s="232"/>
      <c r="J4623" s="224"/>
      <c r="K4623" s="224"/>
      <c r="L4623" s="224"/>
      <c r="M4623" s="233"/>
      <c r="N4623" s="224"/>
      <c r="P4623" s="224"/>
      <c r="Q4623" s="225"/>
      <c r="R4623" s="154"/>
      <c r="S4623" s="154"/>
      <c r="T4623" s="154"/>
      <c r="U4623" s="236"/>
      <c r="V4623" s="225"/>
      <c r="W4623" s="246"/>
      <c r="X4623" s="230"/>
      <c r="Y4623" s="257"/>
      <c r="Z4623" s="249"/>
      <c r="AA4623" s="249"/>
      <c r="AB4623" s="230"/>
      <c r="AC4623" s="230"/>
      <c r="AD4623" s="230"/>
      <c r="AE4623" s="251"/>
      <c r="AF4623" s="246"/>
      <c r="AG4623" s="236"/>
      <c r="AH4623" s="253"/>
      <c r="AI4623" s="230"/>
      <c r="AJ4623" s="230"/>
      <c r="AK4623" s="230"/>
      <c r="AL4623" s="230"/>
      <c r="AM4623" s="230"/>
      <c r="AN4623" s="230"/>
      <c r="AO4623" s="230"/>
      <c r="AP4623" s="230"/>
      <c r="AQ4623" s="230"/>
      <c r="AR4623" s="249"/>
      <c r="AS4623" s="230"/>
      <c r="AT4623" s="230"/>
      <c r="AU4623" s="230"/>
      <c r="AV4623" s="230"/>
      <c r="AW4623" s="230"/>
      <c r="AX4623" s="230"/>
      <c r="AY4623" s="230"/>
      <c r="AZ4623" s="230"/>
      <c r="BA4623" s="230"/>
      <c r="BB4623" s="230"/>
      <c r="BC4623" s="230"/>
      <c r="BD4623" s="230"/>
      <c r="BE4623" s="230"/>
      <c r="BF4623" s="230"/>
      <c r="BG4623" s="230"/>
      <c r="BH4623" s="230"/>
      <c r="BI4623" s="230"/>
      <c r="BJ4623" s="230"/>
      <c r="BK4623" s="230"/>
      <c r="BL4623" s="230"/>
      <c r="BM4623" s="230"/>
      <c r="BN4623" s="230"/>
      <c r="BO4623" s="230"/>
      <c r="BP4623" s="230"/>
      <c r="BQ4623" s="230"/>
      <c r="BR4623" s="230"/>
      <c r="BS4623" s="230"/>
      <c r="BT4623" s="230"/>
      <c r="BU4623" s="230"/>
      <c r="BV4623" s="230"/>
      <c r="BW4623" s="230"/>
      <c r="BX4623" s="230"/>
      <c r="BY4623" s="230"/>
      <c r="BZ4623" s="230"/>
      <c r="CA4623" s="230"/>
      <c r="CB4623" s="230"/>
      <c r="CC4623" s="230"/>
      <c r="CD4623" s="230"/>
      <c r="CE4623" s="230"/>
      <c r="CF4623" s="230"/>
      <c r="CG4623" s="230"/>
      <c r="CH4623" s="230"/>
      <c r="CI4623" s="230"/>
      <c r="CJ4623" s="230"/>
    </row>
    <row r="4624" spans="1:88" ht="14.25" customHeight="1">
      <c r="A4624" s="413"/>
      <c r="B4624" s="230"/>
      <c r="C4624" s="231"/>
      <c r="D4624" s="224"/>
      <c r="E4624" s="224"/>
      <c r="F4624" s="224"/>
      <c r="G4624" s="224"/>
      <c r="H4624" s="224"/>
      <c r="I4624" s="232"/>
      <c r="J4624" s="224"/>
      <c r="K4624" s="224"/>
      <c r="L4624" s="224"/>
      <c r="M4624" s="233"/>
      <c r="N4624" s="224"/>
      <c r="P4624" s="224"/>
      <c r="Q4624" s="225"/>
      <c r="R4624" s="154"/>
      <c r="S4624" s="154"/>
      <c r="T4624" s="154"/>
      <c r="U4624" s="236"/>
      <c r="V4624" s="225"/>
      <c r="W4624" s="246"/>
      <c r="X4624" s="230"/>
      <c r="Y4624" s="257"/>
      <c r="Z4624" s="249"/>
      <c r="AA4624" s="249"/>
      <c r="AB4624" s="230"/>
      <c r="AC4624" s="230"/>
      <c r="AD4624" s="230"/>
      <c r="AE4624" s="251"/>
      <c r="AF4624" s="246"/>
      <c r="AG4624" s="236"/>
      <c r="AH4624" s="253"/>
      <c r="AI4624" s="230"/>
      <c r="AJ4624" s="230"/>
      <c r="AK4624" s="230"/>
      <c r="AL4624" s="230"/>
      <c r="AM4624" s="230"/>
      <c r="AN4624" s="230"/>
      <c r="AO4624" s="230"/>
      <c r="AP4624" s="230"/>
      <c r="AQ4624" s="230"/>
      <c r="AR4624" s="249"/>
      <c r="AS4624" s="230"/>
      <c r="AT4624" s="230"/>
      <c r="AU4624" s="230"/>
      <c r="AV4624" s="230"/>
      <c r="AW4624" s="230"/>
      <c r="AX4624" s="230"/>
      <c r="AY4624" s="230"/>
      <c r="AZ4624" s="230"/>
      <c r="BA4624" s="230"/>
      <c r="BB4624" s="230"/>
      <c r="BC4624" s="230"/>
      <c r="BD4624" s="230"/>
      <c r="BE4624" s="230"/>
      <c r="BF4624" s="230"/>
      <c r="BG4624" s="230"/>
      <c r="BH4624" s="230"/>
      <c r="BI4624" s="230"/>
      <c r="BJ4624" s="230"/>
      <c r="BK4624" s="230"/>
      <c r="BL4624" s="230"/>
      <c r="BM4624" s="230"/>
      <c r="BN4624" s="230"/>
      <c r="BO4624" s="230"/>
      <c r="BP4624" s="230"/>
      <c r="BQ4624" s="230"/>
      <c r="BR4624" s="230"/>
      <c r="BS4624" s="230"/>
      <c r="BT4624" s="230"/>
      <c r="BU4624" s="230"/>
      <c r="BV4624" s="230"/>
      <c r="BW4624" s="230"/>
      <c r="BX4624" s="230"/>
      <c r="BY4624" s="230"/>
      <c r="BZ4624" s="230"/>
      <c r="CA4624" s="230"/>
      <c r="CB4624" s="230"/>
      <c r="CC4624" s="230"/>
      <c r="CD4624" s="230"/>
      <c r="CE4624" s="230"/>
      <c r="CF4624" s="230"/>
      <c r="CG4624" s="230"/>
      <c r="CH4624" s="230"/>
      <c r="CI4624" s="230"/>
      <c r="CJ4624" s="230"/>
    </row>
    <row r="4625" spans="1:88" ht="14.25" customHeight="1">
      <c r="A4625" s="413"/>
      <c r="B4625" s="230"/>
      <c r="C4625" s="231"/>
      <c r="D4625" s="224"/>
      <c r="E4625" s="224"/>
      <c r="F4625" s="224"/>
      <c r="G4625" s="224"/>
      <c r="H4625" s="224"/>
      <c r="I4625" s="232"/>
      <c r="J4625" s="224"/>
      <c r="K4625" s="224"/>
      <c r="L4625" s="224"/>
      <c r="M4625" s="233"/>
      <c r="N4625" s="224"/>
      <c r="P4625" s="224"/>
      <c r="Q4625" s="225"/>
      <c r="R4625" s="154"/>
      <c r="S4625" s="154"/>
      <c r="T4625" s="154"/>
      <c r="U4625" s="236"/>
      <c r="V4625" s="225"/>
      <c r="W4625" s="246"/>
      <c r="X4625" s="230"/>
      <c r="Y4625" s="257"/>
      <c r="Z4625" s="249"/>
      <c r="AA4625" s="249"/>
      <c r="AB4625" s="230"/>
      <c r="AC4625" s="230"/>
      <c r="AD4625" s="230"/>
      <c r="AE4625" s="251"/>
      <c r="AF4625" s="246"/>
      <c r="AG4625" s="236"/>
      <c r="AH4625" s="253"/>
      <c r="AI4625" s="230"/>
      <c r="AJ4625" s="230"/>
      <c r="AK4625" s="230"/>
      <c r="AL4625" s="230"/>
      <c r="AM4625" s="230"/>
      <c r="AN4625" s="230"/>
      <c r="AO4625" s="230"/>
      <c r="AP4625" s="230"/>
      <c r="AQ4625" s="230"/>
      <c r="AR4625" s="249"/>
      <c r="AS4625" s="230"/>
      <c r="AT4625" s="230"/>
      <c r="AU4625" s="230"/>
      <c r="AV4625" s="230"/>
      <c r="AW4625" s="230"/>
      <c r="AX4625" s="230"/>
      <c r="AY4625" s="230"/>
      <c r="AZ4625" s="230"/>
      <c r="BA4625" s="230"/>
      <c r="BB4625" s="230"/>
      <c r="BC4625" s="230"/>
      <c r="BD4625" s="230"/>
      <c r="BE4625" s="230"/>
      <c r="BF4625" s="230"/>
      <c r="BG4625" s="230"/>
      <c r="BH4625" s="230"/>
      <c r="BI4625" s="230"/>
      <c r="BJ4625" s="230"/>
      <c r="BK4625" s="230"/>
      <c r="BL4625" s="230"/>
      <c r="BM4625" s="230"/>
      <c r="BN4625" s="230"/>
      <c r="BO4625" s="230"/>
      <c r="BP4625" s="230"/>
      <c r="BQ4625" s="230"/>
      <c r="BR4625" s="230"/>
      <c r="BS4625" s="230"/>
      <c r="BT4625" s="230"/>
      <c r="BU4625" s="230"/>
      <c r="BV4625" s="230"/>
      <c r="BW4625" s="230"/>
      <c r="BX4625" s="230"/>
      <c r="BY4625" s="230"/>
      <c r="BZ4625" s="230"/>
      <c r="CA4625" s="230"/>
      <c r="CB4625" s="230"/>
      <c r="CC4625" s="230"/>
      <c r="CD4625" s="230"/>
      <c r="CE4625" s="230"/>
      <c r="CF4625" s="230"/>
      <c r="CG4625" s="230"/>
      <c r="CH4625" s="230"/>
      <c r="CI4625" s="230"/>
      <c r="CJ4625" s="230"/>
    </row>
    <row r="4626" spans="1:88" ht="14.25" customHeight="1">
      <c r="A4626" s="413"/>
      <c r="B4626" s="230"/>
      <c r="C4626" s="231"/>
      <c r="D4626" s="224"/>
      <c r="E4626" s="224"/>
      <c r="F4626" s="224"/>
      <c r="G4626" s="224"/>
      <c r="H4626" s="224"/>
      <c r="I4626" s="232"/>
      <c r="J4626" s="224"/>
      <c r="K4626" s="224"/>
      <c r="L4626" s="224"/>
      <c r="M4626" s="233"/>
      <c r="N4626" s="224"/>
      <c r="P4626" s="224"/>
      <c r="Q4626" s="225"/>
      <c r="R4626" s="154"/>
      <c r="S4626" s="154"/>
      <c r="T4626" s="154"/>
      <c r="U4626" s="236"/>
      <c r="V4626" s="225"/>
      <c r="W4626" s="246"/>
      <c r="X4626" s="230"/>
      <c r="Y4626" s="257"/>
      <c r="Z4626" s="249"/>
      <c r="AA4626" s="249"/>
      <c r="AB4626" s="230"/>
      <c r="AC4626" s="230"/>
      <c r="AD4626" s="230"/>
      <c r="AE4626" s="251"/>
      <c r="AF4626" s="246"/>
      <c r="AG4626" s="236"/>
      <c r="AH4626" s="253"/>
      <c r="AI4626" s="230"/>
      <c r="AJ4626" s="230"/>
      <c r="AK4626" s="230"/>
      <c r="AL4626" s="230"/>
      <c r="AM4626" s="230"/>
      <c r="AN4626" s="230"/>
      <c r="AO4626" s="230"/>
      <c r="AP4626" s="230"/>
      <c r="AQ4626" s="230"/>
      <c r="AR4626" s="249"/>
      <c r="AS4626" s="230"/>
      <c r="AT4626" s="230"/>
      <c r="AU4626" s="230"/>
      <c r="AV4626" s="230"/>
      <c r="AW4626" s="230"/>
      <c r="AX4626" s="230"/>
      <c r="AY4626" s="230"/>
      <c r="AZ4626" s="230"/>
      <c r="BA4626" s="230"/>
      <c r="BB4626" s="230"/>
      <c r="BC4626" s="230"/>
      <c r="BD4626" s="230"/>
      <c r="BE4626" s="230"/>
      <c r="BF4626" s="230"/>
      <c r="BG4626" s="230"/>
      <c r="BH4626" s="230"/>
      <c r="BI4626" s="230"/>
      <c r="BJ4626" s="230"/>
      <c r="BK4626" s="230"/>
      <c r="BL4626" s="230"/>
      <c r="BM4626" s="230"/>
      <c r="BN4626" s="230"/>
      <c r="BO4626" s="230"/>
      <c r="BP4626" s="230"/>
      <c r="BQ4626" s="230"/>
      <c r="BR4626" s="230"/>
      <c r="BS4626" s="230"/>
      <c r="BT4626" s="230"/>
      <c r="BU4626" s="230"/>
      <c r="BV4626" s="230"/>
      <c r="BW4626" s="230"/>
      <c r="BX4626" s="230"/>
      <c r="BY4626" s="230"/>
      <c r="BZ4626" s="230"/>
      <c r="CA4626" s="230"/>
      <c r="CB4626" s="230"/>
      <c r="CC4626" s="230"/>
      <c r="CD4626" s="230"/>
      <c r="CE4626" s="230"/>
      <c r="CF4626" s="230"/>
      <c r="CG4626" s="230"/>
      <c r="CH4626" s="230"/>
      <c r="CI4626" s="230"/>
      <c r="CJ4626" s="230"/>
    </row>
    <row r="4627" spans="1:88" ht="14.25" customHeight="1">
      <c r="A4627" s="413"/>
      <c r="B4627" s="230"/>
      <c r="C4627" s="231"/>
      <c r="D4627" s="224"/>
      <c r="E4627" s="224"/>
      <c r="F4627" s="224"/>
      <c r="G4627" s="224"/>
      <c r="H4627" s="224"/>
      <c r="I4627" s="232"/>
      <c r="J4627" s="224"/>
      <c r="K4627" s="224"/>
      <c r="L4627" s="224"/>
      <c r="M4627" s="233"/>
      <c r="N4627" s="224"/>
      <c r="P4627" s="224"/>
      <c r="Q4627" s="225"/>
      <c r="R4627" s="154"/>
      <c r="S4627" s="154"/>
      <c r="T4627" s="154"/>
      <c r="U4627" s="236"/>
      <c r="V4627" s="225"/>
      <c r="W4627" s="246"/>
      <c r="X4627" s="230"/>
      <c r="Y4627" s="257"/>
      <c r="Z4627" s="249"/>
      <c r="AA4627" s="249"/>
      <c r="AB4627" s="230"/>
      <c r="AC4627" s="230"/>
      <c r="AD4627" s="230"/>
      <c r="AE4627" s="251"/>
      <c r="AF4627" s="246"/>
      <c r="AG4627" s="236"/>
      <c r="AH4627" s="253"/>
      <c r="AI4627" s="230"/>
      <c r="AJ4627" s="230"/>
      <c r="AK4627" s="230"/>
      <c r="AL4627" s="230"/>
      <c r="AM4627" s="230"/>
      <c r="AN4627" s="230"/>
      <c r="AO4627" s="230"/>
      <c r="AP4627" s="230"/>
      <c r="AQ4627" s="230"/>
      <c r="AR4627" s="249"/>
      <c r="AS4627" s="230"/>
      <c r="AT4627" s="230"/>
      <c r="AU4627" s="230"/>
      <c r="AV4627" s="230"/>
      <c r="AW4627" s="230"/>
      <c r="AX4627" s="230"/>
      <c r="AY4627" s="230"/>
      <c r="AZ4627" s="230"/>
      <c r="BA4627" s="230"/>
      <c r="BB4627" s="230"/>
      <c r="BC4627" s="230"/>
      <c r="BD4627" s="230"/>
      <c r="BE4627" s="230"/>
      <c r="BF4627" s="230"/>
      <c r="BG4627" s="230"/>
      <c r="BH4627" s="230"/>
      <c r="BI4627" s="230"/>
      <c r="BJ4627" s="230"/>
      <c r="BK4627" s="230"/>
      <c r="BL4627" s="230"/>
      <c r="BM4627" s="230"/>
      <c r="BN4627" s="230"/>
      <c r="BO4627" s="230"/>
      <c r="BP4627" s="230"/>
      <c r="BQ4627" s="230"/>
      <c r="BR4627" s="230"/>
      <c r="BS4627" s="230"/>
      <c r="BT4627" s="230"/>
      <c r="BU4627" s="230"/>
      <c r="BV4627" s="230"/>
      <c r="BW4627" s="230"/>
      <c r="BX4627" s="230"/>
      <c r="BY4627" s="230"/>
      <c r="BZ4627" s="230"/>
      <c r="CA4627" s="230"/>
      <c r="CB4627" s="230"/>
      <c r="CC4627" s="230"/>
      <c r="CD4627" s="230"/>
      <c r="CE4627" s="230"/>
      <c r="CF4627" s="230"/>
      <c r="CG4627" s="230"/>
      <c r="CH4627" s="230"/>
      <c r="CI4627" s="230"/>
      <c r="CJ4627" s="230"/>
    </row>
    <row r="4628" spans="1:88" ht="14.25" customHeight="1">
      <c r="A4628" s="413"/>
      <c r="B4628" s="230"/>
      <c r="C4628" s="231"/>
      <c r="D4628" s="224"/>
      <c r="E4628" s="224"/>
      <c r="F4628" s="224"/>
      <c r="G4628" s="224"/>
      <c r="H4628" s="224"/>
      <c r="I4628" s="232"/>
      <c r="J4628" s="224"/>
      <c r="K4628" s="224"/>
      <c r="L4628" s="224"/>
      <c r="M4628" s="233"/>
      <c r="N4628" s="224"/>
      <c r="P4628" s="224"/>
      <c r="Q4628" s="225"/>
      <c r="R4628" s="154"/>
      <c r="S4628" s="154"/>
      <c r="T4628" s="154"/>
      <c r="U4628" s="236"/>
      <c r="V4628" s="225"/>
      <c r="W4628" s="246"/>
      <c r="X4628" s="230"/>
      <c r="Y4628" s="257"/>
      <c r="Z4628" s="249"/>
      <c r="AA4628" s="249"/>
      <c r="AB4628" s="230"/>
      <c r="AC4628" s="230"/>
      <c r="AD4628" s="230"/>
      <c r="AE4628" s="251"/>
      <c r="AF4628" s="246"/>
      <c r="AG4628" s="236"/>
      <c r="AH4628" s="253"/>
      <c r="AI4628" s="230"/>
      <c r="AJ4628" s="230"/>
      <c r="AK4628" s="230"/>
      <c r="AL4628" s="230"/>
      <c r="AM4628" s="230"/>
      <c r="AN4628" s="230"/>
      <c r="AO4628" s="230"/>
      <c r="AP4628" s="230"/>
      <c r="AQ4628" s="230"/>
      <c r="AR4628" s="249"/>
      <c r="AS4628" s="230"/>
      <c r="AT4628" s="230"/>
      <c r="AU4628" s="230"/>
      <c r="AV4628" s="230"/>
      <c r="AW4628" s="230"/>
      <c r="AX4628" s="230"/>
      <c r="AY4628" s="230"/>
      <c r="AZ4628" s="230"/>
      <c r="BA4628" s="230"/>
      <c r="BB4628" s="230"/>
      <c r="BC4628" s="230"/>
      <c r="BD4628" s="230"/>
      <c r="BE4628" s="230"/>
      <c r="BF4628" s="230"/>
      <c r="BG4628" s="230"/>
      <c r="BH4628" s="230"/>
      <c r="BI4628" s="230"/>
      <c r="BJ4628" s="230"/>
      <c r="BK4628" s="230"/>
      <c r="BL4628" s="230"/>
      <c r="BM4628" s="230"/>
      <c r="BN4628" s="230"/>
      <c r="BO4628" s="230"/>
      <c r="BP4628" s="230"/>
      <c r="BQ4628" s="230"/>
      <c r="BR4628" s="230"/>
      <c r="BS4628" s="230"/>
      <c r="BT4628" s="230"/>
      <c r="BU4628" s="230"/>
      <c r="BV4628" s="230"/>
      <c r="BW4628" s="230"/>
      <c r="BX4628" s="230"/>
      <c r="BY4628" s="230"/>
      <c r="BZ4628" s="230"/>
      <c r="CA4628" s="230"/>
      <c r="CB4628" s="230"/>
      <c r="CC4628" s="230"/>
      <c r="CD4628" s="230"/>
      <c r="CE4628" s="230"/>
      <c r="CF4628" s="230"/>
      <c r="CG4628" s="230"/>
      <c r="CH4628" s="230"/>
      <c r="CI4628" s="230"/>
      <c r="CJ4628" s="230"/>
    </row>
    <row r="4629" spans="1:88" ht="14.25" customHeight="1">
      <c r="A4629" s="413"/>
      <c r="B4629" s="230"/>
      <c r="C4629" s="231"/>
      <c r="D4629" s="224"/>
      <c r="E4629" s="224"/>
      <c r="F4629" s="224"/>
      <c r="G4629" s="224"/>
      <c r="H4629" s="224"/>
      <c r="I4629" s="232"/>
      <c r="J4629" s="224"/>
      <c r="K4629" s="224"/>
      <c r="L4629" s="224"/>
      <c r="M4629" s="233"/>
      <c r="N4629" s="224"/>
      <c r="P4629" s="224"/>
      <c r="Q4629" s="225"/>
      <c r="R4629" s="154"/>
      <c r="S4629" s="154"/>
      <c r="T4629" s="154"/>
      <c r="U4629" s="236"/>
      <c r="V4629" s="225"/>
      <c r="W4629" s="246"/>
      <c r="X4629" s="230"/>
      <c r="Y4629" s="257"/>
      <c r="Z4629" s="249"/>
      <c r="AA4629" s="249"/>
      <c r="AB4629" s="230"/>
      <c r="AC4629" s="230"/>
      <c r="AD4629" s="230"/>
      <c r="AE4629" s="251"/>
      <c r="AF4629" s="246"/>
      <c r="AG4629" s="236"/>
      <c r="AH4629" s="253"/>
      <c r="AI4629" s="230"/>
      <c r="AJ4629" s="230"/>
      <c r="AK4629" s="230"/>
      <c r="AL4629" s="230"/>
      <c r="AM4629" s="230"/>
      <c r="AN4629" s="230"/>
      <c r="AO4629" s="230"/>
      <c r="AP4629" s="230"/>
      <c r="AQ4629" s="230"/>
      <c r="AR4629" s="249"/>
      <c r="AS4629" s="230"/>
      <c r="AT4629" s="230"/>
      <c r="AU4629" s="230"/>
      <c r="AV4629" s="230"/>
      <c r="AW4629" s="230"/>
      <c r="AX4629" s="230"/>
      <c r="AY4629" s="230"/>
      <c r="AZ4629" s="230"/>
      <c r="BA4629" s="230"/>
      <c r="BB4629" s="230"/>
      <c r="BC4629" s="230"/>
      <c r="BD4629" s="230"/>
      <c r="BE4629" s="230"/>
      <c r="BF4629" s="230"/>
      <c r="BG4629" s="230"/>
      <c r="BH4629" s="230"/>
      <c r="BI4629" s="230"/>
      <c r="BJ4629" s="230"/>
      <c r="BK4629" s="230"/>
      <c r="BL4629" s="230"/>
      <c r="BM4629" s="230"/>
      <c r="BN4629" s="230"/>
      <c r="BO4629" s="230"/>
      <c r="BP4629" s="230"/>
      <c r="BQ4629" s="230"/>
      <c r="BR4629" s="230"/>
      <c r="BS4629" s="230"/>
      <c r="BT4629" s="230"/>
      <c r="BU4629" s="230"/>
      <c r="BV4629" s="230"/>
      <c r="BW4629" s="230"/>
      <c r="BX4629" s="230"/>
      <c r="BY4629" s="230"/>
      <c r="BZ4629" s="230"/>
      <c r="CA4629" s="230"/>
      <c r="CB4629" s="230"/>
      <c r="CC4629" s="230"/>
      <c r="CD4629" s="230"/>
      <c r="CE4629" s="230"/>
      <c r="CF4629" s="230"/>
      <c r="CG4629" s="230"/>
      <c r="CH4629" s="230"/>
      <c r="CI4629" s="230"/>
      <c r="CJ4629" s="230"/>
    </row>
    <row r="4630" spans="1:88" ht="14.25" customHeight="1">
      <c r="A4630" s="413"/>
      <c r="B4630" s="230"/>
      <c r="C4630" s="231"/>
      <c r="D4630" s="224"/>
      <c r="E4630" s="224"/>
      <c r="F4630" s="224"/>
      <c r="G4630" s="224"/>
      <c r="H4630" s="224"/>
      <c r="I4630" s="232"/>
      <c r="J4630" s="224"/>
      <c r="K4630" s="224"/>
      <c r="L4630" s="224"/>
      <c r="M4630" s="233"/>
      <c r="N4630" s="224"/>
      <c r="P4630" s="224"/>
      <c r="Q4630" s="225"/>
      <c r="R4630" s="154"/>
      <c r="S4630" s="154"/>
      <c r="T4630" s="154"/>
      <c r="U4630" s="236"/>
      <c r="V4630" s="225"/>
      <c r="W4630" s="246"/>
      <c r="X4630" s="230"/>
      <c r="Y4630" s="257"/>
      <c r="Z4630" s="249"/>
      <c r="AA4630" s="249"/>
      <c r="AB4630" s="230"/>
      <c r="AC4630" s="230"/>
      <c r="AD4630" s="230"/>
      <c r="AE4630" s="251"/>
      <c r="AF4630" s="246"/>
      <c r="AG4630" s="236"/>
      <c r="AH4630" s="253"/>
      <c r="AI4630" s="230"/>
      <c r="AJ4630" s="230"/>
      <c r="AK4630" s="230"/>
      <c r="AL4630" s="230"/>
      <c r="AM4630" s="230"/>
      <c r="AN4630" s="230"/>
      <c r="AO4630" s="230"/>
      <c r="AP4630" s="230"/>
      <c r="AQ4630" s="230"/>
      <c r="AR4630" s="249"/>
      <c r="AS4630" s="230"/>
      <c r="AT4630" s="230"/>
      <c r="AU4630" s="230"/>
      <c r="AV4630" s="230"/>
      <c r="AW4630" s="230"/>
      <c r="AX4630" s="230"/>
      <c r="AY4630" s="230"/>
      <c r="AZ4630" s="230"/>
      <c r="BA4630" s="230"/>
      <c r="BB4630" s="230"/>
      <c r="BC4630" s="230"/>
      <c r="BD4630" s="230"/>
      <c r="BE4630" s="230"/>
      <c r="BF4630" s="230"/>
      <c r="BG4630" s="230"/>
      <c r="BH4630" s="230"/>
      <c r="BI4630" s="230"/>
      <c r="BJ4630" s="230"/>
      <c r="BK4630" s="230"/>
      <c r="BL4630" s="230"/>
      <c r="BM4630" s="230"/>
      <c r="BN4630" s="230"/>
      <c r="BO4630" s="230"/>
      <c r="BP4630" s="230"/>
      <c r="BQ4630" s="230"/>
      <c r="BR4630" s="230"/>
      <c r="BS4630" s="230"/>
      <c r="BT4630" s="230"/>
      <c r="BU4630" s="230"/>
      <c r="BV4630" s="230"/>
      <c r="BW4630" s="230"/>
      <c r="BX4630" s="230"/>
      <c r="BY4630" s="230"/>
      <c r="BZ4630" s="230"/>
      <c r="CA4630" s="230"/>
      <c r="CB4630" s="230"/>
      <c r="CC4630" s="230"/>
      <c r="CD4630" s="230"/>
      <c r="CE4630" s="230"/>
      <c r="CF4630" s="230"/>
      <c r="CG4630" s="230"/>
      <c r="CH4630" s="230"/>
      <c r="CI4630" s="230"/>
      <c r="CJ4630" s="230"/>
    </row>
    <row r="4631" spans="1:88" ht="14.25" customHeight="1">
      <c r="A4631" s="413"/>
      <c r="B4631" s="230"/>
      <c r="C4631" s="231"/>
      <c r="D4631" s="224"/>
      <c r="E4631" s="224"/>
      <c r="F4631" s="224"/>
      <c r="G4631" s="224"/>
      <c r="H4631" s="224"/>
      <c r="I4631" s="232"/>
      <c r="J4631" s="224"/>
      <c r="K4631" s="224"/>
      <c r="L4631" s="224"/>
      <c r="M4631" s="233"/>
      <c r="N4631" s="224"/>
      <c r="P4631" s="224"/>
      <c r="Q4631" s="225"/>
      <c r="R4631" s="154"/>
      <c r="S4631" s="154"/>
      <c r="T4631" s="154"/>
      <c r="U4631" s="236"/>
      <c r="V4631" s="225"/>
      <c r="W4631" s="246"/>
      <c r="X4631" s="230"/>
      <c r="Y4631" s="257"/>
      <c r="Z4631" s="249"/>
      <c r="AA4631" s="249"/>
      <c r="AB4631" s="230"/>
      <c r="AC4631" s="230"/>
      <c r="AD4631" s="230"/>
      <c r="AE4631" s="251"/>
      <c r="AF4631" s="246"/>
      <c r="AG4631" s="236"/>
      <c r="AH4631" s="253"/>
      <c r="AI4631" s="230"/>
      <c r="AJ4631" s="230"/>
      <c r="AK4631" s="230"/>
      <c r="AL4631" s="230"/>
      <c r="AM4631" s="230"/>
      <c r="AN4631" s="230"/>
      <c r="AO4631" s="230"/>
      <c r="AP4631" s="230"/>
      <c r="AQ4631" s="230"/>
      <c r="AR4631" s="249"/>
      <c r="AS4631" s="230"/>
      <c r="AT4631" s="230"/>
      <c r="AU4631" s="230"/>
      <c r="AV4631" s="230"/>
      <c r="AW4631" s="230"/>
      <c r="AX4631" s="230"/>
      <c r="AY4631" s="230"/>
      <c r="AZ4631" s="230"/>
      <c r="BA4631" s="230"/>
      <c r="BB4631" s="230"/>
      <c r="BC4631" s="230"/>
      <c r="BD4631" s="230"/>
      <c r="BE4631" s="230"/>
      <c r="BF4631" s="230"/>
      <c r="BG4631" s="230"/>
      <c r="BH4631" s="230"/>
      <c r="BI4631" s="230"/>
      <c r="BJ4631" s="230"/>
      <c r="BK4631" s="230"/>
      <c r="BL4631" s="230"/>
      <c r="BM4631" s="230"/>
      <c r="BN4631" s="230"/>
      <c r="BO4631" s="230"/>
      <c r="BP4631" s="230"/>
      <c r="BQ4631" s="230"/>
      <c r="BR4631" s="230"/>
      <c r="BS4631" s="230"/>
      <c r="BT4631" s="230"/>
      <c r="BU4631" s="230"/>
      <c r="BV4631" s="230"/>
      <c r="BW4631" s="230"/>
      <c r="BX4631" s="230"/>
      <c r="BY4631" s="230"/>
      <c r="BZ4631" s="230"/>
      <c r="CA4631" s="230"/>
      <c r="CB4631" s="230"/>
      <c r="CC4631" s="230"/>
      <c r="CD4631" s="230"/>
      <c r="CE4631" s="230"/>
      <c r="CF4631" s="230"/>
      <c r="CG4631" s="230"/>
      <c r="CH4631" s="230"/>
      <c r="CI4631" s="230"/>
      <c r="CJ4631" s="230"/>
    </row>
    <row r="4632" spans="1:88" ht="14.25" customHeight="1">
      <c r="A4632" s="413"/>
      <c r="B4632" s="230"/>
      <c r="C4632" s="231"/>
      <c r="D4632" s="224"/>
      <c r="E4632" s="224"/>
      <c r="F4632" s="224"/>
      <c r="G4632" s="224"/>
      <c r="H4632" s="224"/>
      <c r="I4632" s="232"/>
      <c r="J4632" s="224"/>
      <c r="K4632" s="224"/>
      <c r="L4632" s="224"/>
      <c r="M4632" s="233"/>
      <c r="N4632" s="224"/>
      <c r="P4632" s="224"/>
      <c r="Q4632" s="225"/>
      <c r="R4632" s="154"/>
      <c r="S4632" s="154"/>
      <c r="T4632" s="154"/>
      <c r="U4632" s="236"/>
      <c r="V4632" s="225"/>
      <c r="W4632" s="246"/>
      <c r="X4632" s="230"/>
      <c r="Y4632" s="257"/>
      <c r="Z4632" s="249"/>
      <c r="AA4632" s="249"/>
      <c r="AB4632" s="230"/>
      <c r="AC4632" s="230"/>
      <c r="AD4632" s="230"/>
      <c r="AE4632" s="251"/>
      <c r="AF4632" s="246"/>
      <c r="AG4632" s="236"/>
      <c r="AH4632" s="253"/>
      <c r="AI4632" s="230"/>
      <c r="AJ4632" s="230"/>
      <c r="AK4632" s="230"/>
      <c r="AL4632" s="230"/>
      <c r="AM4632" s="230"/>
      <c r="AN4632" s="230"/>
      <c r="AO4632" s="230"/>
      <c r="AP4632" s="230"/>
      <c r="AQ4632" s="230"/>
      <c r="AR4632" s="249"/>
      <c r="AS4632" s="230"/>
      <c r="AT4632" s="230"/>
      <c r="AU4632" s="230"/>
      <c r="AV4632" s="230"/>
      <c r="AW4632" s="230"/>
      <c r="AX4632" s="230"/>
      <c r="AY4632" s="230"/>
      <c r="AZ4632" s="230"/>
      <c r="BA4632" s="230"/>
      <c r="BB4632" s="230"/>
      <c r="BC4632" s="230"/>
      <c r="BD4632" s="230"/>
      <c r="BE4632" s="230"/>
      <c r="BF4632" s="230"/>
      <c r="BG4632" s="230"/>
      <c r="BH4632" s="230"/>
      <c r="BI4632" s="230"/>
      <c r="BJ4632" s="230"/>
      <c r="BK4632" s="230"/>
      <c r="BL4632" s="230"/>
      <c r="BM4632" s="230"/>
      <c r="BN4632" s="230"/>
      <c r="BO4632" s="230"/>
      <c r="BP4632" s="230"/>
      <c r="BQ4632" s="230"/>
      <c r="BR4632" s="230"/>
      <c r="BS4632" s="230"/>
      <c r="BT4632" s="230"/>
      <c r="BU4632" s="230"/>
      <c r="BV4632" s="230"/>
      <c r="BW4632" s="230"/>
      <c r="BX4632" s="230"/>
      <c r="BY4632" s="230"/>
      <c r="BZ4632" s="230"/>
      <c r="CA4632" s="230"/>
      <c r="CB4632" s="230"/>
      <c r="CC4632" s="230"/>
      <c r="CD4632" s="230"/>
      <c r="CE4632" s="230"/>
      <c r="CF4632" s="230"/>
      <c r="CG4632" s="230"/>
      <c r="CH4632" s="230"/>
      <c r="CI4632" s="230"/>
      <c r="CJ4632" s="230"/>
    </row>
    <row r="4633" spans="1:88" ht="14.25" customHeight="1">
      <c r="A4633" s="413"/>
      <c r="B4633" s="230"/>
      <c r="C4633" s="231"/>
      <c r="D4633" s="224"/>
      <c r="E4633" s="224"/>
      <c r="F4633" s="224"/>
      <c r="G4633" s="224"/>
      <c r="H4633" s="224"/>
      <c r="I4633" s="232"/>
      <c r="J4633" s="224"/>
      <c r="K4633" s="224"/>
      <c r="L4633" s="224"/>
      <c r="M4633" s="233"/>
      <c r="N4633" s="224"/>
      <c r="P4633" s="224"/>
      <c r="Q4633" s="225"/>
      <c r="R4633" s="154"/>
      <c r="S4633" s="154"/>
      <c r="T4633" s="154"/>
      <c r="U4633" s="236"/>
      <c r="V4633" s="225"/>
      <c r="W4633" s="246"/>
      <c r="X4633" s="230"/>
      <c r="Y4633" s="257"/>
      <c r="Z4633" s="249"/>
      <c r="AA4633" s="249"/>
      <c r="AB4633" s="230"/>
      <c r="AC4633" s="230"/>
      <c r="AD4633" s="230"/>
      <c r="AE4633" s="251"/>
      <c r="AF4633" s="246"/>
      <c r="AG4633" s="236"/>
      <c r="AH4633" s="253"/>
      <c r="AI4633" s="230"/>
      <c r="AJ4633" s="230"/>
      <c r="AK4633" s="230"/>
      <c r="AL4633" s="230"/>
      <c r="AM4633" s="230"/>
      <c r="AN4633" s="230"/>
      <c r="AO4633" s="230"/>
      <c r="AP4633" s="230"/>
      <c r="AQ4633" s="230"/>
      <c r="AR4633" s="249"/>
      <c r="AS4633" s="230"/>
      <c r="AT4633" s="230"/>
      <c r="AU4633" s="230"/>
      <c r="AV4633" s="230"/>
      <c r="AW4633" s="230"/>
      <c r="AX4633" s="230"/>
      <c r="AY4633" s="230"/>
      <c r="AZ4633" s="230"/>
      <c r="BA4633" s="230"/>
      <c r="BB4633" s="230"/>
      <c r="BC4633" s="230"/>
      <c r="BD4633" s="230"/>
      <c r="BE4633" s="230"/>
      <c r="BF4633" s="230"/>
      <c r="BG4633" s="230"/>
      <c r="BH4633" s="230"/>
      <c r="BI4633" s="230"/>
      <c r="BJ4633" s="230"/>
      <c r="BK4633" s="230"/>
      <c r="BL4633" s="230"/>
      <c r="BM4633" s="230"/>
      <c r="BN4633" s="230"/>
      <c r="BO4633" s="230"/>
      <c r="BP4633" s="230"/>
      <c r="BQ4633" s="230"/>
      <c r="BR4633" s="230"/>
      <c r="BS4633" s="230"/>
      <c r="BT4633" s="230"/>
      <c r="BU4633" s="230"/>
      <c r="BV4633" s="230"/>
      <c r="BW4633" s="230"/>
      <c r="BX4633" s="230"/>
      <c r="BY4633" s="230"/>
      <c r="BZ4633" s="230"/>
      <c r="CA4633" s="230"/>
      <c r="CB4633" s="230"/>
      <c r="CC4633" s="230"/>
      <c r="CD4633" s="230"/>
      <c r="CE4633" s="230"/>
      <c r="CF4633" s="230"/>
      <c r="CG4633" s="230"/>
      <c r="CH4633" s="230"/>
      <c r="CI4633" s="230"/>
      <c r="CJ4633" s="230"/>
    </row>
    <row r="4634" spans="1:88" ht="14.25" customHeight="1">
      <c r="A4634" s="413"/>
      <c r="B4634" s="230"/>
      <c r="C4634" s="231"/>
      <c r="D4634" s="224"/>
      <c r="E4634" s="224"/>
      <c r="F4634" s="224"/>
      <c r="G4634" s="224"/>
      <c r="H4634" s="224"/>
      <c r="I4634" s="232"/>
      <c r="J4634" s="224"/>
      <c r="K4634" s="224"/>
      <c r="L4634" s="224"/>
      <c r="M4634" s="233"/>
      <c r="N4634" s="224"/>
      <c r="P4634" s="224"/>
      <c r="Q4634" s="225"/>
      <c r="R4634" s="154"/>
      <c r="S4634" s="154"/>
      <c r="T4634" s="154"/>
      <c r="U4634" s="236"/>
      <c r="V4634" s="225"/>
      <c r="W4634" s="246"/>
      <c r="X4634" s="230"/>
      <c r="Y4634" s="257"/>
      <c r="Z4634" s="249"/>
      <c r="AA4634" s="249"/>
      <c r="AB4634" s="230"/>
      <c r="AC4634" s="230"/>
      <c r="AD4634" s="230"/>
      <c r="AE4634" s="251"/>
      <c r="AF4634" s="246"/>
      <c r="AG4634" s="236"/>
      <c r="AH4634" s="253"/>
      <c r="AI4634" s="230"/>
      <c r="AJ4634" s="230"/>
      <c r="AK4634" s="230"/>
      <c r="AL4634" s="230"/>
      <c r="AM4634" s="230"/>
      <c r="AN4634" s="230"/>
      <c r="AO4634" s="230"/>
      <c r="AP4634" s="230"/>
      <c r="AQ4634" s="230"/>
      <c r="AR4634" s="249"/>
      <c r="AS4634" s="230"/>
      <c r="AT4634" s="230"/>
      <c r="AU4634" s="230"/>
      <c r="AV4634" s="230"/>
      <c r="AW4634" s="230"/>
      <c r="AX4634" s="230"/>
      <c r="AY4634" s="230"/>
      <c r="AZ4634" s="230"/>
      <c r="BA4634" s="230"/>
      <c r="BB4634" s="230"/>
      <c r="BC4634" s="230"/>
      <c r="BD4634" s="230"/>
      <c r="BE4634" s="230"/>
      <c r="BF4634" s="230"/>
      <c r="BG4634" s="230"/>
      <c r="BH4634" s="230"/>
      <c r="BI4634" s="230"/>
      <c r="BJ4634" s="230"/>
      <c r="BK4634" s="230"/>
      <c r="BL4634" s="230"/>
      <c r="BM4634" s="230"/>
      <c r="BN4634" s="230"/>
      <c r="BO4634" s="230"/>
      <c r="BP4634" s="230"/>
      <c r="BQ4634" s="230"/>
      <c r="BR4634" s="230"/>
      <c r="BS4634" s="230"/>
      <c r="BT4634" s="230"/>
      <c r="BU4634" s="230"/>
      <c r="BV4634" s="230"/>
      <c r="BW4634" s="230"/>
      <c r="BX4634" s="230"/>
      <c r="BY4634" s="230"/>
      <c r="BZ4634" s="230"/>
      <c r="CA4634" s="230"/>
      <c r="CB4634" s="230"/>
      <c r="CC4634" s="230"/>
      <c r="CD4634" s="230"/>
      <c r="CE4634" s="230"/>
      <c r="CF4634" s="230"/>
      <c r="CG4634" s="230"/>
      <c r="CH4634" s="230"/>
      <c r="CI4634" s="230"/>
      <c r="CJ4634" s="230"/>
    </row>
    <row r="4635" spans="1:88" ht="14.25" customHeight="1">
      <c r="A4635" s="413"/>
      <c r="B4635" s="230"/>
      <c r="C4635" s="231"/>
      <c r="D4635" s="224"/>
      <c r="E4635" s="224"/>
      <c r="F4635" s="224"/>
      <c r="G4635" s="224"/>
      <c r="H4635" s="224"/>
      <c r="I4635" s="232"/>
      <c r="J4635" s="224"/>
      <c r="K4635" s="224"/>
      <c r="L4635" s="224"/>
      <c r="M4635" s="233"/>
      <c r="N4635" s="224"/>
      <c r="P4635" s="224"/>
      <c r="Q4635" s="225"/>
      <c r="R4635" s="154"/>
      <c r="S4635" s="154"/>
      <c r="T4635" s="154"/>
      <c r="U4635" s="236"/>
      <c r="V4635" s="225"/>
      <c r="W4635" s="246"/>
      <c r="X4635" s="230"/>
      <c r="Y4635" s="257"/>
      <c r="Z4635" s="249"/>
      <c r="AA4635" s="249"/>
      <c r="AB4635" s="230"/>
      <c r="AC4635" s="230"/>
      <c r="AD4635" s="230"/>
      <c r="AE4635" s="251"/>
      <c r="AF4635" s="246"/>
      <c r="AG4635" s="236"/>
      <c r="AH4635" s="253"/>
      <c r="AI4635" s="230"/>
      <c r="AJ4635" s="230"/>
      <c r="AK4635" s="230"/>
      <c r="AL4635" s="230"/>
      <c r="AM4635" s="230"/>
      <c r="AN4635" s="230"/>
      <c r="AO4635" s="230"/>
      <c r="AP4635" s="230"/>
      <c r="AQ4635" s="230"/>
      <c r="AR4635" s="249"/>
      <c r="AS4635" s="230"/>
      <c r="AT4635" s="230"/>
      <c r="AU4635" s="230"/>
      <c r="AV4635" s="230"/>
      <c r="AW4635" s="230"/>
      <c r="AX4635" s="230"/>
      <c r="AY4635" s="230"/>
      <c r="AZ4635" s="230"/>
      <c r="BA4635" s="230"/>
      <c r="BB4635" s="230"/>
      <c r="BC4635" s="230"/>
      <c r="BD4635" s="230"/>
      <c r="BE4635" s="230"/>
      <c r="BF4635" s="230"/>
      <c r="BG4635" s="230"/>
      <c r="BH4635" s="230"/>
      <c r="BI4635" s="230"/>
      <c r="BJ4635" s="230"/>
      <c r="BK4635" s="230"/>
      <c r="BL4635" s="230"/>
      <c r="BM4635" s="230"/>
      <c r="BN4635" s="230"/>
      <c r="BO4635" s="230"/>
      <c r="BP4635" s="230"/>
      <c r="BQ4635" s="230"/>
      <c r="BR4635" s="230"/>
      <c r="BS4635" s="230"/>
      <c r="BT4635" s="230"/>
      <c r="BU4635" s="230"/>
      <c r="BV4635" s="230"/>
      <c r="BW4635" s="230"/>
      <c r="BX4635" s="230"/>
      <c r="BY4635" s="230"/>
      <c r="BZ4635" s="230"/>
      <c r="CA4635" s="230"/>
      <c r="CB4635" s="230"/>
      <c r="CC4635" s="230"/>
      <c r="CD4635" s="230"/>
      <c r="CE4635" s="230"/>
      <c r="CF4635" s="230"/>
      <c r="CG4635" s="230"/>
      <c r="CH4635" s="230"/>
      <c r="CI4635" s="230"/>
      <c r="CJ4635" s="230"/>
    </row>
    <row r="4636" spans="1:88" ht="14.25" customHeight="1">
      <c r="A4636" s="413"/>
      <c r="B4636" s="230"/>
      <c r="C4636" s="231"/>
      <c r="D4636" s="224"/>
      <c r="E4636" s="224"/>
      <c r="F4636" s="224"/>
      <c r="G4636" s="224"/>
      <c r="H4636" s="224"/>
      <c r="I4636" s="232"/>
      <c r="J4636" s="224"/>
      <c r="K4636" s="224"/>
      <c r="L4636" s="224"/>
      <c r="M4636" s="233"/>
      <c r="N4636" s="224"/>
      <c r="P4636" s="224"/>
      <c r="Q4636" s="225"/>
      <c r="R4636" s="154"/>
      <c r="S4636" s="154"/>
      <c r="T4636" s="154"/>
      <c r="U4636" s="236"/>
      <c r="V4636" s="225"/>
      <c r="W4636" s="246"/>
      <c r="X4636" s="230"/>
      <c r="Y4636" s="257"/>
      <c r="Z4636" s="249"/>
      <c r="AA4636" s="249"/>
      <c r="AB4636" s="230"/>
      <c r="AC4636" s="230"/>
      <c r="AD4636" s="230"/>
      <c r="AE4636" s="251"/>
      <c r="AF4636" s="246"/>
      <c r="AG4636" s="236"/>
      <c r="AH4636" s="253"/>
      <c r="AI4636" s="230"/>
      <c r="AJ4636" s="230"/>
      <c r="AK4636" s="230"/>
      <c r="AL4636" s="230"/>
      <c r="AM4636" s="230"/>
      <c r="AN4636" s="230"/>
      <c r="AO4636" s="230"/>
      <c r="AP4636" s="230"/>
      <c r="AQ4636" s="230"/>
      <c r="AR4636" s="249"/>
      <c r="AS4636" s="230"/>
      <c r="AT4636" s="230"/>
      <c r="AU4636" s="230"/>
      <c r="AV4636" s="230"/>
      <c r="AW4636" s="230"/>
      <c r="AX4636" s="230"/>
      <c r="AY4636" s="230"/>
      <c r="AZ4636" s="230"/>
      <c r="BA4636" s="230"/>
      <c r="BB4636" s="230"/>
      <c r="BC4636" s="230"/>
      <c r="BD4636" s="230"/>
      <c r="BE4636" s="230"/>
      <c r="BF4636" s="230"/>
      <c r="BG4636" s="230"/>
      <c r="BH4636" s="230"/>
      <c r="BI4636" s="230"/>
      <c r="BJ4636" s="230"/>
      <c r="BK4636" s="230"/>
      <c r="BL4636" s="230"/>
      <c r="BM4636" s="230"/>
      <c r="BN4636" s="230"/>
      <c r="BO4636" s="230"/>
      <c r="BP4636" s="230"/>
      <c r="BQ4636" s="230"/>
      <c r="BR4636" s="230"/>
      <c r="BS4636" s="230"/>
      <c r="BT4636" s="230"/>
      <c r="BU4636" s="230"/>
      <c r="BV4636" s="230"/>
      <c r="BW4636" s="230"/>
      <c r="BX4636" s="230"/>
      <c r="BY4636" s="230"/>
      <c r="BZ4636" s="230"/>
      <c r="CA4636" s="230"/>
      <c r="CB4636" s="230"/>
      <c r="CC4636" s="230"/>
      <c r="CD4636" s="230"/>
      <c r="CE4636" s="230"/>
      <c r="CF4636" s="230"/>
      <c r="CG4636" s="230"/>
      <c r="CH4636" s="230"/>
      <c r="CI4636" s="230"/>
      <c r="CJ4636" s="230"/>
    </row>
    <row r="4637" spans="1:88" ht="14.25" customHeight="1">
      <c r="A4637" s="413"/>
      <c r="B4637" s="230"/>
      <c r="C4637" s="231"/>
      <c r="D4637" s="224"/>
      <c r="E4637" s="224"/>
      <c r="F4637" s="224"/>
      <c r="G4637" s="224"/>
      <c r="H4637" s="224"/>
      <c r="I4637" s="232"/>
      <c r="J4637" s="224"/>
      <c r="K4637" s="224"/>
      <c r="L4637" s="224"/>
      <c r="M4637" s="233"/>
      <c r="N4637" s="224"/>
      <c r="P4637" s="224"/>
      <c r="Q4637" s="225"/>
      <c r="R4637" s="154"/>
      <c r="S4637" s="154"/>
      <c r="T4637" s="154"/>
      <c r="U4637" s="236"/>
      <c r="V4637" s="225"/>
      <c r="W4637" s="246"/>
      <c r="X4637" s="230"/>
      <c r="Y4637" s="257"/>
      <c r="Z4637" s="249"/>
      <c r="AA4637" s="249"/>
      <c r="AB4637" s="230"/>
      <c r="AC4637" s="230"/>
      <c r="AD4637" s="230"/>
      <c r="AE4637" s="251"/>
      <c r="AF4637" s="246"/>
      <c r="AG4637" s="236"/>
      <c r="AH4637" s="253"/>
      <c r="AI4637" s="230"/>
      <c r="AJ4637" s="230"/>
      <c r="AK4637" s="230"/>
      <c r="AL4637" s="230"/>
      <c r="AM4637" s="230"/>
      <c r="AN4637" s="230"/>
      <c r="AO4637" s="230"/>
      <c r="AP4637" s="230"/>
      <c r="AQ4637" s="230"/>
      <c r="AR4637" s="249"/>
      <c r="AS4637" s="230"/>
      <c r="AT4637" s="230"/>
      <c r="AU4637" s="230"/>
      <c r="AV4637" s="230"/>
      <c r="AW4637" s="230"/>
      <c r="AX4637" s="230"/>
      <c r="AY4637" s="230"/>
      <c r="AZ4637" s="230"/>
      <c r="BA4637" s="230"/>
      <c r="BB4637" s="230"/>
      <c r="BC4637" s="230"/>
      <c r="BD4637" s="230"/>
      <c r="BE4637" s="230"/>
      <c r="BF4637" s="230"/>
      <c r="BG4637" s="230"/>
      <c r="BH4637" s="230"/>
      <c r="BI4637" s="230"/>
      <c r="BJ4637" s="230"/>
      <c r="BK4637" s="230"/>
      <c r="BL4637" s="230"/>
      <c r="BM4637" s="230"/>
      <c r="BN4637" s="230"/>
      <c r="BO4637" s="230"/>
      <c r="BP4637" s="230"/>
      <c r="BQ4637" s="230"/>
      <c r="BR4637" s="230"/>
      <c r="BS4637" s="230"/>
      <c r="BT4637" s="230"/>
      <c r="BU4637" s="230"/>
      <c r="BV4637" s="230"/>
      <c r="BW4637" s="230"/>
      <c r="BX4637" s="230"/>
      <c r="BY4637" s="230"/>
      <c r="BZ4637" s="230"/>
      <c r="CA4637" s="230"/>
      <c r="CB4637" s="230"/>
      <c r="CC4637" s="230"/>
      <c r="CD4637" s="230"/>
      <c r="CE4637" s="230"/>
      <c r="CF4637" s="230"/>
      <c r="CG4637" s="230"/>
      <c r="CH4637" s="230"/>
      <c r="CI4637" s="230"/>
      <c r="CJ4637" s="230"/>
    </row>
    <row r="4638" spans="1:88" ht="14.25" customHeight="1">
      <c r="A4638" s="413"/>
      <c r="B4638" s="230"/>
      <c r="C4638" s="231"/>
      <c r="D4638" s="224"/>
      <c r="E4638" s="224"/>
      <c r="F4638" s="224"/>
      <c r="G4638" s="224"/>
      <c r="H4638" s="224"/>
      <c r="I4638" s="232"/>
      <c r="J4638" s="224"/>
      <c r="K4638" s="224"/>
      <c r="L4638" s="224"/>
      <c r="M4638" s="233"/>
      <c r="N4638" s="224"/>
      <c r="P4638" s="224"/>
      <c r="Q4638" s="225"/>
      <c r="R4638" s="154"/>
      <c r="S4638" s="154"/>
      <c r="T4638" s="154"/>
      <c r="U4638" s="236"/>
      <c r="V4638" s="225"/>
      <c r="W4638" s="246"/>
      <c r="X4638" s="230"/>
      <c r="Y4638" s="257"/>
      <c r="Z4638" s="249"/>
      <c r="AA4638" s="249"/>
      <c r="AB4638" s="230"/>
      <c r="AC4638" s="230"/>
      <c r="AD4638" s="230"/>
      <c r="AE4638" s="251"/>
      <c r="AF4638" s="246"/>
      <c r="AG4638" s="236"/>
      <c r="AH4638" s="253"/>
      <c r="AI4638" s="230"/>
      <c r="AJ4638" s="230"/>
      <c r="AK4638" s="230"/>
      <c r="AL4638" s="230"/>
      <c r="AM4638" s="230"/>
      <c r="AN4638" s="230"/>
      <c r="AO4638" s="230"/>
      <c r="AP4638" s="230"/>
      <c r="AQ4638" s="230"/>
      <c r="AR4638" s="249"/>
      <c r="AS4638" s="230"/>
      <c r="AT4638" s="230"/>
      <c r="AU4638" s="230"/>
      <c r="AV4638" s="230"/>
      <c r="AW4638" s="230"/>
      <c r="AX4638" s="230"/>
      <c r="AY4638" s="230"/>
      <c r="AZ4638" s="230"/>
      <c r="BA4638" s="230"/>
      <c r="BB4638" s="230"/>
      <c r="BC4638" s="230"/>
      <c r="BD4638" s="230"/>
      <c r="BE4638" s="230"/>
      <c r="BF4638" s="230"/>
      <c r="BG4638" s="230"/>
      <c r="BH4638" s="230"/>
      <c r="BI4638" s="230"/>
      <c r="BJ4638" s="230"/>
      <c r="BK4638" s="230"/>
      <c r="BL4638" s="230"/>
      <c r="BM4638" s="230"/>
      <c r="BN4638" s="230"/>
      <c r="BO4638" s="230"/>
      <c r="BP4638" s="230"/>
      <c r="BQ4638" s="230"/>
      <c r="BR4638" s="230"/>
      <c r="BS4638" s="230"/>
      <c r="BT4638" s="230"/>
      <c r="BU4638" s="230"/>
      <c r="BV4638" s="230"/>
      <c r="BW4638" s="230"/>
      <c r="BX4638" s="230"/>
      <c r="BY4638" s="230"/>
      <c r="BZ4638" s="230"/>
      <c r="CA4638" s="230"/>
      <c r="CB4638" s="230"/>
      <c r="CC4638" s="230"/>
      <c r="CD4638" s="230"/>
      <c r="CE4638" s="230"/>
      <c r="CF4638" s="230"/>
      <c r="CG4638" s="230"/>
      <c r="CH4638" s="230"/>
      <c r="CI4638" s="230"/>
      <c r="CJ4638" s="230"/>
    </row>
    <row r="4639" spans="1:88" ht="14.25" customHeight="1">
      <c r="A4639" s="413"/>
      <c r="B4639" s="230"/>
      <c r="C4639" s="231"/>
      <c r="D4639" s="224"/>
      <c r="E4639" s="224"/>
      <c r="F4639" s="224"/>
      <c r="G4639" s="224"/>
      <c r="H4639" s="224"/>
      <c r="I4639" s="232"/>
      <c r="J4639" s="224"/>
      <c r="K4639" s="224"/>
      <c r="L4639" s="224"/>
      <c r="M4639" s="233"/>
      <c r="N4639" s="224"/>
      <c r="P4639" s="224"/>
      <c r="Q4639" s="225"/>
      <c r="R4639" s="154"/>
      <c r="S4639" s="154"/>
      <c r="T4639" s="154"/>
      <c r="U4639" s="236"/>
      <c r="V4639" s="225"/>
      <c r="W4639" s="246"/>
      <c r="X4639" s="230"/>
      <c r="Y4639" s="257"/>
      <c r="Z4639" s="249"/>
      <c r="AA4639" s="249"/>
      <c r="AB4639" s="230"/>
      <c r="AC4639" s="230"/>
      <c r="AD4639" s="230"/>
      <c r="AE4639" s="251"/>
      <c r="AF4639" s="246"/>
      <c r="AG4639" s="236"/>
      <c r="AH4639" s="253"/>
      <c r="AI4639" s="230"/>
      <c r="AJ4639" s="230"/>
      <c r="AK4639" s="230"/>
      <c r="AL4639" s="230"/>
      <c r="AM4639" s="230"/>
      <c r="AN4639" s="230"/>
      <c r="AO4639" s="230"/>
      <c r="AP4639" s="230"/>
      <c r="AQ4639" s="230"/>
      <c r="AR4639" s="249"/>
      <c r="AS4639" s="230"/>
      <c r="AT4639" s="230"/>
      <c r="AU4639" s="230"/>
      <c r="AV4639" s="230"/>
      <c r="AW4639" s="230"/>
      <c r="AX4639" s="230"/>
      <c r="AY4639" s="230"/>
      <c r="AZ4639" s="230"/>
      <c r="BA4639" s="230"/>
      <c r="BB4639" s="230"/>
      <c r="BC4639" s="230"/>
      <c r="BD4639" s="230"/>
      <c r="BE4639" s="230"/>
      <c r="BF4639" s="230"/>
      <c r="BG4639" s="230"/>
      <c r="BH4639" s="230"/>
      <c r="BI4639" s="230"/>
      <c r="BJ4639" s="230"/>
      <c r="BK4639" s="230"/>
      <c r="BL4639" s="230"/>
      <c r="BM4639" s="230"/>
      <c r="BN4639" s="230"/>
      <c r="BO4639" s="230"/>
      <c r="BP4639" s="230"/>
      <c r="BQ4639" s="230"/>
      <c r="BR4639" s="230"/>
      <c r="BS4639" s="230"/>
      <c r="BT4639" s="230"/>
      <c r="BU4639" s="230"/>
      <c r="BV4639" s="230"/>
      <c r="BW4639" s="230"/>
      <c r="BX4639" s="230"/>
      <c r="BY4639" s="230"/>
      <c r="BZ4639" s="230"/>
      <c r="CA4639" s="230"/>
      <c r="CB4639" s="230"/>
      <c r="CC4639" s="230"/>
      <c r="CD4639" s="230"/>
      <c r="CE4639" s="230"/>
      <c r="CF4639" s="230"/>
      <c r="CG4639" s="230"/>
      <c r="CH4639" s="230"/>
      <c r="CI4639" s="230"/>
      <c r="CJ4639" s="230"/>
    </row>
    <row r="4640" spans="1:88" ht="14.25" customHeight="1">
      <c r="A4640" s="413"/>
      <c r="B4640" s="230"/>
      <c r="C4640" s="231"/>
      <c r="D4640" s="224"/>
      <c r="E4640" s="224"/>
      <c r="F4640" s="224"/>
      <c r="G4640" s="224"/>
      <c r="H4640" s="224"/>
      <c r="I4640" s="232"/>
      <c r="J4640" s="224"/>
      <c r="K4640" s="224"/>
      <c r="L4640" s="224"/>
      <c r="M4640" s="233"/>
      <c r="N4640" s="224"/>
      <c r="P4640" s="224"/>
      <c r="Q4640" s="225"/>
      <c r="R4640" s="154"/>
      <c r="S4640" s="154"/>
      <c r="T4640" s="154"/>
      <c r="U4640" s="236"/>
      <c r="V4640" s="225"/>
      <c r="W4640" s="246"/>
      <c r="X4640" s="230"/>
      <c r="Y4640" s="257"/>
      <c r="Z4640" s="249"/>
      <c r="AA4640" s="249"/>
      <c r="AB4640" s="230"/>
      <c r="AC4640" s="230"/>
      <c r="AD4640" s="230"/>
      <c r="AE4640" s="251"/>
      <c r="AF4640" s="246"/>
      <c r="AG4640" s="236"/>
      <c r="AH4640" s="253"/>
      <c r="AI4640" s="230"/>
      <c r="AJ4640" s="230"/>
      <c r="AK4640" s="230"/>
      <c r="AL4640" s="230"/>
      <c r="AM4640" s="230"/>
      <c r="AN4640" s="230"/>
      <c r="AO4640" s="230"/>
      <c r="AP4640" s="230"/>
      <c r="AQ4640" s="230"/>
      <c r="AR4640" s="249"/>
      <c r="AS4640" s="230"/>
      <c r="AT4640" s="230"/>
      <c r="AU4640" s="230"/>
      <c r="AV4640" s="230"/>
      <c r="AW4640" s="230"/>
      <c r="AX4640" s="230"/>
      <c r="AY4640" s="230"/>
      <c r="AZ4640" s="230"/>
      <c r="BA4640" s="230"/>
      <c r="BB4640" s="230"/>
      <c r="BC4640" s="230"/>
      <c r="BD4640" s="230"/>
      <c r="BE4640" s="230"/>
      <c r="BF4640" s="230"/>
      <c r="BG4640" s="230"/>
      <c r="BH4640" s="230"/>
      <c r="BI4640" s="230"/>
      <c r="BJ4640" s="230"/>
      <c r="BK4640" s="230"/>
      <c r="BL4640" s="230"/>
      <c r="BM4640" s="230"/>
      <c r="BN4640" s="230"/>
      <c r="BO4640" s="230"/>
      <c r="BP4640" s="230"/>
      <c r="BQ4640" s="230"/>
      <c r="BR4640" s="230"/>
      <c r="BS4640" s="230"/>
      <c r="BT4640" s="230"/>
      <c r="BU4640" s="230"/>
      <c r="BV4640" s="230"/>
      <c r="BW4640" s="230"/>
      <c r="BX4640" s="230"/>
      <c r="BY4640" s="230"/>
      <c r="BZ4640" s="230"/>
      <c r="CA4640" s="230"/>
      <c r="CB4640" s="230"/>
      <c r="CC4640" s="230"/>
      <c r="CD4640" s="230"/>
      <c r="CE4640" s="230"/>
      <c r="CF4640" s="230"/>
      <c r="CG4640" s="230"/>
      <c r="CH4640" s="230"/>
      <c r="CI4640" s="230"/>
      <c r="CJ4640" s="230"/>
    </row>
    <row r="4641" spans="1:88" ht="14.25" customHeight="1">
      <c r="A4641" s="413"/>
      <c r="B4641" s="230"/>
      <c r="C4641" s="231"/>
      <c r="D4641" s="224"/>
      <c r="E4641" s="224"/>
      <c r="F4641" s="224"/>
      <c r="G4641" s="224"/>
      <c r="H4641" s="224"/>
      <c r="I4641" s="232"/>
      <c r="J4641" s="224"/>
      <c r="K4641" s="224"/>
      <c r="L4641" s="224"/>
      <c r="M4641" s="233"/>
      <c r="N4641" s="224"/>
      <c r="P4641" s="224"/>
      <c r="Q4641" s="225"/>
      <c r="R4641" s="154"/>
      <c r="S4641" s="154"/>
      <c r="T4641" s="154"/>
      <c r="U4641" s="236"/>
      <c r="V4641" s="225"/>
      <c r="W4641" s="246"/>
      <c r="X4641" s="230"/>
      <c r="Y4641" s="257"/>
      <c r="Z4641" s="249"/>
      <c r="AA4641" s="249"/>
      <c r="AB4641" s="230"/>
      <c r="AC4641" s="230"/>
      <c r="AD4641" s="230"/>
      <c r="AE4641" s="251"/>
      <c r="AF4641" s="246"/>
      <c r="AG4641" s="236"/>
      <c r="AH4641" s="253"/>
      <c r="AI4641" s="230"/>
      <c r="AJ4641" s="230"/>
      <c r="AK4641" s="230"/>
      <c r="AL4641" s="230"/>
      <c r="AM4641" s="230"/>
      <c r="AN4641" s="230"/>
      <c r="AO4641" s="230"/>
      <c r="AP4641" s="230"/>
      <c r="AQ4641" s="230"/>
      <c r="AR4641" s="249"/>
      <c r="AS4641" s="230"/>
      <c r="AT4641" s="230"/>
      <c r="AU4641" s="230"/>
      <c r="AV4641" s="230"/>
      <c r="AW4641" s="230"/>
      <c r="AX4641" s="230"/>
      <c r="AY4641" s="230"/>
      <c r="AZ4641" s="230"/>
      <c r="BA4641" s="230"/>
      <c r="BB4641" s="230"/>
      <c r="BC4641" s="230"/>
      <c r="BD4641" s="230"/>
      <c r="BE4641" s="230"/>
      <c r="BF4641" s="230"/>
      <c r="BG4641" s="230"/>
      <c r="BH4641" s="230"/>
      <c r="BI4641" s="230"/>
      <c r="BJ4641" s="230"/>
      <c r="BK4641" s="230"/>
      <c r="BL4641" s="230"/>
      <c r="BM4641" s="230"/>
      <c r="BN4641" s="230"/>
      <c r="BO4641" s="230"/>
      <c r="BP4641" s="230"/>
      <c r="BQ4641" s="230"/>
      <c r="BR4641" s="230"/>
      <c r="BS4641" s="230"/>
      <c r="BT4641" s="230"/>
      <c r="BU4641" s="230"/>
      <c r="BV4641" s="230"/>
      <c r="BW4641" s="230"/>
      <c r="BX4641" s="230"/>
      <c r="BY4641" s="230"/>
      <c r="BZ4641" s="230"/>
      <c r="CA4641" s="230"/>
      <c r="CB4641" s="230"/>
      <c r="CC4641" s="230"/>
      <c r="CD4641" s="230"/>
      <c r="CE4641" s="230"/>
      <c r="CF4641" s="230"/>
      <c r="CG4641" s="230"/>
      <c r="CH4641" s="230"/>
      <c r="CI4641" s="230"/>
      <c r="CJ4641" s="230"/>
    </row>
    <row r="4642" spans="1:88" ht="14.25" customHeight="1">
      <c r="A4642" s="413"/>
      <c r="B4642" s="230"/>
      <c r="C4642" s="231"/>
      <c r="D4642" s="224"/>
      <c r="E4642" s="224"/>
      <c r="F4642" s="224"/>
      <c r="G4642" s="224"/>
      <c r="H4642" s="224"/>
      <c r="I4642" s="232"/>
      <c r="J4642" s="224"/>
      <c r="K4642" s="224"/>
      <c r="L4642" s="224"/>
      <c r="M4642" s="233"/>
      <c r="N4642" s="224"/>
      <c r="P4642" s="224"/>
      <c r="Q4642" s="225"/>
      <c r="R4642" s="154"/>
      <c r="S4642" s="154"/>
      <c r="T4642" s="154"/>
      <c r="U4642" s="236"/>
      <c r="V4642" s="225"/>
      <c r="W4642" s="246"/>
      <c r="X4642" s="230"/>
      <c r="Y4642" s="257"/>
      <c r="Z4642" s="249"/>
      <c r="AA4642" s="249"/>
      <c r="AB4642" s="230"/>
      <c r="AC4642" s="230"/>
      <c r="AD4642" s="230"/>
      <c r="AE4642" s="251"/>
      <c r="AF4642" s="246"/>
      <c r="AG4642" s="236"/>
      <c r="AH4642" s="253"/>
      <c r="AI4642" s="230"/>
      <c r="AJ4642" s="230"/>
      <c r="AK4642" s="230"/>
      <c r="AL4642" s="230"/>
      <c r="AM4642" s="230"/>
      <c r="AN4642" s="230"/>
      <c r="AO4642" s="230"/>
      <c r="AP4642" s="230"/>
      <c r="AQ4642" s="230"/>
      <c r="AR4642" s="249"/>
      <c r="AS4642" s="230"/>
      <c r="AT4642" s="230"/>
      <c r="AU4642" s="230"/>
      <c r="AV4642" s="230"/>
      <c r="AW4642" s="230"/>
      <c r="AX4642" s="230"/>
      <c r="AY4642" s="230"/>
      <c r="AZ4642" s="230"/>
      <c r="BA4642" s="230"/>
      <c r="BB4642" s="230"/>
      <c r="BC4642" s="230"/>
      <c r="BD4642" s="230"/>
      <c r="BE4642" s="230"/>
      <c r="BF4642" s="230"/>
      <c r="BG4642" s="230"/>
      <c r="BH4642" s="230"/>
      <c r="BI4642" s="230"/>
      <c r="BJ4642" s="230"/>
      <c r="BK4642" s="230"/>
      <c r="BL4642" s="230"/>
      <c r="BM4642" s="230"/>
      <c r="BN4642" s="230"/>
      <c r="BO4642" s="230"/>
      <c r="BP4642" s="230"/>
      <c r="BQ4642" s="230"/>
      <c r="BR4642" s="230"/>
      <c r="BS4642" s="230"/>
      <c r="BT4642" s="230"/>
      <c r="BU4642" s="230"/>
      <c r="BV4642" s="230"/>
      <c r="BW4642" s="230"/>
      <c r="BX4642" s="230"/>
      <c r="BY4642" s="230"/>
      <c r="BZ4642" s="230"/>
      <c r="CA4642" s="230"/>
      <c r="CB4642" s="230"/>
      <c r="CC4642" s="230"/>
      <c r="CD4642" s="230"/>
      <c r="CE4642" s="230"/>
      <c r="CF4642" s="230"/>
      <c r="CG4642" s="230"/>
      <c r="CH4642" s="230"/>
      <c r="CI4642" s="230"/>
      <c r="CJ4642" s="230"/>
    </row>
    <row r="4643" spans="1:88" ht="14.25" customHeight="1">
      <c r="A4643" s="413"/>
      <c r="B4643" s="230"/>
      <c r="C4643" s="231"/>
      <c r="D4643" s="224"/>
      <c r="E4643" s="224"/>
      <c r="F4643" s="224"/>
      <c r="G4643" s="224"/>
      <c r="H4643" s="224"/>
      <c r="I4643" s="232"/>
      <c r="J4643" s="224"/>
      <c r="K4643" s="224"/>
      <c r="L4643" s="224"/>
      <c r="M4643" s="233"/>
      <c r="N4643" s="224"/>
      <c r="P4643" s="224"/>
      <c r="Q4643" s="225"/>
      <c r="R4643" s="154"/>
      <c r="S4643" s="154"/>
      <c r="T4643" s="154"/>
      <c r="U4643" s="236"/>
      <c r="V4643" s="225"/>
      <c r="W4643" s="246"/>
      <c r="X4643" s="230"/>
      <c r="Y4643" s="257"/>
      <c r="Z4643" s="249"/>
      <c r="AA4643" s="249"/>
      <c r="AB4643" s="230"/>
      <c r="AC4643" s="230"/>
      <c r="AD4643" s="230"/>
      <c r="AE4643" s="251"/>
      <c r="AF4643" s="246"/>
      <c r="AG4643" s="236"/>
      <c r="AH4643" s="253"/>
      <c r="AI4643" s="230"/>
      <c r="AJ4643" s="230"/>
      <c r="AK4643" s="230"/>
      <c r="AL4643" s="230"/>
      <c r="AM4643" s="230"/>
      <c r="AN4643" s="230"/>
      <c r="AO4643" s="230"/>
      <c r="AP4643" s="230"/>
      <c r="AQ4643" s="230"/>
      <c r="AR4643" s="249"/>
      <c r="AS4643" s="230"/>
      <c r="AT4643" s="230"/>
      <c r="AU4643" s="230"/>
      <c r="AV4643" s="230"/>
      <c r="AW4643" s="230"/>
      <c r="AX4643" s="230"/>
      <c r="AY4643" s="230"/>
      <c r="AZ4643" s="230"/>
      <c r="BA4643" s="230"/>
      <c r="BB4643" s="230"/>
      <c r="BC4643" s="230"/>
      <c r="BD4643" s="230"/>
      <c r="BE4643" s="230"/>
      <c r="BF4643" s="230"/>
      <c r="BG4643" s="230"/>
      <c r="BH4643" s="230"/>
      <c r="BI4643" s="230"/>
      <c r="BJ4643" s="230"/>
      <c r="BK4643" s="230"/>
      <c r="BL4643" s="230"/>
      <c r="BM4643" s="230"/>
      <c r="BN4643" s="230"/>
      <c r="BO4643" s="230"/>
      <c r="BP4643" s="230"/>
      <c r="BQ4643" s="230"/>
      <c r="BR4643" s="230"/>
      <c r="BS4643" s="230"/>
      <c r="BT4643" s="230"/>
      <c r="BU4643" s="230"/>
      <c r="BV4643" s="230"/>
      <c r="BW4643" s="230"/>
      <c r="BX4643" s="230"/>
      <c r="BY4643" s="230"/>
      <c r="BZ4643" s="230"/>
      <c r="CA4643" s="230"/>
      <c r="CB4643" s="230"/>
      <c r="CC4643" s="230"/>
      <c r="CD4643" s="230"/>
      <c r="CE4643" s="230"/>
      <c r="CF4643" s="230"/>
      <c r="CG4643" s="230"/>
      <c r="CH4643" s="230"/>
      <c r="CI4643" s="230"/>
      <c r="CJ4643" s="230"/>
    </row>
    <row r="4644" spans="1:88" ht="14.25" customHeight="1">
      <c r="A4644" s="413"/>
      <c r="B4644" s="230"/>
      <c r="C4644" s="231"/>
      <c r="D4644" s="224"/>
      <c r="E4644" s="224"/>
      <c r="F4644" s="224"/>
      <c r="G4644" s="224"/>
      <c r="H4644" s="224"/>
      <c r="I4644" s="232"/>
      <c r="J4644" s="224"/>
      <c r="K4644" s="224"/>
      <c r="L4644" s="224"/>
      <c r="M4644" s="233"/>
      <c r="N4644" s="224"/>
      <c r="P4644" s="224"/>
      <c r="Q4644" s="225"/>
      <c r="R4644" s="154"/>
      <c r="S4644" s="154"/>
      <c r="T4644" s="154"/>
      <c r="U4644" s="236"/>
      <c r="V4644" s="225"/>
      <c r="W4644" s="246"/>
      <c r="X4644" s="230"/>
      <c r="Y4644" s="257"/>
      <c r="Z4644" s="249"/>
      <c r="AA4644" s="249"/>
      <c r="AB4644" s="230"/>
      <c r="AC4644" s="230"/>
      <c r="AD4644" s="230"/>
      <c r="AE4644" s="251"/>
      <c r="AF4644" s="246"/>
      <c r="AG4644" s="236"/>
      <c r="AH4644" s="253"/>
      <c r="AI4644" s="230"/>
      <c r="AJ4644" s="230"/>
      <c r="AK4644" s="230"/>
      <c r="AL4644" s="230"/>
      <c r="AM4644" s="230"/>
      <c r="AN4644" s="230"/>
      <c r="AO4644" s="230"/>
      <c r="AP4644" s="230"/>
      <c r="AQ4644" s="230"/>
      <c r="AR4644" s="249"/>
      <c r="AS4644" s="230"/>
      <c r="AT4644" s="230"/>
      <c r="AU4644" s="230"/>
      <c r="AV4644" s="230"/>
      <c r="AW4644" s="230"/>
      <c r="AX4644" s="230"/>
      <c r="AY4644" s="230"/>
      <c r="AZ4644" s="230"/>
      <c r="BA4644" s="230"/>
      <c r="BB4644" s="230"/>
      <c r="BC4644" s="230"/>
      <c r="BD4644" s="230"/>
      <c r="BE4644" s="230"/>
      <c r="BF4644" s="230"/>
      <c r="BG4644" s="230"/>
      <c r="BH4644" s="230"/>
      <c r="BI4644" s="230"/>
      <c r="BJ4644" s="230"/>
      <c r="BK4644" s="230"/>
      <c r="BL4644" s="230"/>
      <c r="BM4644" s="230"/>
      <c r="BN4644" s="230"/>
      <c r="BO4644" s="230"/>
      <c r="BP4644" s="230"/>
      <c r="BQ4644" s="230"/>
      <c r="BR4644" s="230"/>
      <c r="BS4644" s="230"/>
      <c r="BT4644" s="230"/>
      <c r="BU4644" s="230"/>
      <c r="BV4644" s="230"/>
      <c r="BW4644" s="230"/>
      <c r="BX4644" s="230"/>
      <c r="BY4644" s="230"/>
      <c r="BZ4644" s="230"/>
      <c r="CA4644" s="230"/>
      <c r="CB4644" s="230"/>
      <c r="CC4644" s="230"/>
      <c r="CD4644" s="230"/>
      <c r="CE4644" s="230"/>
      <c r="CF4644" s="230"/>
      <c r="CG4644" s="230"/>
      <c r="CH4644" s="230"/>
      <c r="CI4644" s="230"/>
      <c r="CJ4644" s="230"/>
    </row>
    <row r="4645" spans="1:88" ht="14.25" customHeight="1">
      <c r="A4645" s="413"/>
      <c r="B4645" s="230"/>
      <c r="C4645" s="231"/>
      <c r="D4645" s="224"/>
      <c r="E4645" s="224"/>
      <c r="F4645" s="224"/>
      <c r="G4645" s="224"/>
      <c r="H4645" s="224"/>
      <c r="I4645" s="232"/>
      <c r="J4645" s="224"/>
      <c r="K4645" s="224"/>
      <c r="L4645" s="224"/>
      <c r="M4645" s="233"/>
      <c r="N4645" s="224"/>
      <c r="P4645" s="224"/>
      <c r="Q4645" s="225"/>
      <c r="R4645" s="154"/>
      <c r="S4645" s="154"/>
      <c r="T4645" s="154"/>
      <c r="U4645" s="236"/>
      <c r="V4645" s="225"/>
      <c r="W4645" s="246"/>
      <c r="X4645" s="230"/>
      <c r="Y4645" s="257"/>
      <c r="Z4645" s="249"/>
      <c r="AA4645" s="249"/>
      <c r="AB4645" s="230"/>
      <c r="AC4645" s="230"/>
      <c r="AD4645" s="230"/>
      <c r="AE4645" s="251"/>
      <c r="AF4645" s="246"/>
      <c r="AG4645" s="236"/>
      <c r="AH4645" s="253"/>
      <c r="AI4645" s="230"/>
      <c r="AJ4645" s="230"/>
      <c r="AK4645" s="230"/>
      <c r="AL4645" s="230"/>
      <c r="AM4645" s="230"/>
      <c r="AN4645" s="230"/>
      <c r="AO4645" s="230"/>
      <c r="AP4645" s="230"/>
      <c r="AQ4645" s="230"/>
      <c r="AR4645" s="249"/>
      <c r="AS4645" s="230"/>
      <c r="AT4645" s="230"/>
      <c r="AU4645" s="230"/>
      <c r="AV4645" s="230"/>
      <c r="AW4645" s="230"/>
      <c r="AX4645" s="230"/>
      <c r="AY4645" s="230"/>
      <c r="AZ4645" s="230"/>
      <c r="BA4645" s="230"/>
      <c r="BB4645" s="230"/>
      <c r="BC4645" s="230"/>
      <c r="BD4645" s="230"/>
      <c r="BE4645" s="230"/>
      <c r="BF4645" s="230"/>
      <c r="BG4645" s="230"/>
      <c r="BH4645" s="230"/>
      <c r="BI4645" s="230"/>
      <c r="BJ4645" s="230"/>
      <c r="BK4645" s="230"/>
      <c r="BL4645" s="230"/>
      <c r="BM4645" s="230"/>
      <c r="BN4645" s="230"/>
      <c r="BO4645" s="230"/>
      <c r="BP4645" s="230"/>
      <c r="BQ4645" s="230"/>
      <c r="BR4645" s="230"/>
      <c r="BS4645" s="230"/>
      <c r="BT4645" s="230"/>
      <c r="BU4645" s="230"/>
      <c r="BV4645" s="230"/>
      <c r="BW4645" s="230"/>
      <c r="BX4645" s="230"/>
      <c r="BY4645" s="230"/>
      <c r="BZ4645" s="230"/>
      <c r="CA4645" s="230"/>
      <c r="CB4645" s="230"/>
      <c r="CC4645" s="230"/>
      <c r="CD4645" s="230"/>
      <c r="CE4645" s="230"/>
      <c r="CF4645" s="230"/>
      <c r="CG4645" s="230"/>
      <c r="CH4645" s="230"/>
      <c r="CI4645" s="230"/>
      <c r="CJ4645" s="230"/>
    </row>
    <row r="4646" spans="1:88" ht="14.25" customHeight="1">
      <c r="A4646" s="413"/>
      <c r="B4646" s="230"/>
      <c r="C4646" s="231"/>
      <c r="D4646" s="224"/>
      <c r="E4646" s="224"/>
      <c r="F4646" s="224"/>
      <c r="G4646" s="224"/>
      <c r="H4646" s="224"/>
      <c r="I4646" s="232"/>
      <c r="J4646" s="224"/>
      <c r="K4646" s="224"/>
      <c r="L4646" s="224"/>
      <c r="M4646" s="233"/>
      <c r="N4646" s="224"/>
      <c r="P4646" s="224"/>
      <c r="Q4646" s="225"/>
      <c r="R4646" s="154"/>
      <c r="S4646" s="154"/>
      <c r="T4646" s="154"/>
      <c r="U4646" s="236"/>
      <c r="V4646" s="225"/>
      <c r="W4646" s="246"/>
      <c r="X4646" s="230"/>
      <c r="Y4646" s="257"/>
      <c r="Z4646" s="249"/>
      <c r="AA4646" s="249"/>
      <c r="AB4646" s="230"/>
      <c r="AC4646" s="230"/>
      <c r="AD4646" s="230"/>
      <c r="AE4646" s="251"/>
      <c r="AF4646" s="246"/>
      <c r="AG4646" s="236"/>
      <c r="AH4646" s="253"/>
      <c r="AI4646" s="230"/>
      <c r="AJ4646" s="230"/>
      <c r="AK4646" s="230"/>
      <c r="AL4646" s="230"/>
      <c r="AM4646" s="230"/>
      <c r="AN4646" s="230"/>
      <c r="AO4646" s="230"/>
      <c r="AP4646" s="230"/>
      <c r="AQ4646" s="230"/>
      <c r="AR4646" s="249"/>
      <c r="AS4646" s="230"/>
      <c r="AT4646" s="230"/>
      <c r="AU4646" s="230"/>
      <c r="AV4646" s="230"/>
      <c r="AW4646" s="230"/>
      <c r="AX4646" s="230"/>
      <c r="AY4646" s="230"/>
      <c r="AZ4646" s="230"/>
      <c r="BA4646" s="230"/>
      <c r="BB4646" s="230"/>
      <c r="BC4646" s="230"/>
      <c r="BD4646" s="230"/>
      <c r="BE4646" s="230"/>
      <c r="BF4646" s="230"/>
      <c r="BG4646" s="230"/>
      <c r="BH4646" s="230"/>
      <c r="BI4646" s="230"/>
      <c r="BJ4646" s="230"/>
      <c r="BK4646" s="230"/>
      <c r="BL4646" s="230"/>
      <c r="BM4646" s="230"/>
      <c r="BN4646" s="230"/>
      <c r="BO4646" s="230"/>
      <c r="BP4646" s="230"/>
      <c r="BQ4646" s="230"/>
      <c r="BR4646" s="230"/>
      <c r="BS4646" s="230"/>
      <c r="BT4646" s="230"/>
      <c r="BU4646" s="230"/>
      <c r="BV4646" s="230"/>
      <c r="BW4646" s="230"/>
      <c r="BX4646" s="230"/>
      <c r="BY4646" s="230"/>
      <c r="BZ4646" s="230"/>
      <c r="CA4646" s="230"/>
      <c r="CB4646" s="230"/>
      <c r="CC4646" s="230"/>
      <c r="CD4646" s="230"/>
      <c r="CE4646" s="230"/>
      <c r="CF4646" s="230"/>
      <c r="CG4646" s="230"/>
      <c r="CH4646" s="230"/>
      <c r="CI4646" s="230"/>
      <c r="CJ4646" s="230"/>
    </row>
    <row r="4647" spans="1:88" ht="14.25" customHeight="1">
      <c r="A4647" s="413"/>
      <c r="B4647" s="230"/>
      <c r="C4647" s="231"/>
      <c r="D4647" s="224"/>
      <c r="E4647" s="224"/>
      <c r="F4647" s="224"/>
      <c r="G4647" s="224"/>
      <c r="H4647" s="224"/>
      <c r="I4647" s="232"/>
      <c r="J4647" s="224"/>
      <c r="K4647" s="224"/>
      <c r="L4647" s="224"/>
      <c r="M4647" s="233"/>
      <c r="N4647" s="224"/>
      <c r="P4647" s="224"/>
      <c r="Q4647" s="225"/>
      <c r="R4647" s="154"/>
      <c r="S4647" s="154"/>
      <c r="T4647" s="154"/>
      <c r="U4647" s="236"/>
      <c r="V4647" s="225"/>
      <c r="W4647" s="246"/>
      <c r="X4647" s="230"/>
      <c r="Y4647" s="257"/>
      <c r="Z4647" s="249"/>
      <c r="AA4647" s="249"/>
      <c r="AB4647" s="230"/>
      <c r="AC4647" s="230"/>
      <c r="AD4647" s="230"/>
      <c r="AE4647" s="251"/>
      <c r="AF4647" s="246"/>
      <c r="AG4647" s="236"/>
      <c r="AH4647" s="253"/>
      <c r="AI4647" s="230"/>
      <c r="AJ4647" s="230"/>
      <c r="AK4647" s="230"/>
      <c r="AL4647" s="230"/>
      <c r="AM4647" s="230"/>
      <c r="AN4647" s="230"/>
      <c r="AO4647" s="230"/>
      <c r="AP4647" s="230"/>
      <c r="AQ4647" s="230"/>
      <c r="AR4647" s="249"/>
      <c r="AS4647" s="230"/>
      <c r="AT4647" s="230"/>
      <c r="AU4647" s="230"/>
      <c r="AV4647" s="230"/>
      <c r="AW4647" s="230"/>
      <c r="AX4647" s="230"/>
      <c r="AY4647" s="230"/>
      <c r="AZ4647" s="230"/>
      <c r="BA4647" s="230"/>
      <c r="BB4647" s="230"/>
      <c r="BC4647" s="230"/>
      <c r="BD4647" s="230"/>
      <c r="BE4647" s="230"/>
      <c r="BF4647" s="230"/>
      <c r="BG4647" s="230"/>
      <c r="BH4647" s="230"/>
      <c r="BI4647" s="230"/>
      <c r="BJ4647" s="230"/>
      <c r="BK4647" s="230"/>
      <c r="BL4647" s="230"/>
      <c r="BM4647" s="230"/>
      <c r="BN4647" s="230"/>
      <c r="BO4647" s="230"/>
      <c r="BP4647" s="230"/>
      <c r="BQ4647" s="230"/>
      <c r="BR4647" s="230"/>
      <c r="BS4647" s="230"/>
      <c r="BT4647" s="230"/>
      <c r="BU4647" s="230"/>
      <c r="BV4647" s="230"/>
      <c r="BW4647" s="230"/>
      <c r="BX4647" s="230"/>
      <c r="BY4647" s="230"/>
      <c r="BZ4647" s="230"/>
      <c r="CA4647" s="230"/>
      <c r="CB4647" s="230"/>
      <c r="CC4647" s="230"/>
      <c r="CD4647" s="230"/>
      <c r="CE4647" s="230"/>
      <c r="CF4647" s="230"/>
      <c r="CG4647" s="230"/>
      <c r="CH4647" s="230"/>
      <c r="CI4647" s="230"/>
      <c r="CJ4647" s="230"/>
    </row>
    <row r="4648" spans="1:88" ht="14.25" customHeight="1">
      <c r="A4648" s="413"/>
      <c r="B4648" s="230"/>
      <c r="C4648" s="231"/>
      <c r="D4648" s="224"/>
      <c r="E4648" s="224"/>
      <c r="F4648" s="224"/>
      <c r="G4648" s="224"/>
      <c r="H4648" s="224"/>
      <c r="I4648" s="232"/>
      <c r="J4648" s="224"/>
      <c r="K4648" s="224"/>
      <c r="L4648" s="224"/>
      <c r="M4648" s="233"/>
      <c r="N4648" s="224"/>
      <c r="P4648" s="224"/>
      <c r="Q4648" s="225"/>
      <c r="R4648" s="154"/>
      <c r="S4648" s="154"/>
      <c r="T4648" s="154"/>
      <c r="U4648" s="236"/>
      <c r="V4648" s="225"/>
      <c r="W4648" s="246"/>
      <c r="X4648" s="230"/>
      <c r="Y4648" s="257"/>
      <c r="Z4648" s="249"/>
      <c r="AA4648" s="249"/>
      <c r="AB4648" s="230"/>
      <c r="AC4648" s="230"/>
      <c r="AD4648" s="230"/>
      <c r="AE4648" s="251"/>
      <c r="AF4648" s="246"/>
      <c r="AG4648" s="236"/>
      <c r="AH4648" s="253"/>
      <c r="AI4648" s="230"/>
      <c r="AJ4648" s="230"/>
      <c r="AK4648" s="230"/>
      <c r="AL4648" s="230"/>
      <c r="AM4648" s="230"/>
      <c r="AN4648" s="230"/>
      <c r="AO4648" s="230"/>
      <c r="AP4648" s="230"/>
      <c r="AQ4648" s="230"/>
      <c r="AR4648" s="249"/>
      <c r="AS4648" s="230"/>
      <c r="AT4648" s="230"/>
      <c r="AU4648" s="230"/>
      <c r="AV4648" s="230"/>
      <c r="AW4648" s="230"/>
      <c r="AX4648" s="230"/>
      <c r="AY4648" s="230"/>
      <c r="AZ4648" s="230"/>
      <c r="BA4648" s="230"/>
      <c r="BB4648" s="230"/>
      <c r="BC4648" s="230"/>
      <c r="BD4648" s="230"/>
      <c r="BE4648" s="230"/>
      <c r="BF4648" s="230"/>
      <c r="BG4648" s="230"/>
      <c r="BH4648" s="230"/>
      <c r="BI4648" s="230"/>
      <c r="BJ4648" s="230"/>
      <c r="BK4648" s="230"/>
      <c r="BL4648" s="230"/>
      <c r="BM4648" s="230"/>
      <c r="BN4648" s="230"/>
      <c r="BO4648" s="230"/>
      <c r="BP4648" s="230"/>
      <c r="BQ4648" s="230"/>
      <c r="BR4648" s="230"/>
      <c r="BS4648" s="230"/>
      <c r="BT4648" s="230"/>
      <c r="BU4648" s="230"/>
      <c r="BV4648" s="230"/>
      <c r="BW4648" s="230"/>
      <c r="BX4648" s="230"/>
      <c r="BY4648" s="230"/>
      <c r="BZ4648" s="230"/>
      <c r="CA4648" s="230"/>
      <c r="CB4648" s="230"/>
      <c r="CC4648" s="230"/>
      <c r="CD4648" s="230"/>
      <c r="CE4648" s="230"/>
      <c r="CF4648" s="230"/>
      <c r="CG4648" s="230"/>
      <c r="CH4648" s="230"/>
      <c r="CI4648" s="230"/>
      <c r="CJ4648" s="230"/>
    </row>
    <row r="4649" spans="1:88" ht="14.25" customHeight="1">
      <c r="A4649" s="413"/>
      <c r="B4649" s="230"/>
      <c r="C4649" s="231"/>
      <c r="D4649" s="224"/>
      <c r="E4649" s="224"/>
      <c r="F4649" s="224"/>
      <c r="G4649" s="224"/>
      <c r="H4649" s="224"/>
      <c r="I4649" s="232"/>
      <c r="J4649" s="224"/>
      <c r="K4649" s="224"/>
      <c r="L4649" s="224"/>
      <c r="M4649" s="233"/>
      <c r="N4649" s="224"/>
      <c r="P4649" s="224"/>
      <c r="Q4649" s="225"/>
      <c r="R4649" s="154"/>
      <c r="S4649" s="154"/>
      <c r="T4649" s="154"/>
      <c r="U4649" s="236"/>
      <c r="V4649" s="225"/>
      <c r="W4649" s="246"/>
      <c r="X4649" s="230"/>
      <c r="Y4649" s="257"/>
      <c r="Z4649" s="249"/>
      <c r="AA4649" s="249"/>
      <c r="AB4649" s="230"/>
      <c r="AC4649" s="230"/>
      <c r="AD4649" s="230"/>
      <c r="AE4649" s="251"/>
      <c r="AF4649" s="246"/>
      <c r="AG4649" s="236"/>
      <c r="AH4649" s="253"/>
      <c r="AI4649" s="230"/>
      <c r="AJ4649" s="230"/>
      <c r="AK4649" s="230"/>
      <c r="AL4649" s="230"/>
      <c r="AM4649" s="230"/>
      <c r="AN4649" s="230"/>
      <c r="AO4649" s="230"/>
      <c r="AP4649" s="230"/>
      <c r="AQ4649" s="230"/>
      <c r="AR4649" s="249"/>
      <c r="AS4649" s="230"/>
      <c r="AT4649" s="230"/>
      <c r="AU4649" s="230"/>
      <c r="AV4649" s="230"/>
      <c r="AW4649" s="230"/>
      <c r="AX4649" s="230"/>
      <c r="AY4649" s="230"/>
      <c r="AZ4649" s="230"/>
      <c r="BA4649" s="230"/>
      <c r="BB4649" s="230"/>
      <c r="BC4649" s="230"/>
      <c r="BD4649" s="230"/>
      <c r="BE4649" s="230"/>
      <c r="BF4649" s="230"/>
      <c r="BG4649" s="230"/>
      <c r="BH4649" s="230"/>
      <c r="BI4649" s="230"/>
      <c r="BJ4649" s="230"/>
      <c r="BK4649" s="230"/>
      <c r="BL4649" s="230"/>
      <c r="BM4649" s="230"/>
      <c r="BN4649" s="230"/>
      <c r="BO4649" s="230"/>
      <c r="BP4649" s="230"/>
      <c r="BQ4649" s="230"/>
      <c r="BR4649" s="230"/>
      <c r="BS4649" s="230"/>
      <c r="BT4649" s="230"/>
      <c r="BU4649" s="230"/>
      <c r="BV4649" s="230"/>
      <c r="BW4649" s="230"/>
      <c r="BX4649" s="230"/>
      <c r="BY4649" s="230"/>
      <c r="BZ4649" s="230"/>
      <c r="CA4649" s="230"/>
      <c r="CB4649" s="230"/>
      <c r="CC4649" s="230"/>
      <c r="CD4649" s="230"/>
      <c r="CE4649" s="230"/>
      <c r="CF4649" s="230"/>
      <c r="CG4649" s="230"/>
      <c r="CH4649" s="230"/>
      <c r="CI4649" s="230"/>
      <c r="CJ4649" s="230"/>
    </row>
    <row r="4650" spans="1:88" ht="14.25" customHeight="1">
      <c r="A4650" s="413"/>
      <c r="B4650" s="230"/>
      <c r="C4650" s="231"/>
      <c r="D4650" s="224"/>
      <c r="E4650" s="224"/>
      <c r="F4650" s="224"/>
      <c r="G4650" s="224"/>
      <c r="H4650" s="224"/>
      <c r="I4650" s="232"/>
      <c r="J4650" s="224"/>
      <c r="K4650" s="224"/>
      <c r="L4650" s="224"/>
      <c r="M4650" s="233"/>
      <c r="N4650" s="224"/>
      <c r="P4650" s="224"/>
      <c r="Q4650" s="225"/>
      <c r="R4650" s="154"/>
      <c r="S4650" s="154"/>
      <c r="T4650" s="154"/>
      <c r="U4650" s="236"/>
      <c r="V4650" s="225"/>
      <c r="W4650" s="246"/>
      <c r="X4650" s="230"/>
      <c r="Y4650" s="257"/>
      <c r="Z4650" s="249"/>
      <c r="AA4650" s="249"/>
      <c r="AB4650" s="230"/>
      <c r="AC4650" s="230"/>
      <c r="AD4650" s="230"/>
      <c r="AE4650" s="251"/>
      <c r="AF4650" s="246"/>
      <c r="AG4650" s="236"/>
      <c r="AH4650" s="253"/>
      <c r="AI4650" s="230"/>
      <c r="AJ4650" s="230"/>
      <c r="AK4650" s="230"/>
      <c r="AL4650" s="230"/>
      <c r="AM4650" s="230"/>
      <c r="AN4650" s="230"/>
      <c r="AO4650" s="230"/>
      <c r="AP4650" s="230"/>
      <c r="AQ4650" s="230"/>
      <c r="AR4650" s="249"/>
      <c r="AS4650" s="230"/>
      <c r="AT4650" s="230"/>
      <c r="AU4650" s="230"/>
      <c r="AV4650" s="230"/>
      <c r="AW4650" s="230"/>
      <c r="AX4650" s="230"/>
      <c r="AY4650" s="230"/>
      <c r="AZ4650" s="230"/>
      <c r="BA4650" s="230"/>
      <c r="BB4650" s="230"/>
      <c r="BC4650" s="230"/>
      <c r="BD4650" s="230"/>
      <c r="BE4650" s="230"/>
      <c r="BF4650" s="230"/>
      <c r="BG4650" s="230"/>
      <c r="BH4650" s="230"/>
      <c r="BI4650" s="230"/>
      <c r="BJ4650" s="230"/>
      <c r="BK4650" s="230"/>
      <c r="BL4650" s="230"/>
      <c r="BM4650" s="230"/>
      <c r="BN4650" s="230"/>
      <c r="BO4650" s="230"/>
      <c r="BP4650" s="230"/>
      <c r="BQ4650" s="230"/>
      <c r="BR4650" s="230"/>
      <c r="BS4650" s="230"/>
      <c r="BT4650" s="230"/>
      <c r="BU4650" s="230"/>
      <c r="BV4650" s="230"/>
      <c r="BW4650" s="230"/>
      <c r="BX4650" s="230"/>
      <c r="BY4650" s="230"/>
      <c r="BZ4650" s="230"/>
      <c r="CA4650" s="230"/>
      <c r="CB4650" s="230"/>
      <c r="CC4650" s="230"/>
      <c r="CD4650" s="230"/>
      <c r="CE4650" s="230"/>
      <c r="CF4650" s="230"/>
      <c r="CG4650" s="230"/>
      <c r="CH4650" s="230"/>
      <c r="CI4650" s="230"/>
      <c r="CJ4650" s="230"/>
    </row>
    <row r="4651" spans="1:88" ht="14.25" customHeight="1">
      <c r="A4651" s="413"/>
      <c r="B4651" s="230"/>
      <c r="C4651" s="231"/>
      <c r="D4651" s="224"/>
      <c r="E4651" s="224"/>
      <c r="F4651" s="224"/>
      <c r="G4651" s="224"/>
      <c r="H4651" s="224"/>
      <c r="I4651" s="232"/>
      <c r="J4651" s="224"/>
      <c r="K4651" s="224"/>
      <c r="L4651" s="224"/>
      <c r="M4651" s="233"/>
      <c r="N4651" s="224"/>
      <c r="P4651" s="224"/>
      <c r="Q4651" s="225"/>
      <c r="R4651" s="154"/>
      <c r="S4651" s="154"/>
      <c r="T4651" s="154"/>
      <c r="U4651" s="236"/>
      <c r="V4651" s="225"/>
      <c r="W4651" s="246"/>
      <c r="X4651" s="230"/>
      <c r="Y4651" s="257"/>
      <c r="Z4651" s="249"/>
      <c r="AA4651" s="249"/>
      <c r="AB4651" s="230"/>
      <c r="AC4651" s="230"/>
      <c r="AD4651" s="230"/>
      <c r="AE4651" s="251"/>
      <c r="AF4651" s="246"/>
      <c r="AG4651" s="236"/>
      <c r="AH4651" s="253"/>
      <c r="AI4651" s="230"/>
      <c r="AJ4651" s="230"/>
      <c r="AK4651" s="230"/>
      <c r="AL4651" s="230"/>
      <c r="AM4651" s="230"/>
      <c r="AN4651" s="230"/>
      <c r="AO4651" s="230"/>
      <c r="AP4651" s="230"/>
      <c r="AQ4651" s="230"/>
      <c r="AR4651" s="249"/>
      <c r="AS4651" s="230"/>
      <c r="AT4651" s="230"/>
      <c r="AU4651" s="230"/>
      <c r="AV4651" s="230"/>
      <c r="AW4651" s="230"/>
      <c r="AX4651" s="230"/>
      <c r="AY4651" s="230"/>
      <c r="AZ4651" s="230"/>
      <c r="BA4651" s="230"/>
      <c r="BB4651" s="230"/>
      <c r="BC4651" s="230"/>
      <c r="BD4651" s="230"/>
      <c r="BE4651" s="230"/>
      <c r="BF4651" s="230"/>
      <c r="BG4651" s="230"/>
      <c r="BH4651" s="230"/>
      <c r="BI4651" s="230"/>
      <c r="BJ4651" s="230"/>
      <c r="BK4651" s="230"/>
      <c r="BL4651" s="230"/>
      <c r="BM4651" s="230"/>
      <c r="BN4651" s="230"/>
      <c r="BO4651" s="230"/>
      <c r="BP4651" s="230"/>
      <c r="BQ4651" s="230"/>
      <c r="BR4651" s="230"/>
      <c r="BS4651" s="230"/>
      <c r="BT4651" s="230"/>
      <c r="BU4651" s="230"/>
      <c r="BV4651" s="230"/>
      <c r="BW4651" s="230"/>
      <c r="BX4651" s="230"/>
      <c r="BY4651" s="230"/>
      <c r="BZ4651" s="230"/>
      <c r="CA4651" s="230"/>
      <c r="CB4651" s="230"/>
      <c r="CC4651" s="230"/>
      <c r="CD4651" s="230"/>
      <c r="CE4651" s="230"/>
      <c r="CF4651" s="230"/>
      <c r="CG4651" s="230"/>
      <c r="CH4651" s="230"/>
      <c r="CI4651" s="230"/>
      <c r="CJ4651" s="230"/>
    </row>
    <row r="4652" spans="1:88" ht="14.25" customHeight="1">
      <c r="A4652" s="413"/>
      <c r="B4652" s="230"/>
      <c r="C4652" s="231"/>
      <c r="D4652" s="224"/>
      <c r="E4652" s="224"/>
      <c r="F4652" s="224"/>
      <c r="G4652" s="224"/>
      <c r="H4652" s="224"/>
      <c r="I4652" s="232"/>
      <c r="J4652" s="224"/>
      <c r="K4652" s="224"/>
      <c r="L4652" s="224"/>
      <c r="M4652" s="233"/>
      <c r="N4652" s="224"/>
      <c r="P4652" s="224"/>
      <c r="Q4652" s="225"/>
      <c r="R4652" s="154"/>
      <c r="S4652" s="154"/>
      <c r="T4652" s="154"/>
      <c r="U4652" s="236"/>
      <c r="V4652" s="225"/>
      <c r="W4652" s="246"/>
      <c r="X4652" s="230"/>
      <c r="Y4652" s="257"/>
      <c r="Z4652" s="249"/>
      <c r="AA4652" s="249"/>
      <c r="AB4652" s="230"/>
      <c r="AC4652" s="230"/>
      <c r="AD4652" s="230"/>
      <c r="AE4652" s="251"/>
      <c r="AF4652" s="246"/>
      <c r="AG4652" s="236"/>
      <c r="AH4652" s="253"/>
      <c r="AI4652" s="230"/>
      <c r="AJ4652" s="230"/>
      <c r="AK4652" s="230"/>
      <c r="AL4652" s="230"/>
      <c r="AM4652" s="230"/>
      <c r="AN4652" s="230"/>
      <c r="AO4652" s="230"/>
      <c r="AP4652" s="230"/>
      <c r="AQ4652" s="230"/>
      <c r="AR4652" s="249"/>
      <c r="AS4652" s="230"/>
      <c r="AT4652" s="230"/>
      <c r="AU4652" s="230"/>
      <c r="AV4652" s="230"/>
      <c r="AW4652" s="230"/>
      <c r="AX4652" s="230"/>
      <c r="AY4652" s="230"/>
      <c r="AZ4652" s="230"/>
      <c r="BA4652" s="230"/>
      <c r="BB4652" s="230"/>
      <c r="BC4652" s="230"/>
      <c r="BD4652" s="230"/>
      <c r="BE4652" s="230"/>
      <c r="BF4652" s="230"/>
      <c r="BG4652" s="230"/>
      <c r="BH4652" s="230"/>
      <c r="BI4652" s="230"/>
      <c r="BJ4652" s="230"/>
      <c r="BK4652" s="230"/>
      <c r="BL4652" s="230"/>
      <c r="BM4652" s="230"/>
      <c r="BN4652" s="230"/>
      <c r="BO4652" s="230"/>
      <c r="BP4652" s="230"/>
      <c r="BQ4652" s="230"/>
      <c r="BR4652" s="230"/>
      <c r="BS4652" s="230"/>
      <c r="BT4652" s="230"/>
      <c r="BU4652" s="230"/>
      <c r="BV4652" s="230"/>
      <c r="BW4652" s="230"/>
      <c r="BX4652" s="230"/>
      <c r="BY4652" s="230"/>
      <c r="BZ4652" s="230"/>
      <c r="CA4652" s="230"/>
      <c r="CB4652" s="230"/>
      <c r="CC4652" s="230"/>
      <c r="CD4652" s="230"/>
      <c r="CE4652" s="230"/>
      <c r="CF4652" s="230"/>
      <c r="CG4652" s="230"/>
      <c r="CH4652" s="230"/>
      <c r="CI4652" s="230"/>
      <c r="CJ4652" s="230"/>
    </row>
    <row r="4653" spans="1:88" ht="14.25" customHeight="1">
      <c r="A4653" s="413"/>
      <c r="B4653" s="230"/>
      <c r="C4653" s="231"/>
      <c r="D4653" s="224"/>
      <c r="E4653" s="224"/>
      <c r="F4653" s="224"/>
      <c r="G4653" s="224"/>
      <c r="H4653" s="224"/>
      <c r="I4653" s="232"/>
      <c r="J4653" s="224"/>
      <c r="K4653" s="224"/>
      <c r="L4653" s="224"/>
      <c r="M4653" s="233"/>
      <c r="N4653" s="224"/>
      <c r="P4653" s="224"/>
      <c r="Q4653" s="225"/>
      <c r="R4653" s="154"/>
      <c r="S4653" s="154"/>
      <c r="T4653" s="154"/>
      <c r="U4653" s="236"/>
      <c r="V4653" s="225"/>
      <c r="W4653" s="246"/>
      <c r="X4653" s="230"/>
      <c r="Y4653" s="257"/>
      <c r="Z4653" s="249"/>
      <c r="AA4653" s="249"/>
      <c r="AB4653" s="230"/>
      <c r="AC4653" s="230"/>
      <c r="AD4653" s="230"/>
      <c r="AE4653" s="251"/>
      <c r="AF4653" s="246"/>
      <c r="AG4653" s="236"/>
      <c r="AH4653" s="253"/>
      <c r="AI4653" s="230"/>
      <c r="AJ4653" s="230"/>
      <c r="AK4653" s="230"/>
      <c r="AL4653" s="230"/>
      <c r="AM4653" s="230"/>
      <c r="AN4653" s="230"/>
      <c r="AO4653" s="230"/>
      <c r="AP4653" s="230"/>
      <c r="AQ4653" s="230"/>
      <c r="AR4653" s="249"/>
      <c r="AS4653" s="230"/>
      <c r="AT4653" s="230"/>
      <c r="AU4653" s="230"/>
      <c r="AV4653" s="230"/>
      <c r="AW4653" s="230"/>
      <c r="AX4653" s="230"/>
      <c r="AY4653" s="230"/>
      <c r="AZ4653" s="230"/>
      <c r="BA4653" s="230"/>
      <c r="BB4653" s="230"/>
      <c r="BC4653" s="230"/>
      <c r="BD4653" s="230"/>
      <c r="BE4653" s="230"/>
      <c r="BF4653" s="230"/>
      <c r="BG4653" s="230"/>
      <c r="BH4653" s="230"/>
      <c r="BI4653" s="230"/>
      <c r="BJ4653" s="230"/>
      <c r="BK4653" s="230"/>
      <c r="BL4653" s="230"/>
      <c r="BM4653" s="230"/>
      <c r="BN4653" s="230"/>
      <c r="BO4653" s="230"/>
      <c r="BP4653" s="230"/>
      <c r="BQ4653" s="230"/>
      <c r="BR4653" s="230"/>
      <c r="BS4653" s="230"/>
      <c r="BT4653" s="230"/>
      <c r="BU4653" s="230"/>
      <c r="BV4653" s="230"/>
      <c r="BW4653" s="230"/>
      <c r="BX4653" s="230"/>
      <c r="BY4653" s="230"/>
      <c r="BZ4653" s="230"/>
      <c r="CA4653" s="230"/>
      <c r="CB4653" s="230"/>
      <c r="CC4653" s="230"/>
      <c r="CD4653" s="230"/>
      <c r="CE4653" s="230"/>
      <c r="CF4653" s="230"/>
      <c r="CG4653" s="230"/>
      <c r="CH4653" s="230"/>
      <c r="CI4653" s="230"/>
      <c r="CJ4653" s="230"/>
    </row>
    <row r="4654" spans="1:88" ht="14.25" customHeight="1">
      <c r="A4654" s="413"/>
      <c r="B4654" s="230"/>
      <c r="C4654" s="231"/>
      <c r="D4654" s="224"/>
      <c r="E4654" s="224"/>
      <c r="F4654" s="224"/>
      <c r="G4654" s="224"/>
      <c r="H4654" s="224"/>
      <c r="I4654" s="232"/>
      <c r="J4654" s="224"/>
      <c r="K4654" s="224"/>
      <c r="L4654" s="224"/>
      <c r="M4654" s="233"/>
      <c r="N4654" s="224"/>
      <c r="P4654" s="224"/>
      <c r="Q4654" s="225"/>
      <c r="R4654" s="154"/>
      <c r="S4654" s="154"/>
      <c r="T4654" s="154"/>
      <c r="U4654" s="236"/>
      <c r="V4654" s="225"/>
      <c r="W4654" s="246"/>
      <c r="X4654" s="230"/>
      <c r="Y4654" s="257"/>
      <c r="Z4654" s="249"/>
      <c r="AA4654" s="249"/>
      <c r="AB4654" s="230"/>
      <c r="AC4654" s="230"/>
      <c r="AD4654" s="230"/>
      <c r="AE4654" s="251"/>
      <c r="AF4654" s="246"/>
      <c r="AG4654" s="236"/>
      <c r="AH4654" s="253"/>
      <c r="AI4654" s="230"/>
      <c r="AJ4654" s="230"/>
      <c r="AK4654" s="230"/>
      <c r="AL4654" s="230"/>
      <c r="AM4654" s="230"/>
      <c r="AN4654" s="230"/>
      <c r="AO4654" s="230"/>
      <c r="AP4654" s="230"/>
      <c r="AQ4654" s="230"/>
      <c r="AR4654" s="249"/>
      <c r="AS4654" s="230"/>
      <c r="AT4654" s="230"/>
      <c r="AU4654" s="230"/>
      <c r="AV4654" s="230"/>
      <c r="AW4654" s="230"/>
      <c r="AX4654" s="230"/>
      <c r="AY4654" s="230"/>
      <c r="AZ4654" s="230"/>
      <c r="BA4654" s="230"/>
      <c r="BB4654" s="230"/>
      <c r="BC4654" s="230"/>
      <c r="BD4654" s="230"/>
      <c r="BE4654" s="230"/>
      <c r="BF4654" s="230"/>
      <c r="BG4654" s="230"/>
      <c r="BH4654" s="230"/>
      <c r="BI4654" s="230"/>
      <c r="BJ4654" s="230"/>
      <c r="BK4654" s="230"/>
      <c r="BL4654" s="230"/>
      <c r="BM4654" s="230"/>
      <c r="BN4654" s="230"/>
      <c r="BO4654" s="230"/>
      <c r="BP4654" s="230"/>
      <c r="BQ4654" s="230"/>
      <c r="BR4654" s="230"/>
      <c r="BS4654" s="230"/>
      <c r="BT4654" s="230"/>
      <c r="BU4654" s="230"/>
      <c r="BV4654" s="230"/>
      <c r="BW4654" s="230"/>
      <c r="BX4654" s="230"/>
      <c r="BY4654" s="230"/>
      <c r="BZ4654" s="230"/>
      <c r="CA4654" s="230"/>
      <c r="CB4654" s="230"/>
      <c r="CC4654" s="230"/>
      <c r="CD4654" s="230"/>
      <c r="CE4654" s="230"/>
      <c r="CF4654" s="230"/>
      <c r="CG4654" s="230"/>
      <c r="CH4654" s="230"/>
      <c r="CI4654" s="230"/>
      <c r="CJ4654" s="230"/>
    </row>
    <row r="4655" spans="1:88" ht="14.25" customHeight="1">
      <c r="A4655" s="413"/>
      <c r="B4655" s="230"/>
      <c r="C4655" s="231"/>
      <c r="D4655" s="224"/>
      <c r="E4655" s="224"/>
      <c r="F4655" s="224"/>
      <c r="G4655" s="224"/>
      <c r="H4655" s="224"/>
      <c r="I4655" s="232"/>
      <c r="J4655" s="224"/>
      <c r="K4655" s="224"/>
      <c r="L4655" s="224"/>
      <c r="M4655" s="233"/>
      <c r="N4655" s="224"/>
      <c r="P4655" s="224"/>
      <c r="Q4655" s="225"/>
      <c r="R4655" s="154"/>
      <c r="S4655" s="154"/>
      <c r="T4655" s="154"/>
      <c r="U4655" s="236"/>
      <c r="V4655" s="225"/>
      <c r="W4655" s="246"/>
      <c r="X4655" s="230"/>
      <c r="Y4655" s="257"/>
      <c r="Z4655" s="249"/>
      <c r="AA4655" s="249"/>
      <c r="AB4655" s="230"/>
      <c r="AC4655" s="230"/>
      <c r="AD4655" s="230"/>
      <c r="AE4655" s="251"/>
      <c r="AF4655" s="246"/>
      <c r="AG4655" s="236"/>
      <c r="AH4655" s="253"/>
      <c r="AI4655" s="230"/>
      <c r="AJ4655" s="230"/>
      <c r="AK4655" s="230"/>
      <c r="AL4655" s="230"/>
      <c r="AM4655" s="230"/>
      <c r="AN4655" s="230"/>
      <c r="AO4655" s="230"/>
      <c r="AP4655" s="230"/>
      <c r="AQ4655" s="230"/>
      <c r="AR4655" s="249"/>
      <c r="AS4655" s="230"/>
      <c r="AT4655" s="230"/>
      <c r="AU4655" s="230"/>
      <c r="AV4655" s="230"/>
      <c r="AW4655" s="230"/>
      <c r="AX4655" s="230"/>
      <c r="AY4655" s="230"/>
      <c r="AZ4655" s="230"/>
      <c r="BA4655" s="230"/>
      <c r="BB4655" s="230"/>
      <c r="BC4655" s="230"/>
      <c r="BD4655" s="230"/>
      <c r="BE4655" s="230"/>
      <c r="BF4655" s="230"/>
      <c r="BG4655" s="230"/>
      <c r="BH4655" s="230"/>
      <c r="BI4655" s="230"/>
      <c r="BJ4655" s="230"/>
      <c r="BK4655" s="230"/>
      <c r="BL4655" s="230"/>
      <c r="BM4655" s="230"/>
      <c r="BN4655" s="230"/>
      <c r="BO4655" s="230"/>
      <c r="BP4655" s="230"/>
      <c r="BQ4655" s="230"/>
      <c r="BR4655" s="230"/>
      <c r="BS4655" s="230"/>
      <c r="BT4655" s="230"/>
      <c r="BU4655" s="230"/>
      <c r="BV4655" s="230"/>
      <c r="BW4655" s="230"/>
      <c r="BX4655" s="230"/>
      <c r="BY4655" s="230"/>
      <c r="BZ4655" s="230"/>
      <c r="CA4655" s="230"/>
      <c r="CB4655" s="230"/>
      <c r="CC4655" s="230"/>
      <c r="CD4655" s="230"/>
      <c r="CE4655" s="230"/>
      <c r="CF4655" s="230"/>
      <c r="CG4655" s="230"/>
      <c r="CH4655" s="230"/>
      <c r="CI4655" s="230"/>
      <c r="CJ4655" s="230"/>
    </row>
    <row r="4656" spans="1:88" ht="14.25" customHeight="1">
      <c r="A4656" s="413"/>
      <c r="B4656" s="230"/>
      <c r="C4656" s="231"/>
      <c r="D4656" s="224"/>
      <c r="E4656" s="224"/>
      <c r="F4656" s="224"/>
      <c r="G4656" s="224"/>
      <c r="H4656" s="224"/>
      <c r="I4656" s="232"/>
      <c r="J4656" s="224"/>
      <c r="K4656" s="224"/>
      <c r="L4656" s="224"/>
      <c r="M4656" s="233"/>
      <c r="N4656" s="224"/>
      <c r="P4656" s="224"/>
      <c r="Q4656" s="225"/>
      <c r="R4656" s="154"/>
      <c r="S4656" s="154"/>
      <c r="T4656" s="154"/>
      <c r="U4656" s="236"/>
      <c r="V4656" s="225"/>
      <c r="W4656" s="246"/>
      <c r="X4656" s="230"/>
      <c r="Y4656" s="257"/>
      <c r="Z4656" s="249"/>
      <c r="AA4656" s="249"/>
      <c r="AB4656" s="230"/>
      <c r="AC4656" s="230"/>
      <c r="AD4656" s="230"/>
      <c r="AE4656" s="251"/>
      <c r="AF4656" s="246"/>
      <c r="AG4656" s="236"/>
      <c r="AH4656" s="253"/>
      <c r="AI4656" s="230"/>
      <c r="AJ4656" s="230"/>
      <c r="AK4656" s="230"/>
      <c r="AL4656" s="230"/>
      <c r="AM4656" s="230"/>
      <c r="AN4656" s="230"/>
      <c r="AO4656" s="230"/>
      <c r="AP4656" s="230"/>
      <c r="AQ4656" s="230"/>
      <c r="AR4656" s="249"/>
      <c r="AS4656" s="230"/>
      <c r="AT4656" s="230"/>
      <c r="AU4656" s="230"/>
      <c r="AV4656" s="230"/>
      <c r="AW4656" s="230"/>
      <c r="AX4656" s="230"/>
      <c r="AY4656" s="230"/>
      <c r="AZ4656" s="230"/>
      <c r="BA4656" s="230"/>
      <c r="BB4656" s="230"/>
      <c r="BC4656" s="230"/>
      <c r="BD4656" s="230"/>
      <c r="BE4656" s="230"/>
      <c r="BF4656" s="230"/>
      <c r="BG4656" s="230"/>
      <c r="BH4656" s="230"/>
      <c r="BI4656" s="230"/>
      <c r="BJ4656" s="230"/>
      <c r="BK4656" s="230"/>
      <c r="BL4656" s="230"/>
      <c r="BM4656" s="230"/>
      <c r="BN4656" s="230"/>
      <c r="BO4656" s="230"/>
      <c r="BP4656" s="230"/>
      <c r="BQ4656" s="230"/>
      <c r="BR4656" s="230"/>
      <c r="BS4656" s="230"/>
      <c r="BT4656" s="230"/>
      <c r="BU4656" s="230"/>
      <c r="BV4656" s="230"/>
      <c r="BW4656" s="230"/>
      <c r="BX4656" s="230"/>
      <c r="BY4656" s="230"/>
      <c r="BZ4656" s="230"/>
      <c r="CA4656" s="230"/>
      <c r="CB4656" s="230"/>
      <c r="CC4656" s="230"/>
      <c r="CD4656" s="230"/>
      <c r="CE4656" s="230"/>
      <c r="CF4656" s="230"/>
      <c r="CG4656" s="230"/>
      <c r="CH4656" s="230"/>
      <c r="CI4656" s="230"/>
      <c r="CJ4656" s="230"/>
    </row>
    <row r="4657" spans="1:88" ht="14.25" customHeight="1">
      <c r="A4657" s="413"/>
      <c r="B4657" s="230"/>
      <c r="C4657" s="231"/>
      <c r="D4657" s="224"/>
      <c r="E4657" s="224"/>
      <c r="F4657" s="224"/>
      <c r="G4657" s="224"/>
      <c r="H4657" s="224"/>
      <c r="I4657" s="232"/>
      <c r="J4657" s="224"/>
      <c r="K4657" s="224"/>
      <c r="L4657" s="224"/>
      <c r="M4657" s="233"/>
      <c r="N4657" s="224"/>
      <c r="P4657" s="224"/>
      <c r="Q4657" s="225"/>
      <c r="R4657" s="154"/>
      <c r="S4657" s="154"/>
      <c r="T4657" s="154"/>
      <c r="U4657" s="236"/>
      <c r="V4657" s="225"/>
      <c r="W4657" s="246"/>
      <c r="X4657" s="230"/>
      <c r="Y4657" s="257"/>
      <c r="Z4657" s="249"/>
      <c r="AA4657" s="249"/>
      <c r="AB4657" s="230"/>
      <c r="AC4657" s="230"/>
      <c r="AD4657" s="230"/>
      <c r="AE4657" s="251"/>
      <c r="AF4657" s="246"/>
      <c r="AG4657" s="236"/>
      <c r="AH4657" s="253"/>
      <c r="AI4657" s="230"/>
      <c r="AJ4657" s="230"/>
      <c r="AK4657" s="230"/>
      <c r="AL4657" s="230"/>
      <c r="AM4657" s="230"/>
      <c r="AN4657" s="230"/>
      <c r="AO4657" s="230"/>
      <c r="AP4657" s="230"/>
      <c r="AQ4657" s="230"/>
      <c r="AR4657" s="249"/>
      <c r="AS4657" s="230"/>
      <c r="AT4657" s="230"/>
      <c r="AU4657" s="230"/>
      <c r="AV4657" s="230"/>
      <c r="AW4657" s="230"/>
      <c r="AX4657" s="230"/>
      <c r="AY4657" s="230"/>
      <c r="AZ4657" s="230"/>
      <c r="BA4657" s="230"/>
      <c r="BB4657" s="230"/>
      <c r="BC4657" s="230"/>
      <c r="BD4657" s="230"/>
      <c r="BE4657" s="230"/>
      <c r="BF4657" s="230"/>
      <c r="BG4657" s="230"/>
      <c r="BH4657" s="230"/>
      <c r="BI4657" s="230"/>
      <c r="BJ4657" s="230"/>
      <c r="BK4657" s="230"/>
      <c r="BL4657" s="230"/>
      <c r="BM4657" s="230"/>
      <c r="BN4657" s="230"/>
      <c r="BO4657" s="230"/>
      <c r="BP4657" s="230"/>
      <c r="BQ4657" s="230"/>
      <c r="BR4657" s="230"/>
      <c r="BS4657" s="230"/>
      <c r="BT4657" s="230"/>
      <c r="BU4657" s="230"/>
      <c r="BV4657" s="230"/>
      <c r="BW4657" s="230"/>
      <c r="BX4657" s="230"/>
      <c r="BY4657" s="230"/>
      <c r="BZ4657" s="230"/>
      <c r="CA4657" s="230"/>
      <c r="CB4657" s="230"/>
      <c r="CC4657" s="230"/>
      <c r="CD4657" s="230"/>
      <c r="CE4657" s="230"/>
      <c r="CF4657" s="230"/>
      <c r="CG4657" s="230"/>
      <c r="CH4657" s="230"/>
      <c r="CI4657" s="230"/>
      <c r="CJ4657" s="230"/>
    </row>
    <row r="4658" spans="1:88" ht="14.25" customHeight="1">
      <c r="A4658" s="413"/>
      <c r="B4658" s="230"/>
      <c r="C4658" s="231"/>
      <c r="D4658" s="224"/>
      <c r="E4658" s="224"/>
      <c r="F4658" s="224"/>
      <c r="G4658" s="224"/>
      <c r="H4658" s="224"/>
      <c r="I4658" s="232"/>
      <c r="J4658" s="224"/>
      <c r="K4658" s="224"/>
      <c r="L4658" s="224"/>
      <c r="M4658" s="233"/>
      <c r="N4658" s="224"/>
      <c r="P4658" s="224"/>
      <c r="Q4658" s="225"/>
      <c r="R4658" s="154"/>
      <c r="S4658" s="154"/>
      <c r="T4658" s="154"/>
      <c r="U4658" s="236"/>
      <c r="V4658" s="225"/>
      <c r="W4658" s="246"/>
      <c r="X4658" s="230"/>
      <c r="Y4658" s="257"/>
      <c r="Z4658" s="249"/>
      <c r="AA4658" s="249"/>
      <c r="AB4658" s="230"/>
      <c r="AC4658" s="230"/>
      <c r="AD4658" s="230"/>
      <c r="AE4658" s="251"/>
      <c r="AF4658" s="246"/>
      <c r="AG4658" s="236"/>
      <c r="AH4658" s="253"/>
      <c r="AI4658" s="230"/>
      <c r="AJ4658" s="230"/>
      <c r="AK4658" s="230"/>
      <c r="AL4658" s="230"/>
      <c r="AM4658" s="230"/>
      <c r="AN4658" s="230"/>
      <c r="AO4658" s="230"/>
      <c r="AP4658" s="230"/>
      <c r="AQ4658" s="230"/>
      <c r="AR4658" s="249"/>
      <c r="AS4658" s="230"/>
      <c r="AT4658" s="230"/>
      <c r="AU4658" s="230"/>
      <c r="AV4658" s="230"/>
      <c r="AW4658" s="230"/>
      <c r="AX4658" s="230"/>
      <c r="AY4658" s="230"/>
      <c r="AZ4658" s="230"/>
      <c r="BA4658" s="230"/>
      <c r="BB4658" s="230"/>
      <c r="BC4658" s="230"/>
      <c r="BD4658" s="230"/>
      <c r="BE4658" s="230"/>
      <c r="BF4658" s="230"/>
      <c r="BG4658" s="230"/>
      <c r="BH4658" s="230"/>
      <c r="BI4658" s="230"/>
      <c r="BJ4658" s="230"/>
      <c r="BK4658" s="230"/>
      <c r="BL4658" s="230"/>
      <c r="BM4658" s="230"/>
      <c r="BN4658" s="230"/>
      <c r="BO4658" s="230"/>
      <c r="BP4658" s="230"/>
      <c r="BQ4658" s="230"/>
      <c r="BR4658" s="230"/>
      <c r="BS4658" s="230"/>
      <c r="BT4658" s="230"/>
      <c r="BU4658" s="230"/>
      <c r="BV4658" s="230"/>
      <c r="BW4658" s="230"/>
      <c r="BX4658" s="230"/>
      <c r="BY4658" s="230"/>
      <c r="BZ4658" s="230"/>
      <c r="CA4658" s="230"/>
      <c r="CB4658" s="230"/>
      <c r="CC4658" s="230"/>
      <c r="CD4658" s="230"/>
      <c r="CE4658" s="230"/>
      <c r="CF4658" s="230"/>
      <c r="CG4658" s="230"/>
      <c r="CH4658" s="230"/>
      <c r="CI4658" s="230"/>
      <c r="CJ4658" s="230"/>
    </row>
    <row r="4659" spans="1:88" ht="14.25" customHeight="1">
      <c r="A4659" s="413"/>
      <c r="B4659" s="230"/>
      <c r="C4659" s="231"/>
      <c r="D4659" s="224"/>
      <c r="E4659" s="224"/>
      <c r="F4659" s="224"/>
      <c r="G4659" s="224"/>
      <c r="H4659" s="224"/>
      <c r="I4659" s="232"/>
      <c r="J4659" s="224"/>
      <c r="K4659" s="224"/>
      <c r="L4659" s="224"/>
      <c r="M4659" s="233"/>
      <c r="N4659" s="224"/>
      <c r="P4659" s="224"/>
      <c r="Q4659" s="225"/>
      <c r="R4659" s="154"/>
      <c r="S4659" s="154"/>
      <c r="T4659" s="154"/>
      <c r="U4659" s="236"/>
      <c r="V4659" s="225"/>
      <c r="W4659" s="246"/>
      <c r="X4659" s="230"/>
      <c r="Y4659" s="257"/>
      <c r="Z4659" s="249"/>
      <c r="AA4659" s="249"/>
      <c r="AB4659" s="230"/>
      <c r="AC4659" s="230"/>
      <c r="AD4659" s="230"/>
      <c r="AE4659" s="251"/>
      <c r="AF4659" s="246"/>
      <c r="AG4659" s="236"/>
      <c r="AH4659" s="253"/>
      <c r="AI4659" s="230"/>
      <c r="AJ4659" s="230"/>
      <c r="AK4659" s="230"/>
      <c r="AL4659" s="230"/>
      <c r="AM4659" s="230"/>
      <c r="AN4659" s="230"/>
      <c r="AO4659" s="230"/>
      <c r="AP4659" s="230"/>
      <c r="AQ4659" s="230"/>
      <c r="AR4659" s="249"/>
      <c r="AS4659" s="230"/>
      <c r="AT4659" s="230"/>
      <c r="AU4659" s="230"/>
      <c r="AV4659" s="230"/>
      <c r="AW4659" s="230"/>
      <c r="AX4659" s="230"/>
      <c r="AY4659" s="230"/>
      <c r="AZ4659" s="230"/>
      <c r="BA4659" s="230"/>
      <c r="BB4659" s="230"/>
      <c r="BC4659" s="230"/>
      <c r="BD4659" s="230"/>
      <c r="BE4659" s="230"/>
      <c r="BF4659" s="230"/>
      <c r="BG4659" s="230"/>
      <c r="BH4659" s="230"/>
      <c r="BI4659" s="230"/>
      <c r="BJ4659" s="230"/>
      <c r="BK4659" s="230"/>
      <c r="BL4659" s="230"/>
      <c r="BM4659" s="230"/>
      <c r="BN4659" s="230"/>
      <c r="BO4659" s="230"/>
      <c r="BP4659" s="230"/>
      <c r="BQ4659" s="230"/>
      <c r="BR4659" s="230"/>
      <c r="BS4659" s="230"/>
      <c r="BT4659" s="230"/>
      <c r="BU4659" s="230"/>
      <c r="BV4659" s="230"/>
      <c r="BW4659" s="230"/>
      <c r="BX4659" s="230"/>
      <c r="BY4659" s="230"/>
      <c r="BZ4659" s="230"/>
      <c r="CA4659" s="230"/>
      <c r="CB4659" s="230"/>
      <c r="CC4659" s="230"/>
      <c r="CD4659" s="230"/>
      <c r="CE4659" s="230"/>
      <c r="CF4659" s="230"/>
      <c r="CG4659" s="230"/>
      <c r="CH4659" s="230"/>
      <c r="CI4659" s="230"/>
      <c r="CJ4659" s="230"/>
    </row>
    <row r="4660" spans="1:88" ht="14.25" customHeight="1">
      <c r="A4660" s="413"/>
      <c r="B4660" s="230"/>
      <c r="C4660" s="231"/>
      <c r="D4660" s="224"/>
      <c r="E4660" s="224"/>
      <c r="F4660" s="224"/>
      <c r="G4660" s="224"/>
      <c r="H4660" s="224"/>
      <c r="I4660" s="232"/>
      <c r="J4660" s="224"/>
      <c r="K4660" s="224"/>
      <c r="L4660" s="224"/>
      <c r="M4660" s="233"/>
      <c r="N4660" s="224"/>
      <c r="P4660" s="224"/>
      <c r="Q4660" s="225"/>
      <c r="R4660" s="154"/>
      <c r="S4660" s="154"/>
      <c r="T4660" s="154"/>
      <c r="U4660" s="236"/>
      <c r="V4660" s="225"/>
      <c r="W4660" s="246"/>
      <c r="X4660" s="230"/>
      <c r="Y4660" s="257"/>
      <c r="Z4660" s="249"/>
      <c r="AA4660" s="249"/>
      <c r="AB4660" s="230"/>
      <c r="AC4660" s="230"/>
      <c r="AD4660" s="230"/>
      <c r="AE4660" s="251"/>
      <c r="AF4660" s="246"/>
      <c r="AG4660" s="236"/>
      <c r="AH4660" s="253"/>
      <c r="AI4660" s="230"/>
      <c r="AJ4660" s="230"/>
      <c r="AK4660" s="230"/>
      <c r="AL4660" s="230"/>
      <c r="AM4660" s="230"/>
      <c r="AN4660" s="230"/>
      <c r="AO4660" s="230"/>
      <c r="AP4660" s="230"/>
      <c r="AQ4660" s="230"/>
      <c r="AR4660" s="249"/>
      <c r="AS4660" s="230"/>
      <c r="AT4660" s="230"/>
      <c r="AU4660" s="230"/>
      <c r="AV4660" s="230"/>
      <c r="AW4660" s="230"/>
      <c r="AX4660" s="230"/>
      <c r="AY4660" s="230"/>
      <c r="AZ4660" s="230"/>
      <c r="BA4660" s="230"/>
      <c r="BB4660" s="230"/>
      <c r="BC4660" s="230"/>
      <c r="BD4660" s="230"/>
      <c r="BE4660" s="230"/>
      <c r="BF4660" s="230"/>
      <c r="BG4660" s="230"/>
      <c r="BH4660" s="230"/>
      <c r="BI4660" s="230"/>
      <c r="BJ4660" s="230"/>
      <c r="BK4660" s="230"/>
      <c r="BL4660" s="230"/>
      <c r="BM4660" s="230"/>
      <c r="BN4660" s="230"/>
      <c r="BO4660" s="230"/>
      <c r="BP4660" s="230"/>
      <c r="BQ4660" s="230"/>
      <c r="BR4660" s="230"/>
      <c r="BS4660" s="230"/>
      <c r="BT4660" s="230"/>
      <c r="BU4660" s="230"/>
      <c r="BV4660" s="230"/>
      <c r="BW4660" s="230"/>
      <c r="BX4660" s="230"/>
      <c r="BY4660" s="230"/>
      <c r="BZ4660" s="230"/>
      <c r="CA4660" s="230"/>
      <c r="CB4660" s="230"/>
      <c r="CC4660" s="230"/>
      <c r="CD4660" s="230"/>
      <c r="CE4660" s="230"/>
      <c r="CF4660" s="230"/>
      <c r="CG4660" s="230"/>
      <c r="CH4660" s="230"/>
      <c r="CI4660" s="230"/>
      <c r="CJ4660" s="230"/>
    </row>
    <row r="4661" spans="1:88" ht="14.25" customHeight="1">
      <c r="A4661" s="413"/>
      <c r="B4661" s="230"/>
      <c r="C4661" s="231"/>
      <c r="D4661" s="224"/>
      <c r="E4661" s="224"/>
      <c r="F4661" s="224"/>
      <c r="G4661" s="224"/>
      <c r="H4661" s="224"/>
      <c r="I4661" s="232"/>
      <c r="J4661" s="224"/>
      <c r="K4661" s="224"/>
      <c r="L4661" s="224"/>
      <c r="M4661" s="233"/>
      <c r="N4661" s="224"/>
      <c r="P4661" s="224"/>
      <c r="Q4661" s="225"/>
      <c r="R4661" s="154"/>
      <c r="S4661" s="154"/>
      <c r="T4661" s="154"/>
      <c r="U4661" s="236"/>
      <c r="V4661" s="225"/>
      <c r="W4661" s="246"/>
      <c r="X4661" s="230"/>
      <c r="Y4661" s="257"/>
      <c r="Z4661" s="249"/>
      <c r="AA4661" s="249"/>
      <c r="AB4661" s="230"/>
      <c r="AC4661" s="230"/>
      <c r="AD4661" s="230"/>
      <c r="AE4661" s="251"/>
      <c r="AF4661" s="246"/>
      <c r="AG4661" s="236"/>
      <c r="AH4661" s="253"/>
      <c r="AI4661" s="230"/>
      <c r="AJ4661" s="230"/>
      <c r="AK4661" s="230"/>
      <c r="AL4661" s="230"/>
      <c r="AM4661" s="230"/>
      <c r="AN4661" s="230"/>
      <c r="AO4661" s="230"/>
      <c r="AP4661" s="230"/>
      <c r="AQ4661" s="230"/>
      <c r="AR4661" s="249"/>
      <c r="AS4661" s="230"/>
      <c r="AT4661" s="230"/>
      <c r="AU4661" s="230"/>
      <c r="AV4661" s="230"/>
      <c r="AW4661" s="230"/>
      <c r="AX4661" s="230"/>
      <c r="AY4661" s="230"/>
      <c r="AZ4661" s="230"/>
      <c r="BA4661" s="230"/>
      <c r="BB4661" s="230"/>
      <c r="BC4661" s="230"/>
      <c r="BD4661" s="230"/>
      <c r="BE4661" s="230"/>
      <c r="BF4661" s="230"/>
      <c r="BG4661" s="230"/>
      <c r="BH4661" s="230"/>
      <c r="BI4661" s="230"/>
      <c r="BJ4661" s="230"/>
      <c r="BK4661" s="230"/>
      <c r="BL4661" s="230"/>
      <c r="BM4661" s="230"/>
      <c r="BN4661" s="230"/>
      <c r="BO4661" s="230"/>
      <c r="BP4661" s="230"/>
      <c r="BQ4661" s="230"/>
      <c r="BR4661" s="230"/>
      <c r="BS4661" s="230"/>
      <c r="BT4661" s="230"/>
      <c r="BU4661" s="230"/>
      <c r="BV4661" s="230"/>
      <c r="BW4661" s="230"/>
      <c r="BX4661" s="230"/>
      <c r="BY4661" s="230"/>
      <c r="BZ4661" s="230"/>
      <c r="CA4661" s="230"/>
      <c r="CB4661" s="230"/>
      <c r="CC4661" s="230"/>
      <c r="CD4661" s="230"/>
      <c r="CE4661" s="230"/>
      <c r="CF4661" s="230"/>
      <c r="CG4661" s="230"/>
      <c r="CH4661" s="230"/>
      <c r="CI4661" s="230"/>
      <c r="CJ4661" s="230"/>
    </row>
    <row r="4662" spans="1:88" ht="14.25" customHeight="1">
      <c r="A4662" s="413"/>
      <c r="B4662" s="230"/>
      <c r="C4662" s="231"/>
      <c r="D4662" s="224"/>
      <c r="E4662" s="224"/>
      <c r="F4662" s="224"/>
      <c r="G4662" s="224"/>
      <c r="H4662" s="224"/>
      <c r="I4662" s="232"/>
      <c r="J4662" s="224"/>
      <c r="K4662" s="224"/>
      <c r="L4662" s="224"/>
      <c r="M4662" s="233"/>
      <c r="N4662" s="224"/>
      <c r="P4662" s="224"/>
      <c r="Q4662" s="225"/>
      <c r="R4662" s="154"/>
      <c r="S4662" s="154"/>
      <c r="T4662" s="154"/>
      <c r="U4662" s="236"/>
      <c r="V4662" s="225"/>
      <c r="W4662" s="246"/>
      <c r="X4662" s="230"/>
      <c r="Y4662" s="257"/>
      <c r="Z4662" s="249"/>
      <c r="AA4662" s="249"/>
      <c r="AB4662" s="230"/>
      <c r="AC4662" s="230"/>
      <c r="AD4662" s="230"/>
      <c r="AE4662" s="251"/>
      <c r="AF4662" s="246"/>
      <c r="AG4662" s="236"/>
      <c r="AH4662" s="253"/>
      <c r="AI4662" s="230"/>
      <c r="AJ4662" s="230"/>
      <c r="AK4662" s="230"/>
      <c r="AL4662" s="230"/>
      <c r="AM4662" s="230"/>
      <c r="AN4662" s="230"/>
      <c r="AO4662" s="230"/>
      <c r="AP4662" s="230"/>
      <c r="AQ4662" s="230"/>
      <c r="AR4662" s="249"/>
      <c r="AS4662" s="230"/>
      <c r="AT4662" s="230"/>
      <c r="AU4662" s="230"/>
      <c r="AV4662" s="230"/>
      <c r="AW4662" s="230"/>
      <c r="AX4662" s="230"/>
      <c r="AY4662" s="230"/>
      <c r="AZ4662" s="230"/>
      <c r="BA4662" s="230"/>
      <c r="BB4662" s="230"/>
      <c r="BC4662" s="230"/>
      <c r="BD4662" s="230"/>
      <c r="BE4662" s="230"/>
      <c r="BF4662" s="230"/>
      <c r="BG4662" s="230"/>
      <c r="BH4662" s="230"/>
      <c r="BI4662" s="230"/>
      <c r="BJ4662" s="230"/>
      <c r="BK4662" s="230"/>
      <c r="BL4662" s="230"/>
      <c r="BM4662" s="230"/>
      <c r="BN4662" s="230"/>
      <c r="BO4662" s="230"/>
      <c r="BP4662" s="230"/>
      <c r="BQ4662" s="230"/>
      <c r="BR4662" s="230"/>
      <c r="BS4662" s="230"/>
      <c r="BT4662" s="230"/>
      <c r="BU4662" s="230"/>
      <c r="BV4662" s="230"/>
      <c r="BW4662" s="230"/>
      <c r="BX4662" s="230"/>
      <c r="BY4662" s="230"/>
      <c r="BZ4662" s="230"/>
      <c r="CA4662" s="230"/>
      <c r="CB4662" s="230"/>
      <c r="CC4662" s="230"/>
      <c r="CD4662" s="230"/>
      <c r="CE4662" s="230"/>
      <c r="CF4662" s="230"/>
      <c r="CG4662" s="230"/>
      <c r="CH4662" s="230"/>
      <c r="CI4662" s="230"/>
      <c r="CJ4662" s="230"/>
    </row>
    <row r="4663" spans="1:88" ht="14.25" customHeight="1">
      <c r="A4663" s="413"/>
      <c r="B4663" s="230"/>
      <c r="C4663" s="231"/>
      <c r="D4663" s="224"/>
      <c r="E4663" s="224"/>
      <c r="F4663" s="224"/>
      <c r="G4663" s="224"/>
      <c r="H4663" s="224"/>
      <c r="I4663" s="232"/>
      <c r="J4663" s="224"/>
      <c r="K4663" s="224"/>
      <c r="L4663" s="224"/>
      <c r="M4663" s="233"/>
      <c r="N4663" s="224"/>
      <c r="P4663" s="224"/>
      <c r="Q4663" s="225"/>
      <c r="R4663" s="154"/>
      <c r="S4663" s="154"/>
      <c r="T4663" s="154"/>
      <c r="U4663" s="236"/>
      <c r="V4663" s="225"/>
      <c r="W4663" s="246"/>
      <c r="X4663" s="230"/>
      <c r="Y4663" s="257"/>
      <c r="Z4663" s="249"/>
      <c r="AA4663" s="249"/>
      <c r="AB4663" s="230"/>
      <c r="AC4663" s="230"/>
      <c r="AD4663" s="230"/>
      <c r="AE4663" s="251"/>
      <c r="AF4663" s="246"/>
      <c r="AG4663" s="236"/>
      <c r="AH4663" s="253"/>
      <c r="AI4663" s="230"/>
      <c r="AJ4663" s="230"/>
      <c r="AK4663" s="230"/>
      <c r="AL4663" s="230"/>
      <c r="AM4663" s="230"/>
      <c r="AN4663" s="230"/>
      <c r="AO4663" s="230"/>
      <c r="AP4663" s="230"/>
      <c r="AQ4663" s="230"/>
      <c r="AR4663" s="249"/>
      <c r="AS4663" s="230"/>
      <c r="AT4663" s="230"/>
      <c r="AU4663" s="230"/>
      <c r="AV4663" s="230"/>
      <c r="AW4663" s="230"/>
      <c r="AX4663" s="230"/>
      <c r="AY4663" s="230"/>
      <c r="AZ4663" s="230"/>
      <c r="BA4663" s="230"/>
      <c r="BB4663" s="230"/>
      <c r="BC4663" s="230"/>
      <c r="BD4663" s="230"/>
      <c r="BE4663" s="230"/>
      <c r="BF4663" s="230"/>
      <c r="BG4663" s="230"/>
      <c r="BH4663" s="230"/>
      <c r="BI4663" s="230"/>
      <c r="BJ4663" s="230"/>
      <c r="BK4663" s="230"/>
      <c r="BL4663" s="230"/>
      <c r="BM4663" s="230"/>
      <c r="BN4663" s="230"/>
      <c r="BO4663" s="230"/>
      <c r="BP4663" s="230"/>
      <c r="BQ4663" s="230"/>
      <c r="BR4663" s="230"/>
      <c r="BS4663" s="230"/>
      <c r="BT4663" s="230"/>
      <c r="BU4663" s="230"/>
      <c r="BV4663" s="230"/>
      <c r="BW4663" s="230"/>
      <c r="BX4663" s="230"/>
      <c r="BY4663" s="230"/>
      <c r="BZ4663" s="230"/>
      <c r="CA4663" s="230"/>
      <c r="CB4663" s="230"/>
      <c r="CC4663" s="230"/>
      <c r="CD4663" s="230"/>
      <c r="CE4663" s="230"/>
      <c r="CF4663" s="230"/>
      <c r="CG4663" s="230"/>
      <c r="CH4663" s="230"/>
      <c r="CI4663" s="230"/>
      <c r="CJ4663" s="230"/>
    </row>
    <row r="4664" spans="1:88" ht="14.25" customHeight="1">
      <c r="A4664" s="413"/>
      <c r="B4664" s="230"/>
      <c r="C4664" s="231"/>
      <c r="D4664" s="224"/>
      <c r="E4664" s="224"/>
      <c r="F4664" s="224"/>
      <c r="G4664" s="224"/>
      <c r="H4664" s="224"/>
      <c r="I4664" s="232"/>
      <c r="J4664" s="224"/>
      <c r="K4664" s="224"/>
      <c r="L4664" s="224"/>
      <c r="M4664" s="233"/>
      <c r="N4664" s="224"/>
      <c r="P4664" s="224"/>
      <c r="Q4664" s="225"/>
      <c r="R4664" s="154"/>
      <c r="S4664" s="154"/>
      <c r="T4664" s="154"/>
      <c r="U4664" s="236"/>
      <c r="V4664" s="225"/>
      <c r="W4664" s="246"/>
      <c r="X4664" s="230"/>
      <c r="Y4664" s="257"/>
      <c r="Z4664" s="249"/>
      <c r="AA4664" s="249"/>
      <c r="AB4664" s="230"/>
      <c r="AC4664" s="230"/>
      <c r="AD4664" s="230"/>
      <c r="AE4664" s="251"/>
      <c r="AF4664" s="246"/>
      <c r="AG4664" s="236"/>
      <c r="AH4664" s="253"/>
      <c r="AI4664" s="230"/>
      <c r="AJ4664" s="230"/>
      <c r="AK4664" s="230"/>
      <c r="AL4664" s="230"/>
      <c r="AM4664" s="230"/>
      <c r="AN4664" s="230"/>
      <c r="AO4664" s="230"/>
      <c r="AP4664" s="230"/>
      <c r="AQ4664" s="230"/>
      <c r="AR4664" s="249"/>
      <c r="AS4664" s="230"/>
      <c r="AT4664" s="230"/>
      <c r="AU4664" s="230"/>
      <c r="AV4664" s="230"/>
      <c r="AW4664" s="230"/>
      <c r="AX4664" s="230"/>
      <c r="AY4664" s="230"/>
      <c r="AZ4664" s="230"/>
      <c r="BA4664" s="230"/>
      <c r="BB4664" s="230"/>
      <c r="BC4664" s="230"/>
      <c r="BD4664" s="230"/>
      <c r="BE4664" s="230"/>
      <c r="BF4664" s="230"/>
      <c r="BG4664" s="230"/>
      <c r="BH4664" s="230"/>
      <c r="BI4664" s="230"/>
      <c r="BJ4664" s="230"/>
      <c r="BK4664" s="230"/>
      <c r="BL4664" s="230"/>
      <c r="BM4664" s="230"/>
      <c r="BN4664" s="230"/>
      <c r="BO4664" s="230"/>
      <c r="BP4664" s="230"/>
      <c r="BQ4664" s="230"/>
      <c r="BR4664" s="230"/>
      <c r="BS4664" s="230"/>
      <c r="BT4664" s="230"/>
      <c r="BU4664" s="230"/>
      <c r="BV4664" s="230"/>
      <c r="BW4664" s="230"/>
      <c r="BX4664" s="230"/>
      <c r="BY4664" s="230"/>
      <c r="BZ4664" s="230"/>
      <c r="CA4664" s="230"/>
      <c r="CB4664" s="230"/>
      <c r="CC4664" s="230"/>
      <c r="CD4664" s="230"/>
      <c r="CE4664" s="230"/>
      <c r="CF4664" s="230"/>
      <c r="CG4664" s="230"/>
      <c r="CH4664" s="230"/>
      <c r="CI4664" s="230"/>
      <c r="CJ4664" s="230"/>
    </row>
    <row r="4665" spans="1:88" ht="14.25" customHeight="1">
      <c r="A4665" s="413"/>
      <c r="B4665" s="230"/>
      <c r="C4665" s="231"/>
      <c r="D4665" s="224"/>
      <c r="E4665" s="224"/>
      <c r="F4665" s="224"/>
      <c r="G4665" s="224"/>
      <c r="H4665" s="224"/>
      <c r="I4665" s="232"/>
      <c r="J4665" s="224"/>
      <c r="K4665" s="224"/>
      <c r="L4665" s="224"/>
      <c r="M4665" s="233"/>
      <c r="N4665" s="224"/>
      <c r="P4665" s="224"/>
      <c r="Q4665" s="225"/>
      <c r="R4665" s="154"/>
      <c r="S4665" s="154"/>
      <c r="T4665" s="154"/>
      <c r="U4665" s="236"/>
      <c r="V4665" s="225"/>
      <c r="W4665" s="246"/>
      <c r="X4665" s="230"/>
      <c r="Y4665" s="257"/>
      <c r="Z4665" s="249"/>
      <c r="AA4665" s="249"/>
      <c r="AB4665" s="230"/>
      <c r="AC4665" s="230"/>
      <c r="AD4665" s="230"/>
      <c r="AE4665" s="251"/>
      <c r="AF4665" s="246"/>
      <c r="AG4665" s="236"/>
      <c r="AH4665" s="253"/>
      <c r="AI4665" s="230"/>
      <c r="AJ4665" s="230"/>
      <c r="AK4665" s="230"/>
      <c r="AL4665" s="230"/>
      <c r="AM4665" s="230"/>
      <c r="AN4665" s="230"/>
      <c r="AO4665" s="230"/>
      <c r="AP4665" s="230"/>
      <c r="AQ4665" s="230"/>
      <c r="AR4665" s="249"/>
      <c r="AS4665" s="230"/>
      <c r="AT4665" s="230"/>
      <c r="AU4665" s="230"/>
      <c r="AV4665" s="230"/>
      <c r="AW4665" s="230"/>
      <c r="AX4665" s="230"/>
      <c r="AY4665" s="230"/>
      <c r="AZ4665" s="230"/>
      <c r="BA4665" s="230"/>
      <c r="BB4665" s="230"/>
      <c r="BC4665" s="230"/>
      <c r="BD4665" s="230"/>
      <c r="BE4665" s="230"/>
      <c r="BF4665" s="230"/>
      <c r="BG4665" s="230"/>
      <c r="BH4665" s="230"/>
      <c r="BI4665" s="230"/>
      <c r="BJ4665" s="230"/>
      <c r="BK4665" s="230"/>
      <c r="BL4665" s="230"/>
      <c r="BM4665" s="230"/>
      <c r="BN4665" s="230"/>
      <c r="BO4665" s="230"/>
      <c r="BP4665" s="230"/>
      <c r="BQ4665" s="230"/>
      <c r="BR4665" s="230"/>
      <c r="BS4665" s="230"/>
      <c r="BT4665" s="230"/>
      <c r="BU4665" s="230"/>
      <c r="BV4665" s="230"/>
      <c r="BW4665" s="230"/>
      <c r="BX4665" s="230"/>
      <c r="BY4665" s="230"/>
      <c r="BZ4665" s="230"/>
      <c r="CA4665" s="230"/>
      <c r="CB4665" s="230"/>
      <c r="CC4665" s="230"/>
      <c r="CD4665" s="230"/>
      <c r="CE4665" s="230"/>
      <c r="CF4665" s="230"/>
      <c r="CG4665" s="230"/>
      <c r="CH4665" s="230"/>
      <c r="CI4665" s="230"/>
      <c r="CJ4665" s="230"/>
    </row>
    <row r="4666" spans="1:88" ht="14.25" customHeight="1">
      <c r="A4666" s="413"/>
      <c r="B4666" s="230"/>
      <c r="C4666" s="231"/>
      <c r="D4666" s="224"/>
      <c r="E4666" s="224"/>
      <c r="F4666" s="224"/>
      <c r="G4666" s="224"/>
      <c r="H4666" s="224"/>
      <c r="I4666" s="232"/>
      <c r="J4666" s="224"/>
      <c r="K4666" s="224"/>
      <c r="L4666" s="224"/>
      <c r="M4666" s="233"/>
      <c r="N4666" s="224"/>
      <c r="P4666" s="224"/>
      <c r="Q4666" s="225"/>
      <c r="R4666" s="154"/>
      <c r="S4666" s="154"/>
      <c r="T4666" s="154"/>
      <c r="U4666" s="236"/>
      <c r="V4666" s="225"/>
      <c r="W4666" s="246"/>
      <c r="X4666" s="230"/>
      <c r="Y4666" s="257"/>
      <c r="Z4666" s="249"/>
      <c r="AA4666" s="249"/>
      <c r="AB4666" s="230"/>
      <c r="AC4666" s="230"/>
      <c r="AD4666" s="230"/>
      <c r="AE4666" s="251"/>
      <c r="AF4666" s="246"/>
      <c r="AG4666" s="236"/>
      <c r="AH4666" s="253"/>
      <c r="AI4666" s="230"/>
      <c r="AJ4666" s="230"/>
      <c r="AK4666" s="230"/>
      <c r="AL4666" s="230"/>
      <c r="AM4666" s="230"/>
      <c r="AN4666" s="230"/>
      <c r="AO4666" s="230"/>
      <c r="AP4666" s="230"/>
      <c r="AQ4666" s="230"/>
      <c r="AR4666" s="249"/>
      <c r="AS4666" s="230"/>
      <c r="AT4666" s="230"/>
      <c r="AU4666" s="230"/>
      <c r="AV4666" s="230"/>
      <c r="AW4666" s="230"/>
      <c r="AX4666" s="230"/>
      <c r="AY4666" s="230"/>
      <c r="AZ4666" s="230"/>
      <c r="BA4666" s="230"/>
      <c r="BB4666" s="230"/>
      <c r="BC4666" s="230"/>
      <c r="BD4666" s="230"/>
      <c r="BE4666" s="230"/>
      <c r="BF4666" s="230"/>
      <c r="BG4666" s="230"/>
      <c r="BH4666" s="230"/>
      <c r="BI4666" s="230"/>
      <c r="BJ4666" s="230"/>
      <c r="BK4666" s="230"/>
      <c r="BL4666" s="230"/>
      <c r="BM4666" s="230"/>
      <c r="BN4666" s="230"/>
      <c r="BO4666" s="230"/>
      <c r="BP4666" s="230"/>
      <c r="BQ4666" s="230"/>
      <c r="BR4666" s="230"/>
      <c r="BS4666" s="230"/>
      <c r="BT4666" s="230"/>
      <c r="BU4666" s="230"/>
      <c r="BV4666" s="230"/>
      <c r="BW4666" s="230"/>
      <c r="BX4666" s="230"/>
      <c r="BY4666" s="230"/>
      <c r="BZ4666" s="230"/>
      <c r="CA4666" s="230"/>
      <c r="CB4666" s="230"/>
      <c r="CC4666" s="230"/>
      <c r="CD4666" s="230"/>
      <c r="CE4666" s="230"/>
      <c r="CF4666" s="230"/>
      <c r="CG4666" s="230"/>
      <c r="CH4666" s="230"/>
      <c r="CI4666" s="230"/>
      <c r="CJ4666" s="230"/>
    </row>
    <row r="4667" spans="1:88" ht="14.25" customHeight="1">
      <c r="A4667" s="413"/>
      <c r="B4667" s="230"/>
      <c r="C4667" s="231"/>
      <c r="D4667" s="224"/>
      <c r="E4667" s="224"/>
      <c r="F4667" s="224"/>
      <c r="G4667" s="224"/>
      <c r="H4667" s="224"/>
      <c r="I4667" s="232"/>
      <c r="J4667" s="224"/>
      <c r="K4667" s="224"/>
      <c r="L4667" s="224"/>
      <c r="M4667" s="233"/>
      <c r="N4667" s="224"/>
      <c r="P4667" s="224"/>
      <c r="Q4667" s="225"/>
      <c r="R4667" s="154"/>
      <c r="S4667" s="154"/>
      <c r="T4667" s="154"/>
      <c r="U4667" s="236"/>
      <c r="V4667" s="225"/>
      <c r="W4667" s="246"/>
      <c r="X4667" s="230"/>
      <c r="Y4667" s="257"/>
      <c r="Z4667" s="249"/>
      <c r="AA4667" s="249"/>
      <c r="AB4667" s="230"/>
      <c r="AC4667" s="230"/>
      <c r="AD4667" s="230"/>
      <c r="AE4667" s="251"/>
      <c r="AF4667" s="246"/>
      <c r="AG4667" s="236"/>
      <c r="AH4667" s="253"/>
      <c r="AI4667" s="230"/>
      <c r="AJ4667" s="230"/>
      <c r="AK4667" s="230"/>
      <c r="AL4667" s="230"/>
      <c r="AM4667" s="230"/>
      <c r="AN4667" s="230"/>
      <c r="AO4667" s="230"/>
      <c r="AP4667" s="230"/>
      <c r="AQ4667" s="230"/>
      <c r="AR4667" s="249"/>
      <c r="AS4667" s="230"/>
      <c r="AT4667" s="230"/>
      <c r="AU4667" s="230"/>
      <c r="AV4667" s="230"/>
      <c r="AW4667" s="230"/>
      <c r="AX4667" s="230"/>
      <c r="AY4667" s="230"/>
      <c r="AZ4667" s="230"/>
      <c r="BA4667" s="230"/>
      <c r="BB4667" s="230"/>
      <c r="BC4667" s="230"/>
      <c r="BD4667" s="230"/>
      <c r="BE4667" s="230"/>
      <c r="BF4667" s="230"/>
      <c r="BG4667" s="230"/>
      <c r="BH4667" s="230"/>
      <c r="BI4667" s="230"/>
      <c r="BJ4667" s="230"/>
      <c r="BK4667" s="230"/>
      <c r="BL4667" s="230"/>
      <c r="BM4667" s="230"/>
      <c r="BN4667" s="230"/>
      <c r="BO4667" s="230"/>
      <c r="BP4667" s="230"/>
      <c r="BQ4667" s="230"/>
      <c r="BR4667" s="230"/>
      <c r="BS4667" s="230"/>
      <c r="BT4667" s="230"/>
      <c r="BU4667" s="230"/>
      <c r="BV4667" s="230"/>
      <c r="BW4667" s="230"/>
      <c r="BX4667" s="230"/>
      <c r="BY4667" s="230"/>
      <c r="BZ4667" s="230"/>
      <c r="CA4667" s="230"/>
      <c r="CB4667" s="230"/>
      <c r="CC4667" s="230"/>
      <c r="CD4667" s="230"/>
      <c r="CE4667" s="230"/>
      <c r="CF4667" s="230"/>
      <c r="CG4667" s="230"/>
      <c r="CH4667" s="230"/>
      <c r="CI4667" s="230"/>
      <c r="CJ4667" s="230"/>
    </row>
    <row r="4668" spans="1:88" ht="14.25" customHeight="1">
      <c r="A4668" s="413"/>
      <c r="B4668" s="230"/>
      <c r="C4668" s="231"/>
      <c r="D4668" s="224"/>
      <c r="E4668" s="224"/>
      <c r="F4668" s="224"/>
      <c r="G4668" s="224"/>
      <c r="H4668" s="224"/>
      <c r="I4668" s="232"/>
      <c r="J4668" s="224"/>
      <c r="K4668" s="224"/>
      <c r="L4668" s="224"/>
      <c r="M4668" s="233"/>
      <c r="N4668" s="224"/>
      <c r="P4668" s="224"/>
      <c r="Q4668" s="225"/>
      <c r="R4668" s="154"/>
      <c r="S4668" s="154"/>
      <c r="T4668" s="154"/>
      <c r="U4668" s="236"/>
      <c r="V4668" s="225"/>
      <c r="W4668" s="246"/>
      <c r="X4668" s="230"/>
      <c r="Y4668" s="257"/>
      <c r="Z4668" s="249"/>
      <c r="AA4668" s="249"/>
      <c r="AB4668" s="230"/>
      <c r="AC4668" s="230"/>
      <c r="AD4668" s="230"/>
      <c r="AE4668" s="251"/>
      <c r="AF4668" s="246"/>
      <c r="AG4668" s="236"/>
      <c r="AH4668" s="253"/>
      <c r="AI4668" s="230"/>
      <c r="AJ4668" s="230"/>
      <c r="AK4668" s="230"/>
      <c r="AL4668" s="230"/>
      <c r="AM4668" s="230"/>
      <c r="AN4668" s="230"/>
      <c r="AO4668" s="230"/>
      <c r="AP4668" s="230"/>
      <c r="AQ4668" s="230"/>
      <c r="AR4668" s="249"/>
      <c r="AS4668" s="230"/>
      <c r="AT4668" s="230"/>
      <c r="AU4668" s="230"/>
      <c r="AV4668" s="230"/>
      <c r="AW4668" s="230"/>
      <c r="AX4668" s="230"/>
      <c r="AY4668" s="230"/>
      <c r="AZ4668" s="230"/>
      <c r="BA4668" s="230"/>
      <c r="BB4668" s="230"/>
      <c r="BC4668" s="230"/>
      <c r="BD4668" s="230"/>
      <c r="BE4668" s="230"/>
      <c r="BF4668" s="230"/>
      <c r="BG4668" s="230"/>
      <c r="BH4668" s="230"/>
      <c r="BI4668" s="230"/>
      <c r="BJ4668" s="230"/>
      <c r="BK4668" s="230"/>
      <c r="BL4668" s="230"/>
      <c r="BM4668" s="230"/>
      <c r="BN4668" s="230"/>
      <c r="BO4668" s="230"/>
      <c r="BP4668" s="230"/>
      <c r="BQ4668" s="230"/>
      <c r="BR4668" s="230"/>
      <c r="BS4668" s="230"/>
      <c r="BT4668" s="230"/>
      <c r="BU4668" s="230"/>
      <c r="BV4668" s="230"/>
      <c r="BW4668" s="230"/>
      <c r="BX4668" s="230"/>
      <c r="BY4668" s="230"/>
      <c r="BZ4668" s="230"/>
      <c r="CA4668" s="230"/>
      <c r="CB4668" s="230"/>
      <c r="CC4668" s="230"/>
      <c r="CD4668" s="230"/>
      <c r="CE4668" s="230"/>
      <c r="CF4668" s="230"/>
      <c r="CG4668" s="230"/>
      <c r="CH4668" s="230"/>
      <c r="CI4668" s="230"/>
      <c r="CJ4668" s="230"/>
    </row>
    <row r="4669" spans="1:88" ht="14.25" customHeight="1">
      <c r="A4669" s="413"/>
      <c r="B4669" s="230"/>
      <c r="C4669" s="231"/>
      <c r="D4669" s="224"/>
      <c r="E4669" s="224"/>
      <c r="F4669" s="224"/>
      <c r="G4669" s="224"/>
      <c r="H4669" s="224"/>
      <c r="I4669" s="232"/>
      <c r="J4669" s="224"/>
      <c r="K4669" s="224"/>
      <c r="L4669" s="224"/>
      <c r="M4669" s="233"/>
      <c r="N4669" s="224"/>
      <c r="P4669" s="224"/>
      <c r="Q4669" s="225"/>
      <c r="R4669" s="154"/>
      <c r="S4669" s="154"/>
      <c r="T4669" s="154"/>
      <c r="U4669" s="236"/>
      <c r="V4669" s="225"/>
      <c r="W4669" s="246"/>
      <c r="X4669" s="230"/>
      <c r="Y4669" s="257"/>
      <c r="Z4669" s="249"/>
      <c r="AA4669" s="249"/>
      <c r="AB4669" s="230"/>
      <c r="AC4669" s="230"/>
      <c r="AD4669" s="230"/>
      <c r="AE4669" s="251"/>
      <c r="AF4669" s="246"/>
      <c r="AG4669" s="236"/>
      <c r="AH4669" s="253"/>
      <c r="AI4669" s="230"/>
      <c r="AJ4669" s="230"/>
      <c r="AK4669" s="230"/>
      <c r="AL4669" s="230"/>
      <c r="AM4669" s="230"/>
      <c r="AN4669" s="230"/>
      <c r="AO4669" s="230"/>
      <c r="AP4669" s="230"/>
      <c r="AQ4669" s="230"/>
      <c r="AR4669" s="249"/>
      <c r="AS4669" s="230"/>
      <c r="AT4669" s="230"/>
      <c r="AU4669" s="230"/>
      <c r="AV4669" s="230"/>
      <c r="AW4669" s="230"/>
      <c r="AX4669" s="230"/>
      <c r="AY4669" s="230"/>
      <c r="AZ4669" s="230"/>
      <c r="BA4669" s="230"/>
      <c r="BB4669" s="230"/>
      <c r="BC4669" s="230"/>
      <c r="BD4669" s="230"/>
      <c r="BE4669" s="230"/>
      <c r="BF4669" s="230"/>
      <c r="BG4669" s="230"/>
      <c r="BH4669" s="230"/>
      <c r="BI4669" s="230"/>
      <c r="BJ4669" s="230"/>
      <c r="BK4669" s="230"/>
      <c r="BL4669" s="230"/>
      <c r="BM4669" s="230"/>
      <c r="BN4669" s="230"/>
      <c r="BO4669" s="230"/>
      <c r="BP4669" s="230"/>
      <c r="BQ4669" s="230"/>
      <c r="BR4669" s="230"/>
      <c r="BS4669" s="230"/>
      <c r="BT4669" s="230"/>
      <c r="BU4669" s="230"/>
      <c r="BV4669" s="230"/>
      <c r="BW4669" s="230"/>
      <c r="BX4669" s="230"/>
      <c r="BY4669" s="230"/>
      <c r="BZ4669" s="230"/>
      <c r="CA4669" s="230"/>
      <c r="CB4669" s="230"/>
      <c r="CC4669" s="230"/>
      <c r="CD4669" s="230"/>
      <c r="CE4669" s="230"/>
      <c r="CF4669" s="230"/>
      <c r="CG4669" s="230"/>
      <c r="CH4669" s="230"/>
      <c r="CI4669" s="230"/>
      <c r="CJ4669" s="230"/>
    </row>
    <row r="4670" spans="1:88" ht="14.25" customHeight="1">
      <c r="A4670" s="413"/>
      <c r="B4670" s="230"/>
      <c r="C4670" s="231"/>
      <c r="D4670" s="224"/>
      <c r="E4670" s="224"/>
      <c r="F4670" s="224"/>
      <c r="G4670" s="224"/>
      <c r="H4670" s="224"/>
      <c r="I4670" s="232"/>
      <c r="J4670" s="224"/>
      <c r="K4670" s="224"/>
      <c r="L4670" s="224"/>
      <c r="M4670" s="233"/>
      <c r="N4670" s="224"/>
      <c r="P4670" s="224"/>
      <c r="Q4670" s="225"/>
      <c r="R4670" s="154"/>
      <c r="S4670" s="154"/>
      <c r="T4670" s="154"/>
      <c r="U4670" s="236"/>
      <c r="V4670" s="225"/>
      <c r="W4670" s="246"/>
      <c r="X4670" s="230"/>
      <c r="Y4670" s="257"/>
      <c r="Z4670" s="249"/>
      <c r="AA4670" s="249"/>
      <c r="AB4670" s="230"/>
      <c r="AC4670" s="230"/>
      <c r="AD4670" s="230"/>
      <c r="AE4670" s="251"/>
      <c r="AF4670" s="246"/>
      <c r="AG4670" s="236"/>
      <c r="AH4670" s="253"/>
      <c r="AI4670" s="230"/>
      <c r="AJ4670" s="230"/>
      <c r="AK4670" s="230"/>
      <c r="AL4670" s="230"/>
      <c r="AM4670" s="230"/>
      <c r="AN4670" s="230"/>
      <c r="AO4670" s="230"/>
      <c r="AP4670" s="230"/>
      <c r="AQ4670" s="230"/>
      <c r="AR4670" s="249"/>
      <c r="AS4670" s="230"/>
      <c r="AT4670" s="230"/>
      <c r="AU4670" s="230"/>
      <c r="AV4670" s="230"/>
      <c r="AW4670" s="230"/>
      <c r="AX4670" s="230"/>
      <c r="AY4670" s="230"/>
      <c r="AZ4670" s="230"/>
      <c r="BA4670" s="230"/>
      <c r="BB4670" s="230"/>
      <c r="BC4670" s="230"/>
      <c r="BD4670" s="230"/>
      <c r="BE4670" s="230"/>
      <c r="BF4670" s="230"/>
      <c r="BG4670" s="230"/>
      <c r="BH4670" s="230"/>
      <c r="BI4670" s="230"/>
      <c r="BJ4670" s="230"/>
      <c r="BK4670" s="230"/>
      <c r="BL4670" s="230"/>
      <c r="BM4670" s="230"/>
      <c r="BN4670" s="230"/>
      <c r="BO4670" s="230"/>
      <c r="BP4670" s="230"/>
      <c r="BQ4670" s="230"/>
      <c r="BR4670" s="230"/>
      <c r="BS4670" s="230"/>
      <c r="BT4670" s="230"/>
      <c r="BU4670" s="230"/>
      <c r="BV4670" s="230"/>
      <c r="BW4670" s="230"/>
      <c r="BX4670" s="230"/>
      <c r="BY4670" s="230"/>
      <c r="BZ4670" s="230"/>
      <c r="CA4670" s="230"/>
      <c r="CB4670" s="230"/>
      <c r="CC4670" s="230"/>
      <c r="CD4670" s="230"/>
      <c r="CE4670" s="230"/>
      <c r="CF4670" s="230"/>
      <c r="CG4670" s="230"/>
      <c r="CH4670" s="230"/>
      <c r="CI4670" s="230"/>
      <c r="CJ4670" s="230"/>
    </row>
    <row r="4671" spans="1:88" ht="14.25" customHeight="1">
      <c r="A4671" s="413"/>
      <c r="B4671" s="230"/>
      <c r="C4671" s="231"/>
      <c r="D4671" s="224"/>
      <c r="E4671" s="224"/>
      <c r="F4671" s="224"/>
      <c r="G4671" s="224"/>
      <c r="H4671" s="224"/>
      <c r="I4671" s="232"/>
      <c r="J4671" s="224"/>
      <c r="K4671" s="224"/>
      <c r="L4671" s="224"/>
      <c r="M4671" s="233"/>
      <c r="N4671" s="224"/>
      <c r="P4671" s="224"/>
      <c r="Q4671" s="225"/>
      <c r="R4671" s="154"/>
      <c r="S4671" s="154"/>
      <c r="T4671" s="154"/>
      <c r="U4671" s="236"/>
      <c r="V4671" s="225"/>
      <c r="W4671" s="246"/>
      <c r="X4671" s="230"/>
      <c r="Y4671" s="257"/>
      <c r="Z4671" s="249"/>
      <c r="AA4671" s="249"/>
      <c r="AB4671" s="230"/>
      <c r="AC4671" s="230"/>
      <c r="AD4671" s="230"/>
      <c r="AE4671" s="251"/>
      <c r="AF4671" s="246"/>
      <c r="AG4671" s="236"/>
      <c r="AH4671" s="253"/>
      <c r="AI4671" s="230"/>
      <c r="AJ4671" s="230"/>
      <c r="AK4671" s="230"/>
      <c r="AL4671" s="230"/>
      <c r="AM4671" s="230"/>
      <c r="AN4671" s="230"/>
      <c r="AO4671" s="230"/>
      <c r="AP4671" s="230"/>
      <c r="AQ4671" s="230"/>
      <c r="AR4671" s="249"/>
      <c r="AS4671" s="230"/>
      <c r="AT4671" s="230"/>
      <c r="AU4671" s="230"/>
      <c r="AV4671" s="230"/>
      <c r="AW4671" s="230"/>
      <c r="AX4671" s="230"/>
      <c r="AY4671" s="230"/>
      <c r="AZ4671" s="230"/>
      <c r="BA4671" s="230"/>
      <c r="BB4671" s="230"/>
      <c r="BC4671" s="230"/>
      <c r="BD4671" s="230"/>
      <c r="BE4671" s="230"/>
      <c r="BF4671" s="230"/>
      <c r="BG4671" s="230"/>
      <c r="BH4671" s="230"/>
      <c r="BI4671" s="230"/>
      <c r="BJ4671" s="230"/>
      <c r="BK4671" s="230"/>
      <c r="BL4671" s="230"/>
      <c r="BM4671" s="230"/>
      <c r="BN4671" s="230"/>
      <c r="BO4671" s="230"/>
      <c r="BP4671" s="230"/>
      <c r="BQ4671" s="230"/>
      <c r="BR4671" s="230"/>
      <c r="BS4671" s="230"/>
      <c r="BT4671" s="230"/>
      <c r="BU4671" s="230"/>
      <c r="BV4671" s="230"/>
      <c r="BW4671" s="230"/>
      <c r="BX4671" s="230"/>
      <c r="BY4671" s="230"/>
      <c r="BZ4671" s="230"/>
      <c r="CA4671" s="230"/>
      <c r="CB4671" s="230"/>
      <c r="CC4671" s="230"/>
      <c r="CD4671" s="230"/>
      <c r="CE4671" s="230"/>
      <c r="CF4671" s="230"/>
      <c r="CG4671" s="230"/>
      <c r="CH4671" s="230"/>
      <c r="CI4671" s="230"/>
      <c r="CJ4671" s="230"/>
    </row>
    <row r="4672" spans="1:88" ht="14.25" customHeight="1">
      <c r="A4672" s="413"/>
      <c r="B4672" s="230"/>
      <c r="C4672" s="231"/>
      <c r="D4672" s="224"/>
      <c r="E4672" s="224"/>
      <c r="F4672" s="224"/>
      <c r="G4672" s="224"/>
      <c r="H4672" s="224"/>
      <c r="I4672" s="232"/>
      <c r="J4672" s="224"/>
      <c r="K4672" s="224"/>
      <c r="L4672" s="224"/>
      <c r="M4672" s="233"/>
      <c r="N4672" s="224"/>
      <c r="P4672" s="224"/>
      <c r="Q4672" s="225"/>
      <c r="R4672" s="154"/>
      <c r="S4672" s="154"/>
      <c r="T4672" s="154"/>
      <c r="U4672" s="236"/>
      <c r="V4672" s="225"/>
      <c r="W4672" s="246"/>
      <c r="X4672" s="230"/>
      <c r="Y4672" s="257"/>
      <c r="Z4672" s="249"/>
      <c r="AA4672" s="249"/>
      <c r="AB4672" s="230"/>
      <c r="AC4672" s="230"/>
      <c r="AD4672" s="230"/>
      <c r="AE4672" s="251"/>
      <c r="AF4672" s="246"/>
      <c r="AG4672" s="236"/>
      <c r="AH4672" s="253"/>
      <c r="AI4672" s="230"/>
      <c r="AJ4672" s="230"/>
      <c r="AK4672" s="230"/>
      <c r="AL4672" s="230"/>
      <c r="AM4672" s="230"/>
      <c r="AN4672" s="230"/>
      <c r="AO4672" s="230"/>
      <c r="AP4672" s="230"/>
      <c r="AQ4672" s="230"/>
      <c r="AR4672" s="249"/>
      <c r="AS4672" s="230"/>
      <c r="AT4672" s="230"/>
      <c r="AU4672" s="230"/>
      <c r="AV4672" s="230"/>
      <c r="AW4672" s="230"/>
      <c r="AX4672" s="230"/>
      <c r="AY4672" s="230"/>
      <c r="AZ4672" s="230"/>
      <c r="BA4672" s="230"/>
      <c r="BB4672" s="230"/>
      <c r="BC4672" s="230"/>
      <c r="BD4672" s="230"/>
      <c r="BE4672" s="230"/>
      <c r="BF4672" s="230"/>
      <c r="BG4672" s="230"/>
      <c r="BH4672" s="230"/>
      <c r="BI4672" s="230"/>
      <c r="BJ4672" s="230"/>
      <c r="BK4672" s="230"/>
      <c r="BL4672" s="230"/>
      <c r="BM4672" s="230"/>
      <c r="BN4672" s="230"/>
      <c r="BO4672" s="230"/>
      <c r="BP4672" s="230"/>
      <c r="BQ4672" s="230"/>
      <c r="BR4672" s="230"/>
      <c r="BS4672" s="230"/>
      <c r="BT4672" s="230"/>
      <c r="BU4672" s="230"/>
      <c r="BV4672" s="230"/>
      <c r="BW4672" s="230"/>
      <c r="BX4672" s="230"/>
      <c r="BY4672" s="230"/>
      <c r="BZ4672" s="230"/>
      <c r="CA4672" s="230"/>
      <c r="CB4672" s="230"/>
      <c r="CC4672" s="230"/>
      <c r="CD4672" s="230"/>
      <c r="CE4672" s="230"/>
      <c r="CF4672" s="230"/>
      <c r="CG4672" s="230"/>
      <c r="CH4672" s="230"/>
      <c r="CI4672" s="230"/>
      <c r="CJ4672" s="230"/>
    </row>
    <row r="4673" spans="1:88" ht="14.25" customHeight="1">
      <c r="A4673" s="413"/>
      <c r="B4673" s="230"/>
      <c r="C4673" s="231"/>
      <c r="D4673" s="224"/>
      <c r="E4673" s="224"/>
      <c r="F4673" s="224"/>
      <c r="G4673" s="224"/>
      <c r="H4673" s="224"/>
      <c r="I4673" s="232"/>
      <c r="J4673" s="224"/>
      <c r="K4673" s="224"/>
      <c r="L4673" s="224"/>
      <c r="M4673" s="233"/>
      <c r="N4673" s="224"/>
      <c r="P4673" s="224"/>
      <c r="Q4673" s="225"/>
      <c r="R4673" s="154"/>
      <c r="S4673" s="154"/>
      <c r="T4673" s="154"/>
      <c r="U4673" s="236"/>
      <c r="V4673" s="225"/>
      <c r="W4673" s="246"/>
      <c r="X4673" s="230"/>
      <c r="Y4673" s="257"/>
      <c r="Z4673" s="249"/>
      <c r="AA4673" s="249"/>
      <c r="AB4673" s="230"/>
      <c r="AC4673" s="230"/>
      <c r="AD4673" s="230"/>
      <c r="AE4673" s="251"/>
      <c r="AF4673" s="246"/>
      <c r="AG4673" s="236"/>
      <c r="AH4673" s="253"/>
      <c r="AI4673" s="230"/>
      <c r="AJ4673" s="230"/>
      <c r="AK4673" s="230"/>
      <c r="AL4673" s="230"/>
      <c r="AM4673" s="230"/>
      <c r="AN4673" s="230"/>
      <c r="AO4673" s="230"/>
      <c r="AP4673" s="230"/>
      <c r="AQ4673" s="230"/>
      <c r="AR4673" s="249"/>
      <c r="AS4673" s="230"/>
      <c r="AT4673" s="230"/>
      <c r="AU4673" s="230"/>
      <c r="AV4673" s="230"/>
      <c r="AW4673" s="230"/>
      <c r="AX4673" s="230"/>
      <c r="AY4673" s="230"/>
      <c r="AZ4673" s="230"/>
      <c r="BA4673" s="230"/>
      <c r="BB4673" s="230"/>
      <c r="BC4673" s="230"/>
      <c r="BD4673" s="230"/>
      <c r="BE4673" s="230"/>
      <c r="BF4673" s="230"/>
      <c r="BG4673" s="230"/>
      <c r="BH4673" s="230"/>
      <c r="BI4673" s="230"/>
      <c r="BJ4673" s="230"/>
      <c r="BK4673" s="230"/>
      <c r="BL4673" s="230"/>
      <c r="BM4673" s="230"/>
      <c r="BN4673" s="230"/>
      <c r="BO4673" s="230"/>
      <c r="BP4673" s="230"/>
      <c r="BQ4673" s="230"/>
      <c r="BR4673" s="230"/>
      <c r="BS4673" s="230"/>
      <c r="BT4673" s="230"/>
      <c r="BU4673" s="230"/>
      <c r="BV4673" s="230"/>
      <c r="BW4673" s="230"/>
      <c r="BX4673" s="230"/>
      <c r="BY4673" s="230"/>
      <c r="BZ4673" s="230"/>
      <c r="CA4673" s="230"/>
      <c r="CB4673" s="230"/>
      <c r="CC4673" s="230"/>
      <c r="CD4673" s="230"/>
      <c r="CE4673" s="230"/>
      <c r="CF4673" s="230"/>
      <c r="CG4673" s="230"/>
      <c r="CH4673" s="230"/>
      <c r="CI4673" s="230"/>
      <c r="CJ4673" s="230"/>
    </row>
    <row r="4674" spans="1:88" ht="14.25" customHeight="1">
      <c r="A4674" s="413"/>
      <c r="B4674" s="230"/>
      <c r="C4674" s="231"/>
      <c r="D4674" s="224"/>
      <c r="E4674" s="224"/>
      <c r="F4674" s="224"/>
      <c r="G4674" s="224"/>
      <c r="H4674" s="224"/>
      <c r="I4674" s="232"/>
      <c r="J4674" s="224"/>
      <c r="K4674" s="224"/>
      <c r="L4674" s="224"/>
      <c r="M4674" s="233"/>
      <c r="N4674" s="224"/>
      <c r="P4674" s="224"/>
      <c r="Q4674" s="225"/>
      <c r="R4674" s="154"/>
      <c r="S4674" s="154"/>
      <c r="T4674" s="154"/>
      <c r="U4674" s="236"/>
      <c r="V4674" s="225"/>
      <c r="W4674" s="246"/>
      <c r="X4674" s="230"/>
      <c r="Y4674" s="257"/>
      <c r="Z4674" s="249"/>
      <c r="AA4674" s="249"/>
      <c r="AB4674" s="230"/>
      <c r="AC4674" s="230"/>
      <c r="AD4674" s="230"/>
      <c r="AE4674" s="251"/>
      <c r="AF4674" s="246"/>
      <c r="AG4674" s="236"/>
      <c r="AH4674" s="253"/>
      <c r="AI4674" s="230"/>
      <c r="AJ4674" s="230"/>
      <c r="AK4674" s="230"/>
      <c r="AL4674" s="230"/>
      <c r="AM4674" s="230"/>
      <c r="AN4674" s="230"/>
      <c r="AO4674" s="230"/>
      <c r="AP4674" s="230"/>
      <c r="AQ4674" s="230"/>
      <c r="AR4674" s="249"/>
      <c r="AS4674" s="230"/>
      <c r="AT4674" s="230"/>
      <c r="AU4674" s="230"/>
      <c r="AV4674" s="230"/>
      <c r="AW4674" s="230"/>
      <c r="AX4674" s="230"/>
      <c r="AY4674" s="230"/>
      <c r="AZ4674" s="230"/>
      <c r="BA4674" s="230"/>
      <c r="BB4674" s="230"/>
      <c r="BC4674" s="230"/>
      <c r="BD4674" s="230"/>
      <c r="BE4674" s="230"/>
      <c r="BF4674" s="230"/>
      <c r="BG4674" s="230"/>
      <c r="BH4674" s="230"/>
      <c r="BI4674" s="230"/>
      <c r="BJ4674" s="230"/>
      <c r="BK4674" s="230"/>
      <c r="BL4674" s="230"/>
      <c r="BM4674" s="230"/>
      <c r="BN4674" s="230"/>
      <c r="BO4674" s="230"/>
      <c r="BP4674" s="230"/>
      <c r="BQ4674" s="230"/>
      <c r="BR4674" s="230"/>
      <c r="BS4674" s="230"/>
      <c r="BT4674" s="230"/>
      <c r="BU4674" s="230"/>
      <c r="BV4674" s="230"/>
      <c r="BW4674" s="230"/>
      <c r="BX4674" s="230"/>
      <c r="BY4674" s="230"/>
      <c r="BZ4674" s="230"/>
      <c r="CA4674" s="230"/>
      <c r="CB4674" s="230"/>
      <c r="CC4674" s="230"/>
      <c r="CD4674" s="230"/>
      <c r="CE4674" s="230"/>
      <c r="CF4674" s="230"/>
      <c r="CG4674" s="230"/>
      <c r="CH4674" s="230"/>
      <c r="CI4674" s="230"/>
      <c r="CJ4674" s="230"/>
    </row>
    <row r="4675" spans="1:88" ht="14.25" customHeight="1">
      <c r="A4675" s="413"/>
      <c r="B4675" s="230"/>
      <c r="C4675" s="231"/>
      <c r="D4675" s="224"/>
      <c r="E4675" s="224"/>
      <c r="F4675" s="224"/>
      <c r="G4675" s="224"/>
      <c r="H4675" s="224"/>
      <c r="I4675" s="232"/>
      <c r="J4675" s="224"/>
      <c r="K4675" s="224"/>
      <c r="L4675" s="224"/>
      <c r="M4675" s="233"/>
      <c r="N4675" s="224"/>
      <c r="P4675" s="224"/>
      <c r="Q4675" s="225"/>
      <c r="R4675" s="154"/>
      <c r="S4675" s="154"/>
      <c r="T4675" s="154"/>
      <c r="U4675" s="236"/>
      <c r="V4675" s="225"/>
      <c r="W4675" s="246"/>
      <c r="X4675" s="230"/>
      <c r="Y4675" s="257"/>
      <c r="Z4675" s="249"/>
      <c r="AA4675" s="249"/>
      <c r="AB4675" s="230"/>
      <c r="AC4675" s="230"/>
      <c r="AD4675" s="230"/>
      <c r="AE4675" s="251"/>
      <c r="AF4675" s="246"/>
      <c r="AG4675" s="236"/>
      <c r="AH4675" s="253"/>
      <c r="AI4675" s="230"/>
      <c r="AJ4675" s="230"/>
      <c r="AK4675" s="230"/>
      <c r="AL4675" s="230"/>
      <c r="AM4675" s="230"/>
      <c r="AN4675" s="230"/>
      <c r="AO4675" s="230"/>
      <c r="AP4675" s="230"/>
      <c r="AQ4675" s="230"/>
      <c r="AR4675" s="249"/>
      <c r="AS4675" s="230"/>
      <c r="AT4675" s="230"/>
      <c r="AU4675" s="230"/>
      <c r="AV4675" s="230"/>
      <c r="AW4675" s="230"/>
      <c r="AX4675" s="230"/>
      <c r="AY4675" s="230"/>
      <c r="AZ4675" s="230"/>
      <c r="BA4675" s="230"/>
      <c r="BB4675" s="230"/>
      <c r="BC4675" s="230"/>
      <c r="BD4675" s="230"/>
      <c r="BE4675" s="230"/>
      <c r="BF4675" s="230"/>
      <c r="BG4675" s="230"/>
      <c r="BH4675" s="230"/>
      <c r="BI4675" s="230"/>
      <c r="BJ4675" s="230"/>
      <c r="BK4675" s="230"/>
      <c r="BL4675" s="230"/>
      <c r="BM4675" s="230"/>
      <c r="BN4675" s="230"/>
      <c r="BO4675" s="230"/>
      <c r="BP4675" s="230"/>
      <c r="BQ4675" s="230"/>
      <c r="BR4675" s="230"/>
      <c r="BS4675" s="230"/>
      <c r="BT4675" s="230"/>
      <c r="BU4675" s="230"/>
      <c r="BV4675" s="230"/>
      <c r="BW4675" s="230"/>
      <c r="BX4675" s="230"/>
      <c r="BY4675" s="230"/>
      <c r="BZ4675" s="230"/>
      <c r="CA4675" s="230"/>
      <c r="CB4675" s="230"/>
      <c r="CC4675" s="230"/>
      <c r="CD4675" s="230"/>
      <c r="CE4675" s="230"/>
      <c r="CF4675" s="230"/>
      <c r="CG4675" s="230"/>
      <c r="CH4675" s="230"/>
      <c r="CI4675" s="230"/>
      <c r="CJ4675" s="230"/>
    </row>
    <row r="4676" spans="1:88" ht="14.25" customHeight="1">
      <c r="A4676" s="413"/>
      <c r="B4676" s="230"/>
      <c r="C4676" s="231"/>
      <c r="D4676" s="224"/>
      <c r="E4676" s="224"/>
      <c r="F4676" s="224"/>
      <c r="G4676" s="224"/>
      <c r="H4676" s="224"/>
      <c r="I4676" s="232"/>
      <c r="J4676" s="224"/>
      <c r="K4676" s="224"/>
      <c r="L4676" s="224"/>
      <c r="M4676" s="233"/>
      <c r="N4676" s="224"/>
      <c r="P4676" s="224"/>
      <c r="Q4676" s="225"/>
      <c r="R4676" s="154"/>
      <c r="S4676" s="154"/>
      <c r="T4676" s="154"/>
      <c r="U4676" s="236"/>
      <c r="V4676" s="225"/>
      <c r="W4676" s="246"/>
      <c r="X4676" s="230"/>
      <c r="Y4676" s="257"/>
      <c r="Z4676" s="249"/>
      <c r="AA4676" s="249"/>
      <c r="AB4676" s="230"/>
      <c r="AC4676" s="230"/>
      <c r="AD4676" s="230"/>
      <c r="AE4676" s="251"/>
      <c r="AF4676" s="246"/>
      <c r="AG4676" s="236"/>
      <c r="AH4676" s="253"/>
      <c r="AI4676" s="230"/>
      <c r="AJ4676" s="230"/>
      <c r="AK4676" s="230"/>
      <c r="AL4676" s="230"/>
      <c r="AM4676" s="230"/>
      <c r="AN4676" s="230"/>
      <c r="AO4676" s="230"/>
      <c r="AP4676" s="230"/>
      <c r="AQ4676" s="230"/>
      <c r="AR4676" s="249"/>
      <c r="AS4676" s="230"/>
      <c r="AT4676" s="230"/>
      <c r="AU4676" s="230"/>
      <c r="AV4676" s="230"/>
      <c r="AW4676" s="230"/>
      <c r="AX4676" s="230"/>
      <c r="AY4676" s="230"/>
      <c r="AZ4676" s="230"/>
      <c r="BA4676" s="230"/>
      <c r="BB4676" s="230"/>
      <c r="BC4676" s="230"/>
      <c r="BD4676" s="230"/>
      <c r="BE4676" s="230"/>
      <c r="BF4676" s="230"/>
      <c r="BG4676" s="230"/>
      <c r="BH4676" s="230"/>
      <c r="BI4676" s="230"/>
      <c r="BJ4676" s="230"/>
      <c r="BK4676" s="230"/>
      <c r="BL4676" s="230"/>
      <c r="BM4676" s="230"/>
      <c r="BN4676" s="230"/>
      <c r="BO4676" s="230"/>
      <c r="BP4676" s="230"/>
      <c r="BQ4676" s="230"/>
      <c r="BR4676" s="230"/>
      <c r="BS4676" s="230"/>
      <c r="BT4676" s="230"/>
      <c r="BU4676" s="230"/>
      <c r="BV4676" s="230"/>
      <c r="BW4676" s="230"/>
      <c r="BX4676" s="230"/>
      <c r="BY4676" s="230"/>
      <c r="BZ4676" s="230"/>
      <c r="CA4676" s="230"/>
      <c r="CB4676" s="230"/>
      <c r="CC4676" s="230"/>
      <c r="CD4676" s="230"/>
      <c r="CE4676" s="230"/>
      <c r="CF4676" s="230"/>
      <c r="CG4676" s="230"/>
      <c r="CH4676" s="230"/>
      <c r="CI4676" s="230"/>
      <c r="CJ4676" s="230"/>
    </row>
    <row r="4677" spans="1:88" ht="14.25" customHeight="1">
      <c r="A4677" s="413"/>
      <c r="B4677" s="230"/>
      <c r="C4677" s="231"/>
      <c r="D4677" s="224"/>
      <c r="E4677" s="224"/>
      <c r="F4677" s="224"/>
      <c r="G4677" s="224"/>
      <c r="H4677" s="224"/>
      <c r="I4677" s="232"/>
      <c r="J4677" s="224"/>
      <c r="K4677" s="224"/>
      <c r="L4677" s="224"/>
      <c r="M4677" s="233"/>
      <c r="N4677" s="224"/>
      <c r="P4677" s="224"/>
      <c r="Q4677" s="225"/>
      <c r="R4677" s="154"/>
      <c r="S4677" s="154"/>
      <c r="T4677" s="154"/>
      <c r="U4677" s="236"/>
      <c r="V4677" s="225"/>
      <c r="W4677" s="246"/>
      <c r="X4677" s="230"/>
      <c r="Y4677" s="257"/>
      <c r="Z4677" s="249"/>
      <c r="AA4677" s="249"/>
      <c r="AB4677" s="230"/>
      <c r="AC4677" s="230"/>
      <c r="AD4677" s="230"/>
      <c r="AE4677" s="251"/>
      <c r="AF4677" s="246"/>
      <c r="AG4677" s="236"/>
      <c r="AH4677" s="253"/>
      <c r="AI4677" s="230"/>
      <c r="AJ4677" s="230"/>
      <c r="AK4677" s="230"/>
      <c r="AL4677" s="230"/>
      <c r="AM4677" s="230"/>
      <c r="AN4677" s="230"/>
      <c r="AO4677" s="230"/>
      <c r="AP4677" s="230"/>
      <c r="AQ4677" s="230"/>
      <c r="AR4677" s="249"/>
      <c r="AS4677" s="230"/>
      <c r="AT4677" s="230"/>
      <c r="AU4677" s="230"/>
      <c r="AV4677" s="230"/>
      <c r="AW4677" s="230"/>
      <c r="AX4677" s="230"/>
      <c r="AY4677" s="230"/>
      <c r="AZ4677" s="230"/>
      <c r="BA4677" s="230"/>
      <c r="BB4677" s="230"/>
      <c r="BC4677" s="230"/>
      <c r="BD4677" s="230"/>
      <c r="BE4677" s="230"/>
      <c r="BF4677" s="230"/>
      <c r="BG4677" s="230"/>
      <c r="BH4677" s="230"/>
      <c r="BI4677" s="230"/>
      <c r="BJ4677" s="230"/>
      <c r="BK4677" s="230"/>
      <c r="BL4677" s="230"/>
      <c r="BM4677" s="230"/>
      <c r="BN4677" s="230"/>
      <c r="BO4677" s="230"/>
      <c r="BP4677" s="230"/>
      <c r="BQ4677" s="230"/>
      <c r="BR4677" s="230"/>
      <c r="BS4677" s="230"/>
      <c r="BT4677" s="230"/>
      <c r="BU4677" s="230"/>
      <c r="BV4677" s="230"/>
      <c r="BW4677" s="230"/>
      <c r="BX4677" s="230"/>
      <c r="BY4677" s="230"/>
      <c r="BZ4677" s="230"/>
      <c r="CA4677" s="230"/>
      <c r="CB4677" s="230"/>
      <c r="CC4677" s="230"/>
      <c r="CD4677" s="230"/>
      <c r="CE4677" s="230"/>
      <c r="CF4677" s="230"/>
      <c r="CG4677" s="230"/>
      <c r="CH4677" s="230"/>
      <c r="CI4677" s="230"/>
      <c r="CJ4677" s="230"/>
    </row>
    <row r="4678" spans="1:88" ht="14.25" customHeight="1">
      <c r="A4678" s="413"/>
      <c r="B4678" s="230"/>
      <c r="C4678" s="231"/>
      <c r="D4678" s="224"/>
      <c r="E4678" s="224"/>
      <c r="F4678" s="224"/>
      <c r="G4678" s="224"/>
      <c r="H4678" s="224"/>
      <c r="I4678" s="232"/>
      <c r="J4678" s="224"/>
      <c r="K4678" s="224"/>
      <c r="L4678" s="224"/>
      <c r="M4678" s="233"/>
      <c r="N4678" s="224"/>
      <c r="P4678" s="224"/>
      <c r="Q4678" s="225"/>
      <c r="R4678" s="154"/>
      <c r="S4678" s="154"/>
      <c r="T4678" s="154"/>
      <c r="U4678" s="236"/>
      <c r="V4678" s="225"/>
      <c r="W4678" s="246"/>
      <c r="X4678" s="230"/>
      <c r="Y4678" s="257"/>
      <c r="Z4678" s="249"/>
      <c r="AA4678" s="249"/>
      <c r="AB4678" s="230"/>
      <c r="AC4678" s="230"/>
      <c r="AD4678" s="230"/>
      <c r="AE4678" s="251"/>
      <c r="AF4678" s="246"/>
      <c r="AG4678" s="236"/>
      <c r="AH4678" s="253"/>
      <c r="AI4678" s="230"/>
      <c r="AJ4678" s="230"/>
      <c r="AK4678" s="230"/>
      <c r="AL4678" s="230"/>
      <c r="AM4678" s="230"/>
      <c r="AN4678" s="230"/>
      <c r="AO4678" s="230"/>
      <c r="AP4678" s="230"/>
      <c r="AQ4678" s="230"/>
      <c r="AR4678" s="249"/>
      <c r="AS4678" s="230"/>
      <c r="AT4678" s="230"/>
      <c r="AU4678" s="230"/>
      <c r="AV4678" s="230"/>
      <c r="AW4678" s="230"/>
      <c r="AX4678" s="230"/>
      <c r="AY4678" s="230"/>
      <c r="AZ4678" s="230"/>
      <c r="BA4678" s="230"/>
      <c r="BB4678" s="230"/>
      <c r="BC4678" s="230"/>
      <c r="BD4678" s="230"/>
      <c r="BE4678" s="230"/>
      <c r="BF4678" s="230"/>
      <c r="BG4678" s="230"/>
      <c r="BH4678" s="230"/>
      <c r="BI4678" s="230"/>
      <c r="BJ4678" s="230"/>
      <c r="BK4678" s="230"/>
      <c r="BL4678" s="230"/>
      <c r="BM4678" s="230"/>
      <c r="BN4678" s="230"/>
      <c r="BO4678" s="230"/>
      <c r="BP4678" s="230"/>
      <c r="BQ4678" s="230"/>
      <c r="BR4678" s="230"/>
      <c r="BS4678" s="230"/>
      <c r="BT4678" s="230"/>
      <c r="BU4678" s="230"/>
      <c r="BV4678" s="230"/>
      <c r="BW4678" s="230"/>
      <c r="BX4678" s="230"/>
      <c r="BY4678" s="230"/>
      <c r="BZ4678" s="230"/>
      <c r="CA4678" s="230"/>
      <c r="CB4678" s="230"/>
      <c r="CC4678" s="230"/>
      <c r="CD4678" s="230"/>
      <c r="CE4678" s="230"/>
      <c r="CF4678" s="230"/>
      <c r="CG4678" s="230"/>
      <c r="CH4678" s="230"/>
      <c r="CI4678" s="230"/>
      <c r="CJ4678" s="230"/>
    </row>
    <row r="4679" spans="1:88" ht="14.25" customHeight="1">
      <c r="A4679" s="413"/>
      <c r="B4679" s="230"/>
      <c r="C4679" s="231"/>
      <c r="D4679" s="224"/>
      <c r="E4679" s="224"/>
      <c r="F4679" s="224"/>
      <c r="G4679" s="224"/>
      <c r="H4679" s="224"/>
      <c r="I4679" s="232"/>
      <c r="J4679" s="224"/>
      <c r="K4679" s="224"/>
      <c r="L4679" s="224"/>
      <c r="M4679" s="233"/>
      <c r="N4679" s="224"/>
      <c r="P4679" s="224"/>
      <c r="Q4679" s="225"/>
      <c r="R4679" s="154"/>
      <c r="S4679" s="154"/>
      <c r="T4679" s="154"/>
      <c r="U4679" s="236"/>
      <c r="V4679" s="225"/>
      <c r="W4679" s="246"/>
      <c r="X4679" s="230"/>
      <c r="Y4679" s="257"/>
      <c r="Z4679" s="249"/>
      <c r="AA4679" s="249"/>
      <c r="AB4679" s="230"/>
      <c r="AC4679" s="230"/>
      <c r="AD4679" s="230"/>
      <c r="AE4679" s="251"/>
      <c r="AF4679" s="246"/>
      <c r="AG4679" s="236"/>
      <c r="AH4679" s="253"/>
      <c r="AI4679" s="230"/>
      <c r="AJ4679" s="230"/>
      <c r="AK4679" s="230"/>
      <c r="AL4679" s="230"/>
      <c r="AM4679" s="230"/>
      <c r="AN4679" s="230"/>
      <c r="AO4679" s="230"/>
      <c r="AP4679" s="230"/>
      <c r="AQ4679" s="230"/>
      <c r="AR4679" s="249"/>
      <c r="AS4679" s="230"/>
      <c r="AT4679" s="230"/>
      <c r="AU4679" s="230"/>
      <c r="AV4679" s="230"/>
      <c r="AW4679" s="230"/>
      <c r="AX4679" s="230"/>
      <c r="AY4679" s="230"/>
      <c r="AZ4679" s="230"/>
      <c r="BA4679" s="230"/>
      <c r="BB4679" s="230"/>
      <c r="BC4679" s="230"/>
      <c r="BD4679" s="230"/>
      <c r="BE4679" s="230"/>
      <c r="BF4679" s="230"/>
      <c r="BG4679" s="230"/>
      <c r="BH4679" s="230"/>
      <c r="BI4679" s="230"/>
      <c r="BJ4679" s="230"/>
      <c r="BK4679" s="230"/>
      <c r="BL4679" s="230"/>
      <c r="BM4679" s="230"/>
      <c r="BN4679" s="230"/>
      <c r="BO4679" s="230"/>
      <c r="BP4679" s="230"/>
      <c r="BQ4679" s="230"/>
      <c r="BR4679" s="230"/>
      <c r="BS4679" s="230"/>
      <c r="BT4679" s="230"/>
      <c r="BU4679" s="230"/>
      <c r="BV4679" s="230"/>
      <c r="BW4679" s="230"/>
      <c r="BX4679" s="230"/>
      <c r="BY4679" s="230"/>
      <c r="BZ4679" s="230"/>
      <c r="CA4679" s="230"/>
      <c r="CB4679" s="230"/>
      <c r="CC4679" s="230"/>
      <c r="CD4679" s="230"/>
      <c r="CE4679" s="230"/>
      <c r="CF4679" s="230"/>
      <c r="CG4679" s="230"/>
      <c r="CH4679" s="230"/>
      <c r="CI4679" s="230"/>
      <c r="CJ4679" s="230"/>
    </row>
    <row r="4680" spans="1:88" ht="14.25" customHeight="1">
      <c r="A4680" s="413"/>
      <c r="B4680" s="230"/>
      <c r="C4680" s="231"/>
      <c r="D4680" s="224"/>
      <c r="E4680" s="224"/>
      <c r="F4680" s="224"/>
      <c r="G4680" s="224"/>
      <c r="H4680" s="224"/>
      <c r="I4680" s="232"/>
      <c r="J4680" s="224"/>
      <c r="K4680" s="224"/>
      <c r="L4680" s="224"/>
      <c r="M4680" s="233"/>
      <c r="N4680" s="224"/>
      <c r="P4680" s="224"/>
      <c r="Q4680" s="225"/>
      <c r="R4680" s="154"/>
      <c r="S4680" s="154"/>
      <c r="T4680" s="154"/>
      <c r="U4680" s="236"/>
      <c r="V4680" s="225"/>
      <c r="W4680" s="246"/>
      <c r="X4680" s="230"/>
      <c r="Y4680" s="257"/>
      <c r="Z4680" s="249"/>
      <c r="AA4680" s="249"/>
      <c r="AB4680" s="230"/>
      <c r="AC4680" s="230"/>
      <c r="AD4680" s="230"/>
      <c r="AE4680" s="251"/>
      <c r="AF4680" s="246"/>
      <c r="AG4680" s="236"/>
      <c r="AH4680" s="253"/>
      <c r="AI4680" s="230"/>
      <c r="AJ4680" s="230"/>
      <c r="AK4680" s="230"/>
      <c r="AL4680" s="230"/>
      <c r="AM4680" s="230"/>
      <c r="AN4680" s="230"/>
      <c r="AO4680" s="230"/>
      <c r="AP4680" s="230"/>
      <c r="AQ4680" s="230"/>
      <c r="AR4680" s="249"/>
      <c r="AS4680" s="230"/>
      <c r="AT4680" s="230"/>
      <c r="AU4680" s="230"/>
      <c r="AV4680" s="230"/>
      <c r="AW4680" s="230"/>
      <c r="AX4680" s="230"/>
      <c r="AY4680" s="230"/>
      <c r="AZ4680" s="230"/>
      <c r="BA4680" s="230"/>
      <c r="BB4680" s="230"/>
      <c r="BC4680" s="230"/>
      <c r="BD4680" s="230"/>
      <c r="BE4680" s="230"/>
      <c r="BF4680" s="230"/>
      <c r="BG4680" s="230"/>
      <c r="BH4680" s="230"/>
      <c r="BI4680" s="230"/>
      <c r="BJ4680" s="230"/>
      <c r="BK4680" s="230"/>
      <c r="BL4680" s="230"/>
      <c r="BM4680" s="230"/>
      <c r="BN4680" s="230"/>
      <c r="BO4680" s="230"/>
      <c r="BP4680" s="230"/>
      <c r="BQ4680" s="230"/>
      <c r="BR4680" s="230"/>
      <c r="BS4680" s="230"/>
      <c r="BT4680" s="230"/>
      <c r="BU4680" s="230"/>
      <c r="BV4680" s="230"/>
      <c r="BW4680" s="230"/>
      <c r="BX4680" s="230"/>
      <c r="BY4680" s="230"/>
      <c r="BZ4680" s="230"/>
      <c r="CA4680" s="230"/>
      <c r="CB4680" s="230"/>
      <c r="CC4680" s="230"/>
      <c r="CD4680" s="230"/>
      <c r="CE4680" s="230"/>
      <c r="CF4680" s="230"/>
      <c r="CG4680" s="230"/>
      <c r="CH4680" s="230"/>
      <c r="CI4680" s="230"/>
      <c r="CJ4680" s="230"/>
    </row>
    <row r="4681" spans="1:88" ht="14.25" customHeight="1">
      <c r="A4681" s="413"/>
      <c r="B4681" s="230"/>
      <c r="C4681" s="231"/>
      <c r="D4681" s="224"/>
      <c r="E4681" s="224"/>
      <c r="F4681" s="224"/>
      <c r="G4681" s="224"/>
      <c r="H4681" s="224"/>
      <c r="I4681" s="232"/>
      <c r="J4681" s="224"/>
      <c r="K4681" s="224"/>
      <c r="L4681" s="224"/>
      <c r="M4681" s="233"/>
      <c r="N4681" s="224"/>
      <c r="P4681" s="224"/>
      <c r="Q4681" s="225"/>
      <c r="R4681" s="154"/>
      <c r="S4681" s="154"/>
      <c r="T4681" s="154"/>
      <c r="U4681" s="236"/>
      <c r="V4681" s="225"/>
      <c r="W4681" s="246"/>
      <c r="X4681" s="230"/>
      <c r="Y4681" s="257"/>
      <c r="Z4681" s="249"/>
      <c r="AA4681" s="249"/>
      <c r="AB4681" s="230"/>
      <c r="AC4681" s="230"/>
      <c r="AD4681" s="230"/>
      <c r="AE4681" s="251"/>
      <c r="AF4681" s="246"/>
      <c r="AG4681" s="236"/>
      <c r="AH4681" s="253"/>
      <c r="AI4681" s="230"/>
      <c r="AJ4681" s="230"/>
      <c r="AK4681" s="230"/>
      <c r="AL4681" s="230"/>
      <c r="AM4681" s="230"/>
      <c r="AN4681" s="230"/>
      <c r="AO4681" s="230"/>
      <c r="AP4681" s="230"/>
      <c r="AQ4681" s="230"/>
      <c r="AR4681" s="249"/>
      <c r="AS4681" s="230"/>
      <c r="AT4681" s="230"/>
      <c r="AU4681" s="230"/>
      <c r="AV4681" s="230"/>
      <c r="AW4681" s="230"/>
      <c r="AX4681" s="230"/>
      <c r="AY4681" s="230"/>
      <c r="AZ4681" s="230"/>
      <c r="BA4681" s="230"/>
      <c r="BB4681" s="230"/>
      <c r="BC4681" s="230"/>
      <c r="BD4681" s="230"/>
      <c r="BE4681" s="230"/>
      <c r="BF4681" s="230"/>
      <c r="BG4681" s="230"/>
      <c r="BH4681" s="230"/>
      <c r="BI4681" s="230"/>
      <c r="BJ4681" s="230"/>
      <c r="BK4681" s="230"/>
      <c r="BL4681" s="230"/>
      <c r="BM4681" s="230"/>
      <c r="BN4681" s="230"/>
      <c r="BO4681" s="230"/>
      <c r="BP4681" s="230"/>
      <c r="BQ4681" s="230"/>
      <c r="BR4681" s="230"/>
      <c r="BS4681" s="230"/>
      <c r="BT4681" s="230"/>
      <c r="BU4681" s="230"/>
      <c r="BV4681" s="230"/>
      <c r="BW4681" s="230"/>
      <c r="BX4681" s="230"/>
      <c r="BY4681" s="230"/>
      <c r="BZ4681" s="230"/>
      <c r="CA4681" s="230"/>
      <c r="CB4681" s="230"/>
      <c r="CC4681" s="230"/>
      <c r="CD4681" s="230"/>
      <c r="CE4681" s="230"/>
      <c r="CF4681" s="230"/>
      <c r="CG4681" s="230"/>
      <c r="CH4681" s="230"/>
      <c r="CI4681" s="230"/>
      <c r="CJ4681" s="230"/>
    </row>
    <row r="4682" spans="1:88" ht="14.25" customHeight="1">
      <c r="A4682" s="413"/>
      <c r="B4682" s="230"/>
      <c r="C4682" s="231"/>
      <c r="D4682" s="224"/>
      <c r="E4682" s="224"/>
      <c r="F4682" s="224"/>
      <c r="G4682" s="224"/>
      <c r="H4682" s="224"/>
      <c r="I4682" s="232"/>
      <c r="J4682" s="224"/>
      <c r="K4682" s="224"/>
      <c r="L4682" s="224"/>
      <c r="M4682" s="233"/>
      <c r="N4682" s="224"/>
      <c r="P4682" s="224"/>
      <c r="Q4682" s="225"/>
      <c r="R4682" s="154"/>
      <c r="S4682" s="154"/>
      <c r="T4682" s="154"/>
      <c r="U4682" s="236"/>
      <c r="V4682" s="225"/>
      <c r="W4682" s="246"/>
      <c r="X4682" s="230"/>
      <c r="Y4682" s="257"/>
      <c r="Z4682" s="249"/>
      <c r="AA4682" s="249"/>
      <c r="AB4682" s="230"/>
      <c r="AC4682" s="230"/>
      <c r="AD4682" s="230"/>
      <c r="AE4682" s="251"/>
      <c r="AF4682" s="246"/>
      <c r="AG4682" s="236"/>
      <c r="AH4682" s="253"/>
      <c r="AI4682" s="230"/>
      <c r="AJ4682" s="230"/>
      <c r="AK4682" s="230"/>
      <c r="AL4682" s="230"/>
      <c r="AM4682" s="230"/>
      <c r="AN4682" s="230"/>
      <c r="AO4682" s="230"/>
      <c r="AP4682" s="230"/>
      <c r="AQ4682" s="230"/>
      <c r="AR4682" s="249"/>
      <c r="AS4682" s="230"/>
      <c r="AT4682" s="230"/>
      <c r="AU4682" s="230"/>
      <c r="AV4682" s="230"/>
      <c r="AW4682" s="230"/>
      <c r="AX4682" s="230"/>
      <c r="AY4682" s="230"/>
      <c r="AZ4682" s="230"/>
      <c r="BA4682" s="230"/>
      <c r="BB4682" s="230"/>
      <c r="BC4682" s="230"/>
      <c r="BD4682" s="230"/>
      <c r="BE4682" s="230"/>
      <c r="BF4682" s="230"/>
      <c r="BG4682" s="230"/>
      <c r="BH4682" s="230"/>
      <c r="BI4682" s="230"/>
      <c r="BJ4682" s="230"/>
      <c r="BK4682" s="230"/>
      <c r="BL4682" s="230"/>
      <c r="BM4682" s="230"/>
      <c r="BN4682" s="230"/>
      <c r="BO4682" s="230"/>
      <c r="BP4682" s="230"/>
      <c r="BQ4682" s="230"/>
      <c r="BR4682" s="230"/>
      <c r="BS4682" s="230"/>
      <c r="BT4682" s="230"/>
      <c r="BU4682" s="230"/>
      <c r="BV4682" s="230"/>
      <c r="BW4682" s="230"/>
      <c r="BX4682" s="230"/>
      <c r="BY4682" s="230"/>
      <c r="BZ4682" s="230"/>
      <c r="CA4682" s="230"/>
      <c r="CB4682" s="230"/>
      <c r="CC4682" s="230"/>
      <c r="CD4682" s="230"/>
      <c r="CE4682" s="230"/>
      <c r="CF4682" s="230"/>
      <c r="CG4682" s="230"/>
      <c r="CH4682" s="230"/>
      <c r="CI4682" s="230"/>
      <c r="CJ4682" s="230"/>
    </row>
    <row r="4683" spans="1:88" ht="14.25" customHeight="1">
      <c r="A4683" s="413"/>
      <c r="B4683" s="230"/>
      <c r="C4683" s="231"/>
      <c r="D4683" s="224"/>
      <c r="E4683" s="224"/>
      <c r="F4683" s="224"/>
      <c r="G4683" s="224"/>
      <c r="H4683" s="224"/>
      <c r="I4683" s="232"/>
      <c r="J4683" s="224"/>
      <c r="K4683" s="224"/>
      <c r="L4683" s="224"/>
      <c r="M4683" s="233"/>
      <c r="N4683" s="224"/>
      <c r="P4683" s="224"/>
      <c r="Q4683" s="225"/>
      <c r="R4683" s="154"/>
      <c r="S4683" s="154"/>
      <c r="T4683" s="154"/>
      <c r="U4683" s="236"/>
      <c r="V4683" s="225"/>
      <c r="W4683" s="246"/>
      <c r="X4683" s="230"/>
      <c r="Y4683" s="257"/>
      <c r="Z4683" s="249"/>
      <c r="AA4683" s="249"/>
      <c r="AB4683" s="230"/>
      <c r="AC4683" s="230"/>
      <c r="AD4683" s="230"/>
      <c r="AE4683" s="251"/>
      <c r="AF4683" s="246"/>
      <c r="AG4683" s="236"/>
      <c r="AH4683" s="253"/>
      <c r="AI4683" s="230"/>
      <c r="AJ4683" s="230"/>
      <c r="AK4683" s="230"/>
      <c r="AL4683" s="230"/>
      <c r="AM4683" s="230"/>
      <c r="AN4683" s="230"/>
      <c r="AO4683" s="230"/>
      <c r="AP4683" s="230"/>
      <c r="AQ4683" s="230"/>
      <c r="AR4683" s="249"/>
      <c r="AS4683" s="230"/>
      <c r="AT4683" s="230"/>
      <c r="AU4683" s="230"/>
      <c r="AV4683" s="230"/>
      <c r="AW4683" s="230"/>
      <c r="AX4683" s="230"/>
      <c r="AY4683" s="230"/>
      <c r="AZ4683" s="230"/>
      <c r="BA4683" s="230"/>
      <c r="BB4683" s="230"/>
      <c r="BC4683" s="230"/>
      <c r="BD4683" s="230"/>
      <c r="BE4683" s="230"/>
      <c r="BF4683" s="230"/>
      <c r="BG4683" s="230"/>
      <c r="BH4683" s="230"/>
      <c r="BI4683" s="230"/>
      <c r="BJ4683" s="230"/>
      <c r="BK4683" s="230"/>
      <c r="BL4683" s="230"/>
      <c r="BM4683" s="230"/>
      <c r="BN4683" s="230"/>
      <c r="BO4683" s="230"/>
      <c r="BP4683" s="230"/>
      <c r="BQ4683" s="230"/>
      <c r="BR4683" s="230"/>
      <c r="BS4683" s="230"/>
      <c r="BT4683" s="230"/>
      <c r="BU4683" s="230"/>
      <c r="BV4683" s="230"/>
      <c r="BW4683" s="230"/>
      <c r="BX4683" s="230"/>
      <c r="BY4683" s="230"/>
      <c r="BZ4683" s="230"/>
      <c r="CA4683" s="230"/>
      <c r="CB4683" s="230"/>
      <c r="CC4683" s="230"/>
      <c r="CD4683" s="230"/>
      <c r="CE4683" s="230"/>
      <c r="CF4683" s="230"/>
      <c r="CG4683" s="230"/>
      <c r="CH4683" s="230"/>
      <c r="CI4683" s="230"/>
      <c r="CJ4683" s="230"/>
    </row>
    <row r="4684" spans="1:88" ht="14.25" customHeight="1">
      <c r="A4684" s="413"/>
      <c r="B4684" s="230"/>
      <c r="C4684" s="231"/>
      <c r="D4684" s="224"/>
      <c r="E4684" s="224"/>
      <c r="F4684" s="224"/>
      <c r="G4684" s="224"/>
      <c r="H4684" s="224"/>
      <c r="I4684" s="232"/>
      <c r="J4684" s="224"/>
      <c r="K4684" s="224"/>
      <c r="L4684" s="224"/>
      <c r="M4684" s="233"/>
      <c r="N4684" s="224"/>
      <c r="P4684" s="224"/>
      <c r="Q4684" s="225"/>
      <c r="R4684" s="154"/>
      <c r="S4684" s="154"/>
      <c r="T4684" s="154"/>
      <c r="U4684" s="236"/>
      <c r="V4684" s="225"/>
      <c r="W4684" s="246"/>
      <c r="X4684" s="230"/>
      <c r="Y4684" s="257"/>
      <c r="Z4684" s="249"/>
      <c r="AA4684" s="249"/>
      <c r="AB4684" s="230"/>
      <c r="AC4684" s="230"/>
      <c r="AD4684" s="230"/>
      <c r="AE4684" s="251"/>
      <c r="AF4684" s="246"/>
      <c r="AG4684" s="236"/>
      <c r="AH4684" s="253"/>
      <c r="AI4684" s="230"/>
      <c r="AJ4684" s="230"/>
      <c r="AK4684" s="230"/>
      <c r="AL4684" s="230"/>
      <c r="AM4684" s="230"/>
      <c r="AN4684" s="230"/>
      <c r="AO4684" s="230"/>
      <c r="AP4684" s="230"/>
      <c r="AQ4684" s="230"/>
      <c r="AR4684" s="249"/>
      <c r="AS4684" s="230"/>
      <c r="AT4684" s="230"/>
      <c r="AU4684" s="230"/>
      <c r="AV4684" s="230"/>
      <c r="AW4684" s="230"/>
      <c r="AX4684" s="230"/>
      <c r="AY4684" s="230"/>
      <c r="AZ4684" s="230"/>
      <c r="BA4684" s="230"/>
      <c r="BB4684" s="230"/>
      <c r="BC4684" s="230"/>
      <c r="BD4684" s="230"/>
      <c r="BE4684" s="230"/>
      <c r="BF4684" s="230"/>
      <c r="BG4684" s="230"/>
      <c r="BH4684" s="230"/>
      <c r="BI4684" s="230"/>
      <c r="BJ4684" s="230"/>
      <c r="BK4684" s="230"/>
      <c r="BL4684" s="230"/>
      <c r="BM4684" s="230"/>
      <c r="BN4684" s="230"/>
      <c r="BO4684" s="230"/>
      <c r="BP4684" s="230"/>
      <c r="BQ4684" s="230"/>
      <c r="BR4684" s="230"/>
      <c r="BS4684" s="230"/>
      <c r="BT4684" s="230"/>
      <c r="BU4684" s="230"/>
      <c r="BV4684" s="230"/>
      <c r="BW4684" s="230"/>
      <c r="BX4684" s="230"/>
      <c r="BY4684" s="230"/>
      <c r="BZ4684" s="230"/>
      <c r="CA4684" s="230"/>
      <c r="CB4684" s="230"/>
      <c r="CC4684" s="230"/>
      <c r="CD4684" s="230"/>
      <c r="CE4684" s="230"/>
      <c r="CF4684" s="230"/>
      <c r="CG4684" s="230"/>
      <c r="CH4684" s="230"/>
      <c r="CI4684" s="230"/>
      <c r="CJ4684" s="230"/>
    </row>
    <row r="4685" spans="1:88" ht="14.25" customHeight="1">
      <c r="A4685" s="413"/>
      <c r="B4685" s="230"/>
      <c r="C4685" s="231"/>
      <c r="D4685" s="224"/>
      <c r="E4685" s="224"/>
      <c r="F4685" s="224"/>
      <c r="G4685" s="224"/>
      <c r="H4685" s="224"/>
      <c r="I4685" s="232"/>
      <c r="J4685" s="224"/>
      <c r="K4685" s="224"/>
      <c r="L4685" s="224"/>
      <c r="M4685" s="233"/>
      <c r="N4685" s="224"/>
      <c r="P4685" s="224"/>
      <c r="Q4685" s="225"/>
      <c r="R4685" s="154"/>
      <c r="S4685" s="154"/>
      <c r="T4685" s="154"/>
      <c r="U4685" s="236"/>
      <c r="V4685" s="225"/>
      <c r="W4685" s="246"/>
      <c r="X4685" s="230"/>
      <c r="Y4685" s="257"/>
      <c r="Z4685" s="249"/>
      <c r="AA4685" s="249"/>
      <c r="AB4685" s="230"/>
      <c r="AC4685" s="230"/>
      <c r="AD4685" s="230"/>
      <c r="AE4685" s="251"/>
      <c r="AF4685" s="246"/>
      <c r="AG4685" s="236"/>
      <c r="AH4685" s="253"/>
      <c r="AI4685" s="230"/>
      <c r="AJ4685" s="230"/>
      <c r="AK4685" s="230"/>
      <c r="AL4685" s="230"/>
      <c r="AM4685" s="230"/>
      <c r="AN4685" s="230"/>
      <c r="AO4685" s="230"/>
      <c r="AP4685" s="230"/>
      <c r="AQ4685" s="230"/>
      <c r="AR4685" s="249"/>
      <c r="AS4685" s="230"/>
      <c r="AT4685" s="230"/>
      <c r="AU4685" s="230"/>
      <c r="AV4685" s="230"/>
      <c r="AW4685" s="230"/>
      <c r="AX4685" s="230"/>
      <c r="AY4685" s="230"/>
      <c r="AZ4685" s="230"/>
      <c r="BA4685" s="230"/>
      <c r="BB4685" s="230"/>
      <c r="BC4685" s="230"/>
      <c r="BD4685" s="230"/>
      <c r="BE4685" s="230"/>
      <c r="BF4685" s="230"/>
      <c r="BG4685" s="230"/>
      <c r="BH4685" s="230"/>
      <c r="BI4685" s="230"/>
      <c r="BJ4685" s="230"/>
      <c r="BK4685" s="230"/>
      <c r="BL4685" s="230"/>
      <c r="BM4685" s="230"/>
      <c r="BN4685" s="230"/>
      <c r="BO4685" s="230"/>
      <c r="BP4685" s="230"/>
      <c r="BQ4685" s="230"/>
      <c r="BR4685" s="230"/>
      <c r="BS4685" s="230"/>
      <c r="BT4685" s="230"/>
      <c r="BU4685" s="230"/>
      <c r="BV4685" s="230"/>
      <c r="BW4685" s="230"/>
      <c r="BX4685" s="230"/>
      <c r="BY4685" s="230"/>
      <c r="BZ4685" s="230"/>
      <c r="CA4685" s="230"/>
      <c r="CB4685" s="230"/>
      <c r="CC4685" s="230"/>
      <c r="CD4685" s="230"/>
      <c r="CE4685" s="230"/>
      <c r="CF4685" s="230"/>
      <c r="CG4685" s="230"/>
      <c r="CH4685" s="230"/>
      <c r="CI4685" s="230"/>
      <c r="CJ4685" s="230"/>
    </row>
    <row r="4686" spans="1:88" ht="14.25" customHeight="1">
      <c r="A4686" s="413"/>
      <c r="B4686" s="230"/>
      <c r="C4686" s="231"/>
      <c r="D4686" s="224"/>
      <c r="E4686" s="224"/>
      <c r="F4686" s="224"/>
      <c r="G4686" s="224"/>
      <c r="H4686" s="224"/>
      <c r="I4686" s="232"/>
      <c r="J4686" s="224"/>
      <c r="K4686" s="224"/>
      <c r="L4686" s="224"/>
      <c r="M4686" s="233"/>
      <c r="N4686" s="224"/>
      <c r="P4686" s="224"/>
      <c r="Q4686" s="225"/>
      <c r="R4686" s="154"/>
      <c r="S4686" s="154"/>
      <c r="T4686" s="154"/>
      <c r="U4686" s="236"/>
      <c r="V4686" s="225"/>
      <c r="W4686" s="246"/>
      <c r="X4686" s="230"/>
      <c r="Y4686" s="257"/>
      <c r="Z4686" s="249"/>
      <c r="AA4686" s="249"/>
      <c r="AB4686" s="230"/>
      <c r="AC4686" s="230"/>
      <c r="AD4686" s="230"/>
      <c r="AE4686" s="251"/>
      <c r="AF4686" s="246"/>
      <c r="AG4686" s="236"/>
      <c r="AH4686" s="253"/>
      <c r="AI4686" s="230"/>
      <c r="AJ4686" s="230"/>
      <c r="AK4686" s="230"/>
      <c r="AL4686" s="230"/>
      <c r="AM4686" s="230"/>
      <c r="AN4686" s="230"/>
      <c r="AO4686" s="230"/>
      <c r="AP4686" s="230"/>
      <c r="AQ4686" s="230"/>
      <c r="AR4686" s="249"/>
      <c r="AS4686" s="230"/>
      <c r="AT4686" s="230"/>
      <c r="AU4686" s="230"/>
      <c r="AV4686" s="230"/>
      <c r="AW4686" s="230"/>
      <c r="AX4686" s="230"/>
      <c r="AY4686" s="230"/>
      <c r="AZ4686" s="230"/>
      <c r="BA4686" s="230"/>
      <c r="BB4686" s="230"/>
      <c r="BC4686" s="230"/>
      <c r="BD4686" s="230"/>
      <c r="BE4686" s="230"/>
      <c r="BF4686" s="230"/>
      <c r="BG4686" s="230"/>
      <c r="BH4686" s="230"/>
      <c r="BI4686" s="230"/>
      <c r="BJ4686" s="230"/>
      <c r="BK4686" s="230"/>
      <c r="BL4686" s="230"/>
      <c r="BM4686" s="230"/>
      <c r="BN4686" s="230"/>
      <c r="BO4686" s="230"/>
      <c r="BP4686" s="230"/>
      <c r="BQ4686" s="230"/>
      <c r="BR4686" s="230"/>
      <c r="BS4686" s="230"/>
      <c r="BT4686" s="230"/>
      <c r="BU4686" s="230"/>
      <c r="BV4686" s="230"/>
      <c r="BW4686" s="230"/>
      <c r="BX4686" s="230"/>
      <c r="BY4686" s="230"/>
      <c r="BZ4686" s="230"/>
      <c r="CA4686" s="230"/>
      <c r="CB4686" s="230"/>
      <c r="CC4686" s="230"/>
      <c r="CD4686" s="230"/>
      <c r="CE4686" s="230"/>
      <c r="CF4686" s="230"/>
      <c r="CG4686" s="230"/>
      <c r="CH4686" s="230"/>
      <c r="CI4686" s="230"/>
      <c r="CJ4686" s="230"/>
    </row>
    <row r="4687" spans="1:88" ht="14.25" customHeight="1">
      <c r="A4687" s="413"/>
      <c r="B4687" s="230"/>
      <c r="C4687" s="231"/>
      <c r="D4687" s="224"/>
      <c r="E4687" s="224"/>
      <c r="F4687" s="224"/>
      <c r="G4687" s="224"/>
      <c r="H4687" s="224"/>
      <c r="I4687" s="232"/>
      <c r="J4687" s="224"/>
      <c r="K4687" s="224"/>
      <c r="L4687" s="224"/>
      <c r="M4687" s="233"/>
      <c r="N4687" s="224"/>
      <c r="P4687" s="224"/>
      <c r="Q4687" s="225"/>
      <c r="R4687" s="154"/>
      <c r="S4687" s="154"/>
      <c r="T4687" s="154"/>
      <c r="U4687" s="236"/>
      <c r="V4687" s="225"/>
      <c r="W4687" s="246"/>
      <c r="X4687" s="230"/>
      <c r="Y4687" s="257"/>
      <c r="Z4687" s="249"/>
      <c r="AA4687" s="249"/>
      <c r="AB4687" s="230"/>
      <c r="AC4687" s="230"/>
      <c r="AD4687" s="230"/>
      <c r="AE4687" s="251"/>
      <c r="AF4687" s="246"/>
      <c r="AG4687" s="236"/>
      <c r="AH4687" s="253"/>
      <c r="AI4687" s="230"/>
      <c r="AJ4687" s="230"/>
      <c r="AK4687" s="230"/>
      <c r="AL4687" s="230"/>
      <c r="AM4687" s="230"/>
      <c r="AN4687" s="230"/>
      <c r="AO4687" s="230"/>
      <c r="AP4687" s="230"/>
      <c r="AQ4687" s="230"/>
      <c r="AR4687" s="249"/>
      <c r="AS4687" s="230"/>
      <c r="AT4687" s="230"/>
      <c r="AU4687" s="230"/>
      <c r="AV4687" s="230"/>
      <c r="AW4687" s="230"/>
      <c r="AX4687" s="230"/>
      <c r="AY4687" s="230"/>
      <c r="AZ4687" s="230"/>
      <c r="BA4687" s="230"/>
      <c r="BB4687" s="230"/>
      <c r="BC4687" s="230"/>
      <c r="BD4687" s="230"/>
      <c r="BE4687" s="230"/>
      <c r="BF4687" s="230"/>
      <c r="BG4687" s="230"/>
      <c r="BH4687" s="230"/>
      <c r="BI4687" s="230"/>
      <c r="BJ4687" s="230"/>
      <c r="BK4687" s="230"/>
      <c r="BL4687" s="230"/>
      <c r="BM4687" s="230"/>
      <c r="BN4687" s="230"/>
      <c r="BO4687" s="230"/>
      <c r="BP4687" s="230"/>
      <c r="BQ4687" s="230"/>
      <c r="BR4687" s="230"/>
      <c r="BS4687" s="230"/>
      <c r="BT4687" s="230"/>
      <c r="BU4687" s="230"/>
      <c r="BV4687" s="230"/>
      <c r="BW4687" s="230"/>
      <c r="BX4687" s="230"/>
      <c r="BY4687" s="230"/>
      <c r="BZ4687" s="230"/>
      <c r="CA4687" s="230"/>
      <c r="CB4687" s="230"/>
      <c r="CC4687" s="230"/>
      <c r="CD4687" s="230"/>
      <c r="CE4687" s="230"/>
      <c r="CF4687" s="230"/>
      <c r="CG4687" s="230"/>
      <c r="CH4687" s="230"/>
      <c r="CI4687" s="230"/>
      <c r="CJ4687" s="230"/>
    </row>
    <row r="4688" spans="1:88" ht="14.25" customHeight="1">
      <c r="A4688" s="413"/>
      <c r="B4688" s="230"/>
      <c r="C4688" s="231"/>
      <c r="D4688" s="224"/>
      <c r="E4688" s="224"/>
      <c r="F4688" s="224"/>
      <c r="G4688" s="224"/>
      <c r="H4688" s="224"/>
      <c r="I4688" s="232"/>
      <c r="J4688" s="224"/>
      <c r="K4688" s="224"/>
      <c r="L4688" s="224"/>
      <c r="M4688" s="233"/>
      <c r="N4688" s="224"/>
      <c r="P4688" s="224"/>
      <c r="Q4688" s="225"/>
      <c r="R4688" s="154"/>
      <c r="S4688" s="154"/>
      <c r="T4688" s="154"/>
      <c r="U4688" s="236"/>
      <c r="V4688" s="225"/>
      <c r="W4688" s="246"/>
      <c r="X4688" s="230"/>
      <c r="Y4688" s="257"/>
      <c r="Z4688" s="249"/>
      <c r="AA4688" s="249"/>
      <c r="AB4688" s="230"/>
      <c r="AC4688" s="230"/>
      <c r="AD4688" s="230"/>
      <c r="AE4688" s="251"/>
      <c r="AF4688" s="246"/>
      <c r="AG4688" s="236"/>
      <c r="AH4688" s="253"/>
      <c r="AI4688" s="230"/>
      <c r="AJ4688" s="230"/>
      <c r="AK4688" s="230"/>
      <c r="AL4688" s="230"/>
      <c r="AM4688" s="230"/>
      <c r="AN4688" s="230"/>
      <c r="AO4688" s="230"/>
      <c r="AP4688" s="230"/>
      <c r="AQ4688" s="230"/>
      <c r="AR4688" s="249"/>
      <c r="AS4688" s="230"/>
      <c r="AT4688" s="230"/>
      <c r="AU4688" s="230"/>
      <c r="AV4688" s="230"/>
      <c r="AW4688" s="230"/>
      <c r="AX4688" s="230"/>
      <c r="AY4688" s="230"/>
      <c r="AZ4688" s="230"/>
      <c r="BA4688" s="230"/>
      <c r="BB4688" s="230"/>
      <c r="BC4688" s="230"/>
      <c r="BD4688" s="230"/>
      <c r="BE4688" s="230"/>
      <c r="BF4688" s="230"/>
      <c r="BG4688" s="230"/>
      <c r="BH4688" s="230"/>
      <c r="BI4688" s="230"/>
      <c r="BJ4688" s="230"/>
      <c r="BK4688" s="230"/>
      <c r="BL4688" s="230"/>
      <c r="BM4688" s="230"/>
      <c r="BN4688" s="230"/>
      <c r="BO4688" s="230"/>
      <c r="BP4688" s="230"/>
      <c r="BQ4688" s="230"/>
      <c r="BR4688" s="230"/>
      <c r="BS4688" s="230"/>
      <c r="BT4688" s="230"/>
      <c r="BU4688" s="230"/>
      <c r="BV4688" s="230"/>
      <c r="BW4688" s="230"/>
      <c r="BX4688" s="230"/>
      <c r="BY4688" s="230"/>
      <c r="BZ4688" s="230"/>
      <c r="CA4688" s="230"/>
      <c r="CB4688" s="230"/>
      <c r="CC4688" s="230"/>
      <c r="CD4688" s="230"/>
      <c r="CE4688" s="230"/>
      <c r="CF4688" s="230"/>
      <c r="CG4688" s="230"/>
      <c r="CH4688" s="230"/>
      <c r="CI4688" s="230"/>
      <c r="CJ4688" s="230"/>
    </row>
    <row r="4689" spans="1:88" ht="14.25" customHeight="1">
      <c r="A4689" s="413"/>
      <c r="B4689" s="230"/>
      <c r="C4689" s="231"/>
      <c r="D4689" s="224"/>
      <c r="E4689" s="224"/>
      <c r="F4689" s="224"/>
      <c r="G4689" s="224"/>
      <c r="H4689" s="224"/>
      <c r="I4689" s="232"/>
      <c r="J4689" s="224"/>
      <c r="K4689" s="224"/>
      <c r="L4689" s="224"/>
      <c r="M4689" s="233"/>
      <c r="N4689" s="224"/>
      <c r="P4689" s="224"/>
      <c r="Q4689" s="225"/>
      <c r="R4689" s="154"/>
      <c r="S4689" s="154"/>
      <c r="T4689" s="154"/>
      <c r="U4689" s="236"/>
      <c r="V4689" s="225"/>
      <c r="W4689" s="246"/>
      <c r="X4689" s="230"/>
      <c r="Y4689" s="257"/>
      <c r="Z4689" s="249"/>
      <c r="AA4689" s="249"/>
      <c r="AB4689" s="230"/>
      <c r="AC4689" s="230"/>
      <c r="AD4689" s="230"/>
      <c r="AE4689" s="251"/>
      <c r="AF4689" s="246"/>
      <c r="AG4689" s="236"/>
      <c r="AH4689" s="253"/>
      <c r="AI4689" s="230"/>
      <c r="AJ4689" s="230"/>
      <c r="AK4689" s="230"/>
      <c r="AL4689" s="230"/>
      <c r="AM4689" s="230"/>
      <c r="AN4689" s="230"/>
      <c r="AO4689" s="230"/>
      <c r="AP4689" s="230"/>
      <c r="AQ4689" s="230"/>
      <c r="AR4689" s="249"/>
      <c r="AS4689" s="230"/>
      <c r="AT4689" s="230"/>
      <c r="AU4689" s="230"/>
      <c r="AV4689" s="230"/>
      <c r="AW4689" s="230"/>
      <c r="AX4689" s="230"/>
      <c r="AY4689" s="230"/>
      <c r="AZ4689" s="230"/>
      <c r="BA4689" s="230"/>
      <c r="BB4689" s="230"/>
      <c r="BC4689" s="230"/>
      <c r="BD4689" s="230"/>
      <c r="BE4689" s="230"/>
      <c r="BF4689" s="230"/>
      <c r="BG4689" s="230"/>
      <c r="BH4689" s="230"/>
      <c r="BI4689" s="230"/>
      <c r="BJ4689" s="230"/>
      <c r="BK4689" s="230"/>
      <c r="BL4689" s="230"/>
      <c r="BM4689" s="230"/>
      <c r="BN4689" s="230"/>
      <c r="BO4689" s="230"/>
      <c r="BP4689" s="230"/>
      <c r="BQ4689" s="230"/>
      <c r="BR4689" s="230"/>
      <c r="BS4689" s="230"/>
      <c r="BT4689" s="230"/>
      <c r="BU4689" s="230"/>
      <c r="BV4689" s="230"/>
      <c r="BW4689" s="230"/>
      <c r="BX4689" s="230"/>
      <c r="BY4689" s="230"/>
      <c r="BZ4689" s="230"/>
      <c r="CA4689" s="230"/>
      <c r="CB4689" s="230"/>
      <c r="CC4689" s="230"/>
      <c r="CD4689" s="230"/>
      <c r="CE4689" s="230"/>
      <c r="CF4689" s="230"/>
      <c r="CG4689" s="230"/>
      <c r="CH4689" s="230"/>
      <c r="CI4689" s="230"/>
      <c r="CJ4689" s="230"/>
    </row>
    <row r="4690" spans="1:88" ht="14.25" customHeight="1">
      <c r="A4690" s="413"/>
      <c r="B4690" s="230"/>
      <c r="C4690" s="231"/>
      <c r="D4690" s="224"/>
      <c r="E4690" s="224"/>
      <c r="F4690" s="224"/>
      <c r="G4690" s="224"/>
      <c r="H4690" s="224"/>
      <c r="I4690" s="232"/>
      <c r="J4690" s="224"/>
      <c r="K4690" s="224"/>
      <c r="L4690" s="224"/>
      <c r="M4690" s="233"/>
      <c r="N4690" s="224"/>
      <c r="P4690" s="224"/>
      <c r="Q4690" s="225"/>
      <c r="R4690" s="154"/>
      <c r="S4690" s="154"/>
      <c r="T4690" s="154"/>
      <c r="U4690" s="236"/>
      <c r="V4690" s="225"/>
      <c r="W4690" s="246"/>
      <c r="X4690" s="230"/>
      <c r="Y4690" s="257"/>
      <c r="Z4690" s="249"/>
      <c r="AA4690" s="249"/>
      <c r="AB4690" s="230"/>
      <c r="AC4690" s="230"/>
      <c r="AD4690" s="230"/>
      <c r="AE4690" s="251"/>
      <c r="AF4690" s="246"/>
      <c r="AG4690" s="236"/>
      <c r="AH4690" s="253"/>
      <c r="AI4690" s="230"/>
      <c r="AJ4690" s="230"/>
      <c r="AK4690" s="230"/>
      <c r="AL4690" s="230"/>
      <c r="AM4690" s="230"/>
      <c r="AN4690" s="230"/>
      <c r="AO4690" s="230"/>
      <c r="AP4690" s="230"/>
      <c r="AQ4690" s="230"/>
      <c r="AR4690" s="249"/>
      <c r="AS4690" s="230"/>
      <c r="AT4690" s="230"/>
      <c r="AU4690" s="230"/>
      <c r="AV4690" s="230"/>
      <c r="AW4690" s="230"/>
      <c r="AX4690" s="230"/>
      <c r="AY4690" s="230"/>
      <c r="AZ4690" s="230"/>
      <c r="BA4690" s="230"/>
      <c r="BB4690" s="230"/>
      <c r="BC4690" s="230"/>
      <c r="BD4690" s="230"/>
      <c r="BE4690" s="230"/>
      <c r="BF4690" s="230"/>
      <c r="BG4690" s="230"/>
      <c r="BH4690" s="230"/>
      <c r="BI4690" s="230"/>
      <c r="BJ4690" s="230"/>
      <c r="BK4690" s="230"/>
      <c r="BL4690" s="230"/>
      <c r="BM4690" s="230"/>
      <c r="BN4690" s="230"/>
      <c r="BO4690" s="230"/>
      <c r="BP4690" s="230"/>
      <c r="BQ4690" s="230"/>
      <c r="BR4690" s="230"/>
      <c r="BS4690" s="230"/>
      <c r="BT4690" s="230"/>
      <c r="BU4690" s="230"/>
      <c r="BV4690" s="230"/>
      <c r="BW4690" s="230"/>
      <c r="BX4690" s="230"/>
      <c r="BY4690" s="230"/>
      <c r="BZ4690" s="230"/>
      <c r="CA4690" s="230"/>
      <c r="CB4690" s="230"/>
      <c r="CC4690" s="230"/>
      <c r="CD4690" s="230"/>
      <c r="CE4690" s="230"/>
      <c r="CF4690" s="230"/>
      <c r="CG4690" s="230"/>
      <c r="CH4690" s="230"/>
      <c r="CI4690" s="230"/>
      <c r="CJ4690" s="230"/>
    </row>
    <row r="4691" spans="1:88" ht="14.25" customHeight="1">
      <c r="A4691" s="413"/>
      <c r="B4691" s="230"/>
      <c r="C4691" s="231"/>
      <c r="D4691" s="224"/>
      <c r="E4691" s="224"/>
      <c r="F4691" s="224"/>
      <c r="G4691" s="224"/>
      <c r="H4691" s="224"/>
      <c r="I4691" s="232"/>
      <c r="J4691" s="224"/>
      <c r="K4691" s="224"/>
      <c r="L4691" s="224"/>
      <c r="M4691" s="233"/>
      <c r="N4691" s="224"/>
      <c r="P4691" s="224"/>
      <c r="Q4691" s="225"/>
      <c r="R4691" s="154"/>
      <c r="S4691" s="154"/>
      <c r="T4691" s="154"/>
      <c r="U4691" s="236"/>
      <c r="V4691" s="225"/>
      <c r="W4691" s="246"/>
      <c r="X4691" s="230"/>
      <c r="Y4691" s="257"/>
      <c r="Z4691" s="249"/>
      <c r="AA4691" s="249"/>
      <c r="AB4691" s="230"/>
      <c r="AC4691" s="230"/>
      <c r="AD4691" s="230"/>
      <c r="AE4691" s="251"/>
      <c r="AF4691" s="246"/>
      <c r="AG4691" s="236"/>
      <c r="AH4691" s="253"/>
      <c r="AI4691" s="230"/>
      <c r="AJ4691" s="230"/>
      <c r="AK4691" s="230"/>
      <c r="AL4691" s="230"/>
      <c r="AM4691" s="230"/>
      <c r="AN4691" s="230"/>
      <c r="AO4691" s="230"/>
      <c r="AP4691" s="230"/>
      <c r="AQ4691" s="230"/>
      <c r="AR4691" s="249"/>
      <c r="AS4691" s="230"/>
      <c r="AT4691" s="230"/>
      <c r="AU4691" s="230"/>
      <c r="AV4691" s="230"/>
      <c r="AW4691" s="230"/>
      <c r="AX4691" s="230"/>
      <c r="AY4691" s="230"/>
      <c r="AZ4691" s="230"/>
      <c r="BA4691" s="230"/>
      <c r="BB4691" s="230"/>
      <c r="BC4691" s="230"/>
      <c r="BD4691" s="230"/>
      <c r="BE4691" s="230"/>
      <c r="BF4691" s="230"/>
      <c r="BG4691" s="230"/>
      <c r="BH4691" s="230"/>
      <c r="BI4691" s="230"/>
      <c r="BJ4691" s="230"/>
      <c r="BK4691" s="230"/>
      <c r="BL4691" s="230"/>
      <c r="BM4691" s="230"/>
      <c r="BN4691" s="230"/>
      <c r="BO4691" s="230"/>
      <c r="BP4691" s="230"/>
      <c r="BQ4691" s="230"/>
      <c r="BR4691" s="230"/>
      <c r="BS4691" s="230"/>
      <c r="BT4691" s="230"/>
      <c r="BU4691" s="230"/>
      <c r="BV4691" s="230"/>
      <c r="BW4691" s="230"/>
      <c r="BX4691" s="230"/>
      <c r="BY4691" s="230"/>
      <c r="BZ4691" s="230"/>
      <c r="CA4691" s="230"/>
      <c r="CB4691" s="230"/>
      <c r="CC4691" s="230"/>
      <c r="CD4691" s="230"/>
      <c r="CE4691" s="230"/>
      <c r="CF4691" s="230"/>
      <c r="CG4691" s="230"/>
      <c r="CH4691" s="230"/>
      <c r="CI4691" s="230"/>
      <c r="CJ4691" s="230"/>
    </row>
    <row r="4692" spans="1:88" ht="14.25" customHeight="1">
      <c r="A4692" s="413"/>
      <c r="B4692" s="230"/>
      <c r="C4692" s="231"/>
      <c r="D4692" s="224"/>
      <c r="E4692" s="224"/>
      <c r="F4692" s="224"/>
      <c r="G4692" s="224"/>
      <c r="H4692" s="224"/>
      <c r="I4692" s="232"/>
      <c r="J4692" s="224"/>
      <c r="K4692" s="224"/>
      <c r="L4692" s="224"/>
      <c r="M4692" s="233"/>
      <c r="N4692" s="224"/>
      <c r="P4692" s="224"/>
      <c r="Q4692" s="225"/>
      <c r="R4692" s="154"/>
      <c r="S4692" s="154"/>
      <c r="T4692" s="154"/>
      <c r="U4692" s="236"/>
      <c r="V4692" s="225"/>
      <c r="W4692" s="246"/>
      <c r="X4692" s="230"/>
      <c r="Y4692" s="257"/>
      <c r="Z4692" s="249"/>
      <c r="AA4692" s="249"/>
      <c r="AB4692" s="230"/>
      <c r="AC4692" s="230"/>
      <c r="AD4692" s="230"/>
      <c r="AE4692" s="251"/>
      <c r="AF4692" s="246"/>
      <c r="AG4692" s="236"/>
      <c r="AH4692" s="253"/>
      <c r="AI4692" s="230"/>
      <c r="AJ4692" s="230"/>
      <c r="AK4692" s="230"/>
      <c r="AL4692" s="230"/>
      <c r="AM4692" s="230"/>
      <c r="AN4692" s="230"/>
      <c r="AO4692" s="230"/>
      <c r="AP4692" s="230"/>
      <c r="AQ4692" s="230"/>
      <c r="AR4692" s="249"/>
      <c r="AS4692" s="230"/>
      <c r="AT4692" s="230"/>
      <c r="AU4692" s="230"/>
      <c r="AV4692" s="230"/>
      <c r="AW4692" s="230"/>
      <c r="AX4692" s="230"/>
      <c r="AY4692" s="230"/>
      <c r="AZ4692" s="230"/>
      <c r="BA4692" s="230"/>
      <c r="BB4692" s="230"/>
      <c r="BC4692" s="230"/>
      <c r="BD4692" s="230"/>
      <c r="BE4692" s="230"/>
      <c r="BF4692" s="230"/>
      <c r="BG4692" s="230"/>
      <c r="BH4692" s="230"/>
      <c r="BI4692" s="230"/>
      <c r="BJ4692" s="230"/>
      <c r="BK4692" s="230"/>
      <c r="BL4692" s="230"/>
      <c r="BM4692" s="230"/>
      <c r="BN4692" s="230"/>
      <c r="BO4692" s="230"/>
      <c r="BP4692" s="230"/>
      <c r="BQ4692" s="230"/>
      <c r="BR4692" s="230"/>
      <c r="BS4692" s="230"/>
      <c r="BT4692" s="230"/>
      <c r="BU4692" s="230"/>
      <c r="BV4692" s="230"/>
      <c r="BW4692" s="230"/>
      <c r="BX4692" s="230"/>
      <c r="BY4692" s="230"/>
      <c r="BZ4692" s="230"/>
      <c r="CA4692" s="230"/>
      <c r="CB4692" s="230"/>
      <c r="CC4692" s="230"/>
      <c r="CD4692" s="230"/>
      <c r="CE4692" s="230"/>
      <c r="CF4692" s="230"/>
      <c r="CG4692" s="230"/>
      <c r="CH4692" s="230"/>
      <c r="CI4692" s="230"/>
      <c r="CJ4692" s="230"/>
    </row>
    <row r="4693" spans="1:88" ht="14.25" customHeight="1">
      <c r="A4693" s="413"/>
      <c r="B4693" s="230"/>
      <c r="C4693" s="231"/>
      <c r="D4693" s="224"/>
      <c r="E4693" s="224"/>
      <c r="F4693" s="224"/>
      <c r="G4693" s="224"/>
      <c r="H4693" s="224"/>
      <c r="I4693" s="232"/>
      <c r="J4693" s="224"/>
      <c r="K4693" s="224"/>
      <c r="L4693" s="224"/>
      <c r="M4693" s="233"/>
      <c r="N4693" s="224"/>
      <c r="P4693" s="224"/>
      <c r="Q4693" s="225"/>
      <c r="R4693" s="154"/>
      <c r="S4693" s="154"/>
      <c r="T4693" s="154"/>
      <c r="U4693" s="236"/>
      <c r="V4693" s="225"/>
      <c r="W4693" s="246"/>
      <c r="X4693" s="230"/>
      <c r="Y4693" s="257"/>
      <c r="Z4693" s="249"/>
      <c r="AA4693" s="249"/>
      <c r="AB4693" s="230"/>
      <c r="AC4693" s="230"/>
      <c r="AD4693" s="230"/>
      <c r="AE4693" s="251"/>
      <c r="AF4693" s="246"/>
      <c r="AG4693" s="236"/>
      <c r="AH4693" s="253"/>
      <c r="AI4693" s="230"/>
      <c r="AJ4693" s="230"/>
      <c r="AK4693" s="230"/>
      <c r="AL4693" s="230"/>
      <c r="AM4693" s="230"/>
      <c r="AN4693" s="230"/>
      <c r="AO4693" s="230"/>
      <c r="AP4693" s="230"/>
      <c r="AQ4693" s="230"/>
      <c r="AR4693" s="249"/>
      <c r="AS4693" s="230"/>
      <c r="AT4693" s="230"/>
      <c r="AU4693" s="230"/>
      <c r="AV4693" s="230"/>
      <c r="AW4693" s="230"/>
      <c r="AX4693" s="230"/>
      <c r="AY4693" s="230"/>
      <c r="AZ4693" s="230"/>
      <c r="BA4693" s="230"/>
      <c r="BB4693" s="230"/>
      <c r="BC4693" s="230"/>
      <c r="BD4693" s="230"/>
      <c r="BE4693" s="230"/>
      <c r="BF4693" s="230"/>
      <c r="BG4693" s="230"/>
      <c r="BH4693" s="230"/>
      <c r="BI4693" s="230"/>
      <c r="BJ4693" s="230"/>
      <c r="BK4693" s="230"/>
      <c r="BL4693" s="230"/>
      <c r="BM4693" s="230"/>
      <c r="BN4693" s="230"/>
      <c r="BO4693" s="230"/>
      <c r="BP4693" s="230"/>
      <c r="BQ4693" s="230"/>
      <c r="BR4693" s="230"/>
      <c r="BS4693" s="230"/>
      <c r="BT4693" s="230"/>
      <c r="BU4693" s="230"/>
      <c r="BV4693" s="230"/>
      <c r="BW4693" s="230"/>
      <c r="BX4693" s="230"/>
      <c r="BY4693" s="230"/>
      <c r="BZ4693" s="230"/>
      <c r="CA4693" s="230"/>
      <c r="CB4693" s="230"/>
      <c r="CC4693" s="230"/>
      <c r="CD4693" s="230"/>
      <c r="CE4693" s="230"/>
      <c r="CF4693" s="230"/>
      <c r="CG4693" s="230"/>
      <c r="CH4693" s="230"/>
      <c r="CI4693" s="230"/>
      <c r="CJ4693" s="230"/>
    </row>
    <row r="4694" spans="1:88" ht="14.25" customHeight="1">
      <c r="A4694" s="413"/>
      <c r="B4694" s="230"/>
      <c r="C4694" s="231"/>
      <c r="D4694" s="224"/>
      <c r="E4694" s="224"/>
      <c r="F4694" s="224"/>
      <c r="G4694" s="224"/>
      <c r="H4694" s="224"/>
      <c r="I4694" s="232"/>
      <c r="J4694" s="224"/>
      <c r="K4694" s="224"/>
      <c r="L4694" s="224"/>
      <c r="M4694" s="233"/>
      <c r="N4694" s="224"/>
      <c r="P4694" s="224"/>
      <c r="Q4694" s="225"/>
      <c r="R4694" s="154"/>
      <c r="S4694" s="154"/>
      <c r="T4694" s="154"/>
      <c r="U4694" s="236"/>
      <c r="V4694" s="225"/>
      <c r="W4694" s="246"/>
      <c r="X4694" s="230"/>
      <c r="Y4694" s="257"/>
      <c r="Z4694" s="249"/>
      <c r="AA4694" s="249"/>
      <c r="AB4694" s="230"/>
      <c r="AC4694" s="230"/>
      <c r="AD4694" s="230"/>
      <c r="AE4694" s="251"/>
      <c r="AF4694" s="246"/>
      <c r="AG4694" s="236"/>
      <c r="AH4694" s="253"/>
      <c r="AI4694" s="230"/>
      <c r="AJ4694" s="230"/>
      <c r="AK4694" s="230"/>
      <c r="AL4694" s="230"/>
      <c r="AM4694" s="230"/>
      <c r="AN4694" s="230"/>
      <c r="AO4694" s="230"/>
      <c r="AP4694" s="230"/>
      <c r="AQ4694" s="230"/>
      <c r="AR4694" s="249"/>
      <c r="AS4694" s="230"/>
      <c r="AT4694" s="230"/>
      <c r="AU4694" s="230"/>
      <c r="AV4694" s="230"/>
      <c r="AW4694" s="230"/>
      <c r="AX4694" s="230"/>
      <c r="AY4694" s="230"/>
      <c r="AZ4694" s="230"/>
      <c r="BA4694" s="230"/>
      <c r="BB4694" s="230"/>
      <c r="BC4694" s="230"/>
      <c r="BD4694" s="230"/>
      <c r="BE4694" s="230"/>
      <c r="BF4694" s="230"/>
      <c r="BG4694" s="230"/>
      <c r="BH4694" s="230"/>
      <c r="BI4694" s="230"/>
      <c r="BJ4694" s="230"/>
      <c r="BK4694" s="230"/>
      <c r="BL4694" s="230"/>
      <c r="BM4694" s="230"/>
      <c r="BN4694" s="230"/>
      <c r="BO4694" s="230"/>
      <c r="BP4694" s="230"/>
      <c r="BQ4694" s="230"/>
      <c r="BR4694" s="230"/>
      <c r="BS4694" s="230"/>
      <c r="BT4694" s="230"/>
      <c r="BU4694" s="230"/>
      <c r="BV4694" s="230"/>
      <c r="BW4694" s="230"/>
      <c r="BX4694" s="230"/>
      <c r="BY4694" s="230"/>
      <c r="BZ4694" s="230"/>
      <c r="CA4694" s="230"/>
      <c r="CB4694" s="230"/>
      <c r="CC4694" s="230"/>
      <c r="CD4694" s="230"/>
      <c r="CE4694" s="230"/>
      <c r="CF4694" s="230"/>
      <c r="CG4694" s="230"/>
      <c r="CH4694" s="230"/>
      <c r="CI4694" s="230"/>
      <c r="CJ4694" s="230"/>
    </row>
    <row r="4695" spans="1:88" ht="14.25" customHeight="1">
      <c r="A4695" s="413"/>
      <c r="B4695" s="230"/>
      <c r="C4695" s="231"/>
      <c r="D4695" s="224"/>
      <c r="E4695" s="224"/>
      <c r="F4695" s="224"/>
      <c r="G4695" s="224"/>
      <c r="H4695" s="224"/>
      <c r="I4695" s="232"/>
      <c r="J4695" s="224"/>
      <c r="K4695" s="224"/>
      <c r="L4695" s="224"/>
      <c r="M4695" s="233"/>
      <c r="N4695" s="224"/>
      <c r="P4695" s="224"/>
      <c r="Q4695" s="225"/>
      <c r="R4695" s="154"/>
      <c r="S4695" s="154"/>
      <c r="T4695" s="154"/>
      <c r="U4695" s="236"/>
      <c r="V4695" s="225"/>
      <c r="W4695" s="246"/>
      <c r="X4695" s="230"/>
      <c r="Y4695" s="257"/>
      <c r="Z4695" s="249"/>
      <c r="AA4695" s="249"/>
      <c r="AB4695" s="230"/>
      <c r="AC4695" s="230"/>
      <c r="AD4695" s="230"/>
      <c r="AE4695" s="251"/>
      <c r="AF4695" s="246"/>
      <c r="AG4695" s="236"/>
      <c r="AH4695" s="253"/>
      <c r="AI4695" s="230"/>
      <c r="AJ4695" s="230"/>
      <c r="AK4695" s="230"/>
      <c r="AL4695" s="230"/>
      <c r="AM4695" s="230"/>
      <c r="AN4695" s="230"/>
      <c r="AO4695" s="230"/>
      <c r="AP4695" s="230"/>
      <c r="AQ4695" s="230"/>
      <c r="AR4695" s="249"/>
      <c r="AS4695" s="230"/>
      <c r="AT4695" s="230"/>
      <c r="AU4695" s="230"/>
      <c r="AV4695" s="230"/>
      <c r="AW4695" s="230"/>
      <c r="AX4695" s="230"/>
      <c r="AY4695" s="230"/>
      <c r="AZ4695" s="230"/>
      <c r="BA4695" s="230"/>
      <c r="BB4695" s="230"/>
      <c r="BC4695" s="230"/>
      <c r="BD4695" s="230"/>
      <c r="BE4695" s="230"/>
      <c r="BF4695" s="230"/>
      <c r="BG4695" s="230"/>
      <c r="BH4695" s="230"/>
      <c r="BI4695" s="230"/>
      <c r="BJ4695" s="230"/>
      <c r="BK4695" s="230"/>
      <c r="BL4695" s="230"/>
      <c r="BM4695" s="230"/>
      <c r="BN4695" s="230"/>
      <c r="BO4695" s="230"/>
      <c r="BP4695" s="230"/>
      <c r="BQ4695" s="230"/>
      <c r="BR4695" s="230"/>
      <c r="BS4695" s="230"/>
      <c r="BT4695" s="230"/>
      <c r="BU4695" s="230"/>
      <c r="BV4695" s="230"/>
      <c r="BW4695" s="230"/>
      <c r="BX4695" s="230"/>
      <c r="BY4695" s="230"/>
      <c r="BZ4695" s="230"/>
      <c r="CA4695" s="230"/>
      <c r="CB4695" s="230"/>
      <c r="CC4695" s="230"/>
      <c r="CD4695" s="230"/>
      <c r="CE4695" s="230"/>
      <c r="CF4695" s="230"/>
      <c r="CG4695" s="230"/>
      <c r="CH4695" s="230"/>
      <c r="CI4695" s="230"/>
      <c r="CJ4695" s="230"/>
    </row>
    <row r="4696" spans="1:88" ht="14.25" customHeight="1">
      <c r="A4696" s="413"/>
      <c r="B4696" s="230"/>
      <c r="C4696" s="231"/>
      <c r="D4696" s="224"/>
      <c r="E4696" s="224"/>
      <c r="F4696" s="224"/>
      <c r="G4696" s="224"/>
      <c r="H4696" s="224"/>
      <c r="I4696" s="232"/>
      <c r="J4696" s="224"/>
      <c r="K4696" s="224"/>
      <c r="L4696" s="224"/>
      <c r="M4696" s="233"/>
      <c r="N4696" s="224"/>
      <c r="P4696" s="224"/>
      <c r="Q4696" s="225"/>
      <c r="R4696" s="154"/>
      <c r="S4696" s="154"/>
      <c r="T4696" s="154"/>
      <c r="U4696" s="236"/>
      <c r="V4696" s="225"/>
      <c r="W4696" s="246"/>
      <c r="X4696" s="230"/>
      <c r="Y4696" s="257"/>
      <c r="Z4696" s="249"/>
      <c r="AA4696" s="249"/>
      <c r="AB4696" s="230"/>
      <c r="AC4696" s="230"/>
      <c r="AD4696" s="230"/>
      <c r="AE4696" s="251"/>
      <c r="AF4696" s="246"/>
      <c r="AG4696" s="236"/>
      <c r="AH4696" s="253"/>
      <c r="AI4696" s="230"/>
      <c r="AJ4696" s="230"/>
      <c r="AK4696" s="230"/>
      <c r="AL4696" s="230"/>
      <c r="AM4696" s="230"/>
      <c r="AN4696" s="230"/>
      <c r="AO4696" s="230"/>
      <c r="AP4696" s="230"/>
      <c r="AQ4696" s="230"/>
      <c r="AR4696" s="249"/>
      <c r="AS4696" s="230"/>
      <c r="AT4696" s="230"/>
      <c r="AU4696" s="230"/>
      <c r="AV4696" s="230"/>
      <c r="AW4696" s="230"/>
      <c r="AX4696" s="230"/>
      <c r="AY4696" s="230"/>
      <c r="AZ4696" s="230"/>
      <c r="BA4696" s="230"/>
      <c r="BB4696" s="230"/>
      <c r="BC4696" s="230"/>
      <c r="BD4696" s="230"/>
      <c r="BE4696" s="230"/>
      <c r="BF4696" s="230"/>
      <c r="BG4696" s="230"/>
      <c r="BH4696" s="230"/>
      <c r="BI4696" s="230"/>
      <c r="BJ4696" s="230"/>
      <c r="BK4696" s="230"/>
      <c r="BL4696" s="230"/>
      <c r="BM4696" s="230"/>
      <c r="BN4696" s="230"/>
      <c r="BO4696" s="230"/>
      <c r="BP4696" s="230"/>
      <c r="BQ4696" s="230"/>
      <c r="BR4696" s="230"/>
      <c r="BS4696" s="230"/>
      <c r="BT4696" s="230"/>
      <c r="BU4696" s="230"/>
      <c r="BV4696" s="230"/>
      <c r="BW4696" s="230"/>
      <c r="BX4696" s="230"/>
      <c r="BY4696" s="230"/>
      <c r="BZ4696" s="230"/>
      <c r="CA4696" s="230"/>
      <c r="CB4696" s="230"/>
      <c r="CC4696" s="230"/>
      <c r="CD4696" s="230"/>
      <c r="CE4696" s="230"/>
      <c r="CF4696" s="230"/>
      <c r="CG4696" s="230"/>
      <c r="CH4696" s="230"/>
      <c r="CI4696" s="230"/>
      <c r="CJ4696" s="230"/>
    </row>
    <row r="4697" spans="1:88" ht="14.25" customHeight="1">
      <c r="A4697" s="413"/>
      <c r="B4697" s="230"/>
      <c r="C4697" s="231"/>
      <c r="D4697" s="224"/>
      <c r="E4697" s="224"/>
      <c r="F4697" s="224"/>
      <c r="G4697" s="224"/>
      <c r="H4697" s="224"/>
      <c r="I4697" s="232"/>
      <c r="J4697" s="224"/>
      <c r="K4697" s="224"/>
      <c r="L4697" s="224"/>
      <c r="M4697" s="233"/>
      <c r="N4697" s="224"/>
      <c r="P4697" s="224"/>
      <c r="Q4697" s="225"/>
      <c r="R4697" s="154"/>
      <c r="S4697" s="154"/>
      <c r="T4697" s="154"/>
      <c r="U4697" s="236"/>
      <c r="V4697" s="225"/>
      <c r="W4697" s="246"/>
      <c r="X4697" s="230"/>
      <c r="Y4697" s="257"/>
      <c r="Z4697" s="249"/>
      <c r="AA4697" s="249"/>
      <c r="AB4697" s="230"/>
      <c r="AC4697" s="230"/>
      <c r="AD4697" s="230"/>
      <c r="AE4697" s="251"/>
      <c r="AF4697" s="246"/>
      <c r="AG4697" s="236"/>
      <c r="AH4697" s="253"/>
      <c r="AI4697" s="230"/>
      <c r="AJ4697" s="230"/>
      <c r="AK4697" s="230"/>
      <c r="AL4697" s="230"/>
      <c r="AM4697" s="230"/>
      <c r="AN4697" s="230"/>
      <c r="AO4697" s="230"/>
      <c r="AP4697" s="230"/>
      <c r="AQ4697" s="230"/>
      <c r="AR4697" s="249"/>
      <c r="AS4697" s="230"/>
      <c r="AT4697" s="230"/>
      <c r="AU4697" s="230"/>
      <c r="AV4697" s="230"/>
      <c r="AW4697" s="230"/>
      <c r="AX4697" s="230"/>
      <c r="AY4697" s="230"/>
      <c r="AZ4697" s="230"/>
      <c r="BA4697" s="230"/>
      <c r="BB4697" s="230"/>
      <c r="BC4697" s="230"/>
      <c r="BD4697" s="230"/>
      <c r="BE4697" s="230"/>
      <c r="BF4697" s="230"/>
      <c r="BG4697" s="230"/>
      <c r="BH4697" s="230"/>
      <c r="BI4697" s="230"/>
      <c r="BJ4697" s="230"/>
      <c r="BK4697" s="230"/>
      <c r="BL4697" s="230"/>
      <c r="BM4697" s="230"/>
      <c r="BN4697" s="230"/>
      <c r="BO4697" s="230"/>
      <c r="BP4697" s="230"/>
      <c r="BQ4697" s="230"/>
      <c r="BR4697" s="230"/>
      <c r="BS4697" s="230"/>
      <c r="BT4697" s="230"/>
      <c r="BU4697" s="230"/>
      <c r="BV4697" s="230"/>
      <c r="BW4697" s="230"/>
      <c r="BX4697" s="230"/>
      <c r="BY4697" s="230"/>
      <c r="BZ4697" s="230"/>
      <c r="CA4697" s="230"/>
      <c r="CB4697" s="230"/>
      <c r="CC4697" s="230"/>
      <c r="CD4697" s="230"/>
      <c r="CE4697" s="230"/>
      <c r="CF4697" s="230"/>
      <c r="CG4697" s="230"/>
      <c r="CH4697" s="230"/>
      <c r="CI4697" s="230"/>
      <c r="CJ4697" s="230"/>
    </row>
    <row r="4698" spans="1:88" ht="14.25" customHeight="1">
      <c r="A4698" s="413"/>
      <c r="B4698" s="230"/>
      <c r="C4698" s="231"/>
      <c r="D4698" s="224"/>
      <c r="E4698" s="224"/>
      <c r="F4698" s="224"/>
      <c r="G4698" s="224"/>
      <c r="H4698" s="224"/>
      <c r="I4698" s="232"/>
      <c r="J4698" s="224"/>
      <c r="K4698" s="224"/>
      <c r="L4698" s="224"/>
      <c r="M4698" s="233"/>
      <c r="N4698" s="224"/>
      <c r="P4698" s="224"/>
      <c r="Q4698" s="225"/>
      <c r="R4698" s="154"/>
      <c r="S4698" s="154"/>
      <c r="T4698" s="154"/>
      <c r="U4698" s="236"/>
      <c r="V4698" s="225"/>
      <c r="W4698" s="246"/>
      <c r="X4698" s="230"/>
      <c r="Y4698" s="257"/>
      <c r="Z4698" s="249"/>
      <c r="AA4698" s="249"/>
      <c r="AB4698" s="230"/>
      <c r="AC4698" s="230"/>
      <c r="AD4698" s="230"/>
      <c r="AE4698" s="251"/>
      <c r="AF4698" s="246"/>
      <c r="AG4698" s="236"/>
      <c r="AH4698" s="253"/>
      <c r="AI4698" s="230"/>
      <c r="AJ4698" s="230"/>
      <c r="AK4698" s="230"/>
      <c r="AL4698" s="230"/>
      <c r="AM4698" s="230"/>
      <c r="AN4698" s="230"/>
      <c r="AO4698" s="230"/>
      <c r="AP4698" s="230"/>
      <c r="AQ4698" s="230"/>
      <c r="AR4698" s="249"/>
      <c r="AS4698" s="230"/>
      <c r="AT4698" s="230"/>
      <c r="AU4698" s="230"/>
      <c r="AV4698" s="230"/>
      <c r="AW4698" s="230"/>
      <c r="AX4698" s="230"/>
      <c r="AY4698" s="230"/>
      <c r="AZ4698" s="230"/>
      <c r="BA4698" s="230"/>
      <c r="BB4698" s="230"/>
      <c r="BC4698" s="230"/>
      <c r="BD4698" s="230"/>
      <c r="BE4698" s="230"/>
      <c r="BF4698" s="230"/>
      <c r="BG4698" s="230"/>
      <c r="BH4698" s="230"/>
      <c r="BI4698" s="230"/>
      <c r="BJ4698" s="230"/>
      <c r="BK4698" s="230"/>
      <c r="BL4698" s="230"/>
      <c r="BM4698" s="230"/>
      <c r="BN4698" s="230"/>
      <c r="BO4698" s="230"/>
      <c r="BP4698" s="230"/>
      <c r="BQ4698" s="230"/>
      <c r="BR4698" s="230"/>
      <c r="BS4698" s="230"/>
      <c r="BT4698" s="230"/>
      <c r="BU4698" s="230"/>
      <c r="BV4698" s="230"/>
      <c r="BW4698" s="230"/>
      <c r="BX4698" s="230"/>
      <c r="BY4698" s="230"/>
      <c r="BZ4698" s="230"/>
      <c r="CA4698" s="230"/>
      <c r="CB4698" s="230"/>
      <c r="CC4698" s="230"/>
      <c r="CD4698" s="230"/>
      <c r="CE4698" s="230"/>
      <c r="CF4698" s="230"/>
      <c r="CG4698" s="230"/>
      <c r="CH4698" s="230"/>
      <c r="CI4698" s="230"/>
      <c r="CJ4698" s="230"/>
    </row>
    <row r="4699" spans="1:88" ht="14.25" customHeight="1">
      <c r="A4699" s="413"/>
      <c r="B4699" s="230"/>
      <c r="C4699" s="231"/>
      <c r="D4699" s="224"/>
      <c r="E4699" s="224"/>
      <c r="F4699" s="224"/>
      <c r="G4699" s="224"/>
      <c r="H4699" s="224"/>
      <c r="I4699" s="232"/>
      <c r="J4699" s="224"/>
      <c r="K4699" s="224"/>
      <c r="L4699" s="224"/>
      <c r="M4699" s="233"/>
      <c r="N4699" s="224"/>
      <c r="P4699" s="224"/>
      <c r="Q4699" s="225"/>
      <c r="R4699" s="154"/>
      <c r="S4699" s="154"/>
      <c r="T4699" s="154"/>
      <c r="U4699" s="236"/>
      <c r="V4699" s="225"/>
      <c r="W4699" s="246"/>
      <c r="X4699" s="230"/>
      <c r="Y4699" s="257"/>
      <c r="Z4699" s="249"/>
      <c r="AA4699" s="249"/>
      <c r="AB4699" s="230"/>
      <c r="AC4699" s="230"/>
      <c r="AD4699" s="230"/>
      <c r="AE4699" s="251"/>
      <c r="AF4699" s="246"/>
      <c r="AG4699" s="236"/>
      <c r="AH4699" s="253"/>
      <c r="AI4699" s="230"/>
      <c r="AJ4699" s="230"/>
      <c r="AK4699" s="230"/>
      <c r="AL4699" s="230"/>
      <c r="AM4699" s="230"/>
      <c r="AN4699" s="230"/>
      <c r="AO4699" s="230"/>
      <c r="AP4699" s="230"/>
      <c r="AQ4699" s="230"/>
      <c r="AR4699" s="249"/>
      <c r="AS4699" s="230"/>
      <c r="AT4699" s="230"/>
      <c r="AU4699" s="230"/>
      <c r="AV4699" s="230"/>
      <c r="AW4699" s="230"/>
      <c r="AX4699" s="230"/>
      <c r="AY4699" s="230"/>
      <c r="AZ4699" s="230"/>
      <c r="BA4699" s="230"/>
      <c r="BB4699" s="230"/>
      <c r="BC4699" s="230"/>
      <c r="BD4699" s="230"/>
      <c r="BE4699" s="230"/>
      <c r="BF4699" s="230"/>
      <c r="BG4699" s="230"/>
      <c r="BH4699" s="230"/>
      <c r="BI4699" s="230"/>
      <c r="BJ4699" s="230"/>
      <c r="BK4699" s="230"/>
      <c r="BL4699" s="230"/>
      <c r="BM4699" s="230"/>
      <c r="BN4699" s="230"/>
      <c r="BO4699" s="230"/>
      <c r="BP4699" s="230"/>
      <c r="BQ4699" s="230"/>
      <c r="BR4699" s="230"/>
      <c r="BS4699" s="230"/>
      <c r="BT4699" s="230"/>
      <c r="BU4699" s="230"/>
      <c r="BV4699" s="230"/>
      <c r="BW4699" s="230"/>
      <c r="BX4699" s="230"/>
      <c r="BY4699" s="230"/>
      <c r="BZ4699" s="230"/>
      <c r="CA4699" s="230"/>
      <c r="CB4699" s="230"/>
      <c r="CC4699" s="230"/>
      <c r="CD4699" s="230"/>
      <c r="CE4699" s="230"/>
      <c r="CF4699" s="230"/>
      <c r="CG4699" s="230"/>
      <c r="CH4699" s="230"/>
      <c r="CI4699" s="230"/>
      <c r="CJ4699" s="230"/>
    </row>
    <row r="4700" spans="1:88" ht="14.25" customHeight="1">
      <c r="A4700" s="413"/>
      <c r="B4700" s="230"/>
      <c r="C4700" s="231"/>
      <c r="D4700" s="224"/>
      <c r="E4700" s="224"/>
      <c r="F4700" s="224"/>
      <c r="G4700" s="224"/>
      <c r="H4700" s="224"/>
      <c r="I4700" s="232"/>
      <c r="J4700" s="224"/>
      <c r="K4700" s="224"/>
      <c r="L4700" s="224"/>
      <c r="M4700" s="233"/>
      <c r="N4700" s="224"/>
      <c r="P4700" s="224"/>
      <c r="Q4700" s="225"/>
      <c r="R4700" s="154"/>
      <c r="S4700" s="154"/>
      <c r="T4700" s="154"/>
      <c r="U4700" s="236"/>
      <c r="V4700" s="225"/>
      <c r="W4700" s="246"/>
      <c r="X4700" s="230"/>
      <c r="Y4700" s="257"/>
      <c r="Z4700" s="249"/>
      <c r="AA4700" s="249"/>
      <c r="AB4700" s="230"/>
      <c r="AC4700" s="230"/>
      <c r="AD4700" s="230"/>
      <c r="AE4700" s="251"/>
      <c r="AF4700" s="246"/>
      <c r="AG4700" s="236"/>
      <c r="AH4700" s="253"/>
      <c r="AI4700" s="230"/>
      <c r="AJ4700" s="230"/>
      <c r="AK4700" s="230"/>
      <c r="AL4700" s="230"/>
      <c r="AM4700" s="230"/>
      <c r="AN4700" s="230"/>
      <c r="AO4700" s="230"/>
      <c r="AP4700" s="230"/>
      <c r="AQ4700" s="230"/>
      <c r="AR4700" s="249"/>
      <c r="AS4700" s="230"/>
      <c r="AT4700" s="230"/>
      <c r="AU4700" s="230"/>
      <c r="AV4700" s="230"/>
      <c r="AW4700" s="230"/>
      <c r="AX4700" s="230"/>
      <c r="AY4700" s="230"/>
      <c r="AZ4700" s="230"/>
      <c r="BA4700" s="230"/>
      <c r="BB4700" s="230"/>
      <c r="BC4700" s="230"/>
      <c r="BD4700" s="230"/>
      <c r="BE4700" s="230"/>
      <c r="BF4700" s="230"/>
      <c r="BG4700" s="230"/>
      <c r="BH4700" s="230"/>
      <c r="BI4700" s="230"/>
      <c r="BJ4700" s="230"/>
      <c r="BK4700" s="230"/>
      <c r="BL4700" s="230"/>
      <c r="BM4700" s="230"/>
      <c r="BN4700" s="230"/>
      <c r="BO4700" s="230"/>
      <c r="BP4700" s="230"/>
      <c r="BQ4700" s="230"/>
      <c r="BR4700" s="230"/>
      <c r="BS4700" s="230"/>
      <c r="BT4700" s="230"/>
      <c r="BU4700" s="230"/>
      <c r="BV4700" s="230"/>
      <c r="BW4700" s="230"/>
      <c r="BX4700" s="230"/>
      <c r="BY4700" s="230"/>
      <c r="BZ4700" s="230"/>
      <c r="CA4700" s="230"/>
      <c r="CB4700" s="230"/>
      <c r="CC4700" s="230"/>
      <c r="CD4700" s="230"/>
      <c r="CE4700" s="230"/>
      <c r="CF4700" s="230"/>
      <c r="CG4700" s="230"/>
      <c r="CH4700" s="230"/>
      <c r="CI4700" s="230"/>
      <c r="CJ4700" s="230"/>
    </row>
    <row r="4701" spans="1:88" ht="14.25" customHeight="1">
      <c r="A4701" s="413"/>
      <c r="B4701" s="230"/>
      <c r="C4701" s="231"/>
      <c r="D4701" s="224"/>
      <c r="E4701" s="224"/>
      <c r="F4701" s="224"/>
      <c r="G4701" s="224"/>
      <c r="H4701" s="224"/>
      <c r="I4701" s="232"/>
      <c r="J4701" s="224"/>
      <c r="K4701" s="224"/>
      <c r="L4701" s="224"/>
      <c r="M4701" s="233"/>
      <c r="N4701" s="224"/>
      <c r="P4701" s="224"/>
      <c r="Q4701" s="225"/>
      <c r="R4701" s="154"/>
      <c r="S4701" s="154"/>
      <c r="T4701" s="154"/>
      <c r="U4701" s="236"/>
      <c r="V4701" s="225"/>
      <c r="W4701" s="246"/>
      <c r="X4701" s="230"/>
      <c r="Y4701" s="257"/>
      <c r="Z4701" s="249"/>
      <c r="AA4701" s="249"/>
      <c r="AB4701" s="230"/>
      <c r="AC4701" s="230"/>
      <c r="AD4701" s="230"/>
      <c r="AE4701" s="251"/>
      <c r="AF4701" s="246"/>
      <c r="AG4701" s="236"/>
      <c r="AH4701" s="253"/>
      <c r="AI4701" s="230"/>
      <c r="AJ4701" s="230"/>
      <c r="AK4701" s="230"/>
      <c r="AL4701" s="230"/>
      <c r="AM4701" s="230"/>
      <c r="AN4701" s="230"/>
      <c r="AO4701" s="230"/>
      <c r="AP4701" s="230"/>
      <c r="AQ4701" s="230"/>
      <c r="AR4701" s="249"/>
      <c r="AS4701" s="230"/>
      <c r="AT4701" s="230"/>
      <c r="AU4701" s="230"/>
      <c r="AV4701" s="230"/>
      <c r="AW4701" s="230"/>
      <c r="AX4701" s="230"/>
      <c r="AY4701" s="230"/>
      <c r="AZ4701" s="230"/>
      <c r="BA4701" s="230"/>
      <c r="BB4701" s="230"/>
      <c r="BC4701" s="230"/>
      <c r="BD4701" s="230"/>
      <c r="BE4701" s="230"/>
      <c r="BF4701" s="230"/>
      <c r="BG4701" s="230"/>
      <c r="BH4701" s="230"/>
      <c r="BI4701" s="230"/>
      <c r="BJ4701" s="230"/>
      <c r="BK4701" s="230"/>
      <c r="BL4701" s="230"/>
      <c r="BM4701" s="230"/>
      <c r="BN4701" s="230"/>
      <c r="BO4701" s="230"/>
      <c r="BP4701" s="230"/>
      <c r="BQ4701" s="230"/>
      <c r="BR4701" s="230"/>
      <c r="BS4701" s="230"/>
      <c r="BT4701" s="230"/>
      <c r="BU4701" s="230"/>
      <c r="BV4701" s="230"/>
      <c r="BW4701" s="230"/>
      <c r="BX4701" s="230"/>
      <c r="BY4701" s="230"/>
      <c r="BZ4701" s="230"/>
      <c r="CA4701" s="230"/>
      <c r="CB4701" s="230"/>
      <c r="CC4701" s="230"/>
      <c r="CD4701" s="230"/>
      <c r="CE4701" s="230"/>
      <c r="CF4701" s="230"/>
      <c r="CG4701" s="230"/>
      <c r="CH4701" s="230"/>
      <c r="CI4701" s="230"/>
      <c r="CJ4701" s="230"/>
    </row>
    <row r="4702" spans="1:88" ht="14.25" customHeight="1">
      <c r="A4702" s="413"/>
      <c r="B4702" s="230"/>
      <c r="C4702" s="231"/>
      <c r="D4702" s="224"/>
      <c r="E4702" s="224"/>
      <c r="F4702" s="224"/>
      <c r="G4702" s="224"/>
      <c r="H4702" s="224"/>
      <c r="I4702" s="232"/>
      <c r="J4702" s="224"/>
      <c r="K4702" s="224"/>
      <c r="L4702" s="224"/>
      <c r="M4702" s="233"/>
      <c r="N4702" s="224"/>
      <c r="P4702" s="224"/>
      <c r="Q4702" s="225"/>
      <c r="R4702" s="154"/>
      <c r="S4702" s="154"/>
      <c r="T4702" s="154"/>
      <c r="U4702" s="236"/>
      <c r="V4702" s="225"/>
      <c r="W4702" s="246"/>
      <c r="X4702" s="230"/>
      <c r="Y4702" s="257"/>
      <c r="Z4702" s="249"/>
      <c r="AA4702" s="249"/>
      <c r="AB4702" s="230"/>
      <c r="AC4702" s="230"/>
      <c r="AD4702" s="230"/>
      <c r="AE4702" s="251"/>
      <c r="AF4702" s="246"/>
      <c r="AG4702" s="236"/>
      <c r="AH4702" s="253"/>
      <c r="AI4702" s="230"/>
      <c r="AJ4702" s="230"/>
      <c r="AK4702" s="230"/>
      <c r="AL4702" s="230"/>
      <c r="AM4702" s="230"/>
      <c r="AN4702" s="230"/>
      <c r="AO4702" s="230"/>
      <c r="AP4702" s="230"/>
      <c r="AQ4702" s="230"/>
      <c r="AR4702" s="249"/>
      <c r="AS4702" s="230"/>
      <c r="AT4702" s="230"/>
      <c r="AU4702" s="230"/>
      <c r="AV4702" s="230"/>
      <c r="AW4702" s="230"/>
      <c r="AX4702" s="230"/>
      <c r="AY4702" s="230"/>
      <c r="AZ4702" s="230"/>
      <c r="BA4702" s="230"/>
      <c r="BB4702" s="230"/>
      <c r="BC4702" s="230"/>
      <c r="BD4702" s="230"/>
      <c r="BE4702" s="230"/>
      <c r="BF4702" s="230"/>
      <c r="BG4702" s="230"/>
      <c r="BH4702" s="230"/>
      <c r="BI4702" s="230"/>
      <c r="BJ4702" s="230"/>
      <c r="BK4702" s="230"/>
      <c r="BL4702" s="230"/>
      <c r="BM4702" s="230"/>
      <c r="BN4702" s="230"/>
      <c r="BO4702" s="230"/>
      <c r="BP4702" s="230"/>
      <c r="BQ4702" s="230"/>
      <c r="BR4702" s="230"/>
      <c r="BS4702" s="230"/>
      <c r="BT4702" s="230"/>
      <c r="BU4702" s="230"/>
      <c r="BV4702" s="230"/>
      <c r="BW4702" s="230"/>
      <c r="BX4702" s="230"/>
      <c r="BY4702" s="230"/>
      <c r="BZ4702" s="230"/>
      <c r="CA4702" s="230"/>
      <c r="CB4702" s="230"/>
      <c r="CC4702" s="230"/>
      <c r="CD4702" s="230"/>
      <c r="CE4702" s="230"/>
      <c r="CF4702" s="230"/>
      <c r="CG4702" s="230"/>
      <c r="CH4702" s="230"/>
      <c r="CI4702" s="230"/>
      <c r="CJ4702" s="230"/>
    </row>
    <row r="4703" spans="1:88" ht="14.25" customHeight="1">
      <c r="A4703" s="413"/>
      <c r="B4703" s="230"/>
      <c r="C4703" s="231"/>
      <c r="D4703" s="224"/>
      <c r="E4703" s="224"/>
      <c r="F4703" s="224"/>
      <c r="G4703" s="224"/>
      <c r="H4703" s="224"/>
      <c r="I4703" s="232"/>
      <c r="J4703" s="224"/>
      <c r="K4703" s="224"/>
      <c r="L4703" s="224"/>
      <c r="M4703" s="233"/>
      <c r="N4703" s="224"/>
      <c r="P4703" s="224"/>
      <c r="Q4703" s="225"/>
      <c r="R4703" s="154"/>
      <c r="S4703" s="154"/>
      <c r="T4703" s="154"/>
      <c r="U4703" s="236"/>
      <c r="V4703" s="225"/>
      <c r="W4703" s="246"/>
      <c r="X4703" s="230"/>
      <c r="Y4703" s="257"/>
      <c r="Z4703" s="249"/>
      <c r="AA4703" s="249"/>
      <c r="AB4703" s="230"/>
      <c r="AC4703" s="230"/>
      <c r="AD4703" s="230"/>
      <c r="AE4703" s="251"/>
      <c r="AF4703" s="246"/>
      <c r="AG4703" s="236"/>
      <c r="AH4703" s="253"/>
      <c r="AI4703" s="230"/>
      <c r="AJ4703" s="230"/>
      <c r="AK4703" s="230"/>
      <c r="AL4703" s="230"/>
      <c r="AM4703" s="230"/>
      <c r="AN4703" s="230"/>
      <c r="AO4703" s="230"/>
      <c r="AP4703" s="230"/>
      <c r="AQ4703" s="230"/>
      <c r="AR4703" s="249"/>
      <c r="AS4703" s="230"/>
      <c r="AT4703" s="230"/>
      <c r="AU4703" s="230"/>
      <c r="AV4703" s="230"/>
      <c r="AW4703" s="230"/>
      <c r="AX4703" s="230"/>
      <c r="AY4703" s="230"/>
      <c r="AZ4703" s="230"/>
      <c r="BA4703" s="230"/>
      <c r="BB4703" s="230"/>
      <c r="BC4703" s="230"/>
      <c r="BD4703" s="230"/>
      <c r="BE4703" s="230"/>
      <c r="BF4703" s="230"/>
      <c r="BG4703" s="230"/>
      <c r="BH4703" s="230"/>
      <c r="BI4703" s="230"/>
      <c r="BJ4703" s="230"/>
      <c r="BK4703" s="230"/>
      <c r="BL4703" s="230"/>
      <c r="BM4703" s="230"/>
      <c r="BN4703" s="230"/>
      <c r="BO4703" s="230"/>
      <c r="BP4703" s="230"/>
      <c r="BQ4703" s="230"/>
      <c r="BR4703" s="230"/>
      <c r="BS4703" s="230"/>
      <c r="BT4703" s="230"/>
      <c r="BU4703" s="230"/>
      <c r="BV4703" s="230"/>
      <c r="BW4703" s="230"/>
      <c r="BX4703" s="230"/>
      <c r="BY4703" s="230"/>
      <c r="BZ4703" s="230"/>
      <c r="CA4703" s="230"/>
      <c r="CB4703" s="230"/>
      <c r="CC4703" s="230"/>
      <c r="CD4703" s="230"/>
      <c r="CE4703" s="230"/>
      <c r="CF4703" s="230"/>
      <c r="CG4703" s="230"/>
      <c r="CH4703" s="230"/>
      <c r="CI4703" s="230"/>
      <c r="CJ4703" s="230"/>
    </row>
    <row r="4704" spans="1:88" ht="14.25" customHeight="1">
      <c r="A4704" s="413"/>
      <c r="B4704" s="230"/>
      <c r="C4704" s="231"/>
      <c r="D4704" s="224"/>
      <c r="E4704" s="224"/>
      <c r="F4704" s="224"/>
      <c r="G4704" s="224"/>
      <c r="H4704" s="224"/>
      <c r="I4704" s="232"/>
      <c r="J4704" s="224"/>
      <c r="K4704" s="224"/>
      <c r="L4704" s="224"/>
      <c r="M4704" s="233"/>
      <c r="N4704" s="224"/>
      <c r="P4704" s="224"/>
      <c r="Q4704" s="225"/>
      <c r="R4704" s="154"/>
      <c r="S4704" s="154"/>
      <c r="T4704" s="154"/>
      <c r="U4704" s="236"/>
      <c r="V4704" s="225"/>
      <c r="W4704" s="246"/>
      <c r="X4704" s="230"/>
      <c r="Y4704" s="257"/>
      <c r="Z4704" s="249"/>
      <c r="AA4704" s="249"/>
      <c r="AB4704" s="230"/>
      <c r="AC4704" s="230"/>
      <c r="AD4704" s="230"/>
      <c r="AE4704" s="251"/>
      <c r="AF4704" s="246"/>
      <c r="AG4704" s="236"/>
      <c r="AH4704" s="253"/>
      <c r="AI4704" s="230"/>
      <c r="AJ4704" s="230"/>
      <c r="AK4704" s="230"/>
      <c r="AL4704" s="230"/>
      <c r="AM4704" s="230"/>
      <c r="AN4704" s="230"/>
      <c r="AO4704" s="230"/>
      <c r="AP4704" s="230"/>
      <c r="AQ4704" s="230"/>
      <c r="AR4704" s="249"/>
      <c r="AS4704" s="230"/>
      <c r="AT4704" s="230"/>
      <c r="AU4704" s="230"/>
      <c r="AV4704" s="230"/>
      <c r="AW4704" s="230"/>
      <c r="AX4704" s="230"/>
      <c r="AY4704" s="230"/>
      <c r="AZ4704" s="230"/>
      <c r="BA4704" s="230"/>
      <c r="BB4704" s="230"/>
      <c r="BC4704" s="230"/>
      <c r="BD4704" s="230"/>
      <c r="BE4704" s="230"/>
      <c r="BF4704" s="230"/>
      <c r="BG4704" s="230"/>
      <c r="BH4704" s="230"/>
      <c r="BI4704" s="230"/>
      <c r="BJ4704" s="230"/>
      <c r="BK4704" s="230"/>
      <c r="BL4704" s="230"/>
      <c r="BM4704" s="230"/>
      <c r="BN4704" s="230"/>
      <c r="BO4704" s="230"/>
      <c r="BP4704" s="230"/>
      <c r="BQ4704" s="230"/>
      <c r="BR4704" s="230"/>
      <c r="BS4704" s="230"/>
      <c r="BT4704" s="230"/>
      <c r="BU4704" s="230"/>
      <c r="BV4704" s="230"/>
      <c r="BW4704" s="230"/>
      <c r="BX4704" s="230"/>
      <c r="BY4704" s="230"/>
      <c r="BZ4704" s="230"/>
      <c r="CA4704" s="230"/>
      <c r="CB4704" s="230"/>
      <c r="CC4704" s="230"/>
      <c r="CD4704" s="230"/>
      <c r="CE4704" s="230"/>
      <c r="CF4704" s="230"/>
      <c r="CG4704" s="230"/>
      <c r="CH4704" s="230"/>
      <c r="CI4704" s="230"/>
      <c r="CJ4704" s="230"/>
    </row>
    <row r="4705" spans="1:88" ht="14.25" customHeight="1">
      <c r="A4705" s="413"/>
      <c r="B4705" s="230"/>
      <c r="C4705" s="231"/>
      <c r="D4705" s="224"/>
      <c r="E4705" s="224"/>
      <c r="F4705" s="224"/>
      <c r="G4705" s="224"/>
      <c r="H4705" s="224"/>
      <c r="I4705" s="232"/>
      <c r="J4705" s="224"/>
      <c r="K4705" s="224"/>
      <c r="L4705" s="224"/>
      <c r="M4705" s="233"/>
      <c r="N4705" s="224"/>
      <c r="P4705" s="224"/>
      <c r="Q4705" s="225"/>
      <c r="R4705" s="154"/>
      <c r="S4705" s="154"/>
      <c r="T4705" s="154"/>
      <c r="U4705" s="236"/>
      <c r="V4705" s="225"/>
      <c r="W4705" s="246"/>
      <c r="X4705" s="230"/>
      <c r="Y4705" s="257"/>
      <c r="Z4705" s="249"/>
      <c r="AA4705" s="249"/>
      <c r="AB4705" s="230"/>
      <c r="AC4705" s="230"/>
      <c r="AD4705" s="230"/>
      <c r="AE4705" s="251"/>
      <c r="AF4705" s="246"/>
      <c r="AG4705" s="236"/>
      <c r="AH4705" s="253"/>
      <c r="AI4705" s="230"/>
      <c r="AJ4705" s="230"/>
      <c r="AK4705" s="230"/>
      <c r="AL4705" s="230"/>
      <c r="AM4705" s="230"/>
      <c r="AN4705" s="230"/>
      <c r="AO4705" s="230"/>
      <c r="AP4705" s="230"/>
      <c r="AQ4705" s="230"/>
      <c r="AR4705" s="249"/>
      <c r="AS4705" s="230"/>
      <c r="AT4705" s="230"/>
      <c r="AU4705" s="230"/>
      <c r="AV4705" s="230"/>
      <c r="AW4705" s="230"/>
      <c r="AX4705" s="230"/>
      <c r="AY4705" s="230"/>
      <c r="AZ4705" s="230"/>
      <c r="BA4705" s="230"/>
      <c r="BB4705" s="230"/>
      <c r="BC4705" s="230"/>
      <c r="BD4705" s="230"/>
      <c r="BE4705" s="230"/>
      <c r="BF4705" s="230"/>
      <c r="BG4705" s="230"/>
      <c r="BH4705" s="230"/>
      <c r="BI4705" s="230"/>
      <c r="BJ4705" s="230"/>
      <c r="BK4705" s="230"/>
      <c r="BL4705" s="230"/>
      <c r="BM4705" s="230"/>
      <c r="BN4705" s="230"/>
      <c r="BO4705" s="230"/>
      <c r="BP4705" s="230"/>
      <c r="BQ4705" s="230"/>
      <c r="BR4705" s="230"/>
      <c r="BS4705" s="230"/>
      <c r="BT4705" s="230"/>
      <c r="BU4705" s="230"/>
      <c r="BV4705" s="230"/>
      <c r="BW4705" s="230"/>
      <c r="BX4705" s="230"/>
      <c r="BY4705" s="230"/>
      <c r="BZ4705" s="230"/>
      <c r="CA4705" s="230"/>
      <c r="CB4705" s="230"/>
      <c r="CC4705" s="230"/>
      <c r="CD4705" s="230"/>
      <c r="CE4705" s="230"/>
      <c r="CF4705" s="230"/>
      <c r="CG4705" s="230"/>
      <c r="CH4705" s="230"/>
      <c r="CI4705" s="230"/>
      <c r="CJ4705" s="230"/>
    </row>
    <row r="4706" spans="1:88" ht="14.25" customHeight="1">
      <c r="A4706" s="413"/>
      <c r="B4706" s="230"/>
      <c r="C4706" s="231"/>
      <c r="D4706" s="224"/>
      <c r="E4706" s="224"/>
      <c r="F4706" s="224"/>
      <c r="G4706" s="224"/>
      <c r="H4706" s="224"/>
      <c r="I4706" s="232"/>
      <c r="J4706" s="224"/>
      <c r="K4706" s="224"/>
      <c r="L4706" s="224"/>
      <c r="M4706" s="233"/>
      <c r="N4706" s="224"/>
      <c r="P4706" s="224"/>
      <c r="Q4706" s="225"/>
      <c r="R4706" s="154"/>
      <c r="S4706" s="154"/>
      <c r="T4706" s="154"/>
      <c r="U4706" s="236"/>
      <c r="V4706" s="225"/>
      <c r="W4706" s="246"/>
      <c r="X4706" s="230"/>
      <c r="Y4706" s="257"/>
      <c r="Z4706" s="249"/>
      <c r="AA4706" s="249"/>
      <c r="AB4706" s="230"/>
      <c r="AC4706" s="230"/>
      <c r="AD4706" s="230"/>
      <c r="AE4706" s="251"/>
      <c r="AF4706" s="246"/>
      <c r="AG4706" s="236"/>
      <c r="AH4706" s="253"/>
      <c r="AI4706" s="230"/>
      <c r="AJ4706" s="230"/>
      <c r="AK4706" s="230"/>
      <c r="AL4706" s="230"/>
      <c r="AM4706" s="230"/>
      <c r="AN4706" s="230"/>
      <c r="AO4706" s="230"/>
      <c r="AP4706" s="230"/>
      <c r="AQ4706" s="230"/>
      <c r="AR4706" s="249"/>
      <c r="AS4706" s="230"/>
      <c r="AT4706" s="230"/>
      <c r="AU4706" s="230"/>
      <c r="AV4706" s="230"/>
      <c r="AW4706" s="230"/>
      <c r="AX4706" s="230"/>
      <c r="AY4706" s="230"/>
      <c r="AZ4706" s="230"/>
      <c r="BA4706" s="230"/>
      <c r="BB4706" s="230"/>
      <c r="BC4706" s="230"/>
      <c r="BD4706" s="230"/>
      <c r="BE4706" s="230"/>
      <c r="BF4706" s="230"/>
      <c r="BG4706" s="230"/>
      <c r="BH4706" s="230"/>
      <c r="BI4706" s="230"/>
      <c r="BJ4706" s="230"/>
      <c r="BK4706" s="230"/>
      <c r="BL4706" s="230"/>
      <c r="BM4706" s="230"/>
      <c r="BN4706" s="230"/>
      <c r="BO4706" s="230"/>
      <c r="BP4706" s="230"/>
      <c r="BQ4706" s="230"/>
      <c r="BR4706" s="230"/>
      <c r="BS4706" s="230"/>
      <c r="BT4706" s="230"/>
      <c r="BU4706" s="230"/>
      <c r="BV4706" s="230"/>
      <c r="BW4706" s="230"/>
      <c r="BX4706" s="230"/>
      <c r="BY4706" s="230"/>
      <c r="BZ4706" s="230"/>
      <c r="CA4706" s="230"/>
      <c r="CB4706" s="230"/>
      <c r="CC4706" s="230"/>
      <c r="CD4706" s="230"/>
      <c r="CE4706" s="230"/>
      <c r="CF4706" s="230"/>
      <c r="CG4706" s="230"/>
      <c r="CH4706" s="230"/>
      <c r="CI4706" s="230"/>
      <c r="CJ4706" s="230"/>
    </row>
    <row r="4707" spans="1:88" ht="14.25" customHeight="1">
      <c r="A4707" s="413"/>
      <c r="B4707" s="230"/>
      <c r="C4707" s="231"/>
      <c r="D4707" s="224"/>
      <c r="E4707" s="224"/>
      <c r="F4707" s="224"/>
      <c r="G4707" s="224"/>
      <c r="H4707" s="224"/>
      <c r="I4707" s="232"/>
      <c r="J4707" s="224"/>
      <c r="K4707" s="224"/>
      <c r="L4707" s="224"/>
      <c r="M4707" s="233"/>
      <c r="N4707" s="224"/>
      <c r="P4707" s="224"/>
      <c r="Q4707" s="225"/>
      <c r="R4707" s="154"/>
      <c r="S4707" s="154"/>
      <c r="T4707" s="154"/>
      <c r="U4707" s="236"/>
      <c r="V4707" s="225"/>
      <c r="W4707" s="246"/>
      <c r="X4707" s="230"/>
      <c r="Y4707" s="257"/>
      <c r="Z4707" s="249"/>
      <c r="AA4707" s="249"/>
      <c r="AB4707" s="230"/>
      <c r="AC4707" s="230"/>
      <c r="AD4707" s="230"/>
      <c r="AE4707" s="251"/>
      <c r="AF4707" s="246"/>
      <c r="AG4707" s="236"/>
      <c r="AH4707" s="253"/>
      <c r="AI4707" s="230"/>
      <c r="AJ4707" s="230"/>
      <c r="AK4707" s="230"/>
      <c r="AL4707" s="230"/>
      <c r="AM4707" s="230"/>
      <c r="AN4707" s="230"/>
      <c r="AO4707" s="230"/>
      <c r="AP4707" s="230"/>
      <c r="AQ4707" s="230"/>
      <c r="AR4707" s="249"/>
      <c r="AS4707" s="230"/>
      <c r="AT4707" s="230"/>
      <c r="AU4707" s="230"/>
      <c r="AV4707" s="230"/>
      <c r="AW4707" s="230"/>
      <c r="AX4707" s="230"/>
      <c r="AY4707" s="230"/>
      <c r="AZ4707" s="230"/>
      <c r="BA4707" s="230"/>
      <c r="BB4707" s="230"/>
      <c r="BC4707" s="230"/>
      <c r="BD4707" s="230"/>
      <c r="BE4707" s="230"/>
      <c r="BF4707" s="230"/>
      <c r="BG4707" s="230"/>
      <c r="BH4707" s="230"/>
      <c r="BI4707" s="230"/>
      <c r="BJ4707" s="230"/>
      <c r="BK4707" s="230"/>
      <c r="BL4707" s="230"/>
      <c r="BM4707" s="230"/>
      <c r="BN4707" s="230"/>
      <c r="BO4707" s="230"/>
      <c r="BP4707" s="230"/>
      <c r="BQ4707" s="230"/>
      <c r="BR4707" s="230"/>
      <c r="BS4707" s="230"/>
      <c r="BT4707" s="230"/>
      <c r="BU4707" s="230"/>
      <c r="BV4707" s="230"/>
      <c r="BW4707" s="230"/>
      <c r="BX4707" s="230"/>
      <c r="BY4707" s="230"/>
      <c r="BZ4707" s="230"/>
      <c r="CA4707" s="230"/>
      <c r="CB4707" s="230"/>
      <c r="CC4707" s="230"/>
      <c r="CD4707" s="230"/>
      <c r="CE4707" s="230"/>
      <c r="CF4707" s="230"/>
      <c r="CG4707" s="230"/>
      <c r="CH4707" s="230"/>
      <c r="CI4707" s="230"/>
      <c r="CJ4707" s="230"/>
    </row>
    <row r="4708" spans="1:88" ht="14.25" customHeight="1">
      <c r="A4708" s="413"/>
      <c r="B4708" s="230"/>
      <c r="C4708" s="231"/>
      <c r="D4708" s="224"/>
      <c r="E4708" s="224"/>
      <c r="F4708" s="224"/>
      <c r="G4708" s="224"/>
      <c r="H4708" s="224"/>
      <c r="I4708" s="232"/>
      <c r="J4708" s="224"/>
      <c r="K4708" s="224"/>
      <c r="L4708" s="224"/>
      <c r="M4708" s="233"/>
      <c r="N4708" s="224"/>
      <c r="P4708" s="224"/>
      <c r="Q4708" s="225"/>
      <c r="R4708" s="154"/>
      <c r="S4708" s="154"/>
      <c r="T4708" s="154"/>
      <c r="U4708" s="236"/>
      <c r="V4708" s="225"/>
      <c r="W4708" s="246"/>
      <c r="X4708" s="230"/>
      <c r="Y4708" s="257"/>
      <c r="Z4708" s="249"/>
      <c r="AA4708" s="249"/>
      <c r="AB4708" s="230"/>
      <c r="AC4708" s="230"/>
      <c r="AD4708" s="230"/>
      <c r="AE4708" s="251"/>
      <c r="AF4708" s="246"/>
      <c r="AG4708" s="236"/>
      <c r="AH4708" s="253"/>
      <c r="AI4708" s="230"/>
      <c r="AJ4708" s="230"/>
      <c r="AK4708" s="230"/>
      <c r="AL4708" s="230"/>
      <c r="AM4708" s="230"/>
      <c r="AN4708" s="230"/>
      <c r="AO4708" s="230"/>
      <c r="AP4708" s="230"/>
      <c r="AQ4708" s="230"/>
      <c r="AR4708" s="249"/>
      <c r="AS4708" s="230"/>
      <c r="AT4708" s="230"/>
      <c r="AU4708" s="230"/>
      <c r="AV4708" s="230"/>
      <c r="AW4708" s="230"/>
      <c r="AX4708" s="230"/>
      <c r="AY4708" s="230"/>
      <c r="AZ4708" s="230"/>
      <c r="BA4708" s="230"/>
      <c r="BB4708" s="230"/>
      <c r="BC4708" s="230"/>
      <c r="BD4708" s="230"/>
      <c r="BE4708" s="230"/>
      <c r="BF4708" s="230"/>
      <c r="BG4708" s="230"/>
      <c r="BH4708" s="230"/>
      <c r="BI4708" s="230"/>
      <c r="BJ4708" s="230"/>
      <c r="BK4708" s="230"/>
      <c r="BL4708" s="230"/>
      <c r="BM4708" s="230"/>
      <c r="BN4708" s="230"/>
      <c r="BO4708" s="230"/>
      <c r="BP4708" s="230"/>
      <c r="BQ4708" s="230"/>
      <c r="BR4708" s="230"/>
      <c r="BS4708" s="230"/>
      <c r="BT4708" s="230"/>
      <c r="BU4708" s="230"/>
      <c r="BV4708" s="230"/>
      <c r="BW4708" s="230"/>
      <c r="BX4708" s="230"/>
      <c r="BY4708" s="230"/>
      <c r="BZ4708" s="230"/>
      <c r="CA4708" s="230"/>
      <c r="CB4708" s="230"/>
      <c r="CC4708" s="230"/>
      <c r="CD4708" s="230"/>
      <c r="CE4708" s="230"/>
      <c r="CF4708" s="230"/>
      <c r="CG4708" s="230"/>
      <c r="CH4708" s="230"/>
      <c r="CI4708" s="230"/>
      <c r="CJ4708" s="230"/>
    </row>
    <row r="4709" spans="1:88" ht="14.25" customHeight="1">
      <c r="A4709" s="413"/>
      <c r="B4709" s="230"/>
      <c r="C4709" s="231"/>
      <c r="D4709" s="224"/>
      <c r="E4709" s="224"/>
      <c r="F4709" s="224"/>
      <c r="G4709" s="224"/>
      <c r="H4709" s="224"/>
      <c r="I4709" s="232"/>
      <c r="J4709" s="224"/>
      <c r="K4709" s="224"/>
      <c r="L4709" s="224"/>
      <c r="M4709" s="233"/>
      <c r="N4709" s="224"/>
      <c r="P4709" s="224"/>
      <c r="Q4709" s="225"/>
      <c r="R4709" s="154"/>
      <c r="S4709" s="154"/>
      <c r="T4709" s="154"/>
      <c r="U4709" s="236"/>
      <c r="V4709" s="225"/>
      <c r="W4709" s="246"/>
      <c r="X4709" s="230"/>
      <c r="Y4709" s="257"/>
      <c r="Z4709" s="249"/>
      <c r="AA4709" s="249"/>
      <c r="AB4709" s="230"/>
      <c r="AC4709" s="230"/>
      <c r="AD4709" s="230"/>
      <c r="AE4709" s="251"/>
      <c r="AF4709" s="246"/>
      <c r="AG4709" s="236"/>
      <c r="AH4709" s="253"/>
      <c r="AI4709" s="230"/>
      <c r="AJ4709" s="230"/>
      <c r="AK4709" s="230"/>
      <c r="AL4709" s="230"/>
      <c r="AM4709" s="230"/>
      <c r="AN4709" s="230"/>
      <c r="AO4709" s="230"/>
      <c r="AP4709" s="230"/>
      <c r="AQ4709" s="230"/>
      <c r="AR4709" s="249"/>
      <c r="AS4709" s="230"/>
      <c r="AT4709" s="230"/>
      <c r="AU4709" s="230"/>
      <c r="AV4709" s="230"/>
      <c r="AW4709" s="230"/>
      <c r="AX4709" s="230"/>
      <c r="AY4709" s="230"/>
      <c r="AZ4709" s="230"/>
      <c r="BA4709" s="230"/>
      <c r="BB4709" s="230"/>
      <c r="BC4709" s="230"/>
      <c r="BD4709" s="230"/>
      <c r="BE4709" s="230"/>
      <c r="BF4709" s="230"/>
      <c r="BG4709" s="230"/>
      <c r="BH4709" s="230"/>
      <c r="BI4709" s="230"/>
      <c r="BJ4709" s="230"/>
      <c r="BK4709" s="230"/>
      <c r="BL4709" s="230"/>
      <c r="BM4709" s="230"/>
      <c r="BN4709" s="230"/>
      <c r="BO4709" s="230"/>
      <c r="BP4709" s="230"/>
      <c r="BQ4709" s="230"/>
      <c r="BR4709" s="230"/>
      <c r="BS4709" s="230"/>
      <c r="BT4709" s="230"/>
      <c r="BU4709" s="230"/>
      <c r="BV4709" s="230"/>
      <c r="BW4709" s="230"/>
      <c r="BX4709" s="230"/>
      <c r="BY4709" s="230"/>
      <c r="BZ4709" s="230"/>
      <c r="CA4709" s="230"/>
      <c r="CB4709" s="230"/>
      <c r="CC4709" s="230"/>
      <c r="CD4709" s="230"/>
      <c r="CE4709" s="230"/>
      <c r="CF4709" s="230"/>
      <c r="CG4709" s="230"/>
      <c r="CH4709" s="230"/>
      <c r="CI4709" s="230"/>
      <c r="CJ4709" s="230"/>
    </row>
    <row r="4710" spans="1:88" ht="14.25" customHeight="1">
      <c r="A4710" s="413"/>
      <c r="B4710" s="230"/>
      <c r="C4710" s="231"/>
      <c r="D4710" s="224"/>
      <c r="E4710" s="224"/>
      <c r="F4710" s="224"/>
      <c r="G4710" s="224"/>
      <c r="H4710" s="224"/>
      <c r="I4710" s="232"/>
      <c r="J4710" s="224"/>
      <c r="K4710" s="224"/>
      <c r="L4710" s="224"/>
      <c r="M4710" s="233"/>
      <c r="N4710" s="224"/>
      <c r="P4710" s="224"/>
      <c r="Q4710" s="225"/>
      <c r="R4710" s="154"/>
      <c r="S4710" s="154"/>
      <c r="T4710" s="154"/>
      <c r="U4710" s="236"/>
      <c r="V4710" s="225"/>
      <c r="W4710" s="246"/>
      <c r="X4710" s="230"/>
      <c r="Y4710" s="257"/>
      <c r="Z4710" s="249"/>
      <c r="AA4710" s="249"/>
      <c r="AB4710" s="230"/>
      <c r="AC4710" s="230"/>
      <c r="AD4710" s="230"/>
      <c r="AE4710" s="251"/>
      <c r="AF4710" s="246"/>
      <c r="AG4710" s="236"/>
      <c r="AH4710" s="253"/>
      <c r="AI4710" s="230"/>
      <c r="AJ4710" s="230"/>
      <c r="AK4710" s="230"/>
      <c r="AL4710" s="230"/>
      <c r="AM4710" s="230"/>
      <c r="AN4710" s="230"/>
      <c r="AO4710" s="230"/>
      <c r="AP4710" s="230"/>
      <c r="AQ4710" s="230"/>
      <c r="AR4710" s="249"/>
      <c r="AS4710" s="230"/>
      <c r="AT4710" s="230"/>
      <c r="AU4710" s="230"/>
      <c r="AV4710" s="230"/>
      <c r="AW4710" s="230"/>
      <c r="AX4710" s="230"/>
      <c r="AY4710" s="230"/>
      <c r="AZ4710" s="230"/>
      <c r="BA4710" s="230"/>
      <c r="BB4710" s="230"/>
      <c r="BC4710" s="230"/>
      <c r="BD4710" s="230"/>
      <c r="BE4710" s="230"/>
      <c r="BF4710" s="230"/>
      <c r="BG4710" s="230"/>
      <c r="BH4710" s="230"/>
      <c r="BI4710" s="230"/>
      <c r="BJ4710" s="230"/>
      <c r="BK4710" s="230"/>
      <c r="BL4710" s="230"/>
      <c r="BM4710" s="230"/>
      <c r="BN4710" s="230"/>
      <c r="BO4710" s="230"/>
      <c r="BP4710" s="230"/>
      <c r="BQ4710" s="230"/>
      <c r="BR4710" s="230"/>
      <c r="BS4710" s="230"/>
      <c r="BT4710" s="230"/>
      <c r="BU4710" s="230"/>
      <c r="BV4710" s="230"/>
      <c r="BW4710" s="230"/>
      <c r="BX4710" s="230"/>
      <c r="BY4710" s="230"/>
      <c r="BZ4710" s="230"/>
      <c r="CA4710" s="230"/>
      <c r="CB4710" s="230"/>
      <c r="CC4710" s="230"/>
      <c r="CD4710" s="230"/>
      <c r="CE4710" s="230"/>
      <c r="CF4710" s="230"/>
      <c r="CG4710" s="230"/>
      <c r="CH4710" s="230"/>
      <c r="CI4710" s="230"/>
      <c r="CJ4710" s="230"/>
    </row>
    <row r="4711" spans="1:88" ht="14.25" customHeight="1">
      <c r="A4711" s="413"/>
      <c r="B4711" s="230"/>
      <c r="C4711" s="231"/>
      <c r="D4711" s="224"/>
      <c r="E4711" s="224"/>
      <c r="F4711" s="224"/>
      <c r="G4711" s="224"/>
      <c r="H4711" s="224"/>
      <c r="I4711" s="232"/>
      <c r="J4711" s="224"/>
      <c r="K4711" s="224"/>
      <c r="L4711" s="224"/>
      <c r="M4711" s="233"/>
      <c r="N4711" s="224"/>
      <c r="P4711" s="224"/>
      <c r="Q4711" s="225"/>
      <c r="R4711" s="154"/>
      <c r="S4711" s="154"/>
      <c r="T4711" s="154"/>
      <c r="U4711" s="236"/>
      <c r="V4711" s="225"/>
      <c r="W4711" s="246"/>
      <c r="X4711" s="230"/>
      <c r="Y4711" s="257"/>
      <c r="Z4711" s="249"/>
      <c r="AA4711" s="249"/>
      <c r="AB4711" s="230"/>
      <c r="AC4711" s="230"/>
      <c r="AD4711" s="230"/>
      <c r="AE4711" s="251"/>
      <c r="AF4711" s="246"/>
      <c r="AG4711" s="236"/>
      <c r="AH4711" s="253"/>
      <c r="AI4711" s="230"/>
      <c r="AJ4711" s="230"/>
      <c r="AK4711" s="230"/>
      <c r="AL4711" s="230"/>
      <c r="AM4711" s="230"/>
      <c r="AN4711" s="230"/>
      <c r="AO4711" s="230"/>
      <c r="AP4711" s="230"/>
      <c r="AQ4711" s="230"/>
      <c r="AR4711" s="249"/>
      <c r="AS4711" s="230"/>
      <c r="AT4711" s="230"/>
      <c r="AU4711" s="230"/>
      <c r="AV4711" s="230"/>
      <c r="AW4711" s="230"/>
      <c r="AX4711" s="230"/>
      <c r="AY4711" s="230"/>
      <c r="AZ4711" s="230"/>
      <c r="BA4711" s="230"/>
      <c r="BB4711" s="230"/>
      <c r="BC4711" s="230"/>
      <c r="BD4711" s="230"/>
      <c r="BE4711" s="230"/>
      <c r="BF4711" s="230"/>
      <c r="BG4711" s="230"/>
      <c r="BH4711" s="230"/>
      <c r="BI4711" s="230"/>
      <c r="BJ4711" s="230"/>
      <c r="BK4711" s="230"/>
      <c r="BL4711" s="230"/>
      <c r="BM4711" s="230"/>
      <c r="BN4711" s="230"/>
      <c r="BO4711" s="230"/>
      <c r="BP4711" s="230"/>
      <c r="BQ4711" s="230"/>
      <c r="BR4711" s="230"/>
      <c r="BS4711" s="230"/>
      <c r="BT4711" s="230"/>
      <c r="BU4711" s="230"/>
      <c r="BV4711" s="230"/>
      <c r="BW4711" s="230"/>
      <c r="BX4711" s="230"/>
      <c r="BY4711" s="230"/>
      <c r="BZ4711" s="230"/>
      <c r="CA4711" s="230"/>
      <c r="CB4711" s="230"/>
      <c r="CC4711" s="230"/>
      <c r="CD4711" s="230"/>
      <c r="CE4711" s="230"/>
      <c r="CF4711" s="230"/>
      <c r="CG4711" s="230"/>
      <c r="CH4711" s="230"/>
      <c r="CI4711" s="230"/>
      <c r="CJ4711" s="230"/>
    </row>
    <row r="4712" spans="1:88" ht="14.25" customHeight="1">
      <c r="A4712" s="413"/>
      <c r="B4712" s="230"/>
      <c r="C4712" s="231"/>
      <c r="D4712" s="224"/>
      <c r="E4712" s="224"/>
      <c r="F4712" s="224"/>
      <c r="G4712" s="224"/>
      <c r="H4712" s="224"/>
      <c r="I4712" s="232"/>
      <c r="J4712" s="224"/>
      <c r="K4712" s="224"/>
      <c r="L4712" s="224"/>
      <c r="M4712" s="233"/>
      <c r="N4712" s="224"/>
      <c r="P4712" s="224"/>
      <c r="Q4712" s="225"/>
      <c r="R4712" s="154"/>
      <c r="S4712" s="154"/>
      <c r="T4712" s="154"/>
      <c r="U4712" s="236"/>
      <c r="V4712" s="225"/>
      <c r="W4712" s="246"/>
      <c r="X4712" s="230"/>
      <c r="Y4712" s="257"/>
      <c r="Z4712" s="249"/>
      <c r="AA4712" s="249"/>
      <c r="AB4712" s="230"/>
      <c r="AC4712" s="230"/>
      <c r="AD4712" s="230"/>
      <c r="AE4712" s="251"/>
      <c r="AF4712" s="246"/>
      <c r="AG4712" s="236"/>
      <c r="AH4712" s="253"/>
      <c r="AI4712" s="230"/>
      <c r="AJ4712" s="230"/>
      <c r="AK4712" s="230"/>
      <c r="AL4712" s="230"/>
      <c r="AM4712" s="230"/>
      <c r="AN4712" s="230"/>
      <c r="AO4712" s="230"/>
      <c r="AP4712" s="230"/>
      <c r="AQ4712" s="230"/>
      <c r="AR4712" s="249"/>
      <c r="AS4712" s="230"/>
      <c r="AT4712" s="230"/>
      <c r="AU4712" s="230"/>
      <c r="AV4712" s="230"/>
      <c r="AW4712" s="230"/>
      <c r="AX4712" s="230"/>
      <c r="AY4712" s="230"/>
      <c r="AZ4712" s="230"/>
      <c r="BA4712" s="230"/>
      <c r="BB4712" s="230"/>
      <c r="BC4712" s="230"/>
      <c r="BD4712" s="230"/>
      <c r="BE4712" s="230"/>
      <c r="BF4712" s="230"/>
      <c r="BG4712" s="230"/>
      <c r="BH4712" s="230"/>
      <c r="BI4712" s="230"/>
      <c r="BJ4712" s="230"/>
      <c r="BK4712" s="230"/>
      <c r="BL4712" s="230"/>
      <c r="BM4712" s="230"/>
      <c r="BN4712" s="230"/>
      <c r="BO4712" s="230"/>
      <c r="BP4712" s="230"/>
      <c r="BQ4712" s="230"/>
      <c r="BR4712" s="230"/>
      <c r="BS4712" s="230"/>
      <c r="BT4712" s="230"/>
      <c r="BU4712" s="230"/>
      <c r="BV4712" s="230"/>
      <c r="BW4712" s="230"/>
      <c r="BX4712" s="230"/>
      <c r="BY4712" s="230"/>
      <c r="BZ4712" s="230"/>
      <c r="CA4712" s="230"/>
      <c r="CB4712" s="230"/>
      <c r="CC4712" s="230"/>
      <c r="CD4712" s="230"/>
      <c r="CE4712" s="230"/>
      <c r="CF4712" s="230"/>
      <c r="CG4712" s="230"/>
      <c r="CH4712" s="230"/>
      <c r="CI4712" s="230"/>
      <c r="CJ4712" s="230"/>
    </row>
    <row r="4713" spans="1:88" ht="14.25" customHeight="1">
      <c r="A4713" s="413"/>
      <c r="B4713" s="230"/>
      <c r="C4713" s="231"/>
      <c r="D4713" s="224"/>
      <c r="E4713" s="224"/>
      <c r="F4713" s="224"/>
      <c r="G4713" s="224"/>
      <c r="H4713" s="224"/>
      <c r="I4713" s="232"/>
      <c r="J4713" s="224"/>
      <c r="K4713" s="224"/>
      <c r="L4713" s="224"/>
      <c r="M4713" s="233"/>
      <c r="N4713" s="224"/>
      <c r="P4713" s="224"/>
      <c r="Q4713" s="225"/>
      <c r="R4713" s="154"/>
      <c r="S4713" s="154"/>
      <c r="T4713" s="154"/>
      <c r="U4713" s="236"/>
      <c r="V4713" s="225"/>
      <c r="W4713" s="246"/>
      <c r="X4713" s="230"/>
      <c r="Y4713" s="257"/>
      <c r="Z4713" s="249"/>
      <c r="AA4713" s="249"/>
      <c r="AB4713" s="230"/>
      <c r="AC4713" s="230"/>
      <c r="AD4713" s="230"/>
      <c r="AE4713" s="251"/>
      <c r="AF4713" s="246"/>
      <c r="AG4713" s="236"/>
      <c r="AH4713" s="253"/>
      <c r="AI4713" s="230"/>
      <c r="AJ4713" s="230"/>
      <c r="AK4713" s="230"/>
      <c r="AL4713" s="230"/>
      <c r="AM4713" s="230"/>
      <c r="AN4713" s="230"/>
      <c r="AO4713" s="230"/>
      <c r="AP4713" s="230"/>
      <c r="AQ4713" s="230"/>
      <c r="AR4713" s="249"/>
      <c r="AS4713" s="230"/>
      <c r="AT4713" s="230"/>
      <c r="AU4713" s="230"/>
      <c r="AV4713" s="230"/>
      <c r="AW4713" s="230"/>
      <c r="AX4713" s="230"/>
      <c r="AY4713" s="230"/>
      <c r="AZ4713" s="230"/>
      <c r="BA4713" s="230"/>
      <c r="BB4713" s="230"/>
      <c r="BC4713" s="230"/>
      <c r="BD4713" s="230"/>
      <c r="BE4713" s="230"/>
      <c r="BF4713" s="230"/>
      <c r="BG4713" s="230"/>
      <c r="BH4713" s="230"/>
      <c r="BI4713" s="230"/>
      <c r="BJ4713" s="230"/>
      <c r="BK4713" s="230"/>
      <c r="BL4713" s="230"/>
      <c r="BM4713" s="230"/>
      <c r="BN4713" s="230"/>
      <c r="BO4713" s="230"/>
      <c r="BP4713" s="230"/>
      <c r="BQ4713" s="230"/>
      <c r="BR4713" s="230"/>
      <c r="BS4713" s="230"/>
      <c r="BT4713" s="230"/>
      <c r="BU4713" s="230"/>
      <c r="BV4713" s="230"/>
      <c r="BW4713" s="230"/>
      <c r="BX4713" s="230"/>
      <c r="BY4713" s="230"/>
      <c r="BZ4713" s="230"/>
      <c r="CA4713" s="230"/>
      <c r="CB4713" s="230"/>
      <c r="CC4713" s="230"/>
      <c r="CD4713" s="230"/>
      <c r="CE4713" s="230"/>
      <c r="CF4713" s="230"/>
      <c r="CG4713" s="230"/>
      <c r="CH4713" s="230"/>
      <c r="CI4713" s="230"/>
      <c r="CJ4713" s="230"/>
    </row>
    <row r="4714" spans="1:88" ht="14.25" customHeight="1">
      <c r="A4714" s="413"/>
      <c r="B4714" s="230"/>
      <c r="C4714" s="231"/>
      <c r="D4714" s="224"/>
      <c r="E4714" s="224"/>
      <c r="F4714" s="224"/>
      <c r="G4714" s="224"/>
      <c r="H4714" s="224"/>
      <c r="I4714" s="232"/>
      <c r="J4714" s="224"/>
      <c r="K4714" s="224"/>
      <c r="L4714" s="224"/>
      <c r="M4714" s="233"/>
      <c r="N4714" s="224"/>
      <c r="P4714" s="224"/>
      <c r="Q4714" s="225"/>
      <c r="R4714" s="154"/>
      <c r="S4714" s="154"/>
      <c r="T4714" s="154"/>
      <c r="U4714" s="236"/>
      <c r="V4714" s="225"/>
      <c r="W4714" s="246"/>
      <c r="X4714" s="230"/>
      <c r="Y4714" s="257"/>
      <c r="Z4714" s="249"/>
      <c r="AA4714" s="249"/>
      <c r="AB4714" s="230"/>
      <c r="AC4714" s="230"/>
      <c r="AD4714" s="230"/>
      <c r="AE4714" s="251"/>
      <c r="AF4714" s="246"/>
      <c r="AG4714" s="236"/>
      <c r="AH4714" s="253"/>
      <c r="AI4714" s="230"/>
      <c r="AJ4714" s="230"/>
      <c r="AK4714" s="230"/>
      <c r="AL4714" s="230"/>
      <c r="AM4714" s="230"/>
      <c r="AN4714" s="230"/>
      <c r="AO4714" s="230"/>
      <c r="AP4714" s="230"/>
      <c r="AQ4714" s="230"/>
      <c r="AR4714" s="249"/>
      <c r="AS4714" s="230"/>
      <c r="AT4714" s="230"/>
      <c r="AU4714" s="230"/>
      <c r="AV4714" s="230"/>
      <c r="AW4714" s="230"/>
      <c r="AX4714" s="230"/>
      <c r="AY4714" s="230"/>
      <c r="AZ4714" s="230"/>
      <c r="BA4714" s="230"/>
      <c r="BB4714" s="230"/>
      <c r="BC4714" s="230"/>
      <c r="BD4714" s="230"/>
      <c r="BE4714" s="230"/>
      <c r="BF4714" s="230"/>
      <c r="BG4714" s="230"/>
      <c r="BH4714" s="230"/>
      <c r="BI4714" s="230"/>
      <c r="BJ4714" s="230"/>
      <c r="BK4714" s="230"/>
      <c r="BL4714" s="230"/>
      <c r="BM4714" s="230"/>
      <c r="BN4714" s="230"/>
      <c r="BO4714" s="230"/>
      <c r="BP4714" s="230"/>
      <c r="BQ4714" s="230"/>
      <c r="BR4714" s="230"/>
      <c r="BS4714" s="230"/>
      <c r="BT4714" s="230"/>
      <c r="BU4714" s="230"/>
      <c r="BV4714" s="230"/>
      <c r="BW4714" s="230"/>
      <c r="BX4714" s="230"/>
      <c r="BY4714" s="230"/>
      <c r="BZ4714" s="230"/>
      <c r="CA4714" s="230"/>
      <c r="CB4714" s="230"/>
      <c r="CC4714" s="230"/>
      <c r="CD4714" s="230"/>
      <c r="CE4714" s="230"/>
      <c r="CF4714" s="230"/>
      <c r="CG4714" s="230"/>
      <c r="CH4714" s="230"/>
      <c r="CI4714" s="230"/>
      <c r="CJ4714" s="230"/>
    </row>
    <row r="4715" spans="1:88" ht="14.25" customHeight="1">
      <c r="A4715" s="413"/>
      <c r="B4715" s="230"/>
      <c r="C4715" s="231"/>
      <c r="D4715" s="224"/>
      <c r="E4715" s="224"/>
      <c r="F4715" s="224"/>
      <c r="G4715" s="224"/>
      <c r="H4715" s="224"/>
      <c r="I4715" s="232"/>
      <c r="J4715" s="224"/>
      <c r="K4715" s="224"/>
      <c r="L4715" s="224"/>
      <c r="M4715" s="233"/>
      <c r="N4715" s="224"/>
      <c r="P4715" s="224"/>
      <c r="Q4715" s="225"/>
      <c r="R4715" s="154"/>
      <c r="S4715" s="154"/>
      <c r="T4715" s="154"/>
      <c r="U4715" s="236"/>
      <c r="V4715" s="225"/>
      <c r="W4715" s="246"/>
      <c r="X4715" s="230"/>
      <c r="Y4715" s="257"/>
      <c r="Z4715" s="249"/>
      <c r="AA4715" s="249"/>
      <c r="AB4715" s="230"/>
      <c r="AC4715" s="230"/>
      <c r="AD4715" s="230"/>
      <c r="AE4715" s="251"/>
      <c r="AF4715" s="246"/>
      <c r="AG4715" s="236"/>
      <c r="AH4715" s="253"/>
      <c r="AI4715" s="230"/>
      <c r="AJ4715" s="230"/>
      <c r="AK4715" s="230"/>
      <c r="AL4715" s="230"/>
      <c r="AM4715" s="230"/>
      <c r="AN4715" s="230"/>
      <c r="AO4715" s="230"/>
      <c r="AP4715" s="230"/>
      <c r="AQ4715" s="230"/>
      <c r="AR4715" s="249"/>
      <c r="AS4715" s="230"/>
      <c r="AT4715" s="230"/>
      <c r="AU4715" s="230"/>
      <c r="AV4715" s="230"/>
      <c r="AW4715" s="230"/>
      <c r="AX4715" s="230"/>
      <c r="AY4715" s="230"/>
      <c r="AZ4715" s="230"/>
      <c r="BA4715" s="230"/>
      <c r="BB4715" s="230"/>
      <c r="BC4715" s="230"/>
      <c r="BD4715" s="230"/>
      <c r="BE4715" s="230"/>
      <c r="BF4715" s="230"/>
      <c r="BG4715" s="230"/>
      <c r="BH4715" s="230"/>
      <c r="BI4715" s="230"/>
      <c r="BJ4715" s="230"/>
      <c r="BK4715" s="230"/>
      <c r="BL4715" s="230"/>
      <c r="BM4715" s="230"/>
      <c r="BN4715" s="230"/>
      <c r="BO4715" s="230"/>
      <c r="BP4715" s="230"/>
      <c r="BQ4715" s="230"/>
      <c r="BR4715" s="230"/>
      <c r="BS4715" s="230"/>
      <c r="BT4715" s="230"/>
      <c r="BU4715" s="230"/>
      <c r="BV4715" s="230"/>
      <c r="BW4715" s="230"/>
      <c r="BX4715" s="230"/>
      <c r="BY4715" s="230"/>
      <c r="BZ4715" s="230"/>
      <c r="CA4715" s="230"/>
      <c r="CB4715" s="230"/>
      <c r="CC4715" s="230"/>
      <c r="CD4715" s="230"/>
      <c r="CE4715" s="230"/>
      <c r="CF4715" s="230"/>
      <c r="CG4715" s="230"/>
      <c r="CH4715" s="230"/>
      <c r="CI4715" s="230"/>
      <c r="CJ4715" s="230"/>
    </row>
    <row r="4716" spans="1:88" ht="14.25" customHeight="1">
      <c r="A4716" s="413"/>
      <c r="B4716" s="230"/>
      <c r="C4716" s="231"/>
      <c r="D4716" s="224"/>
      <c r="E4716" s="224"/>
      <c r="F4716" s="224"/>
      <c r="G4716" s="224"/>
      <c r="H4716" s="224"/>
      <c r="I4716" s="232"/>
      <c r="J4716" s="224"/>
      <c r="K4716" s="224"/>
      <c r="L4716" s="224"/>
      <c r="M4716" s="233"/>
      <c r="N4716" s="224"/>
      <c r="P4716" s="224"/>
      <c r="Q4716" s="225"/>
      <c r="R4716" s="154"/>
      <c r="S4716" s="154"/>
      <c r="T4716" s="154"/>
      <c r="U4716" s="236"/>
      <c r="V4716" s="225"/>
      <c r="W4716" s="246"/>
      <c r="X4716" s="230"/>
      <c r="Y4716" s="257"/>
      <c r="Z4716" s="249"/>
      <c r="AA4716" s="249"/>
      <c r="AB4716" s="230"/>
      <c r="AC4716" s="230"/>
      <c r="AD4716" s="230"/>
      <c r="AE4716" s="251"/>
      <c r="AF4716" s="246"/>
      <c r="AG4716" s="236"/>
      <c r="AH4716" s="253"/>
      <c r="AI4716" s="230"/>
      <c r="AJ4716" s="230"/>
      <c r="AK4716" s="230"/>
      <c r="AL4716" s="230"/>
      <c r="AM4716" s="230"/>
      <c r="AN4716" s="230"/>
      <c r="AO4716" s="230"/>
      <c r="AP4716" s="230"/>
      <c r="AQ4716" s="230"/>
      <c r="AR4716" s="249"/>
      <c r="AS4716" s="230"/>
      <c r="AT4716" s="230"/>
      <c r="AU4716" s="230"/>
      <c r="AV4716" s="230"/>
      <c r="AW4716" s="230"/>
      <c r="AX4716" s="230"/>
      <c r="AY4716" s="230"/>
      <c r="AZ4716" s="230"/>
      <c r="BA4716" s="230"/>
      <c r="BB4716" s="230"/>
      <c r="BC4716" s="230"/>
      <c r="BD4716" s="230"/>
      <c r="BE4716" s="230"/>
      <c r="BF4716" s="230"/>
      <c r="BG4716" s="230"/>
      <c r="BH4716" s="230"/>
      <c r="BI4716" s="230"/>
      <c r="BJ4716" s="230"/>
      <c r="BK4716" s="230"/>
      <c r="BL4716" s="230"/>
      <c r="BM4716" s="230"/>
      <c r="BN4716" s="230"/>
      <c r="BO4716" s="230"/>
      <c r="BP4716" s="230"/>
      <c r="BQ4716" s="230"/>
      <c r="BR4716" s="230"/>
      <c r="BS4716" s="230"/>
      <c r="BT4716" s="230"/>
      <c r="BU4716" s="230"/>
      <c r="BV4716" s="230"/>
      <c r="BW4716" s="230"/>
      <c r="BX4716" s="230"/>
      <c r="BY4716" s="230"/>
      <c r="BZ4716" s="230"/>
      <c r="CA4716" s="230"/>
      <c r="CB4716" s="230"/>
      <c r="CC4716" s="230"/>
      <c r="CD4716" s="230"/>
      <c r="CE4716" s="230"/>
      <c r="CF4716" s="230"/>
      <c r="CG4716" s="230"/>
      <c r="CH4716" s="230"/>
      <c r="CI4716" s="230"/>
      <c r="CJ4716" s="230"/>
    </row>
    <row r="4717" spans="1:88" ht="14.25" customHeight="1">
      <c r="A4717" s="413"/>
      <c r="B4717" s="230"/>
      <c r="C4717" s="231"/>
      <c r="D4717" s="224"/>
      <c r="E4717" s="224"/>
      <c r="F4717" s="224"/>
      <c r="G4717" s="224"/>
      <c r="H4717" s="224"/>
      <c r="I4717" s="232"/>
      <c r="J4717" s="224"/>
      <c r="K4717" s="224"/>
      <c r="L4717" s="224"/>
      <c r="M4717" s="233"/>
      <c r="N4717" s="224"/>
      <c r="P4717" s="224"/>
      <c r="Q4717" s="225"/>
      <c r="R4717" s="154"/>
      <c r="S4717" s="154"/>
      <c r="T4717" s="154"/>
      <c r="U4717" s="236"/>
      <c r="V4717" s="225"/>
      <c r="W4717" s="246"/>
      <c r="X4717" s="230"/>
      <c r="Y4717" s="257"/>
      <c r="Z4717" s="249"/>
      <c r="AA4717" s="249"/>
      <c r="AB4717" s="230"/>
      <c r="AC4717" s="230"/>
      <c r="AD4717" s="230"/>
      <c r="AE4717" s="251"/>
      <c r="AF4717" s="246"/>
      <c r="AG4717" s="236"/>
      <c r="AH4717" s="253"/>
      <c r="AI4717" s="230"/>
      <c r="AJ4717" s="230"/>
      <c r="AK4717" s="230"/>
      <c r="AL4717" s="230"/>
      <c r="AM4717" s="230"/>
      <c r="AN4717" s="230"/>
      <c r="AO4717" s="230"/>
      <c r="AP4717" s="230"/>
      <c r="AQ4717" s="230"/>
      <c r="AR4717" s="249"/>
      <c r="AS4717" s="230"/>
      <c r="AT4717" s="230"/>
      <c r="AU4717" s="230"/>
      <c r="AV4717" s="230"/>
      <c r="AW4717" s="230"/>
      <c r="AX4717" s="230"/>
      <c r="AY4717" s="230"/>
      <c r="AZ4717" s="230"/>
      <c r="BA4717" s="230"/>
      <c r="BB4717" s="230"/>
      <c r="BC4717" s="230"/>
      <c r="BD4717" s="230"/>
      <c r="BE4717" s="230"/>
      <c r="BF4717" s="230"/>
      <c r="BG4717" s="230"/>
      <c r="BH4717" s="230"/>
      <c r="BI4717" s="230"/>
      <c r="BJ4717" s="230"/>
      <c r="BK4717" s="230"/>
      <c r="BL4717" s="230"/>
      <c r="BM4717" s="230"/>
      <c r="BN4717" s="230"/>
      <c r="BO4717" s="230"/>
      <c r="BP4717" s="230"/>
      <c r="BQ4717" s="230"/>
      <c r="BR4717" s="230"/>
      <c r="BS4717" s="230"/>
      <c r="BT4717" s="230"/>
      <c r="BU4717" s="230"/>
      <c r="BV4717" s="230"/>
      <c r="BW4717" s="230"/>
      <c r="BX4717" s="230"/>
      <c r="BY4717" s="230"/>
      <c r="BZ4717" s="230"/>
      <c r="CA4717" s="230"/>
      <c r="CB4717" s="230"/>
      <c r="CC4717" s="230"/>
      <c r="CD4717" s="230"/>
      <c r="CE4717" s="230"/>
      <c r="CF4717" s="230"/>
      <c r="CG4717" s="230"/>
      <c r="CH4717" s="230"/>
      <c r="CI4717" s="230"/>
      <c r="CJ4717" s="230"/>
    </row>
    <row r="4718" spans="1:88" ht="14.25" customHeight="1">
      <c r="A4718" s="413"/>
      <c r="B4718" s="230"/>
      <c r="C4718" s="231"/>
      <c r="D4718" s="224"/>
      <c r="E4718" s="224"/>
      <c r="F4718" s="224"/>
      <c r="G4718" s="224"/>
      <c r="H4718" s="224"/>
      <c r="I4718" s="232"/>
      <c r="J4718" s="224"/>
      <c r="K4718" s="224"/>
      <c r="L4718" s="224"/>
      <c r="M4718" s="233"/>
      <c r="N4718" s="224"/>
      <c r="P4718" s="224"/>
      <c r="Q4718" s="225"/>
      <c r="R4718" s="154"/>
      <c r="S4718" s="154"/>
      <c r="T4718" s="154"/>
      <c r="U4718" s="236"/>
      <c r="V4718" s="225"/>
      <c r="W4718" s="246"/>
      <c r="X4718" s="230"/>
      <c r="Y4718" s="257"/>
      <c r="Z4718" s="249"/>
      <c r="AA4718" s="249"/>
      <c r="AB4718" s="230"/>
      <c r="AC4718" s="230"/>
      <c r="AD4718" s="230"/>
      <c r="AE4718" s="251"/>
      <c r="AF4718" s="246"/>
      <c r="AG4718" s="236"/>
      <c r="AH4718" s="253"/>
      <c r="AI4718" s="230"/>
      <c r="AJ4718" s="230"/>
      <c r="AK4718" s="230"/>
      <c r="AL4718" s="230"/>
      <c r="AM4718" s="230"/>
      <c r="AN4718" s="230"/>
      <c r="AO4718" s="230"/>
      <c r="AP4718" s="230"/>
      <c r="AQ4718" s="230"/>
      <c r="AR4718" s="249"/>
      <c r="AS4718" s="230"/>
      <c r="AT4718" s="230"/>
      <c r="AU4718" s="230"/>
      <c r="AV4718" s="230"/>
      <c r="AW4718" s="230"/>
      <c r="AX4718" s="230"/>
      <c r="AY4718" s="230"/>
      <c r="AZ4718" s="230"/>
      <c r="BA4718" s="230"/>
      <c r="BB4718" s="230"/>
      <c r="BC4718" s="230"/>
      <c r="BD4718" s="230"/>
      <c r="BE4718" s="230"/>
      <c r="BF4718" s="230"/>
      <c r="BG4718" s="230"/>
      <c r="BH4718" s="230"/>
      <c r="BI4718" s="230"/>
      <c r="BJ4718" s="230"/>
      <c r="BK4718" s="230"/>
      <c r="BL4718" s="230"/>
      <c r="BM4718" s="230"/>
      <c r="BN4718" s="230"/>
      <c r="BO4718" s="230"/>
      <c r="BP4718" s="230"/>
      <c r="BQ4718" s="230"/>
      <c r="BR4718" s="230"/>
      <c r="BS4718" s="230"/>
      <c r="BT4718" s="230"/>
      <c r="BU4718" s="230"/>
      <c r="BV4718" s="230"/>
      <c r="BW4718" s="230"/>
      <c r="BX4718" s="230"/>
      <c r="BY4718" s="230"/>
      <c r="BZ4718" s="230"/>
      <c r="CA4718" s="230"/>
      <c r="CB4718" s="230"/>
      <c r="CC4718" s="230"/>
      <c r="CD4718" s="230"/>
      <c r="CE4718" s="230"/>
      <c r="CF4718" s="230"/>
      <c r="CG4718" s="230"/>
      <c r="CH4718" s="230"/>
      <c r="CI4718" s="230"/>
      <c r="CJ4718" s="230"/>
    </row>
    <row r="4719" spans="1:88" ht="14.25" customHeight="1">
      <c r="A4719" s="413"/>
      <c r="B4719" s="230"/>
      <c r="C4719" s="231"/>
      <c r="D4719" s="224"/>
      <c r="E4719" s="224"/>
      <c r="F4719" s="224"/>
      <c r="G4719" s="224"/>
      <c r="H4719" s="224"/>
      <c r="I4719" s="232"/>
      <c r="J4719" s="224"/>
      <c r="K4719" s="224"/>
      <c r="L4719" s="224"/>
      <c r="M4719" s="233"/>
      <c r="N4719" s="224"/>
      <c r="P4719" s="224"/>
      <c r="Q4719" s="225"/>
      <c r="R4719" s="154"/>
      <c r="S4719" s="154"/>
      <c r="T4719" s="154"/>
      <c r="U4719" s="236"/>
      <c r="V4719" s="225"/>
      <c r="W4719" s="246"/>
      <c r="X4719" s="230"/>
      <c r="Y4719" s="257"/>
      <c r="Z4719" s="249"/>
      <c r="AA4719" s="249"/>
      <c r="AB4719" s="230"/>
      <c r="AC4719" s="230"/>
      <c r="AD4719" s="230"/>
      <c r="AE4719" s="251"/>
      <c r="AF4719" s="246"/>
      <c r="AG4719" s="236"/>
      <c r="AH4719" s="253"/>
      <c r="AI4719" s="230"/>
      <c r="AJ4719" s="230"/>
      <c r="AK4719" s="230"/>
      <c r="AL4719" s="230"/>
      <c r="AM4719" s="230"/>
      <c r="AN4719" s="230"/>
      <c r="AO4719" s="230"/>
      <c r="AP4719" s="230"/>
      <c r="AQ4719" s="230"/>
      <c r="AR4719" s="249"/>
      <c r="AS4719" s="230"/>
      <c r="AT4719" s="230"/>
      <c r="AU4719" s="230"/>
      <c r="AV4719" s="230"/>
      <c r="AW4719" s="230"/>
      <c r="AX4719" s="230"/>
      <c r="AY4719" s="230"/>
      <c r="AZ4719" s="230"/>
      <c r="BA4719" s="230"/>
      <c r="BB4719" s="230"/>
      <c r="BC4719" s="230"/>
      <c r="BD4719" s="230"/>
      <c r="BE4719" s="230"/>
      <c r="BF4719" s="230"/>
      <c r="BG4719" s="230"/>
      <c r="BH4719" s="230"/>
      <c r="BI4719" s="230"/>
      <c r="BJ4719" s="230"/>
      <c r="BK4719" s="230"/>
      <c r="BL4719" s="230"/>
      <c r="BM4719" s="230"/>
      <c r="BN4719" s="230"/>
      <c r="BO4719" s="230"/>
      <c r="BP4719" s="230"/>
      <c r="BQ4719" s="230"/>
      <c r="BR4719" s="230"/>
      <c r="BS4719" s="230"/>
      <c r="BT4719" s="230"/>
      <c r="BU4719" s="230"/>
      <c r="BV4719" s="230"/>
      <c r="BW4719" s="230"/>
      <c r="BX4719" s="230"/>
      <c r="BY4719" s="230"/>
      <c r="BZ4719" s="230"/>
      <c r="CA4719" s="230"/>
      <c r="CB4719" s="230"/>
      <c r="CC4719" s="230"/>
      <c r="CD4719" s="230"/>
      <c r="CE4719" s="230"/>
      <c r="CF4719" s="230"/>
      <c r="CG4719" s="230"/>
      <c r="CH4719" s="230"/>
      <c r="CI4719" s="230"/>
      <c r="CJ4719" s="230"/>
    </row>
    <row r="4720" spans="1:88" ht="14.25" customHeight="1">
      <c r="A4720" s="413"/>
      <c r="B4720" s="230"/>
      <c r="C4720" s="231"/>
      <c r="D4720" s="224"/>
      <c r="E4720" s="224"/>
      <c r="F4720" s="224"/>
      <c r="G4720" s="224"/>
      <c r="H4720" s="224"/>
      <c r="I4720" s="232"/>
      <c r="J4720" s="224"/>
      <c r="K4720" s="224"/>
      <c r="L4720" s="224"/>
      <c r="M4720" s="233"/>
      <c r="N4720" s="224"/>
      <c r="P4720" s="224"/>
      <c r="Q4720" s="225"/>
      <c r="R4720" s="154"/>
      <c r="S4720" s="154"/>
      <c r="T4720" s="154"/>
      <c r="U4720" s="236"/>
      <c r="V4720" s="225"/>
      <c r="W4720" s="246"/>
      <c r="X4720" s="230"/>
      <c r="Y4720" s="257"/>
      <c r="Z4720" s="249"/>
      <c r="AA4720" s="249"/>
      <c r="AB4720" s="230"/>
      <c r="AC4720" s="230"/>
      <c r="AD4720" s="230"/>
      <c r="AE4720" s="251"/>
      <c r="AF4720" s="246"/>
      <c r="AG4720" s="236"/>
      <c r="AH4720" s="253"/>
      <c r="AI4720" s="230"/>
      <c r="AJ4720" s="230"/>
      <c r="AK4720" s="230"/>
      <c r="AL4720" s="230"/>
      <c r="AM4720" s="230"/>
      <c r="AN4720" s="230"/>
      <c r="AO4720" s="230"/>
      <c r="AP4720" s="230"/>
      <c r="AQ4720" s="230"/>
      <c r="AR4720" s="249"/>
      <c r="AS4720" s="230"/>
      <c r="AT4720" s="230"/>
      <c r="AU4720" s="230"/>
      <c r="AV4720" s="230"/>
      <c r="AW4720" s="230"/>
      <c r="AX4720" s="230"/>
      <c r="AY4720" s="230"/>
      <c r="AZ4720" s="230"/>
      <c r="BA4720" s="230"/>
      <c r="BB4720" s="230"/>
      <c r="BC4720" s="230"/>
      <c r="BD4720" s="230"/>
      <c r="BE4720" s="230"/>
      <c r="BF4720" s="230"/>
      <c r="BG4720" s="230"/>
      <c r="BH4720" s="230"/>
      <c r="BI4720" s="230"/>
      <c r="BJ4720" s="230"/>
      <c r="BK4720" s="230"/>
      <c r="BL4720" s="230"/>
      <c r="BM4720" s="230"/>
      <c r="BN4720" s="230"/>
      <c r="BO4720" s="230"/>
      <c r="BP4720" s="230"/>
      <c r="BQ4720" s="230"/>
      <c r="BR4720" s="230"/>
      <c r="BS4720" s="230"/>
      <c r="BT4720" s="230"/>
      <c r="BU4720" s="230"/>
      <c r="BV4720" s="230"/>
      <c r="BW4720" s="230"/>
      <c r="BX4720" s="230"/>
      <c r="BY4720" s="230"/>
      <c r="BZ4720" s="230"/>
      <c r="CA4720" s="230"/>
      <c r="CB4720" s="230"/>
      <c r="CC4720" s="230"/>
      <c r="CD4720" s="230"/>
      <c r="CE4720" s="230"/>
      <c r="CF4720" s="230"/>
      <c r="CG4720" s="230"/>
      <c r="CH4720" s="230"/>
      <c r="CI4720" s="230"/>
      <c r="CJ4720" s="230"/>
    </row>
    <row r="4721" spans="1:88" ht="14.25" customHeight="1">
      <c r="A4721" s="413"/>
      <c r="B4721" s="230"/>
      <c r="C4721" s="231"/>
      <c r="D4721" s="224"/>
      <c r="E4721" s="224"/>
      <c r="F4721" s="224"/>
      <c r="G4721" s="224"/>
      <c r="H4721" s="224"/>
      <c r="I4721" s="232"/>
      <c r="J4721" s="224"/>
      <c r="K4721" s="224"/>
      <c r="L4721" s="224"/>
      <c r="M4721" s="233"/>
      <c r="N4721" s="224"/>
      <c r="P4721" s="224"/>
      <c r="Q4721" s="225"/>
      <c r="R4721" s="154"/>
      <c r="S4721" s="154"/>
      <c r="T4721" s="154"/>
      <c r="U4721" s="236"/>
      <c r="V4721" s="225"/>
      <c r="W4721" s="246"/>
      <c r="X4721" s="230"/>
      <c r="Y4721" s="257"/>
      <c r="Z4721" s="249"/>
      <c r="AA4721" s="249"/>
      <c r="AB4721" s="230"/>
      <c r="AC4721" s="230"/>
      <c r="AD4721" s="230"/>
      <c r="AE4721" s="251"/>
      <c r="AF4721" s="246"/>
      <c r="AG4721" s="236"/>
      <c r="AH4721" s="253"/>
      <c r="AI4721" s="230"/>
      <c r="AJ4721" s="230"/>
      <c r="AK4721" s="230"/>
      <c r="AL4721" s="230"/>
      <c r="AM4721" s="230"/>
      <c r="AN4721" s="230"/>
      <c r="AO4721" s="230"/>
      <c r="AP4721" s="230"/>
      <c r="AQ4721" s="230"/>
      <c r="AR4721" s="249"/>
      <c r="AS4721" s="230"/>
      <c r="AT4721" s="230"/>
      <c r="AU4721" s="230"/>
      <c r="AV4721" s="230"/>
      <c r="AW4721" s="230"/>
      <c r="AX4721" s="230"/>
      <c r="AY4721" s="230"/>
      <c r="AZ4721" s="230"/>
      <c r="BA4721" s="230"/>
      <c r="BB4721" s="230"/>
      <c r="BC4721" s="230"/>
      <c r="BD4721" s="230"/>
      <c r="BE4721" s="230"/>
      <c r="BF4721" s="230"/>
      <c r="BG4721" s="230"/>
      <c r="BH4721" s="230"/>
      <c r="BI4721" s="230"/>
      <c r="BJ4721" s="230"/>
      <c r="BK4721" s="230"/>
      <c r="BL4721" s="230"/>
      <c r="BM4721" s="230"/>
      <c r="BN4721" s="230"/>
      <c r="BO4721" s="230"/>
      <c r="BP4721" s="230"/>
      <c r="BQ4721" s="230"/>
      <c r="BR4721" s="230"/>
      <c r="BS4721" s="230"/>
      <c r="BT4721" s="230"/>
      <c r="BU4721" s="230"/>
      <c r="BV4721" s="230"/>
      <c r="BW4721" s="230"/>
      <c r="BX4721" s="230"/>
      <c r="BY4721" s="230"/>
      <c r="BZ4721" s="230"/>
      <c r="CA4721" s="230"/>
      <c r="CB4721" s="230"/>
      <c r="CC4721" s="230"/>
      <c r="CD4721" s="230"/>
      <c r="CE4721" s="230"/>
      <c r="CF4721" s="230"/>
      <c r="CG4721" s="230"/>
      <c r="CH4721" s="230"/>
      <c r="CI4721" s="230"/>
      <c r="CJ4721" s="230"/>
    </row>
    <row r="4722" spans="1:88" ht="14.25" customHeight="1">
      <c r="A4722" s="413"/>
      <c r="B4722" s="230"/>
      <c r="C4722" s="231"/>
      <c r="D4722" s="224"/>
      <c r="E4722" s="224"/>
      <c r="F4722" s="224"/>
      <c r="G4722" s="224"/>
      <c r="H4722" s="224"/>
      <c r="I4722" s="232"/>
      <c r="J4722" s="224"/>
      <c r="K4722" s="224"/>
      <c r="L4722" s="224"/>
      <c r="M4722" s="233"/>
      <c r="N4722" s="224"/>
      <c r="P4722" s="224"/>
      <c r="Q4722" s="225"/>
      <c r="R4722" s="154"/>
      <c r="S4722" s="154"/>
      <c r="T4722" s="154"/>
      <c r="U4722" s="236"/>
      <c r="V4722" s="225"/>
      <c r="W4722" s="246"/>
      <c r="X4722" s="230"/>
      <c r="Y4722" s="257"/>
      <c r="Z4722" s="249"/>
      <c r="AA4722" s="249"/>
      <c r="AB4722" s="230"/>
      <c r="AC4722" s="230"/>
      <c r="AD4722" s="230"/>
      <c r="AE4722" s="251"/>
      <c r="AF4722" s="246"/>
      <c r="AG4722" s="236"/>
      <c r="AH4722" s="253"/>
      <c r="AI4722" s="230"/>
      <c r="AJ4722" s="230"/>
      <c r="AK4722" s="230"/>
      <c r="AL4722" s="230"/>
      <c r="AM4722" s="230"/>
      <c r="AN4722" s="230"/>
      <c r="AO4722" s="230"/>
      <c r="AP4722" s="230"/>
      <c r="AQ4722" s="230"/>
      <c r="AR4722" s="249"/>
      <c r="AS4722" s="230"/>
      <c r="AT4722" s="230"/>
      <c r="AU4722" s="230"/>
      <c r="AV4722" s="230"/>
      <c r="AW4722" s="230"/>
      <c r="AX4722" s="230"/>
      <c r="AY4722" s="230"/>
      <c r="AZ4722" s="230"/>
      <c r="BA4722" s="230"/>
      <c r="BB4722" s="230"/>
      <c r="BC4722" s="230"/>
      <c r="BD4722" s="230"/>
      <c r="BE4722" s="230"/>
      <c r="BF4722" s="230"/>
      <c r="BG4722" s="230"/>
      <c r="BH4722" s="230"/>
      <c r="BI4722" s="230"/>
      <c r="BJ4722" s="230"/>
      <c r="BK4722" s="230"/>
      <c r="BL4722" s="230"/>
      <c r="BM4722" s="230"/>
      <c r="BN4722" s="230"/>
      <c r="BO4722" s="230"/>
      <c r="BP4722" s="230"/>
      <c r="BQ4722" s="230"/>
      <c r="BR4722" s="230"/>
      <c r="BS4722" s="230"/>
      <c r="BT4722" s="230"/>
      <c r="BU4722" s="230"/>
      <c r="BV4722" s="230"/>
      <c r="BW4722" s="230"/>
      <c r="BX4722" s="230"/>
      <c r="BY4722" s="230"/>
      <c r="BZ4722" s="230"/>
      <c r="CA4722" s="230"/>
      <c r="CB4722" s="230"/>
      <c r="CC4722" s="230"/>
      <c r="CD4722" s="230"/>
      <c r="CE4722" s="230"/>
      <c r="CF4722" s="230"/>
      <c r="CG4722" s="230"/>
      <c r="CH4722" s="230"/>
      <c r="CI4722" s="230"/>
      <c r="CJ4722" s="230"/>
    </row>
    <row r="4723" spans="1:88" ht="14.25" customHeight="1">
      <c r="A4723" s="413"/>
      <c r="B4723" s="230"/>
      <c r="C4723" s="231"/>
      <c r="D4723" s="224"/>
      <c r="E4723" s="224"/>
      <c r="F4723" s="224"/>
      <c r="G4723" s="224"/>
      <c r="H4723" s="224"/>
      <c r="I4723" s="232"/>
      <c r="J4723" s="224"/>
      <c r="K4723" s="224"/>
      <c r="L4723" s="224"/>
      <c r="M4723" s="233"/>
      <c r="N4723" s="224"/>
      <c r="P4723" s="224"/>
      <c r="Q4723" s="225"/>
      <c r="R4723" s="154"/>
      <c r="S4723" s="154"/>
      <c r="T4723" s="154"/>
      <c r="U4723" s="236"/>
      <c r="V4723" s="225"/>
      <c r="W4723" s="246"/>
      <c r="X4723" s="230"/>
      <c r="Y4723" s="257"/>
      <c r="Z4723" s="249"/>
      <c r="AA4723" s="249"/>
      <c r="AB4723" s="230"/>
      <c r="AC4723" s="230"/>
      <c r="AD4723" s="230"/>
      <c r="AE4723" s="251"/>
      <c r="AF4723" s="246"/>
      <c r="AG4723" s="236"/>
      <c r="AH4723" s="253"/>
      <c r="AI4723" s="230"/>
      <c r="AJ4723" s="230"/>
      <c r="AK4723" s="230"/>
      <c r="AL4723" s="230"/>
      <c r="AM4723" s="230"/>
      <c r="AN4723" s="230"/>
      <c r="AO4723" s="230"/>
      <c r="AP4723" s="230"/>
      <c r="AQ4723" s="230"/>
      <c r="AR4723" s="249"/>
      <c r="AS4723" s="230"/>
      <c r="AT4723" s="230"/>
      <c r="AU4723" s="230"/>
      <c r="AV4723" s="230"/>
      <c r="AW4723" s="230"/>
      <c r="AX4723" s="230"/>
      <c r="AY4723" s="230"/>
      <c r="AZ4723" s="230"/>
      <c r="BA4723" s="230"/>
      <c r="BB4723" s="230"/>
      <c r="BC4723" s="230"/>
      <c r="BD4723" s="230"/>
      <c r="BE4723" s="230"/>
      <c r="BF4723" s="230"/>
      <c r="BG4723" s="230"/>
      <c r="BH4723" s="230"/>
      <c r="BI4723" s="230"/>
      <c r="BJ4723" s="230"/>
      <c r="BK4723" s="230"/>
      <c r="BL4723" s="230"/>
      <c r="BM4723" s="230"/>
      <c r="BN4723" s="230"/>
      <c r="BO4723" s="230"/>
      <c r="BP4723" s="230"/>
      <c r="BQ4723" s="230"/>
      <c r="BR4723" s="230"/>
      <c r="BS4723" s="230"/>
      <c r="BT4723" s="230"/>
      <c r="BU4723" s="230"/>
      <c r="BV4723" s="230"/>
      <c r="BW4723" s="230"/>
      <c r="BX4723" s="230"/>
      <c r="BY4723" s="230"/>
      <c r="BZ4723" s="230"/>
      <c r="CA4723" s="230"/>
      <c r="CB4723" s="230"/>
      <c r="CC4723" s="230"/>
      <c r="CD4723" s="230"/>
      <c r="CE4723" s="230"/>
      <c r="CF4723" s="230"/>
      <c r="CG4723" s="230"/>
      <c r="CH4723" s="230"/>
      <c r="CI4723" s="230"/>
      <c r="CJ4723" s="230"/>
    </row>
    <row r="4724" spans="1:88" ht="14.25" customHeight="1">
      <c r="A4724" s="413"/>
      <c r="B4724" s="230"/>
      <c r="C4724" s="231"/>
      <c r="D4724" s="224"/>
      <c r="E4724" s="224"/>
      <c r="F4724" s="224"/>
      <c r="G4724" s="224"/>
      <c r="H4724" s="224"/>
      <c r="I4724" s="232"/>
      <c r="J4724" s="224"/>
      <c r="K4724" s="224"/>
      <c r="L4724" s="224"/>
      <c r="M4724" s="233"/>
      <c r="N4724" s="224"/>
      <c r="P4724" s="224"/>
      <c r="Q4724" s="225"/>
      <c r="R4724" s="154"/>
      <c r="S4724" s="154"/>
      <c r="T4724" s="154"/>
      <c r="U4724" s="236"/>
      <c r="V4724" s="225"/>
      <c r="W4724" s="246"/>
      <c r="X4724" s="230"/>
      <c r="Y4724" s="257"/>
      <c r="Z4724" s="249"/>
      <c r="AA4724" s="249"/>
      <c r="AB4724" s="230"/>
      <c r="AC4724" s="230"/>
      <c r="AD4724" s="230"/>
      <c r="AE4724" s="251"/>
      <c r="AF4724" s="246"/>
      <c r="AG4724" s="236"/>
      <c r="AH4724" s="253"/>
      <c r="AI4724" s="230"/>
      <c r="AJ4724" s="230"/>
      <c r="AK4724" s="230"/>
      <c r="AL4724" s="230"/>
      <c r="AM4724" s="230"/>
      <c r="AN4724" s="230"/>
      <c r="AO4724" s="230"/>
      <c r="AP4724" s="230"/>
      <c r="AQ4724" s="230"/>
      <c r="AR4724" s="249"/>
      <c r="AS4724" s="230"/>
      <c r="AT4724" s="230"/>
      <c r="AU4724" s="230"/>
      <c r="AV4724" s="230"/>
      <c r="AW4724" s="230"/>
      <c r="AX4724" s="230"/>
      <c r="AY4724" s="230"/>
      <c r="AZ4724" s="230"/>
      <c r="BA4724" s="230"/>
      <c r="BB4724" s="230"/>
      <c r="BC4724" s="230"/>
      <c r="BD4724" s="230"/>
      <c r="BE4724" s="230"/>
      <c r="BF4724" s="230"/>
      <c r="BG4724" s="230"/>
      <c r="BH4724" s="230"/>
      <c r="BI4724" s="230"/>
      <c r="BJ4724" s="230"/>
      <c r="BK4724" s="230"/>
      <c r="BL4724" s="230"/>
      <c r="BM4724" s="230"/>
      <c r="BN4724" s="230"/>
      <c r="BO4724" s="230"/>
      <c r="BP4724" s="230"/>
      <c r="BQ4724" s="230"/>
      <c r="BR4724" s="230"/>
      <c r="BS4724" s="230"/>
      <c r="BT4724" s="230"/>
      <c r="BU4724" s="230"/>
      <c r="BV4724" s="230"/>
      <c r="BW4724" s="230"/>
      <c r="BX4724" s="230"/>
      <c r="BY4724" s="230"/>
      <c r="BZ4724" s="230"/>
      <c r="CA4724" s="230"/>
      <c r="CB4724" s="230"/>
      <c r="CC4724" s="230"/>
      <c r="CD4724" s="230"/>
      <c r="CE4724" s="230"/>
      <c r="CF4724" s="230"/>
      <c r="CG4724" s="230"/>
      <c r="CH4724" s="230"/>
      <c r="CI4724" s="230"/>
      <c r="CJ4724" s="230"/>
    </row>
    <row r="4725" spans="1:88" ht="14.25" customHeight="1">
      <c r="A4725" s="413"/>
      <c r="B4725" s="230"/>
      <c r="C4725" s="231"/>
      <c r="D4725" s="224"/>
      <c r="E4725" s="224"/>
      <c r="F4725" s="224"/>
      <c r="G4725" s="224"/>
      <c r="H4725" s="224"/>
      <c r="I4725" s="232"/>
      <c r="J4725" s="224"/>
      <c r="K4725" s="224"/>
      <c r="L4725" s="224"/>
      <c r="M4725" s="233"/>
      <c r="N4725" s="224"/>
      <c r="P4725" s="224"/>
      <c r="Q4725" s="225"/>
      <c r="R4725" s="154"/>
      <c r="S4725" s="154"/>
      <c r="T4725" s="154"/>
      <c r="U4725" s="236"/>
      <c r="V4725" s="225"/>
      <c r="W4725" s="246"/>
      <c r="X4725" s="230"/>
      <c r="Y4725" s="257"/>
      <c r="Z4725" s="249"/>
      <c r="AA4725" s="249"/>
      <c r="AB4725" s="230"/>
      <c r="AC4725" s="230"/>
      <c r="AD4725" s="230"/>
      <c r="AE4725" s="251"/>
      <c r="AF4725" s="246"/>
      <c r="AG4725" s="236"/>
      <c r="AH4725" s="253"/>
      <c r="AI4725" s="230"/>
      <c r="AJ4725" s="230"/>
      <c r="AK4725" s="230"/>
      <c r="AL4725" s="230"/>
      <c r="AM4725" s="230"/>
      <c r="AN4725" s="230"/>
      <c r="AO4725" s="230"/>
      <c r="AP4725" s="230"/>
      <c r="AQ4725" s="230"/>
      <c r="AR4725" s="249"/>
      <c r="AS4725" s="230"/>
      <c r="AT4725" s="230"/>
      <c r="AU4725" s="230"/>
      <c r="AV4725" s="230"/>
      <c r="AW4725" s="230"/>
      <c r="AX4725" s="230"/>
      <c r="AY4725" s="230"/>
      <c r="AZ4725" s="230"/>
      <c r="BA4725" s="230"/>
      <c r="BB4725" s="230"/>
      <c r="BC4725" s="230"/>
      <c r="BD4725" s="230"/>
      <c r="BE4725" s="230"/>
      <c r="BF4725" s="230"/>
      <c r="BG4725" s="230"/>
      <c r="BH4725" s="230"/>
      <c r="BI4725" s="230"/>
      <c r="BJ4725" s="230"/>
      <c r="BK4725" s="230"/>
      <c r="BL4725" s="230"/>
      <c r="BM4725" s="230"/>
      <c r="BN4725" s="230"/>
      <c r="BO4725" s="230"/>
      <c r="BP4725" s="230"/>
      <c r="BQ4725" s="230"/>
      <c r="BR4725" s="230"/>
      <c r="BS4725" s="230"/>
      <c r="BT4725" s="230"/>
      <c r="BU4725" s="230"/>
      <c r="BV4725" s="230"/>
      <c r="BW4725" s="230"/>
      <c r="BX4725" s="230"/>
      <c r="BY4725" s="230"/>
      <c r="BZ4725" s="230"/>
      <c r="CA4725" s="230"/>
      <c r="CB4725" s="230"/>
      <c r="CC4725" s="230"/>
      <c r="CD4725" s="230"/>
      <c r="CE4725" s="230"/>
      <c r="CF4725" s="230"/>
      <c r="CG4725" s="230"/>
      <c r="CH4725" s="230"/>
      <c r="CI4725" s="230"/>
      <c r="CJ4725" s="230"/>
    </row>
    <row r="4726" spans="1:88" ht="14.25" customHeight="1">
      <c r="A4726" s="413"/>
      <c r="B4726" s="230"/>
      <c r="C4726" s="231"/>
      <c r="D4726" s="224"/>
      <c r="E4726" s="224"/>
      <c r="F4726" s="224"/>
      <c r="G4726" s="224"/>
      <c r="H4726" s="224"/>
      <c r="I4726" s="232"/>
      <c r="J4726" s="224"/>
      <c r="K4726" s="224"/>
      <c r="L4726" s="224"/>
      <c r="M4726" s="233"/>
      <c r="N4726" s="224"/>
      <c r="P4726" s="224"/>
      <c r="Q4726" s="225"/>
      <c r="R4726" s="154"/>
      <c r="S4726" s="154"/>
      <c r="T4726" s="154"/>
      <c r="U4726" s="236"/>
      <c r="V4726" s="225"/>
      <c r="W4726" s="246"/>
      <c r="X4726" s="230"/>
      <c r="Y4726" s="257"/>
      <c r="Z4726" s="249"/>
      <c r="AA4726" s="249"/>
      <c r="AB4726" s="230"/>
      <c r="AC4726" s="230"/>
      <c r="AD4726" s="230"/>
      <c r="AE4726" s="251"/>
      <c r="AF4726" s="246"/>
      <c r="AG4726" s="236"/>
      <c r="AH4726" s="253"/>
      <c r="AI4726" s="230"/>
      <c r="AJ4726" s="230"/>
      <c r="AK4726" s="230"/>
      <c r="AL4726" s="230"/>
      <c r="AM4726" s="230"/>
      <c r="AN4726" s="230"/>
      <c r="AO4726" s="230"/>
      <c r="AP4726" s="230"/>
      <c r="AQ4726" s="230"/>
      <c r="AR4726" s="249"/>
      <c r="AS4726" s="230"/>
      <c r="AT4726" s="230"/>
      <c r="AU4726" s="230"/>
      <c r="AV4726" s="230"/>
      <c r="AW4726" s="230"/>
      <c r="AX4726" s="230"/>
      <c r="AY4726" s="230"/>
      <c r="AZ4726" s="230"/>
      <c r="BA4726" s="230"/>
      <c r="BB4726" s="230"/>
      <c r="BC4726" s="230"/>
      <c r="BD4726" s="230"/>
      <c r="BE4726" s="230"/>
      <c r="BF4726" s="230"/>
      <c r="BG4726" s="230"/>
      <c r="BH4726" s="230"/>
      <c r="BI4726" s="230"/>
      <c r="BJ4726" s="230"/>
      <c r="BK4726" s="230"/>
      <c r="BL4726" s="230"/>
      <c r="BM4726" s="230"/>
      <c r="BN4726" s="230"/>
      <c r="BO4726" s="230"/>
      <c r="BP4726" s="230"/>
      <c r="BQ4726" s="230"/>
      <c r="BR4726" s="230"/>
      <c r="BS4726" s="230"/>
      <c r="BT4726" s="230"/>
      <c r="BU4726" s="230"/>
      <c r="BV4726" s="230"/>
      <c r="BW4726" s="230"/>
      <c r="BX4726" s="230"/>
      <c r="BY4726" s="230"/>
      <c r="BZ4726" s="230"/>
      <c r="CA4726" s="230"/>
      <c r="CB4726" s="230"/>
      <c r="CC4726" s="230"/>
      <c r="CD4726" s="230"/>
      <c r="CE4726" s="230"/>
      <c r="CF4726" s="230"/>
      <c r="CG4726" s="230"/>
      <c r="CH4726" s="230"/>
      <c r="CI4726" s="230"/>
      <c r="CJ4726" s="230"/>
    </row>
    <row r="4727" spans="1:88" ht="14.25" customHeight="1">
      <c r="A4727" s="413"/>
      <c r="B4727" s="230"/>
      <c r="C4727" s="231"/>
      <c r="D4727" s="224"/>
      <c r="E4727" s="224"/>
      <c r="F4727" s="224"/>
      <c r="G4727" s="224"/>
      <c r="H4727" s="224"/>
      <c r="I4727" s="232"/>
      <c r="J4727" s="224"/>
      <c r="K4727" s="224"/>
      <c r="L4727" s="224"/>
      <c r="M4727" s="233"/>
      <c r="N4727" s="224"/>
      <c r="P4727" s="224"/>
      <c r="Q4727" s="225"/>
      <c r="R4727" s="154"/>
      <c r="S4727" s="154"/>
      <c r="T4727" s="154"/>
      <c r="U4727" s="236"/>
      <c r="V4727" s="225"/>
      <c r="W4727" s="246"/>
      <c r="X4727" s="230"/>
      <c r="Y4727" s="257"/>
      <c r="Z4727" s="249"/>
      <c r="AA4727" s="249"/>
      <c r="AB4727" s="230"/>
      <c r="AC4727" s="230"/>
      <c r="AD4727" s="230"/>
      <c r="AE4727" s="251"/>
      <c r="AF4727" s="246"/>
      <c r="AG4727" s="236"/>
      <c r="AH4727" s="253"/>
      <c r="AI4727" s="230"/>
      <c r="AJ4727" s="230"/>
      <c r="AK4727" s="230"/>
      <c r="AL4727" s="230"/>
      <c r="AM4727" s="230"/>
      <c r="AN4727" s="230"/>
      <c r="AO4727" s="230"/>
      <c r="AP4727" s="230"/>
      <c r="AQ4727" s="230"/>
      <c r="AR4727" s="249"/>
      <c r="AS4727" s="230"/>
      <c r="AT4727" s="230"/>
      <c r="AU4727" s="230"/>
      <c r="AV4727" s="230"/>
      <c r="AW4727" s="230"/>
      <c r="AX4727" s="230"/>
      <c r="AY4727" s="230"/>
      <c r="AZ4727" s="230"/>
      <c r="BA4727" s="230"/>
      <c r="BB4727" s="230"/>
      <c r="BC4727" s="230"/>
      <c r="BD4727" s="230"/>
      <c r="BE4727" s="230"/>
      <c r="BF4727" s="230"/>
      <c r="BG4727" s="230"/>
      <c r="BH4727" s="230"/>
      <c r="BI4727" s="230"/>
      <c r="BJ4727" s="230"/>
      <c r="BK4727" s="230"/>
      <c r="BL4727" s="230"/>
      <c r="BM4727" s="230"/>
      <c r="BN4727" s="230"/>
      <c r="BO4727" s="230"/>
      <c r="BP4727" s="230"/>
      <c r="BQ4727" s="230"/>
      <c r="BR4727" s="230"/>
      <c r="BS4727" s="230"/>
      <c r="BT4727" s="230"/>
      <c r="BU4727" s="230"/>
      <c r="BV4727" s="230"/>
      <c r="BW4727" s="230"/>
      <c r="BX4727" s="230"/>
      <c r="BY4727" s="230"/>
      <c r="BZ4727" s="230"/>
      <c r="CA4727" s="230"/>
      <c r="CB4727" s="230"/>
      <c r="CC4727" s="230"/>
      <c r="CD4727" s="230"/>
      <c r="CE4727" s="230"/>
      <c r="CF4727" s="230"/>
      <c r="CG4727" s="230"/>
      <c r="CH4727" s="230"/>
      <c r="CI4727" s="230"/>
      <c r="CJ4727" s="230"/>
    </row>
    <row r="4728" spans="1:88" ht="14.25" customHeight="1">
      <c r="A4728" s="413"/>
      <c r="B4728" s="230"/>
      <c r="C4728" s="231"/>
      <c r="D4728" s="224"/>
      <c r="E4728" s="224"/>
      <c r="F4728" s="224"/>
      <c r="G4728" s="224"/>
      <c r="H4728" s="224"/>
      <c r="I4728" s="232"/>
      <c r="J4728" s="224"/>
      <c r="K4728" s="224"/>
      <c r="L4728" s="224"/>
      <c r="M4728" s="233"/>
      <c r="N4728" s="224"/>
      <c r="P4728" s="224"/>
      <c r="Q4728" s="225"/>
      <c r="R4728" s="154"/>
      <c r="S4728" s="154"/>
      <c r="T4728" s="154"/>
      <c r="U4728" s="236"/>
      <c r="V4728" s="225"/>
      <c r="W4728" s="246"/>
      <c r="X4728" s="230"/>
      <c r="Y4728" s="257"/>
      <c r="Z4728" s="249"/>
      <c r="AA4728" s="249"/>
      <c r="AB4728" s="230"/>
      <c r="AC4728" s="230"/>
      <c r="AD4728" s="230"/>
      <c r="AE4728" s="251"/>
      <c r="AF4728" s="246"/>
      <c r="AG4728" s="236"/>
      <c r="AH4728" s="253"/>
      <c r="AI4728" s="230"/>
      <c r="AJ4728" s="230"/>
      <c r="AK4728" s="230"/>
      <c r="AL4728" s="230"/>
      <c r="AM4728" s="230"/>
      <c r="AN4728" s="230"/>
      <c r="AO4728" s="230"/>
      <c r="AP4728" s="230"/>
      <c r="AQ4728" s="230"/>
      <c r="AR4728" s="249"/>
      <c r="AS4728" s="230"/>
      <c r="AT4728" s="230"/>
      <c r="AU4728" s="230"/>
      <c r="AV4728" s="230"/>
      <c r="AW4728" s="230"/>
      <c r="AX4728" s="230"/>
      <c r="AY4728" s="230"/>
      <c r="AZ4728" s="230"/>
      <c r="BA4728" s="230"/>
      <c r="BB4728" s="230"/>
      <c r="BC4728" s="230"/>
      <c r="BD4728" s="230"/>
      <c r="BE4728" s="230"/>
      <c r="BF4728" s="230"/>
      <c r="BG4728" s="230"/>
      <c r="BH4728" s="230"/>
      <c r="BI4728" s="230"/>
      <c r="BJ4728" s="230"/>
      <c r="BK4728" s="230"/>
      <c r="BL4728" s="230"/>
      <c r="BM4728" s="230"/>
      <c r="BN4728" s="230"/>
      <c r="BO4728" s="230"/>
      <c r="BP4728" s="230"/>
      <c r="BQ4728" s="230"/>
      <c r="BR4728" s="230"/>
      <c r="BS4728" s="230"/>
      <c r="BT4728" s="230"/>
      <c r="BU4728" s="230"/>
      <c r="BV4728" s="230"/>
      <c r="BW4728" s="230"/>
      <c r="BX4728" s="230"/>
      <c r="BY4728" s="230"/>
      <c r="BZ4728" s="230"/>
      <c r="CA4728" s="230"/>
      <c r="CB4728" s="230"/>
      <c r="CC4728" s="230"/>
      <c r="CD4728" s="230"/>
      <c r="CE4728" s="230"/>
      <c r="CF4728" s="230"/>
      <c r="CG4728" s="230"/>
      <c r="CH4728" s="230"/>
      <c r="CI4728" s="230"/>
      <c r="CJ4728" s="230"/>
    </row>
    <row r="4729" spans="1:88" ht="14.25" customHeight="1">
      <c r="A4729" s="413"/>
      <c r="B4729" s="230"/>
      <c r="C4729" s="231"/>
      <c r="D4729" s="224"/>
      <c r="E4729" s="224"/>
      <c r="F4729" s="224"/>
      <c r="G4729" s="224"/>
      <c r="H4729" s="224"/>
      <c r="I4729" s="232"/>
      <c r="J4729" s="224"/>
      <c r="K4729" s="224"/>
      <c r="L4729" s="224"/>
      <c r="M4729" s="233"/>
      <c r="N4729" s="224"/>
      <c r="P4729" s="224"/>
      <c r="Q4729" s="225"/>
      <c r="R4729" s="154"/>
      <c r="S4729" s="154"/>
      <c r="T4729" s="154"/>
      <c r="U4729" s="236"/>
      <c r="V4729" s="225"/>
      <c r="W4729" s="246"/>
      <c r="X4729" s="230"/>
      <c r="Y4729" s="257"/>
      <c r="Z4729" s="249"/>
      <c r="AA4729" s="249"/>
      <c r="AB4729" s="230"/>
      <c r="AC4729" s="230"/>
      <c r="AD4729" s="230"/>
      <c r="AE4729" s="251"/>
      <c r="AF4729" s="246"/>
      <c r="AG4729" s="236"/>
      <c r="AH4729" s="253"/>
      <c r="AI4729" s="230"/>
      <c r="AJ4729" s="230"/>
      <c r="AK4729" s="230"/>
      <c r="AL4729" s="230"/>
      <c r="AM4729" s="230"/>
      <c r="AN4729" s="230"/>
      <c r="AO4729" s="230"/>
      <c r="AP4729" s="230"/>
      <c r="AQ4729" s="230"/>
      <c r="AR4729" s="249"/>
      <c r="AS4729" s="230"/>
      <c r="AT4729" s="230"/>
      <c r="AU4729" s="230"/>
      <c r="AV4729" s="230"/>
      <c r="AW4729" s="230"/>
      <c r="AX4729" s="230"/>
      <c r="AY4729" s="230"/>
      <c r="AZ4729" s="230"/>
      <c r="BA4729" s="230"/>
      <c r="BB4729" s="230"/>
      <c r="BC4729" s="230"/>
      <c r="BD4729" s="230"/>
      <c r="BE4729" s="230"/>
      <c r="BF4729" s="230"/>
      <c r="BG4729" s="230"/>
      <c r="BH4729" s="230"/>
      <c r="BI4729" s="230"/>
      <c r="BJ4729" s="230"/>
      <c r="BK4729" s="230"/>
      <c r="BL4729" s="230"/>
      <c r="BM4729" s="230"/>
      <c r="BN4729" s="230"/>
      <c r="BO4729" s="230"/>
      <c r="BP4729" s="230"/>
      <c r="BQ4729" s="230"/>
      <c r="BR4729" s="230"/>
      <c r="BS4729" s="230"/>
      <c r="BT4729" s="230"/>
      <c r="BU4729" s="230"/>
      <c r="BV4729" s="230"/>
      <c r="BW4729" s="230"/>
      <c r="BX4729" s="230"/>
      <c r="BY4729" s="230"/>
      <c r="BZ4729" s="230"/>
      <c r="CA4729" s="230"/>
      <c r="CB4729" s="230"/>
      <c r="CC4729" s="230"/>
      <c r="CD4729" s="230"/>
      <c r="CE4729" s="230"/>
      <c r="CF4729" s="230"/>
      <c r="CG4729" s="230"/>
      <c r="CH4729" s="230"/>
      <c r="CI4729" s="230"/>
      <c r="CJ4729" s="230"/>
    </row>
    <row r="4730" spans="1:88" ht="14.25" customHeight="1">
      <c r="A4730" s="413"/>
      <c r="B4730" s="230"/>
      <c r="C4730" s="231"/>
      <c r="D4730" s="224"/>
      <c r="E4730" s="224"/>
      <c r="F4730" s="224"/>
      <c r="G4730" s="224"/>
      <c r="H4730" s="224"/>
      <c r="I4730" s="232"/>
      <c r="J4730" s="224"/>
      <c r="K4730" s="224"/>
      <c r="L4730" s="224"/>
      <c r="M4730" s="233"/>
      <c r="N4730" s="224"/>
      <c r="P4730" s="224"/>
      <c r="Q4730" s="225"/>
      <c r="R4730" s="154"/>
      <c r="S4730" s="154"/>
      <c r="T4730" s="154"/>
      <c r="U4730" s="236"/>
      <c r="V4730" s="225"/>
      <c r="W4730" s="246"/>
      <c r="X4730" s="230"/>
      <c r="Y4730" s="257"/>
      <c r="Z4730" s="249"/>
      <c r="AA4730" s="249"/>
      <c r="AB4730" s="230"/>
      <c r="AC4730" s="230"/>
      <c r="AD4730" s="230"/>
      <c r="AE4730" s="251"/>
      <c r="AF4730" s="246"/>
      <c r="AG4730" s="236"/>
      <c r="AH4730" s="253"/>
      <c r="AI4730" s="230"/>
      <c r="AJ4730" s="230"/>
      <c r="AK4730" s="230"/>
      <c r="AL4730" s="230"/>
      <c r="AM4730" s="230"/>
      <c r="AN4730" s="230"/>
      <c r="AO4730" s="230"/>
      <c r="AP4730" s="230"/>
      <c r="AQ4730" s="230"/>
      <c r="AR4730" s="249"/>
      <c r="AS4730" s="230"/>
      <c r="AT4730" s="230"/>
      <c r="AU4730" s="230"/>
      <c r="AV4730" s="230"/>
      <c r="AW4730" s="230"/>
      <c r="AX4730" s="230"/>
      <c r="AY4730" s="230"/>
      <c r="AZ4730" s="230"/>
      <c r="BA4730" s="230"/>
      <c r="BB4730" s="230"/>
      <c r="BC4730" s="230"/>
      <c r="BD4730" s="230"/>
      <c r="BE4730" s="230"/>
      <c r="BF4730" s="230"/>
      <c r="BG4730" s="230"/>
      <c r="BH4730" s="230"/>
      <c r="BI4730" s="230"/>
      <c r="BJ4730" s="230"/>
      <c r="BK4730" s="230"/>
      <c r="BL4730" s="230"/>
      <c r="BM4730" s="230"/>
      <c r="BN4730" s="230"/>
      <c r="BO4730" s="230"/>
      <c r="BP4730" s="230"/>
      <c r="BQ4730" s="230"/>
      <c r="BR4730" s="230"/>
      <c r="BS4730" s="230"/>
      <c r="BT4730" s="230"/>
      <c r="BU4730" s="230"/>
      <c r="BV4730" s="230"/>
      <c r="BW4730" s="230"/>
      <c r="BX4730" s="230"/>
      <c r="BY4730" s="230"/>
      <c r="BZ4730" s="230"/>
      <c r="CA4730" s="230"/>
      <c r="CB4730" s="230"/>
      <c r="CC4730" s="230"/>
      <c r="CD4730" s="230"/>
      <c r="CE4730" s="230"/>
      <c r="CF4730" s="230"/>
      <c r="CG4730" s="230"/>
      <c r="CH4730" s="230"/>
      <c r="CI4730" s="230"/>
      <c r="CJ4730" s="230"/>
    </row>
    <row r="4731" spans="1:88" ht="14.25" customHeight="1">
      <c r="A4731" s="413"/>
      <c r="B4731" s="230"/>
      <c r="C4731" s="231"/>
      <c r="D4731" s="224"/>
      <c r="E4731" s="224"/>
      <c r="F4731" s="224"/>
      <c r="G4731" s="224"/>
      <c r="H4731" s="224"/>
      <c r="I4731" s="232"/>
      <c r="J4731" s="224"/>
      <c r="K4731" s="224"/>
      <c r="L4731" s="224"/>
      <c r="M4731" s="233"/>
      <c r="N4731" s="224"/>
      <c r="P4731" s="224"/>
      <c r="Q4731" s="225"/>
      <c r="R4731" s="154"/>
      <c r="S4731" s="154"/>
      <c r="T4731" s="154"/>
      <c r="U4731" s="236"/>
      <c r="V4731" s="225"/>
      <c r="W4731" s="246"/>
      <c r="X4731" s="230"/>
      <c r="Y4731" s="257"/>
      <c r="Z4731" s="249"/>
      <c r="AA4731" s="249"/>
      <c r="AB4731" s="230"/>
      <c r="AC4731" s="230"/>
      <c r="AD4731" s="230"/>
      <c r="AE4731" s="251"/>
      <c r="AF4731" s="246"/>
      <c r="AG4731" s="236"/>
      <c r="AH4731" s="253"/>
      <c r="AI4731" s="230"/>
      <c r="AJ4731" s="230"/>
      <c r="AK4731" s="230"/>
      <c r="AL4731" s="230"/>
      <c r="AM4731" s="230"/>
      <c r="AN4731" s="230"/>
      <c r="AO4731" s="230"/>
      <c r="AP4731" s="230"/>
      <c r="AQ4731" s="230"/>
      <c r="AR4731" s="249"/>
      <c r="AS4731" s="230"/>
      <c r="AT4731" s="230"/>
      <c r="AU4731" s="230"/>
      <c r="AV4731" s="230"/>
      <c r="AW4731" s="230"/>
      <c r="AX4731" s="230"/>
      <c r="AY4731" s="230"/>
      <c r="AZ4731" s="230"/>
      <c r="BA4731" s="230"/>
      <c r="BB4731" s="230"/>
      <c r="BC4731" s="230"/>
      <c r="BD4731" s="230"/>
      <c r="BE4731" s="230"/>
      <c r="BF4731" s="230"/>
      <c r="BG4731" s="230"/>
      <c r="BH4731" s="230"/>
      <c r="BI4731" s="230"/>
      <c r="BJ4731" s="230"/>
      <c r="BK4731" s="230"/>
      <c r="BL4731" s="230"/>
      <c r="BM4731" s="230"/>
      <c r="BN4731" s="230"/>
      <c r="BO4731" s="230"/>
      <c r="BP4731" s="230"/>
      <c r="BQ4731" s="230"/>
      <c r="BR4731" s="230"/>
      <c r="BS4731" s="230"/>
      <c r="BT4731" s="230"/>
      <c r="BU4731" s="230"/>
      <c r="BV4731" s="230"/>
      <c r="BW4731" s="230"/>
      <c r="BX4731" s="230"/>
      <c r="BY4731" s="230"/>
      <c r="BZ4731" s="230"/>
      <c r="CA4731" s="230"/>
      <c r="CB4731" s="230"/>
      <c r="CC4731" s="230"/>
      <c r="CD4731" s="230"/>
      <c r="CE4731" s="230"/>
      <c r="CF4731" s="230"/>
      <c r="CG4731" s="230"/>
      <c r="CH4731" s="230"/>
      <c r="CI4731" s="230"/>
      <c r="CJ4731" s="230"/>
    </row>
    <row r="4732" spans="1:88" ht="14.25" customHeight="1">
      <c r="A4732" s="413"/>
      <c r="B4732" s="230"/>
      <c r="C4732" s="231"/>
      <c r="D4732" s="224"/>
      <c r="E4732" s="224"/>
      <c r="F4732" s="224"/>
      <c r="G4732" s="224"/>
      <c r="H4732" s="224"/>
      <c r="I4732" s="232"/>
      <c r="J4732" s="224"/>
      <c r="K4732" s="224"/>
      <c r="L4732" s="224"/>
      <c r="M4732" s="233"/>
      <c r="N4732" s="224"/>
      <c r="P4732" s="224"/>
      <c r="Q4732" s="225"/>
      <c r="R4732" s="154"/>
      <c r="S4732" s="154"/>
      <c r="T4732" s="154"/>
      <c r="U4732" s="236"/>
      <c r="V4732" s="225"/>
      <c r="W4732" s="246"/>
      <c r="X4732" s="230"/>
      <c r="Y4732" s="257"/>
      <c r="Z4732" s="249"/>
      <c r="AA4732" s="249"/>
      <c r="AB4732" s="230"/>
      <c r="AC4732" s="230"/>
      <c r="AD4732" s="230"/>
      <c r="AE4732" s="251"/>
      <c r="AF4732" s="246"/>
      <c r="AG4732" s="236"/>
      <c r="AH4732" s="253"/>
      <c r="AI4732" s="230"/>
      <c r="AJ4732" s="230"/>
      <c r="AK4732" s="230"/>
      <c r="AL4732" s="230"/>
      <c r="AM4732" s="230"/>
      <c r="AN4732" s="230"/>
      <c r="AO4732" s="230"/>
      <c r="AP4732" s="230"/>
      <c r="AQ4732" s="230"/>
      <c r="AR4732" s="249"/>
      <c r="AS4732" s="230"/>
      <c r="AT4732" s="230"/>
      <c r="AU4732" s="230"/>
      <c r="AV4732" s="230"/>
      <c r="AW4732" s="230"/>
      <c r="AX4732" s="230"/>
      <c r="AY4732" s="230"/>
      <c r="AZ4732" s="230"/>
      <c r="BA4732" s="230"/>
      <c r="BB4732" s="230"/>
      <c r="BC4732" s="230"/>
      <c r="BD4732" s="230"/>
      <c r="BE4732" s="230"/>
      <c r="BF4732" s="230"/>
      <c r="BG4732" s="230"/>
      <c r="BH4732" s="230"/>
      <c r="BI4732" s="230"/>
      <c r="BJ4732" s="230"/>
      <c r="BK4732" s="230"/>
      <c r="BL4732" s="230"/>
      <c r="BM4732" s="230"/>
      <c r="BN4732" s="230"/>
      <c r="BO4732" s="230"/>
      <c r="BP4732" s="230"/>
      <c r="BQ4732" s="230"/>
      <c r="BR4732" s="230"/>
      <c r="BS4732" s="230"/>
      <c r="BT4732" s="230"/>
      <c r="BU4732" s="230"/>
      <c r="BV4732" s="230"/>
      <c r="BW4732" s="230"/>
      <c r="BX4732" s="230"/>
      <c r="BY4732" s="230"/>
      <c r="BZ4732" s="230"/>
      <c r="CA4732" s="230"/>
      <c r="CB4732" s="230"/>
      <c r="CC4732" s="230"/>
      <c r="CD4732" s="230"/>
      <c r="CE4732" s="230"/>
      <c r="CF4732" s="230"/>
      <c r="CG4732" s="230"/>
      <c r="CH4732" s="230"/>
      <c r="CI4732" s="230"/>
      <c r="CJ4732" s="230"/>
    </row>
    <row r="4733" spans="1:88" ht="14.25" customHeight="1">
      <c r="A4733" s="413"/>
      <c r="B4733" s="230"/>
      <c r="C4733" s="231"/>
      <c r="D4733" s="224"/>
      <c r="E4733" s="224"/>
      <c r="F4733" s="224"/>
      <c r="G4733" s="224"/>
      <c r="H4733" s="224"/>
      <c r="I4733" s="232"/>
      <c r="J4733" s="224"/>
      <c r="K4733" s="224"/>
      <c r="L4733" s="224"/>
      <c r="M4733" s="233"/>
      <c r="N4733" s="224"/>
      <c r="P4733" s="224"/>
      <c r="Q4733" s="225"/>
      <c r="R4733" s="154"/>
      <c r="S4733" s="154"/>
      <c r="T4733" s="154"/>
      <c r="U4733" s="236"/>
      <c r="V4733" s="225"/>
      <c r="W4733" s="246"/>
      <c r="X4733" s="230"/>
      <c r="Y4733" s="257"/>
      <c r="Z4733" s="249"/>
      <c r="AA4733" s="249"/>
      <c r="AB4733" s="230"/>
      <c r="AC4733" s="230"/>
      <c r="AD4733" s="230"/>
      <c r="AE4733" s="251"/>
      <c r="AF4733" s="246"/>
      <c r="AG4733" s="236"/>
      <c r="AH4733" s="253"/>
      <c r="AI4733" s="230"/>
      <c r="AJ4733" s="230"/>
      <c r="AK4733" s="230"/>
      <c r="AL4733" s="230"/>
      <c r="AM4733" s="230"/>
      <c r="AN4733" s="230"/>
      <c r="AO4733" s="230"/>
      <c r="AP4733" s="230"/>
      <c r="AQ4733" s="230"/>
      <c r="AR4733" s="249"/>
      <c r="AS4733" s="230"/>
      <c r="AT4733" s="230"/>
      <c r="AU4733" s="230"/>
      <c r="AV4733" s="230"/>
      <c r="AW4733" s="230"/>
      <c r="AX4733" s="230"/>
      <c r="AY4733" s="230"/>
      <c r="AZ4733" s="230"/>
      <c r="BA4733" s="230"/>
      <c r="BB4733" s="230"/>
      <c r="BC4733" s="230"/>
      <c r="BD4733" s="230"/>
      <c r="BE4733" s="230"/>
      <c r="BF4733" s="230"/>
      <c r="BG4733" s="230"/>
      <c r="BH4733" s="230"/>
      <c r="BI4733" s="230"/>
      <c r="BJ4733" s="230"/>
      <c r="BK4733" s="230"/>
      <c r="BL4733" s="230"/>
      <c r="BM4733" s="230"/>
      <c r="BN4733" s="230"/>
      <c r="BO4733" s="230"/>
      <c r="BP4733" s="230"/>
      <c r="BQ4733" s="230"/>
      <c r="BR4733" s="230"/>
      <c r="BS4733" s="230"/>
      <c r="BT4733" s="230"/>
      <c r="BU4733" s="230"/>
      <c r="BV4733" s="230"/>
      <c r="BW4733" s="230"/>
      <c r="BX4733" s="230"/>
      <c r="BY4733" s="230"/>
      <c r="BZ4733" s="230"/>
      <c r="CA4733" s="230"/>
      <c r="CB4733" s="230"/>
      <c r="CC4733" s="230"/>
      <c r="CD4733" s="230"/>
      <c r="CE4733" s="230"/>
      <c r="CF4733" s="230"/>
      <c r="CG4733" s="230"/>
      <c r="CH4733" s="230"/>
      <c r="CI4733" s="230"/>
      <c r="CJ4733" s="230"/>
    </row>
    <row r="4734" spans="1:88" ht="14.25" customHeight="1">
      <c r="A4734" s="413"/>
      <c r="B4734" s="230"/>
      <c r="C4734" s="231"/>
      <c r="D4734" s="224"/>
      <c r="E4734" s="224"/>
      <c r="F4734" s="224"/>
      <c r="G4734" s="224"/>
      <c r="H4734" s="224"/>
      <c r="I4734" s="232"/>
      <c r="J4734" s="224"/>
      <c r="K4734" s="224"/>
      <c r="L4734" s="224"/>
      <c r="M4734" s="233"/>
      <c r="N4734" s="224"/>
      <c r="P4734" s="224"/>
      <c r="Q4734" s="225"/>
      <c r="R4734" s="154"/>
      <c r="S4734" s="154"/>
      <c r="T4734" s="154"/>
      <c r="U4734" s="236"/>
      <c r="V4734" s="225"/>
      <c r="W4734" s="246"/>
      <c r="X4734" s="230"/>
      <c r="Y4734" s="257"/>
      <c r="Z4734" s="249"/>
      <c r="AA4734" s="249"/>
      <c r="AB4734" s="230"/>
      <c r="AC4734" s="230"/>
      <c r="AD4734" s="230"/>
      <c r="AE4734" s="251"/>
      <c r="AF4734" s="246"/>
      <c r="AG4734" s="236"/>
      <c r="AH4734" s="253"/>
      <c r="AI4734" s="230"/>
      <c r="AJ4734" s="230"/>
      <c r="AK4734" s="230"/>
      <c r="AL4734" s="230"/>
      <c r="AM4734" s="230"/>
      <c r="AN4734" s="230"/>
      <c r="AO4734" s="230"/>
      <c r="AP4734" s="230"/>
      <c r="AQ4734" s="230"/>
      <c r="AR4734" s="249"/>
      <c r="AS4734" s="230"/>
      <c r="AT4734" s="230"/>
      <c r="AU4734" s="230"/>
      <c r="AV4734" s="230"/>
      <c r="AW4734" s="230"/>
      <c r="AX4734" s="230"/>
      <c r="AY4734" s="230"/>
      <c r="AZ4734" s="230"/>
      <c r="BA4734" s="230"/>
      <c r="BB4734" s="230"/>
      <c r="BC4734" s="230"/>
      <c r="BD4734" s="230"/>
      <c r="BE4734" s="230"/>
      <c r="BF4734" s="230"/>
      <c r="BG4734" s="230"/>
      <c r="BH4734" s="230"/>
      <c r="BI4734" s="230"/>
      <c r="BJ4734" s="230"/>
      <c r="BK4734" s="230"/>
      <c r="BL4734" s="230"/>
      <c r="BM4734" s="230"/>
      <c r="BN4734" s="230"/>
      <c r="BO4734" s="230"/>
      <c r="BP4734" s="230"/>
      <c r="BQ4734" s="230"/>
      <c r="BR4734" s="230"/>
      <c r="BS4734" s="230"/>
      <c r="BT4734" s="230"/>
      <c r="BU4734" s="230"/>
      <c r="BV4734" s="230"/>
      <c r="BW4734" s="230"/>
      <c r="BX4734" s="230"/>
      <c r="BY4734" s="230"/>
      <c r="BZ4734" s="230"/>
      <c r="CA4734" s="230"/>
      <c r="CB4734" s="230"/>
      <c r="CC4734" s="230"/>
      <c r="CD4734" s="230"/>
      <c r="CE4734" s="230"/>
      <c r="CF4734" s="230"/>
      <c r="CG4734" s="230"/>
      <c r="CH4734" s="230"/>
      <c r="CI4734" s="230"/>
      <c r="CJ4734" s="230"/>
    </row>
    <row r="4735" spans="1:88" ht="14.25" customHeight="1">
      <c r="A4735" s="413"/>
      <c r="B4735" s="230"/>
      <c r="C4735" s="231"/>
      <c r="D4735" s="224"/>
      <c r="E4735" s="224"/>
      <c r="F4735" s="224"/>
      <c r="G4735" s="224"/>
      <c r="H4735" s="224"/>
      <c r="I4735" s="232"/>
      <c r="J4735" s="224"/>
      <c r="K4735" s="224"/>
      <c r="L4735" s="224"/>
      <c r="M4735" s="233"/>
      <c r="N4735" s="224"/>
      <c r="P4735" s="224"/>
      <c r="Q4735" s="225"/>
      <c r="R4735" s="154"/>
      <c r="S4735" s="154"/>
      <c r="T4735" s="154"/>
      <c r="U4735" s="236"/>
      <c r="V4735" s="225"/>
      <c r="W4735" s="246"/>
      <c r="X4735" s="230"/>
      <c r="Y4735" s="257"/>
      <c r="Z4735" s="249"/>
      <c r="AA4735" s="249"/>
      <c r="AB4735" s="230"/>
      <c r="AC4735" s="230"/>
      <c r="AD4735" s="230"/>
      <c r="AE4735" s="251"/>
      <c r="AF4735" s="246"/>
      <c r="AG4735" s="236"/>
      <c r="AH4735" s="253"/>
      <c r="AI4735" s="230"/>
      <c r="AJ4735" s="230"/>
      <c r="AK4735" s="230"/>
      <c r="AL4735" s="230"/>
      <c r="AM4735" s="230"/>
      <c r="AN4735" s="230"/>
      <c r="AO4735" s="230"/>
      <c r="AP4735" s="230"/>
      <c r="AQ4735" s="230"/>
      <c r="AR4735" s="249"/>
      <c r="AS4735" s="230"/>
      <c r="AT4735" s="230"/>
      <c r="AU4735" s="230"/>
      <c r="AV4735" s="230"/>
      <c r="AW4735" s="230"/>
      <c r="AX4735" s="230"/>
      <c r="AY4735" s="230"/>
      <c r="AZ4735" s="230"/>
      <c r="BA4735" s="230"/>
      <c r="BB4735" s="230"/>
      <c r="BC4735" s="230"/>
      <c r="BD4735" s="230"/>
      <c r="BE4735" s="230"/>
      <c r="BF4735" s="230"/>
      <c r="BG4735" s="230"/>
      <c r="BH4735" s="230"/>
      <c r="BI4735" s="230"/>
      <c r="BJ4735" s="230"/>
      <c r="BK4735" s="230"/>
      <c r="BL4735" s="230"/>
      <c r="BM4735" s="230"/>
      <c r="BN4735" s="230"/>
      <c r="BO4735" s="230"/>
      <c r="BP4735" s="230"/>
      <c r="BQ4735" s="230"/>
      <c r="BR4735" s="230"/>
      <c r="BS4735" s="230"/>
      <c r="BT4735" s="230"/>
      <c r="BU4735" s="230"/>
      <c r="BV4735" s="230"/>
      <c r="BW4735" s="230"/>
      <c r="BX4735" s="230"/>
      <c r="BY4735" s="230"/>
      <c r="BZ4735" s="230"/>
      <c r="CA4735" s="230"/>
      <c r="CB4735" s="230"/>
      <c r="CC4735" s="230"/>
      <c r="CD4735" s="230"/>
      <c r="CE4735" s="230"/>
      <c r="CF4735" s="230"/>
      <c r="CG4735" s="230"/>
      <c r="CH4735" s="230"/>
      <c r="CI4735" s="230"/>
      <c r="CJ4735" s="230"/>
    </row>
    <row r="4736" spans="1:88" ht="14.25" customHeight="1">
      <c r="A4736" s="413"/>
      <c r="B4736" s="230"/>
      <c r="C4736" s="231"/>
      <c r="D4736" s="224"/>
      <c r="E4736" s="224"/>
      <c r="F4736" s="224"/>
      <c r="G4736" s="224"/>
      <c r="H4736" s="224"/>
      <c r="I4736" s="232"/>
      <c r="J4736" s="224"/>
      <c r="K4736" s="224"/>
      <c r="L4736" s="224"/>
      <c r="M4736" s="233"/>
      <c r="N4736" s="224"/>
      <c r="P4736" s="224"/>
      <c r="Q4736" s="225"/>
      <c r="R4736" s="154"/>
      <c r="S4736" s="154"/>
      <c r="T4736" s="154"/>
      <c r="U4736" s="236"/>
      <c r="V4736" s="225"/>
      <c r="W4736" s="246"/>
      <c r="X4736" s="230"/>
      <c r="Y4736" s="257"/>
      <c r="Z4736" s="249"/>
      <c r="AA4736" s="249"/>
      <c r="AB4736" s="230"/>
      <c r="AC4736" s="230"/>
      <c r="AD4736" s="230"/>
      <c r="AE4736" s="251"/>
      <c r="AF4736" s="246"/>
      <c r="AG4736" s="236"/>
      <c r="AH4736" s="253"/>
      <c r="AI4736" s="230"/>
      <c r="AJ4736" s="230"/>
      <c r="AK4736" s="230"/>
      <c r="AL4736" s="230"/>
      <c r="AM4736" s="230"/>
      <c r="AN4736" s="230"/>
      <c r="AO4736" s="230"/>
      <c r="AP4736" s="230"/>
      <c r="AQ4736" s="230"/>
      <c r="AR4736" s="249"/>
      <c r="AS4736" s="230"/>
      <c r="AT4736" s="230"/>
      <c r="AU4736" s="230"/>
      <c r="AV4736" s="230"/>
      <c r="AW4736" s="230"/>
      <c r="AX4736" s="230"/>
      <c r="AY4736" s="230"/>
      <c r="AZ4736" s="230"/>
      <c r="BA4736" s="230"/>
      <c r="BB4736" s="230"/>
      <c r="BC4736" s="230"/>
      <c r="BD4736" s="230"/>
      <c r="BE4736" s="230"/>
      <c r="BF4736" s="230"/>
      <c r="BG4736" s="230"/>
      <c r="BH4736" s="230"/>
      <c r="BI4736" s="230"/>
      <c r="BJ4736" s="230"/>
      <c r="BK4736" s="230"/>
      <c r="BL4736" s="230"/>
      <c r="BM4736" s="230"/>
      <c r="BN4736" s="230"/>
      <c r="BO4736" s="230"/>
      <c r="BP4736" s="230"/>
      <c r="BQ4736" s="230"/>
      <c r="BR4736" s="230"/>
      <c r="BS4736" s="230"/>
      <c r="BT4736" s="230"/>
      <c r="BU4736" s="230"/>
      <c r="BV4736" s="230"/>
      <c r="BW4736" s="230"/>
      <c r="BX4736" s="230"/>
      <c r="BY4736" s="230"/>
      <c r="BZ4736" s="230"/>
      <c r="CA4736" s="230"/>
      <c r="CB4736" s="230"/>
      <c r="CC4736" s="230"/>
      <c r="CD4736" s="230"/>
      <c r="CE4736" s="230"/>
      <c r="CF4736" s="230"/>
      <c r="CG4736" s="230"/>
      <c r="CH4736" s="230"/>
      <c r="CI4736" s="230"/>
      <c r="CJ4736" s="230"/>
    </row>
    <row r="4737" spans="1:88" ht="14.25" customHeight="1">
      <c r="A4737" s="413"/>
      <c r="B4737" s="230"/>
      <c r="C4737" s="231"/>
      <c r="D4737" s="224"/>
      <c r="E4737" s="224"/>
      <c r="F4737" s="224"/>
      <c r="G4737" s="224"/>
      <c r="H4737" s="224"/>
      <c r="I4737" s="232"/>
      <c r="J4737" s="224"/>
      <c r="K4737" s="224"/>
      <c r="L4737" s="224"/>
      <c r="M4737" s="233"/>
      <c r="N4737" s="224"/>
      <c r="P4737" s="224"/>
      <c r="Q4737" s="225"/>
      <c r="R4737" s="154"/>
      <c r="S4737" s="154"/>
      <c r="T4737" s="154"/>
      <c r="U4737" s="236"/>
      <c r="V4737" s="225"/>
      <c r="W4737" s="246"/>
      <c r="X4737" s="230"/>
      <c r="Y4737" s="257"/>
      <c r="Z4737" s="249"/>
      <c r="AA4737" s="249"/>
      <c r="AB4737" s="230"/>
      <c r="AC4737" s="230"/>
      <c r="AD4737" s="230"/>
      <c r="AE4737" s="251"/>
      <c r="AF4737" s="246"/>
      <c r="AG4737" s="236"/>
      <c r="AH4737" s="253"/>
      <c r="AI4737" s="230"/>
      <c r="AJ4737" s="230"/>
      <c r="AK4737" s="230"/>
      <c r="AL4737" s="230"/>
      <c r="AM4737" s="230"/>
      <c r="AN4737" s="230"/>
      <c r="AO4737" s="230"/>
      <c r="AP4737" s="230"/>
      <c r="AQ4737" s="230"/>
      <c r="AR4737" s="249"/>
      <c r="AS4737" s="230"/>
      <c r="AT4737" s="230"/>
      <c r="AU4737" s="230"/>
      <c r="AV4737" s="230"/>
      <c r="AW4737" s="230"/>
      <c r="AX4737" s="230"/>
      <c r="AY4737" s="230"/>
      <c r="AZ4737" s="230"/>
      <c r="BA4737" s="230"/>
      <c r="BB4737" s="230"/>
      <c r="BC4737" s="230"/>
      <c r="BD4737" s="230"/>
      <c r="BE4737" s="230"/>
      <c r="BF4737" s="230"/>
      <c r="BG4737" s="230"/>
      <c r="BH4737" s="230"/>
      <c r="BI4737" s="230"/>
      <c r="BJ4737" s="230"/>
      <c r="BK4737" s="230"/>
      <c r="BL4737" s="230"/>
      <c r="BM4737" s="230"/>
      <c r="BN4737" s="230"/>
      <c r="BO4737" s="230"/>
      <c r="BP4737" s="230"/>
      <c r="BQ4737" s="230"/>
      <c r="BR4737" s="230"/>
      <c r="BS4737" s="230"/>
      <c r="BT4737" s="230"/>
      <c r="BU4737" s="230"/>
      <c r="BV4737" s="230"/>
      <c r="BW4737" s="230"/>
      <c r="BX4737" s="230"/>
      <c r="BY4737" s="230"/>
      <c r="BZ4737" s="230"/>
      <c r="CA4737" s="230"/>
      <c r="CB4737" s="230"/>
      <c r="CC4737" s="230"/>
      <c r="CD4737" s="230"/>
      <c r="CE4737" s="230"/>
      <c r="CF4737" s="230"/>
      <c r="CG4737" s="230"/>
      <c r="CH4737" s="230"/>
      <c r="CI4737" s="230"/>
      <c r="CJ4737" s="230"/>
    </row>
    <row r="4738" spans="1:88" ht="14.25" customHeight="1">
      <c r="A4738" s="413"/>
      <c r="B4738" s="230"/>
      <c r="C4738" s="231"/>
      <c r="D4738" s="224"/>
      <c r="E4738" s="224"/>
      <c r="F4738" s="224"/>
      <c r="G4738" s="224"/>
      <c r="H4738" s="224"/>
      <c r="I4738" s="232"/>
      <c r="J4738" s="224"/>
      <c r="K4738" s="224"/>
      <c r="L4738" s="224"/>
      <c r="M4738" s="233"/>
      <c r="N4738" s="224"/>
      <c r="P4738" s="224"/>
      <c r="Q4738" s="225"/>
      <c r="R4738" s="154"/>
      <c r="S4738" s="154"/>
      <c r="T4738" s="154"/>
      <c r="U4738" s="236"/>
      <c r="V4738" s="225"/>
      <c r="W4738" s="246"/>
      <c r="X4738" s="230"/>
      <c r="Y4738" s="257"/>
      <c r="Z4738" s="249"/>
      <c r="AA4738" s="249"/>
      <c r="AB4738" s="230"/>
      <c r="AC4738" s="230"/>
      <c r="AD4738" s="230"/>
      <c r="AE4738" s="251"/>
      <c r="AF4738" s="246"/>
      <c r="AG4738" s="236"/>
      <c r="AH4738" s="253"/>
      <c r="AI4738" s="230"/>
      <c r="AJ4738" s="230"/>
      <c r="AK4738" s="230"/>
      <c r="AL4738" s="230"/>
      <c r="AM4738" s="230"/>
      <c r="AN4738" s="230"/>
      <c r="AO4738" s="230"/>
      <c r="AP4738" s="230"/>
      <c r="AQ4738" s="230"/>
      <c r="AR4738" s="249"/>
      <c r="AS4738" s="230"/>
      <c r="AT4738" s="230"/>
      <c r="AU4738" s="230"/>
      <c r="AV4738" s="230"/>
      <c r="AW4738" s="230"/>
      <c r="AX4738" s="230"/>
      <c r="AY4738" s="230"/>
      <c r="AZ4738" s="230"/>
      <c r="BA4738" s="230"/>
      <c r="BB4738" s="230"/>
      <c r="BC4738" s="230"/>
      <c r="BD4738" s="230"/>
      <c r="BE4738" s="230"/>
      <c r="BF4738" s="230"/>
      <c r="BG4738" s="230"/>
      <c r="BH4738" s="230"/>
      <c r="BI4738" s="230"/>
      <c r="BJ4738" s="230"/>
      <c r="BK4738" s="230"/>
      <c r="BL4738" s="230"/>
      <c r="BM4738" s="230"/>
      <c r="BN4738" s="230"/>
      <c r="BO4738" s="230"/>
      <c r="BP4738" s="230"/>
      <c r="BQ4738" s="230"/>
      <c r="BR4738" s="230"/>
      <c r="BS4738" s="230"/>
      <c r="BT4738" s="230"/>
      <c r="BU4738" s="230"/>
      <c r="BV4738" s="230"/>
      <c r="BW4738" s="230"/>
      <c r="BX4738" s="230"/>
      <c r="BY4738" s="230"/>
      <c r="BZ4738" s="230"/>
      <c r="CA4738" s="230"/>
      <c r="CB4738" s="230"/>
      <c r="CC4738" s="230"/>
      <c r="CD4738" s="230"/>
      <c r="CE4738" s="230"/>
      <c r="CF4738" s="230"/>
      <c r="CG4738" s="230"/>
      <c r="CH4738" s="230"/>
      <c r="CI4738" s="230"/>
      <c r="CJ4738" s="230"/>
    </row>
    <row r="4739" spans="1:88" ht="14.25" customHeight="1">
      <c r="A4739" s="413"/>
      <c r="B4739" s="230"/>
      <c r="C4739" s="231"/>
      <c r="D4739" s="224"/>
      <c r="E4739" s="224"/>
      <c r="F4739" s="224"/>
      <c r="G4739" s="224"/>
      <c r="H4739" s="224"/>
      <c r="I4739" s="232"/>
      <c r="J4739" s="224"/>
      <c r="K4739" s="224"/>
      <c r="L4739" s="224"/>
      <c r="M4739" s="233"/>
      <c r="N4739" s="224"/>
      <c r="P4739" s="224"/>
      <c r="Q4739" s="225"/>
      <c r="R4739" s="154"/>
      <c r="S4739" s="154"/>
      <c r="T4739" s="154"/>
      <c r="U4739" s="236"/>
      <c r="V4739" s="225"/>
      <c r="W4739" s="246"/>
      <c r="X4739" s="230"/>
      <c r="Y4739" s="257"/>
      <c r="Z4739" s="249"/>
      <c r="AA4739" s="249"/>
      <c r="AB4739" s="230"/>
      <c r="AC4739" s="230"/>
      <c r="AD4739" s="230"/>
      <c r="AE4739" s="251"/>
      <c r="AF4739" s="246"/>
      <c r="AG4739" s="236"/>
      <c r="AH4739" s="253"/>
      <c r="AI4739" s="230"/>
      <c r="AJ4739" s="230"/>
      <c r="AK4739" s="230"/>
      <c r="AL4739" s="230"/>
      <c r="AM4739" s="230"/>
      <c r="AN4739" s="230"/>
      <c r="AO4739" s="230"/>
      <c r="AP4739" s="230"/>
      <c r="AQ4739" s="230"/>
      <c r="AR4739" s="249"/>
      <c r="AS4739" s="230"/>
      <c r="AT4739" s="230"/>
      <c r="AU4739" s="230"/>
      <c r="AV4739" s="230"/>
      <c r="AW4739" s="230"/>
      <c r="AX4739" s="230"/>
      <c r="AY4739" s="230"/>
      <c r="AZ4739" s="230"/>
      <c r="BA4739" s="230"/>
      <c r="BB4739" s="230"/>
      <c r="BC4739" s="230"/>
      <c r="BD4739" s="230"/>
      <c r="BE4739" s="230"/>
      <c r="BF4739" s="230"/>
      <c r="BG4739" s="230"/>
      <c r="BH4739" s="230"/>
      <c r="BI4739" s="230"/>
      <c r="BJ4739" s="230"/>
      <c r="BK4739" s="230"/>
      <c r="BL4739" s="230"/>
      <c r="BM4739" s="230"/>
      <c r="BN4739" s="230"/>
      <c r="BO4739" s="230"/>
      <c r="BP4739" s="230"/>
      <c r="BQ4739" s="230"/>
      <c r="BR4739" s="230"/>
      <c r="BS4739" s="230"/>
      <c r="BT4739" s="230"/>
      <c r="BU4739" s="230"/>
      <c r="BV4739" s="230"/>
      <c r="BW4739" s="230"/>
      <c r="BX4739" s="230"/>
      <c r="BY4739" s="230"/>
      <c r="BZ4739" s="230"/>
      <c r="CA4739" s="230"/>
      <c r="CB4739" s="230"/>
      <c r="CC4739" s="230"/>
      <c r="CD4739" s="230"/>
      <c r="CE4739" s="230"/>
      <c r="CF4739" s="230"/>
      <c r="CG4739" s="230"/>
      <c r="CH4739" s="230"/>
      <c r="CI4739" s="230"/>
      <c r="CJ4739" s="230"/>
    </row>
    <row r="4740" spans="1:88" ht="14.25" customHeight="1">
      <c r="A4740" s="413"/>
      <c r="B4740" s="230"/>
      <c r="C4740" s="231"/>
      <c r="D4740" s="224"/>
      <c r="E4740" s="224"/>
      <c r="F4740" s="224"/>
      <c r="G4740" s="224"/>
      <c r="H4740" s="224"/>
      <c r="I4740" s="232"/>
      <c r="J4740" s="224"/>
      <c r="K4740" s="224"/>
      <c r="L4740" s="224"/>
      <c r="M4740" s="233"/>
      <c r="N4740" s="224"/>
      <c r="P4740" s="224"/>
      <c r="Q4740" s="225"/>
      <c r="R4740" s="154"/>
      <c r="S4740" s="154"/>
      <c r="T4740" s="154"/>
      <c r="U4740" s="236"/>
      <c r="V4740" s="225"/>
      <c r="W4740" s="246"/>
      <c r="X4740" s="230"/>
      <c r="Y4740" s="257"/>
      <c r="Z4740" s="249"/>
      <c r="AA4740" s="249"/>
      <c r="AB4740" s="230"/>
      <c r="AC4740" s="230"/>
      <c r="AD4740" s="230"/>
      <c r="AE4740" s="251"/>
      <c r="AF4740" s="246"/>
      <c r="AG4740" s="236"/>
      <c r="AH4740" s="253"/>
      <c r="AI4740" s="230"/>
      <c r="AJ4740" s="230"/>
      <c r="AK4740" s="230"/>
      <c r="AL4740" s="230"/>
      <c r="AM4740" s="230"/>
      <c r="AN4740" s="230"/>
      <c r="AO4740" s="230"/>
      <c r="AP4740" s="230"/>
      <c r="AQ4740" s="230"/>
      <c r="AR4740" s="249"/>
      <c r="AS4740" s="230"/>
      <c r="AT4740" s="230"/>
      <c r="AU4740" s="230"/>
      <c r="AV4740" s="230"/>
      <c r="AW4740" s="230"/>
      <c r="AX4740" s="230"/>
      <c r="AY4740" s="230"/>
      <c r="AZ4740" s="230"/>
      <c r="BA4740" s="230"/>
      <c r="BB4740" s="230"/>
      <c r="BC4740" s="230"/>
      <c r="BD4740" s="230"/>
      <c r="BE4740" s="230"/>
      <c r="BF4740" s="230"/>
      <c r="BG4740" s="230"/>
      <c r="BH4740" s="230"/>
      <c r="BI4740" s="230"/>
      <c r="BJ4740" s="230"/>
      <c r="BK4740" s="230"/>
      <c r="BL4740" s="230"/>
      <c r="BM4740" s="230"/>
      <c r="BN4740" s="230"/>
      <c r="BO4740" s="230"/>
      <c r="BP4740" s="230"/>
      <c r="BQ4740" s="230"/>
      <c r="BR4740" s="230"/>
      <c r="BS4740" s="230"/>
      <c r="BT4740" s="230"/>
      <c r="BU4740" s="230"/>
      <c r="BV4740" s="230"/>
      <c r="BW4740" s="230"/>
      <c r="BX4740" s="230"/>
      <c r="BY4740" s="230"/>
      <c r="BZ4740" s="230"/>
      <c r="CA4740" s="230"/>
      <c r="CB4740" s="230"/>
      <c r="CC4740" s="230"/>
      <c r="CD4740" s="230"/>
      <c r="CE4740" s="230"/>
      <c r="CF4740" s="230"/>
      <c r="CG4740" s="230"/>
      <c r="CH4740" s="230"/>
      <c r="CI4740" s="230"/>
      <c r="CJ4740" s="230"/>
    </row>
    <row r="4741" spans="1:88" ht="14.25" customHeight="1">
      <c r="A4741" s="413"/>
      <c r="B4741" s="230"/>
      <c r="C4741" s="231"/>
      <c r="D4741" s="224"/>
      <c r="E4741" s="224"/>
      <c r="F4741" s="224"/>
      <c r="G4741" s="224"/>
      <c r="H4741" s="224"/>
      <c r="I4741" s="232"/>
      <c r="J4741" s="224"/>
      <c r="K4741" s="224"/>
      <c r="L4741" s="224"/>
      <c r="M4741" s="233"/>
      <c r="N4741" s="224"/>
      <c r="P4741" s="224"/>
      <c r="Q4741" s="225"/>
      <c r="R4741" s="154"/>
      <c r="S4741" s="154"/>
      <c r="T4741" s="154"/>
      <c r="U4741" s="236"/>
      <c r="V4741" s="225"/>
      <c r="W4741" s="246"/>
      <c r="X4741" s="230"/>
      <c r="Y4741" s="257"/>
      <c r="Z4741" s="249"/>
      <c r="AA4741" s="249"/>
      <c r="AB4741" s="230"/>
      <c r="AC4741" s="230"/>
      <c r="AD4741" s="230"/>
      <c r="AE4741" s="251"/>
      <c r="AF4741" s="246"/>
      <c r="AG4741" s="236"/>
      <c r="AH4741" s="253"/>
      <c r="AI4741" s="230"/>
      <c r="AJ4741" s="230"/>
      <c r="AK4741" s="230"/>
      <c r="AL4741" s="230"/>
      <c r="AM4741" s="230"/>
      <c r="AN4741" s="230"/>
      <c r="AO4741" s="230"/>
      <c r="AP4741" s="230"/>
      <c r="AQ4741" s="230"/>
      <c r="AR4741" s="249"/>
      <c r="AS4741" s="230"/>
      <c r="AT4741" s="230"/>
      <c r="AU4741" s="230"/>
      <c r="AV4741" s="230"/>
      <c r="AW4741" s="230"/>
      <c r="AX4741" s="230"/>
      <c r="AY4741" s="230"/>
      <c r="AZ4741" s="230"/>
      <c r="BA4741" s="230"/>
      <c r="BB4741" s="230"/>
      <c r="BC4741" s="230"/>
      <c r="BD4741" s="230"/>
      <c r="BE4741" s="230"/>
      <c r="BF4741" s="230"/>
      <c r="BG4741" s="230"/>
      <c r="BH4741" s="230"/>
      <c r="BI4741" s="230"/>
      <c r="BJ4741" s="230"/>
      <c r="BK4741" s="230"/>
      <c r="BL4741" s="230"/>
      <c r="BM4741" s="230"/>
      <c r="BN4741" s="230"/>
      <c r="BO4741" s="230"/>
      <c r="BP4741" s="230"/>
      <c r="BQ4741" s="230"/>
      <c r="BR4741" s="230"/>
      <c r="BS4741" s="230"/>
      <c r="BT4741" s="230"/>
      <c r="BU4741" s="230"/>
      <c r="BV4741" s="230"/>
      <c r="BW4741" s="230"/>
      <c r="BX4741" s="230"/>
      <c r="BY4741" s="230"/>
      <c r="BZ4741" s="230"/>
      <c r="CA4741" s="230"/>
      <c r="CB4741" s="230"/>
      <c r="CC4741" s="230"/>
      <c r="CD4741" s="230"/>
      <c r="CE4741" s="230"/>
      <c r="CF4741" s="230"/>
      <c r="CG4741" s="230"/>
      <c r="CH4741" s="230"/>
      <c r="CI4741" s="230"/>
      <c r="CJ4741" s="230"/>
    </row>
    <row r="4742" spans="1:88" ht="14.25" customHeight="1">
      <c r="A4742" s="413"/>
      <c r="B4742" s="230"/>
      <c r="C4742" s="231"/>
      <c r="D4742" s="224"/>
      <c r="E4742" s="224"/>
      <c r="F4742" s="224"/>
      <c r="G4742" s="224"/>
      <c r="H4742" s="224"/>
      <c r="I4742" s="232"/>
      <c r="J4742" s="224"/>
      <c r="K4742" s="224"/>
      <c r="L4742" s="224"/>
      <c r="M4742" s="233"/>
      <c r="N4742" s="224"/>
      <c r="P4742" s="224"/>
      <c r="Q4742" s="225"/>
      <c r="R4742" s="154"/>
      <c r="S4742" s="154"/>
      <c r="T4742" s="154"/>
      <c r="U4742" s="236"/>
      <c r="V4742" s="225"/>
      <c r="W4742" s="246"/>
      <c r="X4742" s="230"/>
      <c r="Y4742" s="257"/>
      <c r="Z4742" s="249"/>
      <c r="AA4742" s="249"/>
      <c r="AB4742" s="230"/>
      <c r="AC4742" s="230"/>
      <c r="AD4742" s="230"/>
      <c r="AE4742" s="251"/>
      <c r="AF4742" s="246"/>
      <c r="AG4742" s="236"/>
      <c r="AH4742" s="253"/>
      <c r="AI4742" s="230"/>
      <c r="AJ4742" s="230"/>
      <c r="AK4742" s="230"/>
      <c r="AL4742" s="230"/>
      <c r="AM4742" s="230"/>
      <c r="AN4742" s="230"/>
      <c r="AO4742" s="230"/>
      <c r="AP4742" s="230"/>
      <c r="AQ4742" s="230"/>
      <c r="AR4742" s="249"/>
      <c r="AS4742" s="230"/>
      <c r="AT4742" s="230"/>
      <c r="AU4742" s="230"/>
      <c r="AV4742" s="230"/>
      <c r="AW4742" s="230"/>
      <c r="AX4742" s="230"/>
      <c r="AY4742" s="230"/>
      <c r="AZ4742" s="230"/>
      <c r="BA4742" s="230"/>
      <c r="BB4742" s="230"/>
      <c r="BC4742" s="230"/>
      <c r="BD4742" s="230"/>
      <c r="BE4742" s="230"/>
      <c r="BF4742" s="230"/>
      <c r="BG4742" s="230"/>
      <c r="BH4742" s="230"/>
      <c r="BI4742" s="230"/>
      <c r="BJ4742" s="230"/>
      <c r="BK4742" s="230"/>
      <c r="BL4742" s="230"/>
      <c r="BM4742" s="230"/>
      <c r="BN4742" s="230"/>
      <c r="BO4742" s="230"/>
      <c r="BP4742" s="230"/>
      <c r="BQ4742" s="230"/>
      <c r="BR4742" s="230"/>
      <c r="BS4742" s="230"/>
      <c r="BT4742" s="230"/>
      <c r="BU4742" s="230"/>
      <c r="BV4742" s="230"/>
      <c r="BW4742" s="230"/>
      <c r="BX4742" s="230"/>
      <c r="BY4742" s="230"/>
      <c r="BZ4742" s="230"/>
      <c r="CA4742" s="230"/>
      <c r="CB4742" s="230"/>
      <c r="CC4742" s="230"/>
      <c r="CD4742" s="230"/>
      <c r="CE4742" s="230"/>
      <c r="CF4742" s="230"/>
      <c r="CG4742" s="230"/>
      <c r="CH4742" s="230"/>
      <c r="CI4742" s="230"/>
      <c r="CJ4742" s="230"/>
    </row>
    <row r="4743" spans="1:88" ht="14.25" customHeight="1">
      <c r="A4743" s="413"/>
      <c r="B4743" s="230"/>
      <c r="C4743" s="231"/>
      <c r="D4743" s="224"/>
      <c r="E4743" s="224"/>
      <c r="F4743" s="224"/>
      <c r="G4743" s="224"/>
      <c r="H4743" s="224"/>
      <c r="I4743" s="232"/>
      <c r="J4743" s="224"/>
      <c r="K4743" s="224"/>
      <c r="L4743" s="224"/>
      <c r="M4743" s="233"/>
      <c r="N4743" s="224"/>
      <c r="P4743" s="224"/>
      <c r="Q4743" s="225"/>
      <c r="R4743" s="154"/>
      <c r="S4743" s="154"/>
      <c r="T4743" s="154"/>
      <c r="U4743" s="236"/>
      <c r="V4743" s="225"/>
      <c r="W4743" s="246"/>
      <c r="X4743" s="230"/>
      <c r="Y4743" s="257"/>
      <c r="Z4743" s="249"/>
      <c r="AA4743" s="249"/>
      <c r="AB4743" s="230"/>
      <c r="AC4743" s="230"/>
      <c r="AD4743" s="230"/>
      <c r="AE4743" s="251"/>
      <c r="AF4743" s="246"/>
      <c r="AG4743" s="236"/>
      <c r="AH4743" s="253"/>
      <c r="AI4743" s="230"/>
      <c r="AJ4743" s="230"/>
      <c r="AK4743" s="230"/>
      <c r="AL4743" s="230"/>
      <c r="AM4743" s="230"/>
      <c r="AN4743" s="230"/>
      <c r="AO4743" s="230"/>
      <c r="AP4743" s="230"/>
      <c r="AQ4743" s="230"/>
      <c r="AR4743" s="249"/>
      <c r="AS4743" s="230"/>
      <c r="AT4743" s="230"/>
      <c r="AU4743" s="230"/>
      <c r="AV4743" s="230"/>
      <c r="AW4743" s="230"/>
      <c r="AX4743" s="230"/>
      <c r="AY4743" s="230"/>
      <c r="AZ4743" s="230"/>
      <c r="BA4743" s="230"/>
      <c r="BB4743" s="230"/>
      <c r="BC4743" s="230"/>
      <c r="BD4743" s="230"/>
      <c r="BE4743" s="230"/>
      <c r="BF4743" s="230"/>
      <c r="BG4743" s="230"/>
      <c r="BH4743" s="230"/>
      <c r="BI4743" s="230"/>
      <c r="BJ4743" s="230"/>
      <c r="BK4743" s="230"/>
      <c r="BL4743" s="230"/>
      <c r="BM4743" s="230"/>
      <c r="BN4743" s="230"/>
      <c r="BO4743" s="230"/>
      <c r="BP4743" s="230"/>
      <c r="BQ4743" s="230"/>
      <c r="BR4743" s="230"/>
      <c r="BS4743" s="230"/>
      <c r="BT4743" s="230"/>
      <c r="BU4743" s="230"/>
      <c r="BV4743" s="230"/>
      <c r="BW4743" s="230"/>
      <c r="BX4743" s="230"/>
      <c r="BY4743" s="230"/>
      <c r="BZ4743" s="230"/>
      <c r="CA4743" s="230"/>
      <c r="CB4743" s="230"/>
      <c r="CC4743" s="230"/>
      <c r="CD4743" s="230"/>
      <c r="CE4743" s="230"/>
      <c r="CF4743" s="230"/>
      <c r="CG4743" s="230"/>
      <c r="CH4743" s="230"/>
      <c r="CI4743" s="230"/>
      <c r="CJ4743" s="230"/>
    </row>
    <row r="4744" spans="1:88" ht="14.25" customHeight="1">
      <c r="A4744" s="413"/>
      <c r="B4744" s="230"/>
      <c r="C4744" s="231"/>
      <c r="D4744" s="224"/>
      <c r="E4744" s="224"/>
      <c r="F4744" s="224"/>
      <c r="G4744" s="224"/>
      <c r="H4744" s="224"/>
      <c r="I4744" s="232"/>
      <c r="J4744" s="224"/>
      <c r="K4744" s="224"/>
      <c r="L4744" s="224"/>
      <c r="M4744" s="233"/>
      <c r="N4744" s="224"/>
      <c r="P4744" s="224"/>
      <c r="Q4744" s="225"/>
      <c r="R4744" s="154"/>
      <c r="S4744" s="154"/>
      <c r="T4744" s="154"/>
      <c r="U4744" s="236"/>
      <c r="V4744" s="225"/>
      <c r="W4744" s="246"/>
      <c r="X4744" s="230"/>
      <c r="Y4744" s="257"/>
      <c r="Z4744" s="249"/>
      <c r="AA4744" s="249"/>
      <c r="AB4744" s="230"/>
      <c r="AC4744" s="230"/>
      <c r="AD4744" s="230"/>
      <c r="AE4744" s="251"/>
      <c r="AF4744" s="246"/>
      <c r="AG4744" s="236"/>
      <c r="AH4744" s="253"/>
      <c r="AI4744" s="230"/>
      <c r="AJ4744" s="230"/>
      <c r="AK4744" s="230"/>
      <c r="AL4744" s="230"/>
      <c r="AM4744" s="230"/>
      <c r="AN4744" s="230"/>
      <c r="AO4744" s="230"/>
      <c r="AP4744" s="230"/>
      <c r="AQ4744" s="230"/>
      <c r="AR4744" s="249"/>
      <c r="AS4744" s="230"/>
      <c r="AT4744" s="230"/>
      <c r="AU4744" s="230"/>
      <c r="AV4744" s="230"/>
      <c r="AW4744" s="230"/>
      <c r="AX4744" s="230"/>
      <c r="AY4744" s="230"/>
      <c r="AZ4744" s="230"/>
      <c r="BA4744" s="230"/>
      <c r="BB4744" s="230"/>
      <c r="BC4744" s="230"/>
      <c r="BD4744" s="230"/>
      <c r="BE4744" s="230"/>
      <c r="BF4744" s="230"/>
      <c r="BG4744" s="230"/>
      <c r="BH4744" s="230"/>
      <c r="BI4744" s="230"/>
      <c r="BJ4744" s="230"/>
      <c r="BK4744" s="230"/>
      <c r="BL4744" s="230"/>
      <c r="BM4744" s="230"/>
      <c r="BN4744" s="230"/>
      <c r="BO4744" s="230"/>
      <c r="BP4744" s="230"/>
      <c r="BQ4744" s="230"/>
      <c r="BR4744" s="230"/>
      <c r="BS4744" s="230"/>
      <c r="BT4744" s="230"/>
      <c r="BU4744" s="230"/>
      <c r="BV4744" s="230"/>
      <c r="BW4744" s="230"/>
      <c r="BX4744" s="230"/>
      <c r="BY4744" s="230"/>
      <c r="BZ4744" s="230"/>
      <c r="CA4744" s="230"/>
      <c r="CB4744" s="230"/>
      <c r="CC4744" s="230"/>
      <c r="CD4744" s="230"/>
      <c r="CE4744" s="230"/>
      <c r="CF4744" s="230"/>
      <c r="CG4744" s="230"/>
      <c r="CH4744" s="230"/>
      <c r="CI4744" s="230"/>
      <c r="CJ4744" s="230"/>
    </row>
    <row r="4745" spans="1:88" ht="14.25" customHeight="1">
      <c r="A4745" s="413"/>
      <c r="B4745" s="230"/>
      <c r="C4745" s="231"/>
      <c r="D4745" s="224"/>
      <c r="E4745" s="224"/>
      <c r="F4745" s="224"/>
      <c r="G4745" s="224"/>
      <c r="H4745" s="224"/>
      <c r="I4745" s="232"/>
      <c r="J4745" s="224"/>
      <c r="K4745" s="224"/>
      <c r="L4745" s="224"/>
      <c r="M4745" s="233"/>
      <c r="N4745" s="224"/>
      <c r="P4745" s="224"/>
      <c r="Q4745" s="225"/>
      <c r="R4745" s="154"/>
      <c r="S4745" s="154"/>
      <c r="T4745" s="154"/>
      <c r="U4745" s="236"/>
      <c r="V4745" s="225"/>
      <c r="W4745" s="246"/>
      <c r="X4745" s="230"/>
      <c r="Y4745" s="257"/>
      <c r="Z4745" s="249"/>
      <c r="AA4745" s="249"/>
      <c r="AB4745" s="230"/>
      <c r="AC4745" s="230"/>
      <c r="AD4745" s="230"/>
      <c r="AE4745" s="251"/>
      <c r="AF4745" s="246"/>
      <c r="AG4745" s="236"/>
      <c r="AH4745" s="253"/>
      <c r="AI4745" s="230"/>
      <c r="AJ4745" s="230"/>
      <c r="AK4745" s="230"/>
      <c r="AL4745" s="230"/>
      <c r="AM4745" s="230"/>
      <c r="AN4745" s="230"/>
      <c r="AO4745" s="230"/>
      <c r="AP4745" s="230"/>
      <c r="AQ4745" s="230"/>
      <c r="AR4745" s="249"/>
      <c r="AS4745" s="230"/>
      <c r="AT4745" s="230"/>
      <c r="AU4745" s="230"/>
      <c r="AV4745" s="230"/>
      <c r="AW4745" s="230"/>
      <c r="AX4745" s="230"/>
      <c r="AY4745" s="230"/>
      <c r="AZ4745" s="230"/>
      <c r="BA4745" s="230"/>
      <c r="BB4745" s="230"/>
      <c r="BC4745" s="230"/>
      <c r="BD4745" s="230"/>
      <c r="BE4745" s="230"/>
      <c r="BF4745" s="230"/>
      <c r="BG4745" s="230"/>
      <c r="BH4745" s="230"/>
      <c r="BI4745" s="230"/>
      <c r="BJ4745" s="230"/>
      <c r="BK4745" s="230"/>
      <c r="BL4745" s="230"/>
      <c r="BM4745" s="230"/>
      <c r="BN4745" s="230"/>
      <c r="BO4745" s="230"/>
      <c r="BP4745" s="230"/>
      <c r="BQ4745" s="230"/>
      <c r="BR4745" s="230"/>
      <c r="BS4745" s="230"/>
      <c r="BT4745" s="230"/>
      <c r="BU4745" s="230"/>
      <c r="BV4745" s="230"/>
      <c r="BW4745" s="230"/>
      <c r="BX4745" s="230"/>
      <c r="BY4745" s="230"/>
      <c r="BZ4745" s="230"/>
      <c r="CA4745" s="230"/>
      <c r="CB4745" s="230"/>
      <c r="CC4745" s="230"/>
      <c r="CD4745" s="230"/>
      <c r="CE4745" s="230"/>
      <c r="CF4745" s="230"/>
      <c r="CG4745" s="230"/>
      <c r="CH4745" s="230"/>
      <c r="CI4745" s="230"/>
      <c r="CJ4745" s="230"/>
    </row>
    <row r="4746" spans="1:88" ht="14.25" customHeight="1">
      <c r="A4746" s="413"/>
      <c r="B4746" s="230"/>
      <c r="C4746" s="231"/>
      <c r="D4746" s="224"/>
      <c r="E4746" s="224"/>
      <c r="F4746" s="224"/>
      <c r="G4746" s="224"/>
      <c r="H4746" s="224"/>
      <c r="I4746" s="232"/>
      <c r="J4746" s="224"/>
      <c r="K4746" s="224"/>
      <c r="L4746" s="224"/>
      <c r="M4746" s="233"/>
      <c r="N4746" s="224"/>
      <c r="P4746" s="224"/>
      <c r="Q4746" s="225"/>
      <c r="R4746" s="154"/>
      <c r="S4746" s="154"/>
      <c r="T4746" s="154"/>
      <c r="U4746" s="236"/>
      <c r="V4746" s="225"/>
      <c r="W4746" s="246"/>
      <c r="X4746" s="230"/>
      <c r="Y4746" s="257"/>
      <c r="Z4746" s="249"/>
      <c r="AA4746" s="249"/>
      <c r="AB4746" s="230"/>
      <c r="AC4746" s="230"/>
      <c r="AD4746" s="230"/>
      <c r="AE4746" s="251"/>
      <c r="AF4746" s="246"/>
      <c r="AG4746" s="236"/>
      <c r="AH4746" s="253"/>
      <c r="AI4746" s="230"/>
      <c r="AJ4746" s="230"/>
      <c r="AK4746" s="230"/>
      <c r="AL4746" s="230"/>
      <c r="AM4746" s="230"/>
      <c r="AN4746" s="230"/>
      <c r="AO4746" s="230"/>
      <c r="AP4746" s="230"/>
      <c r="AQ4746" s="230"/>
      <c r="AR4746" s="249"/>
      <c r="AS4746" s="230"/>
      <c r="AT4746" s="230"/>
      <c r="AU4746" s="230"/>
      <c r="AV4746" s="230"/>
      <c r="AW4746" s="230"/>
      <c r="AX4746" s="230"/>
      <c r="AY4746" s="230"/>
      <c r="AZ4746" s="230"/>
      <c r="BA4746" s="230"/>
      <c r="BB4746" s="230"/>
      <c r="BC4746" s="230"/>
      <c r="BD4746" s="230"/>
      <c r="BE4746" s="230"/>
      <c r="BF4746" s="230"/>
      <c r="BG4746" s="230"/>
      <c r="BH4746" s="230"/>
      <c r="BI4746" s="230"/>
      <c r="BJ4746" s="230"/>
      <c r="BK4746" s="230"/>
      <c r="BL4746" s="230"/>
      <c r="BM4746" s="230"/>
      <c r="BN4746" s="230"/>
      <c r="BO4746" s="230"/>
      <c r="BP4746" s="230"/>
      <c r="BQ4746" s="230"/>
      <c r="BR4746" s="230"/>
      <c r="BS4746" s="230"/>
      <c r="BT4746" s="230"/>
      <c r="BU4746" s="230"/>
      <c r="BV4746" s="230"/>
      <c r="BW4746" s="230"/>
      <c r="BX4746" s="230"/>
      <c r="BY4746" s="230"/>
      <c r="BZ4746" s="230"/>
      <c r="CA4746" s="230"/>
      <c r="CB4746" s="230"/>
      <c r="CC4746" s="230"/>
      <c r="CD4746" s="230"/>
      <c r="CE4746" s="230"/>
      <c r="CF4746" s="230"/>
      <c r="CG4746" s="230"/>
      <c r="CH4746" s="230"/>
      <c r="CI4746" s="230"/>
      <c r="CJ4746" s="230"/>
    </row>
    <row r="4747" spans="1:88" ht="14.25" customHeight="1">
      <c r="A4747" s="413"/>
      <c r="B4747" s="230"/>
      <c r="C4747" s="231"/>
      <c r="D4747" s="224"/>
      <c r="E4747" s="224"/>
      <c r="F4747" s="224"/>
      <c r="G4747" s="224"/>
      <c r="H4747" s="224"/>
      <c r="I4747" s="232"/>
      <c r="J4747" s="224"/>
      <c r="K4747" s="224"/>
      <c r="L4747" s="224"/>
      <c r="M4747" s="233"/>
      <c r="N4747" s="224"/>
      <c r="P4747" s="224"/>
      <c r="Q4747" s="225"/>
      <c r="R4747" s="154"/>
      <c r="S4747" s="154"/>
      <c r="T4747" s="154"/>
      <c r="U4747" s="236"/>
      <c r="V4747" s="225"/>
      <c r="W4747" s="246"/>
      <c r="X4747" s="230"/>
      <c r="Y4747" s="257"/>
      <c r="Z4747" s="249"/>
      <c r="AA4747" s="249"/>
      <c r="AB4747" s="230"/>
      <c r="AC4747" s="230"/>
      <c r="AD4747" s="230"/>
      <c r="AE4747" s="251"/>
      <c r="AF4747" s="246"/>
      <c r="AG4747" s="236"/>
      <c r="AH4747" s="253"/>
      <c r="AI4747" s="230"/>
      <c r="AJ4747" s="230"/>
      <c r="AK4747" s="230"/>
      <c r="AL4747" s="230"/>
      <c r="AM4747" s="230"/>
      <c r="AN4747" s="230"/>
      <c r="AO4747" s="230"/>
      <c r="AP4747" s="230"/>
      <c r="AQ4747" s="230"/>
      <c r="AR4747" s="249"/>
      <c r="AS4747" s="230"/>
      <c r="AT4747" s="230"/>
      <c r="AU4747" s="230"/>
      <c r="AV4747" s="230"/>
      <c r="AW4747" s="230"/>
      <c r="AX4747" s="230"/>
      <c r="AY4747" s="230"/>
      <c r="AZ4747" s="230"/>
      <c r="BA4747" s="230"/>
      <c r="BB4747" s="230"/>
      <c r="BC4747" s="230"/>
      <c r="BD4747" s="230"/>
      <c r="BE4747" s="230"/>
      <c r="BF4747" s="230"/>
      <c r="BG4747" s="230"/>
      <c r="BH4747" s="230"/>
      <c r="BI4747" s="230"/>
      <c r="BJ4747" s="230"/>
      <c r="BK4747" s="230"/>
      <c r="BL4747" s="230"/>
      <c r="BM4747" s="230"/>
      <c r="BN4747" s="230"/>
      <c r="BO4747" s="230"/>
      <c r="BP4747" s="230"/>
      <c r="BQ4747" s="230"/>
      <c r="BR4747" s="230"/>
      <c r="BS4747" s="230"/>
      <c r="BT4747" s="230"/>
      <c r="BU4747" s="230"/>
      <c r="BV4747" s="230"/>
      <c r="BW4747" s="230"/>
      <c r="BX4747" s="230"/>
      <c r="BY4747" s="230"/>
      <c r="BZ4747" s="230"/>
      <c r="CA4747" s="230"/>
      <c r="CB4747" s="230"/>
      <c r="CC4747" s="230"/>
      <c r="CD4747" s="230"/>
      <c r="CE4747" s="230"/>
      <c r="CF4747" s="230"/>
      <c r="CG4747" s="230"/>
      <c r="CH4747" s="230"/>
      <c r="CI4747" s="230"/>
      <c r="CJ4747" s="230"/>
    </row>
    <row r="4748" spans="1:88" ht="14.25" customHeight="1">
      <c r="A4748" s="413"/>
      <c r="B4748" s="230"/>
      <c r="C4748" s="231"/>
      <c r="D4748" s="224"/>
      <c r="E4748" s="224"/>
      <c r="F4748" s="224"/>
      <c r="G4748" s="224"/>
      <c r="H4748" s="224"/>
      <c r="I4748" s="232"/>
      <c r="J4748" s="224"/>
      <c r="K4748" s="224"/>
      <c r="L4748" s="224"/>
      <c r="M4748" s="233"/>
      <c r="N4748" s="224"/>
      <c r="P4748" s="224"/>
      <c r="Q4748" s="225"/>
      <c r="R4748" s="154"/>
      <c r="S4748" s="154"/>
      <c r="T4748" s="154"/>
      <c r="U4748" s="236"/>
      <c r="V4748" s="225"/>
      <c r="W4748" s="246"/>
      <c r="X4748" s="230"/>
      <c r="Y4748" s="257"/>
      <c r="Z4748" s="249"/>
      <c r="AA4748" s="249"/>
      <c r="AB4748" s="230"/>
      <c r="AC4748" s="230"/>
      <c r="AD4748" s="230"/>
      <c r="AE4748" s="251"/>
      <c r="AF4748" s="246"/>
      <c r="AG4748" s="236"/>
      <c r="AH4748" s="253"/>
      <c r="AI4748" s="230"/>
      <c r="AJ4748" s="230"/>
      <c r="AK4748" s="230"/>
      <c r="AL4748" s="230"/>
      <c r="AM4748" s="230"/>
      <c r="AN4748" s="230"/>
      <c r="AO4748" s="230"/>
      <c r="AP4748" s="230"/>
      <c r="AQ4748" s="230"/>
      <c r="AR4748" s="249"/>
      <c r="AS4748" s="230"/>
      <c r="AT4748" s="230"/>
      <c r="AU4748" s="230"/>
      <c r="AV4748" s="230"/>
      <c r="AW4748" s="230"/>
      <c r="AX4748" s="230"/>
      <c r="AY4748" s="230"/>
      <c r="AZ4748" s="230"/>
      <c r="BA4748" s="230"/>
      <c r="BB4748" s="230"/>
      <c r="BC4748" s="230"/>
      <c r="BD4748" s="230"/>
      <c r="BE4748" s="230"/>
      <c r="BF4748" s="230"/>
      <c r="BG4748" s="230"/>
      <c r="BH4748" s="230"/>
      <c r="BI4748" s="230"/>
      <c r="BJ4748" s="230"/>
      <c r="BK4748" s="230"/>
      <c r="BL4748" s="230"/>
      <c r="BM4748" s="230"/>
      <c r="BN4748" s="230"/>
      <c r="BO4748" s="230"/>
      <c r="BP4748" s="230"/>
      <c r="BQ4748" s="230"/>
      <c r="BR4748" s="230"/>
      <c r="BS4748" s="230"/>
      <c r="BT4748" s="230"/>
      <c r="BU4748" s="230"/>
      <c r="BV4748" s="230"/>
      <c r="BW4748" s="230"/>
      <c r="BX4748" s="230"/>
      <c r="BY4748" s="230"/>
      <c r="BZ4748" s="230"/>
      <c r="CA4748" s="230"/>
      <c r="CB4748" s="230"/>
      <c r="CC4748" s="230"/>
      <c r="CD4748" s="230"/>
      <c r="CE4748" s="230"/>
      <c r="CF4748" s="230"/>
      <c r="CG4748" s="230"/>
      <c r="CH4748" s="230"/>
      <c r="CI4748" s="230"/>
      <c r="CJ4748" s="230"/>
    </row>
    <row r="4749" spans="1:88" ht="14.25" customHeight="1">
      <c r="A4749" s="413"/>
      <c r="B4749" s="230"/>
      <c r="C4749" s="231"/>
      <c r="D4749" s="224"/>
      <c r="E4749" s="224"/>
      <c r="F4749" s="224"/>
      <c r="G4749" s="224"/>
      <c r="H4749" s="224"/>
      <c r="I4749" s="232"/>
      <c r="J4749" s="224"/>
      <c r="K4749" s="224"/>
      <c r="L4749" s="224"/>
      <c r="M4749" s="233"/>
      <c r="N4749" s="224"/>
      <c r="P4749" s="224"/>
      <c r="Q4749" s="225"/>
      <c r="R4749" s="154"/>
      <c r="S4749" s="154"/>
      <c r="T4749" s="154"/>
      <c r="U4749" s="236"/>
      <c r="V4749" s="225"/>
      <c r="W4749" s="246"/>
      <c r="X4749" s="230"/>
      <c r="Y4749" s="257"/>
      <c r="Z4749" s="249"/>
      <c r="AA4749" s="249"/>
      <c r="AB4749" s="230"/>
      <c r="AC4749" s="230"/>
      <c r="AD4749" s="230"/>
      <c r="AE4749" s="251"/>
      <c r="AF4749" s="246"/>
      <c r="AG4749" s="236"/>
      <c r="AH4749" s="253"/>
      <c r="AI4749" s="230"/>
      <c r="AJ4749" s="230"/>
      <c r="AK4749" s="230"/>
      <c r="AL4749" s="230"/>
      <c r="AM4749" s="230"/>
      <c r="AN4749" s="230"/>
      <c r="AO4749" s="230"/>
      <c r="AP4749" s="230"/>
      <c r="AQ4749" s="230"/>
      <c r="AR4749" s="249"/>
      <c r="AS4749" s="230"/>
      <c r="AT4749" s="230"/>
      <c r="AU4749" s="230"/>
      <c r="AV4749" s="230"/>
      <c r="AW4749" s="230"/>
      <c r="AX4749" s="230"/>
      <c r="AY4749" s="230"/>
      <c r="AZ4749" s="230"/>
      <c r="BA4749" s="230"/>
      <c r="BB4749" s="230"/>
      <c r="BC4749" s="230"/>
      <c r="BD4749" s="230"/>
      <c r="BE4749" s="230"/>
      <c r="BF4749" s="230"/>
      <c r="BG4749" s="230"/>
      <c r="BH4749" s="230"/>
      <c r="BI4749" s="230"/>
      <c r="BJ4749" s="230"/>
      <c r="BK4749" s="230"/>
      <c r="BL4749" s="230"/>
      <c r="BM4749" s="230"/>
      <c r="BN4749" s="230"/>
      <c r="BO4749" s="230"/>
      <c r="BP4749" s="230"/>
      <c r="BQ4749" s="230"/>
      <c r="BR4749" s="230"/>
      <c r="BS4749" s="230"/>
      <c r="BT4749" s="230"/>
      <c r="BU4749" s="230"/>
      <c r="BV4749" s="230"/>
      <c r="BW4749" s="230"/>
      <c r="BX4749" s="230"/>
      <c r="BY4749" s="230"/>
      <c r="BZ4749" s="230"/>
      <c r="CA4749" s="230"/>
      <c r="CB4749" s="230"/>
      <c r="CC4749" s="230"/>
      <c r="CD4749" s="230"/>
      <c r="CE4749" s="230"/>
      <c r="CF4749" s="230"/>
      <c r="CG4749" s="230"/>
      <c r="CH4749" s="230"/>
      <c r="CI4749" s="230"/>
      <c r="CJ4749" s="230"/>
    </row>
    <row r="4750" spans="1:88" ht="14.25" customHeight="1">
      <c r="A4750" s="413"/>
      <c r="B4750" s="230"/>
      <c r="C4750" s="231"/>
      <c r="D4750" s="224"/>
      <c r="E4750" s="224"/>
      <c r="F4750" s="224"/>
      <c r="G4750" s="224"/>
      <c r="H4750" s="224"/>
      <c r="I4750" s="232"/>
      <c r="J4750" s="224"/>
      <c r="K4750" s="224"/>
      <c r="L4750" s="224"/>
      <c r="M4750" s="233"/>
      <c r="N4750" s="224"/>
      <c r="P4750" s="224"/>
      <c r="Q4750" s="225"/>
      <c r="R4750" s="154"/>
      <c r="S4750" s="154"/>
      <c r="T4750" s="154"/>
      <c r="U4750" s="236"/>
      <c r="V4750" s="225"/>
      <c r="W4750" s="246"/>
      <c r="X4750" s="230"/>
      <c r="Y4750" s="257"/>
      <c r="Z4750" s="249"/>
      <c r="AA4750" s="249"/>
      <c r="AB4750" s="230"/>
      <c r="AC4750" s="230"/>
      <c r="AD4750" s="230"/>
      <c r="AE4750" s="251"/>
      <c r="AF4750" s="246"/>
      <c r="AG4750" s="236"/>
      <c r="AH4750" s="253"/>
      <c r="AI4750" s="230"/>
      <c r="AJ4750" s="230"/>
      <c r="AK4750" s="230"/>
      <c r="AL4750" s="230"/>
      <c r="AM4750" s="230"/>
      <c r="AN4750" s="230"/>
      <c r="AO4750" s="230"/>
      <c r="AP4750" s="230"/>
      <c r="AQ4750" s="230"/>
      <c r="AR4750" s="249"/>
      <c r="AS4750" s="230"/>
      <c r="AT4750" s="230"/>
      <c r="AU4750" s="230"/>
      <c r="AV4750" s="230"/>
      <c r="AW4750" s="230"/>
      <c r="AX4750" s="230"/>
      <c r="AY4750" s="230"/>
      <c r="AZ4750" s="230"/>
      <c r="BA4750" s="230"/>
      <c r="BB4750" s="230"/>
      <c r="BC4750" s="230"/>
      <c r="BD4750" s="230"/>
      <c r="BE4750" s="230"/>
      <c r="BF4750" s="230"/>
      <c r="BG4750" s="230"/>
      <c r="BH4750" s="230"/>
      <c r="BI4750" s="230"/>
      <c r="BJ4750" s="230"/>
      <c r="BK4750" s="230"/>
      <c r="BL4750" s="230"/>
      <c r="BM4750" s="230"/>
      <c r="BN4750" s="230"/>
      <c r="BO4750" s="230"/>
      <c r="BP4750" s="230"/>
      <c r="BQ4750" s="230"/>
      <c r="BR4750" s="230"/>
      <c r="BS4750" s="230"/>
      <c r="BT4750" s="230"/>
      <c r="BU4750" s="230"/>
      <c r="BV4750" s="230"/>
      <c r="BW4750" s="230"/>
      <c r="BX4750" s="230"/>
      <c r="BY4750" s="230"/>
      <c r="BZ4750" s="230"/>
      <c r="CA4750" s="230"/>
      <c r="CB4750" s="230"/>
      <c r="CC4750" s="230"/>
      <c r="CD4750" s="230"/>
      <c r="CE4750" s="230"/>
      <c r="CF4750" s="230"/>
      <c r="CG4750" s="230"/>
      <c r="CH4750" s="230"/>
      <c r="CI4750" s="230"/>
      <c r="CJ4750" s="230"/>
    </row>
    <row r="4751" spans="1:88" ht="14.25" customHeight="1">
      <c r="A4751" s="413"/>
      <c r="B4751" s="230"/>
      <c r="C4751" s="231"/>
      <c r="D4751" s="224"/>
      <c r="E4751" s="224"/>
      <c r="F4751" s="224"/>
      <c r="G4751" s="224"/>
      <c r="H4751" s="224"/>
      <c r="I4751" s="232"/>
      <c r="J4751" s="224"/>
      <c r="K4751" s="224"/>
      <c r="L4751" s="224"/>
      <c r="M4751" s="233"/>
      <c r="N4751" s="224"/>
      <c r="P4751" s="224"/>
      <c r="Q4751" s="225"/>
      <c r="R4751" s="154"/>
      <c r="S4751" s="154"/>
      <c r="T4751" s="154"/>
      <c r="U4751" s="236"/>
      <c r="V4751" s="225"/>
      <c r="W4751" s="246"/>
      <c r="X4751" s="230"/>
      <c r="Y4751" s="257"/>
      <c r="Z4751" s="249"/>
      <c r="AA4751" s="249"/>
      <c r="AB4751" s="230"/>
      <c r="AC4751" s="230"/>
      <c r="AD4751" s="230"/>
      <c r="AE4751" s="251"/>
      <c r="AF4751" s="246"/>
      <c r="AG4751" s="236"/>
      <c r="AH4751" s="253"/>
      <c r="AI4751" s="230"/>
      <c r="AJ4751" s="230"/>
      <c r="AK4751" s="230"/>
      <c r="AL4751" s="230"/>
      <c r="AM4751" s="230"/>
      <c r="AN4751" s="230"/>
      <c r="AO4751" s="230"/>
      <c r="AP4751" s="230"/>
      <c r="AQ4751" s="230"/>
      <c r="AR4751" s="249"/>
      <c r="AS4751" s="230"/>
      <c r="AT4751" s="230"/>
      <c r="AU4751" s="230"/>
      <c r="AV4751" s="230"/>
      <c r="AW4751" s="230"/>
      <c r="AX4751" s="230"/>
      <c r="AY4751" s="230"/>
      <c r="AZ4751" s="230"/>
      <c r="BA4751" s="230"/>
      <c r="BB4751" s="230"/>
      <c r="BC4751" s="230"/>
      <c r="BD4751" s="230"/>
      <c r="BE4751" s="230"/>
      <c r="BF4751" s="230"/>
      <c r="BG4751" s="230"/>
      <c r="BH4751" s="230"/>
      <c r="BI4751" s="230"/>
      <c r="BJ4751" s="230"/>
      <c r="BK4751" s="230"/>
      <c r="BL4751" s="230"/>
      <c r="BM4751" s="230"/>
      <c r="BN4751" s="230"/>
      <c r="BO4751" s="230"/>
      <c r="BP4751" s="230"/>
      <c r="BQ4751" s="230"/>
      <c r="BR4751" s="230"/>
      <c r="BS4751" s="230"/>
      <c r="BT4751" s="230"/>
      <c r="BU4751" s="230"/>
      <c r="BV4751" s="230"/>
      <c r="BW4751" s="230"/>
      <c r="BX4751" s="230"/>
      <c r="BY4751" s="230"/>
      <c r="BZ4751" s="230"/>
      <c r="CA4751" s="230"/>
      <c r="CB4751" s="230"/>
      <c r="CC4751" s="230"/>
      <c r="CD4751" s="230"/>
      <c r="CE4751" s="230"/>
      <c r="CF4751" s="230"/>
      <c r="CG4751" s="230"/>
      <c r="CH4751" s="230"/>
      <c r="CI4751" s="230"/>
      <c r="CJ4751" s="230"/>
    </row>
    <row r="4752" spans="1:88" ht="14.25" customHeight="1">
      <c r="A4752" s="413"/>
      <c r="B4752" s="230"/>
      <c r="C4752" s="231"/>
      <c r="D4752" s="224"/>
      <c r="E4752" s="224"/>
      <c r="F4752" s="224"/>
      <c r="G4752" s="224"/>
      <c r="H4752" s="224"/>
      <c r="I4752" s="232"/>
      <c r="J4752" s="224"/>
      <c r="K4752" s="224"/>
      <c r="L4752" s="224"/>
      <c r="M4752" s="233"/>
      <c r="N4752" s="224"/>
      <c r="P4752" s="224"/>
      <c r="Q4752" s="225"/>
      <c r="R4752" s="154"/>
      <c r="S4752" s="154"/>
      <c r="T4752" s="154"/>
      <c r="U4752" s="236"/>
      <c r="V4752" s="225"/>
      <c r="W4752" s="246"/>
      <c r="X4752" s="230"/>
      <c r="Y4752" s="257"/>
      <c r="Z4752" s="249"/>
      <c r="AA4752" s="249"/>
      <c r="AB4752" s="230"/>
      <c r="AC4752" s="230"/>
      <c r="AD4752" s="230"/>
      <c r="AE4752" s="251"/>
      <c r="AF4752" s="246"/>
      <c r="AG4752" s="236"/>
      <c r="AH4752" s="253"/>
      <c r="AI4752" s="230"/>
      <c r="AJ4752" s="230"/>
      <c r="AK4752" s="230"/>
      <c r="AL4752" s="230"/>
      <c r="AM4752" s="230"/>
      <c r="AN4752" s="230"/>
      <c r="AO4752" s="230"/>
      <c r="AP4752" s="230"/>
      <c r="AQ4752" s="230"/>
      <c r="AR4752" s="249"/>
      <c r="AS4752" s="230"/>
      <c r="AT4752" s="230"/>
      <c r="AU4752" s="230"/>
      <c r="AV4752" s="230"/>
      <c r="AW4752" s="230"/>
      <c r="AX4752" s="230"/>
      <c r="AY4752" s="230"/>
      <c r="AZ4752" s="230"/>
      <c r="BA4752" s="230"/>
      <c r="BB4752" s="230"/>
      <c r="BC4752" s="230"/>
      <c r="BD4752" s="230"/>
      <c r="BE4752" s="230"/>
      <c r="BF4752" s="230"/>
      <c r="BG4752" s="230"/>
      <c r="BH4752" s="230"/>
      <c r="BI4752" s="230"/>
      <c r="BJ4752" s="230"/>
      <c r="BK4752" s="230"/>
      <c r="BL4752" s="230"/>
      <c r="BM4752" s="230"/>
      <c r="BN4752" s="230"/>
      <c r="BO4752" s="230"/>
      <c r="BP4752" s="230"/>
      <c r="BQ4752" s="230"/>
      <c r="BR4752" s="230"/>
      <c r="BS4752" s="230"/>
      <c r="BT4752" s="230"/>
      <c r="BU4752" s="230"/>
      <c r="BV4752" s="230"/>
      <c r="BW4752" s="230"/>
      <c r="BX4752" s="230"/>
      <c r="BY4752" s="230"/>
      <c r="BZ4752" s="230"/>
      <c r="CA4752" s="230"/>
      <c r="CB4752" s="230"/>
      <c r="CC4752" s="230"/>
      <c r="CD4752" s="230"/>
      <c r="CE4752" s="230"/>
      <c r="CF4752" s="230"/>
      <c r="CG4752" s="230"/>
      <c r="CH4752" s="230"/>
      <c r="CI4752" s="230"/>
      <c r="CJ4752" s="230"/>
    </row>
    <row r="4753" spans="1:88" ht="14.25" customHeight="1">
      <c r="A4753" s="413"/>
      <c r="B4753" s="230"/>
      <c r="C4753" s="231"/>
      <c r="D4753" s="224"/>
      <c r="E4753" s="224"/>
      <c r="F4753" s="224"/>
      <c r="G4753" s="224"/>
      <c r="H4753" s="224"/>
      <c r="I4753" s="232"/>
      <c r="J4753" s="224"/>
      <c r="K4753" s="224"/>
      <c r="L4753" s="224"/>
      <c r="M4753" s="233"/>
      <c r="N4753" s="224"/>
      <c r="P4753" s="224"/>
      <c r="Q4753" s="225"/>
      <c r="R4753" s="154"/>
      <c r="S4753" s="154"/>
      <c r="T4753" s="154"/>
      <c r="U4753" s="236"/>
      <c r="V4753" s="225"/>
      <c r="W4753" s="246"/>
      <c r="X4753" s="230"/>
      <c r="Y4753" s="257"/>
      <c r="Z4753" s="249"/>
      <c r="AA4753" s="249"/>
      <c r="AB4753" s="230"/>
      <c r="AC4753" s="230"/>
      <c r="AD4753" s="230"/>
      <c r="AE4753" s="251"/>
      <c r="AF4753" s="246"/>
      <c r="AG4753" s="236"/>
      <c r="AH4753" s="253"/>
      <c r="AI4753" s="230"/>
      <c r="AJ4753" s="230"/>
      <c r="AK4753" s="230"/>
      <c r="AL4753" s="230"/>
      <c r="AM4753" s="230"/>
      <c r="AN4753" s="230"/>
      <c r="AO4753" s="230"/>
      <c r="AP4753" s="230"/>
      <c r="AQ4753" s="230"/>
      <c r="AR4753" s="249"/>
      <c r="AS4753" s="230"/>
      <c r="AT4753" s="230"/>
      <c r="AU4753" s="230"/>
      <c r="AV4753" s="230"/>
      <c r="AW4753" s="230"/>
      <c r="AX4753" s="230"/>
      <c r="AY4753" s="230"/>
      <c r="AZ4753" s="230"/>
      <c r="BA4753" s="230"/>
      <c r="BB4753" s="230"/>
      <c r="BC4753" s="230"/>
      <c r="BD4753" s="230"/>
      <c r="BE4753" s="230"/>
      <c r="BF4753" s="230"/>
      <c r="BG4753" s="230"/>
      <c r="BH4753" s="230"/>
      <c r="BI4753" s="230"/>
      <c r="BJ4753" s="230"/>
      <c r="BK4753" s="230"/>
      <c r="BL4753" s="230"/>
      <c r="BM4753" s="230"/>
      <c r="BN4753" s="230"/>
      <c r="BO4753" s="230"/>
      <c r="BP4753" s="230"/>
      <c r="BQ4753" s="230"/>
      <c r="BR4753" s="230"/>
      <c r="BS4753" s="230"/>
      <c r="BT4753" s="230"/>
      <c r="BU4753" s="230"/>
      <c r="BV4753" s="230"/>
      <c r="BW4753" s="230"/>
      <c r="BX4753" s="230"/>
      <c r="BY4753" s="230"/>
      <c r="BZ4753" s="230"/>
      <c r="CA4753" s="230"/>
      <c r="CB4753" s="230"/>
      <c r="CC4753" s="230"/>
      <c r="CD4753" s="230"/>
      <c r="CE4753" s="230"/>
      <c r="CF4753" s="230"/>
      <c r="CG4753" s="230"/>
      <c r="CH4753" s="230"/>
      <c r="CI4753" s="230"/>
      <c r="CJ4753" s="230"/>
    </row>
    <row r="4754" spans="1:88" ht="14.25" customHeight="1">
      <c r="A4754" s="413"/>
      <c r="B4754" s="230"/>
      <c r="C4754" s="231"/>
      <c r="D4754" s="224"/>
      <c r="E4754" s="224"/>
      <c r="F4754" s="224"/>
      <c r="G4754" s="224"/>
      <c r="H4754" s="224"/>
      <c r="I4754" s="232"/>
      <c r="J4754" s="224"/>
      <c r="K4754" s="224"/>
      <c r="L4754" s="224"/>
      <c r="M4754" s="233"/>
      <c r="N4754" s="224"/>
      <c r="P4754" s="224"/>
      <c r="Q4754" s="225"/>
      <c r="R4754" s="154"/>
      <c r="S4754" s="154"/>
      <c r="T4754" s="154"/>
      <c r="U4754" s="236"/>
      <c r="V4754" s="225"/>
      <c r="W4754" s="246"/>
      <c r="X4754" s="230"/>
      <c r="Y4754" s="257"/>
      <c r="Z4754" s="249"/>
      <c r="AA4754" s="249"/>
      <c r="AB4754" s="230"/>
      <c r="AC4754" s="230"/>
      <c r="AD4754" s="230"/>
      <c r="AE4754" s="251"/>
      <c r="AF4754" s="246"/>
      <c r="AG4754" s="236"/>
      <c r="AH4754" s="253"/>
      <c r="AI4754" s="230"/>
      <c r="AJ4754" s="230"/>
      <c r="AK4754" s="230"/>
      <c r="AL4754" s="230"/>
      <c r="AM4754" s="230"/>
      <c r="AN4754" s="230"/>
      <c r="AO4754" s="230"/>
      <c r="AP4754" s="230"/>
      <c r="AQ4754" s="230"/>
      <c r="AR4754" s="249"/>
      <c r="AS4754" s="230"/>
      <c r="AT4754" s="230"/>
      <c r="AU4754" s="230"/>
      <c r="AV4754" s="230"/>
      <c r="AW4754" s="230"/>
      <c r="AX4754" s="230"/>
      <c r="AY4754" s="230"/>
      <c r="AZ4754" s="230"/>
      <c r="BA4754" s="230"/>
      <c r="BB4754" s="230"/>
      <c r="BC4754" s="230"/>
      <c r="BD4754" s="230"/>
      <c r="BE4754" s="230"/>
      <c r="BF4754" s="230"/>
      <c r="BG4754" s="230"/>
      <c r="BH4754" s="230"/>
      <c r="BI4754" s="230"/>
      <c r="BJ4754" s="230"/>
      <c r="BK4754" s="230"/>
      <c r="BL4754" s="230"/>
      <c r="BM4754" s="230"/>
      <c r="BN4754" s="230"/>
      <c r="BO4754" s="230"/>
      <c r="BP4754" s="230"/>
      <c r="BQ4754" s="230"/>
      <c r="BR4754" s="230"/>
      <c r="BS4754" s="230"/>
      <c r="BT4754" s="230"/>
      <c r="BU4754" s="230"/>
      <c r="BV4754" s="230"/>
      <c r="BW4754" s="230"/>
      <c r="BX4754" s="230"/>
      <c r="BY4754" s="230"/>
      <c r="BZ4754" s="230"/>
      <c r="CA4754" s="230"/>
      <c r="CB4754" s="230"/>
      <c r="CC4754" s="230"/>
      <c r="CD4754" s="230"/>
      <c r="CE4754" s="230"/>
      <c r="CF4754" s="230"/>
      <c r="CG4754" s="230"/>
      <c r="CH4754" s="230"/>
      <c r="CI4754" s="230"/>
      <c r="CJ4754" s="230"/>
    </row>
    <row r="4755" spans="1:88" ht="14.25" customHeight="1">
      <c r="A4755" s="413"/>
      <c r="B4755" s="230"/>
      <c r="C4755" s="231"/>
      <c r="D4755" s="224"/>
      <c r="E4755" s="224"/>
      <c r="F4755" s="224"/>
      <c r="G4755" s="224"/>
      <c r="H4755" s="224"/>
      <c r="I4755" s="232"/>
      <c r="J4755" s="224"/>
      <c r="K4755" s="224"/>
      <c r="L4755" s="224"/>
      <c r="M4755" s="233"/>
      <c r="N4755" s="224"/>
      <c r="P4755" s="224"/>
      <c r="Q4755" s="225"/>
      <c r="R4755" s="154"/>
      <c r="S4755" s="154"/>
      <c r="T4755" s="154"/>
      <c r="U4755" s="236"/>
      <c r="V4755" s="225"/>
      <c r="W4755" s="246"/>
      <c r="X4755" s="230"/>
      <c r="Y4755" s="257"/>
      <c r="Z4755" s="249"/>
      <c r="AA4755" s="249"/>
      <c r="AB4755" s="230"/>
      <c r="AC4755" s="230"/>
      <c r="AD4755" s="230"/>
      <c r="AE4755" s="251"/>
      <c r="AF4755" s="246"/>
      <c r="AG4755" s="236"/>
      <c r="AH4755" s="253"/>
      <c r="AI4755" s="230"/>
      <c r="AJ4755" s="230"/>
      <c r="AK4755" s="230"/>
      <c r="AL4755" s="230"/>
      <c r="AM4755" s="230"/>
      <c r="AN4755" s="230"/>
      <c r="AO4755" s="230"/>
      <c r="AP4755" s="230"/>
      <c r="AQ4755" s="230"/>
      <c r="AR4755" s="249"/>
      <c r="AS4755" s="230"/>
      <c r="AT4755" s="230"/>
      <c r="AU4755" s="230"/>
      <c r="AV4755" s="230"/>
      <c r="AW4755" s="230"/>
      <c r="AX4755" s="230"/>
      <c r="AY4755" s="230"/>
      <c r="AZ4755" s="230"/>
      <c r="BA4755" s="230"/>
      <c r="BB4755" s="230"/>
      <c r="BC4755" s="230"/>
      <c r="BD4755" s="230"/>
      <c r="BE4755" s="230"/>
      <c r="BF4755" s="230"/>
      <c r="BG4755" s="230"/>
      <c r="BH4755" s="230"/>
      <c r="BI4755" s="230"/>
      <c r="BJ4755" s="230"/>
      <c r="BK4755" s="230"/>
      <c r="BL4755" s="230"/>
      <c r="BM4755" s="230"/>
      <c r="BN4755" s="230"/>
      <c r="BO4755" s="230"/>
      <c r="BP4755" s="230"/>
      <c r="BQ4755" s="230"/>
      <c r="BR4755" s="230"/>
      <c r="BS4755" s="230"/>
      <c r="BT4755" s="230"/>
      <c r="BU4755" s="230"/>
      <c r="BV4755" s="230"/>
      <c r="BW4755" s="230"/>
      <c r="BX4755" s="230"/>
      <c r="BY4755" s="230"/>
      <c r="BZ4755" s="230"/>
      <c r="CA4755" s="230"/>
      <c r="CB4755" s="230"/>
      <c r="CC4755" s="230"/>
      <c r="CD4755" s="230"/>
      <c r="CE4755" s="230"/>
      <c r="CF4755" s="230"/>
      <c r="CG4755" s="230"/>
      <c r="CH4755" s="230"/>
      <c r="CI4755" s="230"/>
      <c r="CJ4755" s="230"/>
    </row>
    <row r="4756" spans="1:88" ht="14.25" customHeight="1">
      <c r="A4756" s="413"/>
      <c r="B4756" s="230"/>
      <c r="C4756" s="231"/>
      <c r="D4756" s="224"/>
      <c r="E4756" s="224"/>
      <c r="F4756" s="224"/>
      <c r="G4756" s="224"/>
      <c r="H4756" s="224"/>
      <c r="I4756" s="232"/>
      <c r="J4756" s="224"/>
      <c r="K4756" s="224"/>
      <c r="L4756" s="224"/>
      <c r="M4756" s="233"/>
      <c r="N4756" s="224"/>
      <c r="P4756" s="224"/>
      <c r="Q4756" s="225"/>
      <c r="R4756" s="154"/>
      <c r="S4756" s="154"/>
      <c r="T4756" s="154"/>
      <c r="U4756" s="236"/>
      <c r="V4756" s="225"/>
      <c r="W4756" s="246"/>
      <c r="X4756" s="230"/>
      <c r="Y4756" s="257"/>
      <c r="Z4756" s="249"/>
      <c r="AA4756" s="249"/>
      <c r="AB4756" s="230"/>
      <c r="AC4756" s="230"/>
      <c r="AD4756" s="230"/>
      <c r="AE4756" s="251"/>
      <c r="AF4756" s="246"/>
      <c r="AG4756" s="236"/>
      <c r="AH4756" s="253"/>
      <c r="AI4756" s="230"/>
      <c r="AJ4756" s="230"/>
      <c r="AK4756" s="230"/>
      <c r="AL4756" s="230"/>
      <c r="AM4756" s="230"/>
      <c r="AN4756" s="230"/>
      <c r="AO4756" s="230"/>
      <c r="AP4756" s="230"/>
      <c r="AQ4756" s="230"/>
      <c r="AR4756" s="249"/>
      <c r="AS4756" s="230"/>
      <c r="AT4756" s="230"/>
      <c r="AU4756" s="230"/>
      <c r="AV4756" s="230"/>
      <c r="AW4756" s="230"/>
      <c r="AX4756" s="230"/>
      <c r="AY4756" s="230"/>
      <c r="AZ4756" s="230"/>
      <c r="BA4756" s="230"/>
      <c r="BB4756" s="230"/>
      <c r="BC4756" s="230"/>
      <c r="BD4756" s="230"/>
      <c r="BE4756" s="230"/>
      <c r="BF4756" s="230"/>
      <c r="BG4756" s="230"/>
      <c r="BH4756" s="230"/>
      <c r="BI4756" s="230"/>
      <c r="BJ4756" s="230"/>
      <c r="BK4756" s="230"/>
      <c r="BL4756" s="230"/>
      <c r="BM4756" s="230"/>
      <c r="BN4756" s="230"/>
      <c r="BO4756" s="230"/>
      <c r="BP4756" s="230"/>
      <c r="BQ4756" s="230"/>
      <c r="BR4756" s="230"/>
      <c r="BS4756" s="230"/>
      <c r="BT4756" s="230"/>
      <c r="BU4756" s="230"/>
      <c r="BV4756" s="230"/>
      <c r="BW4756" s="230"/>
      <c r="BX4756" s="230"/>
      <c r="BY4756" s="230"/>
      <c r="BZ4756" s="230"/>
      <c r="CA4756" s="230"/>
      <c r="CB4756" s="230"/>
      <c r="CC4756" s="230"/>
      <c r="CD4756" s="230"/>
      <c r="CE4756" s="230"/>
      <c r="CF4756" s="230"/>
      <c r="CG4756" s="230"/>
      <c r="CH4756" s="230"/>
      <c r="CI4756" s="230"/>
      <c r="CJ4756" s="230"/>
    </row>
    <row r="4757" spans="1:88" ht="14.25" customHeight="1">
      <c r="A4757" s="413"/>
      <c r="B4757" s="230"/>
      <c r="C4757" s="231"/>
      <c r="D4757" s="224"/>
      <c r="E4757" s="224"/>
      <c r="F4757" s="224"/>
      <c r="G4757" s="224"/>
      <c r="H4757" s="224"/>
      <c r="I4757" s="232"/>
      <c r="J4757" s="224"/>
      <c r="K4757" s="224"/>
      <c r="L4757" s="224"/>
      <c r="M4757" s="233"/>
      <c r="N4757" s="224"/>
      <c r="P4757" s="224"/>
      <c r="Q4757" s="225"/>
      <c r="R4757" s="154"/>
      <c r="S4757" s="154"/>
      <c r="T4757" s="154"/>
      <c r="U4757" s="236"/>
      <c r="V4757" s="225"/>
      <c r="W4757" s="246"/>
      <c r="X4757" s="230"/>
      <c r="Y4757" s="257"/>
      <c r="Z4757" s="249"/>
      <c r="AA4757" s="249"/>
      <c r="AB4757" s="230"/>
      <c r="AC4757" s="230"/>
      <c r="AD4757" s="230"/>
      <c r="AE4757" s="251"/>
      <c r="AF4757" s="246"/>
      <c r="AG4757" s="236"/>
      <c r="AH4757" s="253"/>
      <c r="AI4757" s="230"/>
      <c r="AJ4757" s="230"/>
      <c r="AK4757" s="230"/>
      <c r="AL4757" s="230"/>
      <c r="AM4757" s="230"/>
      <c r="AN4757" s="230"/>
      <c r="AO4757" s="230"/>
      <c r="AP4757" s="230"/>
      <c r="AQ4757" s="230"/>
      <c r="AR4757" s="249"/>
      <c r="AS4757" s="230"/>
      <c r="AT4757" s="230"/>
      <c r="AU4757" s="230"/>
      <c r="AV4757" s="230"/>
      <c r="AW4757" s="230"/>
      <c r="AX4757" s="230"/>
      <c r="AY4757" s="230"/>
      <c r="AZ4757" s="230"/>
      <c r="BA4757" s="230"/>
      <c r="BB4757" s="230"/>
      <c r="BC4757" s="230"/>
      <c r="BD4757" s="230"/>
      <c r="BE4757" s="230"/>
      <c r="BF4757" s="230"/>
      <c r="BG4757" s="230"/>
      <c r="BH4757" s="230"/>
      <c r="BI4757" s="230"/>
      <c r="BJ4757" s="230"/>
      <c r="BK4757" s="230"/>
      <c r="BL4757" s="230"/>
      <c r="BM4757" s="230"/>
      <c r="BN4757" s="230"/>
      <c r="BO4757" s="230"/>
      <c r="BP4757" s="230"/>
      <c r="BQ4757" s="230"/>
      <c r="BR4757" s="230"/>
      <c r="BS4757" s="230"/>
      <c r="BT4757" s="230"/>
      <c r="BU4757" s="230"/>
      <c r="BV4757" s="230"/>
      <c r="BW4757" s="230"/>
      <c r="BX4757" s="230"/>
      <c r="BY4757" s="230"/>
      <c r="BZ4757" s="230"/>
      <c r="CA4757" s="230"/>
      <c r="CB4757" s="230"/>
      <c r="CC4757" s="230"/>
      <c r="CD4757" s="230"/>
      <c r="CE4757" s="230"/>
      <c r="CF4757" s="230"/>
      <c r="CG4757" s="230"/>
      <c r="CH4757" s="230"/>
      <c r="CI4757" s="230"/>
      <c r="CJ4757" s="230"/>
    </row>
    <row r="4758" spans="1:88" ht="14.25" customHeight="1">
      <c r="A4758" s="413"/>
      <c r="B4758" s="230"/>
      <c r="C4758" s="231"/>
      <c r="D4758" s="224"/>
      <c r="E4758" s="224"/>
      <c r="F4758" s="224"/>
      <c r="G4758" s="224"/>
      <c r="H4758" s="224"/>
      <c r="I4758" s="232"/>
      <c r="J4758" s="224"/>
      <c r="K4758" s="224"/>
      <c r="L4758" s="224"/>
      <c r="M4758" s="233"/>
      <c r="N4758" s="224"/>
      <c r="P4758" s="224"/>
      <c r="Q4758" s="225"/>
      <c r="R4758" s="154"/>
      <c r="S4758" s="154"/>
      <c r="T4758" s="154"/>
      <c r="U4758" s="236"/>
      <c r="V4758" s="225"/>
      <c r="W4758" s="246"/>
      <c r="X4758" s="230"/>
      <c r="Y4758" s="257"/>
      <c r="Z4758" s="249"/>
      <c r="AA4758" s="249"/>
      <c r="AB4758" s="230"/>
      <c r="AC4758" s="230"/>
      <c r="AD4758" s="230"/>
      <c r="AE4758" s="251"/>
      <c r="AF4758" s="246"/>
      <c r="AG4758" s="236"/>
      <c r="AH4758" s="253"/>
      <c r="AI4758" s="230"/>
      <c r="AJ4758" s="230"/>
      <c r="AK4758" s="230"/>
      <c r="AL4758" s="230"/>
      <c r="AM4758" s="230"/>
      <c r="AN4758" s="230"/>
      <c r="AO4758" s="230"/>
      <c r="AP4758" s="230"/>
      <c r="AQ4758" s="230"/>
      <c r="AR4758" s="249"/>
      <c r="AS4758" s="230"/>
      <c r="AT4758" s="230"/>
      <c r="AU4758" s="230"/>
      <c r="AV4758" s="230"/>
      <c r="AW4758" s="230"/>
      <c r="AX4758" s="230"/>
      <c r="AY4758" s="230"/>
      <c r="AZ4758" s="230"/>
      <c r="BA4758" s="230"/>
      <c r="BB4758" s="230"/>
      <c r="BC4758" s="230"/>
      <c r="BD4758" s="230"/>
      <c r="BE4758" s="230"/>
      <c r="BF4758" s="230"/>
      <c r="BG4758" s="230"/>
      <c r="BH4758" s="230"/>
      <c r="BI4758" s="230"/>
      <c r="BJ4758" s="230"/>
      <c r="BK4758" s="230"/>
      <c r="BL4758" s="230"/>
      <c r="BM4758" s="230"/>
      <c r="BN4758" s="230"/>
      <c r="BO4758" s="230"/>
      <c r="BP4758" s="230"/>
      <c r="BQ4758" s="230"/>
      <c r="BR4758" s="230"/>
      <c r="BS4758" s="230"/>
      <c r="BT4758" s="230"/>
      <c r="BU4758" s="230"/>
      <c r="BV4758" s="230"/>
      <c r="BW4758" s="230"/>
      <c r="BX4758" s="230"/>
      <c r="BY4758" s="230"/>
      <c r="BZ4758" s="230"/>
      <c r="CA4758" s="230"/>
      <c r="CB4758" s="230"/>
      <c r="CC4758" s="230"/>
      <c r="CD4758" s="230"/>
      <c r="CE4758" s="230"/>
      <c r="CF4758" s="230"/>
      <c r="CG4758" s="230"/>
      <c r="CH4758" s="230"/>
      <c r="CI4758" s="230"/>
      <c r="CJ4758" s="230"/>
    </row>
    <row r="4759" spans="1:88" ht="14.25" customHeight="1">
      <c r="A4759" s="413"/>
      <c r="B4759" s="230"/>
      <c r="C4759" s="231"/>
      <c r="D4759" s="224"/>
      <c r="E4759" s="224"/>
      <c r="F4759" s="224"/>
      <c r="G4759" s="224"/>
      <c r="H4759" s="224"/>
      <c r="I4759" s="232"/>
      <c r="J4759" s="224"/>
      <c r="K4759" s="224"/>
      <c r="L4759" s="224"/>
      <c r="M4759" s="233"/>
      <c r="N4759" s="224"/>
      <c r="P4759" s="224"/>
      <c r="Q4759" s="225"/>
      <c r="R4759" s="154"/>
      <c r="S4759" s="154"/>
      <c r="T4759" s="154"/>
      <c r="U4759" s="236"/>
      <c r="V4759" s="225"/>
      <c r="W4759" s="246"/>
      <c r="X4759" s="230"/>
      <c r="Y4759" s="257"/>
      <c r="Z4759" s="249"/>
      <c r="AA4759" s="249"/>
      <c r="AB4759" s="230"/>
      <c r="AC4759" s="230"/>
      <c r="AD4759" s="230"/>
      <c r="AE4759" s="251"/>
      <c r="AF4759" s="246"/>
      <c r="AG4759" s="236"/>
      <c r="AH4759" s="253"/>
      <c r="AI4759" s="230"/>
      <c r="AJ4759" s="230"/>
      <c r="AK4759" s="230"/>
      <c r="AL4759" s="230"/>
      <c r="AM4759" s="230"/>
      <c r="AN4759" s="230"/>
      <c r="AO4759" s="230"/>
      <c r="AP4759" s="230"/>
      <c r="AQ4759" s="230"/>
      <c r="AR4759" s="249"/>
      <c r="AS4759" s="230"/>
      <c r="AT4759" s="230"/>
      <c r="AU4759" s="230"/>
      <c r="AV4759" s="230"/>
      <c r="AW4759" s="230"/>
      <c r="AX4759" s="230"/>
      <c r="AY4759" s="230"/>
      <c r="AZ4759" s="230"/>
      <c r="BA4759" s="230"/>
      <c r="BB4759" s="230"/>
      <c r="BC4759" s="230"/>
      <c r="BD4759" s="230"/>
      <c r="BE4759" s="230"/>
      <c r="BF4759" s="230"/>
      <c r="BG4759" s="230"/>
      <c r="BH4759" s="230"/>
      <c r="BI4759" s="230"/>
      <c r="BJ4759" s="230"/>
      <c r="BK4759" s="230"/>
      <c r="BL4759" s="230"/>
      <c r="BM4759" s="230"/>
      <c r="BN4759" s="230"/>
      <c r="BO4759" s="230"/>
      <c r="BP4759" s="230"/>
      <c r="BQ4759" s="230"/>
      <c r="BR4759" s="230"/>
      <c r="BS4759" s="230"/>
      <c r="BT4759" s="230"/>
      <c r="BU4759" s="230"/>
      <c r="BV4759" s="230"/>
      <c r="BW4759" s="230"/>
      <c r="BX4759" s="230"/>
      <c r="BY4759" s="230"/>
      <c r="BZ4759" s="230"/>
      <c r="CA4759" s="230"/>
      <c r="CB4759" s="230"/>
      <c r="CC4759" s="230"/>
      <c r="CD4759" s="230"/>
      <c r="CE4759" s="230"/>
      <c r="CF4759" s="230"/>
      <c r="CG4759" s="230"/>
      <c r="CH4759" s="230"/>
      <c r="CI4759" s="230"/>
      <c r="CJ4759" s="230"/>
    </row>
    <row r="4760" spans="1:88" ht="14.25" customHeight="1">
      <c r="A4760" s="413"/>
      <c r="B4760" s="230"/>
      <c r="C4760" s="231"/>
      <c r="D4760" s="224"/>
      <c r="E4760" s="224"/>
      <c r="F4760" s="224"/>
      <c r="G4760" s="224"/>
      <c r="H4760" s="224"/>
      <c r="I4760" s="232"/>
      <c r="J4760" s="224"/>
      <c r="K4760" s="224"/>
      <c r="L4760" s="224"/>
      <c r="M4760" s="233"/>
      <c r="N4760" s="224"/>
      <c r="P4760" s="224"/>
      <c r="Q4760" s="225"/>
      <c r="R4760" s="154"/>
      <c r="S4760" s="154"/>
      <c r="T4760" s="154"/>
      <c r="U4760" s="236"/>
      <c r="V4760" s="225"/>
      <c r="W4760" s="246"/>
      <c r="X4760" s="230"/>
      <c r="Y4760" s="257"/>
      <c r="Z4760" s="249"/>
      <c r="AA4760" s="249"/>
      <c r="AB4760" s="230"/>
      <c r="AC4760" s="230"/>
      <c r="AD4760" s="230"/>
      <c r="AE4760" s="251"/>
      <c r="AF4760" s="246"/>
      <c r="AG4760" s="236"/>
      <c r="AH4760" s="253"/>
      <c r="AI4760" s="230"/>
      <c r="AJ4760" s="230"/>
      <c r="AK4760" s="230"/>
      <c r="AL4760" s="230"/>
      <c r="AM4760" s="230"/>
      <c r="AN4760" s="230"/>
      <c r="AO4760" s="230"/>
      <c r="AP4760" s="230"/>
      <c r="AQ4760" s="230"/>
      <c r="AR4760" s="249"/>
      <c r="AS4760" s="230"/>
      <c r="AT4760" s="230"/>
      <c r="AU4760" s="230"/>
      <c r="AV4760" s="230"/>
      <c r="AW4760" s="230"/>
      <c r="AX4760" s="230"/>
      <c r="AY4760" s="230"/>
      <c r="AZ4760" s="230"/>
      <c r="BA4760" s="230"/>
      <c r="BB4760" s="230"/>
      <c r="BC4760" s="230"/>
      <c r="BD4760" s="230"/>
      <c r="BE4760" s="230"/>
      <c r="BF4760" s="230"/>
      <c r="BG4760" s="230"/>
      <c r="BH4760" s="230"/>
      <c r="BI4760" s="230"/>
      <c r="BJ4760" s="230"/>
      <c r="BK4760" s="230"/>
      <c r="BL4760" s="230"/>
      <c r="BM4760" s="230"/>
      <c r="BN4760" s="230"/>
      <c r="BO4760" s="230"/>
      <c r="BP4760" s="230"/>
      <c r="BQ4760" s="230"/>
      <c r="BR4760" s="230"/>
      <c r="BS4760" s="230"/>
      <c r="BT4760" s="230"/>
      <c r="BU4760" s="230"/>
      <c r="BV4760" s="230"/>
      <c r="BW4760" s="230"/>
      <c r="BX4760" s="230"/>
      <c r="BY4760" s="230"/>
      <c r="BZ4760" s="230"/>
      <c r="CA4760" s="230"/>
      <c r="CB4760" s="230"/>
      <c r="CC4760" s="230"/>
      <c r="CD4760" s="230"/>
      <c r="CE4760" s="230"/>
      <c r="CF4760" s="230"/>
      <c r="CG4760" s="230"/>
      <c r="CH4760" s="230"/>
      <c r="CI4760" s="230"/>
      <c r="CJ4760" s="230"/>
    </row>
    <row r="4761" spans="1:88" ht="14.25" customHeight="1">
      <c r="A4761" s="413"/>
      <c r="B4761" s="230"/>
      <c r="C4761" s="231"/>
      <c r="D4761" s="224"/>
      <c r="E4761" s="224"/>
      <c r="F4761" s="224"/>
      <c r="G4761" s="224"/>
      <c r="H4761" s="224"/>
      <c r="I4761" s="232"/>
      <c r="J4761" s="224"/>
      <c r="K4761" s="224"/>
      <c r="L4761" s="224"/>
      <c r="M4761" s="233"/>
      <c r="N4761" s="224"/>
      <c r="P4761" s="224"/>
      <c r="Q4761" s="225"/>
      <c r="R4761" s="154"/>
      <c r="S4761" s="154"/>
      <c r="T4761" s="154"/>
      <c r="U4761" s="236"/>
      <c r="V4761" s="225"/>
      <c r="W4761" s="246"/>
      <c r="X4761" s="230"/>
      <c r="Y4761" s="257"/>
      <c r="Z4761" s="249"/>
      <c r="AA4761" s="249"/>
      <c r="AB4761" s="230"/>
      <c r="AC4761" s="230"/>
      <c r="AD4761" s="230"/>
      <c r="AE4761" s="251"/>
      <c r="AF4761" s="246"/>
      <c r="AG4761" s="236"/>
      <c r="AH4761" s="253"/>
      <c r="AI4761" s="230"/>
      <c r="AJ4761" s="230"/>
      <c r="AK4761" s="230"/>
      <c r="AL4761" s="230"/>
      <c r="AM4761" s="230"/>
      <c r="AN4761" s="230"/>
      <c r="AO4761" s="230"/>
      <c r="AP4761" s="230"/>
      <c r="AQ4761" s="230"/>
      <c r="AR4761" s="249"/>
      <c r="AS4761" s="230"/>
      <c r="AT4761" s="230"/>
      <c r="AU4761" s="230"/>
      <c r="AV4761" s="230"/>
      <c r="AW4761" s="230"/>
      <c r="AX4761" s="230"/>
      <c r="AY4761" s="230"/>
      <c r="AZ4761" s="230"/>
      <c r="BA4761" s="230"/>
      <c r="BB4761" s="230"/>
      <c r="BC4761" s="230"/>
      <c r="BD4761" s="230"/>
      <c r="BE4761" s="230"/>
      <c r="BF4761" s="230"/>
      <c r="BG4761" s="230"/>
      <c r="BH4761" s="230"/>
      <c r="BI4761" s="230"/>
      <c r="BJ4761" s="230"/>
      <c r="BK4761" s="230"/>
      <c r="BL4761" s="230"/>
      <c r="BM4761" s="230"/>
      <c r="BN4761" s="230"/>
      <c r="BO4761" s="230"/>
      <c r="BP4761" s="230"/>
      <c r="BQ4761" s="230"/>
      <c r="BR4761" s="230"/>
      <c r="BS4761" s="230"/>
      <c r="BT4761" s="230"/>
      <c r="BU4761" s="230"/>
      <c r="BV4761" s="230"/>
      <c r="BW4761" s="230"/>
      <c r="BX4761" s="230"/>
      <c r="BY4761" s="230"/>
      <c r="BZ4761" s="230"/>
      <c r="CA4761" s="230"/>
      <c r="CB4761" s="230"/>
      <c r="CC4761" s="230"/>
      <c r="CD4761" s="230"/>
      <c r="CE4761" s="230"/>
      <c r="CF4761" s="230"/>
      <c r="CG4761" s="230"/>
      <c r="CH4761" s="230"/>
      <c r="CI4761" s="230"/>
      <c r="CJ4761" s="230"/>
    </row>
    <row r="4762" spans="1:88" ht="14.25" customHeight="1">
      <c r="A4762" s="413"/>
      <c r="B4762" s="230"/>
      <c r="C4762" s="231"/>
      <c r="D4762" s="224"/>
      <c r="E4762" s="224"/>
      <c r="F4762" s="224"/>
      <c r="G4762" s="224"/>
      <c r="H4762" s="224"/>
      <c r="I4762" s="232"/>
      <c r="J4762" s="224"/>
      <c r="K4762" s="224"/>
      <c r="L4762" s="224"/>
      <c r="M4762" s="233"/>
      <c r="N4762" s="224"/>
      <c r="P4762" s="224"/>
      <c r="Q4762" s="225"/>
      <c r="R4762" s="154"/>
      <c r="S4762" s="154"/>
      <c r="T4762" s="154"/>
      <c r="U4762" s="236"/>
      <c r="V4762" s="225"/>
      <c r="W4762" s="246"/>
      <c r="X4762" s="230"/>
      <c r="Y4762" s="257"/>
      <c r="Z4762" s="249"/>
      <c r="AA4762" s="249"/>
      <c r="AB4762" s="230"/>
      <c r="AC4762" s="230"/>
      <c r="AD4762" s="230"/>
      <c r="AE4762" s="251"/>
      <c r="AF4762" s="246"/>
      <c r="AG4762" s="236"/>
      <c r="AH4762" s="253"/>
      <c r="AI4762" s="230"/>
      <c r="AJ4762" s="230"/>
      <c r="AK4762" s="230"/>
      <c r="AL4762" s="230"/>
      <c r="AM4762" s="230"/>
      <c r="AN4762" s="230"/>
      <c r="AO4762" s="230"/>
      <c r="AP4762" s="230"/>
      <c r="AQ4762" s="230"/>
      <c r="AR4762" s="249"/>
      <c r="AS4762" s="230"/>
      <c r="AT4762" s="230"/>
      <c r="AU4762" s="230"/>
      <c r="AV4762" s="230"/>
      <c r="AW4762" s="230"/>
      <c r="AX4762" s="230"/>
      <c r="AY4762" s="230"/>
      <c r="AZ4762" s="230"/>
      <c r="BA4762" s="230"/>
      <c r="BB4762" s="230"/>
      <c r="BC4762" s="230"/>
      <c r="BD4762" s="230"/>
      <c r="BE4762" s="230"/>
      <c r="BF4762" s="230"/>
      <c r="BG4762" s="230"/>
      <c r="BH4762" s="230"/>
      <c r="BI4762" s="230"/>
      <c r="BJ4762" s="230"/>
      <c r="BK4762" s="230"/>
      <c r="BL4762" s="230"/>
      <c r="BM4762" s="230"/>
      <c r="BN4762" s="230"/>
      <c r="BO4762" s="230"/>
      <c r="BP4762" s="230"/>
      <c r="BQ4762" s="230"/>
      <c r="BR4762" s="230"/>
      <c r="BS4762" s="230"/>
      <c r="BT4762" s="230"/>
      <c r="BU4762" s="230"/>
      <c r="BV4762" s="230"/>
      <c r="BW4762" s="230"/>
      <c r="BX4762" s="230"/>
      <c r="BY4762" s="230"/>
      <c r="BZ4762" s="230"/>
      <c r="CA4762" s="230"/>
      <c r="CB4762" s="230"/>
      <c r="CC4762" s="230"/>
      <c r="CD4762" s="230"/>
      <c r="CE4762" s="230"/>
      <c r="CF4762" s="230"/>
      <c r="CG4762" s="230"/>
      <c r="CH4762" s="230"/>
      <c r="CI4762" s="230"/>
      <c r="CJ4762" s="230"/>
    </row>
    <row r="4763" spans="1:88" ht="14.25" customHeight="1">
      <c r="A4763" s="413"/>
      <c r="B4763" s="230"/>
      <c r="C4763" s="231"/>
      <c r="D4763" s="224"/>
      <c r="E4763" s="224"/>
      <c r="F4763" s="224"/>
      <c r="G4763" s="224"/>
      <c r="H4763" s="224"/>
      <c r="I4763" s="232"/>
      <c r="J4763" s="224"/>
      <c r="K4763" s="224"/>
      <c r="L4763" s="224"/>
      <c r="M4763" s="233"/>
      <c r="N4763" s="224"/>
      <c r="P4763" s="224"/>
      <c r="Q4763" s="225"/>
      <c r="R4763" s="154"/>
      <c r="S4763" s="154"/>
      <c r="T4763" s="154"/>
      <c r="U4763" s="236"/>
      <c r="V4763" s="225"/>
      <c r="W4763" s="246"/>
      <c r="X4763" s="230"/>
      <c r="Y4763" s="257"/>
      <c r="Z4763" s="249"/>
      <c r="AA4763" s="249"/>
      <c r="AB4763" s="230"/>
      <c r="AC4763" s="230"/>
      <c r="AD4763" s="230"/>
      <c r="AE4763" s="251"/>
      <c r="AF4763" s="246"/>
      <c r="AG4763" s="236"/>
      <c r="AH4763" s="253"/>
      <c r="AI4763" s="230"/>
      <c r="AJ4763" s="230"/>
      <c r="AK4763" s="230"/>
      <c r="AL4763" s="230"/>
      <c r="AM4763" s="230"/>
      <c r="AN4763" s="230"/>
      <c r="AO4763" s="230"/>
      <c r="AP4763" s="230"/>
      <c r="AQ4763" s="230"/>
      <c r="AR4763" s="249"/>
      <c r="AS4763" s="230"/>
      <c r="AT4763" s="230"/>
      <c r="AU4763" s="230"/>
      <c r="AV4763" s="230"/>
      <c r="AW4763" s="230"/>
      <c r="AX4763" s="230"/>
      <c r="AY4763" s="230"/>
      <c r="AZ4763" s="230"/>
      <c r="BA4763" s="230"/>
      <c r="BB4763" s="230"/>
      <c r="BC4763" s="230"/>
      <c r="BD4763" s="230"/>
      <c r="BE4763" s="230"/>
      <c r="BF4763" s="230"/>
      <c r="BG4763" s="230"/>
      <c r="BH4763" s="230"/>
      <c r="BI4763" s="230"/>
      <c r="BJ4763" s="230"/>
      <c r="BK4763" s="230"/>
      <c r="BL4763" s="230"/>
      <c r="BM4763" s="230"/>
      <c r="BN4763" s="230"/>
      <c r="BO4763" s="230"/>
      <c r="BP4763" s="230"/>
      <c r="BQ4763" s="230"/>
      <c r="BR4763" s="230"/>
      <c r="BS4763" s="230"/>
      <c r="BT4763" s="230"/>
      <c r="BU4763" s="230"/>
      <c r="BV4763" s="230"/>
      <c r="BW4763" s="230"/>
      <c r="BX4763" s="230"/>
      <c r="BY4763" s="230"/>
      <c r="BZ4763" s="230"/>
      <c r="CA4763" s="230"/>
      <c r="CB4763" s="230"/>
      <c r="CC4763" s="230"/>
      <c r="CD4763" s="230"/>
      <c r="CE4763" s="230"/>
      <c r="CF4763" s="230"/>
      <c r="CG4763" s="230"/>
      <c r="CH4763" s="230"/>
      <c r="CI4763" s="230"/>
      <c r="CJ4763" s="230"/>
    </row>
    <row r="4764" spans="1:88" ht="14.25" customHeight="1">
      <c r="A4764" s="413"/>
      <c r="B4764" s="230"/>
      <c r="C4764" s="231"/>
      <c r="D4764" s="224"/>
      <c r="E4764" s="224"/>
      <c r="F4764" s="224"/>
      <c r="G4764" s="224"/>
      <c r="H4764" s="224"/>
      <c r="I4764" s="232"/>
      <c r="J4764" s="224"/>
      <c r="K4764" s="224"/>
      <c r="L4764" s="224"/>
      <c r="M4764" s="233"/>
      <c r="N4764" s="224"/>
      <c r="P4764" s="224"/>
      <c r="Q4764" s="225"/>
      <c r="R4764" s="154"/>
      <c r="S4764" s="154"/>
      <c r="T4764" s="154"/>
      <c r="U4764" s="236"/>
      <c r="V4764" s="225"/>
      <c r="W4764" s="246"/>
      <c r="X4764" s="230"/>
      <c r="Y4764" s="257"/>
      <c r="Z4764" s="249"/>
      <c r="AA4764" s="249"/>
      <c r="AB4764" s="230"/>
      <c r="AC4764" s="230"/>
      <c r="AD4764" s="230"/>
      <c r="AE4764" s="251"/>
      <c r="AF4764" s="246"/>
      <c r="AG4764" s="236"/>
      <c r="AH4764" s="253"/>
      <c r="AI4764" s="230"/>
      <c r="AJ4764" s="230"/>
      <c r="AK4764" s="230"/>
      <c r="AL4764" s="230"/>
      <c r="AM4764" s="230"/>
      <c r="AN4764" s="230"/>
      <c r="AO4764" s="230"/>
      <c r="AP4764" s="230"/>
      <c r="AQ4764" s="230"/>
      <c r="AR4764" s="249"/>
      <c r="AS4764" s="230"/>
      <c r="AT4764" s="230"/>
      <c r="AU4764" s="230"/>
      <c r="AV4764" s="230"/>
      <c r="AW4764" s="230"/>
      <c r="AX4764" s="230"/>
      <c r="AY4764" s="230"/>
      <c r="AZ4764" s="230"/>
      <c r="BA4764" s="230"/>
      <c r="BB4764" s="230"/>
      <c r="BC4764" s="230"/>
      <c r="BD4764" s="230"/>
      <c r="BE4764" s="230"/>
      <c r="BF4764" s="230"/>
      <c r="BG4764" s="230"/>
      <c r="BH4764" s="230"/>
      <c r="BI4764" s="230"/>
      <c r="BJ4764" s="230"/>
      <c r="BK4764" s="230"/>
      <c r="BL4764" s="230"/>
      <c r="BM4764" s="230"/>
      <c r="BN4764" s="230"/>
      <c r="BO4764" s="230"/>
      <c r="BP4764" s="230"/>
      <c r="BQ4764" s="230"/>
      <c r="BR4764" s="230"/>
      <c r="BS4764" s="230"/>
      <c r="BT4764" s="230"/>
      <c r="BU4764" s="230"/>
      <c r="BV4764" s="230"/>
      <c r="BW4764" s="230"/>
      <c r="BX4764" s="230"/>
      <c r="BY4764" s="230"/>
      <c r="BZ4764" s="230"/>
      <c r="CA4764" s="230"/>
      <c r="CB4764" s="230"/>
      <c r="CC4764" s="230"/>
      <c r="CD4764" s="230"/>
      <c r="CE4764" s="230"/>
      <c r="CF4764" s="230"/>
      <c r="CG4764" s="230"/>
      <c r="CH4764" s="230"/>
      <c r="CI4764" s="230"/>
      <c r="CJ4764" s="230"/>
    </row>
    <row r="4765" spans="1:88" ht="14.25" customHeight="1">
      <c r="A4765" s="413"/>
      <c r="B4765" s="230"/>
      <c r="C4765" s="231"/>
      <c r="D4765" s="224"/>
      <c r="E4765" s="224"/>
      <c r="F4765" s="224"/>
      <c r="G4765" s="224"/>
      <c r="H4765" s="224"/>
      <c r="I4765" s="232"/>
      <c r="J4765" s="224"/>
      <c r="K4765" s="224"/>
      <c r="L4765" s="224"/>
      <c r="M4765" s="233"/>
      <c r="N4765" s="224"/>
      <c r="P4765" s="224"/>
      <c r="Q4765" s="225"/>
      <c r="R4765" s="154"/>
      <c r="S4765" s="154"/>
      <c r="T4765" s="154"/>
      <c r="U4765" s="236"/>
      <c r="V4765" s="225"/>
      <c r="W4765" s="246"/>
      <c r="X4765" s="230"/>
      <c r="Y4765" s="257"/>
      <c r="Z4765" s="249"/>
      <c r="AA4765" s="249"/>
      <c r="AB4765" s="230"/>
      <c r="AC4765" s="230"/>
      <c r="AD4765" s="230"/>
      <c r="AE4765" s="251"/>
      <c r="AF4765" s="246"/>
      <c r="AG4765" s="236"/>
      <c r="AH4765" s="253"/>
      <c r="AI4765" s="230"/>
      <c r="AJ4765" s="230"/>
      <c r="AK4765" s="230"/>
      <c r="AL4765" s="230"/>
      <c r="AM4765" s="230"/>
      <c r="AN4765" s="230"/>
      <c r="AO4765" s="230"/>
      <c r="AP4765" s="230"/>
      <c r="AQ4765" s="230"/>
      <c r="AR4765" s="249"/>
      <c r="AS4765" s="230"/>
      <c r="AT4765" s="230"/>
      <c r="AU4765" s="230"/>
      <c r="AV4765" s="230"/>
      <c r="AW4765" s="230"/>
      <c r="AX4765" s="230"/>
      <c r="AY4765" s="230"/>
      <c r="AZ4765" s="230"/>
      <c r="BA4765" s="230"/>
      <c r="BB4765" s="230"/>
      <c r="BC4765" s="230"/>
      <c r="BD4765" s="230"/>
      <c r="BE4765" s="230"/>
      <c r="BF4765" s="230"/>
      <c r="BG4765" s="230"/>
      <c r="BH4765" s="230"/>
      <c r="BI4765" s="230"/>
      <c r="BJ4765" s="230"/>
      <c r="BK4765" s="230"/>
      <c r="BL4765" s="230"/>
      <c r="BM4765" s="230"/>
      <c r="BN4765" s="230"/>
      <c r="BO4765" s="230"/>
      <c r="BP4765" s="230"/>
      <c r="BQ4765" s="230"/>
      <c r="BR4765" s="230"/>
      <c r="BS4765" s="230"/>
      <c r="BT4765" s="230"/>
      <c r="BU4765" s="230"/>
      <c r="BV4765" s="230"/>
      <c r="BW4765" s="230"/>
      <c r="BX4765" s="230"/>
      <c r="BY4765" s="230"/>
      <c r="BZ4765" s="230"/>
      <c r="CA4765" s="230"/>
      <c r="CB4765" s="230"/>
      <c r="CC4765" s="230"/>
      <c r="CD4765" s="230"/>
      <c r="CE4765" s="230"/>
      <c r="CF4765" s="230"/>
      <c r="CG4765" s="230"/>
      <c r="CH4765" s="230"/>
      <c r="CI4765" s="230"/>
      <c r="CJ4765" s="230"/>
    </row>
    <row r="4766" spans="1:88" ht="14.25" customHeight="1">
      <c r="A4766" s="413"/>
      <c r="B4766" s="230"/>
      <c r="C4766" s="231"/>
      <c r="D4766" s="224"/>
      <c r="E4766" s="224"/>
      <c r="F4766" s="224"/>
      <c r="G4766" s="224"/>
      <c r="H4766" s="224"/>
      <c r="I4766" s="232"/>
      <c r="J4766" s="224"/>
      <c r="K4766" s="224"/>
      <c r="L4766" s="224"/>
      <c r="M4766" s="233"/>
      <c r="N4766" s="224"/>
      <c r="P4766" s="224"/>
      <c r="Q4766" s="225"/>
      <c r="R4766" s="154"/>
      <c r="S4766" s="154"/>
      <c r="T4766" s="154"/>
      <c r="U4766" s="236"/>
      <c r="V4766" s="225"/>
      <c r="W4766" s="246"/>
      <c r="X4766" s="230"/>
      <c r="Y4766" s="257"/>
      <c r="Z4766" s="249"/>
      <c r="AA4766" s="249"/>
      <c r="AB4766" s="230"/>
      <c r="AC4766" s="230"/>
      <c r="AD4766" s="230"/>
      <c r="AE4766" s="251"/>
      <c r="AF4766" s="246"/>
      <c r="AG4766" s="236"/>
      <c r="AH4766" s="253"/>
      <c r="AI4766" s="230"/>
      <c r="AJ4766" s="230"/>
      <c r="AK4766" s="230"/>
      <c r="AL4766" s="230"/>
      <c r="AM4766" s="230"/>
      <c r="AN4766" s="230"/>
      <c r="AO4766" s="230"/>
      <c r="AP4766" s="230"/>
      <c r="AQ4766" s="230"/>
      <c r="AR4766" s="249"/>
      <c r="AS4766" s="230"/>
      <c r="AT4766" s="230"/>
      <c r="AU4766" s="230"/>
      <c r="AV4766" s="230"/>
      <c r="AW4766" s="230"/>
      <c r="AX4766" s="230"/>
      <c r="AY4766" s="230"/>
      <c r="AZ4766" s="230"/>
      <c r="BA4766" s="230"/>
      <c r="BB4766" s="230"/>
      <c r="BC4766" s="230"/>
      <c r="BD4766" s="230"/>
      <c r="BE4766" s="230"/>
      <c r="BF4766" s="230"/>
      <c r="BG4766" s="230"/>
      <c r="BH4766" s="230"/>
      <c r="BI4766" s="230"/>
      <c r="BJ4766" s="230"/>
      <c r="BK4766" s="230"/>
      <c r="BL4766" s="230"/>
      <c r="BM4766" s="230"/>
      <c r="BN4766" s="230"/>
      <c r="BO4766" s="230"/>
      <c r="BP4766" s="230"/>
      <c r="BQ4766" s="230"/>
      <c r="BR4766" s="230"/>
      <c r="BS4766" s="230"/>
      <c r="BT4766" s="230"/>
      <c r="BU4766" s="230"/>
      <c r="BV4766" s="230"/>
      <c r="BW4766" s="230"/>
      <c r="BX4766" s="230"/>
      <c r="BY4766" s="230"/>
      <c r="BZ4766" s="230"/>
      <c r="CA4766" s="230"/>
      <c r="CB4766" s="230"/>
      <c r="CC4766" s="230"/>
      <c r="CD4766" s="230"/>
      <c r="CE4766" s="230"/>
      <c r="CF4766" s="230"/>
      <c r="CG4766" s="230"/>
      <c r="CH4766" s="230"/>
      <c r="CI4766" s="230"/>
      <c r="CJ4766" s="230"/>
    </row>
    <row r="4767" spans="1:88" ht="14.25" customHeight="1">
      <c r="A4767" s="413"/>
      <c r="B4767" s="230"/>
      <c r="C4767" s="231"/>
      <c r="D4767" s="224"/>
      <c r="E4767" s="224"/>
      <c r="F4767" s="224"/>
      <c r="G4767" s="224"/>
      <c r="H4767" s="224"/>
      <c r="I4767" s="232"/>
      <c r="J4767" s="224"/>
      <c r="K4767" s="224"/>
      <c r="L4767" s="224"/>
      <c r="M4767" s="233"/>
      <c r="N4767" s="224"/>
      <c r="P4767" s="224"/>
      <c r="Q4767" s="225"/>
      <c r="R4767" s="154"/>
      <c r="S4767" s="154"/>
      <c r="T4767" s="154"/>
      <c r="U4767" s="236"/>
      <c r="V4767" s="225"/>
      <c r="W4767" s="246"/>
      <c r="X4767" s="230"/>
      <c r="Y4767" s="257"/>
      <c r="Z4767" s="249"/>
      <c r="AA4767" s="249"/>
      <c r="AB4767" s="230"/>
      <c r="AC4767" s="230"/>
      <c r="AD4767" s="230"/>
      <c r="AE4767" s="251"/>
      <c r="AF4767" s="246"/>
      <c r="AG4767" s="236"/>
      <c r="AH4767" s="253"/>
      <c r="AI4767" s="230"/>
      <c r="AJ4767" s="230"/>
      <c r="AK4767" s="230"/>
      <c r="AL4767" s="230"/>
      <c r="AM4767" s="230"/>
      <c r="AN4767" s="230"/>
      <c r="AO4767" s="230"/>
      <c r="AP4767" s="230"/>
      <c r="AQ4767" s="230"/>
      <c r="AR4767" s="249"/>
      <c r="AS4767" s="230"/>
      <c r="AT4767" s="230"/>
      <c r="AU4767" s="230"/>
      <c r="AV4767" s="230"/>
      <c r="AW4767" s="230"/>
      <c r="AX4767" s="230"/>
      <c r="AY4767" s="230"/>
      <c r="AZ4767" s="230"/>
      <c r="BA4767" s="230"/>
      <c r="BB4767" s="230"/>
      <c r="BC4767" s="230"/>
      <c r="BD4767" s="230"/>
      <c r="BE4767" s="230"/>
      <c r="BF4767" s="230"/>
      <c r="BG4767" s="230"/>
      <c r="BH4767" s="230"/>
      <c r="BI4767" s="230"/>
      <c r="BJ4767" s="230"/>
      <c r="BK4767" s="230"/>
      <c r="BL4767" s="230"/>
      <c r="BM4767" s="230"/>
      <c r="BN4767" s="230"/>
      <c r="BO4767" s="230"/>
      <c r="BP4767" s="230"/>
      <c r="BQ4767" s="230"/>
      <c r="BR4767" s="230"/>
      <c r="BS4767" s="230"/>
      <c r="BT4767" s="230"/>
      <c r="BU4767" s="230"/>
      <c r="BV4767" s="230"/>
      <c r="BW4767" s="230"/>
      <c r="BX4767" s="230"/>
      <c r="BY4767" s="230"/>
      <c r="BZ4767" s="230"/>
      <c r="CA4767" s="230"/>
      <c r="CB4767" s="230"/>
      <c r="CC4767" s="230"/>
      <c r="CD4767" s="230"/>
      <c r="CE4767" s="230"/>
      <c r="CF4767" s="230"/>
      <c r="CG4767" s="230"/>
      <c r="CH4767" s="230"/>
      <c r="CI4767" s="230"/>
      <c r="CJ4767" s="230"/>
    </row>
    <row r="4768" spans="1:88" ht="14.25" customHeight="1">
      <c r="A4768" s="413"/>
      <c r="B4768" s="230"/>
      <c r="C4768" s="231"/>
      <c r="D4768" s="224"/>
      <c r="E4768" s="224"/>
      <c r="F4768" s="224"/>
      <c r="G4768" s="224"/>
      <c r="H4768" s="224"/>
      <c r="I4768" s="232"/>
      <c r="J4768" s="224"/>
      <c r="K4768" s="224"/>
      <c r="L4768" s="224"/>
      <c r="M4768" s="233"/>
      <c r="N4768" s="224"/>
      <c r="P4768" s="224"/>
      <c r="Q4768" s="225"/>
      <c r="R4768" s="154"/>
      <c r="S4768" s="154"/>
      <c r="T4768" s="154"/>
      <c r="U4768" s="236"/>
      <c r="V4768" s="225"/>
      <c r="W4768" s="246"/>
      <c r="X4768" s="230"/>
      <c r="Y4768" s="257"/>
      <c r="Z4768" s="249"/>
      <c r="AA4768" s="249"/>
      <c r="AB4768" s="230"/>
      <c r="AC4768" s="230"/>
      <c r="AD4768" s="230"/>
      <c r="AE4768" s="251"/>
      <c r="AF4768" s="246"/>
      <c r="AG4768" s="236"/>
      <c r="AH4768" s="253"/>
      <c r="AI4768" s="230"/>
      <c r="AJ4768" s="230"/>
      <c r="AK4768" s="230"/>
      <c r="AL4768" s="230"/>
      <c r="AM4768" s="230"/>
      <c r="AN4768" s="230"/>
      <c r="AO4768" s="230"/>
      <c r="AP4768" s="230"/>
      <c r="AQ4768" s="230"/>
      <c r="AR4768" s="249"/>
      <c r="AS4768" s="230"/>
      <c r="AT4768" s="230"/>
      <c r="AU4768" s="230"/>
      <c r="AV4768" s="230"/>
      <c r="AW4768" s="230"/>
      <c r="AX4768" s="230"/>
      <c r="AY4768" s="230"/>
      <c r="AZ4768" s="230"/>
      <c r="BA4768" s="230"/>
      <c r="BB4768" s="230"/>
      <c r="BC4768" s="230"/>
      <c r="BD4768" s="230"/>
      <c r="BE4768" s="230"/>
      <c r="BF4768" s="230"/>
      <c r="BG4768" s="230"/>
      <c r="BH4768" s="230"/>
      <c r="BI4768" s="230"/>
      <c r="BJ4768" s="230"/>
      <c r="BK4768" s="230"/>
      <c r="BL4768" s="230"/>
      <c r="BM4768" s="230"/>
      <c r="BN4768" s="230"/>
      <c r="BO4768" s="230"/>
      <c r="BP4768" s="230"/>
      <c r="BQ4768" s="230"/>
      <c r="BR4768" s="230"/>
      <c r="BS4768" s="230"/>
      <c r="BT4768" s="230"/>
      <c r="BU4768" s="230"/>
      <c r="BV4768" s="230"/>
      <c r="BW4768" s="230"/>
      <c r="BX4768" s="230"/>
      <c r="BY4768" s="230"/>
      <c r="BZ4768" s="230"/>
      <c r="CA4768" s="230"/>
      <c r="CB4768" s="230"/>
      <c r="CC4768" s="230"/>
      <c r="CD4768" s="230"/>
      <c r="CE4768" s="230"/>
      <c r="CF4768" s="230"/>
      <c r="CG4768" s="230"/>
      <c r="CH4768" s="230"/>
      <c r="CI4768" s="230"/>
      <c r="CJ4768" s="230"/>
    </row>
    <row r="4769" spans="1:88" ht="14.25" customHeight="1">
      <c r="A4769" s="413"/>
      <c r="B4769" s="230"/>
      <c r="C4769" s="231"/>
      <c r="D4769" s="224"/>
      <c r="E4769" s="224"/>
      <c r="F4769" s="224"/>
      <c r="G4769" s="224"/>
      <c r="H4769" s="224"/>
      <c r="I4769" s="232"/>
      <c r="J4769" s="224"/>
      <c r="K4769" s="224"/>
      <c r="L4769" s="224"/>
      <c r="M4769" s="233"/>
      <c r="N4769" s="224"/>
      <c r="P4769" s="224"/>
      <c r="Q4769" s="225"/>
      <c r="R4769" s="154"/>
      <c r="S4769" s="154"/>
      <c r="T4769" s="154"/>
      <c r="U4769" s="236"/>
      <c r="V4769" s="225"/>
      <c r="W4769" s="246"/>
      <c r="X4769" s="230"/>
      <c r="Y4769" s="257"/>
      <c r="Z4769" s="249"/>
      <c r="AA4769" s="249"/>
      <c r="AB4769" s="230"/>
      <c r="AC4769" s="230"/>
      <c r="AD4769" s="230"/>
      <c r="AE4769" s="251"/>
      <c r="AF4769" s="246"/>
      <c r="AG4769" s="236"/>
      <c r="AH4769" s="253"/>
      <c r="AI4769" s="230"/>
      <c r="AJ4769" s="230"/>
      <c r="AK4769" s="230"/>
      <c r="AL4769" s="230"/>
      <c r="AM4769" s="230"/>
      <c r="AN4769" s="230"/>
      <c r="AO4769" s="230"/>
      <c r="AP4769" s="230"/>
      <c r="AQ4769" s="230"/>
      <c r="AR4769" s="249"/>
      <c r="AS4769" s="230"/>
      <c r="AT4769" s="230"/>
      <c r="AU4769" s="230"/>
      <c r="AV4769" s="230"/>
      <c r="AW4769" s="230"/>
      <c r="AX4769" s="230"/>
      <c r="AY4769" s="230"/>
      <c r="AZ4769" s="230"/>
      <c r="BA4769" s="230"/>
      <c r="BB4769" s="230"/>
      <c r="BC4769" s="230"/>
      <c r="BD4769" s="230"/>
      <c r="BE4769" s="230"/>
      <c r="BF4769" s="230"/>
      <c r="BG4769" s="230"/>
      <c r="BH4769" s="230"/>
      <c r="BI4769" s="230"/>
      <c r="BJ4769" s="230"/>
      <c r="BK4769" s="230"/>
      <c r="BL4769" s="230"/>
      <c r="BM4769" s="230"/>
      <c r="BN4769" s="230"/>
      <c r="BO4769" s="230"/>
      <c r="BP4769" s="230"/>
      <c r="BQ4769" s="230"/>
      <c r="BR4769" s="230"/>
      <c r="BS4769" s="230"/>
      <c r="BT4769" s="230"/>
      <c r="BU4769" s="230"/>
      <c r="BV4769" s="230"/>
      <c r="BW4769" s="230"/>
      <c r="BX4769" s="230"/>
      <c r="BY4769" s="230"/>
      <c r="BZ4769" s="230"/>
      <c r="CA4769" s="230"/>
      <c r="CB4769" s="230"/>
      <c r="CC4769" s="230"/>
      <c r="CD4769" s="230"/>
      <c r="CE4769" s="230"/>
      <c r="CF4769" s="230"/>
      <c r="CG4769" s="230"/>
      <c r="CH4769" s="230"/>
      <c r="CI4769" s="230"/>
      <c r="CJ4769" s="230"/>
    </row>
    <row r="4770" spans="1:88" ht="14.25" customHeight="1">
      <c r="A4770" s="413"/>
      <c r="B4770" s="230"/>
      <c r="C4770" s="231"/>
      <c r="D4770" s="224"/>
      <c r="E4770" s="224"/>
      <c r="F4770" s="224"/>
      <c r="G4770" s="224"/>
      <c r="H4770" s="224"/>
      <c r="I4770" s="232"/>
      <c r="J4770" s="224"/>
      <c r="K4770" s="224"/>
      <c r="L4770" s="224"/>
      <c r="M4770" s="233"/>
      <c r="N4770" s="224"/>
      <c r="P4770" s="224"/>
      <c r="Q4770" s="225"/>
      <c r="R4770" s="154"/>
      <c r="S4770" s="154"/>
      <c r="T4770" s="154"/>
      <c r="U4770" s="236"/>
      <c r="V4770" s="225"/>
      <c r="W4770" s="246"/>
      <c r="X4770" s="230"/>
      <c r="Y4770" s="257"/>
      <c r="Z4770" s="249"/>
      <c r="AA4770" s="249"/>
      <c r="AB4770" s="230"/>
      <c r="AC4770" s="230"/>
      <c r="AD4770" s="230"/>
      <c r="AE4770" s="251"/>
      <c r="AF4770" s="246"/>
      <c r="AG4770" s="236"/>
      <c r="AH4770" s="253"/>
      <c r="AI4770" s="230"/>
      <c r="AJ4770" s="230"/>
      <c r="AK4770" s="230"/>
      <c r="AL4770" s="230"/>
      <c r="AM4770" s="230"/>
      <c r="AN4770" s="230"/>
      <c r="AO4770" s="230"/>
      <c r="AP4770" s="230"/>
      <c r="AQ4770" s="230"/>
      <c r="AR4770" s="249"/>
      <c r="AS4770" s="230"/>
      <c r="AT4770" s="230"/>
      <c r="AU4770" s="230"/>
      <c r="AV4770" s="230"/>
      <c r="AW4770" s="230"/>
      <c r="AX4770" s="230"/>
      <c r="AY4770" s="230"/>
      <c r="AZ4770" s="230"/>
      <c r="BA4770" s="230"/>
      <c r="BB4770" s="230"/>
      <c r="BC4770" s="230"/>
      <c r="BD4770" s="230"/>
      <c r="BE4770" s="230"/>
      <c r="BF4770" s="230"/>
      <c r="BG4770" s="230"/>
      <c r="BH4770" s="230"/>
      <c r="BI4770" s="230"/>
      <c r="BJ4770" s="230"/>
      <c r="BK4770" s="230"/>
      <c r="BL4770" s="230"/>
      <c r="BM4770" s="230"/>
      <c r="BN4770" s="230"/>
      <c r="BO4770" s="230"/>
      <c r="BP4770" s="230"/>
      <c r="BQ4770" s="230"/>
      <c r="BR4770" s="230"/>
      <c r="BS4770" s="230"/>
      <c r="BT4770" s="230"/>
      <c r="BU4770" s="230"/>
      <c r="BV4770" s="230"/>
      <c r="BW4770" s="230"/>
      <c r="BX4770" s="230"/>
      <c r="BY4770" s="230"/>
      <c r="BZ4770" s="230"/>
      <c r="CA4770" s="230"/>
      <c r="CB4770" s="230"/>
      <c r="CC4770" s="230"/>
      <c r="CD4770" s="230"/>
      <c r="CE4770" s="230"/>
      <c r="CF4770" s="230"/>
      <c r="CG4770" s="230"/>
      <c r="CH4770" s="230"/>
      <c r="CI4770" s="230"/>
      <c r="CJ4770" s="230"/>
    </row>
    <row r="4771" spans="1:88" ht="14.25" customHeight="1">
      <c r="A4771" s="413"/>
      <c r="B4771" s="230"/>
      <c r="C4771" s="231"/>
      <c r="D4771" s="224"/>
      <c r="E4771" s="224"/>
      <c r="F4771" s="224"/>
      <c r="G4771" s="224"/>
      <c r="H4771" s="224"/>
      <c r="I4771" s="232"/>
      <c r="J4771" s="224"/>
      <c r="K4771" s="224"/>
      <c r="L4771" s="224"/>
      <c r="M4771" s="233"/>
      <c r="N4771" s="224"/>
      <c r="P4771" s="224"/>
      <c r="Q4771" s="225"/>
      <c r="R4771" s="154"/>
      <c r="S4771" s="154"/>
      <c r="T4771" s="154"/>
      <c r="U4771" s="236"/>
      <c r="V4771" s="225"/>
      <c r="W4771" s="246"/>
      <c r="X4771" s="230"/>
      <c r="Y4771" s="257"/>
      <c r="Z4771" s="249"/>
      <c r="AA4771" s="249"/>
      <c r="AB4771" s="230"/>
      <c r="AC4771" s="230"/>
      <c r="AD4771" s="230"/>
      <c r="AE4771" s="251"/>
      <c r="AF4771" s="246"/>
      <c r="AG4771" s="236"/>
      <c r="AH4771" s="253"/>
      <c r="AI4771" s="230"/>
      <c r="AJ4771" s="230"/>
      <c r="AK4771" s="230"/>
      <c r="AL4771" s="230"/>
      <c r="AM4771" s="230"/>
      <c r="AN4771" s="230"/>
      <c r="AO4771" s="230"/>
      <c r="AP4771" s="230"/>
      <c r="AQ4771" s="230"/>
      <c r="AR4771" s="249"/>
      <c r="AS4771" s="230"/>
      <c r="AT4771" s="230"/>
      <c r="AU4771" s="230"/>
      <c r="AV4771" s="230"/>
      <c r="AW4771" s="230"/>
      <c r="AX4771" s="230"/>
      <c r="AY4771" s="230"/>
      <c r="AZ4771" s="230"/>
      <c r="BA4771" s="230"/>
      <c r="BB4771" s="230"/>
      <c r="BC4771" s="230"/>
      <c r="BD4771" s="230"/>
      <c r="BE4771" s="230"/>
      <c r="BF4771" s="230"/>
      <c r="BG4771" s="230"/>
      <c r="BH4771" s="230"/>
      <c r="BI4771" s="230"/>
      <c r="BJ4771" s="230"/>
      <c r="BK4771" s="230"/>
      <c r="BL4771" s="230"/>
      <c r="BM4771" s="230"/>
      <c r="BN4771" s="230"/>
      <c r="BO4771" s="230"/>
      <c r="BP4771" s="230"/>
      <c r="BQ4771" s="230"/>
      <c r="BR4771" s="230"/>
      <c r="BS4771" s="230"/>
      <c r="BT4771" s="230"/>
      <c r="BU4771" s="230"/>
      <c r="BV4771" s="230"/>
      <c r="BW4771" s="230"/>
      <c r="BX4771" s="230"/>
      <c r="BY4771" s="230"/>
      <c r="BZ4771" s="230"/>
      <c r="CA4771" s="230"/>
      <c r="CB4771" s="230"/>
      <c r="CC4771" s="230"/>
      <c r="CD4771" s="230"/>
      <c r="CE4771" s="230"/>
      <c r="CF4771" s="230"/>
      <c r="CG4771" s="230"/>
      <c r="CH4771" s="230"/>
      <c r="CI4771" s="230"/>
      <c r="CJ4771" s="230"/>
    </row>
    <row r="4772" spans="1:88" ht="14.25" customHeight="1">
      <c r="A4772" s="413"/>
      <c r="B4772" s="230"/>
      <c r="C4772" s="231"/>
      <c r="D4772" s="224"/>
      <c r="E4772" s="224"/>
      <c r="F4772" s="224"/>
      <c r="G4772" s="224"/>
      <c r="H4772" s="224"/>
      <c r="I4772" s="232"/>
      <c r="J4772" s="224"/>
      <c r="K4772" s="224"/>
      <c r="L4772" s="224"/>
      <c r="M4772" s="233"/>
      <c r="N4772" s="224"/>
      <c r="P4772" s="224"/>
      <c r="Q4772" s="225"/>
      <c r="R4772" s="154"/>
      <c r="S4772" s="154"/>
      <c r="T4772" s="154"/>
      <c r="U4772" s="236"/>
      <c r="V4772" s="225"/>
      <c r="W4772" s="246"/>
      <c r="X4772" s="230"/>
      <c r="Y4772" s="257"/>
      <c r="Z4772" s="249"/>
      <c r="AA4772" s="249"/>
      <c r="AB4772" s="230"/>
      <c r="AC4772" s="230"/>
      <c r="AD4772" s="230"/>
      <c r="AE4772" s="251"/>
      <c r="AF4772" s="246"/>
      <c r="AG4772" s="236"/>
      <c r="AH4772" s="253"/>
      <c r="AI4772" s="230"/>
      <c r="AJ4772" s="230"/>
      <c r="AK4772" s="230"/>
      <c r="AL4772" s="230"/>
      <c r="AM4772" s="230"/>
      <c r="AN4772" s="230"/>
      <c r="AO4772" s="230"/>
      <c r="AP4772" s="230"/>
      <c r="AQ4772" s="230"/>
      <c r="AR4772" s="249"/>
      <c r="AS4772" s="230"/>
      <c r="AT4772" s="230"/>
      <c r="AU4772" s="230"/>
      <c r="AV4772" s="230"/>
      <c r="AW4772" s="230"/>
      <c r="AX4772" s="230"/>
      <c r="AY4772" s="230"/>
      <c r="AZ4772" s="230"/>
      <c r="BA4772" s="230"/>
      <c r="BB4772" s="230"/>
      <c r="BC4772" s="230"/>
      <c r="BD4772" s="230"/>
      <c r="BE4772" s="230"/>
      <c r="BF4772" s="230"/>
      <c r="BG4772" s="230"/>
      <c r="BH4772" s="230"/>
      <c r="BI4772" s="230"/>
      <c r="BJ4772" s="230"/>
      <c r="BK4772" s="230"/>
      <c r="BL4772" s="230"/>
      <c r="BM4772" s="230"/>
      <c r="BN4772" s="230"/>
      <c r="BO4772" s="230"/>
      <c r="BP4772" s="230"/>
      <c r="BQ4772" s="230"/>
      <c r="BR4772" s="230"/>
      <c r="BS4772" s="230"/>
      <c r="BT4772" s="230"/>
      <c r="BU4772" s="230"/>
      <c r="BV4772" s="230"/>
      <c r="BW4772" s="230"/>
      <c r="BX4772" s="230"/>
      <c r="BY4772" s="230"/>
      <c r="BZ4772" s="230"/>
      <c r="CA4772" s="230"/>
      <c r="CB4772" s="230"/>
      <c r="CC4772" s="230"/>
      <c r="CD4772" s="230"/>
      <c r="CE4772" s="230"/>
      <c r="CF4772" s="230"/>
      <c r="CG4772" s="230"/>
      <c r="CH4772" s="230"/>
      <c r="CI4772" s="230"/>
      <c r="CJ4772" s="230"/>
    </row>
    <row r="4773" spans="1:88" ht="14.25" customHeight="1">
      <c r="A4773" s="413"/>
      <c r="B4773" s="230"/>
      <c r="C4773" s="231"/>
      <c r="D4773" s="224"/>
      <c r="E4773" s="224"/>
      <c r="F4773" s="224"/>
      <c r="G4773" s="224"/>
      <c r="H4773" s="224"/>
      <c r="I4773" s="232"/>
      <c r="J4773" s="224"/>
      <c r="K4773" s="224"/>
      <c r="L4773" s="224"/>
      <c r="M4773" s="233"/>
      <c r="N4773" s="224"/>
      <c r="P4773" s="224"/>
      <c r="Q4773" s="225"/>
      <c r="R4773" s="154"/>
      <c r="S4773" s="154"/>
      <c r="T4773" s="154"/>
      <c r="U4773" s="236"/>
      <c r="V4773" s="225"/>
      <c r="W4773" s="246"/>
      <c r="X4773" s="230"/>
      <c r="Y4773" s="257"/>
      <c r="Z4773" s="249"/>
      <c r="AA4773" s="249"/>
      <c r="AB4773" s="230"/>
      <c r="AC4773" s="230"/>
      <c r="AD4773" s="230"/>
      <c r="AE4773" s="251"/>
      <c r="AF4773" s="246"/>
      <c r="AG4773" s="236"/>
      <c r="AH4773" s="253"/>
      <c r="AI4773" s="230"/>
      <c r="AJ4773" s="230"/>
      <c r="AK4773" s="230"/>
      <c r="AL4773" s="230"/>
      <c r="AM4773" s="230"/>
      <c r="AN4773" s="230"/>
      <c r="AO4773" s="230"/>
      <c r="AP4773" s="230"/>
      <c r="AQ4773" s="230"/>
      <c r="AR4773" s="249"/>
      <c r="AS4773" s="230"/>
      <c r="AT4773" s="230"/>
      <c r="AU4773" s="230"/>
      <c r="AV4773" s="230"/>
      <c r="AW4773" s="230"/>
      <c r="AX4773" s="230"/>
      <c r="AY4773" s="230"/>
      <c r="AZ4773" s="230"/>
      <c r="BA4773" s="230"/>
      <c r="BB4773" s="230"/>
      <c r="BC4773" s="230"/>
      <c r="BD4773" s="230"/>
      <c r="BE4773" s="230"/>
      <c r="BF4773" s="230"/>
      <c r="BG4773" s="230"/>
      <c r="BH4773" s="230"/>
      <c r="BI4773" s="230"/>
      <c r="BJ4773" s="230"/>
      <c r="BK4773" s="230"/>
      <c r="BL4773" s="230"/>
      <c r="BM4773" s="230"/>
      <c r="BN4773" s="230"/>
      <c r="BO4773" s="230"/>
      <c r="BP4773" s="230"/>
      <c r="BQ4773" s="230"/>
      <c r="BR4773" s="230"/>
      <c r="BS4773" s="230"/>
      <c r="BT4773" s="230"/>
      <c r="BU4773" s="230"/>
      <c r="BV4773" s="230"/>
      <c r="BW4773" s="230"/>
      <c r="BX4773" s="230"/>
      <c r="BY4773" s="230"/>
      <c r="BZ4773" s="230"/>
      <c r="CA4773" s="230"/>
      <c r="CB4773" s="230"/>
      <c r="CC4773" s="230"/>
      <c r="CD4773" s="230"/>
      <c r="CE4773" s="230"/>
      <c r="CF4773" s="230"/>
      <c r="CG4773" s="230"/>
      <c r="CH4773" s="230"/>
      <c r="CI4773" s="230"/>
      <c r="CJ4773" s="230"/>
    </row>
    <row r="4774" spans="1:88" ht="14.25" customHeight="1">
      <c r="A4774" s="413"/>
      <c r="B4774" s="230"/>
      <c r="C4774" s="231"/>
      <c r="D4774" s="224"/>
      <c r="E4774" s="224"/>
      <c r="F4774" s="224"/>
      <c r="G4774" s="224"/>
      <c r="H4774" s="224"/>
      <c r="I4774" s="232"/>
      <c r="J4774" s="224"/>
      <c r="K4774" s="224"/>
      <c r="L4774" s="224"/>
      <c r="M4774" s="233"/>
      <c r="N4774" s="224"/>
      <c r="P4774" s="224"/>
      <c r="Q4774" s="225"/>
      <c r="R4774" s="154"/>
      <c r="S4774" s="154"/>
      <c r="T4774" s="154"/>
      <c r="U4774" s="236"/>
      <c r="V4774" s="225"/>
      <c r="W4774" s="246"/>
      <c r="X4774" s="230"/>
      <c r="Y4774" s="257"/>
      <c r="Z4774" s="249"/>
      <c r="AA4774" s="249"/>
      <c r="AB4774" s="230"/>
      <c r="AC4774" s="230"/>
      <c r="AD4774" s="230"/>
      <c r="AE4774" s="251"/>
      <c r="AF4774" s="246"/>
      <c r="AG4774" s="236"/>
      <c r="AH4774" s="253"/>
      <c r="AI4774" s="230"/>
      <c r="AJ4774" s="230"/>
      <c r="AK4774" s="230"/>
      <c r="AL4774" s="230"/>
      <c r="AM4774" s="230"/>
      <c r="AN4774" s="230"/>
      <c r="AO4774" s="230"/>
      <c r="AP4774" s="230"/>
      <c r="AQ4774" s="230"/>
      <c r="AR4774" s="249"/>
      <c r="AS4774" s="230"/>
      <c r="AT4774" s="230"/>
      <c r="AU4774" s="230"/>
      <c r="AV4774" s="230"/>
      <c r="AW4774" s="230"/>
      <c r="AX4774" s="230"/>
      <c r="AY4774" s="230"/>
      <c r="AZ4774" s="230"/>
      <c r="BA4774" s="230"/>
      <c r="BB4774" s="230"/>
      <c r="BC4774" s="230"/>
      <c r="BD4774" s="230"/>
      <c r="BE4774" s="230"/>
      <c r="BF4774" s="230"/>
      <c r="BG4774" s="230"/>
      <c r="BH4774" s="230"/>
      <c r="BI4774" s="230"/>
      <c r="BJ4774" s="230"/>
      <c r="BK4774" s="230"/>
      <c r="BL4774" s="230"/>
      <c r="BM4774" s="230"/>
      <c r="BN4774" s="230"/>
      <c r="BO4774" s="230"/>
      <c r="BP4774" s="230"/>
      <c r="BQ4774" s="230"/>
      <c r="BR4774" s="230"/>
      <c r="BS4774" s="230"/>
      <c r="BT4774" s="230"/>
      <c r="BU4774" s="230"/>
      <c r="BV4774" s="230"/>
      <c r="BW4774" s="230"/>
      <c r="BX4774" s="230"/>
      <c r="BY4774" s="230"/>
      <c r="BZ4774" s="230"/>
      <c r="CA4774" s="230"/>
      <c r="CB4774" s="230"/>
      <c r="CC4774" s="230"/>
      <c r="CD4774" s="230"/>
      <c r="CE4774" s="230"/>
      <c r="CF4774" s="230"/>
      <c r="CG4774" s="230"/>
      <c r="CH4774" s="230"/>
      <c r="CI4774" s="230"/>
      <c r="CJ4774" s="230"/>
    </row>
    <row r="4775" spans="1:88" ht="14.25" customHeight="1">
      <c r="A4775" s="413"/>
      <c r="B4775" s="230"/>
      <c r="C4775" s="231"/>
      <c r="D4775" s="224"/>
      <c r="E4775" s="224"/>
      <c r="F4775" s="224"/>
      <c r="G4775" s="224"/>
      <c r="H4775" s="224"/>
      <c r="I4775" s="232"/>
      <c r="J4775" s="224"/>
      <c r="K4775" s="224"/>
      <c r="L4775" s="224"/>
      <c r="M4775" s="233"/>
      <c r="N4775" s="224"/>
      <c r="P4775" s="224"/>
      <c r="Q4775" s="225"/>
      <c r="R4775" s="154"/>
      <c r="S4775" s="154"/>
      <c r="T4775" s="154"/>
      <c r="U4775" s="236"/>
      <c r="V4775" s="225"/>
      <c r="W4775" s="246"/>
      <c r="X4775" s="230"/>
      <c r="Y4775" s="257"/>
      <c r="Z4775" s="249"/>
      <c r="AA4775" s="249"/>
      <c r="AB4775" s="230"/>
      <c r="AC4775" s="230"/>
      <c r="AD4775" s="230"/>
      <c r="AE4775" s="251"/>
      <c r="AF4775" s="246"/>
      <c r="AG4775" s="236"/>
      <c r="AH4775" s="253"/>
      <c r="AI4775" s="230"/>
      <c r="AJ4775" s="230"/>
      <c r="AK4775" s="230"/>
      <c r="AL4775" s="230"/>
      <c r="AM4775" s="230"/>
      <c r="AN4775" s="230"/>
      <c r="AO4775" s="230"/>
      <c r="AP4775" s="230"/>
      <c r="AQ4775" s="230"/>
      <c r="AR4775" s="249"/>
      <c r="AS4775" s="230"/>
      <c r="AT4775" s="230"/>
      <c r="AU4775" s="230"/>
      <c r="AV4775" s="230"/>
      <c r="AW4775" s="230"/>
      <c r="AX4775" s="230"/>
      <c r="AY4775" s="230"/>
      <c r="AZ4775" s="230"/>
      <c r="BA4775" s="230"/>
      <c r="BB4775" s="230"/>
      <c r="BC4775" s="230"/>
      <c r="BD4775" s="230"/>
      <c r="BE4775" s="230"/>
      <c r="BF4775" s="230"/>
      <c r="BG4775" s="230"/>
      <c r="BH4775" s="230"/>
      <c r="BI4775" s="230"/>
      <c r="BJ4775" s="230"/>
      <c r="BK4775" s="230"/>
      <c r="BL4775" s="230"/>
      <c r="BM4775" s="230"/>
      <c r="BN4775" s="230"/>
      <c r="BO4775" s="230"/>
      <c r="BP4775" s="230"/>
      <c r="BQ4775" s="230"/>
      <c r="BR4775" s="230"/>
      <c r="BS4775" s="230"/>
      <c r="BT4775" s="230"/>
      <c r="BU4775" s="230"/>
      <c r="BV4775" s="230"/>
      <c r="BW4775" s="230"/>
      <c r="BX4775" s="230"/>
      <c r="BY4775" s="230"/>
      <c r="BZ4775" s="230"/>
      <c r="CA4775" s="230"/>
      <c r="CB4775" s="230"/>
      <c r="CC4775" s="230"/>
      <c r="CD4775" s="230"/>
      <c r="CE4775" s="230"/>
      <c r="CF4775" s="230"/>
      <c r="CG4775" s="230"/>
      <c r="CH4775" s="230"/>
      <c r="CI4775" s="230"/>
      <c r="CJ4775" s="230"/>
    </row>
    <row r="4776" spans="1:88" ht="14.25" customHeight="1">
      <c r="A4776" s="413"/>
      <c r="B4776" s="230"/>
      <c r="C4776" s="231"/>
      <c r="D4776" s="224"/>
      <c r="E4776" s="224"/>
      <c r="F4776" s="224"/>
      <c r="G4776" s="224"/>
      <c r="H4776" s="224"/>
      <c r="I4776" s="232"/>
      <c r="J4776" s="224"/>
      <c r="K4776" s="224"/>
      <c r="L4776" s="224"/>
      <c r="M4776" s="233"/>
      <c r="N4776" s="224"/>
      <c r="P4776" s="224"/>
      <c r="Q4776" s="225"/>
      <c r="R4776" s="154"/>
      <c r="S4776" s="154"/>
      <c r="T4776" s="154"/>
      <c r="U4776" s="236"/>
      <c r="V4776" s="225"/>
      <c r="W4776" s="246"/>
      <c r="X4776" s="230"/>
      <c r="Y4776" s="257"/>
      <c r="Z4776" s="249"/>
      <c r="AA4776" s="249"/>
      <c r="AB4776" s="230"/>
      <c r="AC4776" s="230"/>
      <c r="AD4776" s="230"/>
      <c r="AE4776" s="251"/>
      <c r="AF4776" s="246"/>
      <c r="AG4776" s="236"/>
      <c r="AH4776" s="253"/>
      <c r="AI4776" s="230"/>
      <c r="AJ4776" s="230"/>
      <c r="AK4776" s="230"/>
      <c r="AL4776" s="230"/>
      <c r="AM4776" s="230"/>
      <c r="AN4776" s="230"/>
      <c r="AO4776" s="230"/>
      <c r="AP4776" s="230"/>
      <c r="AQ4776" s="230"/>
      <c r="AR4776" s="249"/>
      <c r="AS4776" s="230"/>
      <c r="AT4776" s="230"/>
      <c r="AU4776" s="230"/>
      <c r="AV4776" s="230"/>
      <c r="AW4776" s="230"/>
      <c r="AX4776" s="230"/>
      <c r="AY4776" s="230"/>
      <c r="AZ4776" s="230"/>
      <c r="BA4776" s="230"/>
      <c r="BB4776" s="230"/>
      <c r="BC4776" s="230"/>
      <c r="BD4776" s="230"/>
      <c r="BE4776" s="230"/>
      <c r="BF4776" s="230"/>
      <c r="BG4776" s="230"/>
      <c r="BH4776" s="230"/>
      <c r="BI4776" s="230"/>
      <c r="BJ4776" s="230"/>
      <c r="BK4776" s="230"/>
      <c r="BL4776" s="230"/>
      <c r="BM4776" s="230"/>
      <c r="BN4776" s="230"/>
      <c r="BO4776" s="230"/>
      <c r="BP4776" s="230"/>
      <c r="BQ4776" s="230"/>
      <c r="BR4776" s="230"/>
      <c r="BS4776" s="230"/>
      <c r="BT4776" s="230"/>
      <c r="BU4776" s="230"/>
      <c r="BV4776" s="230"/>
      <c r="BW4776" s="230"/>
      <c r="BX4776" s="230"/>
      <c r="BY4776" s="230"/>
      <c r="BZ4776" s="230"/>
      <c r="CA4776" s="230"/>
      <c r="CB4776" s="230"/>
      <c r="CC4776" s="230"/>
      <c r="CD4776" s="230"/>
      <c r="CE4776" s="230"/>
      <c r="CF4776" s="230"/>
      <c r="CG4776" s="230"/>
      <c r="CH4776" s="230"/>
      <c r="CI4776" s="230"/>
      <c r="CJ4776" s="230"/>
    </row>
    <row r="4777" spans="1:88" ht="14.25" customHeight="1">
      <c r="A4777" s="413"/>
      <c r="B4777" s="230"/>
      <c r="C4777" s="231"/>
      <c r="D4777" s="224"/>
      <c r="E4777" s="224"/>
      <c r="F4777" s="224"/>
      <c r="G4777" s="224"/>
      <c r="H4777" s="224"/>
      <c r="I4777" s="232"/>
      <c r="J4777" s="224"/>
      <c r="K4777" s="224"/>
      <c r="L4777" s="224"/>
      <c r="M4777" s="233"/>
      <c r="N4777" s="224"/>
      <c r="P4777" s="224"/>
      <c r="Q4777" s="225"/>
      <c r="R4777" s="154"/>
      <c r="S4777" s="154"/>
      <c r="T4777" s="154"/>
      <c r="U4777" s="236"/>
      <c r="V4777" s="225"/>
      <c r="W4777" s="246"/>
      <c r="X4777" s="230"/>
      <c r="Y4777" s="257"/>
      <c r="Z4777" s="249"/>
      <c r="AA4777" s="249"/>
      <c r="AB4777" s="230"/>
      <c r="AC4777" s="230"/>
      <c r="AD4777" s="230"/>
      <c r="AE4777" s="251"/>
      <c r="AF4777" s="246"/>
      <c r="AG4777" s="236"/>
      <c r="AH4777" s="253"/>
      <c r="AI4777" s="230"/>
      <c r="AJ4777" s="230"/>
      <c r="AK4777" s="230"/>
      <c r="AL4777" s="230"/>
      <c r="AM4777" s="230"/>
      <c r="AN4777" s="230"/>
      <c r="AO4777" s="230"/>
      <c r="AP4777" s="230"/>
      <c r="AQ4777" s="230"/>
      <c r="AR4777" s="249"/>
      <c r="AS4777" s="230"/>
      <c r="AT4777" s="230"/>
      <c r="AU4777" s="230"/>
      <c r="AV4777" s="230"/>
      <c r="AW4777" s="230"/>
      <c r="AX4777" s="230"/>
      <c r="AY4777" s="230"/>
      <c r="AZ4777" s="230"/>
      <c r="BA4777" s="230"/>
      <c r="BB4777" s="230"/>
      <c r="BC4777" s="230"/>
      <c r="BD4777" s="230"/>
      <c r="BE4777" s="230"/>
      <c r="BF4777" s="230"/>
      <c r="BG4777" s="230"/>
      <c r="BH4777" s="230"/>
      <c r="BI4777" s="230"/>
      <c r="BJ4777" s="230"/>
      <c r="BK4777" s="230"/>
      <c r="BL4777" s="230"/>
      <c r="BM4777" s="230"/>
      <c r="BN4777" s="230"/>
      <c r="BO4777" s="230"/>
      <c r="BP4777" s="230"/>
      <c r="BQ4777" s="230"/>
      <c r="BR4777" s="230"/>
      <c r="BS4777" s="230"/>
      <c r="BT4777" s="230"/>
      <c r="BU4777" s="230"/>
      <c r="BV4777" s="230"/>
      <c r="BW4777" s="230"/>
      <c r="BX4777" s="230"/>
      <c r="BY4777" s="230"/>
      <c r="BZ4777" s="230"/>
      <c r="CA4777" s="230"/>
      <c r="CB4777" s="230"/>
      <c r="CC4777" s="230"/>
      <c r="CD4777" s="230"/>
      <c r="CE4777" s="230"/>
      <c r="CF4777" s="230"/>
      <c r="CG4777" s="230"/>
      <c r="CH4777" s="230"/>
      <c r="CI4777" s="230"/>
      <c r="CJ4777" s="230"/>
    </row>
    <row r="4778" spans="1:88" ht="14.25" customHeight="1">
      <c r="A4778" s="413"/>
      <c r="B4778" s="230"/>
      <c r="C4778" s="231"/>
      <c r="D4778" s="224"/>
      <c r="E4778" s="224"/>
      <c r="F4778" s="224"/>
      <c r="G4778" s="224"/>
      <c r="H4778" s="224"/>
      <c r="I4778" s="232"/>
      <c r="J4778" s="224"/>
      <c r="K4778" s="224"/>
      <c r="L4778" s="224"/>
      <c r="M4778" s="233"/>
      <c r="N4778" s="224"/>
      <c r="P4778" s="224"/>
      <c r="Q4778" s="225"/>
      <c r="R4778" s="154"/>
      <c r="S4778" s="154"/>
      <c r="T4778" s="154"/>
      <c r="U4778" s="236"/>
      <c r="V4778" s="225"/>
      <c r="W4778" s="246"/>
      <c r="X4778" s="230"/>
      <c r="Y4778" s="257"/>
      <c r="Z4778" s="249"/>
      <c r="AA4778" s="249"/>
      <c r="AB4778" s="230"/>
      <c r="AC4778" s="230"/>
      <c r="AD4778" s="230"/>
      <c r="AE4778" s="251"/>
      <c r="AF4778" s="246"/>
      <c r="AG4778" s="236"/>
      <c r="AH4778" s="253"/>
      <c r="AI4778" s="230"/>
      <c r="AJ4778" s="230"/>
      <c r="AK4778" s="230"/>
      <c r="AL4778" s="230"/>
      <c r="AM4778" s="230"/>
      <c r="AN4778" s="230"/>
      <c r="AO4778" s="230"/>
      <c r="AP4778" s="230"/>
      <c r="AQ4778" s="230"/>
      <c r="AR4778" s="249"/>
      <c r="AS4778" s="230"/>
      <c r="AT4778" s="230"/>
      <c r="AU4778" s="230"/>
      <c r="AV4778" s="230"/>
      <c r="AW4778" s="230"/>
      <c r="AX4778" s="230"/>
      <c r="AY4778" s="230"/>
      <c r="AZ4778" s="230"/>
      <c r="BA4778" s="230"/>
      <c r="BB4778" s="230"/>
      <c r="BC4778" s="230"/>
      <c r="BD4778" s="230"/>
      <c r="BE4778" s="230"/>
      <c r="BF4778" s="230"/>
      <c r="BG4778" s="230"/>
      <c r="BH4778" s="230"/>
      <c r="BI4778" s="230"/>
      <c r="BJ4778" s="230"/>
      <c r="BK4778" s="230"/>
      <c r="BL4778" s="230"/>
      <c r="BM4778" s="230"/>
      <c r="BN4778" s="230"/>
      <c r="BO4778" s="230"/>
      <c r="BP4778" s="230"/>
      <c r="BQ4778" s="230"/>
      <c r="BR4778" s="230"/>
      <c r="BS4778" s="230"/>
      <c r="BT4778" s="230"/>
      <c r="BU4778" s="230"/>
      <c r="BV4778" s="230"/>
      <c r="BW4778" s="230"/>
      <c r="BX4778" s="230"/>
      <c r="BY4778" s="230"/>
      <c r="BZ4778" s="230"/>
      <c r="CA4778" s="230"/>
      <c r="CB4778" s="230"/>
      <c r="CC4778" s="230"/>
      <c r="CD4778" s="230"/>
      <c r="CE4778" s="230"/>
      <c r="CF4778" s="230"/>
      <c r="CG4778" s="230"/>
      <c r="CH4778" s="230"/>
      <c r="CI4778" s="230"/>
      <c r="CJ4778" s="230"/>
    </row>
    <row r="4779" spans="1:88" ht="14.25" customHeight="1">
      <c r="A4779" s="413"/>
      <c r="B4779" s="230"/>
      <c r="C4779" s="231"/>
      <c r="D4779" s="224"/>
      <c r="E4779" s="224"/>
      <c r="F4779" s="224"/>
      <c r="G4779" s="224"/>
      <c r="H4779" s="224"/>
      <c r="I4779" s="232"/>
      <c r="J4779" s="224"/>
      <c r="K4779" s="224"/>
      <c r="L4779" s="224"/>
      <c r="M4779" s="233"/>
      <c r="N4779" s="224"/>
      <c r="P4779" s="224"/>
      <c r="Q4779" s="225"/>
      <c r="R4779" s="154"/>
      <c r="S4779" s="154"/>
      <c r="T4779" s="154"/>
      <c r="U4779" s="236"/>
      <c r="V4779" s="225"/>
      <c r="W4779" s="246"/>
      <c r="X4779" s="230"/>
      <c r="Y4779" s="257"/>
      <c r="Z4779" s="249"/>
      <c r="AA4779" s="249"/>
      <c r="AB4779" s="230"/>
      <c r="AC4779" s="230"/>
      <c r="AD4779" s="230"/>
      <c r="AE4779" s="251"/>
      <c r="AF4779" s="246"/>
      <c r="AG4779" s="236"/>
      <c r="AH4779" s="253"/>
      <c r="AI4779" s="230"/>
      <c r="AJ4779" s="230"/>
      <c r="AK4779" s="230"/>
      <c r="AL4779" s="230"/>
      <c r="AM4779" s="230"/>
      <c r="AN4779" s="230"/>
      <c r="AO4779" s="230"/>
      <c r="AP4779" s="230"/>
      <c r="AQ4779" s="230"/>
      <c r="AR4779" s="249"/>
      <c r="AS4779" s="230"/>
      <c r="AT4779" s="230"/>
      <c r="AU4779" s="230"/>
      <c r="AV4779" s="230"/>
      <c r="AW4779" s="230"/>
      <c r="AX4779" s="230"/>
      <c r="AY4779" s="230"/>
      <c r="AZ4779" s="230"/>
      <c r="BA4779" s="230"/>
      <c r="BB4779" s="230"/>
      <c r="BC4779" s="230"/>
      <c r="BD4779" s="230"/>
      <c r="BE4779" s="230"/>
      <c r="BF4779" s="230"/>
      <c r="BG4779" s="230"/>
      <c r="BH4779" s="230"/>
      <c r="BI4779" s="230"/>
      <c r="BJ4779" s="230"/>
      <c r="BK4779" s="230"/>
      <c r="BL4779" s="230"/>
      <c r="BM4779" s="230"/>
      <c r="BN4779" s="230"/>
      <c r="BO4779" s="230"/>
      <c r="BP4779" s="230"/>
      <c r="BQ4779" s="230"/>
      <c r="BR4779" s="230"/>
      <c r="BS4779" s="230"/>
      <c r="BT4779" s="230"/>
      <c r="BU4779" s="230"/>
      <c r="BV4779" s="230"/>
      <c r="BW4779" s="230"/>
      <c r="BX4779" s="230"/>
      <c r="BY4779" s="230"/>
      <c r="BZ4779" s="230"/>
      <c r="CA4779" s="230"/>
      <c r="CB4779" s="230"/>
      <c r="CC4779" s="230"/>
      <c r="CD4779" s="230"/>
      <c r="CE4779" s="230"/>
      <c r="CF4779" s="230"/>
      <c r="CG4779" s="230"/>
      <c r="CH4779" s="230"/>
      <c r="CI4779" s="230"/>
      <c r="CJ4779" s="230"/>
    </row>
    <row r="4780" spans="1:88" ht="14.25" customHeight="1">
      <c r="A4780" s="413"/>
      <c r="B4780" s="230"/>
      <c r="C4780" s="231"/>
      <c r="D4780" s="224"/>
      <c r="E4780" s="224"/>
      <c r="F4780" s="224"/>
      <c r="G4780" s="224"/>
      <c r="H4780" s="224"/>
      <c r="I4780" s="232"/>
      <c r="J4780" s="224"/>
      <c r="K4780" s="224"/>
      <c r="L4780" s="224"/>
      <c r="M4780" s="233"/>
      <c r="N4780" s="224"/>
      <c r="P4780" s="224"/>
      <c r="Q4780" s="225"/>
      <c r="R4780" s="154"/>
      <c r="S4780" s="154"/>
      <c r="T4780" s="154"/>
      <c r="U4780" s="236"/>
      <c r="V4780" s="225"/>
      <c r="W4780" s="246"/>
      <c r="X4780" s="230"/>
      <c r="Y4780" s="257"/>
      <c r="Z4780" s="249"/>
      <c r="AA4780" s="249"/>
      <c r="AB4780" s="230"/>
      <c r="AC4780" s="230"/>
      <c r="AD4780" s="230"/>
      <c r="AE4780" s="251"/>
      <c r="AF4780" s="246"/>
      <c r="AG4780" s="236"/>
      <c r="AH4780" s="253"/>
      <c r="AI4780" s="230"/>
      <c r="AJ4780" s="230"/>
      <c r="AK4780" s="230"/>
      <c r="AL4780" s="230"/>
      <c r="AM4780" s="230"/>
      <c r="AN4780" s="230"/>
      <c r="AO4780" s="230"/>
      <c r="AP4780" s="230"/>
      <c r="AQ4780" s="230"/>
      <c r="AR4780" s="249"/>
      <c r="AS4780" s="230"/>
      <c r="AT4780" s="230"/>
      <c r="AU4780" s="230"/>
      <c r="AV4780" s="230"/>
      <c r="AW4780" s="230"/>
      <c r="AX4780" s="230"/>
      <c r="AY4780" s="230"/>
      <c r="AZ4780" s="230"/>
      <c r="BA4780" s="230"/>
      <c r="BB4780" s="230"/>
      <c r="BC4780" s="230"/>
      <c r="BD4780" s="230"/>
      <c r="BE4780" s="230"/>
      <c r="BF4780" s="230"/>
      <c r="BG4780" s="230"/>
      <c r="BH4780" s="230"/>
      <c r="BI4780" s="230"/>
      <c r="BJ4780" s="230"/>
      <c r="BK4780" s="230"/>
      <c r="BL4780" s="230"/>
      <c r="BM4780" s="230"/>
      <c r="BN4780" s="230"/>
      <c r="BO4780" s="230"/>
      <c r="BP4780" s="230"/>
      <c r="BQ4780" s="230"/>
      <c r="BR4780" s="230"/>
      <c r="BS4780" s="230"/>
      <c r="BT4780" s="230"/>
      <c r="BU4780" s="230"/>
      <c r="BV4780" s="230"/>
      <c r="BW4780" s="230"/>
      <c r="BX4780" s="230"/>
      <c r="BY4780" s="230"/>
      <c r="BZ4780" s="230"/>
      <c r="CA4780" s="230"/>
      <c r="CB4780" s="230"/>
      <c r="CC4780" s="230"/>
      <c r="CD4780" s="230"/>
      <c r="CE4780" s="230"/>
      <c r="CF4780" s="230"/>
      <c r="CG4780" s="230"/>
      <c r="CH4780" s="230"/>
      <c r="CI4780" s="230"/>
      <c r="CJ4780" s="230"/>
    </row>
    <row r="4781" spans="1:88" ht="14.25" customHeight="1">
      <c r="A4781" s="413"/>
      <c r="B4781" s="230"/>
      <c r="C4781" s="231"/>
      <c r="D4781" s="224"/>
      <c r="E4781" s="224"/>
      <c r="F4781" s="224"/>
      <c r="G4781" s="224"/>
      <c r="H4781" s="224"/>
      <c r="I4781" s="232"/>
      <c r="J4781" s="224"/>
      <c r="K4781" s="224"/>
      <c r="L4781" s="224"/>
      <c r="M4781" s="233"/>
      <c r="N4781" s="224"/>
      <c r="P4781" s="224"/>
      <c r="Q4781" s="225"/>
      <c r="R4781" s="154"/>
      <c r="S4781" s="154"/>
      <c r="T4781" s="154"/>
      <c r="U4781" s="236"/>
      <c r="V4781" s="225"/>
      <c r="W4781" s="246"/>
      <c r="X4781" s="230"/>
      <c r="Y4781" s="257"/>
      <c r="Z4781" s="249"/>
      <c r="AA4781" s="249"/>
      <c r="AB4781" s="230"/>
      <c r="AC4781" s="230"/>
      <c r="AD4781" s="230"/>
      <c r="AE4781" s="251"/>
      <c r="AF4781" s="246"/>
      <c r="AG4781" s="236"/>
      <c r="AH4781" s="253"/>
      <c r="AI4781" s="230"/>
      <c r="AJ4781" s="230"/>
      <c r="AK4781" s="230"/>
      <c r="AL4781" s="230"/>
      <c r="AM4781" s="230"/>
      <c r="AN4781" s="230"/>
      <c r="AO4781" s="230"/>
      <c r="AP4781" s="230"/>
      <c r="AQ4781" s="230"/>
      <c r="AR4781" s="249"/>
      <c r="AS4781" s="230"/>
      <c r="AT4781" s="230"/>
      <c r="AU4781" s="230"/>
      <c r="AV4781" s="230"/>
      <c r="AW4781" s="230"/>
      <c r="AX4781" s="230"/>
      <c r="AY4781" s="230"/>
      <c r="AZ4781" s="230"/>
      <c r="BA4781" s="230"/>
      <c r="BB4781" s="230"/>
      <c r="BC4781" s="230"/>
      <c r="BD4781" s="230"/>
      <c r="BE4781" s="230"/>
      <c r="BF4781" s="230"/>
      <c r="BG4781" s="230"/>
      <c r="BH4781" s="230"/>
      <c r="BI4781" s="230"/>
      <c r="BJ4781" s="230"/>
      <c r="BK4781" s="230"/>
      <c r="BL4781" s="230"/>
      <c r="BM4781" s="230"/>
      <c r="BN4781" s="230"/>
      <c r="BO4781" s="230"/>
      <c r="BP4781" s="230"/>
      <c r="BQ4781" s="230"/>
      <c r="BR4781" s="230"/>
      <c r="BS4781" s="230"/>
      <c r="BT4781" s="230"/>
      <c r="BU4781" s="230"/>
      <c r="BV4781" s="230"/>
      <c r="BW4781" s="230"/>
      <c r="BX4781" s="230"/>
      <c r="BY4781" s="230"/>
      <c r="BZ4781" s="230"/>
      <c r="CA4781" s="230"/>
      <c r="CB4781" s="230"/>
      <c r="CC4781" s="230"/>
      <c r="CD4781" s="230"/>
      <c r="CE4781" s="230"/>
      <c r="CF4781" s="230"/>
      <c r="CG4781" s="230"/>
      <c r="CH4781" s="230"/>
      <c r="CI4781" s="230"/>
      <c r="CJ4781" s="230"/>
    </row>
    <row r="4782" spans="1:88" ht="14.25" customHeight="1">
      <c r="A4782" s="413"/>
      <c r="B4782" s="230"/>
      <c r="C4782" s="231"/>
      <c r="D4782" s="224"/>
      <c r="E4782" s="224"/>
      <c r="F4782" s="224"/>
      <c r="G4782" s="224"/>
      <c r="H4782" s="224"/>
      <c r="I4782" s="232"/>
      <c r="J4782" s="224"/>
      <c r="K4782" s="224"/>
      <c r="L4782" s="224"/>
      <c r="M4782" s="233"/>
      <c r="N4782" s="224"/>
      <c r="P4782" s="224"/>
      <c r="Q4782" s="225"/>
      <c r="R4782" s="154"/>
      <c r="S4782" s="154"/>
      <c r="T4782" s="154"/>
      <c r="U4782" s="236"/>
      <c r="V4782" s="225"/>
      <c r="W4782" s="246"/>
      <c r="X4782" s="230"/>
      <c r="Y4782" s="257"/>
      <c r="Z4782" s="249"/>
      <c r="AA4782" s="249"/>
      <c r="AB4782" s="230"/>
      <c r="AC4782" s="230"/>
      <c r="AD4782" s="230"/>
      <c r="AE4782" s="251"/>
      <c r="AF4782" s="246"/>
      <c r="AG4782" s="236"/>
      <c r="AH4782" s="253"/>
      <c r="AI4782" s="230"/>
      <c r="AJ4782" s="230"/>
      <c r="AK4782" s="230"/>
      <c r="AL4782" s="230"/>
      <c r="AM4782" s="230"/>
      <c r="AN4782" s="230"/>
      <c r="AO4782" s="230"/>
      <c r="AP4782" s="230"/>
      <c r="AQ4782" s="230"/>
      <c r="AR4782" s="249"/>
      <c r="AS4782" s="230"/>
      <c r="AT4782" s="230"/>
      <c r="AU4782" s="230"/>
      <c r="AV4782" s="230"/>
      <c r="AW4782" s="230"/>
      <c r="AX4782" s="230"/>
      <c r="AY4782" s="230"/>
      <c r="AZ4782" s="230"/>
      <c r="BA4782" s="230"/>
      <c r="BB4782" s="230"/>
      <c r="BC4782" s="230"/>
      <c r="BD4782" s="230"/>
      <c r="BE4782" s="230"/>
      <c r="BF4782" s="230"/>
      <c r="BG4782" s="230"/>
      <c r="BH4782" s="230"/>
      <c r="BI4782" s="230"/>
      <c r="BJ4782" s="230"/>
      <c r="BK4782" s="230"/>
      <c r="BL4782" s="230"/>
      <c r="BM4782" s="230"/>
      <c r="BN4782" s="230"/>
      <c r="BO4782" s="230"/>
      <c r="BP4782" s="230"/>
      <c r="BQ4782" s="230"/>
      <c r="BR4782" s="230"/>
      <c r="BS4782" s="230"/>
      <c r="BT4782" s="230"/>
      <c r="BU4782" s="230"/>
      <c r="BV4782" s="230"/>
      <c r="BW4782" s="230"/>
      <c r="BX4782" s="230"/>
      <c r="BY4782" s="230"/>
      <c r="BZ4782" s="230"/>
      <c r="CA4782" s="230"/>
      <c r="CB4782" s="230"/>
      <c r="CC4782" s="230"/>
      <c r="CD4782" s="230"/>
      <c r="CE4782" s="230"/>
      <c r="CF4782" s="230"/>
      <c r="CG4782" s="230"/>
      <c r="CH4782" s="230"/>
      <c r="CI4782" s="230"/>
      <c r="CJ4782" s="230"/>
    </row>
    <row r="4783" spans="1:88" ht="14.25" customHeight="1">
      <c r="A4783" s="413"/>
      <c r="B4783" s="230"/>
      <c r="C4783" s="231"/>
      <c r="D4783" s="224"/>
      <c r="E4783" s="224"/>
      <c r="F4783" s="224"/>
      <c r="G4783" s="224"/>
      <c r="H4783" s="224"/>
      <c r="I4783" s="232"/>
      <c r="J4783" s="224"/>
      <c r="K4783" s="224"/>
      <c r="L4783" s="224"/>
      <c r="M4783" s="233"/>
      <c r="N4783" s="224"/>
      <c r="P4783" s="224"/>
      <c r="Q4783" s="225"/>
      <c r="R4783" s="154"/>
      <c r="S4783" s="154"/>
      <c r="T4783" s="154"/>
      <c r="U4783" s="236"/>
      <c r="V4783" s="225"/>
      <c r="W4783" s="246"/>
      <c r="X4783" s="230"/>
      <c r="Y4783" s="257"/>
      <c r="Z4783" s="249"/>
      <c r="AA4783" s="249"/>
      <c r="AB4783" s="230"/>
      <c r="AC4783" s="230"/>
      <c r="AD4783" s="230"/>
      <c r="AE4783" s="251"/>
      <c r="AF4783" s="246"/>
      <c r="AG4783" s="236"/>
      <c r="AH4783" s="253"/>
      <c r="AI4783" s="230"/>
      <c r="AJ4783" s="230"/>
      <c r="AK4783" s="230"/>
      <c r="AL4783" s="230"/>
      <c r="AM4783" s="230"/>
      <c r="AN4783" s="230"/>
      <c r="AO4783" s="230"/>
      <c r="AP4783" s="230"/>
      <c r="AQ4783" s="230"/>
      <c r="AR4783" s="249"/>
      <c r="AS4783" s="230"/>
      <c r="AT4783" s="230"/>
      <c r="AU4783" s="230"/>
      <c r="AV4783" s="230"/>
      <c r="AW4783" s="230"/>
      <c r="AX4783" s="230"/>
      <c r="AY4783" s="230"/>
      <c r="AZ4783" s="230"/>
      <c r="BA4783" s="230"/>
      <c r="BB4783" s="230"/>
      <c r="BC4783" s="230"/>
      <c r="BD4783" s="230"/>
      <c r="BE4783" s="230"/>
      <c r="BF4783" s="230"/>
      <c r="BG4783" s="230"/>
      <c r="BH4783" s="230"/>
      <c r="BI4783" s="230"/>
      <c r="BJ4783" s="230"/>
      <c r="BK4783" s="230"/>
      <c r="BL4783" s="230"/>
      <c r="BM4783" s="230"/>
      <c r="BN4783" s="230"/>
      <c r="BO4783" s="230"/>
      <c r="BP4783" s="230"/>
      <c r="BQ4783" s="230"/>
      <c r="BR4783" s="230"/>
      <c r="BS4783" s="230"/>
      <c r="BT4783" s="230"/>
      <c r="BU4783" s="230"/>
      <c r="BV4783" s="230"/>
      <c r="BW4783" s="230"/>
      <c r="BX4783" s="230"/>
      <c r="BY4783" s="230"/>
      <c r="BZ4783" s="230"/>
      <c r="CA4783" s="230"/>
      <c r="CB4783" s="230"/>
      <c r="CC4783" s="230"/>
      <c r="CD4783" s="230"/>
      <c r="CE4783" s="230"/>
      <c r="CF4783" s="230"/>
      <c r="CG4783" s="230"/>
      <c r="CH4783" s="230"/>
      <c r="CI4783" s="230"/>
      <c r="CJ4783" s="230"/>
    </row>
    <row r="4784" spans="1:88" ht="14.25" customHeight="1">
      <c r="A4784" s="413"/>
      <c r="B4784" s="230"/>
      <c r="C4784" s="231"/>
      <c r="D4784" s="224"/>
      <c r="E4784" s="224"/>
      <c r="F4784" s="224"/>
      <c r="G4784" s="224"/>
      <c r="H4784" s="224"/>
      <c r="I4784" s="232"/>
      <c r="J4784" s="224"/>
      <c r="K4784" s="224"/>
      <c r="L4784" s="224"/>
      <c r="M4784" s="233"/>
      <c r="N4784" s="224"/>
      <c r="P4784" s="224"/>
      <c r="Q4784" s="225"/>
      <c r="R4784" s="154"/>
      <c r="S4784" s="154"/>
      <c r="T4784" s="154"/>
      <c r="U4784" s="236"/>
      <c r="V4784" s="225"/>
      <c r="W4784" s="246"/>
      <c r="X4784" s="230"/>
      <c r="Y4784" s="257"/>
      <c r="Z4784" s="249"/>
      <c r="AA4784" s="249"/>
      <c r="AB4784" s="230"/>
      <c r="AC4784" s="230"/>
      <c r="AD4784" s="230"/>
      <c r="AE4784" s="251"/>
      <c r="AF4784" s="246"/>
      <c r="AG4784" s="236"/>
      <c r="AH4784" s="253"/>
      <c r="AI4784" s="230"/>
      <c r="AJ4784" s="230"/>
      <c r="AK4784" s="230"/>
      <c r="AL4784" s="230"/>
      <c r="AM4784" s="230"/>
      <c r="AN4784" s="230"/>
      <c r="AO4784" s="230"/>
      <c r="AP4784" s="230"/>
      <c r="AQ4784" s="230"/>
      <c r="AR4784" s="249"/>
      <c r="AS4784" s="230"/>
      <c r="AT4784" s="230"/>
      <c r="AU4784" s="230"/>
      <c r="AV4784" s="230"/>
      <c r="AW4784" s="230"/>
      <c r="AX4784" s="230"/>
      <c r="AY4784" s="230"/>
      <c r="AZ4784" s="230"/>
      <c r="BA4784" s="230"/>
      <c r="BB4784" s="230"/>
      <c r="BC4784" s="230"/>
      <c r="BD4784" s="230"/>
      <c r="BE4784" s="230"/>
      <c r="BF4784" s="230"/>
      <c r="BG4784" s="230"/>
      <c r="BH4784" s="230"/>
      <c r="BI4784" s="230"/>
      <c r="BJ4784" s="230"/>
      <c r="BK4784" s="230"/>
      <c r="BL4784" s="230"/>
      <c r="BM4784" s="230"/>
      <c r="BN4784" s="230"/>
      <c r="BO4784" s="230"/>
      <c r="BP4784" s="230"/>
      <c r="BQ4784" s="230"/>
      <c r="BR4784" s="230"/>
      <c r="BS4784" s="230"/>
      <c r="BT4784" s="230"/>
      <c r="BU4784" s="230"/>
      <c r="BV4784" s="230"/>
      <c r="BW4784" s="230"/>
      <c r="BX4784" s="230"/>
      <c r="BY4784" s="230"/>
      <c r="BZ4784" s="230"/>
      <c r="CA4784" s="230"/>
      <c r="CB4784" s="230"/>
      <c r="CC4784" s="230"/>
      <c r="CD4784" s="230"/>
      <c r="CE4784" s="230"/>
      <c r="CF4784" s="230"/>
      <c r="CG4784" s="230"/>
      <c r="CH4784" s="230"/>
      <c r="CI4784" s="230"/>
      <c r="CJ4784" s="230"/>
    </row>
    <row r="4785" spans="1:88" ht="14.25" customHeight="1">
      <c r="A4785" s="413"/>
      <c r="B4785" s="230"/>
      <c r="C4785" s="231"/>
      <c r="D4785" s="224"/>
      <c r="E4785" s="224"/>
      <c r="F4785" s="224"/>
      <c r="G4785" s="224"/>
      <c r="H4785" s="224"/>
      <c r="I4785" s="232"/>
      <c r="J4785" s="224"/>
      <c r="K4785" s="224"/>
      <c r="L4785" s="224"/>
      <c r="M4785" s="233"/>
      <c r="N4785" s="224"/>
      <c r="P4785" s="224"/>
      <c r="Q4785" s="225"/>
      <c r="R4785" s="154"/>
      <c r="S4785" s="154"/>
      <c r="T4785" s="154"/>
      <c r="U4785" s="236"/>
      <c r="V4785" s="225"/>
      <c r="W4785" s="246"/>
      <c r="X4785" s="230"/>
      <c r="Y4785" s="257"/>
      <c r="Z4785" s="249"/>
      <c r="AA4785" s="249"/>
      <c r="AB4785" s="230"/>
      <c r="AC4785" s="230"/>
      <c r="AD4785" s="230"/>
      <c r="AE4785" s="251"/>
      <c r="AF4785" s="246"/>
      <c r="AG4785" s="236"/>
      <c r="AH4785" s="253"/>
      <c r="AI4785" s="230"/>
      <c r="AJ4785" s="230"/>
      <c r="AK4785" s="230"/>
      <c r="AL4785" s="230"/>
      <c r="AM4785" s="230"/>
      <c r="AN4785" s="230"/>
      <c r="AO4785" s="230"/>
      <c r="AP4785" s="230"/>
      <c r="AQ4785" s="230"/>
      <c r="AR4785" s="249"/>
      <c r="AS4785" s="230"/>
      <c r="AT4785" s="230"/>
      <c r="AU4785" s="230"/>
      <c r="AV4785" s="230"/>
      <c r="AW4785" s="230"/>
      <c r="AX4785" s="230"/>
      <c r="AY4785" s="230"/>
      <c r="AZ4785" s="230"/>
      <c r="BA4785" s="230"/>
      <c r="BB4785" s="230"/>
      <c r="BC4785" s="230"/>
      <c r="BD4785" s="230"/>
      <c r="BE4785" s="230"/>
      <c r="BF4785" s="230"/>
      <c r="BG4785" s="230"/>
      <c r="BH4785" s="230"/>
      <c r="BI4785" s="230"/>
      <c r="BJ4785" s="230"/>
      <c r="BK4785" s="230"/>
      <c r="BL4785" s="230"/>
      <c r="BM4785" s="230"/>
      <c r="BN4785" s="230"/>
      <c r="BO4785" s="230"/>
      <c r="BP4785" s="230"/>
      <c r="BQ4785" s="230"/>
      <c r="BR4785" s="230"/>
      <c r="BS4785" s="230"/>
      <c r="BT4785" s="230"/>
      <c r="BU4785" s="230"/>
      <c r="BV4785" s="230"/>
      <c r="BW4785" s="230"/>
      <c r="BX4785" s="230"/>
      <c r="BY4785" s="230"/>
      <c r="BZ4785" s="230"/>
      <c r="CA4785" s="230"/>
      <c r="CB4785" s="230"/>
      <c r="CC4785" s="230"/>
      <c r="CD4785" s="230"/>
      <c r="CE4785" s="230"/>
      <c r="CF4785" s="230"/>
      <c r="CG4785" s="230"/>
      <c r="CH4785" s="230"/>
      <c r="CI4785" s="230"/>
      <c r="CJ4785" s="230"/>
    </row>
    <row r="4786" spans="1:88" ht="14.25" customHeight="1">
      <c r="A4786" s="413"/>
      <c r="B4786" s="230"/>
      <c r="C4786" s="231"/>
      <c r="D4786" s="224"/>
      <c r="E4786" s="224"/>
      <c r="F4786" s="224"/>
      <c r="G4786" s="224"/>
      <c r="H4786" s="224"/>
      <c r="I4786" s="232"/>
      <c r="J4786" s="224"/>
      <c r="K4786" s="224"/>
      <c r="L4786" s="224"/>
      <c r="M4786" s="233"/>
      <c r="N4786" s="224"/>
      <c r="P4786" s="224"/>
      <c r="Q4786" s="225"/>
      <c r="R4786" s="154"/>
      <c r="S4786" s="154"/>
      <c r="T4786" s="154"/>
      <c r="U4786" s="236"/>
      <c r="V4786" s="225"/>
      <c r="W4786" s="246"/>
      <c r="X4786" s="230"/>
      <c r="Y4786" s="257"/>
      <c r="Z4786" s="249"/>
      <c r="AA4786" s="249"/>
      <c r="AB4786" s="230"/>
      <c r="AC4786" s="230"/>
      <c r="AD4786" s="230"/>
      <c r="AE4786" s="251"/>
      <c r="AF4786" s="246"/>
      <c r="AG4786" s="236"/>
      <c r="AH4786" s="253"/>
      <c r="AI4786" s="230"/>
      <c r="AJ4786" s="230"/>
      <c r="AK4786" s="230"/>
      <c r="AL4786" s="230"/>
      <c r="AM4786" s="230"/>
      <c r="AN4786" s="230"/>
      <c r="AO4786" s="230"/>
      <c r="AP4786" s="230"/>
      <c r="AQ4786" s="230"/>
      <c r="AR4786" s="249"/>
      <c r="AS4786" s="230"/>
      <c r="AT4786" s="230"/>
      <c r="AU4786" s="230"/>
      <c r="AV4786" s="230"/>
      <c r="AW4786" s="230"/>
      <c r="AX4786" s="230"/>
      <c r="AY4786" s="230"/>
      <c r="AZ4786" s="230"/>
      <c r="BA4786" s="230"/>
      <c r="BB4786" s="230"/>
      <c r="BC4786" s="230"/>
      <c r="BD4786" s="230"/>
      <c r="BE4786" s="230"/>
      <c r="BF4786" s="230"/>
      <c r="BG4786" s="230"/>
      <c r="BH4786" s="230"/>
      <c r="BI4786" s="230"/>
      <c r="BJ4786" s="230"/>
      <c r="BK4786" s="230"/>
      <c r="BL4786" s="230"/>
      <c r="BM4786" s="230"/>
      <c r="BN4786" s="230"/>
      <c r="BO4786" s="230"/>
      <c r="BP4786" s="230"/>
      <c r="BQ4786" s="230"/>
      <c r="BR4786" s="230"/>
      <c r="BS4786" s="230"/>
      <c r="BT4786" s="230"/>
      <c r="BU4786" s="230"/>
      <c r="BV4786" s="230"/>
      <c r="BW4786" s="230"/>
      <c r="BX4786" s="230"/>
      <c r="BY4786" s="230"/>
      <c r="BZ4786" s="230"/>
      <c r="CA4786" s="230"/>
      <c r="CB4786" s="230"/>
      <c r="CC4786" s="230"/>
      <c r="CD4786" s="230"/>
      <c r="CE4786" s="230"/>
      <c r="CF4786" s="230"/>
      <c r="CG4786" s="230"/>
      <c r="CH4786" s="230"/>
      <c r="CI4786" s="230"/>
      <c r="CJ4786" s="230"/>
    </row>
    <row r="4787" spans="1:88" ht="14.25" customHeight="1">
      <c r="A4787" s="413"/>
      <c r="B4787" s="230"/>
      <c r="C4787" s="231"/>
      <c r="D4787" s="224"/>
      <c r="E4787" s="224"/>
      <c r="F4787" s="224"/>
      <c r="G4787" s="224"/>
      <c r="H4787" s="224"/>
      <c r="I4787" s="232"/>
      <c r="J4787" s="224"/>
      <c r="K4787" s="224"/>
      <c r="L4787" s="224"/>
      <c r="M4787" s="233"/>
      <c r="N4787" s="224"/>
      <c r="P4787" s="224"/>
      <c r="Q4787" s="225"/>
      <c r="R4787" s="154"/>
      <c r="S4787" s="154"/>
      <c r="T4787" s="154"/>
      <c r="U4787" s="236"/>
      <c r="V4787" s="225"/>
      <c r="W4787" s="246"/>
      <c r="X4787" s="230"/>
      <c r="Y4787" s="257"/>
      <c r="Z4787" s="249"/>
      <c r="AA4787" s="249"/>
      <c r="AB4787" s="230"/>
      <c r="AC4787" s="230"/>
      <c r="AD4787" s="230"/>
      <c r="AE4787" s="251"/>
      <c r="AF4787" s="246"/>
      <c r="AG4787" s="236"/>
      <c r="AH4787" s="253"/>
      <c r="AI4787" s="230"/>
      <c r="AJ4787" s="230"/>
      <c r="AK4787" s="230"/>
      <c r="AL4787" s="230"/>
      <c r="AM4787" s="230"/>
      <c r="AN4787" s="230"/>
      <c r="AO4787" s="230"/>
      <c r="AP4787" s="230"/>
      <c r="AQ4787" s="230"/>
      <c r="AR4787" s="249"/>
      <c r="AS4787" s="230"/>
      <c r="AT4787" s="230"/>
      <c r="AU4787" s="230"/>
      <c r="AV4787" s="230"/>
      <c r="AW4787" s="230"/>
      <c r="AX4787" s="230"/>
      <c r="AY4787" s="230"/>
      <c r="AZ4787" s="230"/>
      <c r="BA4787" s="230"/>
      <c r="BB4787" s="230"/>
      <c r="BC4787" s="230"/>
      <c r="BD4787" s="230"/>
      <c r="BE4787" s="230"/>
      <c r="BF4787" s="230"/>
      <c r="BG4787" s="230"/>
      <c r="BH4787" s="230"/>
      <c r="BI4787" s="230"/>
      <c r="BJ4787" s="230"/>
      <c r="BK4787" s="230"/>
      <c r="BL4787" s="230"/>
      <c r="BM4787" s="230"/>
      <c r="BN4787" s="230"/>
      <c r="BO4787" s="230"/>
      <c r="BP4787" s="230"/>
      <c r="BQ4787" s="230"/>
      <c r="BR4787" s="230"/>
      <c r="BS4787" s="230"/>
      <c r="BT4787" s="230"/>
      <c r="BU4787" s="230"/>
      <c r="BV4787" s="230"/>
      <c r="BW4787" s="230"/>
      <c r="BX4787" s="230"/>
      <c r="BY4787" s="230"/>
      <c r="BZ4787" s="230"/>
      <c r="CA4787" s="230"/>
      <c r="CB4787" s="230"/>
      <c r="CC4787" s="230"/>
      <c r="CD4787" s="230"/>
      <c r="CE4787" s="230"/>
      <c r="CF4787" s="230"/>
      <c r="CG4787" s="230"/>
      <c r="CH4787" s="230"/>
      <c r="CI4787" s="230"/>
      <c r="CJ4787" s="230"/>
    </row>
    <row r="4788" spans="1:88" ht="14.25" customHeight="1">
      <c r="A4788" s="413"/>
      <c r="B4788" s="230"/>
      <c r="C4788" s="231"/>
      <c r="D4788" s="224"/>
      <c r="E4788" s="224"/>
      <c r="F4788" s="224"/>
      <c r="G4788" s="224"/>
      <c r="H4788" s="224"/>
      <c r="I4788" s="232"/>
      <c r="J4788" s="224"/>
      <c r="K4788" s="224"/>
      <c r="L4788" s="224"/>
      <c r="M4788" s="233"/>
      <c r="N4788" s="224"/>
      <c r="P4788" s="224"/>
      <c r="Q4788" s="225"/>
      <c r="R4788" s="154"/>
      <c r="S4788" s="154"/>
      <c r="T4788" s="154"/>
      <c r="U4788" s="236"/>
      <c r="V4788" s="225"/>
      <c r="W4788" s="246"/>
      <c r="X4788" s="230"/>
      <c r="Y4788" s="257"/>
      <c r="Z4788" s="249"/>
      <c r="AA4788" s="249"/>
      <c r="AB4788" s="230"/>
      <c r="AC4788" s="230"/>
      <c r="AD4788" s="230"/>
      <c r="AE4788" s="251"/>
      <c r="AF4788" s="246"/>
      <c r="AG4788" s="236"/>
      <c r="AH4788" s="253"/>
      <c r="AI4788" s="230"/>
      <c r="AJ4788" s="230"/>
      <c r="AK4788" s="230"/>
      <c r="AL4788" s="230"/>
      <c r="AM4788" s="230"/>
      <c r="AN4788" s="230"/>
      <c r="AO4788" s="230"/>
      <c r="AP4788" s="230"/>
      <c r="AQ4788" s="230"/>
      <c r="AR4788" s="249"/>
      <c r="AS4788" s="230"/>
      <c r="AT4788" s="230"/>
      <c r="AU4788" s="230"/>
      <c r="AV4788" s="230"/>
      <c r="AW4788" s="230"/>
      <c r="AX4788" s="230"/>
      <c r="AY4788" s="230"/>
      <c r="AZ4788" s="230"/>
      <c r="BA4788" s="230"/>
      <c r="BB4788" s="230"/>
      <c r="BC4788" s="230"/>
      <c r="BD4788" s="230"/>
      <c r="BE4788" s="230"/>
      <c r="BF4788" s="230"/>
      <c r="BG4788" s="230"/>
      <c r="BH4788" s="230"/>
      <c r="BI4788" s="230"/>
      <c r="BJ4788" s="230"/>
      <c r="BK4788" s="230"/>
      <c r="BL4788" s="230"/>
      <c r="BM4788" s="230"/>
      <c r="BN4788" s="230"/>
      <c r="BO4788" s="230"/>
      <c r="BP4788" s="230"/>
      <c r="BQ4788" s="230"/>
      <c r="BR4788" s="230"/>
      <c r="BS4788" s="230"/>
      <c r="BT4788" s="230"/>
      <c r="BU4788" s="230"/>
      <c r="BV4788" s="230"/>
      <c r="BW4788" s="230"/>
      <c r="BX4788" s="230"/>
      <c r="BY4788" s="230"/>
      <c r="BZ4788" s="230"/>
      <c r="CA4788" s="230"/>
      <c r="CB4788" s="230"/>
      <c r="CC4788" s="230"/>
      <c r="CD4788" s="230"/>
      <c r="CE4788" s="230"/>
      <c r="CF4788" s="230"/>
      <c r="CG4788" s="230"/>
      <c r="CH4788" s="230"/>
      <c r="CI4788" s="230"/>
      <c r="CJ4788" s="230"/>
    </row>
    <row r="4789" spans="1:88" ht="14.25" customHeight="1">
      <c r="A4789" s="413"/>
      <c r="B4789" s="230"/>
      <c r="C4789" s="231"/>
      <c r="D4789" s="224"/>
      <c r="E4789" s="224"/>
      <c r="F4789" s="224"/>
      <c r="G4789" s="224"/>
      <c r="H4789" s="224"/>
      <c r="I4789" s="232"/>
      <c r="J4789" s="224"/>
      <c r="K4789" s="224"/>
      <c r="L4789" s="224"/>
      <c r="M4789" s="233"/>
      <c r="N4789" s="224"/>
      <c r="P4789" s="224"/>
      <c r="Q4789" s="225"/>
      <c r="R4789" s="154"/>
      <c r="S4789" s="154"/>
      <c r="T4789" s="154"/>
      <c r="U4789" s="236"/>
      <c r="V4789" s="225"/>
      <c r="W4789" s="246"/>
      <c r="X4789" s="230"/>
      <c r="Y4789" s="257"/>
      <c r="Z4789" s="249"/>
      <c r="AA4789" s="249"/>
      <c r="AB4789" s="230"/>
      <c r="AC4789" s="230"/>
      <c r="AD4789" s="230"/>
      <c r="AE4789" s="251"/>
      <c r="AF4789" s="246"/>
      <c r="AG4789" s="236"/>
      <c r="AH4789" s="253"/>
      <c r="AI4789" s="230"/>
      <c r="AJ4789" s="230"/>
      <c r="AK4789" s="230"/>
      <c r="AL4789" s="230"/>
      <c r="AM4789" s="230"/>
      <c r="AN4789" s="230"/>
      <c r="AO4789" s="230"/>
      <c r="AP4789" s="230"/>
      <c r="AQ4789" s="230"/>
      <c r="AR4789" s="249"/>
      <c r="AS4789" s="230"/>
      <c r="AT4789" s="230"/>
      <c r="AU4789" s="230"/>
      <c r="AV4789" s="230"/>
      <c r="AW4789" s="230"/>
      <c r="AX4789" s="230"/>
      <c r="AY4789" s="230"/>
      <c r="AZ4789" s="230"/>
      <c r="BA4789" s="230"/>
      <c r="BB4789" s="230"/>
      <c r="BC4789" s="230"/>
      <c r="BD4789" s="230"/>
      <c r="BE4789" s="230"/>
      <c r="BF4789" s="230"/>
      <c r="BG4789" s="230"/>
      <c r="BH4789" s="230"/>
      <c r="BI4789" s="230"/>
      <c r="BJ4789" s="230"/>
      <c r="BK4789" s="230"/>
      <c r="BL4789" s="230"/>
      <c r="BM4789" s="230"/>
      <c r="BN4789" s="230"/>
      <c r="BO4789" s="230"/>
      <c r="BP4789" s="230"/>
      <c r="BQ4789" s="230"/>
      <c r="BR4789" s="230"/>
      <c r="BS4789" s="230"/>
      <c r="BT4789" s="230"/>
      <c r="BU4789" s="230"/>
      <c r="BV4789" s="230"/>
      <c r="BW4789" s="230"/>
      <c r="BX4789" s="230"/>
      <c r="BY4789" s="230"/>
      <c r="BZ4789" s="230"/>
      <c r="CA4789" s="230"/>
      <c r="CB4789" s="230"/>
      <c r="CC4789" s="230"/>
      <c r="CD4789" s="230"/>
      <c r="CE4789" s="230"/>
      <c r="CF4789" s="230"/>
      <c r="CG4789" s="230"/>
      <c r="CH4789" s="230"/>
      <c r="CI4789" s="230"/>
      <c r="CJ4789" s="230"/>
    </row>
    <row r="4790" spans="1:88" ht="14.25" customHeight="1">
      <c r="A4790" s="413"/>
      <c r="B4790" s="230"/>
      <c r="C4790" s="231"/>
      <c r="D4790" s="224"/>
      <c r="E4790" s="224"/>
      <c r="F4790" s="224"/>
      <c r="G4790" s="224"/>
      <c r="H4790" s="224"/>
      <c r="I4790" s="232"/>
      <c r="J4790" s="224"/>
      <c r="K4790" s="224"/>
      <c r="L4790" s="224"/>
      <c r="M4790" s="233"/>
      <c r="N4790" s="224"/>
      <c r="P4790" s="224"/>
      <c r="Q4790" s="225"/>
      <c r="R4790" s="154"/>
      <c r="S4790" s="154"/>
      <c r="T4790" s="154"/>
      <c r="U4790" s="236"/>
      <c r="V4790" s="225"/>
      <c r="W4790" s="246"/>
      <c r="X4790" s="230"/>
      <c r="Y4790" s="257"/>
      <c r="Z4790" s="249"/>
      <c r="AA4790" s="249"/>
      <c r="AB4790" s="230"/>
      <c r="AC4790" s="230"/>
      <c r="AD4790" s="230"/>
      <c r="AE4790" s="251"/>
      <c r="AF4790" s="246"/>
      <c r="AG4790" s="236"/>
      <c r="AH4790" s="253"/>
      <c r="AI4790" s="230"/>
      <c r="AJ4790" s="230"/>
      <c r="AK4790" s="230"/>
      <c r="AL4790" s="230"/>
      <c r="AM4790" s="230"/>
      <c r="AN4790" s="230"/>
      <c r="AO4790" s="230"/>
      <c r="AP4790" s="230"/>
      <c r="AQ4790" s="230"/>
      <c r="AR4790" s="249"/>
      <c r="AS4790" s="230"/>
      <c r="AT4790" s="230"/>
      <c r="AU4790" s="230"/>
      <c r="AV4790" s="230"/>
      <c r="AW4790" s="230"/>
      <c r="AX4790" s="230"/>
      <c r="AY4790" s="230"/>
      <c r="AZ4790" s="230"/>
      <c r="BA4790" s="230"/>
      <c r="BB4790" s="230"/>
      <c r="BC4790" s="230"/>
      <c r="BD4790" s="230"/>
      <c r="BE4790" s="230"/>
      <c r="BF4790" s="230"/>
      <c r="BG4790" s="230"/>
      <c r="BH4790" s="230"/>
      <c r="BI4790" s="230"/>
      <c r="BJ4790" s="230"/>
      <c r="BK4790" s="230"/>
      <c r="BL4790" s="230"/>
      <c r="BM4790" s="230"/>
      <c r="BN4790" s="230"/>
      <c r="BO4790" s="230"/>
      <c r="BP4790" s="230"/>
      <c r="BQ4790" s="230"/>
      <c r="BR4790" s="230"/>
      <c r="BS4790" s="230"/>
      <c r="BT4790" s="230"/>
      <c r="BU4790" s="230"/>
      <c r="BV4790" s="230"/>
      <c r="BW4790" s="230"/>
      <c r="BX4790" s="230"/>
      <c r="BY4790" s="230"/>
      <c r="BZ4790" s="230"/>
      <c r="CA4790" s="230"/>
      <c r="CB4790" s="230"/>
      <c r="CC4790" s="230"/>
      <c r="CD4790" s="230"/>
      <c r="CE4790" s="230"/>
      <c r="CF4790" s="230"/>
      <c r="CG4790" s="230"/>
      <c r="CH4790" s="230"/>
      <c r="CI4790" s="230"/>
      <c r="CJ4790" s="230"/>
    </row>
    <row r="4791" spans="1:88" ht="14.25" customHeight="1">
      <c r="A4791" s="413"/>
      <c r="B4791" s="230"/>
      <c r="C4791" s="231"/>
      <c r="D4791" s="224"/>
      <c r="E4791" s="224"/>
      <c r="F4791" s="224"/>
      <c r="G4791" s="224"/>
      <c r="H4791" s="224"/>
      <c r="I4791" s="232"/>
      <c r="J4791" s="224"/>
      <c r="K4791" s="224"/>
      <c r="L4791" s="224"/>
      <c r="M4791" s="233"/>
      <c r="N4791" s="224"/>
      <c r="P4791" s="224"/>
      <c r="Q4791" s="225"/>
      <c r="R4791" s="154"/>
      <c r="S4791" s="154"/>
      <c r="T4791" s="154"/>
      <c r="U4791" s="236"/>
      <c r="V4791" s="225"/>
      <c r="W4791" s="246"/>
      <c r="X4791" s="230"/>
      <c r="Y4791" s="257"/>
      <c r="Z4791" s="249"/>
      <c r="AA4791" s="249"/>
      <c r="AB4791" s="230"/>
      <c r="AC4791" s="230"/>
      <c r="AD4791" s="230"/>
      <c r="AE4791" s="251"/>
      <c r="AF4791" s="246"/>
      <c r="AG4791" s="236"/>
      <c r="AH4791" s="253"/>
      <c r="AI4791" s="230"/>
      <c r="AJ4791" s="230"/>
      <c r="AK4791" s="230"/>
      <c r="AL4791" s="230"/>
      <c r="AM4791" s="230"/>
      <c r="AN4791" s="230"/>
      <c r="AO4791" s="230"/>
      <c r="AP4791" s="230"/>
      <c r="AQ4791" s="230"/>
      <c r="AR4791" s="249"/>
      <c r="AS4791" s="230"/>
      <c r="AT4791" s="230"/>
      <c r="AU4791" s="230"/>
      <c r="AV4791" s="230"/>
      <c r="AW4791" s="230"/>
      <c r="AX4791" s="230"/>
      <c r="AY4791" s="230"/>
      <c r="AZ4791" s="230"/>
      <c r="BA4791" s="230"/>
      <c r="BB4791" s="230"/>
      <c r="BC4791" s="230"/>
      <c r="BD4791" s="230"/>
      <c r="BE4791" s="230"/>
      <c r="BF4791" s="230"/>
      <c r="BG4791" s="230"/>
      <c r="BH4791" s="230"/>
      <c r="BI4791" s="230"/>
      <c r="BJ4791" s="230"/>
      <c r="BK4791" s="230"/>
      <c r="BL4791" s="230"/>
      <c r="BM4791" s="230"/>
      <c r="BN4791" s="230"/>
      <c r="BO4791" s="230"/>
      <c r="BP4791" s="230"/>
      <c r="BQ4791" s="230"/>
      <c r="BR4791" s="230"/>
      <c r="BS4791" s="230"/>
      <c r="BT4791" s="230"/>
      <c r="BU4791" s="230"/>
      <c r="BV4791" s="230"/>
      <c r="BW4791" s="230"/>
      <c r="BX4791" s="230"/>
      <c r="BY4791" s="230"/>
      <c r="BZ4791" s="230"/>
      <c r="CA4791" s="230"/>
      <c r="CB4791" s="230"/>
      <c r="CC4791" s="230"/>
      <c r="CD4791" s="230"/>
      <c r="CE4791" s="230"/>
      <c r="CF4791" s="230"/>
      <c r="CG4791" s="230"/>
      <c r="CH4791" s="230"/>
      <c r="CI4791" s="230"/>
      <c r="CJ4791" s="230"/>
    </row>
    <row r="4792" spans="1:88" ht="14.25" customHeight="1">
      <c r="A4792" s="413"/>
      <c r="B4792" s="230"/>
      <c r="C4792" s="231"/>
      <c r="D4792" s="224"/>
      <c r="E4792" s="224"/>
      <c r="F4792" s="224"/>
      <c r="G4792" s="224"/>
      <c r="H4792" s="224"/>
      <c r="I4792" s="232"/>
      <c r="J4792" s="224"/>
      <c r="K4792" s="224"/>
      <c r="L4792" s="224"/>
      <c r="M4792" s="233"/>
      <c r="N4792" s="224"/>
      <c r="P4792" s="224"/>
      <c r="Q4792" s="225"/>
      <c r="R4792" s="154"/>
      <c r="S4792" s="154"/>
      <c r="T4792" s="154"/>
      <c r="U4792" s="236"/>
      <c r="V4792" s="225"/>
      <c r="W4792" s="246"/>
      <c r="X4792" s="230"/>
      <c r="Y4792" s="257"/>
      <c r="Z4792" s="249"/>
      <c r="AA4792" s="249"/>
      <c r="AB4792" s="230"/>
      <c r="AC4792" s="230"/>
      <c r="AD4792" s="230"/>
      <c r="AE4792" s="251"/>
      <c r="AF4792" s="246"/>
      <c r="AG4792" s="236"/>
      <c r="AH4792" s="253"/>
      <c r="AI4792" s="230"/>
      <c r="AJ4792" s="230"/>
      <c r="AK4792" s="230"/>
      <c r="AL4792" s="230"/>
      <c r="AM4792" s="230"/>
      <c r="AN4792" s="230"/>
      <c r="AO4792" s="230"/>
      <c r="AP4792" s="230"/>
      <c r="AQ4792" s="230"/>
      <c r="AR4792" s="249"/>
      <c r="AS4792" s="230"/>
      <c r="AT4792" s="230"/>
      <c r="AU4792" s="230"/>
      <c r="AV4792" s="230"/>
      <c r="AW4792" s="230"/>
      <c r="AX4792" s="230"/>
      <c r="AY4792" s="230"/>
      <c r="AZ4792" s="230"/>
      <c r="BA4792" s="230"/>
      <c r="BB4792" s="230"/>
      <c r="BC4792" s="230"/>
      <c r="BD4792" s="230"/>
      <c r="BE4792" s="230"/>
      <c r="BF4792" s="230"/>
      <c r="BG4792" s="230"/>
      <c r="BH4792" s="230"/>
      <c r="BI4792" s="230"/>
      <c r="BJ4792" s="230"/>
      <c r="BK4792" s="230"/>
      <c r="BL4792" s="230"/>
      <c r="BM4792" s="230"/>
      <c r="BN4792" s="230"/>
      <c r="BO4792" s="230"/>
      <c r="BP4792" s="230"/>
      <c r="BQ4792" s="230"/>
      <c r="BR4792" s="230"/>
      <c r="BS4792" s="230"/>
      <c r="BT4792" s="230"/>
      <c r="BU4792" s="230"/>
      <c r="BV4792" s="230"/>
      <c r="BW4792" s="230"/>
      <c r="BX4792" s="230"/>
      <c r="BY4792" s="230"/>
      <c r="BZ4792" s="230"/>
      <c r="CA4792" s="230"/>
      <c r="CB4792" s="230"/>
      <c r="CC4792" s="230"/>
      <c r="CD4792" s="230"/>
      <c r="CE4792" s="230"/>
      <c r="CF4792" s="230"/>
      <c r="CG4792" s="230"/>
      <c r="CH4792" s="230"/>
      <c r="CI4792" s="230"/>
      <c r="CJ4792" s="230"/>
    </row>
    <row r="4793" spans="1:88" ht="14.25" customHeight="1">
      <c r="A4793" s="413"/>
      <c r="B4793" s="230"/>
      <c r="C4793" s="231"/>
      <c r="D4793" s="224"/>
      <c r="E4793" s="224"/>
      <c r="F4793" s="224"/>
      <c r="G4793" s="224"/>
      <c r="H4793" s="224"/>
      <c r="I4793" s="232"/>
      <c r="J4793" s="224"/>
      <c r="K4793" s="224"/>
      <c r="L4793" s="224"/>
      <c r="M4793" s="233"/>
      <c r="N4793" s="224"/>
      <c r="P4793" s="224"/>
      <c r="Q4793" s="225"/>
      <c r="R4793" s="154"/>
      <c r="S4793" s="154"/>
      <c r="T4793" s="154"/>
      <c r="U4793" s="236"/>
      <c r="V4793" s="225"/>
      <c r="W4793" s="246"/>
      <c r="X4793" s="230"/>
      <c r="Y4793" s="257"/>
      <c r="Z4793" s="249"/>
      <c r="AA4793" s="249"/>
      <c r="AB4793" s="230"/>
      <c r="AC4793" s="230"/>
      <c r="AD4793" s="230"/>
      <c r="AE4793" s="251"/>
      <c r="AF4793" s="246"/>
      <c r="AG4793" s="236"/>
      <c r="AH4793" s="253"/>
      <c r="AI4793" s="230"/>
      <c r="AJ4793" s="230"/>
      <c r="AK4793" s="230"/>
      <c r="AL4793" s="230"/>
      <c r="AM4793" s="230"/>
      <c r="AN4793" s="230"/>
      <c r="AO4793" s="230"/>
      <c r="AP4793" s="230"/>
      <c r="AQ4793" s="230"/>
      <c r="AR4793" s="249"/>
      <c r="AS4793" s="230"/>
      <c r="AT4793" s="230"/>
      <c r="AU4793" s="230"/>
      <c r="AV4793" s="230"/>
      <c r="AW4793" s="230"/>
      <c r="AX4793" s="230"/>
      <c r="AY4793" s="230"/>
      <c r="AZ4793" s="230"/>
      <c r="BA4793" s="230"/>
      <c r="BB4793" s="230"/>
      <c r="BC4793" s="230"/>
      <c r="BD4793" s="230"/>
      <c r="BE4793" s="230"/>
      <c r="BF4793" s="230"/>
      <c r="BG4793" s="230"/>
      <c r="BH4793" s="230"/>
      <c r="BI4793" s="230"/>
      <c r="BJ4793" s="230"/>
      <c r="BK4793" s="230"/>
      <c r="BL4793" s="230"/>
      <c r="BM4793" s="230"/>
      <c r="BN4793" s="230"/>
      <c r="BO4793" s="230"/>
      <c r="BP4793" s="230"/>
      <c r="BQ4793" s="230"/>
      <c r="BR4793" s="230"/>
      <c r="BS4793" s="230"/>
      <c r="BT4793" s="230"/>
      <c r="BU4793" s="230"/>
      <c r="BV4793" s="230"/>
      <c r="BW4793" s="230"/>
      <c r="BX4793" s="230"/>
      <c r="BY4793" s="230"/>
      <c r="BZ4793" s="230"/>
      <c r="CA4793" s="230"/>
      <c r="CB4793" s="230"/>
      <c r="CC4793" s="230"/>
      <c r="CD4793" s="230"/>
      <c r="CE4793" s="230"/>
      <c r="CF4793" s="230"/>
      <c r="CG4793" s="230"/>
      <c r="CH4793" s="230"/>
      <c r="CI4793" s="230"/>
      <c r="CJ4793" s="230"/>
    </row>
    <row r="4794" spans="1:88" ht="14.25" customHeight="1">
      <c r="A4794" s="413"/>
      <c r="B4794" s="230"/>
      <c r="C4794" s="231"/>
      <c r="D4794" s="224"/>
      <c r="E4794" s="224"/>
      <c r="F4794" s="224"/>
      <c r="G4794" s="224"/>
      <c r="H4794" s="224"/>
      <c r="I4794" s="232"/>
      <c r="J4794" s="224"/>
      <c r="K4794" s="224"/>
      <c r="L4794" s="224"/>
      <c r="M4794" s="233"/>
      <c r="N4794" s="224"/>
      <c r="P4794" s="224"/>
      <c r="Q4794" s="225"/>
      <c r="R4794" s="154"/>
      <c r="S4794" s="154"/>
      <c r="T4794" s="154"/>
      <c r="U4794" s="236"/>
      <c r="V4794" s="225"/>
      <c r="W4794" s="246"/>
      <c r="X4794" s="230"/>
      <c r="Y4794" s="257"/>
      <c r="Z4794" s="249"/>
      <c r="AA4794" s="249"/>
      <c r="AB4794" s="230"/>
      <c r="AC4794" s="230"/>
      <c r="AD4794" s="230"/>
      <c r="AE4794" s="251"/>
      <c r="AF4794" s="246"/>
      <c r="AG4794" s="236"/>
      <c r="AH4794" s="253"/>
      <c r="AI4794" s="230"/>
      <c r="AJ4794" s="230"/>
      <c r="AK4794" s="230"/>
      <c r="AL4794" s="230"/>
      <c r="AM4794" s="230"/>
      <c r="AN4794" s="230"/>
      <c r="AO4794" s="230"/>
      <c r="AP4794" s="230"/>
      <c r="AQ4794" s="230"/>
      <c r="AR4794" s="249"/>
      <c r="AS4794" s="230"/>
      <c r="AT4794" s="230"/>
      <c r="AU4794" s="230"/>
      <c r="AV4794" s="230"/>
      <c r="AW4794" s="230"/>
      <c r="AX4794" s="230"/>
      <c r="AY4794" s="230"/>
      <c r="AZ4794" s="230"/>
      <c r="BA4794" s="230"/>
      <c r="BB4794" s="230"/>
      <c r="BC4794" s="230"/>
      <c r="BD4794" s="230"/>
      <c r="BE4794" s="230"/>
      <c r="BF4794" s="230"/>
      <c r="BG4794" s="230"/>
      <c r="BH4794" s="230"/>
      <c r="BI4794" s="230"/>
      <c r="BJ4794" s="230"/>
      <c r="BK4794" s="230"/>
      <c r="BL4794" s="230"/>
      <c r="BM4794" s="230"/>
      <c r="BN4794" s="230"/>
      <c r="BO4794" s="230"/>
      <c r="BP4794" s="230"/>
      <c r="BQ4794" s="230"/>
      <c r="BR4794" s="230"/>
      <c r="BS4794" s="230"/>
      <c r="BT4794" s="230"/>
      <c r="BU4794" s="230"/>
      <c r="BV4794" s="230"/>
      <c r="BW4794" s="230"/>
      <c r="BX4794" s="230"/>
      <c r="BY4794" s="230"/>
      <c r="BZ4794" s="230"/>
      <c r="CA4794" s="230"/>
      <c r="CB4794" s="230"/>
      <c r="CC4794" s="230"/>
      <c r="CD4794" s="230"/>
      <c r="CE4794" s="230"/>
      <c r="CF4794" s="230"/>
      <c r="CG4794" s="230"/>
      <c r="CH4794" s="230"/>
      <c r="CI4794" s="230"/>
      <c r="CJ4794" s="230"/>
    </row>
    <row r="4795" spans="1:88" ht="14.25" customHeight="1">
      <c r="A4795" s="413"/>
      <c r="B4795" s="230"/>
      <c r="C4795" s="231"/>
      <c r="D4795" s="224"/>
      <c r="E4795" s="224"/>
      <c r="F4795" s="224"/>
      <c r="G4795" s="224"/>
      <c r="H4795" s="224"/>
      <c r="I4795" s="232"/>
      <c r="J4795" s="224"/>
      <c r="K4795" s="224"/>
      <c r="L4795" s="224"/>
      <c r="M4795" s="233"/>
      <c r="N4795" s="224"/>
      <c r="P4795" s="224"/>
      <c r="Q4795" s="225"/>
      <c r="R4795" s="154"/>
      <c r="S4795" s="154"/>
      <c r="T4795" s="154"/>
      <c r="U4795" s="236"/>
      <c r="V4795" s="225"/>
      <c r="W4795" s="246"/>
      <c r="X4795" s="230"/>
      <c r="Y4795" s="257"/>
      <c r="Z4795" s="249"/>
      <c r="AA4795" s="249"/>
      <c r="AB4795" s="230"/>
      <c r="AC4795" s="230"/>
      <c r="AD4795" s="230"/>
      <c r="AE4795" s="251"/>
      <c r="AF4795" s="246"/>
      <c r="AG4795" s="236"/>
      <c r="AH4795" s="253"/>
      <c r="AI4795" s="230"/>
      <c r="AJ4795" s="230"/>
      <c r="AK4795" s="230"/>
      <c r="AL4795" s="230"/>
      <c r="AM4795" s="230"/>
      <c r="AN4795" s="230"/>
      <c r="AO4795" s="230"/>
      <c r="AP4795" s="230"/>
      <c r="AQ4795" s="230"/>
      <c r="AR4795" s="249"/>
      <c r="AS4795" s="230"/>
      <c r="AT4795" s="230"/>
      <c r="AU4795" s="230"/>
      <c r="AV4795" s="230"/>
      <c r="AW4795" s="230"/>
      <c r="AX4795" s="230"/>
      <c r="AY4795" s="230"/>
      <c r="AZ4795" s="230"/>
      <c r="BA4795" s="230"/>
      <c r="BB4795" s="230"/>
      <c r="BC4795" s="230"/>
      <c r="BD4795" s="230"/>
      <c r="BE4795" s="230"/>
      <c r="BF4795" s="230"/>
      <c r="BG4795" s="230"/>
      <c r="BH4795" s="230"/>
      <c r="BI4795" s="230"/>
      <c r="BJ4795" s="230"/>
      <c r="BK4795" s="230"/>
      <c r="BL4795" s="230"/>
      <c r="BM4795" s="230"/>
      <c r="BN4795" s="230"/>
      <c r="BO4795" s="230"/>
      <c r="BP4795" s="230"/>
      <c r="BQ4795" s="230"/>
      <c r="BR4795" s="230"/>
      <c r="BS4795" s="230"/>
      <c r="BT4795" s="230"/>
      <c r="BU4795" s="230"/>
      <c r="BV4795" s="230"/>
      <c r="BW4795" s="230"/>
      <c r="BX4795" s="230"/>
      <c r="BY4795" s="230"/>
      <c r="BZ4795" s="230"/>
      <c r="CA4795" s="230"/>
      <c r="CB4795" s="230"/>
      <c r="CC4795" s="230"/>
      <c r="CD4795" s="230"/>
      <c r="CE4795" s="230"/>
      <c r="CF4795" s="230"/>
      <c r="CG4795" s="230"/>
      <c r="CH4795" s="230"/>
      <c r="CI4795" s="230"/>
      <c r="CJ4795" s="230"/>
    </row>
    <row r="4796" spans="1:88" ht="14.25" customHeight="1">
      <c r="A4796" s="413"/>
      <c r="B4796" s="230"/>
      <c r="C4796" s="231"/>
      <c r="D4796" s="224"/>
      <c r="E4796" s="224"/>
      <c r="F4796" s="224"/>
      <c r="G4796" s="224"/>
      <c r="H4796" s="224"/>
      <c r="I4796" s="232"/>
      <c r="J4796" s="224"/>
      <c r="K4796" s="224"/>
      <c r="L4796" s="224"/>
      <c r="M4796" s="233"/>
      <c r="N4796" s="224"/>
      <c r="P4796" s="224"/>
      <c r="Q4796" s="225"/>
      <c r="R4796" s="154"/>
      <c r="S4796" s="154"/>
      <c r="T4796" s="154"/>
      <c r="U4796" s="236"/>
      <c r="V4796" s="225"/>
      <c r="W4796" s="246"/>
      <c r="X4796" s="230"/>
      <c r="Y4796" s="257"/>
      <c r="Z4796" s="249"/>
      <c r="AA4796" s="249"/>
      <c r="AB4796" s="230"/>
      <c r="AC4796" s="230"/>
      <c r="AD4796" s="230"/>
      <c r="AE4796" s="251"/>
      <c r="AF4796" s="246"/>
      <c r="AG4796" s="236"/>
      <c r="AH4796" s="253"/>
      <c r="AI4796" s="230"/>
      <c r="AJ4796" s="230"/>
      <c r="AK4796" s="230"/>
      <c r="AL4796" s="230"/>
      <c r="AM4796" s="230"/>
      <c r="AN4796" s="230"/>
      <c r="AO4796" s="230"/>
      <c r="AP4796" s="230"/>
      <c r="AQ4796" s="230"/>
      <c r="AR4796" s="249"/>
      <c r="AS4796" s="230"/>
      <c r="AT4796" s="230"/>
      <c r="AU4796" s="230"/>
      <c r="AV4796" s="230"/>
      <c r="AW4796" s="230"/>
      <c r="AX4796" s="230"/>
      <c r="AY4796" s="230"/>
      <c r="AZ4796" s="230"/>
      <c r="BA4796" s="230"/>
      <c r="BB4796" s="230"/>
      <c r="BC4796" s="230"/>
      <c r="BD4796" s="230"/>
      <c r="BE4796" s="230"/>
      <c r="BF4796" s="230"/>
      <c r="BG4796" s="230"/>
      <c r="BH4796" s="230"/>
      <c r="BI4796" s="230"/>
      <c r="BJ4796" s="230"/>
      <c r="BK4796" s="230"/>
      <c r="BL4796" s="230"/>
      <c r="BM4796" s="230"/>
      <c r="BN4796" s="230"/>
      <c r="BO4796" s="230"/>
      <c r="BP4796" s="230"/>
      <c r="BQ4796" s="230"/>
      <c r="BR4796" s="230"/>
      <c r="BS4796" s="230"/>
      <c r="BT4796" s="230"/>
      <c r="BU4796" s="230"/>
      <c r="BV4796" s="230"/>
      <c r="BW4796" s="230"/>
      <c r="BX4796" s="230"/>
      <c r="BY4796" s="230"/>
      <c r="BZ4796" s="230"/>
      <c r="CA4796" s="230"/>
      <c r="CB4796" s="230"/>
      <c r="CC4796" s="230"/>
      <c r="CD4796" s="230"/>
      <c r="CE4796" s="230"/>
      <c r="CF4796" s="230"/>
      <c r="CG4796" s="230"/>
      <c r="CH4796" s="230"/>
      <c r="CI4796" s="230"/>
      <c r="CJ4796" s="230"/>
    </row>
    <row r="4797" spans="1:88" ht="14.25" customHeight="1">
      <c r="A4797" s="413"/>
      <c r="B4797" s="230"/>
      <c r="C4797" s="231"/>
      <c r="D4797" s="224"/>
      <c r="E4797" s="224"/>
      <c r="F4797" s="224"/>
      <c r="G4797" s="224"/>
      <c r="H4797" s="224"/>
      <c r="I4797" s="232"/>
      <c r="J4797" s="224"/>
      <c r="K4797" s="224"/>
      <c r="L4797" s="224"/>
      <c r="M4797" s="233"/>
      <c r="N4797" s="224"/>
      <c r="P4797" s="224"/>
      <c r="Q4797" s="225"/>
      <c r="R4797" s="154"/>
      <c r="S4797" s="154"/>
      <c r="T4797" s="154"/>
      <c r="U4797" s="236"/>
      <c r="V4797" s="225"/>
      <c r="W4797" s="246"/>
      <c r="X4797" s="230"/>
      <c r="Y4797" s="257"/>
      <c r="Z4797" s="249"/>
      <c r="AA4797" s="249"/>
      <c r="AB4797" s="230"/>
      <c r="AC4797" s="230"/>
      <c r="AD4797" s="230"/>
      <c r="AE4797" s="251"/>
      <c r="AF4797" s="246"/>
      <c r="AG4797" s="236"/>
      <c r="AH4797" s="253"/>
      <c r="AI4797" s="230"/>
      <c r="AJ4797" s="230"/>
      <c r="AK4797" s="230"/>
      <c r="AL4797" s="230"/>
      <c r="AM4797" s="230"/>
      <c r="AN4797" s="230"/>
      <c r="AO4797" s="230"/>
      <c r="AP4797" s="230"/>
      <c r="AQ4797" s="230"/>
      <c r="AR4797" s="249"/>
      <c r="AS4797" s="230"/>
      <c r="AT4797" s="230"/>
      <c r="AU4797" s="230"/>
      <c r="AV4797" s="230"/>
      <c r="AW4797" s="230"/>
      <c r="AX4797" s="230"/>
      <c r="AY4797" s="230"/>
      <c r="AZ4797" s="230"/>
      <c r="BA4797" s="230"/>
      <c r="BB4797" s="230"/>
      <c r="BC4797" s="230"/>
      <c r="BD4797" s="230"/>
      <c r="BE4797" s="230"/>
      <c r="BF4797" s="230"/>
      <c r="BG4797" s="230"/>
      <c r="BH4797" s="230"/>
      <c r="BI4797" s="230"/>
      <c r="BJ4797" s="230"/>
      <c r="BK4797" s="230"/>
      <c r="BL4797" s="230"/>
      <c r="BM4797" s="230"/>
      <c r="BN4797" s="230"/>
      <c r="BO4797" s="230"/>
      <c r="BP4797" s="230"/>
      <c r="BQ4797" s="230"/>
      <c r="BR4797" s="230"/>
      <c r="BS4797" s="230"/>
      <c r="BT4797" s="230"/>
      <c r="BU4797" s="230"/>
      <c r="BV4797" s="230"/>
      <c r="BW4797" s="230"/>
      <c r="BX4797" s="230"/>
      <c r="BY4797" s="230"/>
      <c r="BZ4797" s="230"/>
      <c r="CA4797" s="230"/>
      <c r="CB4797" s="230"/>
      <c r="CC4797" s="230"/>
      <c r="CD4797" s="230"/>
      <c r="CE4797" s="230"/>
      <c r="CF4797" s="230"/>
      <c r="CG4797" s="230"/>
      <c r="CH4797" s="230"/>
      <c r="CI4797" s="230"/>
      <c r="CJ4797" s="230"/>
    </row>
    <row r="4798" spans="1:88" ht="14.25" customHeight="1">
      <c r="A4798" s="413"/>
      <c r="B4798" s="230"/>
      <c r="C4798" s="231"/>
      <c r="D4798" s="224"/>
      <c r="E4798" s="224"/>
      <c r="F4798" s="224"/>
      <c r="G4798" s="224"/>
      <c r="H4798" s="224"/>
      <c r="I4798" s="232"/>
      <c r="J4798" s="224"/>
      <c r="K4798" s="224"/>
      <c r="L4798" s="224"/>
      <c r="M4798" s="233"/>
      <c r="N4798" s="224"/>
      <c r="P4798" s="224"/>
      <c r="Q4798" s="225"/>
      <c r="R4798" s="154"/>
      <c r="S4798" s="154"/>
      <c r="T4798" s="154"/>
      <c r="U4798" s="236"/>
      <c r="V4798" s="225"/>
      <c r="W4798" s="246"/>
      <c r="X4798" s="230"/>
      <c r="Y4798" s="257"/>
      <c r="Z4798" s="249"/>
      <c r="AA4798" s="249"/>
      <c r="AB4798" s="230"/>
      <c r="AC4798" s="230"/>
      <c r="AD4798" s="230"/>
      <c r="AE4798" s="251"/>
      <c r="AF4798" s="246"/>
      <c r="AG4798" s="236"/>
      <c r="AH4798" s="253"/>
      <c r="AI4798" s="230"/>
      <c r="AJ4798" s="230"/>
      <c r="AK4798" s="230"/>
      <c r="AL4798" s="230"/>
      <c r="AM4798" s="230"/>
      <c r="AN4798" s="230"/>
      <c r="AO4798" s="230"/>
      <c r="AP4798" s="230"/>
      <c r="AQ4798" s="230"/>
      <c r="AR4798" s="249"/>
      <c r="AS4798" s="230"/>
      <c r="AT4798" s="230"/>
      <c r="AU4798" s="230"/>
      <c r="AV4798" s="230"/>
      <c r="AW4798" s="230"/>
      <c r="AX4798" s="230"/>
      <c r="AY4798" s="230"/>
      <c r="AZ4798" s="230"/>
      <c r="BA4798" s="230"/>
      <c r="BB4798" s="230"/>
      <c r="BC4798" s="230"/>
      <c r="BD4798" s="230"/>
      <c r="BE4798" s="230"/>
      <c r="BF4798" s="230"/>
      <c r="BG4798" s="230"/>
      <c r="BH4798" s="230"/>
      <c r="BI4798" s="230"/>
      <c r="BJ4798" s="230"/>
      <c r="BK4798" s="230"/>
      <c r="BL4798" s="230"/>
      <c r="BM4798" s="230"/>
      <c r="BN4798" s="230"/>
      <c r="BO4798" s="230"/>
      <c r="BP4798" s="230"/>
      <c r="BQ4798" s="230"/>
      <c r="BR4798" s="230"/>
      <c r="BS4798" s="230"/>
      <c r="BT4798" s="230"/>
      <c r="BU4798" s="230"/>
      <c r="BV4798" s="230"/>
      <c r="BW4798" s="230"/>
      <c r="BX4798" s="230"/>
      <c r="BY4798" s="230"/>
      <c r="BZ4798" s="230"/>
      <c r="CA4798" s="230"/>
      <c r="CB4798" s="230"/>
      <c r="CC4798" s="230"/>
      <c r="CD4798" s="230"/>
      <c r="CE4798" s="230"/>
      <c r="CF4798" s="230"/>
      <c r="CG4798" s="230"/>
      <c r="CH4798" s="230"/>
      <c r="CI4798" s="230"/>
      <c r="CJ4798" s="230"/>
    </row>
    <row r="4799" spans="1:88" ht="14.25" customHeight="1">
      <c r="A4799" s="413"/>
      <c r="B4799" s="230"/>
      <c r="C4799" s="231"/>
      <c r="D4799" s="224"/>
      <c r="E4799" s="224"/>
      <c r="F4799" s="224"/>
      <c r="G4799" s="224"/>
      <c r="H4799" s="224"/>
      <c r="I4799" s="232"/>
      <c r="J4799" s="224"/>
      <c r="K4799" s="224"/>
      <c r="L4799" s="224"/>
      <c r="M4799" s="233"/>
      <c r="N4799" s="224"/>
      <c r="P4799" s="224"/>
      <c r="Q4799" s="225"/>
      <c r="R4799" s="154"/>
      <c r="S4799" s="154"/>
      <c r="T4799" s="154"/>
      <c r="U4799" s="236"/>
      <c r="V4799" s="225"/>
      <c r="W4799" s="246"/>
      <c r="X4799" s="230"/>
      <c r="Y4799" s="257"/>
      <c r="Z4799" s="249"/>
      <c r="AA4799" s="249"/>
      <c r="AB4799" s="230"/>
      <c r="AC4799" s="230"/>
      <c r="AD4799" s="230"/>
      <c r="AE4799" s="251"/>
      <c r="AF4799" s="246"/>
      <c r="AG4799" s="236"/>
      <c r="AH4799" s="253"/>
      <c r="AI4799" s="230"/>
      <c r="AJ4799" s="230"/>
      <c r="AK4799" s="230"/>
      <c r="AL4799" s="230"/>
      <c r="AM4799" s="230"/>
      <c r="AN4799" s="230"/>
      <c r="AO4799" s="230"/>
      <c r="AP4799" s="230"/>
      <c r="AQ4799" s="230"/>
      <c r="AR4799" s="249"/>
      <c r="AS4799" s="230"/>
      <c r="AT4799" s="230"/>
      <c r="AU4799" s="230"/>
      <c r="AV4799" s="230"/>
      <c r="AW4799" s="230"/>
      <c r="AX4799" s="230"/>
      <c r="AY4799" s="230"/>
      <c r="AZ4799" s="230"/>
      <c r="BA4799" s="230"/>
      <c r="BB4799" s="230"/>
      <c r="BC4799" s="230"/>
      <c r="BD4799" s="230"/>
      <c r="BE4799" s="230"/>
      <c r="BF4799" s="230"/>
      <c r="BG4799" s="230"/>
      <c r="BH4799" s="230"/>
      <c r="BI4799" s="230"/>
      <c r="BJ4799" s="230"/>
      <c r="BK4799" s="230"/>
      <c r="BL4799" s="230"/>
      <c r="BM4799" s="230"/>
      <c r="BN4799" s="230"/>
      <c r="BO4799" s="230"/>
      <c r="BP4799" s="230"/>
      <c r="BQ4799" s="230"/>
      <c r="BR4799" s="230"/>
      <c r="BS4799" s="230"/>
      <c r="BT4799" s="230"/>
      <c r="BU4799" s="230"/>
      <c r="BV4799" s="230"/>
      <c r="BW4799" s="230"/>
      <c r="BX4799" s="230"/>
      <c r="BY4799" s="230"/>
      <c r="BZ4799" s="230"/>
      <c r="CA4799" s="230"/>
      <c r="CB4799" s="230"/>
      <c r="CC4799" s="230"/>
      <c r="CD4799" s="230"/>
      <c r="CE4799" s="230"/>
      <c r="CF4799" s="230"/>
      <c r="CG4799" s="230"/>
      <c r="CH4799" s="230"/>
      <c r="CI4799" s="230"/>
      <c r="CJ4799" s="230"/>
    </row>
    <row r="4800" spans="1:88" ht="14.25" customHeight="1">
      <c r="A4800" s="413"/>
      <c r="B4800" s="230"/>
      <c r="C4800" s="231"/>
      <c r="D4800" s="224"/>
      <c r="E4800" s="224"/>
      <c r="F4800" s="224"/>
      <c r="G4800" s="224"/>
      <c r="H4800" s="224"/>
      <c r="I4800" s="232"/>
      <c r="J4800" s="224"/>
      <c r="K4800" s="224"/>
      <c r="L4800" s="224"/>
      <c r="M4800" s="233"/>
      <c r="N4800" s="224"/>
      <c r="P4800" s="224"/>
      <c r="Q4800" s="225"/>
      <c r="R4800" s="154"/>
      <c r="S4800" s="154"/>
      <c r="T4800" s="154"/>
      <c r="U4800" s="236"/>
      <c r="V4800" s="225"/>
      <c r="W4800" s="246"/>
      <c r="X4800" s="230"/>
      <c r="Y4800" s="257"/>
      <c r="Z4800" s="249"/>
      <c r="AA4800" s="249"/>
      <c r="AB4800" s="230"/>
      <c r="AC4800" s="230"/>
      <c r="AD4800" s="230"/>
      <c r="AE4800" s="251"/>
      <c r="AF4800" s="246"/>
      <c r="AG4800" s="236"/>
      <c r="AH4800" s="253"/>
      <c r="AI4800" s="230"/>
      <c r="AJ4800" s="230"/>
      <c r="AK4800" s="230"/>
      <c r="AL4800" s="230"/>
      <c r="AM4800" s="230"/>
      <c r="AN4800" s="230"/>
      <c r="AO4800" s="230"/>
      <c r="AP4800" s="230"/>
      <c r="AQ4800" s="230"/>
      <c r="AR4800" s="249"/>
      <c r="AS4800" s="230"/>
      <c r="AT4800" s="230"/>
      <c r="AU4800" s="230"/>
      <c r="AV4800" s="230"/>
      <c r="AW4800" s="230"/>
      <c r="AX4800" s="230"/>
      <c r="AY4800" s="230"/>
      <c r="AZ4800" s="230"/>
      <c r="BA4800" s="230"/>
      <c r="BB4800" s="230"/>
      <c r="BC4800" s="230"/>
      <c r="BD4800" s="230"/>
      <c r="BE4800" s="230"/>
      <c r="BF4800" s="230"/>
      <c r="BG4800" s="230"/>
      <c r="BH4800" s="230"/>
      <c r="BI4800" s="230"/>
      <c r="BJ4800" s="230"/>
      <c r="BK4800" s="230"/>
      <c r="BL4800" s="230"/>
      <c r="BM4800" s="230"/>
      <c r="BN4800" s="230"/>
      <c r="BO4800" s="230"/>
      <c r="BP4800" s="230"/>
      <c r="BQ4800" s="230"/>
      <c r="BR4800" s="230"/>
      <c r="BS4800" s="230"/>
      <c r="BT4800" s="230"/>
      <c r="BU4800" s="230"/>
      <c r="BV4800" s="230"/>
      <c r="BW4800" s="230"/>
      <c r="BX4800" s="230"/>
      <c r="BY4800" s="230"/>
      <c r="BZ4800" s="230"/>
      <c r="CA4800" s="230"/>
      <c r="CB4800" s="230"/>
      <c r="CC4800" s="230"/>
      <c r="CD4800" s="230"/>
      <c r="CE4800" s="230"/>
      <c r="CF4800" s="230"/>
      <c r="CG4800" s="230"/>
      <c r="CH4800" s="230"/>
      <c r="CI4800" s="230"/>
      <c r="CJ4800" s="230"/>
    </row>
    <row r="4801" spans="1:88" ht="14.25" customHeight="1">
      <c r="A4801" s="413"/>
      <c r="B4801" s="230"/>
      <c r="C4801" s="231"/>
      <c r="D4801" s="224"/>
      <c r="E4801" s="224"/>
      <c r="F4801" s="224"/>
      <c r="G4801" s="224"/>
      <c r="H4801" s="224"/>
      <c r="I4801" s="232"/>
      <c r="J4801" s="224"/>
      <c r="K4801" s="224"/>
      <c r="L4801" s="224"/>
      <c r="M4801" s="233"/>
      <c r="N4801" s="224"/>
      <c r="P4801" s="224"/>
      <c r="Q4801" s="225"/>
      <c r="R4801" s="154"/>
      <c r="S4801" s="154"/>
      <c r="T4801" s="154"/>
      <c r="U4801" s="236"/>
      <c r="V4801" s="225"/>
      <c r="W4801" s="246"/>
      <c r="X4801" s="230"/>
      <c r="Y4801" s="257"/>
      <c r="Z4801" s="249"/>
      <c r="AA4801" s="249"/>
      <c r="AB4801" s="230"/>
      <c r="AC4801" s="230"/>
      <c r="AD4801" s="230"/>
      <c r="AE4801" s="251"/>
      <c r="AF4801" s="246"/>
      <c r="AG4801" s="236"/>
      <c r="AH4801" s="253"/>
      <c r="AI4801" s="230"/>
      <c r="AJ4801" s="230"/>
      <c r="AK4801" s="230"/>
      <c r="AL4801" s="230"/>
      <c r="AM4801" s="230"/>
      <c r="AN4801" s="230"/>
      <c r="AO4801" s="230"/>
      <c r="AP4801" s="230"/>
      <c r="AQ4801" s="230"/>
      <c r="AR4801" s="249"/>
      <c r="AS4801" s="230"/>
      <c r="AT4801" s="230"/>
      <c r="AU4801" s="230"/>
      <c r="AV4801" s="230"/>
      <c r="AW4801" s="230"/>
      <c r="AX4801" s="230"/>
      <c r="AY4801" s="230"/>
      <c r="AZ4801" s="230"/>
      <c r="BA4801" s="230"/>
      <c r="BB4801" s="230"/>
      <c r="BC4801" s="230"/>
      <c r="BD4801" s="230"/>
      <c r="BE4801" s="230"/>
      <c r="BF4801" s="230"/>
      <c r="BG4801" s="230"/>
      <c r="BH4801" s="230"/>
      <c r="BI4801" s="230"/>
      <c r="BJ4801" s="230"/>
      <c r="BK4801" s="230"/>
      <c r="BL4801" s="230"/>
      <c r="BM4801" s="230"/>
      <c r="BN4801" s="230"/>
      <c r="BO4801" s="230"/>
      <c r="BP4801" s="230"/>
      <c r="BQ4801" s="230"/>
      <c r="BR4801" s="230"/>
      <c r="BS4801" s="230"/>
      <c r="BT4801" s="230"/>
      <c r="BU4801" s="230"/>
      <c r="BV4801" s="230"/>
      <c r="BW4801" s="230"/>
      <c r="BX4801" s="230"/>
      <c r="BY4801" s="230"/>
      <c r="BZ4801" s="230"/>
      <c r="CA4801" s="230"/>
      <c r="CB4801" s="230"/>
      <c r="CC4801" s="230"/>
      <c r="CD4801" s="230"/>
      <c r="CE4801" s="230"/>
      <c r="CF4801" s="230"/>
      <c r="CG4801" s="230"/>
      <c r="CH4801" s="230"/>
      <c r="CI4801" s="230"/>
      <c r="CJ4801" s="230"/>
    </row>
    <row r="4802" spans="1:88" ht="14.25" customHeight="1">
      <c r="A4802" s="413"/>
      <c r="B4802" s="230"/>
      <c r="C4802" s="231"/>
      <c r="D4802" s="224"/>
      <c r="E4802" s="224"/>
      <c r="F4802" s="224"/>
      <c r="G4802" s="224"/>
      <c r="H4802" s="224"/>
      <c r="I4802" s="232"/>
      <c r="J4802" s="224"/>
      <c r="K4802" s="224"/>
      <c r="L4802" s="224"/>
      <c r="M4802" s="233"/>
      <c r="N4802" s="224"/>
      <c r="P4802" s="224"/>
      <c r="Q4802" s="225"/>
      <c r="R4802" s="154"/>
      <c r="S4802" s="154"/>
      <c r="T4802" s="154"/>
      <c r="U4802" s="236"/>
      <c r="V4802" s="225"/>
      <c r="W4802" s="246"/>
      <c r="X4802" s="230"/>
      <c r="Y4802" s="257"/>
      <c r="Z4802" s="249"/>
      <c r="AA4802" s="249"/>
      <c r="AB4802" s="230"/>
      <c r="AC4802" s="230"/>
      <c r="AD4802" s="230"/>
      <c r="AE4802" s="251"/>
      <c r="AF4802" s="246"/>
      <c r="AG4802" s="236"/>
      <c r="AH4802" s="253"/>
      <c r="AI4802" s="230"/>
      <c r="AJ4802" s="230"/>
      <c r="AK4802" s="230"/>
      <c r="AL4802" s="230"/>
      <c r="AM4802" s="230"/>
      <c r="AN4802" s="230"/>
      <c r="AO4802" s="230"/>
      <c r="AP4802" s="230"/>
      <c r="AQ4802" s="230"/>
      <c r="AR4802" s="249"/>
      <c r="AS4802" s="230"/>
      <c r="AT4802" s="230"/>
      <c r="AU4802" s="230"/>
      <c r="AV4802" s="230"/>
      <c r="AW4802" s="230"/>
      <c r="AX4802" s="230"/>
      <c r="AY4802" s="230"/>
      <c r="AZ4802" s="230"/>
      <c r="BA4802" s="230"/>
      <c r="BB4802" s="230"/>
      <c r="BC4802" s="230"/>
      <c r="BD4802" s="230"/>
      <c r="BE4802" s="230"/>
      <c r="BF4802" s="230"/>
      <c r="BG4802" s="230"/>
      <c r="BH4802" s="230"/>
      <c r="BI4802" s="230"/>
      <c r="BJ4802" s="230"/>
      <c r="BK4802" s="230"/>
      <c r="BL4802" s="230"/>
      <c r="BM4802" s="230"/>
      <c r="BN4802" s="230"/>
      <c r="BO4802" s="230"/>
      <c r="BP4802" s="230"/>
      <c r="BQ4802" s="230"/>
      <c r="BR4802" s="230"/>
      <c r="BS4802" s="230"/>
      <c r="BT4802" s="230"/>
      <c r="BU4802" s="230"/>
      <c r="BV4802" s="230"/>
      <c r="BW4802" s="230"/>
      <c r="BX4802" s="230"/>
      <c r="BY4802" s="230"/>
      <c r="BZ4802" s="230"/>
      <c r="CA4802" s="230"/>
      <c r="CB4802" s="230"/>
      <c r="CC4802" s="230"/>
      <c r="CD4802" s="230"/>
      <c r="CE4802" s="230"/>
      <c r="CF4802" s="230"/>
      <c r="CG4802" s="230"/>
      <c r="CH4802" s="230"/>
      <c r="CI4802" s="230"/>
      <c r="CJ4802" s="230"/>
    </row>
    <row r="4803" spans="1:88" ht="14.25" customHeight="1">
      <c r="A4803" s="413"/>
      <c r="B4803" s="230"/>
      <c r="C4803" s="231"/>
      <c r="D4803" s="224"/>
      <c r="E4803" s="224"/>
      <c r="F4803" s="224"/>
      <c r="G4803" s="224"/>
      <c r="H4803" s="224"/>
      <c r="I4803" s="232"/>
      <c r="J4803" s="224"/>
      <c r="K4803" s="224"/>
      <c r="L4803" s="224"/>
      <c r="M4803" s="233"/>
      <c r="N4803" s="224"/>
      <c r="P4803" s="224"/>
      <c r="Q4803" s="225"/>
      <c r="R4803" s="154"/>
      <c r="S4803" s="154"/>
      <c r="T4803" s="154"/>
      <c r="U4803" s="236"/>
      <c r="V4803" s="225"/>
      <c r="W4803" s="246"/>
      <c r="X4803" s="230"/>
      <c r="Y4803" s="257"/>
      <c r="Z4803" s="249"/>
      <c r="AA4803" s="249"/>
      <c r="AB4803" s="230"/>
      <c r="AC4803" s="230"/>
      <c r="AD4803" s="230"/>
      <c r="AE4803" s="251"/>
      <c r="AF4803" s="246"/>
      <c r="AG4803" s="236"/>
      <c r="AH4803" s="253"/>
      <c r="AI4803" s="230"/>
      <c r="AJ4803" s="230"/>
      <c r="AK4803" s="230"/>
      <c r="AL4803" s="230"/>
      <c r="AM4803" s="230"/>
      <c r="AN4803" s="230"/>
      <c r="AO4803" s="230"/>
      <c r="AP4803" s="230"/>
      <c r="AQ4803" s="230"/>
      <c r="AR4803" s="249"/>
      <c r="AS4803" s="230"/>
      <c r="AT4803" s="230"/>
      <c r="AU4803" s="230"/>
      <c r="AV4803" s="230"/>
      <c r="AW4803" s="230"/>
      <c r="AX4803" s="230"/>
      <c r="AY4803" s="230"/>
      <c r="AZ4803" s="230"/>
      <c r="BA4803" s="230"/>
      <c r="BB4803" s="230"/>
      <c r="BC4803" s="230"/>
      <c r="BD4803" s="230"/>
      <c r="BE4803" s="230"/>
      <c r="BF4803" s="230"/>
      <c r="BG4803" s="230"/>
      <c r="BH4803" s="230"/>
      <c r="BI4803" s="230"/>
      <c r="BJ4803" s="230"/>
      <c r="BK4803" s="230"/>
      <c r="BL4803" s="230"/>
      <c r="BM4803" s="230"/>
      <c r="BN4803" s="230"/>
      <c r="BO4803" s="230"/>
      <c r="BP4803" s="230"/>
      <c r="BQ4803" s="230"/>
      <c r="BR4803" s="230"/>
      <c r="BS4803" s="230"/>
      <c r="BT4803" s="230"/>
      <c r="BU4803" s="230"/>
      <c r="BV4803" s="230"/>
      <c r="BW4803" s="230"/>
      <c r="BX4803" s="230"/>
      <c r="BY4803" s="230"/>
      <c r="BZ4803" s="230"/>
      <c r="CA4803" s="230"/>
      <c r="CB4803" s="230"/>
      <c r="CC4803" s="230"/>
      <c r="CD4803" s="230"/>
      <c r="CE4803" s="230"/>
      <c r="CF4803" s="230"/>
      <c r="CG4803" s="230"/>
      <c r="CH4803" s="230"/>
      <c r="CI4803" s="230"/>
      <c r="CJ4803" s="230"/>
    </row>
    <row r="4804" spans="1:88" ht="14.25" customHeight="1">
      <c r="A4804" s="413"/>
      <c r="B4804" s="230"/>
      <c r="C4804" s="231"/>
      <c r="D4804" s="224"/>
      <c r="E4804" s="224"/>
      <c r="F4804" s="224"/>
      <c r="G4804" s="224"/>
      <c r="H4804" s="224"/>
      <c r="I4804" s="232"/>
      <c r="J4804" s="224"/>
      <c r="K4804" s="224"/>
      <c r="L4804" s="224"/>
      <c r="M4804" s="233"/>
      <c r="N4804" s="224"/>
      <c r="P4804" s="224"/>
      <c r="Q4804" s="225"/>
      <c r="R4804" s="154"/>
      <c r="S4804" s="154"/>
      <c r="T4804" s="154"/>
      <c r="U4804" s="236"/>
      <c r="V4804" s="225"/>
      <c r="W4804" s="246"/>
      <c r="X4804" s="230"/>
      <c r="Y4804" s="257"/>
      <c r="Z4804" s="249"/>
      <c r="AA4804" s="249"/>
      <c r="AB4804" s="230"/>
      <c r="AC4804" s="230"/>
      <c r="AD4804" s="230"/>
      <c r="AE4804" s="251"/>
      <c r="AF4804" s="246"/>
      <c r="AG4804" s="236"/>
      <c r="AH4804" s="253"/>
      <c r="AI4804" s="230"/>
      <c r="AJ4804" s="230"/>
      <c r="AK4804" s="230"/>
      <c r="AL4804" s="230"/>
      <c r="AM4804" s="230"/>
      <c r="AN4804" s="230"/>
      <c r="AO4804" s="230"/>
      <c r="AP4804" s="230"/>
      <c r="AQ4804" s="230"/>
      <c r="AR4804" s="249"/>
      <c r="AS4804" s="230"/>
      <c r="AT4804" s="230"/>
      <c r="AU4804" s="230"/>
      <c r="AV4804" s="230"/>
      <c r="AW4804" s="230"/>
      <c r="AX4804" s="230"/>
      <c r="AY4804" s="230"/>
      <c r="AZ4804" s="230"/>
      <c r="BA4804" s="230"/>
      <c r="BB4804" s="230"/>
      <c r="BC4804" s="230"/>
      <c r="BD4804" s="230"/>
      <c r="BE4804" s="230"/>
      <c r="BF4804" s="230"/>
      <c r="BG4804" s="230"/>
      <c r="BH4804" s="230"/>
      <c r="BI4804" s="230"/>
      <c r="BJ4804" s="230"/>
      <c r="BK4804" s="230"/>
      <c r="BL4804" s="230"/>
      <c r="BM4804" s="230"/>
      <c r="BN4804" s="230"/>
      <c r="BO4804" s="230"/>
      <c r="BP4804" s="230"/>
      <c r="BQ4804" s="230"/>
      <c r="BR4804" s="230"/>
      <c r="BS4804" s="230"/>
      <c r="BT4804" s="230"/>
      <c r="BU4804" s="230"/>
      <c r="BV4804" s="230"/>
      <c r="BW4804" s="230"/>
      <c r="BX4804" s="230"/>
      <c r="BY4804" s="230"/>
      <c r="BZ4804" s="230"/>
      <c r="CA4804" s="230"/>
      <c r="CB4804" s="230"/>
      <c r="CC4804" s="230"/>
      <c r="CD4804" s="230"/>
      <c r="CE4804" s="230"/>
      <c r="CF4804" s="230"/>
      <c r="CG4804" s="230"/>
      <c r="CH4804" s="230"/>
      <c r="CI4804" s="230"/>
      <c r="CJ4804" s="230"/>
    </row>
    <row r="4805" spans="1:88" ht="14.25" customHeight="1">
      <c r="A4805" s="413"/>
      <c r="B4805" s="230"/>
      <c r="C4805" s="231"/>
      <c r="D4805" s="224"/>
      <c r="E4805" s="224"/>
      <c r="F4805" s="224"/>
      <c r="G4805" s="224"/>
      <c r="H4805" s="224"/>
      <c r="I4805" s="232"/>
      <c r="J4805" s="224"/>
      <c r="K4805" s="224"/>
      <c r="L4805" s="224"/>
      <c r="M4805" s="233"/>
      <c r="N4805" s="224"/>
      <c r="P4805" s="224"/>
      <c r="Q4805" s="225"/>
      <c r="R4805" s="154"/>
      <c r="S4805" s="154"/>
      <c r="T4805" s="154"/>
      <c r="U4805" s="236"/>
      <c r="V4805" s="225"/>
      <c r="W4805" s="246"/>
      <c r="X4805" s="230"/>
      <c r="Y4805" s="257"/>
      <c r="Z4805" s="249"/>
      <c r="AA4805" s="249"/>
      <c r="AB4805" s="230"/>
      <c r="AC4805" s="230"/>
      <c r="AD4805" s="230"/>
      <c r="AE4805" s="251"/>
      <c r="AF4805" s="246"/>
      <c r="AG4805" s="236"/>
      <c r="AH4805" s="253"/>
      <c r="AI4805" s="230"/>
      <c r="AJ4805" s="230"/>
      <c r="AK4805" s="230"/>
      <c r="AL4805" s="230"/>
      <c r="AM4805" s="230"/>
      <c r="AN4805" s="230"/>
      <c r="AO4805" s="230"/>
      <c r="AP4805" s="230"/>
      <c r="AQ4805" s="230"/>
      <c r="AR4805" s="249"/>
      <c r="AS4805" s="230"/>
      <c r="AT4805" s="230"/>
      <c r="AU4805" s="230"/>
      <c r="AV4805" s="230"/>
      <c r="AW4805" s="230"/>
      <c r="AX4805" s="230"/>
      <c r="AY4805" s="230"/>
      <c r="AZ4805" s="230"/>
      <c r="BA4805" s="230"/>
      <c r="BB4805" s="230"/>
      <c r="BC4805" s="230"/>
      <c r="BD4805" s="230"/>
      <c r="BE4805" s="230"/>
      <c r="BF4805" s="230"/>
      <c r="BG4805" s="230"/>
      <c r="BH4805" s="230"/>
      <c r="BI4805" s="230"/>
      <c r="BJ4805" s="230"/>
      <c r="BK4805" s="230"/>
      <c r="BL4805" s="230"/>
      <c r="BM4805" s="230"/>
      <c r="BN4805" s="230"/>
      <c r="BO4805" s="230"/>
      <c r="BP4805" s="230"/>
      <c r="BQ4805" s="230"/>
      <c r="BR4805" s="230"/>
      <c r="BS4805" s="230"/>
      <c r="BT4805" s="230"/>
      <c r="BU4805" s="230"/>
      <c r="BV4805" s="230"/>
      <c r="BW4805" s="230"/>
      <c r="BX4805" s="230"/>
      <c r="BY4805" s="230"/>
      <c r="BZ4805" s="230"/>
      <c r="CA4805" s="230"/>
      <c r="CB4805" s="230"/>
      <c r="CC4805" s="230"/>
      <c r="CD4805" s="230"/>
      <c r="CE4805" s="230"/>
      <c r="CF4805" s="230"/>
      <c r="CG4805" s="230"/>
      <c r="CH4805" s="230"/>
      <c r="CI4805" s="230"/>
      <c r="CJ4805" s="230"/>
    </row>
    <row r="4806" spans="1:88" ht="14.25" customHeight="1">
      <c r="A4806" s="413"/>
      <c r="B4806" s="230"/>
      <c r="C4806" s="231"/>
      <c r="D4806" s="224"/>
      <c r="E4806" s="224"/>
      <c r="F4806" s="224"/>
      <c r="G4806" s="224"/>
      <c r="H4806" s="224"/>
      <c r="I4806" s="232"/>
      <c r="J4806" s="224"/>
      <c r="K4806" s="224"/>
      <c r="L4806" s="224"/>
      <c r="M4806" s="233"/>
      <c r="N4806" s="224"/>
      <c r="P4806" s="224"/>
      <c r="Q4806" s="225"/>
      <c r="R4806" s="154"/>
      <c r="S4806" s="154"/>
      <c r="T4806" s="154"/>
      <c r="U4806" s="236"/>
      <c r="V4806" s="225"/>
      <c r="W4806" s="246"/>
      <c r="X4806" s="230"/>
      <c r="Y4806" s="257"/>
      <c r="Z4806" s="249"/>
      <c r="AA4806" s="249"/>
      <c r="AB4806" s="230"/>
      <c r="AC4806" s="230"/>
      <c r="AD4806" s="230"/>
      <c r="AE4806" s="251"/>
      <c r="AF4806" s="246"/>
      <c r="AG4806" s="236"/>
      <c r="AH4806" s="253"/>
      <c r="AI4806" s="230"/>
      <c r="AJ4806" s="230"/>
      <c r="AK4806" s="230"/>
      <c r="AL4806" s="230"/>
      <c r="AM4806" s="230"/>
      <c r="AN4806" s="230"/>
      <c r="AO4806" s="230"/>
      <c r="AP4806" s="230"/>
      <c r="AQ4806" s="230"/>
      <c r="AR4806" s="249"/>
      <c r="AS4806" s="230"/>
      <c r="AT4806" s="230"/>
      <c r="AU4806" s="230"/>
      <c r="AV4806" s="230"/>
      <c r="AW4806" s="230"/>
      <c r="AX4806" s="230"/>
      <c r="AY4806" s="230"/>
      <c r="AZ4806" s="230"/>
      <c r="BA4806" s="230"/>
      <c r="BB4806" s="230"/>
      <c r="BC4806" s="230"/>
      <c r="BD4806" s="230"/>
      <c r="BE4806" s="230"/>
      <c r="BF4806" s="230"/>
      <c r="BG4806" s="230"/>
      <c r="BH4806" s="230"/>
      <c r="BI4806" s="230"/>
      <c r="BJ4806" s="230"/>
      <c r="BK4806" s="230"/>
      <c r="BL4806" s="230"/>
      <c r="BM4806" s="230"/>
      <c r="BN4806" s="230"/>
      <c r="BO4806" s="230"/>
      <c r="BP4806" s="230"/>
      <c r="BQ4806" s="230"/>
      <c r="BR4806" s="230"/>
      <c r="BS4806" s="230"/>
      <c r="BT4806" s="230"/>
      <c r="BU4806" s="230"/>
      <c r="BV4806" s="230"/>
      <c r="BW4806" s="230"/>
      <c r="BX4806" s="230"/>
      <c r="BY4806" s="230"/>
      <c r="BZ4806" s="230"/>
      <c r="CA4806" s="230"/>
      <c r="CB4806" s="230"/>
      <c r="CC4806" s="230"/>
      <c r="CD4806" s="230"/>
      <c r="CE4806" s="230"/>
      <c r="CF4806" s="230"/>
      <c r="CG4806" s="230"/>
      <c r="CH4806" s="230"/>
      <c r="CI4806" s="230"/>
      <c r="CJ4806" s="230"/>
    </row>
    <row r="4807" spans="1:88" ht="14.25" customHeight="1">
      <c r="A4807" s="413"/>
      <c r="B4807" s="230"/>
      <c r="C4807" s="231"/>
      <c r="D4807" s="224"/>
      <c r="E4807" s="224"/>
      <c r="F4807" s="224"/>
      <c r="G4807" s="224"/>
      <c r="H4807" s="224"/>
      <c r="I4807" s="232"/>
      <c r="J4807" s="224"/>
      <c r="K4807" s="224"/>
      <c r="L4807" s="224"/>
      <c r="M4807" s="233"/>
      <c r="N4807" s="224"/>
      <c r="P4807" s="224"/>
      <c r="Q4807" s="225"/>
      <c r="R4807" s="154"/>
      <c r="S4807" s="154"/>
      <c r="T4807" s="154"/>
      <c r="U4807" s="236"/>
      <c r="V4807" s="225"/>
      <c r="W4807" s="246"/>
      <c r="X4807" s="230"/>
      <c r="Y4807" s="257"/>
      <c r="Z4807" s="249"/>
      <c r="AA4807" s="249"/>
      <c r="AB4807" s="230"/>
      <c r="AC4807" s="230"/>
      <c r="AD4807" s="230"/>
      <c r="AE4807" s="251"/>
      <c r="AF4807" s="246"/>
      <c r="AG4807" s="236"/>
      <c r="AH4807" s="253"/>
      <c r="AI4807" s="230"/>
      <c r="AJ4807" s="230"/>
      <c r="AK4807" s="230"/>
      <c r="AL4807" s="230"/>
      <c r="AM4807" s="230"/>
      <c r="AN4807" s="230"/>
      <c r="AO4807" s="230"/>
      <c r="AP4807" s="230"/>
      <c r="AQ4807" s="230"/>
      <c r="AR4807" s="249"/>
      <c r="AS4807" s="230"/>
      <c r="AT4807" s="230"/>
      <c r="AU4807" s="230"/>
      <c r="AV4807" s="230"/>
      <c r="AW4807" s="230"/>
      <c r="AX4807" s="230"/>
      <c r="AY4807" s="230"/>
      <c r="AZ4807" s="230"/>
      <c r="BA4807" s="230"/>
      <c r="BB4807" s="230"/>
      <c r="BC4807" s="230"/>
      <c r="BD4807" s="230"/>
      <c r="BE4807" s="230"/>
      <c r="BF4807" s="230"/>
      <c r="BG4807" s="230"/>
      <c r="BH4807" s="230"/>
      <c r="BI4807" s="230"/>
      <c r="BJ4807" s="230"/>
      <c r="BK4807" s="230"/>
      <c r="BL4807" s="230"/>
      <c r="BM4807" s="230"/>
      <c r="BN4807" s="230"/>
      <c r="BO4807" s="230"/>
      <c r="BP4807" s="230"/>
      <c r="BQ4807" s="230"/>
      <c r="BR4807" s="230"/>
      <c r="BS4807" s="230"/>
      <c r="BT4807" s="230"/>
      <c r="BU4807" s="230"/>
      <c r="BV4807" s="230"/>
      <c r="BW4807" s="230"/>
      <c r="BX4807" s="230"/>
      <c r="BY4807" s="230"/>
      <c r="BZ4807" s="230"/>
      <c r="CA4807" s="230"/>
      <c r="CB4807" s="230"/>
      <c r="CC4807" s="230"/>
      <c r="CD4807" s="230"/>
      <c r="CE4807" s="230"/>
      <c r="CF4807" s="230"/>
      <c r="CG4807" s="230"/>
      <c r="CH4807" s="230"/>
      <c r="CI4807" s="230"/>
      <c r="CJ4807" s="230"/>
    </row>
    <row r="4808" spans="1:88" ht="14.25" customHeight="1">
      <c r="A4808" s="413"/>
      <c r="B4808" s="230"/>
      <c r="C4808" s="231"/>
      <c r="D4808" s="224"/>
      <c r="E4808" s="224"/>
      <c r="F4808" s="224"/>
      <c r="G4808" s="224"/>
      <c r="H4808" s="224"/>
      <c r="I4808" s="232"/>
      <c r="J4808" s="224"/>
      <c r="K4808" s="224"/>
      <c r="L4808" s="224"/>
      <c r="M4808" s="233"/>
      <c r="N4808" s="224"/>
      <c r="P4808" s="224"/>
      <c r="Q4808" s="225"/>
      <c r="R4808" s="154"/>
      <c r="S4808" s="154"/>
      <c r="T4808" s="154"/>
      <c r="U4808" s="236"/>
      <c r="V4808" s="225"/>
      <c r="W4808" s="246"/>
      <c r="X4808" s="230"/>
      <c r="Y4808" s="257"/>
      <c r="Z4808" s="249"/>
      <c r="AA4808" s="249"/>
      <c r="AB4808" s="230"/>
      <c r="AC4808" s="230"/>
      <c r="AD4808" s="230"/>
      <c r="AE4808" s="251"/>
      <c r="AF4808" s="246"/>
      <c r="AG4808" s="236"/>
      <c r="AH4808" s="253"/>
      <c r="AI4808" s="230"/>
      <c r="AJ4808" s="230"/>
      <c r="AK4808" s="230"/>
      <c r="AL4808" s="230"/>
      <c r="AM4808" s="230"/>
      <c r="AN4808" s="230"/>
      <c r="AO4808" s="230"/>
      <c r="AP4808" s="230"/>
      <c r="AQ4808" s="230"/>
      <c r="AR4808" s="249"/>
      <c r="AS4808" s="230"/>
      <c r="AT4808" s="230"/>
      <c r="AU4808" s="230"/>
      <c r="AV4808" s="230"/>
      <c r="AW4808" s="230"/>
      <c r="AX4808" s="230"/>
      <c r="AY4808" s="230"/>
      <c r="AZ4808" s="230"/>
      <c r="BA4808" s="230"/>
      <c r="BB4808" s="230"/>
      <c r="BC4808" s="230"/>
      <c r="BD4808" s="230"/>
      <c r="BE4808" s="230"/>
      <c r="BF4808" s="230"/>
      <c r="BG4808" s="230"/>
      <c r="BH4808" s="230"/>
      <c r="BI4808" s="230"/>
      <c r="BJ4808" s="230"/>
      <c r="BK4808" s="230"/>
      <c r="BL4808" s="230"/>
      <c r="BM4808" s="230"/>
      <c r="BN4808" s="230"/>
      <c r="BO4808" s="230"/>
      <c r="BP4808" s="230"/>
      <c r="BQ4808" s="230"/>
      <c r="BR4808" s="230"/>
      <c r="BS4808" s="230"/>
      <c r="BT4808" s="230"/>
      <c r="BU4808" s="230"/>
      <c r="BV4808" s="230"/>
      <c r="BW4808" s="230"/>
      <c r="BX4808" s="230"/>
      <c r="BY4808" s="230"/>
      <c r="BZ4808" s="230"/>
      <c r="CA4808" s="230"/>
      <c r="CB4808" s="230"/>
      <c r="CC4808" s="230"/>
      <c r="CD4808" s="230"/>
      <c r="CE4808" s="230"/>
      <c r="CF4808" s="230"/>
      <c r="CG4808" s="230"/>
      <c r="CH4808" s="230"/>
      <c r="CI4808" s="230"/>
      <c r="CJ4808" s="230"/>
    </row>
    <row r="4809" spans="1:88" ht="14.25" customHeight="1">
      <c r="A4809" s="413"/>
      <c r="B4809" s="230"/>
      <c r="C4809" s="231"/>
      <c r="D4809" s="224"/>
      <c r="E4809" s="224"/>
      <c r="F4809" s="224"/>
      <c r="G4809" s="224"/>
      <c r="H4809" s="224"/>
      <c r="I4809" s="232"/>
      <c r="J4809" s="224"/>
      <c r="K4809" s="224"/>
      <c r="L4809" s="224"/>
      <c r="M4809" s="233"/>
      <c r="N4809" s="224"/>
      <c r="P4809" s="224"/>
      <c r="Q4809" s="225"/>
      <c r="R4809" s="154"/>
      <c r="S4809" s="154"/>
      <c r="T4809" s="154"/>
      <c r="U4809" s="236"/>
      <c r="V4809" s="225"/>
      <c r="W4809" s="246"/>
      <c r="X4809" s="230"/>
      <c r="Y4809" s="257"/>
      <c r="Z4809" s="249"/>
      <c r="AA4809" s="249"/>
      <c r="AB4809" s="230"/>
      <c r="AC4809" s="230"/>
      <c r="AD4809" s="230"/>
      <c r="AE4809" s="251"/>
      <c r="AF4809" s="246"/>
      <c r="AG4809" s="236"/>
      <c r="AH4809" s="253"/>
      <c r="AI4809" s="230"/>
      <c r="AJ4809" s="230"/>
      <c r="AK4809" s="230"/>
      <c r="AL4809" s="230"/>
      <c r="AM4809" s="230"/>
      <c r="AN4809" s="230"/>
      <c r="AO4809" s="230"/>
      <c r="AP4809" s="230"/>
      <c r="AQ4809" s="230"/>
      <c r="AR4809" s="249"/>
      <c r="AS4809" s="230"/>
      <c r="AT4809" s="230"/>
      <c r="AU4809" s="230"/>
      <c r="AV4809" s="230"/>
      <c r="AW4809" s="230"/>
      <c r="AX4809" s="230"/>
      <c r="AY4809" s="230"/>
      <c r="AZ4809" s="230"/>
      <c r="BA4809" s="230"/>
      <c r="BB4809" s="230"/>
      <c r="BC4809" s="230"/>
      <c r="BD4809" s="230"/>
      <c r="BE4809" s="230"/>
      <c r="BF4809" s="230"/>
      <c r="BG4809" s="230"/>
      <c r="BH4809" s="230"/>
      <c r="BI4809" s="230"/>
      <c r="BJ4809" s="230"/>
      <c r="BK4809" s="230"/>
      <c r="BL4809" s="230"/>
      <c r="BM4809" s="230"/>
      <c r="BN4809" s="230"/>
      <c r="BO4809" s="230"/>
      <c r="BP4809" s="230"/>
      <c r="BQ4809" s="230"/>
      <c r="BR4809" s="230"/>
      <c r="BS4809" s="230"/>
      <c r="BT4809" s="230"/>
      <c r="BU4809" s="230"/>
      <c r="BV4809" s="230"/>
      <c r="BW4809" s="230"/>
      <c r="BX4809" s="230"/>
      <c r="BY4809" s="230"/>
      <c r="BZ4809" s="230"/>
      <c r="CA4809" s="230"/>
      <c r="CB4809" s="230"/>
      <c r="CC4809" s="230"/>
      <c r="CD4809" s="230"/>
      <c r="CE4809" s="230"/>
      <c r="CF4809" s="230"/>
      <c r="CG4809" s="230"/>
      <c r="CH4809" s="230"/>
      <c r="CI4809" s="230"/>
      <c r="CJ4809" s="230"/>
    </row>
    <row r="4810" spans="1:88" ht="14.25" customHeight="1">
      <c r="A4810" s="413"/>
      <c r="B4810" s="230"/>
      <c r="C4810" s="231"/>
      <c r="D4810" s="224"/>
      <c r="E4810" s="224"/>
      <c r="F4810" s="224"/>
      <c r="G4810" s="224"/>
      <c r="H4810" s="224"/>
      <c r="I4810" s="232"/>
      <c r="J4810" s="224"/>
      <c r="K4810" s="224"/>
      <c r="L4810" s="224"/>
      <c r="M4810" s="233"/>
      <c r="N4810" s="224"/>
      <c r="P4810" s="224"/>
      <c r="Q4810" s="225"/>
      <c r="R4810" s="154"/>
      <c r="S4810" s="154"/>
      <c r="T4810" s="154"/>
      <c r="U4810" s="236"/>
      <c r="V4810" s="225"/>
      <c r="W4810" s="246"/>
      <c r="X4810" s="230"/>
      <c r="Y4810" s="257"/>
      <c r="Z4810" s="249"/>
      <c r="AA4810" s="249"/>
      <c r="AB4810" s="230"/>
      <c r="AC4810" s="230"/>
      <c r="AD4810" s="230"/>
      <c r="AE4810" s="251"/>
      <c r="AF4810" s="246"/>
      <c r="AG4810" s="236"/>
      <c r="AH4810" s="253"/>
      <c r="AI4810" s="230"/>
      <c r="AJ4810" s="230"/>
      <c r="AK4810" s="230"/>
      <c r="AL4810" s="230"/>
      <c r="AM4810" s="230"/>
      <c r="AN4810" s="230"/>
      <c r="AO4810" s="230"/>
      <c r="AP4810" s="230"/>
      <c r="AQ4810" s="230"/>
      <c r="AR4810" s="249"/>
      <c r="AS4810" s="230"/>
      <c r="AT4810" s="230"/>
      <c r="AU4810" s="230"/>
      <c r="AV4810" s="230"/>
      <c r="AW4810" s="230"/>
      <c r="AX4810" s="230"/>
      <c r="AY4810" s="230"/>
      <c r="AZ4810" s="230"/>
      <c r="BA4810" s="230"/>
      <c r="BB4810" s="230"/>
      <c r="BC4810" s="230"/>
      <c r="BD4810" s="230"/>
      <c r="BE4810" s="230"/>
      <c r="BF4810" s="230"/>
      <c r="BG4810" s="230"/>
      <c r="BH4810" s="230"/>
      <c r="BI4810" s="230"/>
      <c r="BJ4810" s="230"/>
      <c r="BK4810" s="230"/>
      <c r="BL4810" s="230"/>
      <c r="BM4810" s="230"/>
      <c r="BN4810" s="230"/>
      <c r="BO4810" s="230"/>
      <c r="BP4810" s="230"/>
      <c r="BQ4810" s="230"/>
      <c r="BR4810" s="230"/>
      <c r="BS4810" s="230"/>
      <c r="BT4810" s="230"/>
      <c r="BU4810" s="230"/>
      <c r="BV4810" s="230"/>
      <c r="BW4810" s="230"/>
      <c r="BX4810" s="230"/>
      <c r="BY4810" s="230"/>
      <c r="BZ4810" s="230"/>
      <c r="CA4810" s="230"/>
      <c r="CB4810" s="230"/>
      <c r="CC4810" s="230"/>
      <c r="CD4810" s="230"/>
      <c r="CE4810" s="230"/>
      <c r="CF4810" s="230"/>
      <c r="CG4810" s="230"/>
      <c r="CH4810" s="230"/>
      <c r="CI4810" s="230"/>
      <c r="CJ4810" s="230"/>
    </row>
    <row r="4811" spans="1:88" ht="14.25" customHeight="1">
      <c r="A4811" s="413"/>
      <c r="B4811" s="230"/>
      <c r="C4811" s="231"/>
      <c r="D4811" s="224"/>
      <c r="E4811" s="224"/>
      <c r="F4811" s="224"/>
      <c r="G4811" s="224"/>
      <c r="H4811" s="224"/>
      <c r="I4811" s="232"/>
      <c r="J4811" s="224"/>
      <c r="K4811" s="224"/>
      <c r="L4811" s="224"/>
      <c r="M4811" s="233"/>
      <c r="N4811" s="224"/>
      <c r="P4811" s="224"/>
      <c r="Q4811" s="225"/>
      <c r="R4811" s="154"/>
      <c r="S4811" s="154"/>
      <c r="T4811" s="154"/>
      <c r="U4811" s="236"/>
      <c r="V4811" s="225"/>
      <c r="W4811" s="246"/>
      <c r="X4811" s="230"/>
      <c r="Y4811" s="257"/>
      <c r="Z4811" s="249"/>
      <c r="AA4811" s="249"/>
      <c r="AB4811" s="230"/>
      <c r="AC4811" s="230"/>
      <c r="AD4811" s="230"/>
      <c r="AE4811" s="251"/>
      <c r="AF4811" s="246"/>
      <c r="AG4811" s="236"/>
      <c r="AH4811" s="253"/>
      <c r="AI4811" s="230"/>
      <c r="AJ4811" s="230"/>
      <c r="AK4811" s="230"/>
      <c r="AL4811" s="230"/>
      <c r="AM4811" s="230"/>
      <c r="AN4811" s="230"/>
      <c r="AO4811" s="230"/>
      <c r="AP4811" s="230"/>
      <c r="AQ4811" s="230"/>
      <c r="AR4811" s="249"/>
      <c r="AS4811" s="230"/>
      <c r="AT4811" s="230"/>
      <c r="AU4811" s="230"/>
      <c r="AV4811" s="230"/>
      <c r="AW4811" s="230"/>
      <c r="AX4811" s="230"/>
      <c r="AY4811" s="230"/>
      <c r="AZ4811" s="230"/>
      <c r="BA4811" s="230"/>
      <c r="BB4811" s="230"/>
      <c r="BC4811" s="230"/>
      <c r="BD4811" s="230"/>
      <c r="BE4811" s="230"/>
      <c r="BF4811" s="230"/>
      <c r="BG4811" s="230"/>
      <c r="BH4811" s="230"/>
      <c r="BI4811" s="230"/>
      <c r="BJ4811" s="230"/>
      <c r="BK4811" s="230"/>
      <c r="BL4811" s="230"/>
      <c r="BM4811" s="230"/>
      <c r="BN4811" s="230"/>
      <c r="BO4811" s="230"/>
      <c r="BP4811" s="230"/>
      <c r="BQ4811" s="230"/>
      <c r="BR4811" s="230"/>
      <c r="BS4811" s="230"/>
      <c r="BT4811" s="230"/>
      <c r="BU4811" s="230"/>
      <c r="BV4811" s="230"/>
      <c r="BW4811" s="230"/>
      <c r="BX4811" s="230"/>
      <c r="BY4811" s="230"/>
      <c r="BZ4811" s="230"/>
      <c r="CA4811" s="230"/>
      <c r="CB4811" s="230"/>
      <c r="CC4811" s="230"/>
      <c r="CD4811" s="230"/>
      <c r="CE4811" s="230"/>
      <c r="CF4811" s="230"/>
      <c r="CG4811" s="230"/>
      <c r="CH4811" s="230"/>
      <c r="CI4811" s="230"/>
      <c r="CJ4811" s="230"/>
    </row>
    <row r="4812" spans="1:88" ht="14.25" customHeight="1">
      <c r="A4812" s="413"/>
      <c r="B4812" s="230"/>
      <c r="C4812" s="231"/>
      <c r="D4812" s="224"/>
      <c r="E4812" s="224"/>
      <c r="F4812" s="224"/>
      <c r="G4812" s="224"/>
      <c r="H4812" s="224"/>
      <c r="I4812" s="232"/>
      <c r="J4812" s="224"/>
      <c r="K4812" s="224"/>
      <c r="L4812" s="224"/>
      <c r="M4812" s="233"/>
      <c r="N4812" s="224"/>
      <c r="P4812" s="224"/>
      <c r="Q4812" s="225"/>
      <c r="R4812" s="154"/>
      <c r="S4812" s="154"/>
      <c r="T4812" s="154"/>
      <c r="U4812" s="236"/>
      <c r="V4812" s="225"/>
      <c r="W4812" s="246"/>
      <c r="X4812" s="230"/>
      <c r="Y4812" s="257"/>
      <c r="Z4812" s="249"/>
      <c r="AA4812" s="249"/>
      <c r="AB4812" s="230"/>
      <c r="AC4812" s="230"/>
      <c r="AD4812" s="230"/>
      <c r="AE4812" s="251"/>
      <c r="AF4812" s="246"/>
      <c r="AG4812" s="236"/>
      <c r="AH4812" s="253"/>
      <c r="AI4812" s="230"/>
      <c r="AJ4812" s="230"/>
      <c r="AK4812" s="230"/>
      <c r="AL4812" s="230"/>
      <c r="AM4812" s="230"/>
      <c r="AN4812" s="230"/>
      <c r="AO4812" s="230"/>
      <c r="AP4812" s="230"/>
      <c r="AQ4812" s="230"/>
      <c r="AR4812" s="249"/>
      <c r="AS4812" s="230"/>
      <c r="AT4812" s="230"/>
      <c r="AU4812" s="230"/>
      <c r="AV4812" s="230"/>
      <c r="AW4812" s="230"/>
      <c r="AX4812" s="230"/>
      <c r="AY4812" s="230"/>
      <c r="AZ4812" s="230"/>
      <c r="BA4812" s="230"/>
      <c r="BB4812" s="230"/>
      <c r="BC4812" s="230"/>
      <c r="BD4812" s="230"/>
      <c r="BE4812" s="230"/>
      <c r="BF4812" s="230"/>
      <c r="BG4812" s="230"/>
      <c r="BH4812" s="230"/>
      <c r="BI4812" s="230"/>
      <c r="BJ4812" s="230"/>
      <c r="BK4812" s="230"/>
      <c r="BL4812" s="230"/>
      <c r="BM4812" s="230"/>
      <c r="BN4812" s="230"/>
      <c r="BO4812" s="230"/>
      <c r="BP4812" s="230"/>
      <c r="BQ4812" s="230"/>
      <c r="BR4812" s="230"/>
      <c r="BS4812" s="230"/>
      <c r="BT4812" s="230"/>
      <c r="BU4812" s="230"/>
      <c r="BV4812" s="230"/>
      <c r="BW4812" s="230"/>
      <c r="BX4812" s="230"/>
      <c r="BY4812" s="230"/>
      <c r="BZ4812" s="230"/>
      <c r="CA4812" s="230"/>
      <c r="CB4812" s="230"/>
      <c r="CC4812" s="230"/>
      <c r="CD4812" s="230"/>
      <c r="CE4812" s="230"/>
      <c r="CF4812" s="230"/>
      <c r="CG4812" s="230"/>
      <c r="CH4812" s="230"/>
      <c r="CI4812" s="230"/>
      <c r="CJ4812" s="230"/>
    </row>
    <row r="4813" spans="1:88" ht="14.25" customHeight="1">
      <c r="A4813" s="413"/>
      <c r="B4813" s="230"/>
      <c r="C4813" s="231"/>
      <c r="D4813" s="224"/>
      <c r="E4813" s="224"/>
      <c r="F4813" s="224"/>
      <c r="G4813" s="224"/>
      <c r="H4813" s="224"/>
      <c r="I4813" s="232"/>
      <c r="J4813" s="224"/>
      <c r="K4813" s="224"/>
      <c r="L4813" s="224"/>
      <c r="M4813" s="233"/>
      <c r="N4813" s="224"/>
      <c r="P4813" s="224"/>
      <c r="Q4813" s="225"/>
      <c r="R4813" s="154"/>
      <c r="S4813" s="154"/>
      <c r="T4813" s="154"/>
      <c r="U4813" s="236"/>
      <c r="V4813" s="225"/>
      <c r="W4813" s="246"/>
      <c r="X4813" s="230"/>
      <c r="Y4813" s="257"/>
      <c r="Z4813" s="249"/>
      <c r="AA4813" s="249"/>
      <c r="AB4813" s="230"/>
      <c r="AC4813" s="230"/>
      <c r="AD4813" s="230"/>
      <c r="AE4813" s="251"/>
      <c r="AF4813" s="246"/>
      <c r="AG4813" s="236"/>
      <c r="AH4813" s="253"/>
      <c r="AI4813" s="230"/>
      <c r="AJ4813" s="230"/>
      <c r="AK4813" s="230"/>
      <c r="AL4813" s="230"/>
      <c r="AM4813" s="230"/>
      <c r="AN4813" s="230"/>
      <c r="AO4813" s="230"/>
      <c r="AP4813" s="230"/>
      <c r="AQ4813" s="230"/>
      <c r="AR4813" s="249"/>
      <c r="AS4813" s="230"/>
      <c r="AT4813" s="230"/>
      <c r="AU4813" s="230"/>
      <c r="AV4813" s="230"/>
      <c r="AW4813" s="230"/>
      <c r="AX4813" s="230"/>
      <c r="AY4813" s="230"/>
      <c r="AZ4813" s="230"/>
      <c r="BA4813" s="230"/>
      <c r="BB4813" s="230"/>
      <c r="BC4813" s="230"/>
      <c r="BD4813" s="230"/>
      <c r="BE4813" s="230"/>
      <c r="BF4813" s="230"/>
      <c r="BG4813" s="230"/>
      <c r="BH4813" s="230"/>
      <c r="BI4813" s="230"/>
      <c r="BJ4813" s="230"/>
      <c r="BK4813" s="230"/>
      <c r="BL4813" s="230"/>
      <c r="BM4813" s="230"/>
      <c r="BN4813" s="230"/>
      <c r="BO4813" s="230"/>
      <c r="BP4813" s="230"/>
      <c r="BQ4813" s="230"/>
      <c r="BR4813" s="230"/>
      <c r="BS4813" s="230"/>
      <c r="BT4813" s="230"/>
      <c r="BU4813" s="230"/>
      <c r="BV4813" s="230"/>
      <c r="BW4813" s="230"/>
      <c r="BX4813" s="230"/>
      <c r="BY4813" s="230"/>
      <c r="BZ4813" s="230"/>
      <c r="CA4813" s="230"/>
      <c r="CB4813" s="230"/>
      <c r="CC4813" s="230"/>
      <c r="CD4813" s="230"/>
      <c r="CE4813" s="230"/>
      <c r="CF4813" s="230"/>
      <c r="CG4813" s="230"/>
      <c r="CH4813" s="230"/>
      <c r="CI4813" s="230"/>
      <c r="CJ4813" s="230"/>
    </row>
    <row r="4814" spans="1:88" ht="14.25" customHeight="1">
      <c r="A4814" s="413"/>
      <c r="B4814" s="230"/>
      <c r="C4814" s="231"/>
      <c r="D4814" s="224"/>
      <c r="E4814" s="224"/>
      <c r="F4814" s="224"/>
      <c r="G4814" s="224"/>
      <c r="H4814" s="224"/>
      <c r="I4814" s="232"/>
      <c r="J4814" s="224"/>
      <c r="K4814" s="224"/>
      <c r="L4814" s="224"/>
      <c r="M4814" s="233"/>
      <c r="N4814" s="224"/>
      <c r="P4814" s="224"/>
      <c r="Q4814" s="225"/>
      <c r="R4814" s="154"/>
      <c r="S4814" s="154"/>
      <c r="T4814" s="154"/>
      <c r="U4814" s="236"/>
      <c r="V4814" s="225"/>
      <c r="W4814" s="246"/>
      <c r="X4814" s="230"/>
      <c r="Y4814" s="257"/>
      <c r="Z4814" s="249"/>
      <c r="AA4814" s="249"/>
      <c r="AB4814" s="230"/>
      <c r="AC4814" s="230"/>
      <c r="AD4814" s="230"/>
      <c r="AE4814" s="251"/>
      <c r="AF4814" s="246"/>
      <c r="AG4814" s="236"/>
      <c r="AH4814" s="253"/>
      <c r="AI4814" s="230"/>
      <c r="AJ4814" s="230"/>
      <c r="AK4814" s="230"/>
      <c r="AL4814" s="230"/>
      <c r="AM4814" s="230"/>
      <c r="AN4814" s="230"/>
      <c r="AO4814" s="230"/>
      <c r="AP4814" s="230"/>
      <c r="AQ4814" s="230"/>
      <c r="AR4814" s="249"/>
      <c r="AS4814" s="230"/>
      <c r="AT4814" s="230"/>
      <c r="AU4814" s="230"/>
      <c r="AV4814" s="230"/>
      <c r="AW4814" s="230"/>
      <c r="AX4814" s="230"/>
      <c r="AY4814" s="230"/>
      <c r="AZ4814" s="230"/>
      <c r="BA4814" s="230"/>
      <c r="BB4814" s="230"/>
      <c r="BC4814" s="230"/>
      <c r="BD4814" s="230"/>
      <c r="BE4814" s="230"/>
      <c r="BF4814" s="230"/>
      <c r="BG4814" s="230"/>
      <c r="BH4814" s="230"/>
      <c r="BI4814" s="230"/>
      <c r="BJ4814" s="230"/>
      <c r="BK4814" s="230"/>
      <c r="BL4814" s="230"/>
      <c r="BM4814" s="230"/>
      <c r="BN4814" s="230"/>
      <c r="BO4814" s="230"/>
      <c r="BP4814" s="230"/>
      <c r="BQ4814" s="230"/>
      <c r="BR4814" s="230"/>
      <c r="BS4814" s="230"/>
      <c r="BT4814" s="230"/>
      <c r="BU4814" s="230"/>
      <c r="BV4814" s="230"/>
      <c r="BW4814" s="230"/>
      <c r="BX4814" s="230"/>
      <c r="BY4814" s="230"/>
      <c r="BZ4814" s="230"/>
      <c r="CA4814" s="230"/>
      <c r="CB4814" s="230"/>
      <c r="CC4814" s="230"/>
      <c r="CD4814" s="230"/>
      <c r="CE4814" s="230"/>
      <c r="CF4814" s="230"/>
      <c r="CG4814" s="230"/>
      <c r="CH4814" s="230"/>
      <c r="CI4814" s="230"/>
      <c r="CJ4814" s="230"/>
    </row>
    <row r="4815" spans="1:88" ht="14.25" customHeight="1">
      <c r="A4815" s="413"/>
      <c r="B4815" s="230"/>
      <c r="C4815" s="231"/>
      <c r="D4815" s="224"/>
      <c r="E4815" s="224"/>
      <c r="F4815" s="224"/>
      <c r="G4815" s="224"/>
      <c r="H4815" s="224"/>
      <c r="I4815" s="232"/>
      <c r="J4815" s="224"/>
      <c r="K4815" s="224"/>
      <c r="L4815" s="224"/>
      <c r="M4815" s="233"/>
      <c r="N4815" s="224"/>
      <c r="P4815" s="224"/>
      <c r="Q4815" s="225"/>
      <c r="R4815" s="154"/>
      <c r="S4815" s="154"/>
      <c r="T4815" s="154"/>
      <c r="U4815" s="236"/>
      <c r="V4815" s="225"/>
      <c r="W4815" s="246"/>
      <c r="X4815" s="230"/>
      <c r="Y4815" s="257"/>
      <c r="Z4815" s="249"/>
      <c r="AA4815" s="249"/>
      <c r="AB4815" s="230"/>
      <c r="AC4815" s="230"/>
      <c r="AD4815" s="230"/>
      <c r="AE4815" s="251"/>
      <c r="AF4815" s="246"/>
      <c r="AG4815" s="236"/>
      <c r="AH4815" s="253"/>
      <c r="AI4815" s="230"/>
      <c r="AJ4815" s="230"/>
      <c r="AK4815" s="230"/>
      <c r="AL4815" s="230"/>
      <c r="AM4815" s="230"/>
      <c r="AN4815" s="230"/>
      <c r="AO4815" s="230"/>
      <c r="AP4815" s="230"/>
      <c r="AQ4815" s="230"/>
      <c r="AR4815" s="249"/>
      <c r="AS4815" s="230"/>
      <c r="AT4815" s="230"/>
      <c r="AU4815" s="230"/>
      <c r="AV4815" s="230"/>
      <c r="AW4815" s="230"/>
      <c r="AX4815" s="230"/>
      <c r="AY4815" s="230"/>
      <c r="AZ4815" s="230"/>
      <c r="BA4815" s="230"/>
      <c r="BB4815" s="230"/>
      <c r="BC4815" s="230"/>
      <c r="BD4815" s="230"/>
      <c r="BE4815" s="230"/>
      <c r="BF4815" s="230"/>
      <c r="BG4815" s="230"/>
      <c r="BH4815" s="230"/>
      <c r="BI4815" s="230"/>
      <c r="BJ4815" s="230"/>
      <c r="BK4815" s="230"/>
      <c r="BL4815" s="230"/>
      <c r="BM4815" s="230"/>
      <c r="BN4815" s="230"/>
      <c r="BO4815" s="230"/>
      <c r="BP4815" s="230"/>
      <c r="BQ4815" s="230"/>
      <c r="BR4815" s="230"/>
      <c r="BS4815" s="230"/>
      <c r="BT4815" s="230"/>
      <c r="BU4815" s="230"/>
      <c r="BV4815" s="230"/>
      <c r="BW4815" s="230"/>
      <c r="BX4815" s="230"/>
      <c r="BY4815" s="230"/>
      <c r="BZ4815" s="230"/>
      <c r="CA4815" s="230"/>
      <c r="CB4815" s="230"/>
      <c r="CC4815" s="230"/>
      <c r="CD4815" s="230"/>
      <c r="CE4815" s="230"/>
      <c r="CF4815" s="230"/>
      <c r="CG4815" s="230"/>
      <c r="CH4815" s="230"/>
      <c r="CI4815" s="230"/>
      <c r="CJ4815" s="230"/>
    </row>
    <row r="4816" spans="1:88" ht="14.25" customHeight="1">
      <c r="A4816" s="413"/>
      <c r="B4816" s="230"/>
      <c r="C4816" s="231"/>
      <c r="D4816" s="224"/>
      <c r="E4816" s="224"/>
      <c r="F4816" s="224"/>
      <c r="G4816" s="224"/>
      <c r="H4816" s="224"/>
      <c r="I4816" s="232"/>
      <c r="J4816" s="224"/>
      <c r="K4816" s="224"/>
      <c r="L4816" s="224"/>
      <c r="M4816" s="233"/>
      <c r="N4816" s="224"/>
      <c r="P4816" s="224"/>
      <c r="Q4816" s="225"/>
      <c r="R4816" s="154"/>
      <c r="S4816" s="154"/>
      <c r="T4816" s="154"/>
      <c r="U4816" s="236"/>
      <c r="V4816" s="225"/>
      <c r="W4816" s="246"/>
      <c r="X4816" s="230"/>
      <c r="Y4816" s="257"/>
      <c r="Z4816" s="249"/>
      <c r="AA4816" s="249"/>
      <c r="AB4816" s="230"/>
      <c r="AC4816" s="230"/>
      <c r="AD4816" s="230"/>
      <c r="AE4816" s="251"/>
      <c r="AF4816" s="246"/>
      <c r="AG4816" s="236"/>
      <c r="AH4816" s="253"/>
      <c r="AI4816" s="230"/>
      <c r="AJ4816" s="230"/>
      <c r="AK4816" s="230"/>
      <c r="AL4816" s="230"/>
      <c r="AM4816" s="230"/>
      <c r="AN4816" s="230"/>
      <c r="AO4816" s="230"/>
      <c r="AP4816" s="230"/>
      <c r="AQ4816" s="230"/>
      <c r="AR4816" s="249"/>
      <c r="AS4816" s="230"/>
      <c r="AT4816" s="230"/>
      <c r="AU4816" s="230"/>
      <c r="AV4816" s="230"/>
      <c r="AW4816" s="230"/>
      <c r="AX4816" s="230"/>
      <c r="AY4816" s="230"/>
      <c r="AZ4816" s="230"/>
      <c r="BA4816" s="230"/>
      <c r="BB4816" s="230"/>
      <c r="BC4816" s="230"/>
      <c r="BD4816" s="230"/>
      <c r="BE4816" s="230"/>
      <c r="BF4816" s="230"/>
      <c r="BG4816" s="230"/>
      <c r="BH4816" s="230"/>
      <c r="BI4816" s="230"/>
      <c r="BJ4816" s="230"/>
      <c r="BK4816" s="230"/>
      <c r="BL4816" s="230"/>
      <c r="BM4816" s="230"/>
      <c r="BN4816" s="230"/>
      <c r="BO4816" s="230"/>
      <c r="BP4816" s="230"/>
      <c r="BQ4816" s="230"/>
      <c r="BR4816" s="230"/>
      <c r="BS4816" s="230"/>
      <c r="BT4816" s="230"/>
      <c r="BU4816" s="230"/>
      <c r="BV4816" s="230"/>
      <c r="BW4816" s="230"/>
      <c r="BX4816" s="230"/>
      <c r="BY4816" s="230"/>
      <c r="BZ4816" s="230"/>
      <c r="CA4816" s="230"/>
      <c r="CB4816" s="230"/>
      <c r="CC4816" s="230"/>
      <c r="CD4816" s="230"/>
      <c r="CE4816" s="230"/>
      <c r="CF4816" s="230"/>
      <c r="CG4816" s="230"/>
      <c r="CH4816" s="230"/>
      <c r="CI4816" s="230"/>
      <c r="CJ4816" s="230"/>
    </row>
    <row r="4817" spans="1:88" ht="14.25" customHeight="1">
      <c r="A4817" s="413"/>
      <c r="B4817" s="230"/>
      <c r="C4817" s="231"/>
      <c r="D4817" s="224"/>
      <c r="E4817" s="224"/>
      <c r="F4817" s="224"/>
      <c r="G4817" s="224"/>
      <c r="H4817" s="224"/>
      <c r="I4817" s="232"/>
      <c r="J4817" s="224"/>
      <c r="K4817" s="224"/>
      <c r="L4817" s="224"/>
      <c r="M4817" s="233"/>
      <c r="N4817" s="224"/>
      <c r="P4817" s="224"/>
      <c r="Q4817" s="225"/>
      <c r="R4817" s="154"/>
      <c r="S4817" s="154"/>
      <c r="T4817" s="154"/>
      <c r="U4817" s="236"/>
      <c r="V4817" s="225"/>
      <c r="W4817" s="246"/>
      <c r="X4817" s="230"/>
      <c r="Y4817" s="257"/>
      <c r="Z4817" s="249"/>
      <c r="AA4817" s="249"/>
      <c r="AB4817" s="230"/>
      <c r="AC4817" s="230"/>
      <c r="AD4817" s="230"/>
      <c r="AE4817" s="251"/>
      <c r="AF4817" s="246"/>
      <c r="AG4817" s="236"/>
      <c r="AH4817" s="253"/>
      <c r="AI4817" s="230"/>
      <c r="AJ4817" s="230"/>
      <c r="AK4817" s="230"/>
      <c r="AL4817" s="230"/>
      <c r="AM4817" s="230"/>
      <c r="AN4817" s="230"/>
      <c r="AO4817" s="230"/>
      <c r="AP4817" s="230"/>
      <c r="AQ4817" s="230"/>
      <c r="AR4817" s="249"/>
      <c r="AS4817" s="230"/>
      <c r="AT4817" s="230"/>
      <c r="AU4817" s="230"/>
      <c r="AV4817" s="230"/>
      <c r="AW4817" s="230"/>
      <c r="AX4817" s="230"/>
      <c r="AY4817" s="230"/>
      <c r="AZ4817" s="230"/>
      <c r="BA4817" s="230"/>
      <c r="BB4817" s="230"/>
      <c r="BC4817" s="230"/>
      <c r="BD4817" s="230"/>
      <c r="BE4817" s="230"/>
      <c r="BF4817" s="230"/>
      <c r="BG4817" s="230"/>
      <c r="BH4817" s="230"/>
      <c r="BI4817" s="230"/>
      <c r="BJ4817" s="230"/>
      <c r="BK4817" s="230"/>
      <c r="BL4817" s="230"/>
      <c r="BM4817" s="230"/>
      <c r="BN4817" s="230"/>
      <c r="BO4817" s="230"/>
      <c r="BP4817" s="230"/>
      <c r="BQ4817" s="230"/>
      <c r="BR4817" s="230"/>
      <c r="BS4817" s="230"/>
      <c r="BT4817" s="230"/>
      <c r="BU4817" s="230"/>
      <c r="BV4817" s="230"/>
      <c r="BW4817" s="230"/>
      <c r="BX4817" s="230"/>
      <c r="BY4817" s="230"/>
      <c r="BZ4817" s="230"/>
      <c r="CA4817" s="230"/>
      <c r="CB4817" s="230"/>
      <c r="CC4817" s="230"/>
      <c r="CD4817" s="230"/>
      <c r="CE4817" s="230"/>
      <c r="CF4817" s="230"/>
      <c r="CG4817" s="230"/>
      <c r="CH4817" s="230"/>
      <c r="CI4817" s="230"/>
      <c r="CJ4817" s="230"/>
    </row>
    <row r="4818" spans="1:88" ht="14.25" customHeight="1">
      <c r="A4818" s="413"/>
      <c r="B4818" s="230"/>
      <c r="C4818" s="231"/>
      <c r="D4818" s="224"/>
      <c r="E4818" s="224"/>
      <c r="F4818" s="224"/>
      <c r="G4818" s="224"/>
      <c r="H4818" s="224"/>
      <c r="I4818" s="232"/>
      <c r="J4818" s="224"/>
      <c r="K4818" s="224"/>
      <c r="L4818" s="224"/>
      <c r="M4818" s="233"/>
      <c r="N4818" s="224"/>
      <c r="P4818" s="224"/>
      <c r="Q4818" s="225"/>
      <c r="R4818" s="154"/>
      <c r="S4818" s="154"/>
      <c r="T4818" s="154"/>
      <c r="U4818" s="236"/>
      <c r="V4818" s="225"/>
      <c r="W4818" s="246"/>
      <c r="X4818" s="230"/>
      <c r="Y4818" s="257"/>
      <c r="Z4818" s="249"/>
      <c r="AA4818" s="249"/>
      <c r="AB4818" s="230"/>
      <c r="AC4818" s="230"/>
      <c r="AD4818" s="230"/>
      <c r="AE4818" s="251"/>
      <c r="AF4818" s="246"/>
      <c r="AG4818" s="236"/>
      <c r="AH4818" s="253"/>
      <c r="AI4818" s="230"/>
      <c r="AJ4818" s="230"/>
      <c r="AK4818" s="230"/>
      <c r="AL4818" s="230"/>
      <c r="AM4818" s="230"/>
      <c r="AN4818" s="230"/>
      <c r="AO4818" s="230"/>
      <c r="AP4818" s="230"/>
      <c r="AQ4818" s="230"/>
      <c r="AR4818" s="249"/>
      <c r="AS4818" s="230"/>
      <c r="AT4818" s="230"/>
      <c r="AU4818" s="230"/>
      <c r="AV4818" s="230"/>
      <c r="AW4818" s="230"/>
      <c r="AX4818" s="230"/>
      <c r="AY4818" s="230"/>
      <c r="AZ4818" s="230"/>
      <c r="BA4818" s="230"/>
      <c r="BB4818" s="230"/>
      <c r="BC4818" s="230"/>
      <c r="BD4818" s="230"/>
      <c r="BE4818" s="230"/>
      <c r="BF4818" s="230"/>
      <c r="BG4818" s="230"/>
      <c r="BH4818" s="230"/>
      <c r="BI4818" s="230"/>
      <c r="BJ4818" s="230"/>
      <c r="BK4818" s="230"/>
      <c r="BL4818" s="230"/>
      <c r="BM4818" s="230"/>
      <c r="BN4818" s="230"/>
      <c r="BO4818" s="230"/>
      <c r="BP4818" s="230"/>
      <c r="BQ4818" s="230"/>
      <c r="BR4818" s="230"/>
      <c r="BS4818" s="230"/>
      <c r="BT4818" s="230"/>
      <c r="BU4818" s="230"/>
      <c r="BV4818" s="230"/>
      <c r="BW4818" s="230"/>
      <c r="BX4818" s="230"/>
      <c r="BY4818" s="230"/>
      <c r="BZ4818" s="230"/>
      <c r="CA4818" s="230"/>
      <c r="CB4818" s="230"/>
      <c r="CC4818" s="230"/>
      <c r="CD4818" s="230"/>
      <c r="CE4818" s="230"/>
      <c r="CF4818" s="230"/>
      <c r="CG4818" s="230"/>
      <c r="CH4818" s="230"/>
      <c r="CI4818" s="230"/>
      <c r="CJ4818" s="230"/>
    </row>
    <row r="4819" spans="1:88" ht="14.25" customHeight="1">
      <c r="A4819" s="413"/>
      <c r="B4819" s="230"/>
      <c r="C4819" s="231"/>
      <c r="D4819" s="224"/>
      <c r="E4819" s="224"/>
      <c r="F4819" s="224"/>
      <c r="G4819" s="224"/>
      <c r="H4819" s="224"/>
      <c r="I4819" s="232"/>
      <c r="J4819" s="224"/>
      <c r="K4819" s="224"/>
      <c r="L4819" s="224"/>
      <c r="M4819" s="233"/>
      <c r="N4819" s="224"/>
      <c r="P4819" s="224"/>
      <c r="Q4819" s="225"/>
      <c r="R4819" s="154"/>
      <c r="S4819" s="154"/>
      <c r="T4819" s="154"/>
      <c r="U4819" s="236"/>
      <c r="V4819" s="225"/>
      <c r="W4819" s="246"/>
      <c r="X4819" s="230"/>
      <c r="Y4819" s="257"/>
      <c r="Z4819" s="249"/>
      <c r="AA4819" s="249"/>
      <c r="AB4819" s="230"/>
      <c r="AC4819" s="230"/>
      <c r="AD4819" s="230"/>
      <c r="AE4819" s="251"/>
      <c r="AF4819" s="246"/>
      <c r="AG4819" s="236"/>
      <c r="AH4819" s="253"/>
      <c r="AI4819" s="230"/>
      <c r="AJ4819" s="230"/>
      <c r="AK4819" s="230"/>
      <c r="AL4819" s="230"/>
      <c r="AM4819" s="230"/>
      <c r="AN4819" s="230"/>
      <c r="AO4819" s="230"/>
      <c r="AP4819" s="230"/>
      <c r="AQ4819" s="230"/>
      <c r="AR4819" s="249"/>
      <c r="AS4819" s="230"/>
      <c r="AT4819" s="230"/>
      <c r="AU4819" s="230"/>
      <c r="AV4819" s="230"/>
      <c r="AW4819" s="230"/>
      <c r="AX4819" s="230"/>
      <c r="AY4819" s="230"/>
      <c r="AZ4819" s="230"/>
      <c r="BA4819" s="230"/>
      <c r="BB4819" s="230"/>
      <c r="BC4819" s="230"/>
      <c r="BD4819" s="230"/>
      <c r="BE4819" s="230"/>
      <c r="BF4819" s="230"/>
      <c r="BG4819" s="230"/>
      <c r="BH4819" s="230"/>
      <c r="BI4819" s="230"/>
      <c r="BJ4819" s="230"/>
      <c r="BK4819" s="230"/>
      <c r="BL4819" s="230"/>
      <c r="BM4819" s="230"/>
      <c r="BN4819" s="230"/>
      <c r="BO4819" s="230"/>
      <c r="BP4819" s="230"/>
      <c r="BQ4819" s="230"/>
      <c r="BR4819" s="230"/>
      <c r="BS4819" s="230"/>
      <c r="BT4819" s="230"/>
      <c r="BU4819" s="230"/>
      <c r="BV4819" s="230"/>
      <c r="BW4819" s="230"/>
      <c r="BX4819" s="230"/>
      <c r="BY4819" s="230"/>
      <c r="BZ4819" s="230"/>
      <c r="CA4819" s="230"/>
      <c r="CB4819" s="230"/>
      <c r="CC4819" s="230"/>
      <c r="CD4819" s="230"/>
      <c r="CE4819" s="230"/>
      <c r="CF4819" s="230"/>
      <c r="CG4819" s="230"/>
      <c r="CH4819" s="230"/>
      <c r="CI4819" s="230"/>
      <c r="CJ4819" s="230"/>
    </row>
    <row r="4820" spans="1:88" ht="14.25" customHeight="1">
      <c r="A4820" s="413"/>
      <c r="B4820" s="230"/>
      <c r="C4820" s="231"/>
      <c r="D4820" s="224"/>
      <c r="E4820" s="224"/>
      <c r="F4820" s="224"/>
      <c r="G4820" s="224"/>
      <c r="H4820" s="224"/>
      <c r="I4820" s="232"/>
      <c r="J4820" s="224"/>
      <c r="K4820" s="224"/>
      <c r="L4820" s="224"/>
      <c r="M4820" s="233"/>
      <c r="N4820" s="224"/>
      <c r="P4820" s="224"/>
      <c r="Q4820" s="225"/>
      <c r="R4820" s="154"/>
      <c r="S4820" s="154"/>
      <c r="T4820" s="154"/>
      <c r="U4820" s="236"/>
      <c r="V4820" s="225"/>
      <c r="W4820" s="246"/>
      <c r="X4820" s="230"/>
      <c r="Y4820" s="257"/>
      <c r="Z4820" s="249"/>
      <c r="AA4820" s="249"/>
      <c r="AB4820" s="230"/>
      <c r="AC4820" s="230"/>
      <c r="AD4820" s="230"/>
      <c r="AE4820" s="251"/>
      <c r="AF4820" s="246"/>
      <c r="AG4820" s="236"/>
      <c r="AH4820" s="253"/>
      <c r="AI4820" s="230"/>
      <c r="AJ4820" s="230"/>
      <c r="AK4820" s="230"/>
      <c r="AL4820" s="230"/>
      <c r="AM4820" s="230"/>
      <c r="AN4820" s="230"/>
      <c r="AO4820" s="230"/>
      <c r="AP4820" s="230"/>
      <c r="AQ4820" s="230"/>
      <c r="AR4820" s="249"/>
      <c r="AS4820" s="230"/>
      <c r="AT4820" s="230"/>
      <c r="AU4820" s="230"/>
      <c r="AV4820" s="230"/>
      <c r="AW4820" s="230"/>
      <c r="AX4820" s="230"/>
      <c r="AY4820" s="230"/>
      <c r="AZ4820" s="230"/>
      <c r="BA4820" s="230"/>
      <c r="BB4820" s="230"/>
      <c r="BC4820" s="230"/>
      <c r="BD4820" s="230"/>
      <c r="BE4820" s="230"/>
      <c r="BF4820" s="230"/>
      <c r="BG4820" s="230"/>
      <c r="BH4820" s="230"/>
      <c r="BI4820" s="230"/>
      <c r="BJ4820" s="230"/>
      <c r="BK4820" s="230"/>
      <c r="BL4820" s="230"/>
      <c r="BM4820" s="230"/>
      <c r="BN4820" s="230"/>
      <c r="BO4820" s="230"/>
      <c r="BP4820" s="230"/>
      <c r="BQ4820" s="230"/>
      <c r="BR4820" s="230"/>
      <c r="BS4820" s="230"/>
      <c r="BT4820" s="230"/>
      <c r="BU4820" s="230"/>
      <c r="BV4820" s="230"/>
      <c r="BW4820" s="230"/>
      <c r="BX4820" s="230"/>
      <c r="BY4820" s="230"/>
      <c r="BZ4820" s="230"/>
      <c r="CA4820" s="230"/>
      <c r="CB4820" s="230"/>
      <c r="CC4820" s="230"/>
      <c r="CD4820" s="230"/>
      <c r="CE4820" s="230"/>
      <c r="CF4820" s="230"/>
      <c r="CG4820" s="230"/>
      <c r="CH4820" s="230"/>
      <c r="CI4820" s="230"/>
      <c r="CJ4820" s="230"/>
    </row>
    <row r="4821" spans="1:88" ht="14.25" customHeight="1">
      <c r="A4821" s="413"/>
      <c r="B4821" s="230"/>
      <c r="C4821" s="231"/>
      <c r="D4821" s="224"/>
      <c r="E4821" s="224"/>
      <c r="F4821" s="224"/>
      <c r="G4821" s="224"/>
      <c r="H4821" s="224"/>
      <c r="I4821" s="232"/>
      <c r="J4821" s="224"/>
      <c r="K4821" s="224"/>
      <c r="L4821" s="224"/>
      <c r="M4821" s="233"/>
      <c r="N4821" s="224"/>
      <c r="P4821" s="224"/>
      <c r="Q4821" s="225"/>
      <c r="R4821" s="154"/>
      <c r="S4821" s="154"/>
      <c r="T4821" s="154"/>
      <c r="U4821" s="236"/>
      <c r="V4821" s="225"/>
      <c r="W4821" s="246"/>
      <c r="X4821" s="230"/>
      <c r="Y4821" s="257"/>
      <c r="Z4821" s="249"/>
      <c r="AA4821" s="249"/>
      <c r="AB4821" s="230"/>
      <c r="AC4821" s="230"/>
      <c r="AD4821" s="230"/>
      <c r="AE4821" s="251"/>
      <c r="AF4821" s="246"/>
      <c r="AG4821" s="236"/>
      <c r="AH4821" s="253"/>
      <c r="AI4821" s="230"/>
      <c r="AJ4821" s="230"/>
      <c r="AK4821" s="230"/>
      <c r="AL4821" s="230"/>
      <c r="AM4821" s="230"/>
      <c r="AN4821" s="230"/>
      <c r="AO4821" s="230"/>
      <c r="AP4821" s="230"/>
      <c r="AQ4821" s="230"/>
      <c r="AR4821" s="249"/>
      <c r="AS4821" s="230"/>
      <c r="AT4821" s="230"/>
      <c r="AU4821" s="230"/>
      <c r="AV4821" s="230"/>
      <c r="AW4821" s="230"/>
      <c r="AX4821" s="230"/>
      <c r="AY4821" s="230"/>
      <c r="AZ4821" s="230"/>
      <c r="BA4821" s="230"/>
      <c r="BB4821" s="230"/>
      <c r="BC4821" s="230"/>
      <c r="BD4821" s="230"/>
      <c r="BE4821" s="230"/>
      <c r="BF4821" s="230"/>
      <c r="BG4821" s="230"/>
      <c r="BH4821" s="230"/>
      <c r="BI4821" s="230"/>
      <c r="BJ4821" s="230"/>
      <c r="BK4821" s="230"/>
      <c r="BL4821" s="230"/>
      <c r="BM4821" s="230"/>
      <c r="BN4821" s="230"/>
      <c r="BO4821" s="230"/>
      <c r="BP4821" s="230"/>
      <c r="BQ4821" s="230"/>
      <c r="BR4821" s="230"/>
      <c r="BS4821" s="230"/>
      <c r="BT4821" s="230"/>
      <c r="BU4821" s="230"/>
      <c r="BV4821" s="230"/>
      <c r="BW4821" s="230"/>
      <c r="BX4821" s="230"/>
      <c r="BY4821" s="230"/>
      <c r="BZ4821" s="230"/>
      <c r="CA4821" s="230"/>
      <c r="CB4821" s="230"/>
      <c r="CC4821" s="230"/>
      <c r="CD4821" s="230"/>
      <c r="CE4821" s="230"/>
      <c r="CF4821" s="230"/>
      <c r="CG4821" s="230"/>
      <c r="CH4821" s="230"/>
      <c r="CI4821" s="230"/>
      <c r="CJ4821" s="230"/>
    </row>
    <row r="4822" spans="1:88" ht="14.25" customHeight="1">
      <c r="A4822" s="413"/>
      <c r="B4822" s="230"/>
      <c r="C4822" s="231"/>
      <c r="D4822" s="224"/>
      <c r="E4822" s="224"/>
      <c r="F4822" s="224"/>
      <c r="G4822" s="224"/>
      <c r="H4822" s="224"/>
      <c r="I4822" s="232"/>
      <c r="J4822" s="224"/>
      <c r="K4822" s="224"/>
      <c r="L4822" s="224"/>
      <c r="M4822" s="233"/>
      <c r="N4822" s="224"/>
      <c r="P4822" s="224"/>
      <c r="Q4822" s="225"/>
      <c r="R4822" s="154"/>
      <c r="S4822" s="154"/>
      <c r="T4822" s="154"/>
      <c r="U4822" s="236"/>
      <c r="V4822" s="225"/>
      <c r="W4822" s="246"/>
      <c r="X4822" s="230"/>
      <c r="Y4822" s="257"/>
      <c r="Z4822" s="249"/>
      <c r="AA4822" s="249"/>
      <c r="AB4822" s="230"/>
      <c r="AC4822" s="230"/>
      <c r="AD4822" s="230"/>
      <c r="AE4822" s="251"/>
      <c r="AF4822" s="246"/>
      <c r="AG4822" s="236"/>
      <c r="AH4822" s="253"/>
      <c r="AI4822" s="230"/>
      <c r="AJ4822" s="230"/>
      <c r="AK4822" s="230"/>
      <c r="AL4822" s="230"/>
      <c r="AM4822" s="230"/>
      <c r="AN4822" s="230"/>
      <c r="AO4822" s="230"/>
      <c r="AP4822" s="230"/>
      <c r="AQ4822" s="230"/>
      <c r="AR4822" s="249"/>
      <c r="AS4822" s="230"/>
      <c r="AT4822" s="230"/>
      <c r="AU4822" s="230"/>
      <c r="AV4822" s="230"/>
      <c r="AW4822" s="230"/>
      <c r="AX4822" s="230"/>
      <c r="AY4822" s="230"/>
      <c r="AZ4822" s="230"/>
      <c r="BA4822" s="230"/>
      <c r="BB4822" s="230"/>
      <c r="BC4822" s="230"/>
      <c r="BD4822" s="230"/>
      <c r="BE4822" s="230"/>
      <c r="BF4822" s="230"/>
      <c r="BG4822" s="230"/>
      <c r="BH4822" s="230"/>
      <c r="BI4822" s="230"/>
      <c r="BJ4822" s="230"/>
      <c r="BK4822" s="230"/>
      <c r="BL4822" s="230"/>
      <c r="BM4822" s="230"/>
      <c r="BN4822" s="230"/>
      <c r="BO4822" s="230"/>
      <c r="BP4822" s="230"/>
      <c r="BQ4822" s="230"/>
      <c r="BR4822" s="230"/>
      <c r="BS4822" s="230"/>
      <c r="BT4822" s="230"/>
      <c r="BU4822" s="230"/>
      <c r="BV4822" s="230"/>
      <c r="BW4822" s="230"/>
      <c r="BX4822" s="230"/>
      <c r="BY4822" s="230"/>
      <c r="BZ4822" s="230"/>
      <c r="CA4822" s="230"/>
      <c r="CB4822" s="230"/>
      <c r="CC4822" s="230"/>
      <c r="CD4822" s="230"/>
      <c r="CE4822" s="230"/>
      <c r="CF4822" s="230"/>
      <c r="CG4822" s="230"/>
      <c r="CH4822" s="230"/>
      <c r="CI4822" s="230"/>
      <c r="CJ4822" s="230"/>
    </row>
    <row r="4823" spans="1:88" ht="14.25" customHeight="1">
      <c r="A4823" s="413"/>
      <c r="B4823" s="230"/>
      <c r="C4823" s="231"/>
      <c r="D4823" s="224"/>
      <c r="E4823" s="224"/>
      <c r="F4823" s="224"/>
      <c r="G4823" s="224"/>
      <c r="H4823" s="224"/>
      <c r="I4823" s="232"/>
      <c r="J4823" s="224"/>
      <c r="K4823" s="224"/>
      <c r="L4823" s="224"/>
      <c r="M4823" s="233"/>
      <c r="N4823" s="224"/>
      <c r="P4823" s="224"/>
      <c r="Q4823" s="225"/>
      <c r="R4823" s="154"/>
      <c r="S4823" s="154"/>
      <c r="T4823" s="154"/>
      <c r="U4823" s="236"/>
      <c r="V4823" s="225"/>
      <c r="W4823" s="246"/>
      <c r="X4823" s="230"/>
      <c r="Y4823" s="257"/>
      <c r="Z4823" s="249"/>
      <c r="AA4823" s="249"/>
      <c r="AB4823" s="230"/>
      <c r="AC4823" s="230"/>
      <c r="AD4823" s="230"/>
      <c r="AE4823" s="251"/>
      <c r="AF4823" s="246"/>
      <c r="AG4823" s="236"/>
      <c r="AH4823" s="253"/>
      <c r="AI4823" s="230"/>
      <c r="AJ4823" s="230"/>
      <c r="AK4823" s="230"/>
      <c r="AL4823" s="230"/>
      <c r="AM4823" s="230"/>
      <c r="AN4823" s="230"/>
      <c r="AO4823" s="230"/>
      <c r="AP4823" s="230"/>
      <c r="AQ4823" s="230"/>
      <c r="AR4823" s="249"/>
      <c r="AS4823" s="230"/>
      <c r="AT4823" s="230"/>
      <c r="AU4823" s="230"/>
      <c r="AV4823" s="230"/>
      <c r="AW4823" s="230"/>
      <c r="AX4823" s="230"/>
      <c r="AY4823" s="230"/>
      <c r="AZ4823" s="230"/>
      <c r="BA4823" s="230"/>
      <c r="BB4823" s="230"/>
      <c r="BC4823" s="230"/>
      <c r="BD4823" s="230"/>
      <c r="BE4823" s="230"/>
      <c r="BF4823" s="230"/>
      <c r="BG4823" s="230"/>
      <c r="BH4823" s="230"/>
      <c r="BI4823" s="230"/>
      <c r="BJ4823" s="230"/>
      <c r="BK4823" s="230"/>
      <c r="BL4823" s="230"/>
      <c r="BM4823" s="230"/>
      <c r="BN4823" s="230"/>
      <c r="BO4823" s="230"/>
      <c r="BP4823" s="230"/>
      <c r="BQ4823" s="230"/>
      <c r="BR4823" s="230"/>
      <c r="BS4823" s="230"/>
      <c r="BT4823" s="230"/>
      <c r="BU4823" s="230"/>
      <c r="BV4823" s="230"/>
      <c r="BW4823" s="230"/>
      <c r="BX4823" s="230"/>
      <c r="BY4823" s="230"/>
      <c r="BZ4823" s="230"/>
      <c r="CA4823" s="230"/>
      <c r="CB4823" s="230"/>
      <c r="CC4823" s="230"/>
      <c r="CD4823" s="230"/>
      <c r="CE4823" s="230"/>
      <c r="CF4823" s="230"/>
      <c r="CG4823" s="230"/>
      <c r="CH4823" s="230"/>
      <c r="CI4823" s="230"/>
      <c r="CJ4823" s="230"/>
    </row>
    <row r="4824" spans="1:88" ht="14.25" customHeight="1">
      <c r="A4824" s="413"/>
      <c r="B4824" s="230"/>
      <c r="C4824" s="231"/>
      <c r="D4824" s="224"/>
      <c r="E4824" s="224"/>
      <c r="F4824" s="224"/>
      <c r="G4824" s="224"/>
      <c r="H4824" s="224"/>
      <c r="I4824" s="232"/>
      <c r="J4824" s="224"/>
      <c r="K4824" s="224"/>
      <c r="L4824" s="224"/>
      <c r="M4824" s="233"/>
      <c r="N4824" s="224"/>
      <c r="P4824" s="224"/>
      <c r="Q4824" s="225"/>
      <c r="R4824" s="154"/>
      <c r="S4824" s="154"/>
      <c r="T4824" s="154"/>
      <c r="U4824" s="236"/>
      <c r="V4824" s="225"/>
      <c r="W4824" s="246"/>
      <c r="X4824" s="230"/>
      <c r="Y4824" s="257"/>
      <c r="Z4824" s="249"/>
      <c r="AA4824" s="249"/>
      <c r="AB4824" s="230"/>
      <c r="AC4824" s="230"/>
      <c r="AD4824" s="230"/>
      <c r="AE4824" s="251"/>
      <c r="AF4824" s="246"/>
      <c r="AG4824" s="236"/>
      <c r="AH4824" s="253"/>
      <c r="AI4824" s="230"/>
      <c r="AJ4824" s="230"/>
      <c r="AK4824" s="230"/>
      <c r="AL4824" s="230"/>
      <c r="AM4824" s="230"/>
      <c r="AN4824" s="230"/>
      <c r="AO4824" s="230"/>
      <c r="AP4824" s="230"/>
      <c r="AQ4824" s="230"/>
      <c r="AR4824" s="249"/>
      <c r="AS4824" s="230"/>
      <c r="AT4824" s="230"/>
      <c r="AU4824" s="230"/>
      <c r="AV4824" s="230"/>
      <c r="AW4824" s="230"/>
      <c r="AX4824" s="230"/>
      <c r="AY4824" s="230"/>
      <c r="AZ4824" s="230"/>
      <c r="BA4824" s="230"/>
      <c r="BB4824" s="230"/>
      <c r="BC4824" s="230"/>
      <c r="BD4824" s="230"/>
      <c r="BE4824" s="230"/>
      <c r="BF4824" s="230"/>
      <c r="BG4824" s="230"/>
      <c r="BH4824" s="230"/>
      <c r="BI4824" s="230"/>
      <c r="BJ4824" s="230"/>
      <c r="BK4824" s="230"/>
      <c r="BL4824" s="230"/>
      <c r="BM4824" s="230"/>
      <c r="BN4824" s="230"/>
      <c r="BO4824" s="230"/>
      <c r="BP4824" s="230"/>
      <c r="BQ4824" s="230"/>
      <c r="BR4824" s="230"/>
      <c r="BS4824" s="230"/>
      <c r="BT4824" s="230"/>
      <c r="BU4824" s="230"/>
      <c r="BV4824" s="230"/>
      <c r="BW4824" s="230"/>
      <c r="BX4824" s="230"/>
      <c r="BY4824" s="230"/>
      <c r="BZ4824" s="230"/>
      <c r="CA4824" s="230"/>
      <c r="CB4824" s="230"/>
      <c r="CC4824" s="230"/>
      <c r="CD4824" s="230"/>
      <c r="CE4824" s="230"/>
      <c r="CF4824" s="230"/>
      <c r="CG4824" s="230"/>
      <c r="CH4824" s="230"/>
      <c r="CI4824" s="230"/>
      <c r="CJ4824" s="230"/>
    </row>
    <row r="4825" spans="1:88" ht="14.25" customHeight="1">
      <c r="A4825" s="413"/>
      <c r="B4825" s="230"/>
      <c r="C4825" s="231"/>
      <c r="D4825" s="224"/>
      <c r="E4825" s="224"/>
      <c r="F4825" s="224"/>
      <c r="G4825" s="224"/>
      <c r="H4825" s="224"/>
      <c r="I4825" s="232"/>
      <c r="J4825" s="224"/>
      <c r="K4825" s="224"/>
      <c r="L4825" s="224"/>
      <c r="M4825" s="233"/>
      <c r="N4825" s="224"/>
      <c r="P4825" s="224"/>
      <c r="Q4825" s="225"/>
      <c r="R4825" s="154"/>
      <c r="S4825" s="154"/>
      <c r="T4825" s="154"/>
      <c r="U4825" s="236"/>
      <c r="V4825" s="225"/>
      <c r="W4825" s="246"/>
      <c r="X4825" s="230"/>
      <c r="Y4825" s="257"/>
      <c r="Z4825" s="249"/>
      <c r="AA4825" s="249"/>
      <c r="AB4825" s="230"/>
      <c r="AC4825" s="230"/>
      <c r="AD4825" s="230"/>
      <c r="AE4825" s="251"/>
      <c r="AF4825" s="246"/>
      <c r="AG4825" s="236"/>
      <c r="AH4825" s="253"/>
      <c r="AI4825" s="230"/>
      <c r="AJ4825" s="230"/>
      <c r="AK4825" s="230"/>
      <c r="AL4825" s="230"/>
      <c r="AM4825" s="230"/>
      <c r="AN4825" s="230"/>
      <c r="AO4825" s="230"/>
      <c r="AP4825" s="230"/>
      <c r="AQ4825" s="230"/>
      <c r="AR4825" s="249"/>
      <c r="AS4825" s="230"/>
      <c r="AT4825" s="230"/>
      <c r="AU4825" s="230"/>
      <c r="AV4825" s="230"/>
      <c r="AW4825" s="230"/>
      <c r="AX4825" s="230"/>
      <c r="AY4825" s="230"/>
      <c r="AZ4825" s="230"/>
      <c r="BA4825" s="230"/>
      <c r="BB4825" s="230"/>
      <c r="BC4825" s="230"/>
      <c r="BD4825" s="230"/>
      <c r="BE4825" s="230"/>
      <c r="BF4825" s="230"/>
      <c r="BG4825" s="230"/>
      <c r="BH4825" s="230"/>
      <c r="BI4825" s="230"/>
      <c r="BJ4825" s="230"/>
      <c r="BK4825" s="230"/>
      <c r="BL4825" s="230"/>
      <c r="BM4825" s="230"/>
      <c r="BN4825" s="230"/>
      <c r="BO4825" s="230"/>
      <c r="BP4825" s="230"/>
      <c r="BQ4825" s="230"/>
      <c r="BR4825" s="230"/>
      <c r="BS4825" s="230"/>
      <c r="BT4825" s="230"/>
      <c r="BU4825" s="230"/>
      <c r="BV4825" s="230"/>
      <c r="BW4825" s="230"/>
      <c r="BX4825" s="230"/>
      <c r="BY4825" s="230"/>
      <c r="BZ4825" s="230"/>
      <c r="CA4825" s="230"/>
      <c r="CB4825" s="230"/>
      <c r="CC4825" s="230"/>
      <c r="CD4825" s="230"/>
      <c r="CE4825" s="230"/>
      <c r="CF4825" s="230"/>
      <c r="CG4825" s="230"/>
      <c r="CH4825" s="230"/>
      <c r="CI4825" s="230"/>
      <c r="CJ4825" s="230"/>
    </row>
    <row r="4826" spans="1:88" ht="14.25" customHeight="1">
      <c r="A4826" s="413"/>
      <c r="B4826" s="230"/>
      <c r="C4826" s="231"/>
      <c r="D4826" s="224"/>
      <c r="E4826" s="224"/>
      <c r="F4826" s="224"/>
      <c r="G4826" s="224"/>
      <c r="H4826" s="224"/>
      <c r="I4826" s="232"/>
      <c r="J4826" s="224"/>
      <c r="K4826" s="224"/>
      <c r="L4826" s="224"/>
      <c r="M4826" s="233"/>
      <c r="N4826" s="224"/>
      <c r="P4826" s="224"/>
      <c r="Q4826" s="225"/>
      <c r="R4826" s="154"/>
      <c r="S4826" s="154"/>
      <c r="T4826" s="154"/>
      <c r="U4826" s="236"/>
      <c r="V4826" s="225"/>
      <c r="W4826" s="246"/>
      <c r="X4826" s="230"/>
      <c r="Y4826" s="257"/>
      <c r="Z4826" s="249"/>
      <c r="AA4826" s="249"/>
      <c r="AB4826" s="230"/>
      <c r="AC4826" s="230"/>
      <c r="AD4826" s="230"/>
      <c r="AE4826" s="251"/>
      <c r="AF4826" s="246"/>
      <c r="AG4826" s="236"/>
      <c r="AH4826" s="253"/>
      <c r="AI4826" s="230"/>
      <c r="AJ4826" s="230"/>
      <c r="AK4826" s="230"/>
      <c r="AL4826" s="230"/>
      <c r="AM4826" s="230"/>
      <c r="AN4826" s="230"/>
      <c r="AO4826" s="230"/>
      <c r="AP4826" s="230"/>
      <c r="AQ4826" s="230"/>
      <c r="AR4826" s="249"/>
      <c r="AS4826" s="230"/>
      <c r="AT4826" s="230"/>
      <c r="AU4826" s="230"/>
      <c r="AV4826" s="230"/>
      <c r="AW4826" s="230"/>
      <c r="AX4826" s="230"/>
      <c r="AY4826" s="230"/>
      <c r="AZ4826" s="230"/>
      <c r="BA4826" s="230"/>
      <c r="BB4826" s="230"/>
      <c r="BC4826" s="230"/>
      <c r="BD4826" s="230"/>
      <c r="BE4826" s="230"/>
      <c r="BF4826" s="230"/>
      <c r="BG4826" s="230"/>
      <c r="BH4826" s="230"/>
      <c r="BI4826" s="230"/>
      <c r="BJ4826" s="230"/>
      <c r="BK4826" s="230"/>
      <c r="BL4826" s="230"/>
      <c r="BM4826" s="230"/>
      <c r="BN4826" s="230"/>
      <c r="BO4826" s="230"/>
      <c r="BP4826" s="230"/>
      <c r="BQ4826" s="230"/>
      <c r="BR4826" s="230"/>
      <c r="BS4826" s="230"/>
      <c r="BT4826" s="230"/>
      <c r="BU4826" s="230"/>
      <c r="BV4826" s="230"/>
      <c r="BW4826" s="230"/>
      <c r="BX4826" s="230"/>
      <c r="BY4826" s="230"/>
      <c r="BZ4826" s="230"/>
      <c r="CA4826" s="230"/>
      <c r="CB4826" s="230"/>
      <c r="CC4826" s="230"/>
      <c r="CD4826" s="230"/>
      <c r="CE4826" s="230"/>
      <c r="CF4826" s="230"/>
      <c r="CG4826" s="230"/>
      <c r="CH4826" s="230"/>
      <c r="CI4826" s="230"/>
      <c r="CJ4826" s="230"/>
    </row>
    <row r="4827" spans="1:88" ht="14.25" customHeight="1">
      <c r="A4827" s="413"/>
      <c r="B4827" s="230"/>
      <c r="C4827" s="231"/>
      <c r="D4827" s="224"/>
      <c r="E4827" s="224"/>
      <c r="F4827" s="224"/>
      <c r="G4827" s="224"/>
      <c r="H4827" s="224"/>
      <c r="I4827" s="232"/>
      <c r="J4827" s="224"/>
      <c r="K4827" s="224"/>
      <c r="L4827" s="224"/>
      <c r="M4827" s="233"/>
      <c r="N4827" s="224"/>
      <c r="P4827" s="224"/>
      <c r="Q4827" s="225"/>
      <c r="R4827" s="154"/>
      <c r="S4827" s="154"/>
      <c r="T4827" s="154"/>
      <c r="U4827" s="236"/>
      <c r="V4827" s="225"/>
      <c r="W4827" s="246"/>
      <c r="X4827" s="230"/>
      <c r="Y4827" s="257"/>
      <c r="Z4827" s="249"/>
      <c r="AA4827" s="249"/>
      <c r="AB4827" s="230"/>
      <c r="AC4827" s="230"/>
      <c r="AD4827" s="230"/>
      <c r="AE4827" s="251"/>
      <c r="AF4827" s="246"/>
      <c r="AG4827" s="236"/>
      <c r="AH4827" s="253"/>
      <c r="AI4827" s="230"/>
      <c r="AJ4827" s="230"/>
      <c r="AK4827" s="230"/>
      <c r="AL4827" s="230"/>
      <c r="AM4827" s="230"/>
      <c r="AN4827" s="230"/>
      <c r="AO4827" s="230"/>
      <c r="AP4827" s="230"/>
      <c r="AQ4827" s="230"/>
      <c r="AR4827" s="249"/>
      <c r="AS4827" s="230"/>
      <c r="AT4827" s="230"/>
      <c r="AU4827" s="230"/>
      <c r="AV4827" s="230"/>
      <c r="AW4827" s="230"/>
      <c r="AX4827" s="230"/>
      <c r="AY4827" s="230"/>
      <c r="AZ4827" s="230"/>
      <c r="BA4827" s="230"/>
      <c r="BB4827" s="230"/>
      <c r="BC4827" s="230"/>
      <c r="BD4827" s="230"/>
      <c r="BE4827" s="230"/>
      <c r="BF4827" s="230"/>
      <c r="BG4827" s="230"/>
      <c r="BH4827" s="230"/>
      <c r="BI4827" s="230"/>
      <c r="BJ4827" s="230"/>
      <c r="BK4827" s="230"/>
      <c r="BL4827" s="230"/>
      <c r="BM4827" s="230"/>
      <c r="BN4827" s="230"/>
      <c r="BO4827" s="230"/>
      <c r="BP4827" s="230"/>
      <c r="BQ4827" s="230"/>
      <c r="BR4827" s="230"/>
      <c r="BS4827" s="230"/>
      <c r="BT4827" s="230"/>
      <c r="BU4827" s="230"/>
      <c r="BV4827" s="230"/>
      <c r="BW4827" s="230"/>
      <c r="BX4827" s="230"/>
      <c r="BY4827" s="230"/>
      <c r="BZ4827" s="230"/>
      <c r="CA4827" s="230"/>
      <c r="CB4827" s="230"/>
      <c r="CC4827" s="230"/>
      <c r="CD4827" s="230"/>
      <c r="CE4827" s="230"/>
      <c r="CF4827" s="230"/>
      <c r="CG4827" s="230"/>
      <c r="CH4827" s="230"/>
      <c r="CI4827" s="230"/>
      <c r="CJ4827" s="230"/>
    </row>
    <row r="4828" spans="1:88" ht="14.25" customHeight="1">
      <c r="A4828" s="413"/>
      <c r="B4828" s="230"/>
      <c r="C4828" s="231"/>
      <c r="D4828" s="224"/>
      <c r="E4828" s="224"/>
      <c r="F4828" s="224"/>
      <c r="G4828" s="224"/>
      <c r="H4828" s="224"/>
      <c r="I4828" s="232"/>
      <c r="J4828" s="224"/>
      <c r="K4828" s="224"/>
      <c r="L4828" s="224"/>
      <c r="M4828" s="233"/>
      <c r="N4828" s="224"/>
      <c r="P4828" s="224"/>
      <c r="Q4828" s="225"/>
      <c r="R4828" s="154"/>
      <c r="S4828" s="154"/>
      <c r="T4828" s="154"/>
      <c r="U4828" s="236"/>
      <c r="V4828" s="225"/>
      <c r="W4828" s="246"/>
      <c r="X4828" s="230"/>
      <c r="Y4828" s="257"/>
      <c r="Z4828" s="249"/>
      <c r="AA4828" s="249"/>
      <c r="AB4828" s="230"/>
      <c r="AC4828" s="230"/>
      <c r="AD4828" s="230"/>
      <c r="AE4828" s="251"/>
      <c r="AF4828" s="246"/>
      <c r="AG4828" s="236"/>
      <c r="AH4828" s="253"/>
      <c r="AI4828" s="230"/>
      <c r="AJ4828" s="230"/>
      <c r="AK4828" s="230"/>
      <c r="AL4828" s="230"/>
      <c r="AM4828" s="230"/>
      <c r="AN4828" s="230"/>
      <c r="AO4828" s="230"/>
      <c r="AP4828" s="230"/>
      <c r="AQ4828" s="230"/>
      <c r="AR4828" s="249"/>
      <c r="AS4828" s="230"/>
      <c r="AT4828" s="230"/>
      <c r="AU4828" s="230"/>
      <c r="AV4828" s="230"/>
      <c r="AW4828" s="230"/>
      <c r="AX4828" s="230"/>
      <c r="AY4828" s="230"/>
      <c r="AZ4828" s="230"/>
      <c r="BA4828" s="230"/>
      <c r="BB4828" s="230"/>
      <c r="BC4828" s="230"/>
      <c r="BD4828" s="230"/>
      <c r="BE4828" s="230"/>
      <c r="BF4828" s="230"/>
      <c r="BG4828" s="230"/>
      <c r="BH4828" s="230"/>
      <c r="BI4828" s="230"/>
      <c r="BJ4828" s="230"/>
      <c r="BK4828" s="230"/>
      <c r="BL4828" s="230"/>
      <c r="BM4828" s="230"/>
      <c r="BN4828" s="230"/>
      <c r="BO4828" s="230"/>
      <c r="BP4828" s="230"/>
      <c r="BQ4828" s="230"/>
      <c r="BR4828" s="230"/>
      <c r="BS4828" s="230"/>
      <c r="BT4828" s="230"/>
      <c r="BU4828" s="230"/>
      <c r="BV4828" s="230"/>
      <c r="BW4828" s="230"/>
      <c r="BX4828" s="230"/>
      <c r="BY4828" s="230"/>
      <c r="BZ4828" s="230"/>
      <c r="CA4828" s="230"/>
      <c r="CB4828" s="230"/>
      <c r="CC4828" s="230"/>
      <c r="CD4828" s="230"/>
      <c r="CE4828" s="230"/>
      <c r="CF4828" s="230"/>
      <c r="CG4828" s="230"/>
      <c r="CH4828" s="230"/>
      <c r="CI4828" s="230"/>
      <c r="CJ4828" s="230"/>
    </row>
    <row r="4829" spans="1:88" ht="14.25" customHeight="1">
      <c r="A4829" s="413"/>
      <c r="B4829" s="230"/>
      <c r="C4829" s="231"/>
      <c r="D4829" s="224"/>
      <c r="E4829" s="224"/>
      <c r="F4829" s="224"/>
      <c r="G4829" s="224"/>
      <c r="H4829" s="224"/>
      <c r="I4829" s="232"/>
      <c r="J4829" s="224"/>
      <c r="K4829" s="224"/>
      <c r="L4829" s="224"/>
      <c r="M4829" s="233"/>
      <c r="N4829" s="224"/>
      <c r="P4829" s="224"/>
      <c r="Q4829" s="225"/>
      <c r="R4829" s="154"/>
      <c r="S4829" s="154"/>
      <c r="T4829" s="154"/>
      <c r="U4829" s="236"/>
      <c r="V4829" s="225"/>
      <c r="W4829" s="246"/>
      <c r="X4829" s="230"/>
      <c r="Y4829" s="257"/>
      <c r="Z4829" s="249"/>
      <c r="AA4829" s="249"/>
      <c r="AB4829" s="230"/>
      <c r="AC4829" s="230"/>
      <c r="AD4829" s="230"/>
      <c r="AE4829" s="251"/>
      <c r="AF4829" s="246"/>
      <c r="AG4829" s="236"/>
      <c r="AH4829" s="253"/>
      <c r="AI4829" s="230"/>
      <c r="AJ4829" s="230"/>
      <c r="AK4829" s="230"/>
      <c r="AL4829" s="230"/>
      <c r="AM4829" s="230"/>
      <c r="AN4829" s="230"/>
      <c r="AO4829" s="230"/>
      <c r="AP4829" s="230"/>
      <c r="AQ4829" s="230"/>
      <c r="AR4829" s="249"/>
      <c r="AS4829" s="230"/>
      <c r="AT4829" s="230"/>
      <c r="AU4829" s="230"/>
      <c r="AV4829" s="230"/>
      <c r="AW4829" s="230"/>
      <c r="AX4829" s="230"/>
      <c r="AY4829" s="230"/>
      <c r="AZ4829" s="230"/>
      <c r="BA4829" s="230"/>
      <c r="BB4829" s="230"/>
      <c r="BC4829" s="230"/>
      <c r="BD4829" s="230"/>
      <c r="BE4829" s="230"/>
      <c r="BF4829" s="230"/>
      <c r="BG4829" s="230"/>
      <c r="BH4829" s="230"/>
      <c r="BI4829" s="230"/>
      <c r="BJ4829" s="230"/>
      <c r="BK4829" s="230"/>
      <c r="BL4829" s="230"/>
      <c r="BM4829" s="230"/>
      <c r="BN4829" s="230"/>
      <c r="BO4829" s="230"/>
      <c r="BP4829" s="230"/>
      <c r="BQ4829" s="230"/>
      <c r="BR4829" s="230"/>
      <c r="BS4829" s="230"/>
      <c r="BT4829" s="230"/>
      <c r="BU4829" s="230"/>
      <c r="BV4829" s="230"/>
      <c r="BW4829" s="230"/>
      <c r="BX4829" s="230"/>
      <c r="BY4829" s="230"/>
      <c r="BZ4829" s="230"/>
      <c r="CA4829" s="230"/>
      <c r="CB4829" s="230"/>
      <c r="CC4829" s="230"/>
      <c r="CD4829" s="230"/>
      <c r="CE4829" s="230"/>
      <c r="CF4829" s="230"/>
      <c r="CG4829" s="230"/>
      <c r="CH4829" s="230"/>
      <c r="CI4829" s="230"/>
      <c r="CJ4829" s="230"/>
    </row>
    <row r="4830" spans="1:88" ht="14.25" customHeight="1">
      <c r="A4830" s="413"/>
      <c r="B4830" s="230"/>
      <c r="C4830" s="231"/>
      <c r="D4830" s="224"/>
      <c r="E4830" s="224"/>
      <c r="F4830" s="224"/>
      <c r="G4830" s="224"/>
      <c r="H4830" s="224"/>
      <c r="I4830" s="232"/>
      <c r="J4830" s="224"/>
      <c r="K4830" s="224"/>
      <c r="L4830" s="224"/>
      <c r="M4830" s="233"/>
      <c r="N4830" s="224"/>
      <c r="P4830" s="224"/>
      <c r="Q4830" s="225"/>
      <c r="R4830" s="154"/>
      <c r="S4830" s="154"/>
      <c r="T4830" s="154"/>
      <c r="U4830" s="236"/>
      <c r="V4830" s="225"/>
      <c r="W4830" s="246"/>
      <c r="X4830" s="230"/>
      <c r="Y4830" s="257"/>
      <c r="Z4830" s="249"/>
      <c r="AA4830" s="249"/>
      <c r="AB4830" s="230"/>
      <c r="AC4830" s="230"/>
      <c r="AD4830" s="230"/>
      <c r="AE4830" s="251"/>
      <c r="AF4830" s="246"/>
      <c r="AG4830" s="236"/>
      <c r="AH4830" s="253"/>
      <c r="AI4830" s="230"/>
      <c r="AJ4830" s="230"/>
      <c r="AK4830" s="230"/>
      <c r="AL4830" s="230"/>
      <c r="AM4830" s="230"/>
      <c r="AN4830" s="230"/>
      <c r="AO4830" s="230"/>
      <c r="AP4830" s="230"/>
      <c r="AQ4830" s="230"/>
      <c r="AR4830" s="249"/>
      <c r="AS4830" s="230"/>
      <c r="AT4830" s="230"/>
      <c r="AU4830" s="230"/>
      <c r="AV4830" s="230"/>
      <c r="AW4830" s="230"/>
      <c r="AX4830" s="230"/>
      <c r="AY4830" s="230"/>
      <c r="AZ4830" s="230"/>
      <c r="BA4830" s="230"/>
      <c r="BB4830" s="230"/>
      <c r="BC4830" s="230"/>
      <c r="BD4830" s="230"/>
      <c r="BE4830" s="230"/>
      <c r="BF4830" s="230"/>
      <c r="BG4830" s="230"/>
      <c r="BH4830" s="230"/>
      <c r="BI4830" s="230"/>
      <c r="BJ4830" s="230"/>
      <c r="BK4830" s="230"/>
      <c r="BL4830" s="230"/>
      <c r="BM4830" s="230"/>
      <c r="BN4830" s="230"/>
      <c r="BO4830" s="230"/>
      <c r="BP4830" s="230"/>
      <c r="BQ4830" s="230"/>
      <c r="BR4830" s="230"/>
      <c r="BS4830" s="230"/>
      <c r="BT4830" s="230"/>
      <c r="BU4830" s="230"/>
      <c r="BV4830" s="230"/>
      <c r="BW4830" s="230"/>
      <c r="BX4830" s="230"/>
      <c r="BY4830" s="230"/>
      <c r="BZ4830" s="230"/>
      <c r="CA4830" s="230"/>
      <c r="CB4830" s="230"/>
      <c r="CC4830" s="230"/>
      <c r="CD4830" s="230"/>
      <c r="CE4830" s="230"/>
      <c r="CF4830" s="230"/>
      <c r="CG4830" s="230"/>
      <c r="CH4830" s="230"/>
      <c r="CI4830" s="230"/>
      <c r="CJ4830" s="230"/>
    </row>
    <row r="4831" spans="1:88" ht="14.25" customHeight="1">
      <c r="A4831" s="413"/>
      <c r="B4831" s="230"/>
      <c r="C4831" s="231"/>
      <c r="D4831" s="224"/>
      <c r="E4831" s="224"/>
      <c r="F4831" s="224"/>
      <c r="G4831" s="224"/>
      <c r="H4831" s="224"/>
      <c r="I4831" s="232"/>
      <c r="J4831" s="224"/>
      <c r="K4831" s="224"/>
      <c r="L4831" s="224"/>
      <c r="M4831" s="233"/>
      <c r="N4831" s="224"/>
      <c r="P4831" s="224"/>
      <c r="Q4831" s="225"/>
      <c r="R4831" s="154"/>
      <c r="S4831" s="154"/>
      <c r="T4831" s="154"/>
      <c r="U4831" s="236"/>
      <c r="V4831" s="225"/>
      <c r="W4831" s="246"/>
      <c r="X4831" s="230"/>
      <c r="Y4831" s="257"/>
      <c r="Z4831" s="249"/>
      <c r="AA4831" s="249"/>
      <c r="AB4831" s="230"/>
      <c r="AC4831" s="230"/>
      <c r="AD4831" s="230"/>
      <c r="AE4831" s="251"/>
      <c r="AF4831" s="246"/>
      <c r="AG4831" s="236"/>
      <c r="AH4831" s="253"/>
      <c r="AI4831" s="230"/>
      <c r="AJ4831" s="230"/>
      <c r="AK4831" s="230"/>
      <c r="AL4831" s="230"/>
      <c r="AM4831" s="230"/>
      <c r="AN4831" s="230"/>
      <c r="AO4831" s="230"/>
      <c r="AP4831" s="230"/>
      <c r="AQ4831" s="230"/>
      <c r="AR4831" s="249"/>
      <c r="AS4831" s="230"/>
      <c r="AT4831" s="230"/>
      <c r="AU4831" s="230"/>
      <c r="AV4831" s="230"/>
      <c r="AW4831" s="230"/>
      <c r="AX4831" s="230"/>
      <c r="AY4831" s="230"/>
      <c r="AZ4831" s="230"/>
      <c r="BA4831" s="230"/>
      <c r="BB4831" s="230"/>
      <c r="BC4831" s="230"/>
      <c r="BD4831" s="230"/>
      <c r="BE4831" s="230"/>
      <c r="BF4831" s="230"/>
      <c r="BG4831" s="230"/>
      <c r="BH4831" s="230"/>
      <c r="BI4831" s="230"/>
      <c r="BJ4831" s="230"/>
      <c r="BK4831" s="230"/>
      <c r="BL4831" s="230"/>
      <c r="BM4831" s="230"/>
      <c r="BN4831" s="230"/>
      <c r="BO4831" s="230"/>
      <c r="BP4831" s="230"/>
      <c r="BQ4831" s="230"/>
      <c r="BR4831" s="230"/>
      <c r="BS4831" s="230"/>
      <c r="BT4831" s="230"/>
      <c r="BU4831" s="230"/>
      <c r="BV4831" s="230"/>
      <c r="BW4831" s="230"/>
      <c r="BX4831" s="230"/>
      <c r="BY4831" s="230"/>
      <c r="BZ4831" s="230"/>
      <c r="CA4831" s="230"/>
      <c r="CB4831" s="230"/>
      <c r="CC4831" s="230"/>
      <c r="CD4831" s="230"/>
      <c r="CE4831" s="230"/>
      <c r="CF4831" s="230"/>
      <c r="CG4831" s="230"/>
      <c r="CH4831" s="230"/>
      <c r="CI4831" s="230"/>
      <c r="CJ4831" s="230"/>
    </row>
    <row r="4832" spans="1:88" ht="14.25" customHeight="1">
      <c r="A4832" s="413"/>
      <c r="B4832" s="230"/>
      <c r="C4832" s="231"/>
      <c r="D4832" s="224"/>
      <c r="E4832" s="224"/>
      <c r="F4832" s="224"/>
      <c r="G4832" s="224"/>
      <c r="H4832" s="224"/>
      <c r="I4832" s="232"/>
      <c r="J4832" s="224"/>
      <c r="K4832" s="224"/>
      <c r="L4832" s="224"/>
      <c r="M4832" s="233"/>
      <c r="N4832" s="224"/>
      <c r="P4832" s="224"/>
      <c r="Q4832" s="225"/>
      <c r="R4832" s="154"/>
      <c r="S4832" s="154"/>
      <c r="T4832" s="154"/>
      <c r="U4832" s="236"/>
      <c r="V4832" s="225"/>
      <c r="W4832" s="246"/>
      <c r="X4832" s="230"/>
      <c r="Y4832" s="257"/>
      <c r="Z4832" s="249"/>
      <c r="AA4832" s="249"/>
      <c r="AB4832" s="230"/>
      <c r="AC4832" s="230"/>
      <c r="AD4832" s="230"/>
      <c r="AE4832" s="251"/>
      <c r="AF4832" s="246"/>
      <c r="AG4832" s="236"/>
      <c r="AH4832" s="253"/>
      <c r="AI4832" s="230"/>
      <c r="AJ4832" s="230"/>
      <c r="AK4832" s="230"/>
      <c r="AL4832" s="230"/>
      <c r="AM4832" s="230"/>
      <c r="AN4832" s="230"/>
      <c r="AO4832" s="230"/>
      <c r="AP4832" s="230"/>
      <c r="AQ4832" s="230"/>
      <c r="AR4832" s="249"/>
      <c r="AS4832" s="230"/>
      <c r="AT4832" s="230"/>
      <c r="AU4832" s="230"/>
      <c r="AV4832" s="230"/>
      <c r="AW4832" s="230"/>
      <c r="AX4832" s="230"/>
      <c r="AY4832" s="230"/>
      <c r="AZ4832" s="230"/>
      <c r="BA4832" s="230"/>
      <c r="BB4832" s="230"/>
      <c r="BC4832" s="230"/>
      <c r="BD4832" s="230"/>
      <c r="BE4832" s="230"/>
      <c r="BF4832" s="230"/>
      <c r="BG4832" s="230"/>
      <c r="BH4832" s="230"/>
      <c r="BI4832" s="230"/>
      <c r="BJ4832" s="230"/>
      <c r="BK4832" s="230"/>
      <c r="BL4832" s="230"/>
      <c r="BM4832" s="230"/>
      <c r="BN4832" s="230"/>
      <c r="BO4832" s="230"/>
      <c r="BP4832" s="230"/>
      <c r="BQ4832" s="230"/>
      <c r="BR4832" s="230"/>
      <c r="BS4832" s="230"/>
      <c r="BT4832" s="230"/>
      <c r="BU4832" s="230"/>
      <c r="BV4832" s="230"/>
      <c r="BW4832" s="230"/>
      <c r="BX4832" s="230"/>
      <c r="BY4832" s="230"/>
      <c r="BZ4832" s="230"/>
      <c r="CA4832" s="230"/>
      <c r="CB4832" s="230"/>
      <c r="CC4832" s="230"/>
      <c r="CD4832" s="230"/>
      <c r="CE4832" s="230"/>
      <c r="CF4832" s="230"/>
      <c r="CG4832" s="230"/>
      <c r="CH4832" s="230"/>
      <c r="CI4832" s="230"/>
      <c r="CJ4832" s="230"/>
    </row>
    <row r="4833" spans="1:88" ht="14.25" customHeight="1">
      <c r="A4833" s="413"/>
      <c r="B4833" s="230"/>
      <c r="C4833" s="231"/>
      <c r="D4833" s="224"/>
      <c r="E4833" s="224"/>
      <c r="F4833" s="224"/>
      <c r="G4833" s="224"/>
      <c r="H4833" s="224"/>
      <c r="I4833" s="232"/>
      <c r="J4833" s="224"/>
      <c r="K4833" s="224"/>
      <c r="L4833" s="224"/>
      <c r="M4833" s="233"/>
      <c r="N4833" s="224"/>
      <c r="P4833" s="224"/>
      <c r="Q4833" s="225"/>
      <c r="R4833" s="154"/>
      <c r="S4833" s="154"/>
      <c r="T4833" s="154"/>
      <c r="U4833" s="236"/>
      <c r="V4833" s="225"/>
      <c r="W4833" s="246"/>
      <c r="X4833" s="230"/>
      <c r="Y4833" s="257"/>
      <c r="Z4833" s="249"/>
      <c r="AA4833" s="249"/>
      <c r="AB4833" s="230"/>
      <c r="AC4833" s="230"/>
      <c r="AD4833" s="230"/>
      <c r="AE4833" s="251"/>
      <c r="AF4833" s="246"/>
      <c r="AG4833" s="236"/>
      <c r="AH4833" s="253"/>
      <c r="AI4833" s="230"/>
      <c r="AJ4833" s="230"/>
      <c r="AK4833" s="230"/>
      <c r="AL4833" s="230"/>
      <c r="AM4833" s="230"/>
      <c r="AN4833" s="230"/>
      <c r="AO4833" s="230"/>
      <c r="AP4833" s="230"/>
      <c r="AQ4833" s="230"/>
      <c r="AR4833" s="249"/>
      <c r="AS4833" s="230"/>
      <c r="AT4833" s="230"/>
      <c r="AU4833" s="230"/>
      <c r="AV4833" s="230"/>
      <c r="AW4833" s="230"/>
      <c r="AX4833" s="230"/>
      <c r="AY4833" s="230"/>
      <c r="AZ4833" s="230"/>
      <c r="BA4833" s="230"/>
      <c r="BB4833" s="230"/>
      <c r="BC4833" s="230"/>
      <c r="BD4833" s="230"/>
      <c r="BE4833" s="230"/>
      <c r="BF4833" s="230"/>
      <c r="BG4833" s="230"/>
      <c r="BH4833" s="230"/>
      <c r="BI4833" s="230"/>
      <c r="BJ4833" s="230"/>
      <c r="BK4833" s="230"/>
      <c r="BL4833" s="230"/>
      <c r="BM4833" s="230"/>
      <c r="BN4833" s="230"/>
      <c r="BO4833" s="230"/>
      <c r="BP4833" s="230"/>
      <c r="BQ4833" s="230"/>
      <c r="BR4833" s="230"/>
      <c r="BS4833" s="230"/>
      <c r="BT4833" s="230"/>
      <c r="BU4833" s="230"/>
      <c r="BV4833" s="230"/>
      <c r="BW4833" s="230"/>
      <c r="BX4833" s="230"/>
      <c r="BY4833" s="230"/>
      <c r="BZ4833" s="230"/>
      <c r="CA4833" s="230"/>
      <c r="CB4833" s="230"/>
      <c r="CC4833" s="230"/>
      <c r="CD4833" s="230"/>
      <c r="CE4833" s="230"/>
      <c r="CF4833" s="230"/>
      <c r="CG4833" s="230"/>
      <c r="CH4833" s="230"/>
      <c r="CI4833" s="230"/>
      <c r="CJ4833" s="230"/>
    </row>
    <row r="4834" spans="1:88" ht="14.25" customHeight="1">
      <c r="A4834" s="413"/>
      <c r="B4834" s="230"/>
      <c r="C4834" s="231"/>
      <c r="D4834" s="224"/>
      <c r="E4834" s="224"/>
      <c r="F4834" s="224"/>
      <c r="G4834" s="224"/>
      <c r="H4834" s="224"/>
      <c r="I4834" s="232"/>
      <c r="J4834" s="224"/>
      <c r="K4834" s="224"/>
      <c r="L4834" s="224"/>
      <c r="M4834" s="233"/>
      <c r="N4834" s="224"/>
      <c r="P4834" s="224"/>
      <c r="Q4834" s="225"/>
      <c r="R4834" s="154"/>
      <c r="S4834" s="154"/>
      <c r="T4834" s="154"/>
      <c r="U4834" s="236"/>
      <c r="V4834" s="225"/>
      <c r="W4834" s="246"/>
      <c r="X4834" s="230"/>
      <c r="Y4834" s="257"/>
      <c r="Z4834" s="249"/>
      <c r="AA4834" s="249"/>
      <c r="AB4834" s="230"/>
      <c r="AC4834" s="230"/>
      <c r="AD4834" s="230"/>
      <c r="AE4834" s="251"/>
      <c r="AF4834" s="246"/>
      <c r="AG4834" s="236"/>
      <c r="AH4834" s="253"/>
      <c r="AI4834" s="230"/>
      <c r="AJ4834" s="230"/>
      <c r="AK4834" s="230"/>
      <c r="AL4834" s="230"/>
      <c r="AM4834" s="230"/>
      <c r="AN4834" s="230"/>
      <c r="AO4834" s="230"/>
      <c r="AP4834" s="230"/>
      <c r="AQ4834" s="230"/>
      <c r="AR4834" s="249"/>
      <c r="AS4834" s="230"/>
      <c r="AT4834" s="230"/>
      <c r="AU4834" s="230"/>
      <c r="AV4834" s="230"/>
      <c r="AW4834" s="230"/>
      <c r="AX4834" s="230"/>
      <c r="AY4834" s="230"/>
      <c r="AZ4834" s="230"/>
      <c r="BA4834" s="230"/>
      <c r="BB4834" s="230"/>
      <c r="BC4834" s="230"/>
      <c r="BD4834" s="230"/>
      <c r="BE4834" s="230"/>
      <c r="BF4834" s="230"/>
      <c r="BG4834" s="230"/>
      <c r="BH4834" s="230"/>
      <c r="BI4834" s="230"/>
      <c r="BJ4834" s="230"/>
      <c r="BK4834" s="230"/>
      <c r="BL4834" s="230"/>
      <c r="BM4834" s="230"/>
      <c r="BN4834" s="230"/>
      <c r="BO4834" s="230"/>
      <c r="BP4834" s="230"/>
      <c r="BQ4834" s="230"/>
      <c r="BR4834" s="230"/>
      <c r="BS4834" s="230"/>
      <c r="BT4834" s="230"/>
      <c r="BU4834" s="230"/>
      <c r="BV4834" s="230"/>
      <c r="BW4834" s="230"/>
      <c r="BX4834" s="230"/>
      <c r="BY4834" s="230"/>
      <c r="BZ4834" s="230"/>
      <c r="CA4834" s="230"/>
      <c r="CB4834" s="230"/>
      <c r="CC4834" s="230"/>
      <c r="CD4834" s="230"/>
      <c r="CE4834" s="230"/>
      <c r="CF4834" s="230"/>
      <c r="CG4834" s="230"/>
      <c r="CH4834" s="230"/>
      <c r="CI4834" s="230"/>
      <c r="CJ4834" s="230"/>
    </row>
    <row r="4835" spans="1:88" ht="14.25" customHeight="1">
      <c r="A4835" s="413"/>
      <c r="B4835" s="230"/>
      <c r="C4835" s="231"/>
      <c r="D4835" s="224"/>
      <c r="E4835" s="224"/>
      <c r="F4835" s="224"/>
      <c r="G4835" s="224"/>
      <c r="H4835" s="224"/>
      <c r="I4835" s="232"/>
      <c r="J4835" s="224"/>
      <c r="K4835" s="224"/>
      <c r="L4835" s="224"/>
      <c r="M4835" s="233"/>
      <c r="N4835" s="224"/>
      <c r="P4835" s="224"/>
      <c r="Q4835" s="225"/>
      <c r="R4835" s="154"/>
      <c r="S4835" s="154"/>
      <c r="T4835" s="154"/>
      <c r="U4835" s="236"/>
      <c r="V4835" s="225"/>
      <c r="W4835" s="246"/>
      <c r="X4835" s="230"/>
      <c r="Y4835" s="257"/>
      <c r="Z4835" s="249"/>
      <c r="AA4835" s="249"/>
      <c r="AB4835" s="230"/>
      <c r="AC4835" s="230"/>
      <c r="AD4835" s="230"/>
      <c r="AE4835" s="251"/>
      <c r="AF4835" s="246"/>
      <c r="AG4835" s="236"/>
      <c r="AH4835" s="253"/>
      <c r="AI4835" s="230"/>
      <c r="AJ4835" s="230"/>
      <c r="AK4835" s="230"/>
      <c r="AL4835" s="230"/>
      <c r="AM4835" s="230"/>
      <c r="AN4835" s="230"/>
      <c r="AO4835" s="230"/>
      <c r="AP4835" s="230"/>
      <c r="AQ4835" s="230"/>
      <c r="AR4835" s="249"/>
      <c r="AS4835" s="230"/>
      <c r="AT4835" s="230"/>
      <c r="AU4835" s="230"/>
      <c r="AV4835" s="230"/>
      <c r="AW4835" s="230"/>
      <c r="AX4835" s="230"/>
      <c r="AY4835" s="230"/>
      <c r="AZ4835" s="230"/>
      <c r="BA4835" s="230"/>
      <c r="BB4835" s="230"/>
      <c r="BC4835" s="230"/>
      <c r="BD4835" s="230"/>
      <c r="BE4835" s="230"/>
      <c r="BF4835" s="230"/>
      <c r="BG4835" s="230"/>
      <c r="BH4835" s="230"/>
      <c r="BI4835" s="230"/>
      <c r="BJ4835" s="230"/>
      <c r="BK4835" s="230"/>
      <c r="BL4835" s="230"/>
      <c r="BM4835" s="230"/>
      <c r="BN4835" s="230"/>
      <c r="BO4835" s="230"/>
      <c r="BP4835" s="230"/>
      <c r="BQ4835" s="230"/>
      <c r="BR4835" s="230"/>
      <c r="BS4835" s="230"/>
      <c r="BT4835" s="230"/>
      <c r="BU4835" s="230"/>
      <c r="BV4835" s="230"/>
      <c r="BW4835" s="230"/>
      <c r="BX4835" s="230"/>
      <c r="BY4835" s="230"/>
      <c r="BZ4835" s="230"/>
      <c r="CA4835" s="230"/>
      <c r="CB4835" s="230"/>
      <c r="CC4835" s="230"/>
      <c r="CD4835" s="230"/>
      <c r="CE4835" s="230"/>
      <c r="CF4835" s="230"/>
      <c r="CG4835" s="230"/>
      <c r="CH4835" s="230"/>
      <c r="CI4835" s="230"/>
      <c r="CJ4835" s="230"/>
    </row>
    <row r="4836" spans="1:88" ht="14.25" customHeight="1">
      <c r="A4836" s="413"/>
      <c r="B4836" s="230"/>
      <c r="C4836" s="231"/>
      <c r="D4836" s="224"/>
      <c r="E4836" s="224"/>
      <c r="F4836" s="224"/>
      <c r="G4836" s="224"/>
      <c r="H4836" s="224"/>
      <c r="I4836" s="232"/>
      <c r="J4836" s="224"/>
      <c r="K4836" s="224"/>
      <c r="L4836" s="224"/>
      <c r="M4836" s="233"/>
      <c r="N4836" s="224"/>
      <c r="P4836" s="224"/>
      <c r="Q4836" s="225"/>
      <c r="R4836" s="154"/>
      <c r="S4836" s="154"/>
      <c r="T4836" s="154"/>
      <c r="U4836" s="236"/>
      <c r="V4836" s="225"/>
      <c r="W4836" s="246"/>
      <c r="X4836" s="230"/>
      <c r="Y4836" s="257"/>
      <c r="Z4836" s="249"/>
      <c r="AA4836" s="249"/>
      <c r="AB4836" s="230"/>
      <c r="AC4836" s="230"/>
      <c r="AD4836" s="230"/>
      <c r="AE4836" s="251"/>
      <c r="AF4836" s="246"/>
      <c r="AG4836" s="236"/>
      <c r="AH4836" s="253"/>
      <c r="AI4836" s="230"/>
      <c r="AJ4836" s="230"/>
      <c r="AK4836" s="230"/>
      <c r="AL4836" s="230"/>
      <c r="AM4836" s="230"/>
      <c r="AN4836" s="230"/>
      <c r="AO4836" s="230"/>
      <c r="AP4836" s="230"/>
      <c r="AQ4836" s="230"/>
      <c r="AR4836" s="249"/>
      <c r="AS4836" s="230"/>
      <c r="AT4836" s="230"/>
      <c r="AU4836" s="230"/>
      <c r="AV4836" s="230"/>
      <c r="AW4836" s="230"/>
      <c r="AX4836" s="230"/>
      <c r="AY4836" s="230"/>
      <c r="AZ4836" s="230"/>
      <c r="BA4836" s="230"/>
      <c r="BB4836" s="230"/>
      <c r="BC4836" s="230"/>
      <c r="BD4836" s="230"/>
      <c r="BE4836" s="230"/>
      <c r="BF4836" s="230"/>
      <c r="BG4836" s="230"/>
      <c r="BH4836" s="230"/>
      <c r="BI4836" s="230"/>
      <c r="BJ4836" s="230"/>
      <c r="BK4836" s="230"/>
      <c r="BL4836" s="230"/>
      <c r="BM4836" s="230"/>
      <c r="BN4836" s="230"/>
      <c r="BO4836" s="230"/>
      <c r="BP4836" s="230"/>
      <c r="BQ4836" s="230"/>
      <c r="BR4836" s="230"/>
      <c r="BS4836" s="230"/>
      <c r="BT4836" s="230"/>
      <c r="BU4836" s="230"/>
      <c r="BV4836" s="230"/>
      <c r="BW4836" s="230"/>
      <c r="BX4836" s="230"/>
      <c r="BY4836" s="230"/>
      <c r="BZ4836" s="230"/>
      <c r="CA4836" s="230"/>
      <c r="CB4836" s="230"/>
      <c r="CC4836" s="230"/>
      <c r="CD4836" s="230"/>
      <c r="CE4836" s="230"/>
      <c r="CF4836" s="230"/>
      <c r="CG4836" s="230"/>
      <c r="CH4836" s="230"/>
      <c r="CI4836" s="230"/>
      <c r="CJ4836" s="230"/>
    </row>
    <row r="4837" spans="1:88" ht="14.25" customHeight="1">
      <c r="A4837" s="413"/>
      <c r="B4837" s="230"/>
      <c r="C4837" s="231"/>
      <c r="D4837" s="224"/>
      <c r="E4837" s="224"/>
      <c r="F4837" s="224"/>
      <c r="G4837" s="224"/>
      <c r="H4837" s="224"/>
      <c r="I4837" s="232"/>
      <c r="J4837" s="224"/>
      <c r="K4837" s="224"/>
      <c r="L4837" s="224"/>
      <c r="M4837" s="233"/>
      <c r="N4837" s="224"/>
      <c r="P4837" s="224"/>
      <c r="Q4837" s="225"/>
      <c r="R4837" s="154"/>
      <c r="S4837" s="154"/>
      <c r="T4837" s="154"/>
      <c r="U4837" s="236"/>
      <c r="V4837" s="225"/>
      <c r="W4837" s="246"/>
      <c r="X4837" s="230"/>
      <c r="Y4837" s="257"/>
      <c r="Z4837" s="249"/>
      <c r="AA4837" s="249"/>
      <c r="AB4837" s="230"/>
      <c r="AC4837" s="230"/>
      <c r="AD4837" s="230"/>
      <c r="AE4837" s="251"/>
      <c r="AF4837" s="246"/>
      <c r="AG4837" s="236"/>
      <c r="AH4837" s="253"/>
      <c r="AI4837" s="230"/>
      <c r="AJ4837" s="230"/>
      <c r="AK4837" s="230"/>
      <c r="AL4837" s="230"/>
      <c r="AM4837" s="230"/>
      <c r="AN4837" s="230"/>
      <c r="AO4837" s="230"/>
      <c r="AP4837" s="230"/>
      <c r="AQ4837" s="230"/>
      <c r="AR4837" s="249"/>
      <c r="AS4837" s="230"/>
      <c r="AT4837" s="230"/>
      <c r="AU4837" s="230"/>
      <c r="AV4837" s="230"/>
      <c r="AW4837" s="230"/>
      <c r="AX4837" s="230"/>
      <c r="AY4837" s="230"/>
      <c r="AZ4837" s="230"/>
      <c r="BA4837" s="230"/>
      <c r="BB4837" s="230"/>
      <c r="BC4837" s="230"/>
      <c r="BD4837" s="230"/>
      <c r="BE4837" s="230"/>
      <c r="BF4837" s="230"/>
      <c r="BG4837" s="230"/>
      <c r="BH4837" s="230"/>
      <c r="BI4837" s="230"/>
      <c r="BJ4837" s="230"/>
      <c r="BK4837" s="230"/>
      <c r="BL4837" s="230"/>
      <c r="BM4837" s="230"/>
      <c r="BN4837" s="230"/>
      <c r="BO4837" s="230"/>
      <c r="BP4837" s="230"/>
      <c r="BQ4837" s="230"/>
      <c r="BR4837" s="230"/>
      <c r="BS4837" s="230"/>
      <c r="BT4837" s="230"/>
      <c r="BU4837" s="230"/>
      <c r="BV4837" s="230"/>
      <c r="BW4837" s="230"/>
      <c r="BX4837" s="230"/>
      <c r="BY4837" s="230"/>
      <c r="BZ4837" s="230"/>
      <c r="CA4837" s="230"/>
      <c r="CB4837" s="230"/>
      <c r="CC4837" s="230"/>
      <c r="CD4837" s="230"/>
      <c r="CE4837" s="230"/>
      <c r="CF4837" s="230"/>
      <c r="CG4837" s="230"/>
      <c r="CH4837" s="230"/>
      <c r="CI4837" s="230"/>
      <c r="CJ4837" s="230"/>
    </row>
    <row r="4838" spans="1:88" ht="14.25" customHeight="1">
      <c r="A4838" s="413"/>
      <c r="B4838" s="230"/>
      <c r="C4838" s="231"/>
      <c r="D4838" s="224"/>
      <c r="E4838" s="224"/>
      <c r="F4838" s="224"/>
      <c r="G4838" s="224"/>
      <c r="H4838" s="224"/>
      <c r="I4838" s="232"/>
      <c r="J4838" s="224"/>
      <c r="K4838" s="224"/>
      <c r="L4838" s="224"/>
      <c r="M4838" s="233"/>
      <c r="N4838" s="224"/>
      <c r="P4838" s="224"/>
      <c r="Q4838" s="225"/>
      <c r="R4838" s="154"/>
      <c r="S4838" s="154"/>
      <c r="T4838" s="154"/>
      <c r="U4838" s="236"/>
      <c r="V4838" s="225"/>
      <c r="W4838" s="246"/>
      <c r="X4838" s="230"/>
      <c r="Y4838" s="257"/>
      <c r="Z4838" s="249"/>
      <c r="AA4838" s="249"/>
      <c r="AB4838" s="230"/>
      <c r="AC4838" s="230"/>
      <c r="AD4838" s="230"/>
      <c r="AE4838" s="251"/>
      <c r="AF4838" s="246"/>
      <c r="AG4838" s="236"/>
      <c r="AH4838" s="253"/>
      <c r="AI4838" s="230"/>
      <c r="AJ4838" s="230"/>
      <c r="AK4838" s="230"/>
      <c r="AL4838" s="230"/>
      <c r="AM4838" s="230"/>
      <c r="AN4838" s="230"/>
      <c r="AO4838" s="230"/>
      <c r="AP4838" s="230"/>
      <c r="AQ4838" s="230"/>
      <c r="AR4838" s="249"/>
      <c r="AS4838" s="230"/>
      <c r="AT4838" s="230"/>
      <c r="AU4838" s="230"/>
      <c r="AV4838" s="230"/>
      <c r="AW4838" s="230"/>
      <c r="AX4838" s="230"/>
      <c r="AY4838" s="230"/>
      <c r="AZ4838" s="230"/>
      <c r="BA4838" s="230"/>
      <c r="BB4838" s="230"/>
      <c r="BC4838" s="230"/>
      <c r="BD4838" s="230"/>
      <c r="BE4838" s="230"/>
      <c r="BF4838" s="230"/>
      <c r="BG4838" s="230"/>
      <c r="BH4838" s="230"/>
      <c r="BI4838" s="230"/>
      <c r="BJ4838" s="230"/>
      <c r="BK4838" s="230"/>
      <c r="BL4838" s="230"/>
      <c r="BM4838" s="230"/>
      <c r="BN4838" s="230"/>
      <c r="BO4838" s="230"/>
      <c r="BP4838" s="230"/>
      <c r="BQ4838" s="230"/>
      <c r="BR4838" s="230"/>
      <c r="BS4838" s="230"/>
      <c r="BT4838" s="230"/>
      <c r="BU4838" s="230"/>
      <c r="BV4838" s="230"/>
      <c r="BW4838" s="230"/>
      <c r="BX4838" s="230"/>
      <c r="BY4838" s="230"/>
      <c r="BZ4838" s="230"/>
      <c r="CA4838" s="230"/>
      <c r="CB4838" s="230"/>
      <c r="CC4838" s="230"/>
      <c r="CD4838" s="230"/>
      <c r="CE4838" s="230"/>
      <c r="CF4838" s="230"/>
      <c r="CG4838" s="230"/>
      <c r="CH4838" s="230"/>
      <c r="CI4838" s="230"/>
      <c r="CJ4838" s="230"/>
    </row>
    <row r="4839" spans="1:88" ht="14.25" customHeight="1">
      <c r="A4839" s="413"/>
      <c r="B4839" s="230"/>
      <c r="C4839" s="231"/>
      <c r="D4839" s="224"/>
      <c r="E4839" s="224"/>
      <c r="F4839" s="224"/>
      <c r="G4839" s="224"/>
      <c r="H4839" s="224"/>
      <c r="I4839" s="232"/>
      <c r="J4839" s="224"/>
      <c r="K4839" s="224"/>
      <c r="L4839" s="224"/>
      <c r="M4839" s="233"/>
      <c r="N4839" s="224"/>
      <c r="P4839" s="224"/>
      <c r="Q4839" s="225"/>
      <c r="R4839" s="154"/>
      <c r="S4839" s="154"/>
      <c r="T4839" s="154"/>
      <c r="U4839" s="236"/>
      <c r="V4839" s="225"/>
      <c r="W4839" s="246"/>
      <c r="X4839" s="230"/>
      <c r="Y4839" s="257"/>
      <c r="Z4839" s="249"/>
      <c r="AA4839" s="249"/>
      <c r="AB4839" s="230"/>
      <c r="AC4839" s="230"/>
      <c r="AD4839" s="230"/>
      <c r="AE4839" s="251"/>
      <c r="AF4839" s="246"/>
      <c r="AG4839" s="236"/>
      <c r="AH4839" s="253"/>
      <c r="AI4839" s="230"/>
      <c r="AJ4839" s="230"/>
      <c r="AK4839" s="230"/>
      <c r="AL4839" s="230"/>
      <c r="AM4839" s="230"/>
      <c r="AN4839" s="230"/>
      <c r="AO4839" s="230"/>
      <c r="AP4839" s="230"/>
      <c r="AQ4839" s="230"/>
      <c r="AR4839" s="249"/>
      <c r="AS4839" s="230"/>
      <c r="AT4839" s="230"/>
      <c r="AU4839" s="230"/>
      <c r="AV4839" s="230"/>
      <c r="AW4839" s="230"/>
      <c r="AX4839" s="230"/>
      <c r="AY4839" s="230"/>
      <c r="AZ4839" s="230"/>
      <c r="BA4839" s="230"/>
      <c r="BB4839" s="230"/>
      <c r="BC4839" s="230"/>
      <c r="BD4839" s="230"/>
      <c r="BE4839" s="230"/>
      <c r="BF4839" s="230"/>
      <c r="BG4839" s="230"/>
      <c r="BH4839" s="230"/>
      <c r="BI4839" s="230"/>
      <c r="BJ4839" s="230"/>
      <c r="BK4839" s="230"/>
      <c r="BL4839" s="230"/>
      <c r="BM4839" s="230"/>
      <c r="BN4839" s="230"/>
      <c r="BO4839" s="230"/>
      <c r="BP4839" s="230"/>
      <c r="BQ4839" s="230"/>
      <c r="BR4839" s="230"/>
      <c r="BS4839" s="230"/>
      <c r="BT4839" s="230"/>
      <c r="BU4839" s="230"/>
      <c r="BV4839" s="230"/>
      <c r="BW4839" s="230"/>
      <c r="BX4839" s="230"/>
      <c r="BY4839" s="230"/>
      <c r="BZ4839" s="230"/>
      <c r="CA4839" s="230"/>
      <c r="CB4839" s="230"/>
      <c r="CC4839" s="230"/>
      <c r="CD4839" s="230"/>
      <c r="CE4839" s="230"/>
      <c r="CF4839" s="230"/>
      <c r="CG4839" s="230"/>
      <c r="CH4839" s="230"/>
      <c r="CI4839" s="230"/>
      <c r="CJ4839" s="230"/>
    </row>
    <row r="4840" spans="1:88" ht="14.25" customHeight="1">
      <c r="A4840" s="413"/>
      <c r="B4840" s="230"/>
      <c r="C4840" s="231"/>
      <c r="D4840" s="224"/>
      <c r="E4840" s="224"/>
      <c r="F4840" s="224"/>
      <c r="G4840" s="224"/>
      <c r="H4840" s="224"/>
      <c r="I4840" s="232"/>
      <c r="J4840" s="224"/>
      <c r="K4840" s="224"/>
      <c r="L4840" s="224"/>
      <c r="M4840" s="233"/>
      <c r="N4840" s="224"/>
      <c r="P4840" s="224"/>
      <c r="Q4840" s="225"/>
      <c r="R4840" s="154"/>
      <c r="S4840" s="154"/>
      <c r="T4840" s="154"/>
      <c r="U4840" s="236"/>
      <c r="V4840" s="225"/>
      <c r="W4840" s="246"/>
      <c r="X4840" s="230"/>
      <c r="Y4840" s="257"/>
      <c r="Z4840" s="249"/>
      <c r="AA4840" s="249"/>
      <c r="AB4840" s="230"/>
      <c r="AC4840" s="230"/>
      <c r="AD4840" s="230"/>
      <c r="AE4840" s="251"/>
      <c r="AF4840" s="246"/>
      <c r="AG4840" s="236"/>
      <c r="AH4840" s="253"/>
      <c r="AI4840" s="230"/>
      <c r="AJ4840" s="230"/>
      <c r="AK4840" s="230"/>
      <c r="AL4840" s="230"/>
      <c r="AM4840" s="230"/>
      <c r="AN4840" s="230"/>
      <c r="AO4840" s="230"/>
      <c r="AP4840" s="230"/>
      <c r="AQ4840" s="230"/>
      <c r="AR4840" s="249"/>
      <c r="AS4840" s="230"/>
      <c r="AT4840" s="230"/>
      <c r="AU4840" s="230"/>
      <c r="AV4840" s="230"/>
      <c r="AW4840" s="230"/>
      <c r="AX4840" s="230"/>
      <c r="AY4840" s="230"/>
      <c r="AZ4840" s="230"/>
      <c r="BA4840" s="230"/>
      <c r="BB4840" s="230"/>
      <c r="BC4840" s="230"/>
      <c r="BD4840" s="230"/>
      <c r="BE4840" s="230"/>
      <c r="BF4840" s="230"/>
      <c r="BG4840" s="230"/>
      <c r="BH4840" s="230"/>
      <c r="BI4840" s="230"/>
      <c r="BJ4840" s="230"/>
      <c r="BK4840" s="230"/>
      <c r="BL4840" s="230"/>
      <c r="BM4840" s="230"/>
      <c r="BN4840" s="230"/>
      <c r="BO4840" s="230"/>
      <c r="BP4840" s="230"/>
      <c r="BQ4840" s="230"/>
      <c r="BR4840" s="230"/>
      <c r="BS4840" s="230"/>
      <c r="BT4840" s="230"/>
      <c r="BU4840" s="230"/>
      <c r="BV4840" s="230"/>
      <c r="BW4840" s="230"/>
      <c r="BX4840" s="230"/>
      <c r="BY4840" s="230"/>
      <c r="BZ4840" s="230"/>
      <c r="CA4840" s="230"/>
      <c r="CB4840" s="230"/>
      <c r="CC4840" s="230"/>
      <c r="CD4840" s="230"/>
      <c r="CE4840" s="230"/>
      <c r="CF4840" s="230"/>
      <c r="CG4840" s="230"/>
      <c r="CH4840" s="230"/>
      <c r="CI4840" s="230"/>
      <c r="CJ4840" s="230"/>
    </row>
    <row r="4841" spans="1:88" ht="14.25" customHeight="1">
      <c r="A4841" s="413"/>
      <c r="B4841" s="230"/>
      <c r="C4841" s="231"/>
      <c r="D4841" s="224"/>
      <c r="E4841" s="224"/>
      <c r="F4841" s="224"/>
      <c r="G4841" s="224"/>
      <c r="H4841" s="224"/>
      <c r="I4841" s="232"/>
      <c r="J4841" s="224"/>
      <c r="K4841" s="224"/>
      <c r="L4841" s="224"/>
      <c r="M4841" s="233"/>
      <c r="N4841" s="224"/>
      <c r="P4841" s="224"/>
      <c r="Q4841" s="225"/>
      <c r="R4841" s="154"/>
      <c r="S4841" s="154"/>
      <c r="T4841" s="154"/>
      <c r="U4841" s="236"/>
      <c r="V4841" s="225"/>
      <c r="W4841" s="246"/>
      <c r="X4841" s="230"/>
      <c r="Y4841" s="257"/>
      <c r="Z4841" s="249"/>
      <c r="AA4841" s="249"/>
      <c r="AB4841" s="230"/>
      <c r="AC4841" s="230"/>
      <c r="AD4841" s="230"/>
      <c r="AE4841" s="251"/>
      <c r="AF4841" s="246"/>
      <c r="AG4841" s="236"/>
      <c r="AH4841" s="253"/>
      <c r="AI4841" s="230"/>
      <c r="AJ4841" s="230"/>
      <c r="AK4841" s="230"/>
      <c r="AL4841" s="230"/>
      <c r="AM4841" s="230"/>
      <c r="AN4841" s="230"/>
      <c r="AO4841" s="230"/>
      <c r="AP4841" s="230"/>
      <c r="AQ4841" s="230"/>
      <c r="AR4841" s="249"/>
      <c r="AS4841" s="230"/>
      <c r="AT4841" s="230"/>
      <c r="AU4841" s="230"/>
      <c r="AV4841" s="230"/>
      <c r="AW4841" s="230"/>
      <c r="AX4841" s="230"/>
      <c r="AY4841" s="230"/>
      <c r="AZ4841" s="230"/>
      <c r="BA4841" s="230"/>
      <c r="BB4841" s="230"/>
      <c r="BC4841" s="230"/>
      <c r="BD4841" s="230"/>
      <c r="BE4841" s="230"/>
      <c r="BF4841" s="230"/>
      <c r="BG4841" s="230"/>
      <c r="BH4841" s="230"/>
      <c r="BI4841" s="230"/>
      <c r="BJ4841" s="230"/>
      <c r="BK4841" s="230"/>
      <c r="BL4841" s="230"/>
      <c r="BM4841" s="230"/>
      <c r="BN4841" s="230"/>
      <c r="BO4841" s="230"/>
      <c r="BP4841" s="230"/>
      <c r="BQ4841" s="230"/>
      <c r="BR4841" s="230"/>
      <c r="BS4841" s="230"/>
      <c r="BT4841" s="230"/>
      <c r="BU4841" s="230"/>
      <c r="BV4841" s="230"/>
      <c r="BW4841" s="230"/>
      <c r="BX4841" s="230"/>
      <c r="BY4841" s="230"/>
      <c r="BZ4841" s="230"/>
      <c r="CA4841" s="230"/>
      <c r="CB4841" s="230"/>
      <c r="CC4841" s="230"/>
      <c r="CD4841" s="230"/>
      <c r="CE4841" s="230"/>
      <c r="CF4841" s="230"/>
      <c r="CG4841" s="230"/>
      <c r="CH4841" s="230"/>
      <c r="CI4841" s="230"/>
      <c r="CJ4841" s="230"/>
    </row>
    <row r="4842" spans="1:88" ht="14.25" customHeight="1">
      <c r="A4842" s="413"/>
      <c r="B4842" s="230"/>
      <c r="C4842" s="231"/>
      <c r="D4842" s="224"/>
      <c r="E4842" s="224"/>
      <c r="F4842" s="224"/>
      <c r="G4842" s="224"/>
      <c r="H4842" s="224"/>
      <c r="I4842" s="232"/>
      <c r="J4842" s="224"/>
      <c r="K4842" s="224"/>
      <c r="L4842" s="224"/>
      <c r="M4842" s="233"/>
      <c r="N4842" s="224"/>
      <c r="P4842" s="224"/>
      <c r="Q4842" s="225"/>
      <c r="R4842" s="154"/>
      <c r="S4842" s="154"/>
      <c r="T4842" s="154"/>
      <c r="U4842" s="236"/>
      <c r="V4842" s="225"/>
      <c r="W4842" s="246"/>
      <c r="X4842" s="230"/>
      <c r="Y4842" s="257"/>
      <c r="Z4842" s="249"/>
      <c r="AA4842" s="249"/>
      <c r="AB4842" s="230"/>
      <c r="AC4842" s="230"/>
      <c r="AD4842" s="230"/>
      <c r="AE4842" s="251"/>
      <c r="AF4842" s="246"/>
      <c r="AG4842" s="236"/>
      <c r="AH4842" s="253"/>
      <c r="AI4842" s="230"/>
      <c r="AJ4842" s="230"/>
      <c r="AK4842" s="230"/>
      <c r="AL4842" s="230"/>
      <c r="AM4842" s="230"/>
      <c r="AN4842" s="230"/>
      <c r="AO4842" s="230"/>
      <c r="AP4842" s="230"/>
      <c r="AQ4842" s="230"/>
      <c r="AR4842" s="249"/>
      <c r="AS4842" s="230"/>
      <c r="AT4842" s="230"/>
      <c r="AU4842" s="230"/>
      <c r="AV4842" s="230"/>
      <c r="AW4842" s="230"/>
      <c r="AX4842" s="230"/>
      <c r="AY4842" s="230"/>
      <c r="AZ4842" s="230"/>
      <c r="BA4842" s="230"/>
      <c r="BB4842" s="230"/>
      <c r="BC4842" s="230"/>
      <c r="BD4842" s="230"/>
      <c r="BE4842" s="230"/>
      <c r="BF4842" s="230"/>
      <c r="BG4842" s="230"/>
      <c r="BH4842" s="230"/>
      <c r="BI4842" s="230"/>
      <c r="BJ4842" s="230"/>
      <c r="BK4842" s="230"/>
      <c r="BL4842" s="230"/>
      <c r="BM4842" s="230"/>
      <c r="BN4842" s="230"/>
      <c r="BO4842" s="230"/>
      <c r="BP4842" s="230"/>
      <c r="BQ4842" s="230"/>
      <c r="BR4842" s="230"/>
      <c r="BS4842" s="230"/>
      <c r="BT4842" s="230"/>
      <c r="BU4842" s="230"/>
      <c r="BV4842" s="230"/>
      <c r="BW4842" s="230"/>
      <c r="BX4842" s="230"/>
      <c r="BY4842" s="230"/>
      <c r="BZ4842" s="230"/>
      <c r="CA4842" s="230"/>
      <c r="CB4842" s="230"/>
      <c r="CC4842" s="230"/>
      <c r="CD4842" s="230"/>
      <c r="CE4842" s="230"/>
      <c r="CF4842" s="230"/>
      <c r="CG4842" s="230"/>
      <c r="CH4842" s="230"/>
      <c r="CI4842" s="230"/>
      <c r="CJ4842" s="230"/>
    </row>
    <row r="4843" spans="1:88" ht="14.25" customHeight="1">
      <c r="A4843" s="413"/>
      <c r="B4843" s="230"/>
      <c r="C4843" s="231"/>
      <c r="D4843" s="224"/>
      <c r="E4843" s="224"/>
      <c r="F4843" s="224"/>
      <c r="G4843" s="224"/>
      <c r="H4843" s="224"/>
      <c r="I4843" s="232"/>
      <c r="J4843" s="224"/>
      <c r="K4843" s="224"/>
      <c r="L4843" s="224"/>
      <c r="M4843" s="233"/>
      <c r="N4843" s="224"/>
      <c r="P4843" s="224"/>
      <c r="Q4843" s="225"/>
      <c r="R4843" s="154"/>
      <c r="S4843" s="154"/>
      <c r="T4843" s="154"/>
      <c r="U4843" s="236"/>
      <c r="V4843" s="225"/>
      <c r="W4843" s="246"/>
      <c r="X4843" s="230"/>
      <c r="Y4843" s="257"/>
      <c r="Z4843" s="249"/>
      <c r="AA4843" s="249"/>
      <c r="AB4843" s="230"/>
      <c r="AC4843" s="230"/>
      <c r="AD4843" s="230"/>
      <c r="AE4843" s="251"/>
      <c r="AF4843" s="246"/>
      <c r="AG4843" s="236"/>
      <c r="AH4843" s="253"/>
      <c r="AI4843" s="230"/>
      <c r="AJ4843" s="230"/>
      <c r="AK4843" s="230"/>
      <c r="AL4843" s="230"/>
      <c r="AM4843" s="230"/>
      <c r="AN4843" s="230"/>
      <c r="AO4843" s="230"/>
      <c r="AP4843" s="230"/>
      <c r="AQ4843" s="230"/>
      <c r="AR4843" s="249"/>
      <c r="AS4843" s="230"/>
      <c r="AT4843" s="230"/>
      <c r="AU4843" s="230"/>
      <c r="AV4843" s="230"/>
      <c r="AW4843" s="230"/>
      <c r="AX4843" s="230"/>
      <c r="AY4843" s="230"/>
      <c r="AZ4843" s="230"/>
      <c r="BA4843" s="230"/>
      <c r="BB4843" s="230"/>
      <c r="BC4843" s="230"/>
      <c r="BD4843" s="230"/>
      <c r="BE4843" s="230"/>
      <c r="BF4843" s="230"/>
      <c r="BG4843" s="230"/>
      <c r="BH4843" s="230"/>
      <c r="BI4843" s="230"/>
      <c r="BJ4843" s="230"/>
      <c r="BK4843" s="230"/>
      <c r="BL4843" s="230"/>
      <c r="BM4843" s="230"/>
      <c r="BN4843" s="230"/>
      <c r="BO4843" s="230"/>
      <c r="BP4843" s="230"/>
      <c r="BQ4843" s="230"/>
      <c r="BR4843" s="230"/>
      <c r="BS4843" s="230"/>
      <c r="BT4843" s="230"/>
      <c r="BU4843" s="230"/>
      <c r="BV4843" s="230"/>
      <c r="BW4843" s="230"/>
      <c r="BX4843" s="230"/>
      <c r="BY4843" s="230"/>
      <c r="BZ4843" s="230"/>
      <c r="CA4843" s="230"/>
      <c r="CB4843" s="230"/>
      <c r="CC4843" s="230"/>
      <c r="CD4843" s="230"/>
      <c r="CE4843" s="230"/>
      <c r="CF4843" s="230"/>
      <c r="CG4843" s="230"/>
      <c r="CH4843" s="230"/>
      <c r="CI4843" s="230"/>
      <c r="CJ4843" s="230"/>
    </row>
    <row r="4844" spans="1:88" ht="14.25" customHeight="1">
      <c r="A4844" s="413"/>
      <c r="B4844" s="230"/>
      <c r="C4844" s="231"/>
      <c r="D4844" s="224"/>
      <c r="E4844" s="224"/>
      <c r="F4844" s="224"/>
      <c r="G4844" s="224"/>
      <c r="H4844" s="224"/>
      <c r="I4844" s="232"/>
      <c r="J4844" s="224"/>
      <c r="K4844" s="224"/>
      <c r="L4844" s="224"/>
      <c r="M4844" s="233"/>
      <c r="N4844" s="224"/>
      <c r="P4844" s="224"/>
      <c r="Q4844" s="225"/>
      <c r="R4844" s="154"/>
      <c r="S4844" s="154"/>
      <c r="T4844" s="154"/>
      <c r="U4844" s="236"/>
      <c r="V4844" s="225"/>
      <c r="W4844" s="246"/>
      <c r="X4844" s="230"/>
      <c r="Y4844" s="257"/>
      <c r="Z4844" s="249"/>
      <c r="AA4844" s="249"/>
      <c r="AB4844" s="230"/>
      <c r="AC4844" s="230"/>
      <c r="AD4844" s="230"/>
      <c r="AE4844" s="251"/>
      <c r="AF4844" s="246"/>
      <c r="AG4844" s="236"/>
      <c r="AH4844" s="253"/>
      <c r="AI4844" s="230"/>
      <c r="AJ4844" s="230"/>
      <c r="AK4844" s="230"/>
      <c r="AL4844" s="230"/>
      <c r="AM4844" s="230"/>
      <c r="AN4844" s="230"/>
      <c r="AO4844" s="230"/>
      <c r="AP4844" s="230"/>
      <c r="AQ4844" s="230"/>
      <c r="AR4844" s="249"/>
      <c r="AS4844" s="230"/>
      <c r="AT4844" s="230"/>
      <c r="AU4844" s="230"/>
      <c r="AV4844" s="230"/>
      <c r="AW4844" s="230"/>
      <c r="AX4844" s="230"/>
      <c r="AY4844" s="230"/>
      <c r="AZ4844" s="230"/>
      <c r="BA4844" s="230"/>
      <c r="BB4844" s="230"/>
      <c r="BC4844" s="230"/>
      <c r="BD4844" s="230"/>
      <c r="BE4844" s="230"/>
      <c r="BF4844" s="230"/>
      <c r="BG4844" s="230"/>
      <c r="BH4844" s="230"/>
      <c r="BI4844" s="230"/>
      <c r="BJ4844" s="230"/>
      <c r="BK4844" s="230"/>
      <c r="BL4844" s="230"/>
      <c r="BM4844" s="230"/>
      <c r="BN4844" s="230"/>
      <c r="BO4844" s="230"/>
      <c r="BP4844" s="230"/>
      <c r="BQ4844" s="230"/>
      <c r="BR4844" s="230"/>
      <c r="BS4844" s="230"/>
      <c r="BT4844" s="230"/>
      <c r="BU4844" s="230"/>
      <c r="BV4844" s="230"/>
      <c r="BW4844" s="230"/>
      <c r="BX4844" s="230"/>
      <c r="BY4844" s="230"/>
      <c r="BZ4844" s="230"/>
      <c r="CA4844" s="230"/>
      <c r="CB4844" s="230"/>
      <c r="CC4844" s="230"/>
      <c r="CD4844" s="230"/>
      <c r="CE4844" s="230"/>
      <c r="CF4844" s="230"/>
      <c r="CG4844" s="230"/>
      <c r="CH4844" s="230"/>
      <c r="CI4844" s="230"/>
      <c r="CJ4844" s="230"/>
    </row>
    <row r="4845" spans="1:88" ht="14.25" customHeight="1">
      <c r="A4845" s="413"/>
      <c r="B4845" s="230"/>
      <c r="C4845" s="231"/>
      <c r="D4845" s="224"/>
      <c r="E4845" s="224"/>
      <c r="F4845" s="224"/>
      <c r="G4845" s="224"/>
      <c r="H4845" s="224"/>
      <c r="I4845" s="232"/>
      <c r="J4845" s="224"/>
      <c r="K4845" s="224"/>
      <c r="L4845" s="224"/>
      <c r="M4845" s="233"/>
      <c r="N4845" s="224"/>
      <c r="P4845" s="224"/>
      <c r="Q4845" s="225"/>
      <c r="R4845" s="154"/>
      <c r="S4845" s="154"/>
      <c r="T4845" s="154"/>
      <c r="U4845" s="236"/>
      <c r="V4845" s="225"/>
      <c r="W4845" s="246"/>
      <c r="X4845" s="230"/>
      <c r="Y4845" s="257"/>
      <c r="Z4845" s="249"/>
      <c r="AA4845" s="249"/>
      <c r="AB4845" s="230"/>
      <c r="AC4845" s="230"/>
      <c r="AD4845" s="230"/>
      <c r="AE4845" s="251"/>
      <c r="AF4845" s="246"/>
      <c r="AG4845" s="236"/>
      <c r="AH4845" s="253"/>
      <c r="AI4845" s="230"/>
      <c r="AJ4845" s="230"/>
      <c r="AK4845" s="230"/>
      <c r="AL4845" s="230"/>
      <c r="AM4845" s="230"/>
      <c r="AN4845" s="230"/>
      <c r="AO4845" s="230"/>
      <c r="AP4845" s="230"/>
      <c r="AQ4845" s="230"/>
      <c r="AR4845" s="249"/>
      <c r="AS4845" s="230"/>
      <c r="AT4845" s="230"/>
      <c r="AU4845" s="230"/>
      <c r="AV4845" s="230"/>
      <c r="AW4845" s="230"/>
      <c r="AX4845" s="230"/>
      <c r="AY4845" s="230"/>
      <c r="AZ4845" s="230"/>
      <c r="BA4845" s="230"/>
      <c r="BB4845" s="230"/>
      <c r="BC4845" s="230"/>
      <c r="BD4845" s="230"/>
      <c r="BE4845" s="230"/>
      <c r="BF4845" s="230"/>
      <c r="BG4845" s="230"/>
      <c r="BH4845" s="230"/>
      <c r="BI4845" s="230"/>
      <c r="BJ4845" s="230"/>
      <c r="BK4845" s="230"/>
      <c r="BL4845" s="230"/>
      <c r="BM4845" s="230"/>
      <c r="BN4845" s="230"/>
      <c r="BO4845" s="230"/>
      <c r="BP4845" s="230"/>
      <c r="BQ4845" s="230"/>
      <c r="BR4845" s="230"/>
      <c r="BS4845" s="230"/>
      <c r="BT4845" s="230"/>
      <c r="BU4845" s="230"/>
      <c r="BV4845" s="230"/>
      <c r="BW4845" s="230"/>
      <c r="BX4845" s="230"/>
      <c r="BY4845" s="230"/>
      <c r="BZ4845" s="230"/>
      <c r="CA4845" s="230"/>
      <c r="CB4845" s="230"/>
      <c r="CC4845" s="230"/>
      <c r="CD4845" s="230"/>
      <c r="CE4845" s="230"/>
      <c r="CF4845" s="230"/>
      <c r="CG4845" s="230"/>
      <c r="CH4845" s="230"/>
      <c r="CI4845" s="230"/>
      <c r="CJ4845" s="230"/>
    </row>
    <row r="4846" spans="1:88" ht="14.25" customHeight="1">
      <c r="A4846" s="413"/>
      <c r="B4846" s="230"/>
      <c r="C4846" s="231"/>
      <c r="D4846" s="224"/>
      <c r="E4846" s="224"/>
      <c r="F4846" s="224"/>
      <c r="G4846" s="224"/>
      <c r="H4846" s="224"/>
      <c r="I4846" s="232"/>
      <c r="J4846" s="224"/>
      <c r="K4846" s="224"/>
      <c r="L4846" s="224"/>
      <c r="M4846" s="233"/>
      <c r="N4846" s="224"/>
      <c r="P4846" s="224"/>
      <c r="Q4846" s="225"/>
      <c r="R4846" s="154"/>
      <c r="S4846" s="154"/>
      <c r="T4846" s="154"/>
      <c r="U4846" s="236"/>
      <c r="V4846" s="225"/>
      <c r="W4846" s="246"/>
      <c r="X4846" s="230"/>
      <c r="Y4846" s="257"/>
      <c r="Z4846" s="249"/>
      <c r="AA4846" s="249"/>
      <c r="AB4846" s="230"/>
      <c r="AC4846" s="230"/>
      <c r="AD4846" s="230"/>
      <c r="AE4846" s="251"/>
      <c r="AF4846" s="246"/>
      <c r="AG4846" s="236"/>
      <c r="AH4846" s="253"/>
      <c r="AI4846" s="230"/>
      <c r="AJ4846" s="230"/>
      <c r="AK4846" s="230"/>
      <c r="AL4846" s="230"/>
      <c r="AM4846" s="230"/>
      <c r="AN4846" s="230"/>
      <c r="AO4846" s="230"/>
      <c r="AP4846" s="230"/>
      <c r="AQ4846" s="230"/>
      <c r="AR4846" s="249"/>
      <c r="AS4846" s="230"/>
      <c r="AT4846" s="230"/>
      <c r="AU4846" s="230"/>
      <c r="AV4846" s="230"/>
      <c r="AW4846" s="230"/>
      <c r="AX4846" s="230"/>
      <c r="AY4846" s="230"/>
      <c r="AZ4846" s="230"/>
      <c r="BA4846" s="230"/>
      <c r="BB4846" s="230"/>
      <c r="BC4846" s="230"/>
      <c r="BD4846" s="230"/>
      <c r="BE4846" s="230"/>
      <c r="BF4846" s="230"/>
      <c r="BG4846" s="230"/>
      <c r="BH4846" s="230"/>
      <c r="BI4846" s="230"/>
      <c r="BJ4846" s="230"/>
      <c r="BK4846" s="230"/>
      <c r="BL4846" s="230"/>
      <c r="BM4846" s="230"/>
      <c r="BN4846" s="230"/>
      <c r="BO4846" s="230"/>
      <c r="BP4846" s="230"/>
      <c r="BQ4846" s="230"/>
      <c r="BR4846" s="230"/>
      <c r="BS4846" s="230"/>
      <c r="BT4846" s="230"/>
      <c r="BU4846" s="230"/>
      <c r="BV4846" s="230"/>
      <c r="BW4846" s="230"/>
      <c r="BX4846" s="230"/>
      <c r="BY4846" s="230"/>
      <c r="BZ4846" s="230"/>
      <c r="CA4846" s="230"/>
      <c r="CB4846" s="230"/>
      <c r="CC4846" s="230"/>
      <c r="CD4846" s="230"/>
      <c r="CE4846" s="230"/>
      <c r="CF4846" s="230"/>
      <c r="CG4846" s="230"/>
      <c r="CH4846" s="230"/>
      <c r="CI4846" s="230"/>
      <c r="CJ4846" s="230"/>
    </row>
    <row r="4847" spans="1:88" ht="14.25" customHeight="1">
      <c r="A4847" s="413"/>
      <c r="B4847" s="230"/>
      <c r="C4847" s="231"/>
      <c r="D4847" s="224"/>
      <c r="E4847" s="224"/>
      <c r="F4847" s="224"/>
      <c r="G4847" s="224"/>
      <c r="H4847" s="224"/>
      <c r="I4847" s="232"/>
      <c r="J4847" s="224"/>
      <c r="K4847" s="224"/>
      <c r="L4847" s="224"/>
      <c r="M4847" s="233"/>
      <c r="N4847" s="224"/>
      <c r="P4847" s="224"/>
      <c r="Q4847" s="225"/>
      <c r="R4847" s="154"/>
      <c r="S4847" s="154"/>
      <c r="T4847" s="154"/>
      <c r="U4847" s="236"/>
      <c r="V4847" s="225"/>
      <c r="W4847" s="246"/>
      <c r="X4847" s="230"/>
      <c r="Y4847" s="257"/>
      <c r="Z4847" s="249"/>
      <c r="AA4847" s="249"/>
      <c r="AB4847" s="230"/>
      <c r="AC4847" s="230"/>
      <c r="AD4847" s="230"/>
      <c r="AE4847" s="251"/>
      <c r="AF4847" s="246"/>
      <c r="AG4847" s="236"/>
      <c r="AH4847" s="253"/>
      <c r="AI4847" s="230"/>
      <c r="AJ4847" s="230"/>
      <c r="AK4847" s="230"/>
      <c r="AL4847" s="230"/>
      <c r="AM4847" s="230"/>
      <c r="AN4847" s="230"/>
      <c r="AO4847" s="230"/>
      <c r="AP4847" s="230"/>
      <c r="AQ4847" s="230"/>
      <c r="AR4847" s="249"/>
      <c r="AS4847" s="230"/>
      <c r="AT4847" s="230"/>
      <c r="AU4847" s="230"/>
      <c r="AV4847" s="230"/>
      <c r="AW4847" s="230"/>
      <c r="AX4847" s="230"/>
      <c r="AY4847" s="230"/>
      <c r="AZ4847" s="230"/>
      <c r="BA4847" s="230"/>
      <c r="BB4847" s="230"/>
      <c r="BC4847" s="230"/>
      <c r="BD4847" s="230"/>
      <c r="BE4847" s="230"/>
      <c r="BF4847" s="230"/>
      <c r="BG4847" s="230"/>
      <c r="BH4847" s="230"/>
      <c r="BI4847" s="230"/>
      <c r="BJ4847" s="230"/>
      <c r="BK4847" s="230"/>
      <c r="BL4847" s="230"/>
      <c r="BM4847" s="230"/>
      <c r="BN4847" s="230"/>
      <c r="BO4847" s="230"/>
      <c r="BP4847" s="230"/>
      <c r="BQ4847" s="230"/>
      <c r="BR4847" s="230"/>
      <c r="BS4847" s="230"/>
      <c r="BT4847" s="230"/>
      <c r="BU4847" s="230"/>
      <c r="BV4847" s="230"/>
      <c r="BW4847" s="230"/>
      <c r="BX4847" s="230"/>
      <c r="BY4847" s="230"/>
      <c r="BZ4847" s="230"/>
      <c r="CA4847" s="230"/>
      <c r="CB4847" s="230"/>
      <c r="CC4847" s="230"/>
      <c r="CD4847" s="230"/>
      <c r="CE4847" s="230"/>
      <c r="CF4847" s="230"/>
      <c r="CG4847" s="230"/>
      <c r="CH4847" s="230"/>
      <c r="CI4847" s="230"/>
      <c r="CJ4847" s="230"/>
    </row>
    <row r="4848" spans="1:88" ht="14.25" customHeight="1">
      <c r="A4848" s="413"/>
      <c r="B4848" s="230"/>
      <c r="C4848" s="231"/>
      <c r="D4848" s="224"/>
      <c r="E4848" s="224"/>
      <c r="F4848" s="224"/>
      <c r="G4848" s="224"/>
      <c r="H4848" s="224"/>
      <c r="I4848" s="232"/>
      <c r="J4848" s="224"/>
      <c r="K4848" s="224"/>
      <c r="L4848" s="224"/>
      <c r="M4848" s="233"/>
      <c r="N4848" s="224"/>
      <c r="P4848" s="224"/>
      <c r="Q4848" s="225"/>
      <c r="R4848" s="154"/>
      <c r="S4848" s="154"/>
      <c r="T4848" s="154"/>
      <c r="U4848" s="236"/>
      <c r="V4848" s="225"/>
      <c r="W4848" s="246"/>
      <c r="X4848" s="230"/>
      <c r="Y4848" s="257"/>
      <c r="Z4848" s="249"/>
      <c r="AA4848" s="249"/>
      <c r="AB4848" s="230"/>
      <c r="AC4848" s="230"/>
      <c r="AD4848" s="230"/>
      <c r="AE4848" s="251"/>
      <c r="AF4848" s="246"/>
      <c r="AG4848" s="236"/>
      <c r="AH4848" s="253"/>
      <c r="AI4848" s="230"/>
      <c r="AJ4848" s="230"/>
      <c r="AK4848" s="230"/>
      <c r="AL4848" s="230"/>
      <c r="AM4848" s="230"/>
      <c r="AN4848" s="230"/>
      <c r="AO4848" s="230"/>
      <c r="AP4848" s="230"/>
      <c r="AQ4848" s="230"/>
      <c r="AR4848" s="249"/>
      <c r="AS4848" s="230"/>
      <c r="AT4848" s="230"/>
      <c r="AU4848" s="230"/>
      <c r="AV4848" s="230"/>
      <c r="AW4848" s="230"/>
      <c r="AX4848" s="230"/>
      <c r="AY4848" s="230"/>
      <c r="AZ4848" s="230"/>
      <c r="BA4848" s="230"/>
      <c r="BB4848" s="230"/>
      <c r="BC4848" s="230"/>
      <c r="BD4848" s="230"/>
      <c r="BE4848" s="230"/>
      <c r="BF4848" s="230"/>
      <c r="BG4848" s="230"/>
      <c r="BH4848" s="230"/>
      <c r="BI4848" s="230"/>
      <c r="BJ4848" s="230"/>
      <c r="BK4848" s="230"/>
      <c r="BL4848" s="230"/>
      <c r="BM4848" s="230"/>
      <c r="BN4848" s="230"/>
      <c r="BO4848" s="230"/>
      <c r="BP4848" s="230"/>
      <c r="BQ4848" s="230"/>
      <c r="BR4848" s="230"/>
      <c r="BS4848" s="230"/>
      <c r="BT4848" s="230"/>
      <c r="BU4848" s="230"/>
      <c r="BV4848" s="230"/>
      <c r="BW4848" s="230"/>
      <c r="BX4848" s="230"/>
      <c r="BY4848" s="230"/>
      <c r="BZ4848" s="230"/>
      <c r="CA4848" s="230"/>
      <c r="CB4848" s="230"/>
      <c r="CC4848" s="230"/>
      <c r="CD4848" s="230"/>
      <c r="CE4848" s="230"/>
      <c r="CF4848" s="230"/>
      <c r="CG4848" s="230"/>
      <c r="CH4848" s="230"/>
      <c r="CI4848" s="230"/>
      <c r="CJ4848" s="230"/>
    </row>
    <row r="4849" spans="1:88" ht="14.25" customHeight="1">
      <c r="A4849" s="413"/>
      <c r="B4849" s="230"/>
      <c r="C4849" s="231"/>
      <c r="D4849" s="224"/>
      <c r="E4849" s="224"/>
      <c r="F4849" s="224"/>
      <c r="G4849" s="224"/>
      <c r="H4849" s="224"/>
      <c r="I4849" s="232"/>
      <c r="J4849" s="224"/>
      <c r="K4849" s="224"/>
      <c r="L4849" s="224"/>
      <c r="M4849" s="233"/>
      <c r="N4849" s="224"/>
      <c r="P4849" s="224"/>
      <c r="Q4849" s="225"/>
      <c r="R4849" s="154"/>
      <c r="S4849" s="154"/>
      <c r="T4849" s="154"/>
      <c r="U4849" s="236"/>
      <c r="V4849" s="225"/>
      <c r="W4849" s="246"/>
      <c r="X4849" s="230"/>
      <c r="Y4849" s="257"/>
      <c r="Z4849" s="249"/>
      <c r="AA4849" s="249"/>
      <c r="AB4849" s="230"/>
      <c r="AC4849" s="230"/>
      <c r="AD4849" s="230"/>
      <c r="AE4849" s="251"/>
      <c r="AF4849" s="246"/>
      <c r="AG4849" s="236"/>
      <c r="AH4849" s="253"/>
      <c r="AI4849" s="230"/>
      <c r="AJ4849" s="230"/>
      <c r="AK4849" s="230"/>
      <c r="AL4849" s="230"/>
      <c r="AM4849" s="230"/>
      <c r="AN4849" s="230"/>
      <c r="AO4849" s="230"/>
      <c r="AP4849" s="230"/>
      <c r="AQ4849" s="230"/>
      <c r="AR4849" s="249"/>
      <c r="AS4849" s="230"/>
      <c r="AT4849" s="230"/>
      <c r="AU4849" s="230"/>
      <c r="AV4849" s="230"/>
      <c r="AW4849" s="230"/>
      <c r="AX4849" s="230"/>
      <c r="AY4849" s="230"/>
      <c r="AZ4849" s="230"/>
      <c r="BA4849" s="230"/>
      <c r="BB4849" s="230"/>
      <c r="BC4849" s="230"/>
      <c r="BD4849" s="230"/>
      <c r="BE4849" s="230"/>
      <c r="BF4849" s="230"/>
      <c r="BG4849" s="230"/>
      <c r="BH4849" s="230"/>
      <c r="BI4849" s="230"/>
      <c r="BJ4849" s="230"/>
      <c r="BK4849" s="230"/>
      <c r="BL4849" s="230"/>
      <c r="BM4849" s="230"/>
      <c r="BN4849" s="230"/>
      <c r="BO4849" s="230"/>
      <c r="BP4849" s="230"/>
      <c r="BQ4849" s="230"/>
      <c r="BR4849" s="230"/>
      <c r="BS4849" s="230"/>
      <c r="BT4849" s="230"/>
      <c r="BU4849" s="230"/>
      <c r="BV4849" s="230"/>
      <c r="BW4849" s="230"/>
      <c r="BX4849" s="230"/>
      <c r="BY4849" s="230"/>
      <c r="BZ4849" s="230"/>
      <c r="CA4849" s="230"/>
      <c r="CB4849" s="230"/>
      <c r="CC4849" s="230"/>
      <c r="CD4849" s="230"/>
      <c r="CE4849" s="230"/>
      <c r="CF4849" s="230"/>
      <c r="CG4849" s="230"/>
      <c r="CH4849" s="230"/>
      <c r="CI4849" s="230"/>
      <c r="CJ4849" s="230"/>
    </row>
    <row r="4850" spans="1:88" ht="14.25" customHeight="1">
      <c r="A4850" s="413"/>
      <c r="B4850" s="230"/>
      <c r="C4850" s="231"/>
      <c r="D4850" s="224"/>
      <c r="E4850" s="224"/>
      <c r="F4850" s="224"/>
      <c r="G4850" s="224"/>
      <c r="H4850" s="224"/>
      <c r="I4850" s="232"/>
      <c r="J4850" s="224"/>
      <c r="K4850" s="224"/>
      <c r="L4850" s="224"/>
      <c r="M4850" s="233"/>
      <c r="N4850" s="224"/>
      <c r="P4850" s="224"/>
      <c r="Q4850" s="225"/>
      <c r="R4850" s="154"/>
      <c r="S4850" s="154"/>
      <c r="T4850" s="154"/>
      <c r="U4850" s="236"/>
      <c r="V4850" s="225"/>
      <c r="W4850" s="246"/>
      <c r="X4850" s="230"/>
      <c r="Y4850" s="257"/>
      <c r="Z4850" s="249"/>
      <c r="AA4850" s="249"/>
      <c r="AB4850" s="230"/>
      <c r="AC4850" s="230"/>
      <c r="AD4850" s="230"/>
      <c r="AE4850" s="251"/>
      <c r="AF4850" s="246"/>
      <c r="AG4850" s="236"/>
      <c r="AH4850" s="253"/>
      <c r="AI4850" s="230"/>
      <c r="AJ4850" s="230"/>
      <c r="AK4850" s="230"/>
      <c r="AL4850" s="230"/>
      <c r="AM4850" s="230"/>
      <c r="AN4850" s="230"/>
      <c r="AO4850" s="230"/>
      <c r="AP4850" s="230"/>
      <c r="AQ4850" s="230"/>
      <c r="AR4850" s="249"/>
      <c r="AS4850" s="230"/>
      <c r="AT4850" s="230"/>
      <c r="AU4850" s="230"/>
      <c r="AV4850" s="230"/>
      <c r="AW4850" s="230"/>
      <c r="AX4850" s="230"/>
      <c r="AY4850" s="230"/>
      <c r="AZ4850" s="230"/>
      <c r="BA4850" s="230"/>
      <c r="BB4850" s="230"/>
      <c r="BC4850" s="230"/>
      <c r="BD4850" s="230"/>
      <c r="BE4850" s="230"/>
      <c r="BF4850" s="230"/>
      <c r="BG4850" s="230"/>
      <c r="BH4850" s="230"/>
      <c r="BI4850" s="230"/>
      <c r="BJ4850" s="230"/>
      <c r="BK4850" s="230"/>
      <c r="BL4850" s="230"/>
      <c r="BM4850" s="230"/>
      <c r="BN4850" s="230"/>
      <c r="BO4850" s="230"/>
      <c r="BP4850" s="230"/>
      <c r="BQ4850" s="230"/>
      <c r="BR4850" s="230"/>
      <c r="BS4850" s="230"/>
      <c r="BT4850" s="230"/>
      <c r="BU4850" s="230"/>
      <c r="BV4850" s="230"/>
      <c r="BW4850" s="230"/>
      <c r="BX4850" s="230"/>
      <c r="BY4850" s="230"/>
      <c r="BZ4850" s="230"/>
      <c r="CA4850" s="230"/>
      <c r="CB4850" s="230"/>
      <c r="CC4850" s="230"/>
      <c r="CD4850" s="230"/>
      <c r="CE4850" s="230"/>
      <c r="CF4850" s="230"/>
      <c r="CG4850" s="230"/>
      <c r="CH4850" s="230"/>
      <c r="CI4850" s="230"/>
      <c r="CJ4850" s="230"/>
    </row>
    <row r="4851" spans="1:88" ht="14.25" customHeight="1">
      <c r="A4851" s="413"/>
      <c r="B4851" s="230"/>
      <c r="C4851" s="231"/>
      <c r="D4851" s="224"/>
      <c r="E4851" s="224"/>
      <c r="F4851" s="224"/>
      <c r="G4851" s="224"/>
      <c r="H4851" s="224"/>
      <c r="I4851" s="232"/>
      <c r="J4851" s="224"/>
      <c r="K4851" s="224"/>
      <c r="L4851" s="224"/>
      <c r="M4851" s="233"/>
      <c r="N4851" s="224"/>
      <c r="P4851" s="224"/>
      <c r="Q4851" s="225"/>
      <c r="R4851" s="154"/>
      <c r="S4851" s="154"/>
      <c r="T4851" s="154"/>
      <c r="U4851" s="236"/>
      <c r="V4851" s="225"/>
      <c r="W4851" s="246"/>
      <c r="X4851" s="230"/>
      <c r="Y4851" s="257"/>
      <c r="Z4851" s="249"/>
      <c r="AA4851" s="249"/>
      <c r="AB4851" s="230"/>
      <c r="AC4851" s="230"/>
      <c r="AD4851" s="230"/>
      <c r="AE4851" s="251"/>
      <c r="AF4851" s="246"/>
      <c r="AG4851" s="236"/>
      <c r="AH4851" s="253"/>
      <c r="AI4851" s="230"/>
      <c r="AJ4851" s="230"/>
      <c r="AK4851" s="230"/>
      <c r="AL4851" s="230"/>
      <c r="AM4851" s="230"/>
      <c r="AN4851" s="230"/>
      <c r="AO4851" s="230"/>
      <c r="AP4851" s="230"/>
      <c r="AQ4851" s="230"/>
      <c r="AR4851" s="249"/>
      <c r="AS4851" s="230"/>
      <c r="AT4851" s="230"/>
      <c r="AU4851" s="230"/>
      <c r="AV4851" s="230"/>
      <c r="AW4851" s="230"/>
      <c r="AX4851" s="230"/>
      <c r="AY4851" s="230"/>
      <c r="AZ4851" s="230"/>
      <c r="BA4851" s="230"/>
      <c r="BB4851" s="230"/>
      <c r="BC4851" s="230"/>
      <c r="BD4851" s="230"/>
      <c r="BE4851" s="230"/>
      <c r="BF4851" s="230"/>
      <c r="BG4851" s="230"/>
      <c r="BH4851" s="230"/>
      <c r="BI4851" s="230"/>
      <c r="BJ4851" s="230"/>
      <c r="BK4851" s="230"/>
      <c r="BL4851" s="230"/>
      <c r="BM4851" s="230"/>
      <c r="BN4851" s="230"/>
      <c r="BO4851" s="230"/>
      <c r="BP4851" s="230"/>
      <c r="BQ4851" s="230"/>
      <c r="BR4851" s="230"/>
      <c r="BS4851" s="230"/>
      <c r="BT4851" s="230"/>
      <c r="BU4851" s="230"/>
      <c r="BV4851" s="230"/>
      <c r="BW4851" s="230"/>
      <c r="BX4851" s="230"/>
      <c r="BY4851" s="230"/>
      <c r="BZ4851" s="230"/>
      <c r="CA4851" s="230"/>
      <c r="CB4851" s="230"/>
      <c r="CC4851" s="230"/>
      <c r="CD4851" s="230"/>
      <c r="CE4851" s="230"/>
      <c r="CF4851" s="230"/>
      <c r="CG4851" s="230"/>
      <c r="CH4851" s="230"/>
      <c r="CI4851" s="230"/>
      <c r="CJ4851" s="230"/>
    </row>
    <row r="4852" spans="1:88" ht="14.25" customHeight="1">
      <c r="A4852" s="413"/>
      <c r="B4852" s="230"/>
      <c r="C4852" s="231"/>
      <c r="D4852" s="224"/>
      <c r="E4852" s="224"/>
      <c r="F4852" s="224"/>
      <c r="G4852" s="224"/>
      <c r="H4852" s="224"/>
      <c r="I4852" s="232"/>
      <c r="J4852" s="224"/>
      <c r="K4852" s="224"/>
      <c r="L4852" s="224"/>
      <c r="M4852" s="233"/>
      <c r="N4852" s="224"/>
      <c r="P4852" s="224"/>
      <c r="Q4852" s="225"/>
      <c r="R4852" s="154"/>
      <c r="S4852" s="154"/>
      <c r="T4852" s="154"/>
      <c r="U4852" s="236"/>
      <c r="V4852" s="225"/>
      <c r="W4852" s="246"/>
      <c r="X4852" s="230"/>
      <c r="Y4852" s="257"/>
      <c r="Z4852" s="249"/>
      <c r="AA4852" s="249"/>
      <c r="AB4852" s="230"/>
      <c r="AC4852" s="230"/>
      <c r="AD4852" s="230"/>
      <c r="AE4852" s="251"/>
      <c r="AF4852" s="246"/>
      <c r="AG4852" s="236"/>
      <c r="AH4852" s="253"/>
      <c r="AI4852" s="230"/>
      <c r="AJ4852" s="230"/>
      <c r="AK4852" s="230"/>
      <c r="AL4852" s="230"/>
      <c r="AM4852" s="230"/>
      <c r="AN4852" s="230"/>
      <c r="AO4852" s="230"/>
      <c r="AP4852" s="230"/>
      <c r="AQ4852" s="230"/>
      <c r="AR4852" s="249"/>
      <c r="AS4852" s="230"/>
      <c r="AT4852" s="230"/>
      <c r="AU4852" s="230"/>
      <c r="AV4852" s="230"/>
      <c r="AW4852" s="230"/>
      <c r="AX4852" s="230"/>
      <c r="AY4852" s="230"/>
      <c r="AZ4852" s="230"/>
      <c r="BA4852" s="230"/>
      <c r="BB4852" s="230"/>
      <c r="BC4852" s="230"/>
      <c r="BD4852" s="230"/>
      <c r="BE4852" s="230"/>
      <c r="BF4852" s="230"/>
      <c r="BG4852" s="230"/>
      <c r="BH4852" s="230"/>
      <c r="BI4852" s="230"/>
      <c r="BJ4852" s="230"/>
      <c r="BK4852" s="230"/>
      <c r="BL4852" s="230"/>
      <c r="BM4852" s="230"/>
      <c r="BN4852" s="230"/>
      <c r="BO4852" s="230"/>
      <c r="BP4852" s="230"/>
      <c r="BQ4852" s="230"/>
      <c r="BR4852" s="230"/>
      <c r="BS4852" s="230"/>
      <c r="BT4852" s="230"/>
      <c r="BU4852" s="230"/>
      <c r="BV4852" s="230"/>
      <c r="BW4852" s="230"/>
      <c r="BX4852" s="230"/>
      <c r="BY4852" s="230"/>
      <c r="BZ4852" s="230"/>
      <c r="CA4852" s="230"/>
      <c r="CB4852" s="230"/>
      <c r="CC4852" s="230"/>
      <c r="CD4852" s="230"/>
      <c r="CE4852" s="230"/>
      <c r="CF4852" s="230"/>
      <c r="CG4852" s="230"/>
      <c r="CH4852" s="230"/>
      <c r="CI4852" s="230"/>
      <c r="CJ4852" s="230"/>
    </row>
    <row r="4853" spans="1:88" ht="14.25" customHeight="1">
      <c r="A4853" s="413"/>
      <c r="B4853" s="230"/>
      <c r="C4853" s="231"/>
      <c r="D4853" s="224"/>
      <c r="E4853" s="224"/>
      <c r="F4853" s="224"/>
      <c r="G4853" s="224"/>
      <c r="H4853" s="224"/>
      <c r="I4853" s="232"/>
      <c r="J4853" s="224"/>
      <c r="K4853" s="224"/>
      <c r="L4853" s="224"/>
      <c r="M4853" s="233"/>
      <c r="N4853" s="224"/>
      <c r="P4853" s="224"/>
      <c r="Q4853" s="225"/>
      <c r="R4853" s="154"/>
      <c r="S4853" s="154"/>
      <c r="T4853" s="154"/>
      <c r="U4853" s="236"/>
      <c r="V4853" s="225"/>
      <c r="W4853" s="246"/>
      <c r="X4853" s="230"/>
      <c r="Y4853" s="257"/>
      <c r="Z4853" s="249"/>
      <c r="AA4853" s="249"/>
      <c r="AB4853" s="230"/>
      <c r="AC4853" s="230"/>
      <c r="AD4853" s="230"/>
      <c r="AE4853" s="251"/>
      <c r="AF4853" s="246"/>
      <c r="AG4853" s="236"/>
      <c r="AH4853" s="253"/>
      <c r="AI4853" s="230"/>
      <c r="AJ4853" s="230"/>
      <c r="AK4853" s="230"/>
      <c r="AL4853" s="230"/>
      <c r="AM4853" s="230"/>
      <c r="AN4853" s="230"/>
      <c r="AO4853" s="230"/>
      <c r="AP4853" s="230"/>
      <c r="AQ4853" s="230"/>
      <c r="AR4853" s="249"/>
      <c r="AS4853" s="230"/>
      <c r="AT4853" s="230"/>
      <c r="AU4853" s="230"/>
      <c r="AV4853" s="230"/>
      <c r="AW4853" s="230"/>
      <c r="AX4853" s="230"/>
      <c r="AY4853" s="230"/>
      <c r="AZ4853" s="230"/>
      <c r="BA4853" s="230"/>
      <c r="BB4853" s="230"/>
      <c r="BC4853" s="230"/>
      <c r="BD4853" s="230"/>
      <c r="BE4853" s="230"/>
      <c r="BF4853" s="230"/>
      <c r="BG4853" s="230"/>
      <c r="BH4853" s="230"/>
      <c r="BI4853" s="230"/>
      <c r="BJ4853" s="230"/>
      <c r="BK4853" s="230"/>
      <c r="BL4853" s="230"/>
      <c r="BM4853" s="230"/>
      <c r="BN4853" s="230"/>
      <c r="BO4853" s="230"/>
      <c r="BP4853" s="230"/>
      <c r="BQ4853" s="230"/>
      <c r="BR4853" s="230"/>
      <c r="BS4853" s="230"/>
      <c r="BT4853" s="230"/>
      <c r="BU4853" s="230"/>
      <c r="BV4853" s="230"/>
      <c r="BW4853" s="230"/>
      <c r="BX4853" s="230"/>
      <c r="BY4853" s="230"/>
      <c r="BZ4853" s="230"/>
      <c r="CA4853" s="230"/>
      <c r="CB4853" s="230"/>
      <c r="CC4853" s="230"/>
      <c r="CD4853" s="230"/>
      <c r="CE4853" s="230"/>
      <c r="CF4853" s="230"/>
      <c r="CG4853" s="230"/>
      <c r="CH4853" s="230"/>
      <c r="CI4853" s="230"/>
      <c r="CJ4853" s="230"/>
    </row>
    <row r="4854" spans="1:88" ht="14.25" customHeight="1">
      <c r="A4854" s="413"/>
      <c r="B4854" s="230"/>
      <c r="C4854" s="231"/>
      <c r="D4854" s="224"/>
      <c r="E4854" s="224"/>
      <c r="F4854" s="224"/>
      <c r="G4854" s="224"/>
      <c r="H4854" s="224"/>
      <c r="I4854" s="232"/>
      <c r="J4854" s="224"/>
      <c r="K4854" s="224"/>
      <c r="L4854" s="224"/>
      <c r="M4854" s="233"/>
      <c r="N4854" s="224"/>
      <c r="P4854" s="224"/>
      <c r="Q4854" s="225"/>
      <c r="R4854" s="154"/>
      <c r="S4854" s="154"/>
      <c r="T4854" s="154"/>
      <c r="U4854" s="236"/>
      <c r="V4854" s="225"/>
      <c r="W4854" s="246"/>
      <c r="X4854" s="230"/>
      <c r="Y4854" s="257"/>
      <c r="Z4854" s="249"/>
      <c r="AA4854" s="249"/>
      <c r="AB4854" s="230"/>
      <c r="AC4854" s="230"/>
      <c r="AD4854" s="230"/>
      <c r="AE4854" s="251"/>
      <c r="AF4854" s="246"/>
      <c r="AG4854" s="236"/>
      <c r="AH4854" s="253"/>
      <c r="AI4854" s="230"/>
      <c r="AJ4854" s="230"/>
      <c r="AK4854" s="230"/>
      <c r="AL4854" s="230"/>
      <c r="AM4854" s="230"/>
      <c r="AN4854" s="230"/>
      <c r="AO4854" s="230"/>
      <c r="AP4854" s="230"/>
      <c r="AQ4854" s="230"/>
      <c r="AR4854" s="249"/>
      <c r="AS4854" s="230"/>
      <c r="AT4854" s="230"/>
      <c r="AU4854" s="230"/>
      <c r="AV4854" s="230"/>
      <c r="AW4854" s="230"/>
      <c r="AX4854" s="230"/>
      <c r="AY4854" s="230"/>
      <c r="AZ4854" s="230"/>
      <c r="BA4854" s="230"/>
      <c r="BB4854" s="230"/>
      <c r="BC4854" s="230"/>
      <c r="BD4854" s="230"/>
      <c r="BE4854" s="230"/>
      <c r="BF4854" s="230"/>
      <c r="BG4854" s="230"/>
      <c r="BH4854" s="230"/>
      <c r="BI4854" s="230"/>
      <c r="BJ4854" s="230"/>
      <c r="BK4854" s="230"/>
      <c r="BL4854" s="230"/>
      <c r="BM4854" s="230"/>
      <c r="BN4854" s="230"/>
      <c r="BO4854" s="230"/>
      <c r="BP4854" s="230"/>
      <c r="BQ4854" s="230"/>
      <c r="BR4854" s="230"/>
      <c r="BS4854" s="230"/>
      <c r="BT4854" s="230"/>
      <c r="BU4854" s="230"/>
      <c r="BV4854" s="230"/>
      <c r="BW4854" s="230"/>
      <c r="BX4854" s="230"/>
      <c r="BY4854" s="230"/>
      <c r="BZ4854" s="230"/>
      <c r="CA4854" s="230"/>
      <c r="CB4854" s="230"/>
      <c r="CC4854" s="230"/>
      <c r="CD4854" s="230"/>
      <c r="CE4854" s="230"/>
      <c r="CF4854" s="230"/>
      <c r="CG4854" s="230"/>
      <c r="CH4854" s="230"/>
      <c r="CI4854" s="230"/>
      <c r="CJ4854" s="230"/>
    </row>
    <row r="4855" spans="1:88" ht="14.25" customHeight="1">
      <c r="A4855" s="413"/>
      <c r="B4855" s="230"/>
      <c r="C4855" s="231"/>
      <c r="D4855" s="224"/>
      <c r="E4855" s="224"/>
      <c r="F4855" s="224"/>
      <c r="G4855" s="224"/>
      <c r="H4855" s="224"/>
      <c r="I4855" s="232"/>
      <c r="J4855" s="224"/>
      <c r="K4855" s="224"/>
      <c r="L4855" s="224"/>
      <c r="M4855" s="233"/>
      <c r="N4855" s="224"/>
      <c r="P4855" s="224"/>
      <c r="Q4855" s="225"/>
      <c r="R4855" s="154"/>
      <c r="S4855" s="154"/>
      <c r="T4855" s="154"/>
      <c r="U4855" s="236"/>
      <c r="V4855" s="225"/>
      <c r="W4855" s="246"/>
      <c r="X4855" s="230"/>
      <c r="Y4855" s="257"/>
      <c r="Z4855" s="249"/>
      <c r="AA4855" s="249"/>
      <c r="AB4855" s="230"/>
      <c r="AC4855" s="230"/>
      <c r="AD4855" s="230"/>
      <c r="AE4855" s="251"/>
      <c r="AF4855" s="246"/>
      <c r="AG4855" s="236"/>
      <c r="AH4855" s="253"/>
      <c r="AI4855" s="230"/>
      <c r="AJ4855" s="230"/>
      <c r="AK4855" s="230"/>
      <c r="AL4855" s="230"/>
      <c r="AM4855" s="230"/>
      <c r="AN4855" s="230"/>
      <c r="AO4855" s="230"/>
      <c r="AP4855" s="230"/>
      <c r="AQ4855" s="230"/>
      <c r="AR4855" s="249"/>
      <c r="AS4855" s="230"/>
      <c r="AT4855" s="230"/>
      <c r="AU4855" s="230"/>
      <c r="AV4855" s="230"/>
      <c r="AW4855" s="230"/>
      <c r="AX4855" s="230"/>
      <c r="AY4855" s="230"/>
      <c r="AZ4855" s="230"/>
      <c r="BA4855" s="230"/>
      <c r="BB4855" s="230"/>
      <c r="BC4855" s="230"/>
      <c r="BD4855" s="230"/>
      <c r="BE4855" s="230"/>
      <c r="BF4855" s="230"/>
      <c r="BG4855" s="230"/>
      <c r="BH4855" s="230"/>
      <c r="BI4855" s="230"/>
      <c r="BJ4855" s="230"/>
      <c r="BK4855" s="230"/>
      <c r="BL4855" s="230"/>
      <c r="BM4855" s="230"/>
      <c r="BN4855" s="230"/>
      <c r="BO4855" s="230"/>
      <c r="BP4855" s="230"/>
      <c r="BQ4855" s="230"/>
      <c r="BR4855" s="230"/>
      <c r="BS4855" s="230"/>
      <c r="BT4855" s="230"/>
      <c r="BU4855" s="230"/>
      <c r="BV4855" s="230"/>
      <c r="BW4855" s="230"/>
      <c r="BX4855" s="230"/>
      <c r="BY4855" s="230"/>
      <c r="BZ4855" s="230"/>
      <c r="CA4855" s="230"/>
      <c r="CB4855" s="230"/>
      <c r="CC4855" s="230"/>
      <c r="CD4855" s="230"/>
      <c r="CE4855" s="230"/>
      <c r="CF4855" s="230"/>
      <c r="CG4855" s="230"/>
      <c r="CH4855" s="230"/>
      <c r="CI4855" s="230"/>
      <c r="CJ4855" s="230"/>
    </row>
    <row r="4856" spans="1:88" ht="14.25" customHeight="1">
      <c r="A4856" s="413"/>
      <c r="B4856" s="230"/>
      <c r="C4856" s="231"/>
      <c r="D4856" s="224"/>
      <c r="E4856" s="224"/>
      <c r="F4856" s="224"/>
      <c r="G4856" s="224"/>
      <c r="H4856" s="224"/>
      <c r="I4856" s="232"/>
      <c r="J4856" s="224"/>
      <c r="K4856" s="224"/>
      <c r="L4856" s="224"/>
      <c r="M4856" s="233"/>
      <c r="N4856" s="224"/>
      <c r="P4856" s="224"/>
      <c r="Q4856" s="225"/>
      <c r="R4856" s="154"/>
      <c r="S4856" s="154"/>
      <c r="T4856" s="154"/>
      <c r="U4856" s="236"/>
      <c r="V4856" s="225"/>
      <c r="W4856" s="246"/>
      <c r="X4856" s="230"/>
      <c r="Y4856" s="257"/>
      <c r="Z4856" s="249"/>
      <c r="AA4856" s="249"/>
      <c r="AB4856" s="230"/>
      <c r="AC4856" s="230"/>
      <c r="AD4856" s="230"/>
      <c r="AE4856" s="251"/>
      <c r="AF4856" s="246"/>
      <c r="AG4856" s="236"/>
      <c r="AH4856" s="253"/>
      <c r="AI4856" s="230"/>
      <c r="AJ4856" s="230"/>
      <c r="AK4856" s="230"/>
      <c r="AL4856" s="230"/>
      <c r="AM4856" s="230"/>
      <c r="AN4856" s="230"/>
      <c r="AO4856" s="230"/>
      <c r="AP4856" s="230"/>
      <c r="AQ4856" s="230"/>
      <c r="AR4856" s="249"/>
      <c r="AS4856" s="230"/>
      <c r="AT4856" s="230"/>
      <c r="AU4856" s="230"/>
      <c r="AV4856" s="230"/>
      <c r="AW4856" s="230"/>
      <c r="AX4856" s="230"/>
      <c r="AY4856" s="230"/>
      <c r="AZ4856" s="230"/>
      <c r="BA4856" s="230"/>
      <c r="BB4856" s="230"/>
      <c r="BC4856" s="230"/>
      <c r="BD4856" s="230"/>
      <c r="BE4856" s="230"/>
      <c r="BF4856" s="230"/>
      <c r="BG4856" s="230"/>
      <c r="BH4856" s="230"/>
      <c r="BI4856" s="230"/>
      <c r="BJ4856" s="230"/>
      <c r="BK4856" s="230"/>
      <c r="BL4856" s="230"/>
      <c r="BM4856" s="230"/>
      <c r="BN4856" s="230"/>
      <c r="BO4856" s="230"/>
      <c r="BP4856" s="230"/>
      <c r="BQ4856" s="230"/>
      <c r="BR4856" s="230"/>
      <c r="BS4856" s="230"/>
      <c r="BT4856" s="230"/>
      <c r="BU4856" s="230"/>
      <c r="BV4856" s="230"/>
      <c r="BW4856" s="230"/>
      <c r="BX4856" s="230"/>
      <c r="BY4856" s="230"/>
      <c r="BZ4856" s="230"/>
      <c r="CA4856" s="230"/>
      <c r="CB4856" s="230"/>
      <c r="CC4856" s="230"/>
      <c r="CD4856" s="230"/>
      <c r="CE4856" s="230"/>
      <c r="CF4856" s="230"/>
      <c r="CG4856" s="230"/>
      <c r="CH4856" s="230"/>
      <c r="CI4856" s="230"/>
      <c r="CJ4856" s="230"/>
    </row>
    <row r="4857" spans="1:88" ht="14.25" customHeight="1">
      <c r="A4857" s="413"/>
      <c r="B4857" s="230"/>
      <c r="C4857" s="231"/>
      <c r="D4857" s="224"/>
      <c r="E4857" s="224"/>
      <c r="F4857" s="224"/>
      <c r="G4857" s="224"/>
      <c r="H4857" s="224"/>
      <c r="I4857" s="232"/>
      <c r="J4857" s="224"/>
      <c r="K4857" s="224"/>
      <c r="L4857" s="224"/>
      <c r="M4857" s="233"/>
      <c r="N4857" s="224"/>
      <c r="P4857" s="224"/>
      <c r="Q4857" s="225"/>
      <c r="R4857" s="154"/>
      <c r="S4857" s="154"/>
      <c r="T4857" s="154"/>
      <c r="U4857" s="236"/>
      <c r="V4857" s="225"/>
      <c r="W4857" s="246"/>
      <c r="X4857" s="230"/>
      <c r="Y4857" s="257"/>
      <c r="Z4857" s="249"/>
      <c r="AA4857" s="249"/>
      <c r="AB4857" s="230"/>
      <c r="AC4857" s="230"/>
      <c r="AD4857" s="230"/>
      <c r="AE4857" s="251"/>
      <c r="AF4857" s="246"/>
      <c r="AG4857" s="236"/>
      <c r="AH4857" s="253"/>
      <c r="AI4857" s="230"/>
      <c r="AJ4857" s="230"/>
      <c r="AK4857" s="230"/>
      <c r="AL4857" s="230"/>
      <c r="AM4857" s="230"/>
      <c r="AN4857" s="230"/>
      <c r="AO4857" s="230"/>
      <c r="AP4857" s="230"/>
      <c r="AQ4857" s="230"/>
      <c r="AR4857" s="249"/>
      <c r="AS4857" s="230"/>
      <c r="AT4857" s="230"/>
      <c r="AU4857" s="230"/>
      <c r="AV4857" s="230"/>
      <c r="AW4857" s="230"/>
      <c r="AX4857" s="230"/>
      <c r="AY4857" s="230"/>
      <c r="AZ4857" s="230"/>
      <c r="BA4857" s="230"/>
      <c r="BB4857" s="230"/>
      <c r="BC4857" s="230"/>
      <c r="BD4857" s="230"/>
      <c r="BE4857" s="230"/>
      <c r="BF4857" s="230"/>
      <c r="BG4857" s="230"/>
      <c r="BH4857" s="230"/>
      <c r="BI4857" s="230"/>
      <c r="BJ4857" s="230"/>
      <c r="BK4857" s="230"/>
      <c r="BL4857" s="230"/>
      <c r="BM4857" s="230"/>
      <c r="BN4857" s="230"/>
      <c r="BO4857" s="230"/>
      <c r="BP4857" s="230"/>
      <c r="BQ4857" s="230"/>
      <c r="BR4857" s="230"/>
      <c r="BS4857" s="230"/>
      <c r="BT4857" s="230"/>
      <c r="BU4857" s="230"/>
      <c r="BV4857" s="230"/>
      <c r="BW4857" s="230"/>
      <c r="BX4857" s="230"/>
      <c r="BY4857" s="230"/>
      <c r="BZ4857" s="230"/>
      <c r="CA4857" s="230"/>
      <c r="CB4857" s="230"/>
      <c r="CC4857" s="230"/>
      <c r="CD4857" s="230"/>
      <c r="CE4857" s="230"/>
      <c r="CF4857" s="230"/>
      <c r="CG4857" s="230"/>
      <c r="CH4857" s="230"/>
      <c r="CI4857" s="230"/>
      <c r="CJ4857" s="230"/>
    </row>
    <row r="4858" spans="1:88" ht="14.25" customHeight="1">
      <c r="A4858" s="413"/>
      <c r="B4858" s="230"/>
      <c r="C4858" s="231"/>
      <c r="D4858" s="224"/>
      <c r="E4858" s="224"/>
      <c r="F4858" s="224"/>
      <c r="G4858" s="224"/>
      <c r="H4858" s="224"/>
      <c r="I4858" s="232"/>
      <c r="J4858" s="224"/>
      <c r="K4858" s="224"/>
      <c r="L4858" s="224"/>
      <c r="M4858" s="233"/>
      <c r="N4858" s="224"/>
      <c r="P4858" s="224"/>
      <c r="Q4858" s="225"/>
      <c r="R4858" s="154"/>
      <c r="S4858" s="154"/>
      <c r="T4858" s="154"/>
      <c r="U4858" s="236"/>
      <c r="V4858" s="225"/>
      <c r="W4858" s="246"/>
      <c r="X4858" s="230"/>
      <c r="Y4858" s="257"/>
      <c r="Z4858" s="249"/>
      <c r="AA4858" s="249"/>
      <c r="AB4858" s="230"/>
      <c r="AC4858" s="230"/>
      <c r="AD4858" s="230"/>
      <c r="AE4858" s="251"/>
      <c r="AF4858" s="246"/>
      <c r="AG4858" s="236"/>
      <c r="AH4858" s="253"/>
      <c r="AI4858" s="230"/>
      <c r="AJ4858" s="230"/>
      <c r="AK4858" s="230"/>
      <c r="AL4858" s="230"/>
      <c r="AM4858" s="230"/>
      <c r="AN4858" s="230"/>
      <c r="AO4858" s="230"/>
      <c r="AP4858" s="230"/>
      <c r="AQ4858" s="230"/>
      <c r="AR4858" s="249"/>
      <c r="AS4858" s="230"/>
      <c r="AT4858" s="230"/>
      <c r="AU4858" s="230"/>
      <c r="AV4858" s="230"/>
      <c r="AW4858" s="230"/>
      <c r="AX4858" s="230"/>
      <c r="AY4858" s="230"/>
      <c r="AZ4858" s="230"/>
      <c r="BA4858" s="230"/>
      <c r="BB4858" s="230"/>
      <c r="BC4858" s="230"/>
      <c r="BD4858" s="230"/>
      <c r="BE4858" s="230"/>
      <c r="BF4858" s="230"/>
      <c r="BG4858" s="230"/>
      <c r="BH4858" s="230"/>
      <c r="BI4858" s="230"/>
      <c r="BJ4858" s="230"/>
      <c r="BK4858" s="230"/>
      <c r="BL4858" s="230"/>
      <c r="BM4858" s="230"/>
      <c r="BN4858" s="230"/>
      <c r="BO4858" s="230"/>
      <c r="BP4858" s="230"/>
      <c r="BQ4858" s="230"/>
      <c r="BR4858" s="230"/>
      <c r="BS4858" s="230"/>
      <c r="BT4858" s="230"/>
      <c r="BU4858" s="230"/>
      <c r="BV4858" s="230"/>
      <c r="BW4858" s="230"/>
      <c r="BX4858" s="230"/>
      <c r="BY4858" s="230"/>
      <c r="BZ4858" s="230"/>
      <c r="CA4858" s="230"/>
      <c r="CB4858" s="230"/>
      <c r="CC4858" s="230"/>
      <c r="CD4858" s="230"/>
      <c r="CE4858" s="230"/>
      <c r="CF4858" s="230"/>
      <c r="CG4858" s="230"/>
      <c r="CH4858" s="230"/>
      <c r="CI4858" s="230"/>
      <c r="CJ4858" s="230"/>
    </row>
    <row r="4859" spans="1:88" ht="14.25" customHeight="1">
      <c r="A4859" s="413"/>
      <c r="B4859" s="230"/>
      <c r="C4859" s="231"/>
      <c r="D4859" s="224"/>
      <c r="E4859" s="224"/>
      <c r="F4859" s="224"/>
      <c r="G4859" s="224"/>
      <c r="H4859" s="224"/>
      <c r="I4859" s="232"/>
      <c r="J4859" s="224"/>
      <c r="K4859" s="224"/>
      <c r="L4859" s="224"/>
      <c r="M4859" s="233"/>
      <c r="N4859" s="224"/>
      <c r="P4859" s="224"/>
      <c r="Q4859" s="225"/>
      <c r="R4859" s="154"/>
      <c r="S4859" s="154"/>
      <c r="T4859" s="154"/>
      <c r="U4859" s="236"/>
      <c r="V4859" s="225"/>
      <c r="W4859" s="246"/>
      <c r="X4859" s="230"/>
      <c r="Y4859" s="257"/>
      <c r="Z4859" s="249"/>
      <c r="AA4859" s="249"/>
      <c r="AB4859" s="230"/>
      <c r="AC4859" s="230"/>
      <c r="AD4859" s="230"/>
      <c r="AE4859" s="251"/>
      <c r="AF4859" s="246"/>
      <c r="AG4859" s="236"/>
      <c r="AH4859" s="253"/>
      <c r="AI4859" s="230"/>
      <c r="AJ4859" s="230"/>
      <c r="AK4859" s="230"/>
      <c r="AL4859" s="230"/>
      <c r="AM4859" s="230"/>
      <c r="AN4859" s="230"/>
      <c r="AO4859" s="230"/>
      <c r="AP4859" s="230"/>
      <c r="AQ4859" s="230"/>
      <c r="AR4859" s="249"/>
      <c r="AS4859" s="230"/>
      <c r="AT4859" s="230"/>
      <c r="AU4859" s="230"/>
      <c r="AV4859" s="230"/>
      <c r="AW4859" s="230"/>
      <c r="AX4859" s="230"/>
      <c r="AY4859" s="230"/>
      <c r="AZ4859" s="230"/>
      <c r="BA4859" s="230"/>
      <c r="BB4859" s="230"/>
      <c r="BC4859" s="230"/>
      <c r="BD4859" s="230"/>
      <c r="BE4859" s="230"/>
      <c r="BF4859" s="230"/>
      <c r="BG4859" s="230"/>
      <c r="BH4859" s="230"/>
      <c r="BI4859" s="230"/>
      <c r="BJ4859" s="230"/>
      <c r="BK4859" s="230"/>
      <c r="BL4859" s="230"/>
      <c r="BM4859" s="230"/>
      <c r="BN4859" s="230"/>
      <c r="BO4859" s="230"/>
      <c r="BP4859" s="230"/>
      <c r="BQ4859" s="230"/>
      <c r="BR4859" s="230"/>
      <c r="BS4859" s="230"/>
      <c r="BT4859" s="230"/>
      <c r="BU4859" s="230"/>
      <c r="BV4859" s="230"/>
      <c r="BW4859" s="230"/>
      <c r="BX4859" s="230"/>
      <c r="BY4859" s="230"/>
      <c r="BZ4859" s="230"/>
      <c r="CA4859" s="230"/>
      <c r="CB4859" s="230"/>
      <c r="CC4859" s="230"/>
      <c r="CD4859" s="230"/>
      <c r="CE4859" s="230"/>
      <c r="CF4859" s="230"/>
      <c r="CG4859" s="230"/>
      <c r="CH4859" s="230"/>
      <c r="CI4859" s="230"/>
      <c r="CJ4859" s="230"/>
    </row>
    <row r="4860" spans="1:88" ht="14.25" customHeight="1">
      <c r="A4860" s="413"/>
      <c r="B4860" s="230"/>
      <c r="C4860" s="231"/>
      <c r="D4860" s="224"/>
      <c r="E4860" s="224"/>
      <c r="F4860" s="224"/>
      <c r="G4860" s="224"/>
      <c r="H4860" s="224"/>
      <c r="I4860" s="232"/>
      <c r="J4860" s="224"/>
      <c r="K4860" s="224"/>
      <c r="L4860" s="224"/>
      <c r="M4860" s="233"/>
      <c r="N4860" s="224"/>
      <c r="P4860" s="224"/>
      <c r="Q4860" s="225"/>
      <c r="R4860" s="154"/>
      <c r="S4860" s="154"/>
      <c r="T4860" s="154"/>
      <c r="U4860" s="236"/>
      <c r="V4860" s="225"/>
      <c r="W4860" s="246"/>
      <c r="X4860" s="230"/>
      <c r="Y4860" s="257"/>
      <c r="Z4860" s="249"/>
      <c r="AA4860" s="249"/>
      <c r="AB4860" s="230"/>
      <c r="AC4860" s="230"/>
      <c r="AD4860" s="230"/>
      <c r="AE4860" s="251"/>
      <c r="AF4860" s="246"/>
      <c r="AG4860" s="236"/>
      <c r="AH4860" s="253"/>
      <c r="AI4860" s="230"/>
      <c r="AJ4860" s="230"/>
      <c r="AK4860" s="230"/>
      <c r="AL4860" s="230"/>
      <c r="AM4860" s="230"/>
      <c r="AN4860" s="230"/>
      <c r="AO4860" s="230"/>
      <c r="AP4860" s="230"/>
      <c r="AQ4860" s="230"/>
      <c r="AR4860" s="249"/>
      <c r="AS4860" s="230"/>
      <c r="AT4860" s="230"/>
      <c r="AU4860" s="230"/>
      <c r="AV4860" s="230"/>
      <c r="AW4860" s="230"/>
      <c r="AX4860" s="230"/>
      <c r="AY4860" s="230"/>
      <c r="AZ4860" s="230"/>
      <c r="BA4860" s="230"/>
      <c r="BB4860" s="230"/>
      <c r="BC4860" s="230"/>
      <c r="BD4860" s="230"/>
      <c r="BE4860" s="230"/>
      <c r="BF4860" s="230"/>
      <c r="BG4860" s="230"/>
      <c r="BH4860" s="230"/>
      <c r="BI4860" s="230"/>
      <c r="BJ4860" s="230"/>
      <c r="BK4860" s="230"/>
      <c r="BL4860" s="230"/>
      <c r="BM4860" s="230"/>
      <c r="BN4860" s="230"/>
      <c r="BO4860" s="230"/>
      <c r="BP4860" s="230"/>
      <c r="BQ4860" s="230"/>
      <c r="BR4860" s="230"/>
      <c r="BS4860" s="230"/>
      <c r="BT4860" s="230"/>
      <c r="BU4860" s="230"/>
      <c r="BV4860" s="230"/>
      <c r="BW4860" s="230"/>
      <c r="BX4860" s="230"/>
      <c r="BY4860" s="230"/>
      <c r="BZ4860" s="230"/>
      <c r="CA4860" s="230"/>
      <c r="CB4860" s="230"/>
      <c r="CC4860" s="230"/>
      <c r="CD4860" s="230"/>
      <c r="CE4860" s="230"/>
      <c r="CF4860" s="230"/>
      <c r="CG4860" s="230"/>
      <c r="CH4860" s="230"/>
      <c r="CI4860" s="230"/>
      <c r="CJ4860" s="230"/>
    </row>
    <row r="4861" spans="1:88" ht="14.25" customHeight="1">
      <c r="A4861" s="413"/>
      <c r="B4861" s="230"/>
      <c r="C4861" s="231"/>
      <c r="D4861" s="224"/>
      <c r="E4861" s="224"/>
      <c r="F4861" s="224"/>
      <c r="G4861" s="224"/>
      <c r="H4861" s="224"/>
      <c r="I4861" s="232"/>
      <c r="J4861" s="224"/>
      <c r="K4861" s="224"/>
      <c r="L4861" s="224"/>
      <c r="M4861" s="233"/>
      <c r="N4861" s="224"/>
      <c r="P4861" s="224"/>
      <c r="Q4861" s="225"/>
      <c r="R4861" s="154"/>
      <c r="S4861" s="154"/>
      <c r="T4861" s="154"/>
      <c r="U4861" s="236"/>
      <c r="V4861" s="225"/>
      <c r="W4861" s="246"/>
      <c r="X4861" s="230"/>
      <c r="Y4861" s="257"/>
      <c r="Z4861" s="249"/>
      <c r="AA4861" s="249"/>
      <c r="AB4861" s="230"/>
      <c r="AC4861" s="230"/>
      <c r="AD4861" s="230"/>
      <c r="AE4861" s="251"/>
      <c r="AF4861" s="246"/>
      <c r="AG4861" s="236"/>
      <c r="AH4861" s="253"/>
      <c r="AI4861" s="230"/>
      <c r="AJ4861" s="230"/>
      <c r="AK4861" s="230"/>
      <c r="AL4861" s="230"/>
      <c r="AM4861" s="230"/>
      <c r="AN4861" s="230"/>
      <c r="AO4861" s="230"/>
      <c r="AP4861" s="230"/>
      <c r="AQ4861" s="230"/>
      <c r="AR4861" s="249"/>
      <c r="AS4861" s="230"/>
      <c r="AT4861" s="230"/>
      <c r="AU4861" s="230"/>
      <c r="AV4861" s="230"/>
      <c r="AW4861" s="230"/>
      <c r="AX4861" s="230"/>
      <c r="AY4861" s="230"/>
      <c r="AZ4861" s="230"/>
      <c r="BA4861" s="230"/>
      <c r="BB4861" s="230"/>
      <c r="BC4861" s="230"/>
      <c r="BD4861" s="230"/>
      <c r="BE4861" s="230"/>
      <c r="BF4861" s="230"/>
      <c r="BG4861" s="230"/>
      <c r="BH4861" s="230"/>
      <c r="BI4861" s="230"/>
      <c r="BJ4861" s="230"/>
      <c r="BK4861" s="230"/>
      <c r="BL4861" s="230"/>
      <c r="BM4861" s="230"/>
      <c r="BN4861" s="230"/>
      <c r="BO4861" s="230"/>
      <c r="BP4861" s="230"/>
      <c r="BQ4861" s="230"/>
      <c r="BR4861" s="230"/>
      <c r="BS4861" s="230"/>
      <c r="BT4861" s="230"/>
      <c r="BU4861" s="230"/>
      <c r="BV4861" s="230"/>
      <c r="BW4861" s="230"/>
      <c r="BX4861" s="230"/>
      <c r="BY4861" s="230"/>
      <c r="BZ4861" s="230"/>
      <c r="CA4861" s="230"/>
      <c r="CB4861" s="230"/>
      <c r="CC4861" s="230"/>
      <c r="CD4861" s="230"/>
      <c r="CE4861" s="230"/>
      <c r="CF4861" s="230"/>
      <c r="CG4861" s="230"/>
      <c r="CH4861" s="230"/>
      <c r="CI4861" s="230"/>
      <c r="CJ4861" s="230"/>
    </row>
    <row r="4862" spans="1:88" ht="14.25" customHeight="1">
      <c r="A4862" s="413"/>
      <c r="B4862" s="230"/>
      <c r="C4862" s="231"/>
      <c r="D4862" s="224"/>
      <c r="E4862" s="224"/>
      <c r="F4862" s="224"/>
      <c r="G4862" s="224"/>
      <c r="H4862" s="224"/>
      <c r="I4862" s="232"/>
      <c r="J4862" s="224"/>
      <c r="K4862" s="224"/>
      <c r="L4862" s="224"/>
      <c r="M4862" s="233"/>
      <c r="N4862" s="224"/>
      <c r="P4862" s="224"/>
      <c r="Q4862" s="225"/>
      <c r="R4862" s="154"/>
      <c r="S4862" s="154"/>
      <c r="T4862" s="154"/>
      <c r="U4862" s="236"/>
      <c r="V4862" s="225"/>
      <c r="W4862" s="246"/>
      <c r="X4862" s="230"/>
      <c r="Y4862" s="257"/>
      <c r="Z4862" s="249"/>
      <c r="AA4862" s="249"/>
      <c r="AB4862" s="230"/>
      <c r="AC4862" s="230"/>
      <c r="AD4862" s="230"/>
      <c r="AE4862" s="251"/>
      <c r="AF4862" s="246"/>
      <c r="AG4862" s="236"/>
      <c r="AH4862" s="253"/>
      <c r="AI4862" s="230"/>
      <c r="AJ4862" s="230"/>
      <c r="AK4862" s="230"/>
      <c r="AL4862" s="230"/>
      <c r="AM4862" s="230"/>
      <c r="AN4862" s="230"/>
      <c r="AO4862" s="230"/>
      <c r="AP4862" s="230"/>
      <c r="AQ4862" s="230"/>
      <c r="AR4862" s="249"/>
      <c r="AS4862" s="230"/>
      <c r="AT4862" s="230"/>
      <c r="AU4862" s="230"/>
      <c r="AV4862" s="230"/>
      <c r="AW4862" s="230"/>
      <c r="AX4862" s="230"/>
      <c r="AY4862" s="230"/>
      <c r="AZ4862" s="230"/>
      <c r="BA4862" s="230"/>
      <c r="BB4862" s="230"/>
      <c r="BC4862" s="230"/>
      <c r="BD4862" s="230"/>
      <c r="BE4862" s="230"/>
      <c r="BF4862" s="230"/>
      <c r="BG4862" s="230"/>
      <c r="BH4862" s="230"/>
      <c r="BI4862" s="230"/>
      <c r="BJ4862" s="230"/>
      <c r="BK4862" s="230"/>
      <c r="BL4862" s="230"/>
      <c r="BM4862" s="230"/>
      <c r="BN4862" s="230"/>
      <c r="BO4862" s="230"/>
      <c r="BP4862" s="230"/>
      <c r="BQ4862" s="230"/>
      <c r="BR4862" s="230"/>
      <c r="BS4862" s="230"/>
      <c r="BT4862" s="230"/>
      <c r="BU4862" s="230"/>
      <c r="BV4862" s="230"/>
      <c r="BW4862" s="230"/>
      <c r="BX4862" s="230"/>
      <c r="BY4862" s="230"/>
      <c r="BZ4862" s="230"/>
      <c r="CA4862" s="230"/>
      <c r="CB4862" s="230"/>
      <c r="CC4862" s="230"/>
      <c r="CD4862" s="230"/>
      <c r="CE4862" s="230"/>
      <c r="CF4862" s="230"/>
      <c r="CG4862" s="230"/>
      <c r="CH4862" s="230"/>
      <c r="CI4862" s="230"/>
      <c r="CJ4862" s="230"/>
    </row>
    <row r="4863" spans="1:88" ht="14.25" customHeight="1">
      <c r="A4863" s="413"/>
      <c r="B4863" s="230"/>
      <c r="C4863" s="231"/>
      <c r="D4863" s="224"/>
      <c r="E4863" s="224"/>
      <c r="F4863" s="224"/>
      <c r="G4863" s="224"/>
      <c r="H4863" s="224"/>
      <c r="I4863" s="232"/>
      <c r="J4863" s="224"/>
      <c r="K4863" s="224"/>
      <c r="L4863" s="224"/>
      <c r="M4863" s="233"/>
      <c r="N4863" s="224"/>
      <c r="P4863" s="224"/>
      <c r="Q4863" s="225"/>
      <c r="R4863" s="154"/>
      <c r="S4863" s="154"/>
      <c r="T4863" s="154"/>
      <c r="U4863" s="236"/>
      <c r="V4863" s="225"/>
      <c r="W4863" s="246"/>
      <c r="X4863" s="230"/>
      <c r="Y4863" s="257"/>
      <c r="Z4863" s="249"/>
      <c r="AA4863" s="249"/>
      <c r="AB4863" s="230"/>
      <c r="AC4863" s="230"/>
      <c r="AD4863" s="230"/>
      <c r="AE4863" s="251"/>
      <c r="AF4863" s="246"/>
      <c r="AG4863" s="236"/>
      <c r="AH4863" s="253"/>
      <c r="AI4863" s="230"/>
      <c r="AJ4863" s="230"/>
      <c r="AK4863" s="230"/>
      <c r="AL4863" s="230"/>
      <c r="AM4863" s="230"/>
      <c r="AN4863" s="230"/>
      <c r="AO4863" s="230"/>
      <c r="AP4863" s="230"/>
      <c r="AQ4863" s="230"/>
      <c r="AR4863" s="249"/>
      <c r="AS4863" s="230"/>
      <c r="AT4863" s="230"/>
      <c r="AU4863" s="230"/>
      <c r="AV4863" s="230"/>
      <c r="AW4863" s="230"/>
      <c r="AX4863" s="230"/>
      <c r="AY4863" s="230"/>
      <c r="AZ4863" s="230"/>
      <c r="BA4863" s="230"/>
      <c r="BB4863" s="230"/>
      <c r="BC4863" s="230"/>
      <c r="BD4863" s="230"/>
      <c r="BE4863" s="230"/>
      <c r="BF4863" s="230"/>
      <c r="BG4863" s="230"/>
      <c r="BH4863" s="230"/>
      <c r="BI4863" s="230"/>
      <c r="BJ4863" s="230"/>
      <c r="BK4863" s="230"/>
      <c r="BL4863" s="230"/>
      <c r="BM4863" s="230"/>
      <c r="BN4863" s="230"/>
      <c r="BO4863" s="230"/>
      <c r="BP4863" s="230"/>
      <c r="BQ4863" s="230"/>
      <c r="BR4863" s="230"/>
      <c r="BS4863" s="230"/>
      <c r="BT4863" s="230"/>
      <c r="BU4863" s="230"/>
      <c r="BV4863" s="230"/>
      <c r="BW4863" s="230"/>
      <c r="BX4863" s="230"/>
      <c r="BY4863" s="230"/>
      <c r="BZ4863" s="230"/>
      <c r="CA4863" s="230"/>
      <c r="CB4863" s="230"/>
      <c r="CC4863" s="230"/>
      <c r="CD4863" s="230"/>
      <c r="CE4863" s="230"/>
      <c r="CF4863" s="230"/>
      <c r="CG4863" s="230"/>
      <c r="CH4863" s="230"/>
      <c r="CI4863" s="230"/>
      <c r="CJ4863" s="230"/>
    </row>
    <row r="4864" spans="1:88" ht="14.25" customHeight="1">
      <c r="A4864" s="413"/>
      <c r="B4864" s="230"/>
      <c r="C4864" s="231"/>
      <c r="D4864" s="224"/>
      <c r="E4864" s="224"/>
      <c r="F4864" s="224"/>
      <c r="G4864" s="224"/>
      <c r="H4864" s="224"/>
      <c r="I4864" s="232"/>
      <c r="J4864" s="224"/>
      <c r="K4864" s="224"/>
      <c r="L4864" s="224"/>
      <c r="M4864" s="233"/>
      <c r="N4864" s="224"/>
      <c r="P4864" s="224"/>
      <c r="Q4864" s="225"/>
      <c r="R4864" s="154"/>
      <c r="S4864" s="154"/>
      <c r="T4864" s="154"/>
      <c r="U4864" s="236"/>
      <c r="V4864" s="225"/>
      <c r="W4864" s="246"/>
      <c r="X4864" s="230"/>
      <c r="Y4864" s="257"/>
      <c r="Z4864" s="249"/>
      <c r="AA4864" s="249"/>
      <c r="AB4864" s="230"/>
      <c r="AC4864" s="230"/>
      <c r="AD4864" s="230"/>
      <c r="AE4864" s="251"/>
      <c r="AF4864" s="246"/>
      <c r="AG4864" s="236"/>
      <c r="AH4864" s="253"/>
      <c r="AI4864" s="230"/>
      <c r="AJ4864" s="230"/>
      <c r="AK4864" s="230"/>
      <c r="AL4864" s="230"/>
      <c r="AM4864" s="230"/>
      <c r="AN4864" s="230"/>
      <c r="AO4864" s="230"/>
      <c r="AP4864" s="230"/>
      <c r="AQ4864" s="230"/>
      <c r="AR4864" s="249"/>
      <c r="AS4864" s="230"/>
      <c r="AT4864" s="230"/>
      <c r="AU4864" s="230"/>
      <c r="AV4864" s="230"/>
      <c r="AW4864" s="230"/>
      <c r="AX4864" s="230"/>
      <c r="AY4864" s="230"/>
      <c r="AZ4864" s="230"/>
      <c r="BA4864" s="230"/>
      <c r="BB4864" s="230"/>
      <c r="BC4864" s="230"/>
      <c r="BD4864" s="230"/>
      <c r="BE4864" s="230"/>
      <c r="BF4864" s="230"/>
      <c r="BG4864" s="230"/>
      <c r="BH4864" s="230"/>
      <c r="BI4864" s="230"/>
      <c r="BJ4864" s="230"/>
      <c r="BK4864" s="230"/>
      <c r="BL4864" s="230"/>
      <c r="BM4864" s="230"/>
      <c r="BN4864" s="230"/>
      <c r="BO4864" s="230"/>
      <c r="BP4864" s="230"/>
      <c r="BQ4864" s="230"/>
      <c r="BR4864" s="230"/>
      <c r="BS4864" s="230"/>
      <c r="BT4864" s="230"/>
      <c r="BU4864" s="230"/>
      <c r="BV4864" s="230"/>
      <c r="BW4864" s="230"/>
      <c r="BX4864" s="230"/>
      <c r="BY4864" s="230"/>
      <c r="BZ4864" s="230"/>
      <c r="CA4864" s="230"/>
      <c r="CB4864" s="230"/>
      <c r="CC4864" s="230"/>
      <c r="CD4864" s="230"/>
      <c r="CE4864" s="230"/>
      <c r="CF4864" s="230"/>
      <c r="CG4864" s="230"/>
      <c r="CH4864" s="230"/>
      <c r="CI4864" s="230"/>
      <c r="CJ4864" s="230"/>
    </row>
    <row r="4865" spans="1:88" ht="14.25" customHeight="1">
      <c r="A4865" s="413"/>
      <c r="B4865" s="230"/>
      <c r="C4865" s="231"/>
      <c r="D4865" s="224"/>
      <c r="E4865" s="224"/>
      <c r="F4865" s="224"/>
      <c r="G4865" s="224"/>
      <c r="H4865" s="224"/>
      <c r="I4865" s="232"/>
      <c r="J4865" s="224"/>
      <c r="K4865" s="224"/>
      <c r="L4865" s="224"/>
      <c r="M4865" s="233"/>
      <c r="N4865" s="224"/>
      <c r="P4865" s="224"/>
      <c r="Q4865" s="225"/>
      <c r="R4865" s="154"/>
      <c r="S4865" s="154"/>
      <c r="T4865" s="154"/>
      <c r="U4865" s="236"/>
      <c r="V4865" s="225"/>
      <c r="W4865" s="246"/>
      <c r="X4865" s="230"/>
      <c r="Y4865" s="257"/>
      <c r="Z4865" s="249"/>
      <c r="AA4865" s="249"/>
      <c r="AB4865" s="230"/>
      <c r="AC4865" s="230"/>
      <c r="AD4865" s="230"/>
      <c r="AE4865" s="251"/>
      <c r="AF4865" s="246"/>
      <c r="AG4865" s="236"/>
      <c r="AH4865" s="253"/>
      <c r="AI4865" s="230"/>
      <c r="AJ4865" s="230"/>
      <c r="AK4865" s="230"/>
      <c r="AL4865" s="230"/>
      <c r="AM4865" s="230"/>
      <c r="AN4865" s="230"/>
      <c r="AO4865" s="230"/>
      <c r="AP4865" s="230"/>
      <c r="AQ4865" s="230"/>
      <c r="AR4865" s="249"/>
      <c r="AS4865" s="230"/>
      <c r="AT4865" s="230"/>
      <c r="AU4865" s="230"/>
      <c r="AV4865" s="230"/>
      <c r="AW4865" s="230"/>
      <c r="AX4865" s="230"/>
      <c r="AY4865" s="230"/>
      <c r="AZ4865" s="230"/>
      <c r="BA4865" s="230"/>
      <c r="BB4865" s="230"/>
      <c r="BC4865" s="230"/>
      <c r="BD4865" s="230"/>
      <c r="BE4865" s="230"/>
      <c r="BF4865" s="230"/>
      <c r="BG4865" s="230"/>
      <c r="BH4865" s="230"/>
      <c r="BI4865" s="230"/>
      <c r="BJ4865" s="230"/>
      <c r="BK4865" s="230"/>
      <c r="BL4865" s="230"/>
      <c r="BM4865" s="230"/>
      <c r="BN4865" s="230"/>
      <c r="BO4865" s="230"/>
      <c r="BP4865" s="230"/>
      <c r="BQ4865" s="230"/>
      <c r="BR4865" s="230"/>
      <c r="BS4865" s="230"/>
      <c r="BT4865" s="230"/>
      <c r="BU4865" s="230"/>
      <c r="BV4865" s="230"/>
      <c r="BW4865" s="230"/>
      <c r="BX4865" s="230"/>
      <c r="BY4865" s="230"/>
      <c r="BZ4865" s="230"/>
      <c r="CA4865" s="230"/>
      <c r="CB4865" s="230"/>
      <c r="CC4865" s="230"/>
      <c r="CD4865" s="230"/>
      <c r="CE4865" s="230"/>
      <c r="CF4865" s="230"/>
      <c r="CG4865" s="230"/>
      <c r="CH4865" s="230"/>
      <c r="CI4865" s="230"/>
      <c r="CJ4865" s="230"/>
    </row>
    <row r="4866" spans="1:88" ht="14.25" customHeight="1">
      <c r="A4866" s="413"/>
      <c r="B4866" s="230"/>
      <c r="C4866" s="231"/>
      <c r="D4866" s="224"/>
      <c r="E4866" s="224"/>
      <c r="F4866" s="224"/>
      <c r="G4866" s="224"/>
      <c r="H4866" s="224"/>
      <c r="I4866" s="232"/>
      <c r="J4866" s="224"/>
      <c r="K4866" s="224"/>
      <c r="L4866" s="224"/>
      <c r="M4866" s="233"/>
      <c r="N4866" s="224"/>
      <c r="P4866" s="224"/>
      <c r="Q4866" s="225"/>
      <c r="R4866" s="154"/>
      <c r="S4866" s="154"/>
      <c r="T4866" s="154"/>
      <c r="U4866" s="236"/>
      <c r="V4866" s="225"/>
      <c r="W4866" s="246"/>
      <c r="X4866" s="230"/>
      <c r="Y4866" s="257"/>
      <c r="Z4866" s="249"/>
      <c r="AA4866" s="249"/>
      <c r="AB4866" s="230"/>
      <c r="AC4866" s="230"/>
      <c r="AD4866" s="230"/>
      <c r="AE4866" s="251"/>
      <c r="AF4866" s="246"/>
      <c r="AG4866" s="236"/>
      <c r="AH4866" s="253"/>
      <c r="AI4866" s="230"/>
      <c r="AJ4866" s="230"/>
      <c r="AK4866" s="230"/>
      <c r="AL4866" s="230"/>
      <c r="AM4866" s="230"/>
      <c r="AN4866" s="230"/>
      <c r="AO4866" s="230"/>
      <c r="AP4866" s="230"/>
      <c r="AQ4866" s="230"/>
      <c r="AR4866" s="249"/>
      <c r="AS4866" s="230"/>
      <c r="AT4866" s="230"/>
      <c r="AU4866" s="230"/>
      <c r="AV4866" s="230"/>
      <c r="AW4866" s="230"/>
      <c r="AX4866" s="230"/>
      <c r="AY4866" s="230"/>
      <c r="AZ4866" s="230"/>
      <c r="BA4866" s="230"/>
      <c r="BB4866" s="230"/>
      <c r="BC4866" s="230"/>
      <c r="BD4866" s="230"/>
      <c r="BE4866" s="230"/>
      <c r="BF4866" s="230"/>
      <c r="BG4866" s="230"/>
      <c r="BH4866" s="230"/>
      <c r="BI4866" s="230"/>
      <c r="BJ4866" s="230"/>
      <c r="BK4866" s="230"/>
      <c r="BL4866" s="230"/>
      <c r="BM4866" s="230"/>
      <c r="BN4866" s="230"/>
      <c r="BO4866" s="230"/>
      <c r="BP4866" s="230"/>
      <c r="BQ4866" s="230"/>
      <c r="BR4866" s="230"/>
      <c r="BS4866" s="230"/>
      <c r="BT4866" s="230"/>
      <c r="BU4866" s="230"/>
      <c r="BV4866" s="230"/>
      <c r="BW4866" s="230"/>
      <c r="BX4866" s="230"/>
      <c r="BY4866" s="230"/>
      <c r="BZ4866" s="230"/>
      <c r="CA4866" s="230"/>
      <c r="CB4866" s="230"/>
      <c r="CC4866" s="230"/>
      <c r="CD4866" s="230"/>
      <c r="CE4866" s="230"/>
      <c r="CF4866" s="230"/>
      <c r="CG4866" s="230"/>
      <c r="CH4866" s="230"/>
      <c r="CI4866" s="230"/>
      <c r="CJ4866" s="230"/>
    </row>
    <row r="4867" spans="1:88" ht="14.25" customHeight="1">
      <c r="A4867" s="413"/>
      <c r="B4867" s="230"/>
      <c r="C4867" s="231"/>
      <c r="D4867" s="224"/>
      <c r="E4867" s="224"/>
      <c r="F4867" s="224"/>
      <c r="G4867" s="224"/>
      <c r="H4867" s="224"/>
      <c r="I4867" s="232"/>
      <c r="J4867" s="224"/>
      <c r="K4867" s="224"/>
      <c r="L4867" s="224"/>
      <c r="M4867" s="233"/>
      <c r="N4867" s="224"/>
      <c r="P4867" s="224"/>
      <c r="Q4867" s="225"/>
      <c r="R4867" s="154"/>
      <c r="S4867" s="154"/>
      <c r="T4867" s="154"/>
      <c r="U4867" s="236"/>
      <c r="V4867" s="225"/>
      <c r="W4867" s="246"/>
      <c r="X4867" s="230"/>
      <c r="Y4867" s="257"/>
      <c r="Z4867" s="249"/>
      <c r="AA4867" s="249"/>
      <c r="AB4867" s="230"/>
      <c r="AC4867" s="230"/>
      <c r="AD4867" s="230"/>
      <c r="AE4867" s="251"/>
      <c r="AF4867" s="246"/>
      <c r="AG4867" s="236"/>
      <c r="AH4867" s="253"/>
      <c r="AI4867" s="230"/>
      <c r="AJ4867" s="230"/>
      <c r="AK4867" s="230"/>
      <c r="AL4867" s="230"/>
      <c r="AM4867" s="230"/>
      <c r="AN4867" s="230"/>
      <c r="AO4867" s="230"/>
      <c r="AP4867" s="230"/>
      <c r="AQ4867" s="230"/>
      <c r="AR4867" s="249"/>
      <c r="AS4867" s="230"/>
      <c r="AT4867" s="230"/>
      <c r="AU4867" s="230"/>
      <c r="AV4867" s="230"/>
      <c r="AW4867" s="230"/>
      <c r="AX4867" s="230"/>
      <c r="AY4867" s="230"/>
      <c r="AZ4867" s="230"/>
      <c r="BA4867" s="230"/>
      <c r="BB4867" s="230"/>
      <c r="BC4867" s="230"/>
      <c r="BD4867" s="230"/>
      <c r="BE4867" s="230"/>
      <c r="BF4867" s="230"/>
      <c r="BG4867" s="230"/>
      <c r="BH4867" s="230"/>
      <c r="BI4867" s="230"/>
      <c r="BJ4867" s="230"/>
      <c r="BK4867" s="230"/>
      <c r="BL4867" s="230"/>
      <c r="BM4867" s="230"/>
      <c r="BN4867" s="230"/>
      <c r="BO4867" s="230"/>
      <c r="BP4867" s="230"/>
      <c r="BQ4867" s="230"/>
      <c r="BR4867" s="230"/>
      <c r="BS4867" s="230"/>
      <c r="BT4867" s="230"/>
      <c r="BU4867" s="230"/>
      <c r="BV4867" s="230"/>
      <c r="BW4867" s="230"/>
      <c r="BX4867" s="230"/>
      <c r="BY4867" s="230"/>
      <c r="BZ4867" s="230"/>
      <c r="CA4867" s="230"/>
      <c r="CB4867" s="230"/>
      <c r="CC4867" s="230"/>
      <c r="CD4867" s="230"/>
      <c r="CE4867" s="230"/>
      <c r="CF4867" s="230"/>
      <c r="CG4867" s="230"/>
      <c r="CH4867" s="230"/>
      <c r="CI4867" s="230"/>
      <c r="CJ4867" s="230"/>
    </row>
    <row r="4868" spans="1:88" ht="14.25" customHeight="1">
      <c r="A4868" s="413"/>
      <c r="B4868" s="230"/>
      <c r="C4868" s="231"/>
      <c r="D4868" s="224"/>
      <c r="E4868" s="224"/>
      <c r="F4868" s="224"/>
      <c r="G4868" s="224"/>
      <c r="H4868" s="224"/>
      <c r="I4868" s="232"/>
      <c r="J4868" s="224"/>
      <c r="K4868" s="224"/>
      <c r="L4868" s="224"/>
      <c r="M4868" s="233"/>
      <c r="N4868" s="224"/>
      <c r="P4868" s="224"/>
      <c r="Q4868" s="225"/>
      <c r="R4868" s="154"/>
      <c r="S4868" s="154"/>
      <c r="T4868" s="154"/>
      <c r="U4868" s="236"/>
      <c r="V4868" s="225"/>
      <c r="W4868" s="246"/>
      <c r="X4868" s="230"/>
      <c r="Y4868" s="257"/>
      <c r="Z4868" s="249"/>
      <c r="AA4868" s="249"/>
      <c r="AB4868" s="230"/>
      <c r="AC4868" s="230"/>
      <c r="AD4868" s="230"/>
      <c r="AE4868" s="251"/>
      <c r="AF4868" s="246"/>
      <c r="AG4868" s="236"/>
      <c r="AH4868" s="253"/>
      <c r="AI4868" s="230"/>
      <c r="AJ4868" s="230"/>
      <c r="AK4868" s="230"/>
      <c r="AL4868" s="230"/>
      <c r="AM4868" s="230"/>
      <c r="AN4868" s="230"/>
      <c r="AO4868" s="230"/>
      <c r="AP4868" s="230"/>
      <c r="AQ4868" s="230"/>
      <c r="AR4868" s="249"/>
      <c r="AS4868" s="230"/>
      <c r="AT4868" s="230"/>
      <c r="AU4868" s="230"/>
      <c r="AV4868" s="230"/>
      <c r="AW4868" s="230"/>
      <c r="AX4868" s="230"/>
      <c r="AY4868" s="230"/>
      <c r="AZ4868" s="230"/>
      <c r="BA4868" s="230"/>
      <c r="BB4868" s="230"/>
      <c r="BC4868" s="230"/>
      <c r="BD4868" s="230"/>
      <c r="BE4868" s="230"/>
      <c r="BF4868" s="230"/>
      <c r="BG4868" s="230"/>
      <c r="BH4868" s="230"/>
      <c r="BI4868" s="230"/>
      <c r="BJ4868" s="230"/>
      <c r="BK4868" s="230"/>
      <c r="BL4868" s="230"/>
      <c r="BM4868" s="230"/>
      <c r="BN4868" s="230"/>
      <c r="BO4868" s="230"/>
      <c r="BP4868" s="230"/>
      <c r="BQ4868" s="230"/>
      <c r="BR4868" s="230"/>
      <c r="BS4868" s="230"/>
      <c r="BT4868" s="230"/>
      <c r="BU4868" s="230"/>
      <c r="BV4868" s="230"/>
      <c r="BW4868" s="230"/>
      <c r="BX4868" s="230"/>
      <c r="BY4868" s="230"/>
      <c r="BZ4868" s="230"/>
      <c r="CA4868" s="230"/>
      <c r="CB4868" s="230"/>
      <c r="CC4868" s="230"/>
      <c r="CD4868" s="230"/>
      <c r="CE4868" s="230"/>
      <c r="CF4868" s="230"/>
      <c r="CG4868" s="230"/>
      <c r="CH4868" s="230"/>
      <c r="CI4868" s="230"/>
      <c r="CJ4868" s="230"/>
    </row>
    <row r="4869" spans="1:88" ht="14.25" customHeight="1">
      <c r="A4869" s="413"/>
      <c r="B4869" s="230"/>
      <c r="C4869" s="231"/>
      <c r="D4869" s="224"/>
      <c r="E4869" s="224"/>
      <c r="F4869" s="224"/>
      <c r="G4869" s="224"/>
      <c r="H4869" s="224"/>
      <c r="I4869" s="232"/>
      <c r="J4869" s="224"/>
      <c r="K4869" s="224"/>
      <c r="L4869" s="224"/>
      <c r="M4869" s="233"/>
      <c r="N4869" s="224"/>
      <c r="P4869" s="224"/>
      <c r="Q4869" s="225"/>
      <c r="R4869" s="154"/>
      <c r="S4869" s="154"/>
      <c r="T4869" s="154"/>
      <c r="U4869" s="236"/>
      <c r="V4869" s="225"/>
      <c r="W4869" s="246"/>
      <c r="X4869" s="230"/>
      <c r="Y4869" s="257"/>
      <c r="Z4869" s="249"/>
      <c r="AA4869" s="249"/>
      <c r="AB4869" s="230"/>
      <c r="AC4869" s="230"/>
      <c r="AD4869" s="230"/>
      <c r="AE4869" s="251"/>
      <c r="AF4869" s="246"/>
      <c r="AG4869" s="236"/>
      <c r="AH4869" s="253"/>
      <c r="AI4869" s="230"/>
      <c r="AJ4869" s="230"/>
      <c r="AK4869" s="230"/>
      <c r="AL4869" s="230"/>
      <c r="AM4869" s="230"/>
      <c r="AN4869" s="230"/>
      <c r="AO4869" s="230"/>
      <c r="AP4869" s="230"/>
      <c r="AQ4869" s="230"/>
      <c r="AR4869" s="249"/>
      <c r="AS4869" s="230"/>
      <c r="AT4869" s="230"/>
      <c r="AU4869" s="230"/>
      <c r="AV4869" s="230"/>
      <c r="AW4869" s="230"/>
      <c r="AX4869" s="230"/>
      <c r="AY4869" s="230"/>
      <c r="AZ4869" s="230"/>
      <c r="BA4869" s="230"/>
      <c r="BB4869" s="230"/>
      <c r="BC4869" s="230"/>
      <c r="BD4869" s="230"/>
      <c r="BE4869" s="230"/>
      <c r="BF4869" s="230"/>
      <c r="BG4869" s="230"/>
      <c r="BH4869" s="230"/>
      <c r="BI4869" s="230"/>
      <c r="BJ4869" s="230"/>
      <c r="BK4869" s="230"/>
      <c r="BL4869" s="230"/>
      <c r="BM4869" s="230"/>
      <c r="BN4869" s="230"/>
      <c r="BO4869" s="230"/>
      <c r="BP4869" s="230"/>
      <c r="BQ4869" s="230"/>
      <c r="BR4869" s="230"/>
      <c r="BS4869" s="230"/>
      <c r="BT4869" s="230"/>
      <c r="BU4869" s="230"/>
      <c r="BV4869" s="230"/>
      <c r="BW4869" s="230"/>
      <c r="BX4869" s="230"/>
      <c r="BY4869" s="230"/>
      <c r="BZ4869" s="230"/>
      <c r="CA4869" s="230"/>
      <c r="CB4869" s="230"/>
      <c r="CC4869" s="230"/>
      <c r="CD4869" s="230"/>
      <c r="CE4869" s="230"/>
      <c r="CF4869" s="230"/>
      <c r="CG4869" s="230"/>
      <c r="CH4869" s="230"/>
      <c r="CI4869" s="230"/>
      <c r="CJ4869" s="230"/>
    </row>
    <row r="4870" spans="1:88" ht="14.25" customHeight="1">
      <c r="A4870" s="413"/>
      <c r="B4870" s="230"/>
      <c r="C4870" s="231"/>
      <c r="D4870" s="224"/>
      <c r="E4870" s="224"/>
      <c r="F4870" s="224"/>
      <c r="G4870" s="224"/>
      <c r="H4870" s="224"/>
      <c r="I4870" s="232"/>
      <c r="J4870" s="224"/>
      <c r="K4870" s="224"/>
      <c r="L4870" s="224"/>
      <c r="M4870" s="233"/>
      <c r="N4870" s="224"/>
      <c r="P4870" s="224"/>
      <c r="Q4870" s="225"/>
      <c r="R4870" s="154"/>
      <c r="S4870" s="154"/>
      <c r="T4870" s="154"/>
      <c r="U4870" s="236"/>
      <c r="V4870" s="225"/>
      <c r="W4870" s="246"/>
      <c r="X4870" s="230"/>
      <c r="Y4870" s="257"/>
      <c r="Z4870" s="249"/>
      <c r="AA4870" s="249"/>
      <c r="AB4870" s="230"/>
      <c r="AC4870" s="230"/>
      <c r="AD4870" s="230"/>
      <c r="AE4870" s="251"/>
      <c r="AF4870" s="246"/>
      <c r="AG4870" s="236"/>
      <c r="AH4870" s="253"/>
      <c r="AI4870" s="230"/>
      <c r="AJ4870" s="230"/>
      <c r="AK4870" s="230"/>
      <c r="AL4870" s="230"/>
      <c r="AM4870" s="230"/>
      <c r="AN4870" s="230"/>
      <c r="AO4870" s="230"/>
      <c r="AP4870" s="230"/>
      <c r="AQ4870" s="230"/>
      <c r="AR4870" s="249"/>
      <c r="AS4870" s="230"/>
      <c r="AT4870" s="230"/>
      <c r="AU4870" s="230"/>
      <c r="AV4870" s="230"/>
      <c r="AW4870" s="230"/>
      <c r="AX4870" s="230"/>
      <c r="AY4870" s="230"/>
      <c r="AZ4870" s="230"/>
      <c r="BA4870" s="230"/>
      <c r="BB4870" s="230"/>
      <c r="BC4870" s="230"/>
      <c r="BD4870" s="230"/>
      <c r="BE4870" s="230"/>
      <c r="BF4870" s="230"/>
      <c r="BG4870" s="230"/>
      <c r="BH4870" s="230"/>
      <c r="BI4870" s="230"/>
      <c r="BJ4870" s="230"/>
      <c r="BK4870" s="230"/>
      <c r="BL4870" s="230"/>
      <c r="BM4870" s="230"/>
      <c r="BN4870" s="230"/>
      <c r="BO4870" s="230"/>
      <c r="BP4870" s="230"/>
      <c r="BQ4870" s="230"/>
      <c r="BR4870" s="230"/>
      <c r="BS4870" s="230"/>
      <c r="BT4870" s="230"/>
      <c r="BU4870" s="230"/>
      <c r="BV4870" s="230"/>
      <c r="BW4870" s="230"/>
      <c r="BX4870" s="230"/>
      <c r="BY4870" s="230"/>
      <c r="BZ4870" s="230"/>
      <c r="CA4870" s="230"/>
      <c r="CB4870" s="230"/>
      <c r="CC4870" s="230"/>
      <c r="CD4870" s="230"/>
      <c r="CE4870" s="230"/>
      <c r="CF4870" s="230"/>
      <c r="CG4870" s="230"/>
      <c r="CH4870" s="230"/>
      <c r="CI4870" s="230"/>
      <c r="CJ4870" s="230"/>
    </row>
    <row r="4871" spans="1:88" ht="14.25" customHeight="1">
      <c r="A4871" s="413"/>
      <c r="B4871" s="230"/>
      <c r="C4871" s="231"/>
      <c r="D4871" s="224"/>
      <c r="E4871" s="224"/>
      <c r="F4871" s="224"/>
      <c r="G4871" s="224"/>
      <c r="H4871" s="224"/>
      <c r="I4871" s="232"/>
      <c r="J4871" s="224"/>
      <c r="K4871" s="224"/>
      <c r="L4871" s="224"/>
      <c r="M4871" s="233"/>
      <c r="N4871" s="224"/>
      <c r="P4871" s="224"/>
      <c r="Q4871" s="225"/>
      <c r="R4871" s="154"/>
      <c r="S4871" s="154"/>
      <c r="T4871" s="154"/>
      <c r="U4871" s="236"/>
      <c r="V4871" s="225"/>
      <c r="W4871" s="246"/>
      <c r="X4871" s="230"/>
      <c r="Y4871" s="257"/>
      <c r="Z4871" s="249"/>
      <c r="AA4871" s="249"/>
      <c r="AB4871" s="230"/>
      <c r="AC4871" s="230"/>
      <c r="AD4871" s="230"/>
      <c r="AE4871" s="251"/>
      <c r="AF4871" s="246"/>
      <c r="AG4871" s="236"/>
      <c r="AH4871" s="253"/>
      <c r="AI4871" s="230"/>
      <c r="AJ4871" s="230"/>
      <c r="AK4871" s="230"/>
      <c r="AL4871" s="230"/>
      <c r="AM4871" s="230"/>
      <c r="AN4871" s="230"/>
      <c r="AO4871" s="230"/>
      <c r="AP4871" s="230"/>
      <c r="AQ4871" s="230"/>
      <c r="AR4871" s="249"/>
      <c r="AS4871" s="230"/>
      <c r="AT4871" s="230"/>
      <c r="AU4871" s="230"/>
      <c r="AV4871" s="230"/>
      <c r="AW4871" s="230"/>
      <c r="AX4871" s="230"/>
      <c r="AY4871" s="230"/>
      <c r="AZ4871" s="230"/>
      <c r="BA4871" s="230"/>
      <c r="BB4871" s="230"/>
      <c r="BC4871" s="230"/>
      <c r="BD4871" s="230"/>
      <c r="BE4871" s="230"/>
      <c r="BF4871" s="230"/>
      <c r="BG4871" s="230"/>
      <c r="BH4871" s="230"/>
      <c r="BI4871" s="230"/>
      <c r="BJ4871" s="230"/>
      <c r="BK4871" s="230"/>
      <c r="BL4871" s="230"/>
      <c r="BM4871" s="230"/>
      <c r="BN4871" s="230"/>
      <c r="BO4871" s="230"/>
      <c r="BP4871" s="230"/>
      <c r="BQ4871" s="230"/>
      <c r="BR4871" s="230"/>
      <c r="BS4871" s="230"/>
      <c r="BT4871" s="230"/>
      <c r="BU4871" s="230"/>
      <c r="BV4871" s="230"/>
      <c r="BW4871" s="230"/>
      <c r="BX4871" s="230"/>
      <c r="BY4871" s="230"/>
      <c r="BZ4871" s="230"/>
      <c r="CA4871" s="230"/>
      <c r="CB4871" s="230"/>
      <c r="CC4871" s="230"/>
      <c r="CD4871" s="230"/>
      <c r="CE4871" s="230"/>
      <c r="CF4871" s="230"/>
      <c r="CG4871" s="230"/>
      <c r="CH4871" s="230"/>
      <c r="CI4871" s="230"/>
      <c r="CJ4871" s="230"/>
    </row>
    <row r="4872" spans="1:88" ht="14.25" customHeight="1">
      <c r="A4872" s="413"/>
      <c r="B4872" s="230"/>
      <c r="C4872" s="231"/>
      <c r="D4872" s="224"/>
      <c r="E4872" s="224"/>
      <c r="F4872" s="224"/>
      <c r="G4872" s="224"/>
      <c r="H4872" s="224"/>
      <c r="I4872" s="232"/>
      <c r="J4872" s="224"/>
      <c r="K4872" s="224"/>
      <c r="L4872" s="224"/>
      <c r="M4872" s="233"/>
      <c r="N4872" s="224"/>
      <c r="P4872" s="224"/>
      <c r="Q4872" s="225"/>
      <c r="R4872" s="154"/>
      <c r="S4872" s="154"/>
      <c r="T4872" s="154"/>
      <c r="U4872" s="236"/>
      <c r="V4872" s="225"/>
      <c r="W4872" s="246"/>
      <c r="X4872" s="230"/>
      <c r="Y4872" s="257"/>
      <c r="Z4872" s="249"/>
      <c r="AA4872" s="249"/>
      <c r="AB4872" s="230"/>
      <c r="AC4872" s="230"/>
      <c r="AD4872" s="230"/>
      <c r="AE4872" s="251"/>
      <c r="AF4872" s="246"/>
      <c r="AG4872" s="236"/>
      <c r="AH4872" s="253"/>
      <c r="AI4872" s="230"/>
      <c r="AJ4872" s="230"/>
      <c r="AK4872" s="230"/>
      <c r="AL4872" s="230"/>
      <c r="AM4872" s="230"/>
      <c r="AN4872" s="230"/>
      <c r="AO4872" s="230"/>
      <c r="AP4872" s="230"/>
      <c r="AQ4872" s="230"/>
      <c r="AR4872" s="249"/>
      <c r="AS4872" s="230"/>
      <c r="AT4872" s="230"/>
      <c r="AU4872" s="230"/>
      <c r="AV4872" s="230"/>
      <c r="AW4872" s="230"/>
      <c r="AX4872" s="230"/>
      <c r="AY4872" s="230"/>
      <c r="AZ4872" s="230"/>
      <c r="BA4872" s="230"/>
      <c r="BB4872" s="230"/>
      <c r="BC4872" s="230"/>
      <c r="BD4872" s="230"/>
      <c r="BE4872" s="230"/>
      <c r="BF4872" s="230"/>
      <c r="BG4872" s="230"/>
      <c r="BH4872" s="230"/>
      <c r="BI4872" s="230"/>
      <c r="BJ4872" s="230"/>
      <c r="BK4872" s="230"/>
      <c r="BL4872" s="230"/>
      <c r="BM4872" s="230"/>
      <c r="BN4872" s="230"/>
      <c r="BO4872" s="230"/>
      <c r="BP4872" s="230"/>
      <c r="BQ4872" s="230"/>
      <c r="BR4872" s="230"/>
      <c r="BS4872" s="230"/>
      <c r="BT4872" s="230"/>
      <c r="BU4872" s="230"/>
      <c r="BV4872" s="230"/>
      <c r="BW4872" s="230"/>
      <c r="BX4872" s="230"/>
      <c r="BY4872" s="230"/>
      <c r="BZ4872" s="230"/>
      <c r="CA4872" s="230"/>
      <c r="CB4872" s="230"/>
      <c r="CC4872" s="230"/>
      <c r="CD4872" s="230"/>
      <c r="CE4872" s="230"/>
      <c r="CF4872" s="230"/>
      <c r="CG4872" s="230"/>
      <c r="CH4872" s="230"/>
      <c r="CI4872" s="230"/>
      <c r="CJ4872" s="230"/>
    </row>
    <row r="4873" spans="1:88" ht="14.25" customHeight="1">
      <c r="A4873" s="413"/>
      <c r="B4873" s="230"/>
      <c r="C4873" s="231"/>
      <c r="D4873" s="224"/>
      <c r="E4873" s="224"/>
      <c r="F4873" s="224"/>
      <c r="G4873" s="224"/>
      <c r="H4873" s="224"/>
      <c r="I4873" s="232"/>
      <c r="J4873" s="224"/>
      <c r="K4873" s="224"/>
      <c r="L4873" s="224"/>
      <c r="M4873" s="233"/>
      <c r="N4873" s="224"/>
      <c r="P4873" s="224"/>
      <c r="Q4873" s="225"/>
      <c r="R4873" s="154"/>
      <c r="S4873" s="154"/>
      <c r="T4873" s="154"/>
      <c r="U4873" s="236"/>
      <c r="V4873" s="225"/>
      <c r="W4873" s="246"/>
      <c r="X4873" s="230"/>
      <c r="Y4873" s="257"/>
      <c r="Z4873" s="249"/>
      <c r="AA4873" s="249"/>
      <c r="AB4873" s="230"/>
      <c r="AC4873" s="230"/>
      <c r="AD4873" s="230"/>
      <c r="AE4873" s="251"/>
      <c r="AF4873" s="246"/>
      <c r="AG4873" s="236"/>
      <c r="AH4873" s="253"/>
      <c r="AI4873" s="230"/>
      <c r="AJ4873" s="230"/>
      <c r="AK4873" s="230"/>
      <c r="AL4873" s="230"/>
      <c r="AM4873" s="230"/>
      <c r="AN4873" s="230"/>
      <c r="AO4873" s="230"/>
      <c r="AP4873" s="230"/>
      <c r="AQ4873" s="230"/>
      <c r="AR4873" s="249"/>
      <c r="AS4873" s="230"/>
      <c r="AT4873" s="230"/>
      <c r="AU4873" s="230"/>
      <c r="AV4873" s="230"/>
      <c r="AW4873" s="230"/>
      <c r="AX4873" s="230"/>
      <c r="AY4873" s="230"/>
      <c r="AZ4873" s="230"/>
      <c r="BA4873" s="230"/>
      <c r="BB4873" s="230"/>
      <c r="BC4873" s="230"/>
      <c r="BD4873" s="230"/>
      <c r="BE4873" s="230"/>
      <c r="BF4873" s="230"/>
      <c r="BG4873" s="230"/>
      <c r="BH4873" s="230"/>
      <c r="BI4873" s="230"/>
      <c r="BJ4873" s="230"/>
      <c r="BK4873" s="230"/>
      <c r="BL4873" s="230"/>
      <c r="BM4873" s="230"/>
      <c r="BN4873" s="230"/>
      <c r="BO4873" s="230"/>
      <c r="BP4873" s="230"/>
      <c r="BQ4873" s="230"/>
      <c r="BR4873" s="230"/>
      <c r="BS4873" s="230"/>
      <c r="BT4873" s="230"/>
      <c r="BU4873" s="230"/>
      <c r="BV4873" s="230"/>
      <c r="BW4873" s="230"/>
      <c r="BX4873" s="230"/>
      <c r="BY4873" s="230"/>
      <c r="BZ4873" s="230"/>
      <c r="CA4873" s="230"/>
      <c r="CB4873" s="230"/>
      <c r="CC4873" s="230"/>
      <c r="CD4873" s="230"/>
      <c r="CE4873" s="230"/>
      <c r="CF4873" s="230"/>
      <c r="CG4873" s="230"/>
      <c r="CH4873" s="230"/>
      <c r="CI4873" s="230"/>
      <c r="CJ4873" s="230"/>
    </row>
    <row r="4874" spans="1:88" ht="14.25" customHeight="1">
      <c r="A4874" s="413"/>
      <c r="B4874" s="230"/>
      <c r="C4874" s="231"/>
      <c r="D4874" s="224"/>
      <c r="E4874" s="224"/>
      <c r="F4874" s="224"/>
      <c r="G4874" s="224"/>
      <c r="H4874" s="224"/>
      <c r="I4874" s="232"/>
      <c r="J4874" s="224"/>
      <c r="K4874" s="224"/>
      <c r="L4874" s="224"/>
      <c r="M4874" s="233"/>
      <c r="N4874" s="224"/>
      <c r="P4874" s="224"/>
      <c r="Q4874" s="225"/>
      <c r="R4874" s="154"/>
      <c r="S4874" s="154"/>
      <c r="T4874" s="154"/>
      <c r="U4874" s="236"/>
      <c r="V4874" s="225"/>
      <c r="W4874" s="246"/>
      <c r="X4874" s="230"/>
      <c r="Y4874" s="257"/>
      <c r="Z4874" s="249"/>
      <c r="AA4874" s="249"/>
      <c r="AB4874" s="230"/>
      <c r="AC4874" s="230"/>
      <c r="AD4874" s="230"/>
      <c r="AE4874" s="251"/>
      <c r="AF4874" s="246"/>
      <c r="AG4874" s="236"/>
      <c r="AH4874" s="253"/>
      <c r="AI4874" s="230"/>
      <c r="AJ4874" s="230"/>
      <c r="AK4874" s="230"/>
      <c r="AL4874" s="230"/>
      <c r="AM4874" s="230"/>
      <c r="AN4874" s="230"/>
      <c r="AO4874" s="230"/>
      <c r="AP4874" s="230"/>
      <c r="AQ4874" s="230"/>
      <c r="AR4874" s="249"/>
      <c r="AS4874" s="230"/>
      <c r="AT4874" s="230"/>
      <c r="AU4874" s="230"/>
      <c r="AV4874" s="230"/>
      <c r="AW4874" s="230"/>
      <c r="AX4874" s="230"/>
      <c r="AY4874" s="230"/>
      <c r="AZ4874" s="230"/>
      <c r="BA4874" s="230"/>
      <c r="BB4874" s="230"/>
      <c r="BC4874" s="230"/>
      <c r="BD4874" s="230"/>
      <c r="BE4874" s="230"/>
      <c r="BF4874" s="230"/>
      <c r="BG4874" s="230"/>
      <c r="BH4874" s="230"/>
      <c r="BI4874" s="230"/>
      <c r="BJ4874" s="230"/>
      <c r="BK4874" s="230"/>
      <c r="BL4874" s="230"/>
      <c r="BM4874" s="230"/>
      <c r="BN4874" s="230"/>
      <c r="BO4874" s="230"/>
      <c r="BP4874" s="230"/>
      <c r="BQ4874" s="230"/>
      <c r="BR4874" s="230"/>
      <c r="BS4874" s="230"/>
      <c r="BT4874" s="230"/>
      <c r="BU4874" s="230"/>
      <c r="BV4874" s="230"/>
      <c r="BW4874" s="230"/>
      <c r="BX4874" s="230"/>
      <c r="BY4874" s="230"/>
      <c r="BZ4874" s="230"/>
      <c r="CA4874" s="230"/>
      <c r="CB4874" s="230"/>
      <c r="CC4874" s="230"/>
      <c r="CD4874" s="230"/>
      <c r="CE4874" s="230"/>
      <c r="CF4874" s="230"/>
      <c r="CG4874" s="230"/>
      <c r="CH4874" s="230"/>
      <c r="CI4874" s="230"/>
      <c r="CJ4874" s="230"/>
    </row>
    <row r="4875" spans="1:88" ht="14.25" customHeight="1">
      <c r="A4875" s="413"/>
      <c r="B4875" s="230"/>
      <c r="C4875" s="231"/>
      <c r="D4875" s="224"/>
      <c r="E4875" s="224"/>
      <c r="F4875" s="224"/>
      <c r="G4875" s="224"/>
      <c r="H4875" s="224"/>
      <c r="I4875" s="232"/>
      <c r="J4875" s="224"/>
      <c r="K4875" s="224"/>
      <c r="L4875" s="224"/>
      <c r="M4875" s="233"/>
      <c r="N4875" s="224"/>
      <c r="P4875" s="224"/>
      <c r="Q4875" s="225"/>
      <c r="R4875" s="154"/>
      <c r="S4875" s="154"/>
      <c r="T4875" s="154"/>
      <c r="U4875" s="236"/>
      <c r="V4875" s="225"/>
      <c r="W4875" s="246"/>
      <c r="X4875" s="230"/>
      <c r="Y4875" s="257"/>
      <c r="Z4875" s="249"/>
      <c r="AA4875" s="249"/>
      <c r="AB4875" s="230"/>
      <c r="AC4875" s="230"/>
      <c r="AD4875" s="230"/>
      <c r="AE4875" s="251"/>
      <c r="AF4875" s="246"/>
      <c r="AG4875" s="236"/>
      <c r="AH4875" s="253"/>
      <c r="AI4875" s="230"/>
      <c r="AJ4875" s="230"/>
      <c r="AK4875" s="230"/>
      <c r="AL4875" s="230"/>
      <c r="AM4875" s="230"/>
      <c r="AN4875" s="230"/>
      <c r="AO4875" s="230"/>
      <c r="AP4875" s="230"/>
      <c r="AQ4875" s="230"/>
      <c r="AR4875" s="249"/>
      <c r="AS4875" s="230"/>
      <c r="AT4875" s="230"/>
      <c r="AU4875" s="230"/>
      <c r="AV4875" s="230"/>
      <c r="AW4875" s="230"/>
      <c r="AX4875" s="230"/>
      <c r="AY4875" s="230"/>
      <c r="AZ4875" s="230"/>
      <c r="BA4875" s="230"/>
      <c r="BB4875" s="230"/>
      <c r="BC4875" s="230"/>
      <c r="BD4875" s="230"/>
      <c r="BE4875" s="230"/>
      <c r="BF4875" s="230"/>
      <c r="BG4875" s="230"/>
      <c r="BH4875" s="230"/>
      <c r="BI4875" s="230"/>
      <c r="BJ4875" s="230"/>
      <c r="BK4875" s="230"/>
      <c r="BL4875" s="230"/>
      <c r="BM4875" s="230"/>
      <c r="BN4875" s="230"/>
      <c r="BO4875" s="230"/>
      <c r="BP4875" s="230"/>
      <c r="BQ4875" s="230"/>
      <c r="BR4875" s="230"/>
      <c r="BS4875" s="230"/>
      <c r="BT4875" s="230"/>
      <c r="BU4875" s="230"/>
      <c r="BV4875" s="230"/>
      <c r="BW4875" s="230"/>
      <c r="BX4875" s="230"/>
      <c r="BY4875" s="230"/>
      <c r="BZ4875" s="230"/>
      <c r="CA4875" s="230"/>
      <c r="CB4875" s="230"/>
      <c r="CC4875" s="230"/>
      <c r="CD4875" s="230"/>
      <c r="CE4875" s="230"/>
      <c r="CF4875" s="230"/>
      <c r="CG4875" s="230"/>
      <c r="CH4875" s="230"/>
      <c r="CI4875" s="230"/>
      <c r="CJ4875" s="230"/>
    </row>
    <row r="4876" spans="1:88" ht="14.25" customHeight="1">
      <c r="A4876" s="413"/>
      <c r="B4876" s="230"/>
      <c r="C4876" s="231"/>
      <c r="D4876" s="224"/>
      <c r="E4876" s="224"/>
      <c r="F4876" s="224"/>
      <c r="G4876" s="224"/>
      <c r="H4876" s="224"/>
      <c r="I4876" s="232"/>
      <c r="J4876" s="224"/>
      <c r="K4876" s="224"/>
      <c r="L4876" s="224"/>
      <c r="M4876" s="233"/>
      <c r="N4876" s="224"/>
      <c r="P4876" s="224"/>
      <c r="Q4876" s="225"/>
      <c r="R4876" s="154"/>
      <c r="S4876" s="154"/>
      <c r="T4876" s="154"/>
      <c r="U4876" s="236"/>
      <c r="V4876" s="225"/>
      <c r="W4876" s="246"/>
      <c r="X4876" s="230"/>
      <c r="Y4876" s="257"/>
      <c r="Z4876" s="249"/>
      <c r="AA4876" s="249"/>
      <c r="AB4876" s="230"/>
      <c r="AC4876" s="230"/>
      <c r="AD4876" s="230"/>
      <c r="AE4876" s="251"/>
      <c r="AF4876" s="246"/>
      <c r="AG4876" s="236"/>
      <c r="AH4876" s="253"/>
      <c r="AI4876" s="230"/>
      <c r="AJ4876" s="230"/>
      <c r="AK4876" s="230"/>
      <c r="AL4876" s="230"/>
      <c r="AM4876" s="230"/>
      <c r="AN4876" s="230"/>
      <c r="AO4876" s="230"/>
      <c r="AP4876" s="230"/>
      <c r="AQ4876" s="230"/>
      <c r="AR4876" s="249"/>
      <c r="AS4876" s="230"/>
      <c r="AT4876" s="230"/>
      <c r="AU4876" s="230"/>
      <c r="AV4876" s="230"/>
      <c r="AW4876" s="230"/>
      <c r="AX4876" s="230"/>
      <c r="AY4876" s="230"/>
      <c r="AZ4876" s="230"/>
      <c r="BA4876" s="230"/>
      <c r="BB4876" s="230"/>
      <c r="BC4876" s="230"/>
      <c r="BD4876" s="230"/>
      <c r="BE4876" s="230"/>
      <c r="BF4876" s="230"/>
      <c r="BG4876" s="230"/>
      <c r="BH4876" s="230"/>
      <c r="BI4876" s="230"/>
      <c r="BJ4876" s="230"/>
      <c r="BK4876" s="230"/>
      <c r="BL4876" s="230"/>
      <c r="BM4876" s="230"/>
      <c r="BN4876" s="230"/>
      <c r="BO4876" s="230"/>
      <c r="BP4876" s="230"/>
      <c r="BQ4876" s="230"/>
      <c r="BR4876" s="230"/>
      <c r="BS4876" s="230"/>
      <c r="BT4876" s="230"/>
      <c r="BU4876" s="230"/>
      <c r="BV4876" s="230"/>
      <c r="BW4876" s="230"/>
      <c r="BX4876" s="230"/>
      <c r="BY4876" s="230"/>
      <c r="BZ4876" s="230"/>
      <c r="CA4876" s="230"/>
      <c r="CB4876" s="230"/>
      <c r="CC4876" s="230"/>
      <c r="CD4876" s="230"/>
      <c r="CE4876" s="230"/>
      <c r="CF4876" s="230"/>
      <c r="CG4876" s="230"/>
      <c r="CH4876" s="230"/>
      <c r="CI4876" s="230"/>
      <c r="CJ4876" s="230"/>
    </row>
    <row r="4877" spans="1:88" ht="14.25" customHeight="1">
      <c r="A4877" s="413"/>
      <c r="B4877" s="230"/>
      <c r="C4877" s="231"/>
      <c r="D4877" s="224"/>
      <c r="E4877" s="224"/>
      <c r="F4877" s="224"/>
      <c r="G4877" s="224"/>
      <c r="H4877" s="224"/>
      <c r="I4877" s="232"/>
      <c r="J4877" s="224"/>
      <c r="K4877" s="224"/>
      <c r="L4877" s="224"/>
      <c r="M4877" s="233"/>
      <c r="N4877" s="224"/>
      <c r="P4877" s="224"/>
      <c r="Q4877" s="225"/>
      <c r="R4877" s="154"/>
      <c r="S4877" s="154"/>
      <c r="T4877" s="154"/>
      <c r="U4877" s="236"/>
      <c r="V4877" s="225"/>
      <c r="W4877" s="246"/>
      <c r="X4877" s="230"/>
      <c r="Y4877" s="257"/>
      <c r="Z4877" s="249"/>
      <c r="AA4877" s="249"/>
      <c r="AB4877" s="230"/>
      <c r="AC4877" s="230"/>
      <c r="AD4877" s="230"/>
      <c r="AE4877" s="251"/>
      <c r="AF4877" s="246"/>
      <c r="AG4877" s="236"/>
      <c r="AH4877" s="253"/>
      <c r="AI4877" s="230"/>
      <c r="AJ4877" s="230"/>
      <c r="AK4877" s="230"/>
      <c r="AL4877" s="230"/>
      <c r="AM4877" s="230"/>
      <c r="AN4877" s="230"/>
      <c r="AO4877" s="230"/>
      <c r="AP4877" s="230"/>
      <c r="AQ4877" s="230"/>
      <c r="AR4877" s="249"/>
      <c r="AS4877" s="230"/>
      <c r="AT4877" s="230"/>
      <c r="AU4877" s="230"/>
      <c r="AV4877" s="230"/>
      <c r="AW4877" s="230"/>
      <c r="AX4877" s="230"/>
      <c r="AY4877" s="230"/>
      <c r="AZ4877" s="230"/>
      <c r="BA4877" s="230"/>
      <c r="BB4877" s="230"/>
      <c r="BC4877" s="230"/>
      <c r="BD4877" s="230"/>
      <c r="BE4877" s="230"/>
      <c r="BF4877" s="230"/>
      <c r="BG4877" s="230"/>
      <c r="BH4877" s="230"/>
      <c r="BI4877" s="230"/>
      <c r="BJ4877" s="230"/>
      <c r="BK4877" s="230"/>
      <c r="BL4877" s="230"/>
      <c r="BM4877" s="230"/>
      <c r="BN4877" s="230"/>
      <c r="BO4877" s="230"/>
      <c r="BP4877" s="230"/>
      <c r="BQ4877" s="230"/>
      <c r="BR4877" s="230"/>
      <c r="BS4877" s="230"/>
      <c r="BT4877" s="230"/>
      <c r="BU4877" s="230"/>
      <c r="BV4877" s="230"/>
      <c r="BW4877" s="230"/>
      <c r="BX4877" s="230"/>
      <c r="BY4877" s="230"/>
      <c r="BZ4877" s="230"/>
      <c r="CA4877" s="230"/>
      <c r="CB4877" s="230"/>
      <c r="CC4877" s="230"/>
      <c r="CD4877" s="230"/>
      <c r="CE4877" s="230"/>
      <c r="CF4877" s="230"/>
      <c r="CG4877" s="230"/>
      <c r="CH4877" s="230"/>
      <c r="CI4877" s="230"/>
      <c r="CJ4877" s="230"/>
    </row>
    <row r="4878" spans="1:88" ht="14.25" customHeight="1">
      <c r="A4878" s="413"/>
      <c r="B4878" s="230"/>
      <c r="C4878" s="231"/>
      <c r="D4878" s="224"/>
      <c r="E4878" s="224"/>
      <c r="F4878" s="224"/>
      <c r="G4878" s="224"/>
      <c r="H4878" s="224"/>
      <c r="I4878" s="232"/>
      <c r="J4878" s="224"/>
      <c r="K4878" s="224"/>
      <c r="L4878" s="224"/>
      <c r="M4878" s="233"/>
      <c r="N4878" s="224"/>
      <c r="P4878" s="224"/>
      <c r="Q4878" s="225"/>
      <c r="R4878" s="154"/>
      <c r="S4878" s="154"/>
      <c r="T4878" s="154"/>
      <c r="U4878" s="236"/>
      <c r="V4878" s="225"/>
      <c r="W4878" s="246"/>
      <c r="X4878" s="230"/>
      <c r="Y4878" s="257"/>
      <c r="Z4878" s="249"/>
      <c r="AA4878" s="249"/>
      <c r="AB4878" s="230"/>
      <c r="AC4878" s="230"/>
      <c r="AD4878" s="230"/>
      <c r="AE4878" s="251"/>
      <c r="AF4878" s="246"/>
      <c r="AG4878" s="236"/>
      <c r="AH4878" s="253"/>
      <c r="AI4878" s="230"/>
      <c r="AJ4878" s="230"/>
      <c r="AK4878" s="230"/>
      <c r="AL4878" s="230"/>
      <c r="AM4878" s="230"/>
      <c r="AN4878" s="230"/>
      <c r="AO4878" s="230"/>
      <c r="AP4878" s="230"/>
      <c r="AQ4878" s="230"/>
      <c r="AR4878" s="249"/>
      <c r="AS4878" s="230"/>
      <c r="AT4878" s="230"/>
      <c r="AU4878" s="230"/>
      <c r="AV4878" s="230"/>
      <c r="AW4878" s="230"/>
      <c r="AX4878" s="230"/>
      <c r="AY4878" s="230"/>
      <c r="AZ4878" s="230"/>
      <c r="BA4878" s="230"/>
      <c r="BB4878" s="230"/>
      <c r="BC4878" s="230"/>
      <c r="BD4878" s="230"/>
      <c r="BE4878" s="230"/>
      <c r="BF4878" s="230"/>
      <c r="BG4878" s="230"/>
      <c r="BH4878" s="230"/>
      <c r="BI4878" s="230"/>
      <c r="BJ4878" s="230"/>
      <c r="BK4878" s="230"/>
      <c r="BL4878" s="230"/>
      <c r="BM4878" s="230"/>
      <c r="BN4878" s="230"/>
      <c r="BO4878" s="230"/>
      <c r="BP4878" s="230"/>
      <c r="BQ4878" s="230"/>
      <c r="BR4878" s="230"/>
      <c r="BS4878" s="230"/>
      <c r="BT4878" s="230"/>
      <c r="BU4878" s="230"/>
      <c r="BV4878" s="230"/>
      <c r="BW4878" s="230"/>
      <c r="BX4878" s="230"/>
      <c r="BY4878" s="230"/>
      <c r="BZ4878" s="230"/>
      <c r="CA4878" s="230"/>
      <c r="CB4878" s="230"/>
      <c r="CC4878" s="230"/>
      <c r="CD4878" s="230"/>
      <c r="CE4878" s="230"/>
      <c r="CF4878" s="230"/>
      <c r="CG4878" s="230"/>
      <c r="CH4878" s="230"/>
      <c r="CI4878" s="230"/>
      <c r="CJ4878" s="230"/>
    </row>
    <row r="4879" spans="1:88" ht="14.25" customHeight="1">
      <c r="A4879" s="413"/>
      <c r="B4879" s="230"/>
      <c r="C4879" s="231"/>
      <c r="D4879" s="224"/>
      <c r="E4879" s="224"/>
      <c r="F4879" s="224"/>
      <c r="G4879" s="224"/>
      <c r="H4879" s="224"/>
      <c r="I4879" s="232"/>
      <c r="J4879" s="224"/>
      <c r="K4879" s="224"/>
      <c r="L4879" s="224"/>
      <c r="M4879" s="233"/>
      <c r="N4879" s="224"/>
      <c r="P4879" s="224"/>
      <c r="Q4879" s="225"/>
      <c r="R4879" s="154"/>
      <c r="S4879" s="154"/>
      <c r="T4879" s="154"/>
      <c r="U4879" s="236"/>
      <c r="V4879" s="225"/>
      <c r="W4879" s="246"/>
      <c r="X4879" s="230"/>
      <c r="Y4879" s="257"/>
      <c r="Z4879" s="249"/>
      <c r="AA4879" s="249"/>
      <c r="AB4879" s="230"/>
      <c r="AC4879" s="230"/>
      <c r="AD4879" s="230"/>
      <c r="AE4879" s="251"/>
      <c r="AF4879" s="246"/>
      <c r="AG4879" s="236"/>
      <c r="AH4879" s="253"/>
      <c r="AI4879" s="230"/>
      <c r="AJ4879" s="230"/>
      <c r="AK4879" s="230"/>
      <c r="AL4879" s="230"/>
      <c r="AM4879" s="230"/>
      <c r="AN4879" s="230"/>
      <c r="AO4879" s="230"/>
      <c r="AP4879" s="230"/>
      <c r="AQ4879" s="230"/>
      <c r="AR4879" s="249"/>
      <c r="AS4879" s="230"/>
      <c r="AT4879" s="230"/>
      <c r="AU4879" s="230"/>
      <c r="AV4879" s="230"/>
      <c r="AW4879" s="230"/>
      <c r="AX4879" s="230"/>
      <c r="AY4879" s="230"/>
      <c r="AZ4879" s="230"/>
      <c r="BA4879" s="230"/>
      <c r="BB4879" s="230"/>
      <c r="BC4879" s="230"/>
      <c r="BD4879" s="230"/>
      <c r="BE4879" s="230"/>
      <c r="BF4879" s="230"/>
      <c r="BG4879" s="230"/>
      <c r="BH4879" s="230"/>
      <c r="BI4879" s="230"/>
      <c r="BJ4879" s="230"/>
      <c r="BK4879" s="230"/>
      <c r="BL4879" s="230"/>
      <c r="BM4879" s="230"/>
      <c r="BN4879" s="230"/>
      <c r="BO4879" s="230"/>
      <c r="BP4879" s="230"/>
      <c r="BQ4879" s="230"/>
      <c r="BR4879" s="230"/>
      <c r="BS4879" s="230"/>
      <c r="BT4879" s="230"/>
      <c r="BU4879" s="230"/>
      <c r="BV4879" s="230"/>
      <c r="BW4879" s="230"/>
      <c r="BX4879" s="230"/>
      <c r="BY4879" s="230"/>
      <c r="BZ4879" s="230"/>
      <c r="CA4879" s="230"/>
      <c r="CB4879" s="230"/>
      <c r="CC4879" s="230"/>
      <c r="CD4879" s="230"/>
      <c r="CE4879" s="230"/>
      <c r="CF4879" s="230"/>
      <c r="CG4879" s="230"/>
      <c r="CH4879" s="230"/>
      <c r="CI4879" s="230"/>
      <c r="CJ4879" s="230"/>
    </row>
    <row r="4880" spans="1:88" ht="14.25" customHeight="1">
      <c r="A4880" s="413"/>
      <c r="B4880" s="230"/>
      <c r="C4880" s="231"/>
      <c r="D4880" s="224"/>
      <c r="E4880" s="224"/>
      <c r="F4880" s="224"/>
      <c r="G4880" s="224"/>
      <c r="H4880" s="224"/>
      <c r="I4880" s="232"/>
      <c r="J4880" s="224"/>
      <c r="K4880" s="224"/>
      <c r="L4880" s="224"/>
      <c r="M4880" s="233"/>
      <c r="N4880" s="224"/>
      <c r="P4880" s="224"/>
      <c r="Q4880" s="225"/>
      <c r="R4880" s="154"/>
      <c r="S4880" s="154"/>
      <c r="T4880" s="154"/>
      <c r="U4880" s="236"/>
      <c r="V4880" s="225"/>
      <c r="W4880" s="246"/>
      <c r="X4880" s="230"/>
      <c r="Y4880" s="257"/>
      <c r="Z4880" s="249"/>
      <c r="AA4880" s="249"/>
      <c r="AB4880" s="230"/>
      <c r="AC4880" s="230"/>
      <c r="AD4880" s="230"/>
      <c r="AE4880" s="251"/>
      <c r="AF4880" s="246"/>
      <c r="AG4880" s="236"/>
      <c r="AH4880" s="253"/>
      <c r="AI4880" s="230"/>
      <c r="AJ4880" s="230"/>
      <c r="AK4880" s="230"/>
      <c r="AL4880" s="230"/>
      <c r="AM4880" s="230"/>
      <c r="AN4880" s="230"/>
      <c r="AO4880" s="230"/>
      <c r="AP4880" s="230"/>
      <c r="AQ4880" s="230"/>
      <c r="AR4880" s="249"/>
      <c r="AS4880" s="230"/>
      <c r="AT4880" s="230"/>
      <c r="AU4880" s="230"/>
      <c r="AV4880" s="230"/>
      <c r="AW4880" s="230"/>
      <c r="AX4880" s="230"/>
      <c r="AY4880" s="230"/>
      <c r="AZ4880" s="230"/>
      <c r="BA4880" s="230"/>
      <c r="BB4880" s="230"/>
      <c r="BC4880" s="230"/>
      <c r="BD4880" s="230"/>
      <c r="BE4880" s="230"/>
      <c r="BF4880" s="230"/>
      <c r="BG4880" s="230"/>
      <c r="BH4880" s="230"/>
      <c r="BI4880" s="230"/>
      <c r="BJ4880" s="230"/>
      <c r="BK4880" s="230"/>
      <c r="BL4880" s="230"/>
      <c r="BM4880" s="230"/>
      <c r="BN4880" s="230"/>
      <c r="BO4880" s="230"/>
      <c r="BP4880" s="230"/>
      <c r="BQ4880" s="230"/>
      <c r="BR4880" s="230"/>
      <c r="BS4880" s="230"/>
      <c r="BT4880" s="230"/>
      <c r="BU4880" s="230"/>
      <c r="BV4880" s="230"/>
      <c r="BW4880" s="230"/>
      <c r="BX4880" s="230"/>
      <c r="BY4880" s="230"/>
      <c r="BZ4880" s="230"/>
      <c r="CA4880" s="230"/>
      <c r="CB4880" s="230"/>
      <c r="CC4880" s="230"/>
      <c r="CD4880" s="230"/>
      <c r="CE4880" s="230"/>
      <c r="CF4880" s="230"/>
      <c r="CG4880" s="230"/>
      <c r="CH4880" s="230"/>
      <c r="CI4880" s="230"/>
      <c r="CJ4880" s="230"/>
    </row>
    <row r="4881" spans="1:88" ht="14.25" customHeight="1">
      <c r="A4881" s="413"/>
      <c r="B4881" s="230"/>
      <c r="C4881" s="231"/>
      <c r="D4881" s="224"/>
      <c r="E4881" s="224"/>
      <c r="F4881" s="224"/>
      <c r="G4881" s="224"/>
      <c r="H4881" s="224"/>
      <c r="I4881" s="232"/>
      <c r="J4881" s="224"/>
      <c r="K4881" s="224"/>
      <c r="L4881" s="224"/>
      <c r="M4881" s="233"/>
      <c r="N4881" s="224"/>
      <c r="P4881" s="224"/>
      <c r="Q4881" s="225"/>
      <c r="R4881" s="154"/>
      <c r="S4881" s="154"/>
      <c r="T4881" s="154"/>
      <c r="U4881" s="236"/>
      <c r="V4881" s="225"/>
      <c r="W4881" s="246"/>
      <c r="X4881" s="230"/>
      <c r="Y4881" s="257"/>
      <c r="Z4881" s="249"/>
      <c r="AA4881" s="249"/>
      <c r="AB4881" s="230"/>
      <c r="AC4881" s="230"/>
      <c r="AD4881" s="230"/>
      <c r="AE4881" s="251"/>
      <c r="AF4881" s="246"/>
      <c r="AG4881" s="236"/>
      <c r="AH4881" s="253"/>
      <c r="AI4881" s="230"/>
      <c r="AJ4881" s="230"/>
      <c r="AK4881" s="230"/>
      <c r="AL4881" s="230"/>
      <c r="AM4881" s="230"/>
      <c r="AN4881" s="230"/>
      <c r="AO4881" s="230"/>
      <c r="AP4881" s="230"/>
      <c r="AQ4881" s="230"/>
      <c r="AR4881" s="249"/>
      <c r="AS4881" s="230"/>
      <c r="AT4881" s="230"/>
      <c r="AU4881" s="230"/>
      <c r="AV4881" s="230"/>
      <c r="AW4881" s="230"/>
      <c r="AX4881" s="230"/>
      <c r="AY4881" s="230"/>
      <c r="AZ4881" s="230"/>
      <c r="BA4881" s="230"/>
      <c r="BB4881" s="230"/>
      <c r="BC4881" s="230"/>
      <c r="BD4881" s="230"/>
      <c r="BE4881" s="230"/>
      <c r="BF4881" s="230"/>
      <c r="BG4881" s="230"/>
      <c r="BH4881" s="230"/>
      <c r="BI4881" s="230"/>
      <c r="BJ4881" s="230"/>
      <c r="BK4881" s="230"/>
      <c r="BL4881" s="230"/>
      <c r="BM4881" s="230"/>
      <c r="BN4881" s="230"/>
      <c r="BO4881" s="230"/>
      <c r="BP4881" s="230"/>
      <c r="BQ4881" s="230"/>
      <c r="BR4881" s="230"/>
      <c r="BS4881" s="230"/>
      <c r="BT4881" s="230"/>
      <c r="BU4881" s="230"/>
      <c r="BV4881" s="230"/>
      <c r="BW4881" s="230"/>
      <c r="BX4881" s="230"/>
      <c r="BY4881" s="230"/>
      <c r="BZ4881" s="230"/>
      <c r="CA4881" s="230"/>
      <c r="CB4881" s="230"/>
      <c r="CC4881" s="230"/>
      <c r="CD4881" s="230"/>
      <c r="CE4881" s="230"/>
      <c r="CF4881" s="230"/>
      <c r="CG4881" s="230"/>
      <c r="CH4881" s="230"/>
      <c r="CI4881" s="230"/>
      <c r="CJ4881" s="230"/>
    </row>
    <row r="4882" spans="1:88" ht="14.25" customHeight="1">
      <c r="A4882" s="413"/>
      <c r="B4882" s="230"/>
      <c r="C4882" s="231"/>
      <c r="D4882" s="224"/>
      <c r="E4882" s="224"/>
      <c r="F4882" s="224"/>
      <c r="G4882" s="224"/>
      <c r="H4882" s="224"/>
      <c r="I4882" s="232"/>
      <c r="J4882" s="224"/>
      <c r="K4882" s="224"/>
      <c r="L4882" s="224"/>
      <c r="M4882" s="233"/>
      <c r="N4882" s="224"/>
      <c r="P4882" s="224"/>
      <c r="Q4882" s="225"/>
      <c r="R4882" s="154"/>
      <c r="S4882" s="154"/>
      <c r="T4882" s="154"/>
      <c r="U4882" s="236"/>
      <c r="V4882" s="225"/>
      <c r="W4882" s="246"/>
      <c r="X4882" s="230"/>
      <c r="Y4882" s="257"/>
      <c r="Z4882" s="249"/>
      <c r="AA4882" s="249"/>
      <c r="AB4882" s="230"/>
      <c r="AC4882" s="230"/>
      <c r="AD4882" s="230"/>
      <c r="AE4882" s="251"/>
      <c r="AF4882" s="246"/>
      <c r="AG4882" s="236"/>
      <c r="AH4882" s="253"/>
      <c r="AI4882" s="230"/>
      <c r="AJ4882" s="230"/>
      <c r="AK4882" s="230"/>
      <c r="AL4882" s="230"/>
      <c r="AM4882" s="230"/>
      <c r="AN4882" s="230"/>
      <c r="AO4882" s="230"/>
      <c r="AP4882" s="230"/>
      <c r="AQ4882" s="230"/>
      <c r="AR4882" s="249"/>
      <c r="AS4882" s="230"/>
      <c r="AT4882" s="230"/>
      <c r="AU4882" s="230"/>
      <c r="AV4882" s="230"/>
      <c r="AW4882" s="230"/>
      <c r="AX4882" s="230"/>
      <c r="AY4882" s="230"/>
      <c r="AZ4882" s="230"/>
      <c r="BA4882" s="230"/>
      <c r="BB4882" s="230"/>
      <c r="BC4882" s="230"/>
      <c r="BD4882" s="230"/>
      <c r="BE4882" s="230"/>
      <c r="BF4882" s="230"/>
      <c r="BG4882" s="230"/>
      <c r="BH4882" s="230"/>
      <c r="BI4882" s="230"/>
      <c r="BJ4882" s="230"/>
      <c r="BK4882" s="230"/>
      <c r="BL4882" s="230"/>
      <c r="BM4882" s="230"/>
      <c r="BN4882" s="230"/>
      <c r="BO4882" s="230"/>
      <c r="BP4882" s="230"/>
      <c r="BQ4882" s="230"/>
      <c r="BR4882" s="230"/>
      <c r="BS4882" s="230"/>
      <c r="BT4882" s="230"/>
      <c r="BU4882" s="230"/>
      <c r="BV4882" s="230"/>
      <c r="BW4882" s="230"/>
      <c r="BX4882" s="230"/>
      <c r="BY4882" s="230"/>
      <c r="BZ4882" s="230"/>
      <c r="CA4882" s="230"/>
      <c r="CB4882" s="230"/>
      <c r="CC4882" s="230"/>
      <c r="CD4882" s="230"/>
      <c r="CE4882" s="230"/>
      <c r="CF4882" s="230"/>
      <c r="CG4882" s="230"/>
      <c r="CH4882" s="230"/>
      <c r="CI4882" s="230"/>
      <c r="CJ4882" s="230"/>
    </row>
    <row r="4883" spans="1:88" ht="14.25" customHeight="1">
      <c r="A4883" s="413"/>
      <c r="B4883" s="230"/>
      <c r="C4883" s="231"/>
      <c r="D4883" s="224"/>
      <c r="E4883" s="224"/>
      <c r="F4883" s="224"/>
      <c r="G4883" s="224"/>
      <c r="H4883" s="224"/>
      <c r="I4883" s="232"/>
      <c r="J4883" s="224"/>
      <c r="K4883" s="224"/>
      <c r="L4883" s="224"/>
      <c r="M4883" s="233"/>
      <c r="N4883" s="224"/>
      <c r="P4883" s="224"/>
      <c r="Q4883" s="225"/>
      <c r="R4883" s="154"/>
      <c r="S4883" s="154"/>
      <c r="T4883" s="154"/>
      <c r="U4883" s="236"/>
      <c r="V4883" s="225"/>
      <c r="W4883" s="246"/>
      <c r="X4883" s="230"/>
      <c r="Y4883" s="257"/>
      <c r="Z4883" s="249"/>
      <c r="AA4883" s="249"/>
      <c r="AB4883" s="230"/>
      <c r="AC4883" s="230"/>
      <c r="AD4883" s="230"/>
      <c r="AE4883" s="251"/>
      <c r="AF4883" s="246"/>
      <c r="AG4883" s="236"/>
      <c r="AH4883" s="253"/>
      <c r="AI4883" s="230"/>
      <c r="AJ4883" s="230"/>
      <c r="AK4883" s="230"/>
      <c r="AL4883" s="230"/>
      <c r="AM4883" s="230"/>
      <c r="AN4883" s="230"/>
      <c r="AO4883" s="230"/>
      <c r="AP4883" s="230"/>
      <c r="AQ4883" s="230"/>
      <c r="AR4883" s="249"/>
      <c r="AS4883" s="230"/>
      <c r="AT4883" s="230"/>
      <c r="AU4883" s="230"/>
      <c r="AV4883" s="230"/>
      <c r="AW4883" s="230"/>
      <c r="AX4883" s="230"/>
      <c r="AY4883" s="230"/>
      <c r="AZ4883" s="230"/>
      <c r="BA4883" s="230"/>
      <c r="BB4883" s="230"/>
      <c r="BC4883" s="230"/>
      <c r="BD4883" s="230"/>
      <c r="BE4883" s="230"/>
      <c r="BF4883" s="230"/>
      <c r="BG4883" s="230"/>
      <c r="BH4883" s="230"/>
      <c r="BI4883" s="230"/>
      <c r="BJ4883" s="230"/>
      <c r="BK4883" s="230"/>
      <c r="BL4883" s="230"/>
      <c r="BM4883" s="230"/>
      <c r="BN4883" s="230"/>
      <c r="BO4883" s="230"/>
      <c r="BP4883" s="230"/>
      <c r="BQ4883" s="230"/>
      <c r="BR4883" s="230"/>
      <c r="BS4883" s="230"/>
      <c r="BT4883" s="230"/>
      <c r="BU4883" s="230"/>
      <c r="BV4883" s="230"/>
      <c r="BW4883" s="230"/>
      <c r="BX4883" s="230"/>
      <c r="BY4883" s="230"/>
      <c r="BZ4883" s="230"/>
      <c r="CA4883" s="230"/>
      <c r="CB4883" s="230"/>
      <c r="CC4883" s="230"/>
      <c r="CD4883" s="230"/>
      <c r="CE4883" s="230"/>
      <c r="CF4883" s="230"/>
      <c r="CG4883" s="230"/>
      <c r="CH4883" s="230"/>
      <c r="CI4883" s="230"/>
      <c r="CJ4883" s="230"/>
    </row>
    <row r="4884" spans="1:88" ht="14.25" customHeight="1">
      <c r="A4884" s="413"/>
      <c r="B4884" s="230"/>
      <c r="C4884" s="231"/>
      <c r="D4884" s="224"/>
      <c r="E4884" s="224"/>
      <c r="F4884" s="224"/>
      <c r="G4884" s="224"/>
      <c r="H4884" s="224"/>
      <c r="I4884" s="232"/>
      <c r="J4884" s="224"/>
      <c r="K4884" s="224"/>
      <c r="L4884" s="224"/>
      <c r="M4884" s="233"/>
      <c r="N4884" s="224"/>
      <c r="P4884" s="224"/>
      <c r="Q4884" s="225"/>
      <c r="R4884" s="154"/>
      <c r="S4884" s="154"/>
      <c r="T4884" s="154"/>
      <c r="U4884" s="236"/>
      <c r="V4884" s="225"/>
      <c r="W4884" s="246"/>
      <c r="X4884" s="230"/>
      <c r="Y4884" s="257"/>
      <c r="Z4884" s="249"/>
      <c r="AA4884" s="249"/>
      <c r="AB4884" s="230"/>
      <c r="AC4884" s="230"/>
      <c r="AD4884" s="230"/>
      <c r="AE4884" s="251"/>
      <c r="AF4884" s="246"/>
      <c r="AG4884" s="236"/>
      <c r="AH4884" s="253"/>
      <c r="AI4884" s="230"/>
      <c r="AJ4884" s="230"/>
      <c r="AK4884" s="230"/>
      <c r="AL4884" s="230"/>
      <c r="AM4884" s="230"/>
      <c r="AN4884" s="230"/>
      <c r="AO4884" s="230"/>
      <c r="AP4884" s="230"/>
      <c r="AQ4884" s="230"/>
      <c r="AR4884" s="249"/>
      <c r="AS4884" s="230"/>
      <c r="AT4884" s="230"/>
      <c r="AU4884" s="230"/>
      <c r="AV4884" s="230"/>
      <c r="AW4884" s="230"/>
      <c r="AX4884" s="230"/>
      <c r="AY4884" s="230"/>
      <c r="AZ4884" s="230"/>
      <c r="BA4884" s="230"/>
      <c r="BB4884" s="230"/>
      <c r="BC4884" s="230"/>
      <c r="BD4884" s="230"/>
      <c r="BE4884" s="230"/>
      <c r="BF4884" s="230"/>
      <c r="BG4884" s="230"/>
      <c r="BH4884" s="230"/>
      <c r="BI4884" s="230"/>
      <c r="BJ4884" s="230"/>
      <c r="BK4884" s="230"/>
      <c r="BL4884" s="230"/>
      <c r="BM4884" s="230"/>
      <c r="BN4884" s="230"/>
      <c r="BO4884" s="230"/>
      <c r="BP4884" s="230"/>
      <c r="BQ4884" s="230"/>
      <c r="BR4884" s="230"/>
      <c r="BS4884" s="230"/>
      <c r="BT4884" s="230"/>
      <c r="BU4884" s="230"/>
      <c r="BV4884" s="230"/>
      <c r="BW4884" s="230"/>
      <c r="BX4884" s="230"/>
      <c r="BY4884" s="230"/>
      <c r="BZ4884" s="230"/>
      <c r="CA4884" s="230"/>
      <c r="CB4884" s="230"/>
      <c r="CC4884" s="230"/>
      <c r="CD4884" s="230"/>
      <c r="CE4884" s="230"/>
      <c r="CF4884" s="230"/>
      <c r="CG4884" s="230"/>
      <c r="CH4884" s="230"/>
      <c r="CI4884" s="230"/>
      <c r="CJ4884" s="230"/>
    </row>
    <row r="4885" spans="1:88" ht="14.25" customHeight="1">
      <c r="A4885" s="413"/>
      <c r="B4885" s="230"/>
      <c r="C4885" s="231"/>
      <c r="D4885" s="224"/>
      <c r="E4885" s="224"/>
      <c r="F4885" s="224"/>
      <c r="G4885" s="224"/>
      <c r="H4885" s="224"/>
      <c r="I4885" s="232"/>
      <c r="J4885" s="224"/>
      <c r="K4885" s="224"/>
      <c r="L4885" s="224"/>
      <c r="M4885" s="233"/>
      <c r="N4885" s="224"/>
      <c r="P4885" s="224"/>
      <c r="Q4885" s="225"/>
      <c r="R4885" s="154"/>
      <c r="S4885" s="154"/>
      <c r="T4885" s="154"/>
      <c r="U4885" s="236"/>
      <c r="V4885" s="225"/>
      <c r="W4885" s="246"/>
      <c r="X4885" s="230"/>
      <c r="Y4885" s="257"/>
      <c r="Z4885" s="249"/>
      <c r="AA4885" s="249"/>
      <c r="AB4885" s="230"/>
      <c r="AC4885" s="230"/>
      <c r="AD4885" s="230"/>
      <c r="AE4885" s="251"/>
      <c r="AF4885" s="246"/>
      <c r="AG4885" s="236"/>
      <c r="AH4885" s="253"/>
      <c r="AI4885" s="230"/>
      <c r="AJ4885" s="230"/>
      <c r="AK4885" s="230"/>
      <c r="AL4885" s="230"/>
      <c r="AM4885" s="230"/>
      <c r="AN4885" s="230"/>
      <c r="AO4885" s="230"/>
      <c r="AP4885" s="230"/>
      <c r="AQ4885" s="230"/>
      <c r="AR4885" s="249"/>
      <c r="AS4885" s="230"/>
      <c r="AT4885" s="230"/>
      <c r="AU4885" s="230"/>
      <c r="AV4885" s="230"/>
      <c r="AW4885" s="230"/>
      <c r="AX4885" s="230"/>
      <c r="AY4885" s="230"/>
      <c r="AZ4885" s="230"/>
      <c r="BA4885" s="230"/>
      <c r="BB4885" s="230"/>
      <c r="BC4885" s="230"/>
      <c r="BD4885" s="230"/>
      <c r="BE4885" s="230"/>
      <c r="BF4885" s="230"/>
      <c r="BG4885" s="230"/>
      <c r="BH4885" s="230"/>
      <c r="BI4885" s="230"/>
      <c r="BJ4885" s="230"/>
      <c r="BK4885" s="230"/>
      <c r="BL4885" s="230"/>
      <c r="BM4885" s="230"/>
      <c r="BN4885" s="230"/>
      <c r="BO4885" s="230"/>
      <c r="BP4885" s="230"/>
      <c r="BQ4885" s="230"/>
      <c r="BR4885" s="230"/>
      <c r="BS4885" s="230"/>
      <c r="BT4885" s="230"/>
      <c r="BU4885" s="230"/>
      <c r="BV4885" s="230"/>
      <c r="BW4885" s="230"/>
      <c r="BX4885" s="230"/>
      <c r="BY4885" s="230"/>
      <c r="BZ4885" s="230"/>
      <c r="CA4885" s="230"/>
      <c r="CB4885" s="230"/>
      <c r="CC4885" s="230"/>
      <c r="CD4885" s="230"/>
      <c r="CE4885" s="230"/>
      <c r="CF4885" s="230"/>
      <c r="CG4885" s="230"/>
      <c r="CH4885" s="230"/>
      <c r="CI4885" s="230"/>
      <c r="CJ4885" s="230"/>
    </row>
    <row r="4886" spans="1:88" ht="14.25" customHeight="1">
      <c r="A4886" s="413"/>
      <c r="B4886" s="230"/>
      <c r="C4886" s="231"/>
      <c r="D4886" s="224"/>
      <c r="E4886" s="224"/>
      <c r="F4886" s="224"/>
      <c r="G4886" s="224"/>
      <c r="H4886" s="224"/>
      <c r="I4886" s="232"/>
      <c r="J4886" s="224"/>
      <c r="K4886" s="224"/>
      <c r="L4886" s="224"/>
      <c r="M4886" s="233"/>
      <c r="N4886" s="224"/>
      <c r="P4886" s="224"/>
      <c r="Q4886" s="225"/>
      <c r="R4886" s="154"/>
      <c r="S4886" s="154"/>
      <c r="T4886" s="154"/>
      <c r="U4886" s="236"/>
      <c r="V4886" s="225"/>
      <c r="W4886" s="246"/>
      <c r="X4886" s="230"/>
      <c r="Y4886" s="257"/>
      <c r="Z4886" s="249"/>
      <c r="AA4886" s="249"/>
      <c r="AB4886" s="230"/>
      <c r="AC4886" s="230"/>
      <c r="AD4886" s="230"/>
      <c r="AE4886" s="251"/>
      <c r="AF4886" s="246"/>
      <c r="AG4886" s="236"/>
      <c r="AH4886" s="253"/>
      <c r="AI4886" s="230"/>
      <c r="AJ4886" s="230"/>
      <c r="AK4886" s="230"/>
      <c r="AL4886" s="230"/>
      <c r="AM4886" s="230"/>
      <c r="AN4886" s="230"/>
      <c r="AO4886" s="230"/>
      <c r="AP4886" s="230"/>
      <c r="AQ4886" s="230"/>
      <c r="AR4886" s="249"/>
      <c r="AS4886" s="230"/>
      <c r="AT4886" s="230"/>
      <c r="AU4886" s="230"/>
      <c r="AV4886" s="230"/>
      <c r="AW4886" s="230"/>
      <c r="AX4886" s="230"/>
      <c r="AY4886" s="230"/>
      <c r="AZ4886" s="230"/>
      <c r="BA4886" s="230"/>
      <c r="BB4886" s="230"/>
      <c r="BC4886" s="230"/>
      <c r="BD4886" s="230"/>
      <c r="BE4886" s="230"/>
      <c r="BF4886" s="230"/>
      <c r="BG4886" s="230"/>
      <c r="BH4886" s="230"/>
      <c r="BI4886" s="230"/>
      <c r="BJ4886" s="230"/>
      <c r="BK4886" s="230"/>
      <c r="BL4886" s="230"/>
      <c r="BM4886" s="230"/>
      <c r="BN4886" s="230"/>
      <c r="BO4886" s="230"/>
      <c r="BP4886" s="230"/>
      <c r="BQ4886" s="230"/>
      <c r="BR4886" s="230"/>
      <c r="BS4886" s="230"/>
      <c r="BT4886" s="230"/>
      <c r="BU4886" s="230"/>
      <c r="BV4886" s="230"/>
      <c r="BW4886" s="230"/>
      <c r="BX4886" s="230"/>
      <c r="BY4886" s="230"/>
      <c r="BZ4886" s="230"/>
      <c r="CA4886" s="230"/>
      <c r="CB4886" s="230"/>
      <c r="CC4886" s="230"/>
      <c r="CD4886" s="230"/>
      <c r="CE4886" s="230"/>
      <c r="CF4886" s="230"/>
      <c r="CG4886" s="230"/>
      <c r="CH4886" s="230"/>
      <c r="CI4886" s="230"/>
      <c r="CJ4886" s="230"/>
    </row>
    <row r="4887" spans="1:88" ht="14.25" customHeight="1">
      <c r="A4887" s="413"/>
      <c r="B4887" s="230"/>
      <c r="C4887" s="231"/>
      <c r="D4887" s="224"/>
      <c r="E4887" s="224"/>
      <c r="F4887" s="224"/>
      <c r="G4887" s="224"/>
      <c r="H4887" s="224"/>
      <c r="I4887" s="232"/>
      <c r="J4887" s="224"/>
      <c r="K4887" s="224"/>
      <c r="L4887" s="224"/>
      <c r="M4887" s="233"/>
      <c r="N4887" s="224"/>
      <c r="P4887" s="224"/>
      <c r="Q4887" s="225"/>
      <c r="R4887" s="154"/>
      <c r="S4887" s="154"/>
      <c r="T4887" s="154"/>
      <c r="U4887" s="236"/>
      <c r="V4887" s="225"/>
      <c r="W4887" s="246"/>
      <c r="X4887" s="230"/>
      <c r="Y4887" s="257"/>
      <c r="Z4887" s="249"/>
      <c r="AA4887" s="249"/>
      <c r="AB4887" s="230"/>
      <c r="AC4887" s="230"/>
      <c r="AD4887" s="230"/>
      <c r="AE4887" s="251"/>
      <c r="AF4887" s="246"/>
      <c r="AG4887" s="236"/>
      <c r="AH4887" s="253"/>
      <c r="AI4887" s="230"/>
      <c r="AJ4887" s="230"/>
      <c r="AK4887" s="230"/>
      <c r="AL4887" s="230"/>
      <c r="AM4887" s="230"/>
      <c r="AN4887" s="230"/>
      <c r="AO4887" s="230"/>
      <c r="AP4887" s="230"/>
      <c r="AQ4887" s="230"/>
      <c r="AR4887" s="249"/>
      <c r="AS4887" s="230"/>
      <c r="AT4887" s="230"/>
      <c r="AU4887" s="230"/>
      <c r="AV4887" s="230"/>
      <c r="AW4887" s="230"/>
      <c r="AX4887" s="230"/>
      <c r="AY4887" s="230"/>
      <c r="AZ4887" s="230"/>
      <c r="BA4887" s="230"/>
      <c r="BB4887" s="230"/>
      <c r="BC4887" s="230"/>
      <c r="BD4887" s="230"/>
      <c r="BE4887" s="230"/>
      <c r="BF4887" s="230"/>
      <c r="BG4887" s="230"/>
      <c r="BH4887" s="230"/>
      <c r="BI4887" s="230"/>
      <c r="BJ4887" s="230"/>
      <c r="BK4887" s="230"/>
      <c r="BL4887" s="230"/>
      <c r="BM4887" s="230"/>
      <c r="BN4887" s="230"/>
      <c r="BO4887" s="230"/>
      <c r="BP4887" s="230"/>
      <c r="BQ4887" s="230"/>
      <c r="BR4887" s="230"/>
      <c r="BS4887" s="230"/>
      <c r="BT4887" s="230"/>
      <c r="BU4887" s="230"/>
      <c r="BV4887" s="230"/>
      <c r="BW4887" s="230"/>
      <c r="BX4887" s="230"/>
      <c r="BY4887" s="230"/>
      <c r="BZ4887" s="230"/>
      <c r="CA4887" s="230"/>
      <c r="CB4887" s="230"/>
      <c r="CC4887" s="230"/>
      <c r="CD4887" s="230"/>
      <c r="CE4887" s="230"/>
      <c r="CF4887" s="230"/>
      <c r="CG4887" s="230"/>
      <c r="CH4887" s="230"/>
      <c r="CI4887" s="230"/>
      <c r="CJ4887" s="230"/>
    </row>
    <row r="4888" spans="1:88" ht="14.25" customHeight="1">
      <c r="A4888" s="413"/>
      <c r="B4888" s="230"/>
      <c r="C4888" s="231"/>
      <c r="D4888" s="224"/>
      <c r="E4888" s="224"/>
      <c r="F4888" s="224"/>
      <c r="G4888" s="224"/>
      <c r="H4888" s="224"/>
      <c r="I4888" s="232"/>
      <c r="J4888" s="224"/>
      <c r="K4888" s="224"/>
      <c r="L4888" s="224"/>
      <c r="M4888" s="233"/>
      <c r="N4888" s="224"/>
      <c r="P4888" s="224"/>
      <c r="Q4888" s="225"/>
      <c r="R4888" s="154"/>
      <c r="S4888" s="154"/>
      <c r="T4888" s="154"/>
      <c r="U4888" s="236"/>
      <c r="V4888" s="225"/>
      <c r="W4888" s="246"/>
      <c r="X4888" s="230"/>
      <c r="Y4888" s="257"/>
      <c r="Z4888" s="249"/>
      <c r="AA4888" s="249"/>
      <c r="AB4888" s="230"/>
      <c r="AC4888" s="230"/>
      <c r="AD4888" s="230"/>
      <c r="AE4888" s="251"/>
      <c r="AF4888" s="246"/>
      <c r="AG4888" s="236"/>
      <c r="AH4888" s="253"/>
      <c r="AI4888" s="230"/>
      <c r="AJ4888" s="230"/>
      <c r="AK4888" s="230"/>
      <c r="AL4888" s="230"/>
      <c r="AM4888" s="230"/>
      <c r="AN4888" s="230"/>
      <c r="AO4888" s="230"/>
      <c r="AP4888" s="230"/>
      <c r="AQ4888" s="230"/>
      <c r="AR4888" s="249"/>
      <c r="AS4888" s="230"/>
      <c r="AT4888" s="230"/>
      <c r="AU4888" s="230"/>
      <c r="AV4888" s="230"/>
      <c r="AW4888" s="230"/>
      <c r="AX4888" s="230"/>
      <c r="AY4888" s="230"/>
      <c r="AZ4888" s="230"/>
      <c r="BA4888" s="230"/>
      <c r="BB4888" s="230"/>
      <c r="BC4888" s="230"/>
      <c r="BD4888" s="230"/>
      <c r="BE4888" s="230"/>
      <c r="BF4888" s="230"/>
      <c r="BG4888" s="230"/>
      <c r="BH4888" s="230"/>
      <c r="BI4888" s="230"/>
      <c r="BJ4888" s="230"/>
      <c r="BK4888" s="230"/>
      <c r="BL4888" s="230"/>
      <c r="BM4888" s="230"/>
      <c r="BN4888" s="230"/>
      <c r="BO4888" s="230"/>
      <c r="BP4888" s="230"/>
      <c r="BQ4888" s="230"/>
      <c r="BR4888" s="230"/>
      <c r="BS4888" s="230"/>
      <c r="BT4888" s="230"/>
      <c r="BU4888" s="230"/>
      <c r="BV4888" s="230"/>
      <c r="BW4888" s="230"/>
      <c r="BX4888" s="230"/>
      <c r="BY4888" s="230"/>
      <c r="BZ4888" s="230"/>
      <c r="CA4888" s="230"/>
      <c r="CB4888" s="230"/>
      <c r="CC4888" s="230"/>
      <c r="CD4888" s="230"/>
      <c r="CE4888" s="230"/>
      <c r="CF4888" s="230"/>
      <c r="CG4888" s="230"/>
      <c r="CH4888" s="230"/>
      <c r="CI4888" s="230"/>
      <c r="CJ4888" s="230"/>
    </row>
    <row r="4889" spans="1:88" ht="14.25" customHeight="1">
      <c r="A4889" s="413"/>
      <c r="B4889" s="230"/>
      <c r="C4889" s="231"/>
      <c r="D4889" s="224"/>
      <c r="E4889" s="224"/>
      <c r="F4889" s="224"/>
      <c r="G4889" s="224"/>
      <c r="H4889" s="224"/>
      <c r="I4889" s="232"/>
      <c r="J4889" s="224"/>
      <c r="K4889" s="224"/>
      <c r="L4889" s="224"/>
      <c r="M4889" s="233"/>
      <c r="N4889" s="224"/>
      <c r="P4889" s="224"/>
      <c r="Q4889" s="225"/>
      <c r="R4889" s="154"/>
      <c r="S4889" s="154"/>
      <c r="T4889" s="154"/>
      <c r="U4889" s="236"/>
      <c r="V4889" s="225"/>
      <c r="W4889" s="246"/>
      <c r="X4889" s="230"/>
      <c r="Y4889" s="257"/>
      <c r="Z4889" s="249"/>
      <c r="AA4889" s="249"/>
      <c r="AB4889" s="230"/>
      <c r="AC4889" s="230"/>
      <c r="AD4889" s="230"/>
      <c r="AE4889" s="251"/>
      <c r="AF4889" s="246"/>
      <c r="AG4889" s="236"/>
      <c r="AH4889" s="253"/>
      <c r="AI4889" s="230"/>
      <c r="AJ4889" s="230"/>
      <c r="AK4889" s="230"/>
      <c r="AL4889" s="230"/>
      <c r="AM4889" s="230"/>
      <c r="AN4889" s="230"/>
      <c r="AO4889" s="230"/>
      <c r="AP4889" s="230"/>
      <c r="AQ4889" s="230"/>
      <c r="AR4889" s="249"/>
      <c r="AS4889" s="230"/>
      <c r="AT4889" s="230"/>
      <c r="AU4889" s="230"/>
      <c r="AV4889" s="230"/>
      <c r="AW4889" s="230"/>
      <c r="AX4889" s="230"/>
      <c r="AY4889" s="230"/>
      <c r="AZ4889" s="230"/>
      <c r="BA4889" s="230"/>
      <c r="BB4889" s="230"/>
      <c r="BC4889" s="230"/>
      <c r="BD4889" s="230"/>
      <c r="BE4889" s="230"/>
      <c r="BF4889" s="230"/>
      <c r="BG4889" s="230"/>
      <c r="BH4889" s="230"/>
      <c r="BI4889" s="230"/>
      <c r="BJ4889" s="230"/>
      <c r="BK4889" s="230"/>
      <c r="BL4889" s="230"/>
      <c r="BM4889" s="230"/>
      <c r="BN4889" s="230"/>
      <c r="BO4889" s="230"/>
      <c r="BP4889" s="230"/>
      <c r="BQ4889" s="230"/>
      <c r="BR4889" s="230"/>
      <c r="BS4889" s="230"/>
      <c r="BT4889" s="230"/>
      <c r="BU4889" s="230"/>
      <c r="BV4889" s="230"/>
      <c r="BW4889" s="230"/>
      <c r="BX4889" s="230"/>
      <c r="BY4889" s="230"/>
      <c r="BZ4889" s="230"/>
      <c r="CA4889" s="230"/>
      <c r="CB4889" s="230"/>
      <c r="CC4889" s="230"/>
      <c r="CD4889" s="230"/>
      <c r="CE4889" s="230"/>
      <c r="CF4889" s="230"/>
      <c r="CG4889" s="230"/>
      <c r="CH4889" s="230"/>
      <c r="CI4889" s="230"/>
      <c r="CJ4889" s="230"/>
    </row>
    <row r="4890" spans="1:88" ht="14.25" customHeight="1">
      <c r="A4890" s="413"/>
      <c r="B4890" s="230"/>
      <c r="C4890" s="231"/>
      <c r="D4890" s="224"/>
      <c r="E4890" s="224"/>
      <c r="F4890" s="224"/>
      <c r="G4890" s="224"/>
      <c r="H4890" s="224"/>
      <c r="I4890" s="232"/>
      <c r="J4890" s="224"/>
      <c r="K4890" s="224"/>
      <c r="L4890" s="224"/>
      <c r="M4890" s="233"/>
      <c r="N4890" s="224"/>
      <c r="P4890" s="224"/>
      <c r="Q4890" s="225"/>
      <c r="R4890" s="154"/>
      <c r="S4890" s="154"/>
      <c r="T4890" s="154"/>
      <c r="U4890" s="236"/>
      <c r="V4890" s="225"/>
      <c r="W4890" s="246"/>
      <c r="X4890" s="230"/>
      <c r="Y4890" s="257"/>
      <c r="Z4890" s="249"/>
      <c r="AA4890" s="249"/>
      <c r="AB4890" s="230"/>
      <c r="AC4890" s="230"/>
      <c r="AD4890" s="230"/>
      <c r="AE4890" s="251"/>
      <c r="AF4890" s="246"/>
      <c r="AG4890" s="236"/>
      <c r="AH4890" s="253"/>
      <c r="AI4890" s="230"/>
      <c r="AJ4890" s="230"/>
      <c r="AK4890" s="230"/>
      <c r="AL4890" s="230"/>
      <c r="AM4890" s="230"/>
      <c r="AN4890" s="230"/>
      <c r="AO4890" s="230"/>
      <c r="AP4890" s="230"/>
      <c r="AQ4890" s="230"/>
      <c r="AR4890" s="249"/>
      <c r="AS4890" s="230"/>
      <c r="AT4890" s="230"/>
      <c r="AU4890" s="230"/>
      <c r="AV4890" s="230"/>
      <c r="AW4890" s="230"/>
      <c r="AX4890" s="230"/>
      <c r="AY4890" s="230"/>
      <c r="AZ4890" s="230"/>
      <c r="BA4890" s="230"/>
      <c r="BB4890" s="230"/>
      <c r="BC4890" s="230"/>
      <c r="BD4890" s="230"/>
      <c r="BE4890" s="230"/>
      <c r="BF4890" s="230"/>
      <c r="BG4890" s="230"/>
      <c r="BH4890" s="230"/>
      <c r="BI4890" s="230"/>
      <c r="BJ4890" s="230"/>
      <c r="BK4890" s="230"/>
      <c r="BL4890" s="230"/>
      <c r="BM4890" s="230"/>
      <c r="BN4890" s="230"/>
      <c r="BO4890" s="230"/>
      <c r="BP4890" s="230"/>
      <c r="BQ4890" s="230"/>
      <c r="BR4890" s="230"/>
      <c r="BS4890" s="230"/>
      <c r="BT4890" s="230"/>
      <c r="BU4890" s="230"/>
      <c r="BV4890" s="230"/>
      <c r="BW4890" s="230"/>
      <c r="BX4890" s="230"/>
      <c r="BY4890" s="230"/>
      <c r="BZ4890" s="230"/>
      <c r="CA4890" s="230"/>
      <c r="CB4890" s="230"/>
      <c r="CC4890" s="230"/>
      <c r="CD4890" s="230"/>
      <c r="CE4890" s="230"/>
      <c r="CF4890" s="230"/>
      <c r="CG4890" s="230"/>
      <c r="CH4890" s="230"/>
      <c r="CI4890" s="230"/>
      <c r="CJ4890" s="230"/>
    </row>
    <row r="4891" spans="1:88" ht="14.25" customHeight="1">
      <c r="A4891" s="413"/>
      <c r="B4891" s="230"/>
      <c r="C4891" s="231"/>
      <c r="D4891" s="224"/>
      <c r="E4891" s="224"/>
      <c r="F4891" s="224"/>
      <c r="G4891" s="224"/>
      <c r="H4891" s="224"/>
      <c r="I4891" s="232"/>
      <c r="J4891" s="224"/>
      <c r="K4891" s="224"/>
      <c r="L4891" s="224"/>
      <c r="M4891" s="233"/>
      <c r="N4891" s="224"/>
      <c r="P4891" s="224"/>
      <c r="Q4891" s="225"/>
      <c r="R4891" s="154"/>
      <c r="S4891" s="154"/>
      <c r="T4891" s="154"/>
      <c r="U4891" s="236"/>
      <c r="V4891" s="225"/>
      <c r="W4891" s="246"/>
      <c r="X4891" s="230"/>
      <c r="Y4891" s="257"/>
      <c r="Z4891" s="249"/>
      <c r="AA4891" s="249"/>
      <c r="AB4891" s="230"/>
      <c r="AC4891" s="230"/>
      <c r="AD4891" s="230"/>
      <c r="AE4891" s="251"/>
      <c r="AF4891" s="246"/>
      <c r="AG4891" s="236"/>
      <c r="AH4891" s="253"/>
      <c r="AI4891" s="230"/>
      <c r="AJ4891" s="230"/>
      <c r="AK4891" s="230"/>
      <c r="AL4891" s="230"/>
      <c r="AM4891" s="230"/>
      <c r="AN4891" s="230"/>
      <c r="AO4891" s="230"/>
      <c r="AP4891" s="230"/>
      <c r="AQ4891" s="230"/>
      <c r="AR4891" s="249"/>
      <c r="AS4891" s="230"/>
      <c r="AT4891" s="230"/>
      <c r="AU4891" s="230"/>
      <c r="AV4891" s="230"/>
      <c r="AW4891" s="230"/>
      <c r="AX4891" s="230"/>
      <c r="AY4891" s="230"/>
      <c r="AZ4891" s="230"/>
      <c r="BA4891" s="230"/>
      <c r="BB4891" s="230"/>
      <c r="BC4891" s="230"/>
      <c r="BD4891" s="230"/>
      <c r="BE4891" s="230"/>
      <c r="BF4891" s="230"/>
      <c r="BG4891" s="230"/>
      <c r="BH4891" s="230"/>
      <c r="BI4891" s="230"/>
      <c r="BJ4891" s="230"/>
      <c r="BK4891" s="230"/>
      <c r="BL4891" s="230"/>
      <c r="BM4891" s="230"/>
      <c r="BN4891" s="230"/>
      <c r="BO4891" s="230"/>
      <c r="BP4891" s="230"/>
      <c r="BQ4891" s="230"/>
      <c r="BR4891" s="230"/>
      <c r="BS4891" s="230"/>
      <c r="BT4891" s="230"/>
      <c r="BU4891" s="230"/>
      <c r="BV4891" s="230"/>
      <c r="BW4891" s="230"/>
      <c r="BX4891" s="230"/>
      <c r="BY4891" s="230"/>
      <c r="BZ4891" s="230"/>
      <c r="CA4891" s="230"/>
      <c r="CB4891" s="230"/>
      <c r="CC4891" s="230"/>
      <c r="CD4891" s="230"/>
      <c r="CE4891" s="230"/>
      <c r="CF4891" s="230"/>
      <c r="CG4891" s="230"/>
      <c r="CH4891" s="230"/>
      <c r="CI4891" s="230"/>
      <c r="CJ4891" s="230"/>
    </row>
    <row r="4892" spans="1:88" ht="14.25" customHeight="1">
      <c r="A4892" s="413"/>
      <c r="B4892" s="230"/>
      <c r="C4892" s="231"/>
      <c r="D4892" s="224"/>
      <c r="E4892" s="224"/>
      <c r="F4892" s="224"/>
      <c r="G4892" s="224"/>
      <c r="H4892" s="224"/>
      <c r="I4892" s="232"/>
      <c r="J4892" s="224"/>
      <c r="K4892" s="224"/>
      <c r="L4892" s="224"/>
      <c r="M4892" s="233"/>
      <c r="N4892" s="224"/>
      <c r="P4892" s="224"/>
      <c r="Q4892" s="225"/>
      <c r="R4892" s="154"/>
      <c r="S4892" s="154"/>
      <c r="T4892" s="154"/>
      <c r="U4892" s="236"/>
      <c r="V4892" s="225"/>
      <c r="W4892" s="246"/>
      <c r="X4892" s="230"/>
      <c r="Y4892" s="257"/>
      <c r="Z4892" s="249"/>
      <c r="AA4892" s="249"/>
      <c r="AB4892" s="230"/>
      <c r="AC4892" s="230"/>
      <c r="AD4892" s="230"/>
      <c r="AE4892" s="251"/>
      <c r="AF4892" s="246"/>
      <c r="AG4892" s="236"/>
      <c r="AH4892" s="253"/>
      <c r="AI4892" s="230"/>
      <c r="AJ4892" s="230"/>
      <c r="AK4892" s="230"/>
      <c r="AL4892" s="230"/>
      <c r="AM4892" s="230"/>
      <c r="AN4892" s="230"/>
      <c r="AO4892" s="230"/>
      <c r="AP4892" s="230"/>
      <c r="AQ4892" s="230"/>
      <c r="AR4892" s="249"/>
      <c r="AS4892" s="230"/>
      <c r="AT4892" s="230"/>
      <c r="AU4892" s="230"/>
      <c r="AV4892" s="230"/>
      <c r="AW4892" s="230"/>
      <c r="AX4892" s="230"/>
      <c r="AY4892" s="230"/>
      <c r="AZ4892" s="230"/>
      <c r="BA4892" s="230"/>
      <c r="BB4892" s="230"/>
      <c r="BC4892" s="230"/>
      <c r="BD4892" s="230"/>
      <c r="BE4892" s="230"/>
      <c r="BF4892" s="230"/>
      <c r="BG4892" s="230"/>
      <c r="BH4892" s="230"/>
      <c r="BI4892" s="230"/>
      <c r="BJ4892" s="230"/>
      <c r="BK4892" s="230"/>
      <c r="BL4892" s="230"/>
      <c r="BM4892" s="230"/>
      <c r="BN4892" s="230"/>
      <c r="BO4892" s="230"/>
      <c r="BP4892" s="230"/>
      <c r="BQ4892" s="230"/>
      <c r="BR4892" s="230"/>
      <c r="BS4892" s="230"/>
      <c r="BT4892" s="230"/>
      <c r="BU4892" s="230"/>
      <c r="BV4892" s="230"/>
      <c r="BW4892" s="230"/>
      <c r="BX4892" s="230"/>
      <c r="BY4892" s="230"/>
      <c r="BZ4892" s="230"/>
      <c r="CA4892" s="230"/>
      <c r="CB4892" s="230"/>
      <c r="CC4892" s="230"/>
      <c r="CD4892" s="230"/>
      <c r="CE4892" s="230"/>
      <c r="CF4892" s="230"/>
      <c r="CG4892" s="230"/>
      <c r="CH4892" s="230"/>
      <c r="CI4892" s="230"/>
      <c r="CJ4892" s="230"/>
    </row>
    <row r="4893" spans="1:88" ht="14.25" customHeight="1">
      <c r="A4893" s="413"/>
      <c r="B4893" s="230"/>
      <c r="C4893" s="231"/>
      <c r="D4893" s="224"/>
      <c r="E4893" s="224"/>
      <c r="F4893" s="224"/>
      <c r="G4893" s="224"/>
      <c r="H4893" s="224"/>
      <c r="I4893" s="232"/>
      <c r="J4893" s="224"/>
      <c r="K4893" s="224"/>
      <c r="L4893" s="224"/>
      <c r="M4893" s="233"/>
      <c r="N4893" s="224"/>
      <c r="P4893" s="224"/>
      <c r="Q4893" s="225"/>
      <c r="R4893" s="154"/>
      <c r="S4893" s="154"/>
      <c r="T4893" s="154"/>
      <c r="U4893" s="236"/>
      <c r="V4893" s="225"/>
      <c r="W4893" s="246"/>
      <c r="X4893" s="230"/>
      <c r="Y4893" s="257"/>
      <c r="Z4893" s="249"/>
      <c r="AA4893" s="249"/>
      <c r="AB4893" s="230"/>
      <c r="AC4893" s="230"/>
      <c r="AD4893" s="230"/>
      <c r="AE4893" s="251"/>
      <c r="AF4893" s="246"/>
      <c r="AG4893" s="236"/>
      <c r="AH4893" s="253"/>
      <c r="AI4893" s="230"/>
      <c r="AJ4893" s="230"/>
      <c r="AK4893" s="230"/>
      <c r="AL4893" s="230"/>
      <c r="AM4893" s="230"/>
      <c r="AN4893" s="230"/>
      <c r="AO4893" s="230"/>
      <c r="AP4893" s="230"/>
      <c r="AQ4893" s="230"/>
      <c r="AR4893" s="249"/>
      <c r="AS4893" s="230"/>
      <c r="AT4893" s="230"/>
      <c r="AU4893" s="230"/>
      <c r="AV4893" s="230"/>
      <c r="AW4893" s="230"/>
      <c r="AX4893" s="230"/>
      <c r="AY4893" s="230"/>
      <c r="AZ4893" s="230"/>
      <c r="BA4893" s="230"/>
      <c r="BB4893" s="230"/>
      <c r="BC4893" s="230"/>
      <c r="BD4893" s="230"/>
      <c r="BE4893" s="230"/>
      <c r="BF4893" s="230"/>
      <c r="BG4893" s="230"/>
      <c r="BH4893" s="230"/>
      <c r="BI4893" s="230"/>
      <c r="BJ4893" s="230"/>
      <c r="BK4893" s="230"/>
      <c r="BL4893" s="230"/>
      <c r="BM4893" s="230"/>
      <c r="BN4893" s="230"/>
      <c r="BO4893" s="230"/>
      <c r="BP4893" s="230"/>
      <c r="BQ4893" s="230"/>
      <c r="BR4893" s="230"/>
      <c r="BS4893" s="230"/>
      <c r="BT4893" s="230"/>
      <c r="BU4893" s="230"/>
      <c r="BV4893" s="230"/>
      <c r="BW4893" s="230"/>
      <c r="BX4893" s="230"/>
      <c r="BY4893" s="230"/>
      <c r="BZ4893" s="230"/>
      <c r="CA4893" s="230"/>
      <c r="CB4893" s="230"/>
      <c r="CC4893" s="230"/>
      <c r="CD4893" s="230"/>
      <c r="CE4893" s="230"/>
      <c r="CF4893" s="230"/>
      <c r="CG4893" s="230"/>
      <c r="CH4893" s="230"/>
      <c r="CI4893" s="230"/>
      <c r="CJ4893" s="230"/>
    </row>
    <row r="4894" spans="1:88" ht="14.25" customHeight="1">
      <c r="A4894" s="413"/>
      <c r="B4894" s="230"/>
      <c r="C4894" s="231"/>
      <c r="D4894" s="224"/>
      <c r="E4894" s="224"/>
      <c r="F4894" s="224"/>
      <c r="G4894" s="224"/>
      <c r="H4894" s="224"/>
      <c r="I4894" s="232"/>
      <c r="J4894" s="224"/>
      <c r="K4894" s="224"/>
      <c r="L4894" s="224"/>
      <c r="M4894" s="233"/>
      <c r="N4894" s="224"/>
      <c r="P4894" s="224"/>
      <c r="Q4894" s="225"/>
      <c r="R4894" s="154"/>
      <c r="S4894" s="154"/>
      <c r="T4894" s="154"/>
      <c r="U4894" s="236"/>
      <c r="V4894" s="225"/>
      <c r="W4894" s="246"/>
      <c r="X4894" s="230"/>
      <c r="Y4894" s="257"/>
      <c r="Z4894" s="249"/>
      <c r="AA4894" s="249"/>
      <c r="AB4894" s="230"/>
      <c r="AC4894" s="230"/>
      <c r="AD4894" s="230"/>
      <c r="AE4894" s="251"/>
      <c r="AF4894" s="246"/>
      <c r="AG4894" s="236"/>
      <c r="AH4894" s="253"/>
      <c r="AI4894" s="230"/>
      <c r="AJ4894" s="230"/>
      <c r="AK4894" s="230"/>
      <c r="AL4894" s="230"/>
      <c r="AM4894" s="230"/>
      <c r="AN4894" s="230"/>
      <c r="AO4894" s="230"/>
      <c r="AP4894" s="230"/>
      <c r="AQ4894" s="230"/>
      <c r="AR4894" s="249"/>
      <c r="AS4894" s="230"/>
      <c r="AT4894" s="230"/>
      <c r="AU4894" s="230"/>
      <c r="AV4894" s="230"/>
      <c r="AW4894" s="230"/>
      <c r="AX4894" s="230"/>
      <c r="AY4894" s="230"/>
      <c r="AZ4894" s="230"/>
      <c r="BA4894" s="230"/>
      <c r="BB4894" s="230"/>
      <c r="BC4894" s="230"/>
      <c r="BD4894" s="230"/>
      <c r="BE4894" s="230"/>
      <c r="BF4894" s="230"/>
      <c r="BG4894" s="230"/>
      <c r="BH4894" s="230"/>
      <c r="BI4894" s="230"/>
      <c r="BJ4894" s="230"/>
      <c r="BK4894" s="230"/>
      <c r="BL4894" s="230"/>
      <c r="BM4894" s="230"/>
      <c r="BN4894" s="230"/>
      <c r="BO4894" s="230"/>
      <c r="BP4894" s="230"/>
      <c r="BQ4894" s="230"/>
      <c r="BR4894" s="230"/>
      <c r="BS4894" s="230"/>
      <c r="BT4894" s="230"/>
      <c r="BU4894" s="230"/>
      <c r="BV4894" s="230"/>
      <c r="BW4894" s="230"/>
      <c r="BX4894" s="230"/>
      <c r="BY4894" s="230"/>
      <c r="BZ4894" s="230"/>
      <c r="CA4894" s="230"/>
      <c r="CB4894" s="230"/>
      <c r="CC4894" s="230"/>
      <c r="CD4894" s="230"/>
      <c r="CE4894" s="230"/>
      <c r="CF4894" s="230"/>
      <c r="CG4894" s="230"/>
      <c r="CH4894" s="230"/>
      <c r="CI4894" s="230"/>
      <c r="CJ4894" s="230"/>
    </row>
    <row r="4895" spans="1:88" ht="14.25" customHeight="1">
      <c r="A4895" s="413"/>
      <c r="B4895" s="230"/>
      <c r="C4895" s="231"/>
      <c r="D4895" s="224"/>
      <c r="E4895" s="224"/>
      <c r="F4895" s="224"/>
      <c r="G4895" s="224"/>
      <c r="H4895" s="224"/>
      <c r="I4895" s="232"/>
      <c r="J4895" s="224"/>
      <c r="K4895" s="224"/>
      <c r="L4895" s="224"/>
      <c r="M4895" s="233"/>
      <c r="N4895" s="224"/>
      <c r="P4895" s="224"/>
      <c r="Q4895" s="225"/>
      <c r="R4895" s="154"/>
      <c r="S4895" s="154"/>
      <c r="T4895" s="154"/>
      <c r="U4895" s="236"/>
      <c r="V4895" s="225"/>
      <c r="W4895" s="246"/>
      <c r="X4895" s="230"/>
      <c r="Y4895" s="257"/>
      <c r="Z4895" s="249"/>
      <c r="AA4895" s="249"/>
      <c r="AB4895" s="230"/>
      <c r="AC4895" s="230"/>
      <c r="AD4895" s="230"/>
      <c r="AE4895" s="251"/>
      <c r="AF4895" s="246"/>
      <c r="AG4895" s="236"/>
      <c r="AH4895" s="253"/>
      <c r="AI4895" s="230"/>
      <c r="AJ4895" s="230"/>
      <c r="AK4895" s="230"/>
      <c r="AL4895" s="230"/>
      <c r="AM4895" s="230"/>
      <c r="AN4895" s="230"/>
      <c r="AO4895" s="230"/>
      <c r="AP4895" s="230"/>
      <c r="AQ4895" s="230"/>
      <c r="AR4895" s="249"/>
      <c r="AS4895" s="230"/>
      <c r="AT4895" s="230"/>
      <c r="AU4895" s="230"/>
      <c r="AV4895" s="230"/>
      <c r="AW4895" s="230"/>
      <c r="AX4895" s="230"/>
      <c r="AY4895" s="230"/>
      <c r="AZ4895" s="230"/>
      <c r="BA4895" s="230"/>
      <c r="BB4895" s="230"/>
      <c r="BC4895" s="230"/>
      <c r="BD4895" s="230"/>
      <c r="BE4895" s="230"/>
      <c r="BF4895" s="230"/>
      <c r="BG4895" s="230"/>
      <c r="BH4895" s="230"/>
      <c r="BI4895" s="230"/>
      <c r="BJ4895" s="230"/>
      <c r="BK4895" s="230"/>
      <c r="BL4895" s="230"/>
      <c r="BM4895" s="230"/>
      <c r="BN4895" s="230"/>
      <c r="BO4895" s="230"/>
      <c r="BP4895" s="230"/>
      <c r="BQ4895" s="230"/>
      <c r="BR4895" s="230"/>
      <c r="BS4895" s="230"/>
      <c r="BT4895" s="230"/>
      <c r="BU4895" s="230"/>
      <c r="BV4895" s="230"/>
      <c r="BW4895" s="230"/>
      <c r="BX4895" s="230"/>
      <c r="BY4895" s="230"/>
      <c r="BZ4895" s="230"/>
      <c r="CA4895" s="230"/>
      <c r="CB4895" s="230"/>
      <c r="CC4895" s="230"/>
      <c r="CD4895" s="230"/>
      <c r="CE4895" s="230"/>
      <c r="CF4895" s="230"/>
      <c r="CG4895" s="230"/>
      <c r="CH4895" s="230"/>
      <c r="CI4895" s="230"/>
      <c r="CJ4895" s="230"/>
    </row>
    <row r="4896" spans="1:88" ht="14.25" customHeight="1">
      <c r="A4896" s="413"/>
      <c r="B4896" s="230"/>
      <c r="C4896" s="231"/>
      <c r="D4896" s="224"/>
      <c r="E4896" s="224"/>
      <c r="F4896" s="224"/>
      <c r="G4896" s="224"/>
      <c r="H4896" s="224"/>
      <c r="I4896" s="232"/>
      <c r="J4896" s="224"/>
      <c r="K4896" s="224"/>
      <c r="L4896" s="224"/>
      <c r="M4896" s="233"/>
      <c r="N4896" s="224"/>
      <c r="P4896" s="224"/>
      <c r="Q4896" s="225"/>
      <c r="R4896" s="154"/>
      <c r="S4896" s="154"/>
      <c r="T4896" s="154"/>
      <c r="U4896" s="236"/>
      <c r="V4896" s="225"/>
      <c r="W4896" s="246"/>
      <c r="X4896" s="230"/>
      <c r="Y4896" s="257"/>
      <c r="Z4896" s="249"/>
      <c r="AA4896" s="249"/>
      <c r="AB4896" s="230"/>
      <c r="AC4896" s="230"/>
      <c r="AD4896" s="230"/>
      <c r="AE4896" s="251"/>
      <c r="AF4896" s="246"/>
      <c r="AG4896" s="236"/>
      <c r="AH4896" s="253"/>
      <c r="AI4896" s="230"/>
      <c r="AJ4896" s="230"/>
      <c r="AK4896" s="230"/>
      <c r="AL4896" s="230"/>
      <c r="AM4896" s="230"/>
      <c r="AN4896" s="230"/>
      <c r="AO4896" s="230"/>
      <c r="AP4896" s="230"/>
      <c r="AQ4896" s="230"/>
      <c r="AR4896" s="249"/>
      <c r="AS4896" s="230"/>
      <c r="AT4896" s="230"/>
      <c r="AU4896" s="230"/>
      <c r="AV4896" s="230"/>
      <c r="AW4896" s="230"/>
      <c r="AX4896" s="230"/>
      <c r="AY4896" s="230"/>
      <c r="AZ4896" s="230"/>
      <c r="BA4896" s="230"/>
      <c r="BB4896" s="230"/>
      <c r="BC4896" s="230"/>
      <c r="BD4896" s="230"/>
      <c r="BE4896" s="230"/>
      <c r="BF4896" s="230"/>
      <c r="BG4896" s="230"/>
      <c r="BH4896" s="230"/>
      <c r="BI4896" s="230"/>
      <c r="BJ4896" s="230"/>
      <c r="BK4896" s="230"/>
      <c r="BL4896" s="230"/>
      <c r="BM4896" s="230"/>
      <c r="BN4896" s="230"/>
      <c r="BO4896" s="230"/>
      <c r="BP4896" s="230"/>
      <c r="BQ4896" s="230"/>
      <c r="BR4896" s="230"/>
      <c r="BS4896" s="230"/>
      <c r="BT4896" s="230"/>
      <c r="BU4896" s="230"/>
      <c r="BV4896" s="230"/>
      <c r="BW4896" s="230"/>
      <c r="BX4896" s="230"/>
      <c r="BY4896" s="230"/>
      <c r="BZ4896" s="230"/>
      <c r="CA4896" s="230"/>
      <c r="CB4896" s="230"/>
      <c r="CC4896" s="230"/>
      <c r="CD4896" s="230"/>
      <c r="CE4896" s="230"/>
      <c r="CF4896" s="230"/>
      <c r="CG4896" s="230"/>
      <c r="CH4896" s="230"/>
      <c r="CI4896" s="230"/>
      <c r="CJ4896" s="230"/>
    </row>
    <row r="4897" spans="1:88" ht="14.25" customHeight="1">
      <c r="A4897" s="413"/>
      <c r="B4897" s="230"/>
      <c r="C4897" s="231"/>
      <c r="D4897" s="224"/>
      <c r="E4897" s="224"/>
      <c r="F4897" s="224"/>
      <c r="G4897" s="224"/>
      <c r="H4897" s="224"/>
      <c r="I4897" s="232"/>
      <c r="J4897" s="224"/>
      <c r="K4897" s="224"/>
      <c r="L4897" s="224"/>
      <c r="M4897" s="233"/>
      <c r="N4897" s="224"/>
      <c r="P4897" s="224"/>
      <c r="Q4897" s="225"/>
      <c r="R4897" s="154"/>
      <c r="S4897" s="154"/>
      <c r="T4897" s="154"/>
      <c r="U4897" s="236"/>
      <c r="V4897" s="225"/>
      <c r="W4897" s="246"/>
      <c r="X4897" s="230"/>
      <c r="Y4897" s="257"/>
      <c r="Z4897" s="249"/>
      <c r="AA4897" s="249"/>
      <c r="AB4897" s="230"/>
      <c r="AC4897" s="230"/>
      <c r="AD4897" s="230"/>
      <c r="AE4897" s="251"/>
      <c r="AF4897" s="246"/>
      <c r="AG4897" s="236"/>
      <c r="AH4897" s="253"/>
      <c r="AI4897" s="230"/>
      <c r="AJ4897" s="230"/>
      <c r="AK4897" s="230"/>
      <c r="AL4897" s="230"/>
      <c r="AM4897" s="230"/>
      <c r="AN4897" s="230"/>
      <c r="AO4897" s="230"/>
      <c r="AP4897" s="230"/>
      <c r="AQ4897" s="230"/>
      <c r="AR4897" s="249"/>
      <c r="AS4897" s="230"/>
      <c r="AT4897" s="230"/>
      <c r="AU4897" s="230"/>
      <c r="AV4897" s="230"/>
      <c r="AW4897" s="230"/>
      <c r="AX4897" s="230"/>
      <c r="AY4897" s="230"/>
      <c r="AZ4897" s="230"/>
      <c r="BA4897" s="230"/>
      <c r="BB4897" s="230"/>
      <c r="BC4897" s="230"/>
      <c r="BD4897" s="230"/>
      <c r="BE4897" s="230"/>
      <c r="BF4897" s="230"/>
      <c r="BG4897" s="230"/>
      <c r="BH4897" s="230"/>
      <c r="BI4897" s="230"/>
      <c r="BJ4897" s="230"/>
      <c r="BK4897" s="230"/>
      <c r="BL4897" s="230"/>
      <c r="BM4897" s="230"/>
      <c r="BN4897" s="230"/>
      <c r="BO4897" s="230"/>
      <c r="BP4897" s="230"/>
      <c r="BQ4897" s="230"/>
      <c r="BR4897" s="230"/>
      <c r="BS4897" s="230"/>
      <c r="BT4897" s="230"/>
      <c r="BU4897" s="230"/>
      <c r="BV4897" s="230"/>
      <c r="BW4897" s="230"/>
      <c r="BX4897" s="230"/>
      <c r="BY4897" s="230"/>
      <c r="BZ4897" s="230"/>
      <c r="CA4897" s="230"/>
      <c r="CB4897" s="230"/>
      <c r="CC4897" s="230"/>
      <c r="CD4897" s="230"/>
      <c r="CE4897" s="230"/>
      <c r="CF4897" s="230"/>
      <c r="CG4897" s="230"/>
      <c r="CH4897" s="230"/>
      <c r="CI4897" s="230"/>
      <c r="CJ4897" s="230"/>
    </row>
    <row r="4898" spans="1:88" ht="14.25" customHeight="1">
      <c r="A4898" s="413"/>
      <c r="B4898" s="230"/>
      <c r="C4898" s="231"/>
      <c r="D4898" s="224"/>
      <c r="E4898" s="224"/>
      <c r="F4898" s="224"/>
      <c r="G4898" s="224"/>
      <c r="H4898" s="224"/>
      <c r="I4898" s="232"/>
      <c r="J4898" s="224"/>
      <c r="K4898" s="224"/>
      <c r="L4898" s="224"/>
      <c r="M4898" s="233"/>
      <c r="N4898" s="224"/>
      <c r="P4898" s="224"/>
      <c r="Q4898" s="225"/>
      <c r="R4898" s="154"/>
      <c r="S4898" s="154"/>
      <c r="T4898" s="154"/>
      <c r="U4898" s="236"/>
      <c r="V4898" s="225"/>
      <c r="W4898" s="246"/>
      <c r="X4898" s="230"/>
      <c r="Y4898" s="257"/>
      <c r="Z4898" s="249"/>
      <c r="AA4898" s="249"/>
      <c r="AB4898" s="230"/>
      <c r="AC4898" s="230"/>
      <c r="AD4898" s="230"/>
      <c r="AE4898" s="251"/>
      <c r="AF4898" s="246"/>
      <c r="AG4898" s="236"/>
      <c r="AH4898" s="253"/>
      <c r="AI4898" s="230"/>
      <c r="AJ4898" s="230"/>
      <c r="AK4898" s="230"/>
      <c r="AL4898" s="230"/>
      <c r="AM4898" s="230"/>
      <c r="AN4898" s="230"/>
      <c r="AO4898" s="230"/>
      <c r="AP4898" s="230"/>
      <c r="AQ4898" s="230"/>
      <c r="AR4898" s="249"/>
      <c r="AS4898" s="230"/>
      <c r="AT4898" s="230"/>
      <c r="AU4898" s="230"/>
      <c r="AV4898" s="230"/>
      <c r="AW4898" s="230"/>
      <c r="AX4898" s="230"/>
      <c r="AY4898" s="230"/>
      <c r="AZ4898" s="230"/>
      <c r="BA4898" s="230"/>
      <c r="BB4898" s="230"/>
      <c r="BC4898" s="230"/>
      <c r="BD4898" s="230"/>
      <c r="BE4898" s="230"/>
      <c r="BF4898" s="230"/>
      <c r="BG4898" s="230"/>
      <c r="BH4898" s="230"/>
      <c r="BI4898" s="230"/>
      <c r="BJ4898" s="230"/>
      <c r="BK4898" s="230"/>
      <c r="BL4898" s="230"/>
      <c r="BM4898" s="230"/>
      <c r="BN4898" s="230"/>
      <c r="BO4898" s="230"/>
      <c r="BP4898" s="230"/>
      <c r="BQ4898" s="230"/>
      <c r="BR4898" s="230"/>
      <c r="BS4898" s="230"/>
      <c r="BT4898" s="230"/>
      <c r="BU4898" s="230"/>
      <c r="BV4898" s="230"/>
      <c r="BW4898" s="230"/>
      <c r="BX4898" s="230"/>
      <c r="BY4898" s="230"/>
      <c r="BZ4898" s="230"/>
      <c r="CA4898" s="230"/>
      <c r="CB4898" s="230"/>
      <c r="CC4898" s="230"/>
      <c r="CD4898" s="230"/>
      <c r="CE4898" s="230"/>
      <c r="CF4898" s="230"/>
      <c r="CG4898" s="230"/>
      <c r="CH4898" s="230"/>
      <c r="CI4898" s="230"/>
      <c r="CJ4898" s="230"/>
    </row>
    <row r="4899" spans="1:88" ht="14.25" customHeight="1">
      <c r="A4899" s="413"/>
      <c r="B4899" s="230"/>
      <c r="C4899" s="231"/>
      <c r="D4899" s="224"/>
      <c r="E4899" s="224"/>
      <c r="F4899" s="224"/>
      <c r="G4899" s="224"/>
      <c r="H4899" s="224"/>
      <c r="I4899" s="232"/>
      <c r="J4899" s="224"/>
      <c r="K4899" s="224"/>
      <c r="L4899" s="224"/>
      <c r="M4899" s="233"/>
      <c r="N4899" s="224"/>
      <c r="P4899" s="224"/>
      <c r="Q4899" s="225"/>
      <c r="R4899" s="154"/>
      <c r="S4899" s="154"/>
      <c r="T4899" s="154"/>
      <c r="U4899" s="236"/>
      <c r="V4899" s="225"/>
      <c r="W4899" s="246"/>
      <c r="X4899" s="230"/>
      <c r="Y4899" s="257"/>
      <c r="Z4899" s="249"/>
      <c r="AA4899" s="249"/>
      <c r="AB4899" s="230"/>
      <c r="AC4899" s="230"/>
      <c r="AD4899" s="230"/>
      <c r="AE4899" s="251"/>
      <c r="AF4899" s="246"/>
      <c r="AG4899" s="236"/>
      <c r="AH4899" s="253"/>
      <c r="AI4899" s="230"/>
      <c r="AJ4899" s="230"/>
      <c r="AK4899" s="230"/>
      <c r="AL4899" s="230"/>
      <c r="AM4899" s="230"/>
      <c r="AN4899" s="230"/>
      <c r="AO4899" s="230"/>
      <c r="AP4899" s="230"/>
      <c r="AQ4899" s="230"/>
      <c r="AR4899" s="249"/>
      <c r="AS4899" s="230"/>
      <c r="AT4899" s="230"/>
      <c r="AU4899" s="230"/>
      <c r="AV4899" s="230"/>
      <c r="AW4899" s="230"/>
      <c r="AX4899" s="230"/>
      <c r="AY4899" s="230"/>
      <c r="AZ4899" s="230"/>
      <c r="BA4899" s="230"/>
      <c r="BB4899" s="230"/>
      <c r="BC4899" s="230"/>
      <c r="BD4899" s="230"/>
      <c r="BE4899" s="230"/>
      <c r="BF4899" s="230"/>
      <c r="BG4899" s="230"/>
      <c r="BH4899" s="230"/>
      <c r="BI4899" s="230"/>
      <c r="BJ4899" s="230"/>
      <c r="BK4899" s="230"/>
      <c r="BL4899" s="230"/>
      <c r="BM4899" s="230"/>
      <c r="BN4899" s="230"/>
      <c r="BO4899" s="230"/>
      <c r="BP4899" s="230"/>
      <c r="BQ4899" s="230"/>
      <c r="BR4899" s="230"/>
      <c r="BS4899" s="230"/>
      <c r="BT4899" s="230"/>
      <c r="BU4899" s="230"/>
      <c r="BV4899" s="230"/>
      <c r="BW4899" s="230"/>
      <c r="BX4899" s="230"/>
      <c r="BY4899" s="230"/>
      <c r="BZ4899" s="230"/>
      <c r="CA4899" s="230"/>
      <c r="CB4899" s="230"/>
      <c r="CC4899" s="230"/>
      <c r="CD4899" s="230"/>
      <c r="CE4899" s="230"/>
      <c r="CF4899" s="230"/>
      <c r="CG4899" s="230"/>
      <c r="CH4899" s="230"/>
      <c r="CI4899" s="230"/>
      <c r="CJ4899" s="230"/>
    </row>
    <row r="4900" spans="1:88" ht="14.25" customHeight="1">
      <c r="A4900" s="413"/>
      <c r="B4900" s="230"/>
      <c r="C4900" s="231"/>
      <c r="D4900" s="224"/>
      <c r="E4900" s="224"/>
      <c r="F4900" s="224"/>
      <c r="G4900" s="224"/>
      <c r="H4900" s="224"/>
      <c r="I4900" s="232"/>
      <c r="J4900" s="224"/>
      <c r="K4900" s="224"/>
      <c r="L4900" s="224"/>
      <c r="M4900" s="233"/>
      <c r="N4900" s="224"/>
      <c r="P4900" s="224"/>
      <c r="Q4900" s="225"/>
      <c r="R4900" s="154"/>
      <c r="S4900" s="154"/>
      <c r="T4900" s="154"/>
      <c r="U4900" s="236"/>
      <c r="V4900" s="225"/>
      <c r="W4900" s="246"/>
      <c r="X4900" s="230"/>
      <c r="Y4900" s="257"/>
      <c r="Z4900" s="249"/>
      <c r="AA4900" s="249"/>
      <c r="AB4900" s="230"/>
      <c r="AC4900" s="230"/>
      <c r="AD4900" s="230"/>
      <c r="AE4900" s="251"/>
      <c r="AF4900" s="246"/>
      <c r="AG4900" s="236"/>
      <c r="AH4900" s="253"/>
      <c r="AI4900" s="230"/>
      <c r="AJ4900" s="230"/>
      <c r="AK4900" s="230"/>
      <c r="AL4900" s="230"/>
      <c r="AM4900" s="230"/>
      <c r="AN4900" s="230"/>
      <c r="AO4900" s="230"/>
      <c r="AP4900" s="230"/>
      <c r="AQ4900" s="230"/>
      <c r="AR4900" s="249"/>
      <c r="AS4900" s="230"/>
      <c r="AT4900" s="230"/>
      <c r="AU4900" s="230"/>
      <c r="AV4900" s="230"/>
      <c r="AW4900" s="230"/>
      <c r="AX4900" s="230"/>
      <c r="AY4900" s="230"/>
      <c r="AZ4900" s="230"/>
      <c r="BA4900" s="230"/>
      <c r="BB4900" s="230"/>
      <c r="BC4900" s="230"/>
      <c r="BD4900" s="230"/>
      <c r="BE4900" s="230"/>
      <c r="BF4900" s="230"/>
      <c r="BG4900" s="230"/>
      <c r="BH4900" s="230"/>
      <c r="BI4900" s="230"/>
      <c r="BJ4900" s="230"/>
      <c r="BK4900" s="230"/>
      <c r="BL4900" s="230"/>
      <c r="BM4900" s="230"/>
      <c r="BN4900" s="230"/>
      <c r="BO4900" s="230"/>
      <c r="BP4900" s="230"/>
      <c r="BQ4900" s="230"/>
      <c r="BR4900" s="230"/>
      <c r="BS4900" s="230"/>
      <c r="BT4900" s="230"/>
      <c r="BU4900" s="230"/>
      <c r="BV4900" s="230"/>
      <c r="BW4900" s="230"/>
      <c r="BX4900" s="230"/>
      <c r="BY4900" s="230"/>
      <c r="BZ4900" s="230"/>
      <c r="CA4900" s="230"/>
      <c r="CB4900" s="230"/>
      <c r="CC4900" s="230"/>
      <c r="CD4900" s="230"/>
      <c r="CE4900" s="230"/>
      <c r="CF4900" s="230"/>
      <c r="CG4900" s="230"/>
      <c r="CH4900" s="230"/>
      <c r="CI4900" s="230"/>
      <c r="CJ4900" s="230"/>
    </row>
    <row r="4901" spans="1:88" ht="14.25" customHeight="1">
      <c r="A4901" s="413"/>
      <c r="B4901" s="230"/>
      <c r="C4901" s="231"/>
      <c r="D4901" s="224"/>
      <c r="E4901" s="224"/>
      <c r="F4901" s="224"/>
      <c r="G4901" s="224"/>
      <c r="H4901" s="224"/>
      <c r="I4901" s="232"/>
      <c r="J4901" s="224"/>
      <c r="K4901" s="224"/>
      <c r="L4901" s="224"/>
      <c r="M4901" s="233"/>
      <c r="N4901" s="224"/>
      <c r="P4901" s="224"/>
      <c r="Q4901" s="225"/>
      <c r="R4901" s="154"/>
      <c r="S4901" s="154"/>
      <c r="T4901" s="154"/>
      <c r="U4901" s="236"/>
      <c r="V4901" s="225"/>
      <c r="W4901" s="246"/>
      <c r="X4901" s="230"/>
      <c r="Y4901" s="257"/>
      <c r="Z4901" s="249"/>
      <c r="AA4901" s="249"/>
      <c r="AB4901" s="230"/>
      <c r="AC4901" s="230"/>
      <c r="AD4901" s="230"/>
      <c r="AE4901" s="251"/>
      <c r="AF4901" s="246"/>
      <c r="AG4901" s="236"/>
      <c r="AH4901" s="253"/>
      <c r="AI4901" s="230"/>
      <c r="AJ4901" s="230"/>
      <c r="AK4901" s="230"/>
      <c r="AL4901" s="230"/>
      <c r="AM4901" s="230"/>
      <c r="AN4901" s="230"/>
      <c r="AO4901" s="230"/>
      <c r="AP4901" s="230"/>
      <c r="AQ4901" s="230"/>
      <c r="AR4901" s="249"/>
      <c r="AS4901" s="230"/>
      <c r="AT4901" s="230"/>
      <c r="AU4901" s="230"/>
      <c r="AV4901" s="230"/>
      <c r="AW4901" s="230"/>
      <c r="AX4901" s="230"/>
      <c r="AY4901" s="230"/>
      <c r="AZ4901" s="230"/>
      <c r="BA4901" s="230"/>
      <c r="BB4901" s="230"/>
      <c r="BC4901" s="230"/>
      <c r="BD4901" s="230"/>
      <c r="BE4901" s="230"/>
      <c r="BF4901" s="230"/>
      <c r="BG4901" s="230"/>
      <c r="BH4901" s="230"/>
      <c r="BI4901" s="230"/>
      <c r="BJ4901" s="230"/>
      <c r="BK4901" s="230"/>
      <c r="BL4901" s="230"/>
      <c r="BM4901" s="230"/>
      <c r="BN4901" s="230"/>
      <c r="BO4901" s="230"/>
      <c r="BP4901" s="230"/>
      <c r="BQ4901" s="230"/>
      <c r="BR4901" s="230"/>
      <c r="BS4901" s="230"/>
      <c r="BT4901" s="230"/>
      <c r="BU4901" s="230"/>
      <c r="BV4901" s="230"/>
      <c r="BW4901" s="230"/>
      <c r="BX4901" s="230"/>
      <c r="BY4901" s="230"/>
      <c r="BZ4901" s="230"/>
      <c r="CA4901" s="230"/>
      <c r="CB4901" s="230"/>
      <c r="CC4901" s="230"/>
      <c r="CD4901" s="230"/>
      <c r="CE4901" s="230"/>
      <c r="CF4901" s="230"/>
      <c r="CG4901" s="230"/>
      <c r="CH4901" s="230"/>
      <c r="CI4901" s="230"/>
      <c r="CJ4901" s="230"/>
    </row>
    <row r="4902" spans="1:88" ht="14.25" customHeight="1">
      <c r="A4902" s="413"/>
      <c r="B4902" s="230"/>
      <c r="C4902" s="231"/>
      <c r="D4902" s="224"/>
      <c r="E4902" s="224"/>
      <c r="F4902" s="224"/>
      <c r="G4902" s="224"/>
      <c r="H4902" s="224"/>
      <c r="I4902" s="232"/>
      <c r="J4902" s="224"/>
      <c r="K4902" s="224"/>
      <c r="L4902" s="224"/>
      <c r="M4902" s="233"/>
      <c r="N4902" s="224"/>
      <c r="P4902" s="224"/>
      <c r="Q4902" s="225"/>
      <c r="R4902" s="154"/>
      <c r="S4902" s="154"/>
      <c r="T4902" s="154"/>
      <c r="U4902" s="236"/>
      <c r="V4902" s="225"/>
      <c r="W4902" s="246"/>
      <c r="X4902" s="230"/>
      <c r="Y4902" s="257"/>
      <c r="Z4902" s="249"/>
      <c r="AA4902" s="249"/>
      <c r="AB4902" s="230"/>
      <c r="AC4902" s="230"/>
      <c r="AD4902" s="230"/>
      <c r="AE4902" s="251"/>
      <c r="AF4902" s="246"/>
      <c r="AG4902" s="236"/>
      <c r="AH4902" s="253"/>
      <c r="AI4902" s="230"/>
      <c r="AJ4902" s="230"/>
      <c r="AK4902" s="230"/>
      <c r="AL4902" s="230"/>
      <c r="AM4902" s="230"/>
      <c r="AN4902" s="230"/>
      <c r="AO4902" s="230"/>
      <c r="AP4902" s="230"/>
      <c r="AQ4902" s="230"/>
      <c r="AR4902" s="249"/>
      <c r="AS4902" s="230"/>
      <c r="AT4902" s="230"/>
      <c r="AU4902" s="230"/>
      <c r="AV4902" s="230"/>
      <c r="AW4902" s="230"/>
      <c r="AX4902" s="230"/>
      <c r="AY4902" s="230"/>
      <c r="AZ4902" s="230"/>
      <c r="BA4902" s="230"/>
      <c r="BB4902" s="230"/>
      <c r="BC4902" s="230"/>
      <c r="BD4902" s="230"/>
      <c r="BE4902" s="230"/>
      <c r="BF4902" s="230"/>
      <c r="BG4902" s="230"/>
      <c r="BH4902" s="230"/>
      <c r="BI4902" s="230"/>
      <c r="BJ4902" s="230"/>
      <c r="BK4902" s="230"/>
      <c r="BL4902" s="230"/>
      <c r="BM4902" s="230"/>
      <c r="BN4902" s="230"/>
      <c r="BO4902" s="230"/>
      <c r="BP4902" s="230"/>
      <c r="BQ4902" s="230"/>
      <c r="BR4902" s="230"/>
      <c r="BS4902" s="230"/>
      <c r="BT4902" s="230"/>
      <c r="BU4902" s="230"/>
      <c r="BV4902" s="230"/>
      <c r="BW4902" s="230"/>
      <c r="BX4902" s="230"/>
      <c r="BY4902" s="230"/>
      <c r="BZ4902" s="230"/>
      <c r="CA4902" s="230"/>
      <c r="CB4902" s="230"/>
      <c r="CC4902" s="230"/>
      <c r="CD4902" s="230"/>
      <c r="CE4902" s="230"/>
      <c r="CF4902" s="230"/>
      <c r="CG4902" s="230"/>
      <c r="CH4902" s="230"/>
      <c r="CI4902" s="230"/>
      <c r="CJ4902" s="230"/>
    </row>
    <row r="4903" spans="1:88" ht="14.25" customHeight="1">
      <c r="A4903" s="413"/>
      <c r="B4903" s="230"/>
      <c r="C4903" s="231"/>
      <c r="D4903" s="224"/>
      <c r="E4903" s="224"/>
      <c r="F4903" s="224"/>
      <c r="G4903" s="224"/>
      <c r="H4903" s="224"/>
      <c r="I4903" s="232"/>
      <c r="J4903" s="224"/>
      <c r="K4903" s="224"/>
      <c r="L4903" s="224"/>
      <c r="M4903" s="233"/>
      <c r="N4903" s="224"/>
      <c r="P4903" s="224"/>
      <c r="Q4903" s="225"/>
      <c r="R4903" s="154"/>
      <c r="S4903" s="154"/>
      <c r="T4903" s="154"/>
      <c r="U4903" s="236"/>
      <c r="V4903" s="225"/>
      <c r="W4903" s="246"/>
      <c r="X4903" s="230"/>
      <c r="Y4903" s="257"/>
      <c r="Z4903" s="249"/>
      <c r="AA4903" s="249"/>
      <c r="AB4903" s="230"/>
      <c r="AC4903" s="230"/>
      <c r="AD4903" s="230"/>
      <c r="AE4903" s="251"/>
      <c r="AF4903" s="246"/>
      <c r="AG4903" s="236"/>
      <c r="AH4903" s="253"/>
      <c r="AI4903" s="230"/>
      <c r="AJ4903" s="230"/>
      <c r="AK4903" s="230"/>
      <c r="AL4903" s="230"/>
      <c r="AM4903" s="230"/>
      <c r="AN4903" s="230"/>
      <c r="AO4903" s="230"/>
      <c r="AP4903" s="230"/>
      <c r="AQ4903" s="230"/>
      <c r="AR4903" s="249"/>
      <c r="AS4903" s="230"/>
      <c r="AT4903" s="230"/>
      <c r="AU4903" s="230"/>
      <c r="AV4903" s="230"/>
      <c r="AW4903" s="230"/>
      <c r="AX4903" s="230"/>
      <c r="AY4903" s="230"/>
      <c r="AZ4903" s="230"/>
      <c r="BA4903" s="230"/>
      <c r="BB4903" s="230"/>
      <c r="BC4903" s="230"/>
      <c r="BD4903" s="230"/>
      <c r="BE4903" s="230"/>
      <c r="BF4903" s="230"/>
      <c r="BG4903" s="230"/>
      <c r="BH4903" s="230"/>
      <c r="BI4903" s="230"/>
      <c r="BJ4903" s="230"/>
      <c r="BK4903" s="230"/>
      <c r="BL4903" s="230"/>
      <c r="BM4903" s="230"/>
      <c r="BN4903" s="230"/>
      <c r="BO4903" s="230"/>
      <c r="BP4903" s="230"/>
      <c r="BQ4903" s="230"/>
      <c r="BR4903" s="230"/>
      <c r="BS4903" s="230"/>
      <c r="BT4903" s="230"/>
      <c r="BU4903" s="230"/>
      <c r="BV4903" s="230"/>
      <c r="BW4903" s="230"/>
      <c r="BX4903" s="230"/>
      <c r="BY4903" s="230"/>
      <c r="BZ4903" s="230"/>
      <c r="CA4903" s="230"/>
      <c r="CB4903" s="230"/>
      <c r="CC4903" s="230"/>
      <c r="CD4903" s="230"/>
      <c r="CE4903" s="230"/>
      <c r="CF4903" s="230"/>
      <c r="CG4903" s="230"/>
      <c r="CH4903" s="230"/>
      <c r="CI4903" s="230"/>
      <c r="CJ4903" s="230"/>
    </row>
    <row r="4904" spans="1:88" ht="14.25" customHeight="1">
      <c r="A4904" s="413"/>
      <c r="B4904" s="230"/>
      <c r="C4904" s="231"/>
      <c r="D4904" s="224"/>
      <c r="E4904" s="224"/>
      <c r="F4904" s="224"/>
      <c r="G4904" s="224"/>
      <c r="H4904" s="224"/>
      <c r="I4904" s="232"/>
      <c r="J4904" s="224"/>
      <c r="K4904" s="224"/>
      <c r="L4904" s="224"/>
      <c r="M4904" s="233"/>
      <c r="N4904" s="224"/>
      <c r="P4904" s="224"/>
      <c r="Q4904" s="225"/>
      <c r="R4904" s="154"/>
      <c r="S4904" s="154"/>
      <c r="T4904" s="154"/>
      <c r="U4904" s="236"/>
      <c r="V4904" s="225"/>
      <c r="W4904" s="246"/>
      <c r="X4904" s="230"/>
      <c r="Y4904" s="257"/>
      <c r="Z4904" s="249"/>
      <c r="AA4904" s="249"/>
      <c r="AB4904" s="230"/>
      <c r="AC4904" s="230"/>
      <c r="AD4904" s="230"/>
      <c r="AE4904" s="251"/>
      <c r="AF4904" s="246"/>
      <c r="AG4904" s="236"/>
      <c r="AH4904" s="253"/>
      <c r="AI4904" s="230"/>
      <c r="AJ4904" s="230"/>
      <c r="AK4904" s="230"/>
      <c r="AL4904" s="230"/>
      <c r="AM4904" s="230"/>
      <c r="AN4904" s="230"/>
      <c r="AO4904" s="230"/>
      <c r="AP4904" s="230"/>
      <c r="AQ4904" s="230"/>
      <c r="AR4904" s="249"/>
      <c r="AS4904" s="230"/>
      <c r="AT4904" s="230"/>
      <c r="AU4904" s="230"/>
      <c r="AV4904" s="230"/>
      <c r="AW4904" s="230"/>
      <c r="AX4904" s="230"/>
      <c r="AY4904" s="230"/>
      <c r="AZ4904" s="230"/>
      <c r="BA4904" s="230"/>
      <c r="BB4904" s="230"/>
      <c r="BC4904" s="230"/>
      <c r="BD4904" s="230"/>
      <c r="BE4904" s="230"/>
      <c r="BF4904" s="230"/>
      <c r="BG4904" s="230"/>
      <c r="BH4904" s="230"/>
      <c r="BI4904" s="230"/>
      <c r="BJ4904" s="230"/>
      <c r="BK4904" s="230"/>
      <c r="BL4904" s="230"/>
      <c r="BM4904" s="230"/>
      <c r="BN4904" s="230"/>
      <c r="BO4904" s="230"/>
      <c r="BP4904" s="230"/>
      <c r="BQ4904" s="230"/>
      <c r="BR4904" s="230"/>
      <c r="BS4904" s="230"/>
      <c r="BT4904" s="230"/>
      <c r="BU4904" s="230"/>
      <c r="BV4904" s="230"/>
      <c r="BW4904" s="230"/>
      <c r="BX4904" s="230"/>
      <c r="BY4904" s="230"/>
      <c r="BZ4904" s="230"/>
      <c r="CA4904" s="230"/>
      <c r="CB4904" s="230"/>
      <c r="CC4904" s="230"/>
      <c r="CD4904" s="230"/>
      <c r="CE4904" s="230"/>
      <c r="CF4904" s="230"/>
      <c r="CG4904" s="230"/>
      <c r="CH4904" s="230"/>
      <c r="CI4904" s="230"/>
      <c r="CJ4904" s="230"/>
    </row>
    <row r="4905" spans="1:88" ht="14.25" customHeight="1">
      <c r="A4905" s="413"/>
      <c r="B4905" s="230"/>
      <c r="C4905" s="231"/>
      <c r="D4905" s="224"/>
      <c r="E4905" s="224"/>
      <c r="F4905" s="224"/>
      <c r="G4905" s="224"/>
      <c r="H4905" s="224"/>
      <c r="I4905" s="232"/>
      <c r="J4905" s="224"/>
      <c r="K4905" s="224"/>
      <c r="L4905" s="224"/>
      <c r="M4905" s="233"/>
      <c r="N4905" s="224"/>
      <c r="P4905" s="224"/>
      <c r="Q4905" s="225"/>
      <c r="R4905" s="154"/>
      <c r="S4905" s="154"/>
      <c r="T4905" s="154"/>
      <c r="U4905" s="236"/>
      <c r="V4905" s="225"/>
      <c r="W4905" s="246"/>
      <c r="X4905" s="230"/>
      <c r="Y4905" s="257"/>
      <c r="Z4905" s="249"/>
      <c r="AA4905" s="249"/>
      <c r="AB4905" s="230"/>
      <c r="AC4905" s="230"/>
      <c r="AD4905" s="230"/>
      <c r="AE4905" s="251"/>
      <c r="AF4905" s="246"/>
      <c r="AG4905" s="236"/>
      <c r="AH4905" s="253"/>
      <c r="AI4905" s="230"/>
      <c r="AJ4905" s="230"/>
      <c r="AK4905" s="230"/>
      <c r="AL4905" s="230"/>
      <c r="AM4905" s="230"/>
      <c r="AN4905" s="230"/>
      <c r="AO4905" s="230"/>
      <c r="AP4905" s="230"/>
      <c r="AQ4905" s="230"/>
      <c r="AR4905" s="249"/>
      <c r="AS4905" s="230"/>
      <c r="AT4905" s="230"/>
      <c r="AU4905" s="230"/>
      <c r="AV4905" s="230"/>
      <c r="AW4905" s="230"/>
      <c r="AX4905" s="230"/>
      <c r="AY4905" s="230"/>
      <c r="AZ4905" s="230"/>
      <c r="BA4905" s="230"/>
      <c r="BB4905" s="230"/>
      <c r="BC4905" s="230"/>
      <c r="BD4905" s="230"/>
      <c r="BE4905" s="230"/>
      <c r="BF4905" s="230"/>
      <c r="BG4905" s="230"/>
      <c r="BH4905" s="230"/>
      <c r="BI4905" s="230"/>
      <c r="BJ4905" s="230"/>
      <c r="BK4905" s="230"/>
      <c r="BL4905" s="230"/>
      <c r="BM4905" s="230"/>
      <c r="BN4905" s="230"/>
      <c r="BO4905" s="230"/>
      <c r="BP4905" s="230"/>
      <c r="BQ4905" s="230"/>
      <c r="BR4905" s="230"/>
      <c r="BS4905" s="230"/>
      <c r="BT4905" s="230"/>
      <c r="BU4905" s="230"/>
      <c r="BV4905" s="230"/>
      <c r="BW4905" s="230"/>
      <c r="BX4905" s="230"/>
      <c r="BY4905" s="230"/>
      <c r="BZ4905" s="230"/>
      <c r="CA4905" s="230"/>
      <c r="CB4905" s="230"/>
      <c r="CC4905" s="230"/>
      <c r="CD4905" s="230"/>
      <c r="CE4905" s="230"/>
      <c r="CF4905" s="230"/>
      <c r="CG4905" s="230"/>
      <c r="CH4905" s="230"/>
      <c r="CI4905" s="230"/>
      <c r="CJ4905" s="230"/>
    </row>
    <row r="4906" spans="1:88" ht="14.25" customHeight="1">
      <c r="A4906" s="413"/>
      <c r="B4906" s="230"/>
      <c r="C4906" s="231"/>
      <c r="D4906" s="224"/>
      <c r="E4906" s="224"/>
      <c r="F4906" s="224"/>
      <c r="G4906" s="224"/>
      <c r="H4906" s="224"/>
      <c r="I4906" s="232"/>
      <c r="J4906" s="224"/>
      <c r="K4906" s="224"/>
      <c r="L4906" s="224"/>
      <c r="M4906" s="233"/>
      <c r="N4906" s="224"/>
      <c r="P4906" s="224"/>
      <c r="Q4906" s="225"/>
      <c r="R4906" s="154"/>
      <c r="S4906" s="154"/>
      <c r="T4906" s="154"/>
      <c r="U4906" s="236"/>
      <c r="V4906" s="225"/>
      <c r="W4906" s="246"/>
      <c r="X4906" s="230"/>
      <c r="Y4906" s="257"/>
      <c r="Z4906" s="249"/>
      <c r="AA4906" s="249"/>
      <c r="AB4906" s="230"/>
      <c r="AC4906" s="230"/>
      <c r="AD4906" s="230"/>
      <c r="AE4906" s="251"/>
      <c r="AF4906" s="246"/>
      <c r="AG4906" s="236"/>
      <c r="AH4906" s="253"/>
      <c r="AI4906" s="230"/>
      <c r="AJ4906" s="230"/>
      <c r="AK4906" s="230"/>
      <c r="AL4906" s="230"/>
      <c r="AM4906" s="230"/>
      <c r="AN4906" s="230"/>
      <c r="AO4906" s="230"/>
      <c r="AP4906" s="230"/>
      <c r="AQ4906" s="230"/>
      <c r="AR4906" s="249"/>
      <c r="AS4906" s="230"/>
      <c r="AT4906" s="230"/>
      <c r="AU4906" s="230"/>
      <c r="AV4906" s="230"/>
      <c r="AW4906" s="230"/>
      <c r="AX4906" s="230"/>
      <c r="AY4906" s="230"/>
      <c r="AZ4906" s="230"/>
      <c r="BA4906" s="230"/>
      <c r="BB4906" s="230"/>
      <c r="BC4906" s="230"/>
      <c r="BD4906" s="230"/>
      <c r="BE4906" s="230"/>
      <c r="BF4906" s="230"/>
      <c r="BG4906" s="230"/>
      <c r="BH4906" s="230"/>
      <c r="BI4906" s="230"/>
      <c r="BJ4906" s="230"/>
      <c r="BK4906" s="230"/>
      <c r="BL4906" s="230"/>
      <c r="BM4906" s="230"/>
      <c r="BN4906" s="230"/>
      <c r="BO4906" s="230"/>
      <c r="BP4906" s="230"/>
      <c r="BQ4906" s="230"/>
      <c r="BR4906" s="230"/>
      <c r="BS4906" s="230"/>
      <c r="BT4906" s="230"/>
      <c r="BU4906" s="230"/>
      <c r="BV4906" s="230"/>
      <c r="BW4906" s="230"/>
      <c r="BX4906" s="230"/>
      <c r="BY4906" s="230"/>
      <c r="BZ4906" s="230"/>
      <c r="CA4906" s="230"/>
      <c r="CB4906" s="230"/>
      <c r="CC4906" s="230"/>
      <c r="CD4906" s="230"/>
      <c r="CE4906" s="230"/>
      <c r="CF4906" s="230"/>
      <c r="CG4906" s="230"/>
      <c r="CH4906" s="230"/>
      <c r="CI4906" s="230"/>
      <c r="CJ4906" s="230"/>
    </row>
    <row r="4907" spans="1:88" ht="14.25" customHeight="1">
      <c r="A4907" s="413"/>
      <c r="B4907" s="230"/>
      <c r="C4907" s="231"/>
      <c r="D4907" s="224"/>
      <c r="E4907" s="224"/>
      <c r="F4907" s="224"/>
      <c r="G4907" s="224"/>
      <c r="H4907" s="224"/>
      <c r="I4907" s="232"/>
      <c r="J4907" s="224"/>
      <c r="K4907" s="224"/>
      <c r="L4907" s="224"/>
      <c r="M4907" s="233"/>
      <c r="N4907" s="224"/>
      <c r="P4907" s="224"/>
      <c r="Q4907" s="225"/>
      <c r="R4907" s="154"/>
      <c r="S4907" s="154"/>
      <c r="T4907" s="154"/>
      <c r="U4907" s="236"/>
      <c r="V4907" s="225"/>
      <c r="W4907" s="246"/>
      <c r="X4907" s="230"/>
      <c r="Y4907" s="257"/>
      <c r="Z4907" s="249"/>
      <c r="AA4907" s="249"/>
      <c r="AB4907" s="230"/>
      <c r="AC4907" s="230"/>
      <c r="AD4907" s="230"/>
      <c r="AE4907" s="251"/>
      <c r="AF4907" s="246"/>
      <c r="AG4907" s="236"/>
      <c r="AH4907" s="253"/>
      <c r="AI4907" s="230"/>
      <c r="AJ4907" s="230"/>
      <c r="AK4907" s="230"/>
      <c r="AL4907" s="230"/>
      <c r="AM4907" s="230"/>
      <c r="AN4907" s="230"/>
      <c r="AO4907" s="230"/>
      <c r="AP4907" s="230"/>
      <c r="AQ4907" s="230"/>
      <c r="AR4907" s="249"/>
      <c r="AS4907" s="230"/>
      <c r="AT4907" s="230"/>
      <c r="AU4907" s="230"/>
      <c r="AV4907" s="230"/>
      <c r="AW4907" s="230"/>
      <c r="AX4907" s="230"/>
      <c r="AY4907" s="230"/>
      <c r="AZ4907" s="230"/>
      <c r="BA4907" s="230"/>
      <c r="BB4907" s="230"/>
      <c r="BC4907" s="230"/>
      <c r="BD4907" s="230"/>
      <c r="BE4907" s="230"/>
      <c r="BF4907" s="230"/>
      <c r="BG4907" s="230"/>
      <c r="BH4907" s="230"/>
      <c r="BI4907" s="230"/>
      <c r="BJ4907" s="230"/>
      <c r="BK4907" s="230"/>
      <c r="BL4907" s="230"/>
      <c r="BM4907" s="230"/>
      <c r="BN4907" s="230"/>
      <c r="BO4907" s="230"/>
      <c r="BP4907" s="230"/>
      <c r="BQ4907" s="230"/>
      <c r="BR4907" s="230"/>
      <c r="BS4907" s="230"/>
      <c r="BT4907" s="230"/>
      <c r="BU4907" s="230"/>
      <c r="BV4907" s="230"/>
      <c r="BW4907" s="230"/>
      <c r="BX4907" s="230"/>
      <c r="BY4907" s="230"/>
      <c r="BZ4907" s="230"/>
      <c r="CA4907" s="230"/>
      <c r="CB4907" s="230"/>
      <c r="CC4907" s="230"/>
      <c r="CD4907" s="230"/>
      <c r="CE4907" s="230"/>
      <c r="CF4907" s="230"/>
      <c r="CG4907" s="230"/>
      <c r="CH4907" s="230"/>
      <c r="CI4907" s="230"/>
      <c r="CJ4907" s="230"/>
    </row>
    <row r="4908" spans="1:88" ht="14.25" customHeight="1">
      <c r="A4908" s="413"/>
      <c r="B4908" s="230"/>
      <c r="C4908" s="231"/>
      <c r="D4908" s="224"/>
      <c r="E4908" s="224"/>
      <c r="F4908" s="224"/>
      <c r="G4908" s="224"/>
      <c r="H4908" s="224"/>
      <c r="I4908" s="232"/>
      <c r="J4908" s="224"/>
      <c r="K4908" s="224"/>
      <c r="L4908" s="224"/>
      <c r="M4908" s="233"/>
      <c r="N4908" s="224"/>
      <c r="P4908" s="224"/>
      <c r="Q4908" s="225"/>
      <c r="R4908" s="154"/>
      <c r="S4908" s="224"/>
      <c r="T4908" s="224"/>
      <c r="U4908" s="236"/>
      <c r="V4908" s="225"/>
      <c r="W4908" s="246"/>
      <c r="X4908" s="230"/>
      <c r="Y4908" s="257"/>
      <c r="Z4908" s="249"/>
      <c r="AA4908" s="249"/>
      <c r="AB4908" s="230"/>
      <c r="AC4908" s="230"/>
      <c r="AD4908" s="230"/>
      <c r="AE4908" s="251"/>
      <c r="AF4908" s="246"/>
      <c r="AG4908" s="236"/>
      <c r="AH4908" s="253"/>
      <c r="AI4908" s="230"/>
      <c r="AJ4908" s="230"/>
      <c r="AK4908" s="230"/>
      <c r="AL4908" s="230"/>
      <c r="AM4908" s="230"/>
      <c r="AN4908" s="230"/>
      <c r="AO4908" s="230"/>
      <c r="AP4908" s="230"/>
      <c r="AQ4908" s="230"/>
      <c r="AR4908" s="249"/>
      <c r="AS4908" s="230"/>
      <c r="AT4908" s="230"/>
      <c r="AU4908" s="230"/>
      <c r="AV4908" s="230"/>
      <c r="AW4908" s="230"/>
      <c r="AX4908" s="230"/>
      <c r="AY4908" s="230"/>
      <c r="AZ4908" s="230"/>
      <c r="BA4908" s="230"/>
      <c r="BB4908" s="230"/>
      <c r="BC4908" s="230"/>
      <c r="BD4908" s="230"/>
      <c r="BE4908" s="230"/>
      <c r="BF4908" s="230"/>
      <c r="BG4908" s="230"/>
      <c r="BH4908" s="230"/>
      <c r="BI4908" s="230"/>
      <c r="BJ4908" s="230"/>
      <c r="BK4908" s="230"/>
      <c r="BL4908" s="230"/>
      <c r="BM4908" s="230"/>
      <c r="BN4908" s="230"/>
      <c r="BO4908" s="230"/>
      <c r="BP4908" s="230"/>
      <c r="BQ4908" s="230"/>
      <c r="BR4908" s="230"/>
      <c r="BS4908" s="230"/>
      <c r="BT4908" s="230"/>
      <c r="BU4908" s="230"/>
      <c r="BV4908" s="230"/>
      <c r="BW4908" s="230"/>
      <c r="BX4908" s="230"/>
      <c r="BY4908" s="230"/>
      <c r="BZ4908" s="230"/>
      <c r="CA4908" s="230"/>
      <c r="CB4908" s="230"/>
      <c r="CC4908" s="230"/>
      <c r="CD4908" s="230"/>
      <c r="CE4908" s="230"/>
      <c r="CF4908" s="230"/>
      <c r="CG4908" s="230"/>
      <c r="CH4908" s="230"/>
      <c r="CI4908" s="230"/>
      <c r="CJ4908" s="230"/>
    </row>
    <row r="4909" spans="1:88" ht="14.25" customHeight="1">
      <c r="A4909" s="413"/>
      <c r="B4909" s="230"/>
      <c r="C4909" s="231"/>
      <c r="D4909" s="224"/>
      <c r="E4909" s="224"/>
      <c r="F4909" s="224"/>
      <c r="G4909" s="224"/>
      <c r="H4909" s="224"/>
      <c r="I4909" s="232"/>
      <c r="J4909" s="224"/>
      <c r="K4909" s="224"/>
      <c r="L4909" s="224"/>
      <c r="M4909" s="233"/>
      <c r="N4909" s="224"/>
      <c r="P4909" s="224"/>
      <c r="Q4909" s="225"/>
      <c r="R4909" s="154"/>
      <c r="S4909" s="224"/>
      <c r="T4909" s="224"/>
      <c r="U4909" s="236"/>
      <c r="V4909" s="225"/>
      <c r="W4909" s="246"/>
      <c r="X4909" s="230"/>
      <c r="Y4909" s="257"/>
      <c r="Z4909" s="249"/>
      <c r="AA4909" s="249"/>
      <c r="AB4909" s="230"/>
      <c r="AC4909" s="230"/>
      <c r="AD4909" s="230"/>
      <c r="AE4909" s="251"/>
      <c r="AF4909" s="246"/>
      <c r="AG4909" s="236"/>
      <c r="AH4909" s="253"/>
      <c r="AI4909" s="230"/>
      <c r="AJ4909" s="230"/>
      <c r="AK4909" s="230"/>
      <c r="AL4909" s="230"/>
      <c r="AM4909" s="230"/>
      <c r="AN4909" s="230"/>
      <c r="AO4909" s="230"/>
      <c r="AP4909" s="230"/>
      <c r="AQ4909" s="230"/>
      <c r="AR4909" s="249"/>
      <c r="AS4909" s="230"/>
      <c r="AT4909" s="230"/>
      <c r="AU4909" s="230"/>
      <c r="AV4909" s="230"/>
      <c r="AW4909" s="230"/>
      <c r="AX4909" s="230"/>
      <c r="AY4909" s="230"/>
      <c r="AZ4909" s="230"/>
      <c r="BA4909" s="230"/>
      <c r="BB4909" s="230"/>
      <c r="BC4909" s="230"/>
      <c r="BD4909" s="230"/>
      <c r="BE4909" s="230"/>
      <c r="BF4909" s="230"/>
      <c r="BG4909" s="230"/>
      <c r="BH4909" s="230"/>
      <c r="BI4909" s="230"/>
      <c r="BJ4909" s="230"/>
      <c r="BK4909" s="230"/>
      <c r="BL4909" s="230"/>
      <c r="BM4909" s="230"/>
      <c r="BN4909" s="230"/>
      <c r="BO4909" s="230"/>
      <c r="BP4909" s="230"/>
      <c r="BQ4909" s="230"/>
      <c r="BR4909" s="230"/>
      <c r="BS4909" s="230"/>
      <c r="BT4909" s="230"/>
      <c r="BU4909" s="230"/>
      <c r="BV4909" s="230"/>
      <c r="BW4909" s="230"/>
      <c r="BX4909" s="230"/>
      <c r="BY4909" s="230"/>
      <c r="BZ4909" s="230"/>
      <c r="CA4909" s="230"/>
      <c r="CB4909" s="230"/>
      <c r="CC4909" s="230"/>
      <c r="CD4909" s="230"/>
      <c r="CE4909" s="230"/>
      <c r="CF4909" s="230"/>
      <c r="CG4909" s="230"/>
      <c r="CH4909" s="230"/>
      <c r="CI4909" s="230"/>
      <c r="CJ4909" s="230"/>
    </row>
    <row r="4910" spans="1:88" ht="14.25" customHeight="1">
      <c r="A4910" s="413"/>
      <c r="B4910" s="230"/>
      <c r="C4910" s="231"/>
      <c r="D4910" s="224"/>
      <c r="E4910" s="224"/>
      <c r="F4910" s="224"/>
      <c r="G4910" s="224"/>
      <c r="H4910" s="224"/>
      <c r="I4910" s="232"/>
      <c r="J4910" s="224"/>
      <c r="K4910" s="224"/>
      <c r="L4910" s="224"/>
      <c r="M4910" s="233"/>
      <c r="N4910" s="224"/>
      <c r="P4910" s="224"/>
      <c r="Q4910" s="225"/>
      <c r="R4910" s="154"/>
      <c r="S4910" s="224"/>
      <c r="T4910" s="224"/>
      <c r="U4910" s="236"/>
      <c r="V4910" s="225"/>
      <c r="W4910" s="246"/>
      <c r="X4910" s="230"/>
      <c r="Y4910" s="257"/>
      <c r="Z4910" s="249"/>
      <c r="AA4910" s="249"/>
      <c r="AB4910" s="230"/>
      <c r="AC4910" s="230"/>
      <c r="AD4910" s="230"/>
      <c r="AE4910" s="251"/>
      <c r="AF4910" s="246"/>
      <c r="AG4910" s="236"/>
      <c r="AH4910" s="253"/>
      <c r="AI4910" s="230"/>
      <c r="AJ4910" s="230"/>
      <c r="AK4910" s="230"/>
      <c r="AL4910" s="230"/>
      <c r="AM4910" s="230"/>
      <c r="AN4910" s="230"/>
      <c r="AO4910" s="230"/>
      <c r="AP4910" s="230"/>
      <c r="AQ4910" s="230"/>
      <c r="AR4910" s="249"/>
      <c r="AS4910" s="230"/>
      <c r="AT4910" s="230"/>
      <c r="AU4910" s="230"/>
      <c r="AV4910" s="230"/>
      <c r="AW4910" s="230"/>
      <c r="AX4910" s="230"/>
      <c r="AY4910" s="230"/>
      <c r="AZ4910" s="230"/>
      <c r="BA4910" s="230"/>
      <c r="BB4910" s="230"/>
      <c r="BC4910" s="230"/>
      <c r="BD4910" s="230"/>
      <c r="BE4910" s="230"/>
      <c r="BF4910" s="230"/>
      <c r="BG4910" s="230"/>
      <c r="BH4910" s="230"/>
      <c r="BI4910" s="230"/>
      <c r="BJ4910" s="230"/>
      <c r="BK4910" s="230"/>
      <c r="BL4910" s="230"/>
      <c r="BM4910" s="230"/>
      <c r="BN4910" s="230"/>
      <c r="BO4910" s="230"/>
      <c r="BP4910" s="230"/>
      <c r="BQ4910" s="230"/>
      <c r="BR4910" s="230"/>
      <c r="BS4910" s="230"/>
      <c r="BT4910" s="230"/>
      <c r="BU4910" s="230"/>
      <c r="BV4910" s="230"/>
      <c r="BW4910" s="230"/>
      <c r="BX4910" s="230"/>
      <c r="BY4910" s="230"/>
      <c r="BZ4910" s="230"/>
      <c r="CA4910" s="230"/>
      <c r="CB4910" s="230"/>
      <c r="CC4910" s="230"/>
      <c r="CD4910" s="230"/>
      <c r="CE4910" s="230"/>
      <c r="CF4910" s="230"/>
      <c r="CG4910" s="230"/>
      <c r="CH4910" s="230"/>
      <c r="CI4910" s="230"/>
      <c r="CJ4910" s="230"/>
    </row>
    <row r="4911" spans="1:88" ht="14.25" customHeight="1">
      <c r="A4911" s="413"/>
      <c r="B4911" s="230"/>
      <c r="C4911" s="231"/>
      <c r="D4911" s="224"/>
      <c r="E4911" s="224"/>
      <c r="F4911" s="224"/>
      <c r="G4911" s="224"/>
      <c r="H4911" s="224"/>
      <c r="I4911" s="232"/>
      <c r="J4911" s="224"/>
      <c r="K4911" s="224"/>
      <c r="L4911" s="224"/>
      <c r="M4911" s="233"/>
      <c r="N4911" s="224"/>
      <c r="P4911" s="224"/>
      <c r="Q4911" s="225"/>
      <c r="R4911" s="154"/>
      <c r="S4911" s="224"/>
      <c r="T4911" s="224"/>
      <c r="U4911" s="236"/>
      <c r="V4911" s="225"/>
      <c r="W4911" s="246"/>
      <c r="X4911" s="230"/>
      <c r="Y4911" s="257"/>
      <c r="Z4911" s="249"/>
      <c r="AA4911" s="249"/>
      <c r="AB4911" s="230"/>
      <c r="AC4911" s="230"/>
      <c r="AD4911" s="230"/>
      <c r="AE4911" s="251"/>
      <c r="AF4911" s="246"/>
      <c r="AG4911" s="236"/>
      <c r="AH4911" s="253"/>
      <c r="AI4911" s="230"/>
      <c r="AJ4911" s="230"/>
      <c r="AK4911" s="230"/>
      <c r="AL4911" s="230"/>
      <c r="AM4911" s="230"/>
      <c r="AN4911" s="230"/>
      <c r="AO4911" s="230"/>
      <c r="AP4911" s="230"/>
      <c r="AQ4911" s="230"/>
      <c r="AR4911" s="249"/>
      <c r="AS4911" s="230"/>
      <c r="AT4911" s="230"/>
      <c r="AU4911" s="230"/>
      <c r="AV4911" s="230"/>
      <c r="AW4911" s="230"/>
      <c r="AX4911" s="230"/>
      <c r="AY4911" s="230"/>
      <c r="AZ4911" s="230"/>
      <c r="BA4911" s="230"/>
      <c r="BB4911" s="230"/>
      <c r="BC4911" s="230"/>
      <c r="BD4911" s="230"/>
      <c r="BE4911" s="230"/>
      <c r="BF4911" s="230"/>
      <c r="BG4911" s="230"/>
      <c r="BH4911" s="230"/>
      <c r="BI4911" s="230"/>
      <c r="BJ4911" s="230"/>
      <c r="BK4911" s="230"/>
      <c r="BL4911" s="230"/>
      <c r="BM4911" s="230"/>
      <c r="BN4911" s="230"/>
      <c r="BO4911" s="230"/>
      <c r="BP4911" s="230"/>
      <c r="BQ4911" s="230"/>
      <c r="BR4911" s="230"/>
      <c r="BS4911" s="230"/>
      <c r="BT4911" s="230"/>
      <c r="BU4911" s="230"/>
      <c r="BV4911" s="230"/>
      <c r="BW4911" s="230"/>
      <c r="BX4911" s="230"/>
      <c r="BY4911" s="230"/>
      <c r="BZ4911" s="230"/>
      <c r="CA4911" s="230"/>
      <c r="CB4911" s="230"/>
      <c r="CC4911" s="230"/>
      <c r="CD4911" s="230"/>
      <c r="CE4911" s="230"/>
      <c r="CF4911" s="230"/>
      <c r="CG4911" s="230"/>
      <c r="CH4911" s="230"/>
      <c r="CI4911" s="230"/>
      <c r="CJ4911" s="230"/>
    </row>
    <row r="4912" spans="1:88" ht="14.25" customHeight="1">
      <c r="A4912" s="413"/>
      <c r="B4912" s="230"/>
      <c r="C4912" s="231"/>
      <c r="D4912" s="224"/>
      <c r="E4912" s="224"/>
      <c r="F4912" s="224"/>
      <c r="G4912" s="224"/>
      <c r="H4912" s="224"/>
      <c r="I4912" s="232"/>
      <c r="J4912" s="224"/>
      <c r="K4912" s="224"/>
      <c r="L4912" s="224"/>
      <c r="M4912" s="233"/>
      <c r="N4912" s="224"/>
      <c r="P4912" s="224"/>
      <c r="Q4912" s="225"/>
      <c r="R4912" s="154"/>
      <c r="S4912" s="224"/>
      <c r="T4912" s="224"/>
      <c r="U4912" s="236"/>
      <c r="V4912" s="225"/>
      <c r="W4912" s="246"/>
      <c r="X4912" s="230"/>
      <c r="Y4912" s="257"/>
      <c r="Z4912" s="249"/>
      <c r="AA4912" s="249"/>
      <c r="AB4912" s="230"/>
      <c r="AC4912" s="230"/>
      <c r="AD4912" s="230"/>
      <c r="AE4912" s="251"/>
      <c r="AF4912" s="246"/>
      <c r="AG4912" s="236"/>
      <c r="AH4912" s="253"/>
      <c r="AI4912" s="230"/>
      <c r="AJ4912" s="230"/>
      <c r="AK4912" s="230"/>
      <c r="AL4912" s="230"/>
      <c r="AM4912" s="230"/>
      <c r="AN4912" s="230"/>
      <c r="AO4912" s="230"/>
      <c r="AP4912" s="230"/>
      <c r="AQ4912" s="230"/>
      <c r="AR4912" s="249"/>
      <c r="AS4912" s="230"/>
      <c r="AT4912" s="230"/>
      <c r="AU4912" s="230"/>
      <c r="AV4912" s="230"/>
      <c r="AW4912" s="230"/>
      <c r="AX4912" s="230"/>
      <c r="AY4912" s="230"/>
      <c r="AZ4912" s="230"/>
      <c r="BA4912" s="230"/>
      <c r="BB4912" s="230"/>
      <c r="BC4912" s="230"/>
      <c r="BD4912" s="230"/>
      <c r="BE4912" s="230"/>
      <c r="BF4912" s="230"/>
      <c r="BG4912" s="230"/>
      <c r="BH4912" s="230"/>
      <c r="BI4912" s="230"/>
      <c r="BJ4912" s="230"/>
      <c r="BK4912" s="230"/>
      <c r="BL4912" s="230"/>
      <c r="BM4912" s="230"/>
      <c r="BN4912" s="230"/>
      <c r="BO4912" s="230"/>
      <c r="BP4912" s="230"/>
      <c r="BQ4912" s="230"/>
      <c r="BR4912" s="230"/>
      <c r="BS4912" s="230"/>
      <c r="BT4912" s="230"/>
      <c r="BU4912" s="230"/>
      <c r="BV4912" s="230"/>
      <c r="BW4912" s="230"/>
      <c r="BX4912" s="230"/>
      <c r="BY4912" s="230"/>
      <c r="BZ4912" s="230"/>
      <c r="CA4912" s="230"/>
      <c r="CB4912" s="230"/>
      <c r="CC4912" s="230"/>
      <c r="CD4912" s="230"/>
      <c r="CE4912" s="230"/>
      <c r="CF4912" s="230"/>
      <c r="CG4912" s="230"/>
      <c r="CH4912" s="230"/>
      <c r="CI4912" s="230"/>
      <c r="CJ4912" s="230"/>
    </row>
    <row r="4913" spans="1:88" ht="14.25" customHeight="1">
      <c r="A4913" s="413"/>
      <c r="B4913" s="230"/>
      <c r="C4913" s="231"/>
      <c r="D4913" s="224"/>
      <c r="E4913" s="224"/>
      <c r="F4913" s="224"/>
      <c r="G4913" s="224"/>
      <c r="H4913" s="224"/>
      <c r="I4913" s="232"/>
      <c r="J4913" s="224"/>
      <c r="K4913" s="224"/>
      <c r="L4913" s="224"/>
      <c r="M4913" s="233"/>
      <c r="N4913" s="224"/>
      <c r="P4913" s="224"/>
      <c r="Q4913" s="225"/>
      <c r="R4913" s="154"/>
      <c r="S4913" s="224"/>
      <c r="T4913" s="224"/>
      <c r="U4913" s="236"/>
      <c r="V4913" s="225"/>
      <c r="W4913" s="246"/>
      <c r="X4913" s="230"/>
      <c r="Y4913" s="257"/>
      <c r="Z4913" s="249"/>
      <c r="AA4913" s="249"/>
      <c r="AB4913" s="230"/>
      <c r="AC4913" s="230"/>
      <c r="AD4913" s="230"/>
      <c r="AE4913" s="251"/>
      <c r="AF4913" s="246"/>
      <c r="AG4913" s="236"/>
      <c r="AH4913" s="253"/>
      <c r="AI4913" s="230"/>
      <c r="AJ4913" s="230"/>
      <c r="AK4913" s="230"/>
      <c r="AL4913" s="230"/>
      <c r="AM4913" s="230"/>
      <c r="AN4913" s="230"/>
      <c r="AO4913" s="230"/>
      <c r="AP4913" s="230"/>
      <c r="AQ4913" s="230"/>
      <c r="AR4913" s="249"/>
      <c r="AS4913" s="230"/>
      <c r="AT4913" s="230"/>
      <c r="AU4913" s="230"/>
      <c r="AV4913" s="230"/>
      <c r="AW4913" s="230"/>
      <c r="AX4913" s="230"/>
      <c r="AY4913" s="230"/>
      <c r="AZ4913" s="230"/>
      <c r="BA4913" s="230"/>
      <c r="BB4913" s="230"/>
      <c r="BC4913" s="230"/>
      <c r="BD4913" s="230"/>
      <c r="BE4913" s="230"/>
      <c r="BF4913" s="230"/>
      <c r="BG4913" s="230"/>
      <c r="BH4913" s="230"/>
      <c r="BI4913" s="230"/>
      <c r="BJ4913" s="230"/>
      <c r="BK4913" s="230"/>
      <c r="BL4913" s="230"/>
      <c r="BM4913" s="230"/>
      <c r="BN4913" s="230"/>
      <c r="BO4913" s="230"/>
      <c r="BP4913" s="230"/>
      <c r="BQ4913" s="230"/>
      <c r="BR4913" s="230"/>
      <c r="BS4913" s="230"/>
      <c r="BT4913" s="230"/>
      <c r="BU4913" s="230"/>
      <c r="BV4913" s="230"/>
      <c r="BW4913" s="230"/>
      <c r="BX4913" s="230"/>
      <c r="BY4913" s="230"/>
      <c r="BZ4913" s="230"/>
      <c r="CA4913" s="230"/>
      <c r="CB4913" s="230"/>
      <c r="CC4913" s="230"/>
      <c r="CD4913" s="230"/>
      <c r="CE4913" s="230"/>
      <c r="CF4913" s="230"/>
      <c r="CG4913" s="230"/>
      <c r="CH4913" s="230"/>
      <c r="CI4913" s="230"/>
      <c r="CJ4913" s="230"/>
    </row>
    <row r="4914" spans="1:88" ht="14.25" customHeight="1">
      <c r="A4914" s="413"/>
      <c r="B4914" s="230"/>
      <c r="C4914" s="231"/>
      <c r="D4914" s="224"/>
      <c r="E4914" s="224"/>
      <c r="F4914" s="224"/>
      <c r="G4914" s="224"/>
      <c r="H4914" s="224"/>
      <c r="I4914" s="232"/>
      <c r="J4914" s="224"/>
      <c r="K4914" s="224"/>
      <c r="L4914" s="224"/>
      <c r="M4914" s="233"/>
      <c r="N4914" s="224"/>
      <c r="P4914" s="224"/>
      <c r="Q4914" s="225"/>
      <c r="R4914" s="154"/>
      <c r="S4914" s="224"/>
      <c r="T4914" s="224"/>
      <c r="U4914" s="236"/>
      <c r="V4914" s="225"/>
      <c r="W4914" s="246"/>
      <c r="X4914" s="230"/>
      <c r="Y4914" s="257"/>
      <c r="Z4914" s="249"/>
      <c r="AA4914" s="249"/>
      <c r="AB4914" s="230"/>
      <c r="AC4914" s="230"/>
      <c r="AD4914" s="230"/>
      <c r="AE4914" s="251"/>
      <c r="AF4914" s="246"/>
      <c r="AG4914" s="236"/>
      <c r="AH4914" s="253"/>
      <c r="AI4914" s="230"/>
      <c r="AJ4914" s="230"/>
      <c r="AK4914" s="230"/>
      <c r="AL4914" s="230"/>
      <c r="AM4914" s="230"/>
      <c r="AN4914" s="230"/>
      <c r="AO4914" s="230"/>
      <c r="AP4914" s="230"/>
      <c r="AQ4914" s="230"/>
      <c r="AR4914" s="249"/>
      <c r="AS4914" s="230"/>
      <c r="AT4914" s="230"/>
      <c r="AU4914" s="230"/>
      <c r="AV4914" s="230"/>
      <c r="AW4914" s="230"/>
      <c r="AX4914" s="230"/>
      <c r="AY4914" s="230"/>
      <c r="AZ4914" s="230"/>
      <c r="BA4914" s="230"/>
      <c r="BB4914" s="230"/>
      <c r="BC4914" s="230"/>
      <c r="BD4914" s="230"/>
      <c r="BE4914" s="230"/>
      <c r="BF4914" s="230"/>
      <c r="BG4914" s="230"/>
      <c r="BH4914" s="230"/>
      <c r="BI4914" s="230"/>
      <c r="BJ4914" s="230"/>
      <c r="BK4914" s="230"/>
      <c r="BL4914" s="230"/>
      <c r="BM4914" s="230"/>
      <c r="BN4914" s="230"/>
      <c r="BO4914" s="230"/>
      <c r="BP4914" s="230"/>
      <c r="BQ4914" s="230"/>
      <c r="BR4914" s="230"/>
      <c r="BS4914" s="230"/>
      <c r="BT4914" s="230"/>
      <c r="BU4914" s="230"/>
      <c r="BV4914" s="230"/>
      <c r="BW4914" s="230"/>
      <c r="BX4914" s="230"/>
      <c r="BY4914" s="230"/>
      <c r="BZ4914" s="230"/>
      <c r="CA4914" s="230"/>
      <c r="CB4914" s="230"/>
      <c r="CC4914" s="230"/>
      <c r="CD4914" s="230"/>
      <c r="CE4914" s="230"/>
      <c r="CF4914" s="230"/>
      <c r="CG4914" s="230"/>
      <c r="CH4914" s="230"/>
      <c r="CI4914" s="230"/>
      <c r="CJ4914" s="230"/>
    </row>
    <row r="4915" spans="1:88" ht="14.25" customHeight="1">
      <c r="A4915" s="413"/>
      <c r="B4915" s="230"/>
      <c r="C4915" s="231"/>
      <c r="D4915" s="224"/>
      <c r="E4915" s="224"/>
      <c r="F4915" s="224"/>
      <c r="G4915" s="224"/>
      <c r="H4915" s="224"/>
      <c r="I4915" s="232"/>
      <c r="J4915" s="224"/>
      <c r="K4915" s="224"/>
      <c r="L4915" s="224"/>
      <c r="M4915" s="233"/>
      <c r="N4915" s="224"/>
      <c r="P4915" s="224"/>
      <c r="Q4915" s="225"/>
      <c r="R4915" s="154"/>
      <c r="S4915" s="224"/>
      <c r="T4915" s="224"/>
      <c r="U4915" s="236"/>
      <c r="V4915" s="225"/>
      <c r="W4915" s="246"/>
      <c r="X4915" s="230"/>
      <c r="Y4915" s="257"/>
      <c r="Z4915" s="249"/>
      <c r="AA4915" s="249"/>
      <c r="AB4915" s="230"/>
      <c r="AC4915" s="230"/>
      <c r="AD4915" s="230"/>
      <c r="AE4915" s="251"/>
      <c r="AF4915" s="246"/>
      <c r="AG4915" s="236"/>
      <c r="AH4915" s="253"/>
      <c r="AI4915" s="230"/>
      <c r="AJ4915" s="230"/>
      <c r="AK4915" s="230"/>
      <c r="AL4915" s="230"/>
      <c r="AM4915" s="230"/>
      <c r="AN4915" s="230"/>
      <c r="AO4915" s="230"/>
      <c r="AP4915" s="230"/>
      <c r="AQ4915" s="230"/>
      <c r="AR4915" s="249"/>
      <c r="AS4915" s="230"/>
      <c r="AT4915" s="230"/>
      <c r="AU4915" s="230"/>
      <c r="AV4915" s="230"/>
      <c r="AW4915" s="230"/>
      <c r="AX4915" s="230"/>
      <c r="AY4915" s="230"/>
      <c r="AZ4915" s="230"/>
      <c r="BA4915" s="230"/>
      <c r="BB4915" s="230"/>
      <c r="BC4915" s="230"/>
      <c r="BD4915" s="230"/>
      <c r="BE4915" s="230"/>
      <c r="BF4915" s="230"/>
      <c r="BG4915" s="230"/>
      <c r="BH4915" s="230"/>
      <c r="BI4915" s="230"/>
      <c r="BJ4915" s="230"/>
      <c r="BK4915" s="230"/>
      <c r="BL4915" s="230"/>
      <c r="BM4915" s="230"/>
      <c r="BN4915" s="230"/>
      <c r="BO4915" s="230"/>
      <c r="BP4915" s="230"/>
      <c r="BQ4915" s="230"/>
      <c r="BR4915" s="230"/>
      <c r="BS4915" s="230"/>
      <c r="BT4915" s="230"/>
      <c r="BU4915" s="230"/>
      <c r="BV4915" s="230"/>
      <c r="BW4915" s="230"/>
      <c r="BX4915" s="230"/>
      <c r="BY4915" s="230"/>
      <c r="BZ4915" s="230"/>
      <c r="CA4915" s="230"/>
      <c r="CB4915" s="230"/>
      <c r="CC4915" s="230"/>
      <c r="CD4915" s="230"/>
      <c r="CE4915" s="230"/>
      <c r="CF4915" s="230"/>
      <c r="CG4915" s="230"/>
      <c r="CH4915" s="230"/>
      <c r="CI4915" s="230"/>
      <c r="CJ4915" s="230"/>
    </row>
    <row r="4916" spans="1:88" ht="14.25" customHeight="1">
      <c r="A4916" s="413"/>
      <c r="B4916" s="230"/>
      <c r="C4916" s="231"/>
      <c r="D4916" s="224"/>
      <c r="E4916" s="224"/>
      <c r="F4916" s="224"/>
      <c r="G4916" s="224"/>
      <c r="H4916" s="224"/>
      <c r="I4916" s="232"/>
      <c r="J4916" s="224"/>
      <c r="K4916" s="224"/>
      <c r="L4916" s="224"/>
      <c r="M4916" s="233"/>
      <c r="N4916" s="224"/>
      <c r="P4916" s="224"/>
      <c r="Q4916" s="225"/>
      <c r="R4916" s="154"/>
      <c r="S4916" s="224"/>
      <c r="T4916" s="224"/>
      <c r="U4916" s="236"/>
      <c r="V4916" s="225"/>
      <c r="W4916" s="246"/>
      <c r="X4916" s="230"/>
      <c r="Y4916" s="257"/>
      <c r="Z4916" s="249"/>
      <c r="AA4916" s="249"/>
      <c r="AB4916" s="230"/>
      <c r="AC4916" s="230"/>
      <c r="AD4916" s="230"/>
      <c r="AE4916" s="251"/>
      <c r="AF4916" s="246"/>
      <c r="AG4916" s="236"/>
      <c r="AH4916" s="253"/>
      <c r="AI4916" s="230"/>
      <c r="AJ4916" s="230"/>
      <c r="AK4916" s="230"/>
      <c r="AL4916" s="230"/>
      <c r="AM4916" s="230"/>
      <c r="AN4916" s="230"/>
      <c r="AO4916" s="230"/>
      <c r="AP4916" s="230"/>
      <c r="AQ4916" s="230"/>
      <c r="AR4916" s="249"/>
      <c r="AS4916" s="230"/>
      <c r="AT4916" s="230"/>
      <c r="AU4916" s="230"/>
      <c r="AV4916" s="230"/>
      <c r="AW4916" s="230"/>
      <c r="AX4916" s="230"/>
      <c r="AY4916" s="230"/>
      <c r="AZ4916" s="230"/>
      <c r="BA4916" s="230"/>
      <c r="BB4916" s="230"/>
      <c r="BC4916" s="230"/>
      <c r="BD4916" s="230"/>
      <c r="BE4916" s="230"/>
      <c r="BF4916" s="230"/>
      <c r="BG4916" s="230"/>
      <c r="BH4916" s="230"/>
      <c r="BI4916" s="230"/>
      <c r="BJ4916" s="230"/>
      <c r="BK4916" s="230"/>
      <c r="BL4916" s="230"/>
      <c r="BM4916" s="230"/>
      <c r="BN4916" s="230"/>
      <c r="BO4916" s="230"/>
      <c r="BP4916" s="230"/>
      <c r="BQ4916" s="230"/>
      <c r="BR4916" s="230"/>
      <c r="BS4916" s="230"/>
      <c r="BT4916" s="230"/>
      <c r="BU4916" s="230"/>
      <c r="BV4916" s="230"/>
      <c r="BW4916" s="230"/>
      <c r="BX4916" s="230"/>
      <c r="BY4916" s="230"/>
      <c r="BZ4916" s="230"/>
      <c r="CA4916" s="230"/>
      <c r="CB4916" s="230"/>
      <c r="CC4916" s="230"/>
      <c r="CD4916" s="230"/>
      <c r="CE4916" s="230"/>
      <c r="CF4916" s="230"/>
      <c r="CG4916" s="230"/>
      <c r="CH4916" s="230"/>
      <c r="CI4916" s="230"/>
      <c r="CJ4916" s="230"/>
    </row>
    <row r="4917" spans="1:88" ht="14.25" customHeight="1">
      <c r="A4917" s="413"/>
      <c r="B4917" s="230"/>
      <c r="C4917" s="231"/>
      <c r="D4917" s="224"/>
      <c r="E4917" s="224"/>
      <c r="F4917" s="224"/>
      <c r="G4917" s="224"/>
      <c r="H4917" s="224"/>
      <c r="I4917" s="232"/>
      <c r="J4917" s="224"/>
      <c r="K4917" s="224"/>
      <c r="L4917" s="224"/>
      <c r="M4917" s="233"/>
      <c r="N4917" s="224"/>
      <c r="P4917" s="224"/>
      <c r="Q4917" s="225"/>
      <c r="R4917" s="154"/>
      <c r="S4917" s="224"/>
      <c r="T4917" s="224"/>
      <c r="U4917" s="236"/>
      <c r="V4917" s="225"/>
      <c r="W4917" s="246"/>
      <c r="X4917" s="230"/>
      <c r="Y4917" s="257"/>
      <c r="Z4917" s="249"/>
      <c r="AA4917" s="249"/>
      <c r="AB4917" s="230"/>
      <c r="AC4917" s="230"/>
      <c r="AD4917" s="230"/>
      <c r="AE4917" s="251"/>
      <c r="AF4917" s="246"/>
      <c r="AG4917" s="236"/>
      <c r="AH4917" s="253"/>
      <c r="AI4917" s="230"/>
      <c r="AJ4917" s="230"/>
      <c r="AK4917" s="230"/>
      <c r="AL4917" s="230"/>
      <c r="AM4917" s="230"/>
      <c r="AN4917" s="230"/>
      <c r="AO4917" s="230"/>
      <c r="AP4917" s="230"/>
      <c r="AQ4917" s="230"/>
      <c r="AR4917" s="249"/>
      <c r="AS4917" s="230"/>
      <c r="AT4917" s="230"/>
      <c r="AU4917" s="230"/>
      <c r="AV4917" s="230"/>
      <c r="AW4917" s="230"/>
      <c r="AX4917" s="230"/>
      <c r="AY4917" s="230"/>
      <c r="AZ4917" s="230"/>
      <c r="BA4917" s="230"/>
      <c r="BB4917" s="230"/>
      <c r="BC4917" s="230"/>
      <c r="BD4917" s="230"/>
      <c r="BE4917" s="230"/>
      <c r="BF4917" s="230"/>
      <c r="BG4917" s="230"/>
      <c r="BH4917" s="230"/>
      <c r="BI4917" s="230"/>
      <c r="BJ4917" s="230"/>
      <c r="BK4917" s="230"/>
      <c r="BL4917" s="230"/>
      <c r="BM4917" s="230"/>
      <c r="BN4917" s="230"/>
      <c r="BO4917" s="230"/>
      <c r="BP4917" s="230"/>
      <c r="BQ4917" s="230"/>
      <c r="BR4917" s="230"/>
      <c r="BS4917" s="230"/>
      <c r="BT4917" s="230"/>
      <c r="BU4917" s="230"/>
      <c r="BV4917" s="230"/>
      <c r="BW4917" s="230"/>
      <c r="BX4917" s="230"/>
      <c r="BY4917" s="230"/>
      <c r="BZ4917" s="230"/>
      <c r="CA4917" s="230"/>
      <c r="CB4917" s="230"/>
      <c r="CC4917" s="230"/>
      <c r="CD4917" s="230"/>
      <c r="CE4917" s="230"/>
      <c r="CF4917" s="230"/>
      <c r="CG4917" s="230"/>
      <c r="CH4917" s="230"/>
      <c r="CI4917" s="230"/>
      <c r="CJ4917" s="230"/>
    </row>
    <row r="4918" spans="1:88" ht="14.25" customHeight="1">
      <c r="A4918" s="413"/>
      <c r="B4918" s="230"/>
      <c r="C4918" s="231"/>
      <c r="D4918" s="224"/>
      <c r="E4918" s="224"/>
      <c r="F4918" s="224"/>
      <c r="G4918" s="224"/>
      <c r="H4918" s="224"/>
      <c r="I4918" s="232"/>
      <c r="J4918" s="224"/>
      <c r="K4918" s="224"/>
      <c r="L4918" s="224"/>
      <c r="M4918" s="233"/>
      <c r="N4918" s="224"/>
      <c r="P4918" s="224"/>
      <c r="Q4918" s="225"/>
      <c r="R4918" s="154"/>
      <c r="S4918" s="224"/>
      <c r="T4918" s="224"/>
      <c r="U4918" s="236"/>
      <c r="V4918" s="225"/>
      <c r="W4918" s="246"/>
      <c r="X4918" s="230"/>
      <c r="Y4918" s="257"/>
      <c r="Z4918" s="249"/>
      <c r="AA4918" s="249"/>
      <c r="AB4918" s="230"/>
      <c r="AC4918" s="230"/>
      <c r="AD4918" s="230"/>
      <c r="AE4918" s="251"/>
      <c r="AF4918" s="246"/>
      <c r="AG4918" s="236"/>
      <c r="AH4918" s="253"/>
      <c r="AI4918" s="230"/>
      <c r="AJ4918" s="230"/>
      <c r="AK4918" s="230"/>
      <c r="AL4918" s="230"/>
      <c r="AM4918" s="230"/>
      <c r="AN4918" s="230"/>
      <c r="AO4918" s="230"/>
      <c r="AP4918" s="230"/>
      <c r="AQ4918" s="230"/>
      <c r="AR4918" s="249"/>
      <c r="AS4918" s="230"/>
      <c r="AT4918" s="230"/>
      <c r="AU4918" s="230"/>
      <c r="AV4918" s="230"/>
      <c r="AW4918" s="230"/>
      <c r="AX4918" s="230"/>
      <c r="AY4918" s="230"/>
      <c r="AZ4918" s="230"/>
      <c r="BA4918" s="230"/>
      <c r="BB4918" s="230"/>
      <c r="BC4918" s="230"/>
      <c r="BD4918" s="230"/>
      <c r="BE4918" s="230"/>
      <c r="BF4918" s="230"/>
      <c r="BG4918" s="230"/>
      <c r="BH4918" s="230"/>
      <c r="BI4918" s="230"/>
      <c r="BJ4918" s="230"/>
      <c r="BK4918" s="230"/>
      <c r="BL4918" s="230"/>
      <c r="BM4918" s="230"/>
      <c r="BN4918" s="230"/>
      <c r="BO4918" s="230"/>
      <c r="BP4918" s="230"/>
      <c r="BQ4918" s="230"/>
      <c r="BR4918" s="230"/>
      <c r="BS4918" s="230"/>
      <c r="BT4918" s="230"/>
      <c r="BU4918" s="230"/>
      <c r="BV4918" s="230"/>
      <c r="BW4918" s="230"/>
      <c r="BX4918" s="230"/>
      <c r="BY4918" s="230"/>
      <c r="BZ4918" s="230"/>
      <c r="CA4918" s="230"/>
      <c r="CB4918" s="230"/>
      <c r="CC4918" s="230"/>
      <c r="CD4918" s="230"/>
      <c r="CE4918" s="230"/>
      <c r="CF4918" s="230"/>
      <c r="CG4918" s="230"/>
      <c r="CH4918" s="230"/>
      <c r="CI4918" s="230"/>
      <c r="CJ4918" s="230"/>
    </row>
    <row r="4919" spans="1:88" ht="14.25" customHeight="1">
      <c r="A4919" s="413"/>
      <c r="B4919" s="230"/>
      <c r="C4919" s="231"/>
      <c r="D4919" s="224"/>
      <c r="E4919" s="224"/>
      <c r="F4919" s="224"/>
      <c r="G4919" s="224"/>
      <c r="H4919" s="224"/>
      <c r="I4919" s="232"/>
      <c r="J4919" s="224"/>
      <c r="K4919" s="224"/>
      <c r="L4919" s="224"/>
      <c r="M4919" s="233"/>
      <c r="N4919" s="224"/>
      <c r="P4919" s="224"/>
      <c r="Q4919" s="225"/>
      <c r="R4919" s="154"/>
      <c r="S4919" s="224"/>
      <c r="T4919" s="224"/>
      <c r="U4919" s="236"/>
      <c r="V4919" s="225"/>
      <c r="W4919" s="246"/>
      <c r="X4919" s="230"/>
      <c r="Y4919" s="257"/>
      <c r="Z4919" s="249"/>
      <c r="AA4919" s="249"/>
      <c r="AB4919" s="230"/>
      <c r="AC4919" s="230"/>
      <c r="AD4919" s="230"/>
      <c r="AE4919" s="251"/>
      <c r="AF4919" s="246"/>
      <c r="AG4919" s="236"/>
      <c r="AH4919" s="253"/>
      <c r="AI4919" s="230"/>
      <c r="AJ4919" s="230"/>
      <c r="AK4919" s="230"/>
      <c r="AL4919" s="230"/>
      <c r="AM4919" s="230"/>
      <c r="AN4919" s="230"/>
      <c r="AO4919" s="230"/>
      <c r="AP4919" s="230"/>
      <c r="AQ4919" s="230"/>
      <c r="AR4919" s="249"/>
      <c r="AS4919" s="230"/>
      <c r="AT4919" s="230"/>
      <c r="AU4919" s="230"/>
      <c r="AV4919" s="230"/>
      <c r="AW4919" s="230"/>
      <c r="AX4919" s="230"/>
      <c r="AY4919" s="230"/>
      <c r="AZ4919" s="230"/>
      <c r="BA4919" s="230"/>
      <c r="BB4919" s="230"/>
      <c r="BC4919" s="230"/>
      <c r="BD4919" s="230"/>
      <c r="BE4919" s="230"/>
      <c r="BF4919" s="230"/>
      <c r="BG4919" s="230"/>
      <c r="BH4919" s="230"/>
      <c r="BI4919" s="230"/>
      <c r="BJ4919" s="230"/>
      <c r="BK4919" s="230"/>
      <c r="BL4919" s="230"/>
      <c r="BM4919" s="230"/>
      <c r="BN4919" s="230"/>
      <c r="BO4919" s="230"/>
      <c r="BP4919" s="230"/>
      <c r="BQ4919" s="230"/>
      <c r="BR4919" s="230"/>
      <c r="BS4919" s="230"/>
      <c r="BT4919" s="230"/>
      <c r="BU4919" s="230"/>
      <c r="BV4919" s="230"/>
      <c r="BW4919" s="230"/>
      <c r="BX4919" s="230"/>
      <c r="BY4919" s="230"/>
      <c r="BZ4919" s="230"/>
      <c r="CA4919" s="230"/>
      <c r="CB4919" s="230"/>
      <c r="CC4919" s="230"/>
      <c r="CD4919" s="230"/>
      <c r="CE4919" s="230"/>
      <c r="CF4919" s="230"/>
      <c r="CG4919" s="230"/>
      <c r="CH4919" s="230"/>
      <c r="CI4919" s="230"/>
      <c r="CJ4919" s="230"/>
    </row>
    <row r="4920" spans="1:88" ht="14.25" customHeight="1">
      <c r="A4920" s="413"/>
      <c r="B4920" s="230"/>
      <c r="C4920" s="231"/>
      <c r="D4920" s="224"/>
      <c r="E4920" s="224"/>
      <c r="F4920" s="224"/>
      <c r="G4920" s="224"/>
      <c r="H4920" s="224"/>
      <c r="I4920" s="232"/>
      <c r="J4920" s="224"/>
      <c r="K4920" s="224"/>
      <c r="L4920" s="224"/>
      <c r="M4920" s="233"/>
      <c r="N4920" s="224"/>
      <c r="P4920" s="224"/>
      <c r="Q4920" s="225"/>
      <c r="R4920" s="154"/>
      <c r="S4920" s="224"/>
      <c r="T4920" s="224"/>
      <c r="U4920" s="236"/>
      <c r="V4920" s="225"/>
      <c r="W4920" s="246"/>
      <c r="X4920" s="230"/>
      <c r="Y4920" s="257"/>
      <c r="Z4920" s="249"/>
      <c r="AA4920" s="249"/>
      <c r="AB4920" s="230"/>
      <c r="AC4920" s="230"/>
      <c r="AD4920" s="230"/>
      <c r="AE4920" s="251"/>
      <c r="AF4920" s="246"/>
      <c r="AG4920" s="236"/>
      <c r="AH4920" s="253"/>
      <c r="AI4920" s="230"/>
      <c r="AJ4920" s="230"/>
      <c r="AK4920" s="230"/>
      <c r="AL4920" s="230"/>
      <c r="AM4920" s="230"/>
      <c r="AN4920" s="230"/>
      <c r="AO4920" s="230"/>
      <c r="AP4920" s="230"/>
      <c r="AQ4920" s="230"/>
      <c r="AR4920" s="249"/>
      <c r="AS4920" s="230"/>
      <c r="AT4920" s="230"/>
      <c r="AU4920" s="230"/>
      <c r="AV4920" s="230"/>
      <c r="AW4920" s="230"/>
      <c r="AX4920" s="230"/>
      <c r="AY4920" s="230"/>
      <c r="AZ4920" s="230"/>
      <c r="BA4920" s="230"/>
      <c r="BB4920" s="230"/>
      <c r="BC4920" s="230"/>
      <c r="BD4920" s="230"/>
      <c r="BE4920" s="230"/>
      <c r="BF4920" s="230"/>
      <c r="BG4920" s="230"/>
      <c r="BH4920" s="230"/>
      <c r="BI4920" s="230"/>
      <c r="BJ4920" s="230"/>
      <c r="BK4920" s="230"/>
      <c r="BL4920" s="230"/>
      <c r="BM4920" s="230"/>
      <c r="BN4920" s="230"/>
      <c r="BO4920" s="230"/>
      <c r="BP4920" s="230"/>
      <c r="BQ4920" s="230"/>
      <c r="BR4920" s="230"/>
      <c r="BS4920" s="230"/>
      <c r="BT4920" s="230"/>
      <c r="BU4920" s="230"/>
      <c r="BV4920" s="230"/>
      <c r="BW4920" s="230"/>
      <c r="BX4920" s="230"/>
      <c r="BY4920" s="230"/>
      <c r="BZ4920" s="230"/>
      <c r="CA4920" s="230"/>
      <c r="CB4920" s="230"/>
      <c r="CC4920" s="230"/>
      <c r="CD4920" s="230"/>
      <c r="CE4920" s="230"/>
      <c r="CF4920" s="230"/>
      <c r="CG4920" s="230"/>
      <c r="CH4920" s="230"/>
      <c r="CI4920" s="230"/>
      <c r="CJ4920" s="230"/>
    </row>
    <row r="4921" spans="1:88" ht="14.25" customHeight="1">
      <c r="A4921" s="413"/>
      <c r="B4921" s="230"/>
      <c r="C4921" s="231"/>
      <c r="D4921" s="224"/>
      <c r="E4921" s="224"/>
      <c r="F4921" s="224"/>
      <c r="G4921" s="224"/>
      <c r="H4921" s="224"/>
      <c r="I4921" s="232"/>
      <c r="J4921" s="224"/>
      <c r="K4921" s="224"/>
      <c r="L4921" s="224"/>
      <c r="M4921" s="233"/>
      <c r="N4921" s="224"/>
      <c r="P4921" s="224"/>
      <c r="Q4921" s="225"/>
      <c r="R4921" s="154"/>
      <c r="S4921" s="224"/>
      <c r="T4921" s="224"/>
      <c r="U4921" s="236"/>
      <c r="V4921" s="225"/>
      <c r="W4921" s="246"/>
      <c r="X4921" s="230"/>
      <c r="Y4921" s="257"/>
      <c r="Z4921" s="249"/>
      <c r="AA4921" s="249"/>
      <c r="AB4921" s="230"/>
      <c r="AC4921" s="230"/>
      <c r="AD4921" s="230"/>
      <c r="AE4921" s="251"/>
      <c r="AF4921" s="246"/>
      <c r="AG4921" s="236"/>
      <c r="AH4921" s="253"/>
      <c r="AI4921" s="230"/>
      <c r="AJ4921" s="230"/>
      <c r="AK4921" s="230"/>
      <c r="AL4921" s="230"/>
      <c r="AM4921" s="230"/>
      <c r="AN4921" s="230"/>
      <c r="AO4921" s="230"/>
      <c r="AP4921" s="230"/>
      <c r="AQ4921" s="230"/>
      <c r="AR4921" s="249"/>
      <c r="AS4921" s="230"/>
      <c r="AT4921" s="230"/>
      <c r="AU4921" s="230"/>
      <c r="AV4921" s="230"/>
      <c r="AW4921" s="230"/>
      <c r="AX4921" s="230"/>
      <c r="AY4921" s="230"/>
      <c r="AZ4921" s="230"/>
      <c r="BA4921" s="230"/>
      <c r="BB4921" s="230"/>
      <c r="BC4921" s="230"/>
      <c r="BD4921" s="230"/>
      <c r="BE4921" s="230"/>
      <c r="BF4921" s="230"/>
      <c r="BG4921" s="230"/>
      <c r="BH4921" s="230"/>
      <c r="BI4921" s="230"/>
      <c r="BJ4921" s="230"/>
      <c r="BK4921" s="230"/>
      <c r="BL4921" s="230"/>
      <c r="BM4921" s="230"/>
      <c r="BN4921" s="230"/>
      <c r="BO4921" s="230"/>
      <c r="BP4921" s="230"/>
      <c r="BQ4921" s="230"/>
      <c r="BR4921" s="230"/>
      <c r="BS4921" s="230"/>
      <c r="BT4921" s="230"/>
      <c r="BU4921" s="230"/>
      <c r="BV4921" s="230"/>
      <c r="BW4921" s="230"/>
      <c r="BX4921" s="230"/>
      <c r="BY4921" s="230"/>
      <c r="BZ4921" s="230"/>
      <c r="CA4921" s="230"/>
      <c r="CB4921" s="230"/>
      <c r="CC4921" s="230"/>
      <c r="CD4921" s="230"/>
      <c r="CE4921" s="230"/>
      <c r="CF4921" s="230"/>
      <c r="CG4921" s="230"/>
      <c r="CH4921" s="230"/>
      <c r="CI4921" s="230"/>
      <c r="CJ4921" s="230"/>
    </row>
    <row r="4922" spans="1:88" ht="14.25" customHeight="1">
      <c r="A4922" s="413"/>
      <c r="B4922" s="230"/>
      <c r="C4922" s="231"/>
      <c r="D4922" s="224"/>
      <c r="E4922" s="224"/>
      <c r="F4922" s="224"/>
      <c r="G4922" s="224"/>
      <c r="H4922" s="224"/>
      <c r="I4922" s="232"/>
      <c r="J4922" s="224"/>
      <c r="K4922" s="224"/>
      <c r="L4922" s="224"/>
      <c r="M4922" s="233"/>
      <c r="N4922" s="224"/>
      <c r="P4922" s="224"/>
      <c r="Q4922" s="225"/>
      <c r="R4922" s="154"/>
      <c r="S4922" s="224"/>
      <c r="T4922" s="224"/>
      <c r="U4922" s="236"/>
      <c r="V4922" s="225"/>
      <c r="W4922" s="246"/>
      <c r="X4922" s="230"/>
      <c r="Y4922" s="257"/>
      <c r="Z4922" s="249"/>
      <c r="AA4922" s="249"/>
      <c r="AB4922" s="230"/>
      <c r="AC4922" s="230"/>
      <c r="AD4922" s="230"/>
      <c r="AE4922" s="251"/>
      <c r="AF4922" s="246"/>
      <c r="AG4922" s="236"/>
      <c r="AH4922" s="253"/>
      <c r="AI4922" s="230"/>
      <c r="AJ4922" s="230"/>
      <c r="AK4922" s="230"/>
      <c r="AL4922" s="230"/>
      <c r="AM4922" s="230"/>
      <c r="AN4922" s="230"/>
      <c r="AO4922" s="230"/>
      <c r="AP4922" s="230"/>
      <c r="AQ4922" s="230"/>
      <c r="AR4922" s="249"/>
      <c r="AS4922" s="230"/>
      <c r="AT4922" s="230"/>
      <c r="AU4922" s="230"/>
      <c r="AV4922" s="230"/>
      <c r="AW4922" s="230"/>
      <c r="AX4922" s="230"/>
      <c r="AY4922" s="230"/>
      <c r="AZ4922" s="230"/>
      <c r="BA4922" s="230"/>
      <c r="BB4922" s="230"/>
      <c r="BC4922" s="230"/>
      <c r="BD4922" s="230"/>
      <c r="BE4922" s="230"/>
      <c r="BF4922" s="230"/>
      <c r="BG4922" s="230"/>
      <c r="BH4922" s="230"/>
      <c r="BI4922" s="230"/>
      <c r="BJ4922" s="230"/>
      <c r="BK4922" s="230"/>
      <c r="BL4922" s="230"/>
      <c r="BM4922" s="230"/>
      <c r="BN4922" s="230"/>
      <c r="BO4922" s="230"/>
      <c r="BP4922" s="230"/>
      <c r="BQ4922" s="230"/>
      <c r="BR4922" s="230"/>
      <c r="BS4922" s="230"/>
      <c r="BT4922" s="230"/>
      <c r="BU4922" s="230"/>
      <c r="BV4922" s="230"/>
      <c r="BW4922" s="230"/>
      <c r="BX4922" s="230"/>
      <c r="BY4922" s="230"/>
      <c r="BZ4922" s="230"/>
      <c r="CA4922" s="230"/>
      <c r="CB4922" s="230"/>
      <c r="CC4922" s="230"/>
      <c r="CD4922" s="230"/>
      <c r="CE4922" s="230"/>
      <c r="CF4922" s="230"/>
      <c r="CG4922" s="230"/>
      <c r="CH4922" s="230"/>
      <c r="CI4922" s="230"/>
      <c r="CJ4922" s="230"/>
    </row>
    <row r="4923" spans="1:88" ht="14.25" customHeight="1">
      <c r="A4923" s="413"/>
      <c r="B4923" s="230"/>
      <c r="C4923" s="231"/>
      <c r="D4923" s="224"/>
      <c r="E4923" s="224"/>
      <c r="F4923" s="224"/>
      <c r="G4923" s="224"/>
      <c r="H4923" s="224"/>
      <c r="I4923" s="232"/>
      <c r="J4923" s="224"/>
      <c r="K4923" s="224"/>
      <c r="L4923" s="224"/>
      <c r="M4923" s="233"/>
      <c r="N4923" s="224"/>
      <c r="P4923" s="224"/>
      <c r="Q4923" s="225"/>
      <c r="R4923" s="154"/>
      <c r="S4923" s="224"/>
      <c r="T4923" s="224"/>
      <c r="U4923" s="236"/>
      <c r="V4923" s="225"/>
      <c r="W4923" s="246"/>
      <c r="X4923" s="230"/>
      <c r="Y4923" s="257"/>
      <c r="Z4923" s="249"/>
      <c r="AA4923" s="249"/>
      <c r="AB4923" s="230"/>
      <c r="AC4923" s="230"/>
      <c r="AD4923" s="230"/>
      <c r="AE4923" s="251"/>
      <c r="AF4923" s="246"/>
      <c r="AG4923" s="236"/>
      <c r="AH4923" s="253"/>
      <c r="AI4923" s="230"/>
      <c r="AJ4923" s="230"/>
      <c r="AK4923" s="230"/>
      <c r="AL4923" s="230"/>
      <c r="AM4923" s="230"/>
      <c r="AN4923" s="230"/>
      <c r="AO4923" s="230"/>
      <c r="AP4923" s="230"/>
      <c r="AQ4923" s="230"/>
      <c r="AR4923" s="249"/>
      <c r="AS4923" s="230"/>
      <c r="AT4923" s="230"/>
      <c r="AU4923" s="230"/>
      <c r="AV4923" s="230"/>
      <c r="AW4923" s="230"/>
      <c r="AX4923" s="230"/>
      <c r="AY4923" s="230"/>
      <c r="AZ4923" s="230"/>
      <c r="BA4923" s="230"/>
      <c r="BB4923" s="230"/>
      <c r="BC4923" s="230"/>
      <c r="BD4923" s="230"/>
      <c r="BE4923" s="230"/>
      <c r="BF4923" s="230"/>
      <c r="BG4923" s="230"/>
      <c r="BH4923" s="230"/>
      <c r="BI4923" s="230"/>
      <c r="BJ4923" s="230"/>
      <c r="BK4923" s="230"/>
      <c r="BL4923" s="230"/>
      <c r="BM4923" s="230"/>
      <c r="BN4923" s="230"/>
      <c r="BO4923" s="230"/>
      <c r="BP4923" s="230"/>
      <c r="BQ4923" s="230"/>
      <c r="BR4923" s="230"/>
      <c r="BS4923" s="230"/>
      <c r="BT4923" s="230"/>
      <c r="BU4923" s="230"/>
      <c r="BV4923" s="230"/>
      <c r="BW4923" s="230"/>
      <c r="BX4923" s="230"/>
      <c r="BY4923" s="230"/>
      <c r="BZ4923" s="230"/>
      <c r="CA4923" s="230"/>
      <c r="CB4923" s="230"/>
      <c r="CC4923" s="230"/>
      <c r="CD4923" s="230"/>
      <c r="CE4923" s="230"/>
      <c r="CF4923" s="230"/>
      <c r="CG4923" s="230"/>
      <c r="CH4923" s="230"/>
      <c r="CI4923" s="230"/>
      <c r="CJ4923" s="230"/>
    </row>
    <row r="4924" spans="1:88" ht="14.25" customHeight="1">
      <c r="A4924" s="413"/>
      <c r="B4924" s="230"/>
      <c r="C4924" s="231"/>
      <c r="D4924" s="224"/>
      <c r="E4924" s="224"/>
      <c r="F4924" s="224"/>
      <c r="G4924" s="224"/>
      <c r="H4924" s="224"/>
      <c r="I4924" s="232"/>
      <c r="J4924" s="224"/>
      <c r="K4924" s="224"/>
      <c r="L4924" s="224"/>
      <c r="M4924" s="233"/>
      <c r="N4924" s="224"/>
      <c r="P4924" s="224"/>
      <c r="Q4924" s="225"/>
      <c r="R4924" s="154"/>
      <c r="S4924" s="224"/>
      <c r="T4924" s="224"/>
      <c r="U4924" s="236"/>
      <c r="V4924" s="225"/>
      <c r="W4924" s="246"/>
      <c r="X4924" s="230"/>
      <c r="Y4924" s="257"/>
      <c r="Z4924" s="249"/>
      <c r="AA4924" s="249"/>
      <c r="AB4924" s="230"/>
      <c r="AC4924" s="230"/>
      <c r="AD4924" s="230"/>
      <c r="AE4924" s="251"/>
      <c r="AF4924" s="246"/>
      <c r="AG4924" s="236"/>
      <c r="AH4924" s="253"/>
      <c r="AI4924" s="230"/>
      <c r="AJ4924" s="230"/>
      <c r="AK4924" s="230"/>
      <c r="AL4924" s="230"/>
      <c r="AM4924" s="230"/>
      <c r="AN4924" s="230"/>
      <c r="AO4924" s="230"/>
      <c r="AP4924" s="230"/>
      <c r="AQ4924" s="230"/>
      <c r="AR4924" s="249"/>
      <c r="AS4924" s="230"/>
      <c r="AT4924" s="230"/>
      <c r="AU4924" s="230"/>
      <c r="AV4924" s="230"/>
      <c r="AW4924" s="230"/>
      <c r="AX4924" s="230"/>
      <c r="AY4924" s="230"/>
      <c r="AZ4924" s="230"/>
      <c r="BA4924" s="230"/>
      <c r="BB4924" s="230"/>
      <c r="BC4924" s="230"/>
      <c r="BD4924" s="230"/>
      <c r="BE4924" s="230"/>
      <c r="BF4924" s="230"/>
      <c r="BG4924" s="230"/>
      <c r="BH4924" s="230"/>
      <c r="BI4924" s="230"/>
      <c r="BJ4924" s="230"/>
      <c r="BK4924" s="230"/>
      <c r="BL4924" s="230"/>
      <c r="BM4924" s="230"/>
      <c r="BN4924" s="230"/>
      <c r="BO4924" s="230"/>
      <c r="BP4924" s="230"/>
      <c r="BQ4924" s="230"/>
      <c r="BR4924" s="230"/>
      <c r="BS4924" s="230"/>
      <c r="BT4924" s="230"/>
      <c r="BU4924" s="230"/>
      <c r="BV4924" s="230"/>
      <c r="BW4924" s="230"/>
      <c r="BX4924" s="230"/>
      <c r="BY4924" s="230"/>
      <c r="BZ4924" s="230"/>
      <c r="CA4924" s="230"/>
      <c r="CB4924" s="230"/>
      <c r="CC4924" s="230"/>
      <c r="CD4924" s="230"/>
      <c r="CE4924" s="230"/>
      <c r="CF4924" s="230"/>
      <c r="CG4924" s="230"/>
      <c r="CH4924" s="230"/>
      <c r="CI4924" s="230"/>
      <c r="CJ4924" s="230"/>
    </row>
    <row r="4925" spans="1:88" ht="14.25" customHeight="1">
      <c r="A4925" s="413"/>
      <c r="B4925" s="230"/>
      <c r="C4925" s="231"/>
      <c r="D4925" s="224"/>
      <c r="E4925" s="224"/>
      <c r="F4925" s="224"/>
      <c r="G4925" s="224"/>
      <c r="H4925" s="224"/>
      <c r="I4925" s="232"/>
      <c r="J4925" s="224"/>
      <c r="K4925" s="224"/>
      <c r="L4925" s="224"/>
      <c r="M4925" s="233"/>
      <c r="N4925" s="224"/>
      <c r="P4925" s="224"/>
      <c r="Q4925" s="225"/>
      <c r="R4925" s="154"/>
      <c r="S4925" s="224"/>
      <c r="T4925" s="224"/>
      <c r="U4925" s="236"/>
      <c r="V4925" s="225"/>
      <c r="W4925" s="246"/>
      <c r="X4925" s="230"/>
      <c r="Y4925" s="257"/>
      <c r="Z4925" s="249"/>
      <c r="AA4925" s="249"/>
      <c r="AB4925" s="230"/>
      <c r="AC4925" s="230"/>
      <c r="AD4925" s="230"/>
      <c r="AE4925" s="251"/>
      <c r="AF4925" s="246"/>
      <c r="AG4925" s="236"/>
      <c r="AH4925" s="253"/>
      <c r="AI4925" s="230"/>
      <c r="AJ4925" s="230"/>
      <c r="AK4925" s="230"/>
      <c r="AL4925" s="230"/>
      <c r="AM4925" s="230"/>
      <c r="AN4925" s="230"/>
      <c r="AO4925" s="230"/>
      <c r="AP4925" s="230"/>
      <c r="AQ4925" s="230"/>
      <c r="AR4925" s="249"/>
      <c r="AS4925" s="230"/>
      <c r="AT4925" s="230"/>
      <c r="AU4925" s="230"/>
      <c r="AV4925" s="230"/>
      <c r="AW4925" s="230"/>
      <c r="AX4925" s="230"/>
      <c r="AY4925" s="230"/>
      <c r="AZ4925" s="230"/>
      <c r="BA4925" s="230"/>
      <c r="BB4925" s="230"/>
      <c r="BC4925" s="230"/>
      <c r="BD4925" s="230"/>
      <c r="BE4925" s="230"/>
      <c r="BF4925" s="230"/>
      <c r="BG4925" s="230"/>
      <c r="BH4925" s="230"/>
      <c r="BI4925" s="230"/>
      <c r="BJ4925" s="230"/>
      <c r="BK4925" s="230"/>
      <c r="BL4925" s="230"/>
      <c r="BM4925" s="230"/>
      <c r="BN4925" s="230"/>
      <c r="BO4925" s="230"/>
      <c r="BP4925" s="230"/>
      <c r="BQ4925" s="230"/>
      <c r="BR4925" s="230"/>
      <c r="BS4925" s="230"/>
      <c r="BT4925" s="230"/>
      <c r="BU4925" s="230"/>
      <c r="BV4925" s="230"/>
      <c r="BW4925" s="230"/>
      <c r="BX4925" s="230"/>
      <c r="BY4925" s="230"/>
      <c r="BZ4925" s="230"/>
      <c r="CA4925" s="230"/>
      <c r="CB4925" s="230"/>
      <c r="CC4925" s="230"/>
      <c r="CD4925" s="230"/>
      <c r="CE4925" s="230"/>
      <c r="CF4925" s="230"/>
      <c r="CG4925" s="230"/>
      <c r="CH4925" s="230"/>
      <c r="CI4925" s="230"/>
      <c r="CJ4925" s="230"/>
    </row>
    <row r="4926" spans="1:88" ht="14.25" customHeight="1">
      <c r="A4926" s="413"/>
      <c r="B4926" s="230"/>
      <c r="C4926" s="231"/>
      <c r="D4926" s="224"/>
      <c r="E4926" s="224"/>
      <c r="F4926" s="224"/>
      <c r="G4926" s="224"/>
      <c r="H4926" s="224"/>
      <c r="I4926" s="232"/>
      <c r="J4926" s="224"/>
      <c r="K4926" s="224"/>
      <c r="L4926" s="224"/>
      <c r="M4926" s="233"/>
      <c r="N4926" s="224"/>
      <c r="P4926" s="224"/>
      <c r="Q4926" s="225"/>
      <c r="R4926" s="154"/>
      <c r="S4926" s="224"/>
      <c r="T4926" s="224"/>
      <c r="U4926" s="236"/>
      <c r="V4926" s="225"/>
      <c r="W4926" s="246"/>
      <c r="X4926" s="230"/>
      <c r="Y4926" s="257"/>
      <c r="Z4926" s="249"/>
      <c r="AA4926" s="249"/>
      <c r="AB4926" s="230"/>
      <c r="AC4926" s="230"/>
      <c r="AD4926" s="230"/>
      <c r="AE4926" s="251"/>
      <c r="AF4926" s="246"/>
      <c r="AG4926" s="236"/>
      <c r="AH4926" s="253"/>
      <c r="AI4926" s="230"/>
      <c r="AJ4926" s="230"/>
      <c r="AK4926" s="230"/>
      <c r="AL4926" s="230"/>
      <c r="AM4926" s="230"/>
      <c r="AN4926" s="230"/>
      <c r="AO4926" s="230"/>
      <c r="AP4926" s="230"/>
      <c r="AQ4926" s="230"/>
      <c r="AR4926" s="249"/>
      <c r="AS4926" s="230"/>
      <c r="AT4926" s="230"/>
      <c r="AU4926" s="230"/>
      <c r="AV4926" s="230"/>
      <c r="AW4926" s="230"/>
      <c r="AX4926" s="230"/>
      <c r="AY4926" s="230"/>
      <c r="AZ4926" s="230"/>
      <c r="BA4926" s="230"/>
      <c r="BB4926" s="230"/>
      <c r="BC4926" s="230"/>
      <c r="BD4926" s="230"/>
      <c r="BE4926" s="230"/>
      <c r="BF4926" s="230"/>
      <c r="BG4926" s="230"/>
      <c r="BH4926" s="230"/>
      <c r="BI4926" s="230"/>
      <c r="BJ4926" s="230"/>
      <c r="BK4926" s="230"/>
      <c r="BL4926" s="230"/>
      <c r="BM4926" s="230"/>
      <c r="BN4926" s="230"/>
      <c r="BO4926" s="230"/>
      <c r="BP4926" s="230"/>
      <c r="BQ4926" s="230"/>
      <c r="BR4926" s="230"/>
      <c r="BS4926" s="230"/>
      <c r="BT4926" s="230"/>
      <c r="BU4926" s="230"/>
      <c r="BV4926" s="230"/>
      <c r="BW4926" s="230"/>
      <c r="BX4926" s="230"/>
      <c r="BY4926" s="230"/>
      <c r="BZ4926" s="230"/>
      <c r="CA4926" s="230"/>
      <c r="CB4926" s="230"/>
      <c r="CC4926" s="230"/>
      <c r="CD4926" s="230"/>
      <c r="CE4926" s="230"/>
      <c r="CF4926" s="230"/>
      <c r="CG4926" s="230"/>
      <c r="CH4926" s="230"/>
      <c r="CI4926" s="230"/>
      <c r="CJ4926" s="230"/>
    </row>
    <row r="4927" spans="1:88" ht="14.25" customHeight="1">
      <c r="A4927" s="413"/>
      <c r="B4927" s="230"/>
      <c r="C4927" s="231"/>
      <c r="D4927" s="224"/>
      <c r="E4927" s="224"/>
      <c r="F4927" s="224"/>
      <c r="G4927" s="224"/>
      <c r="H4927" s="224"/>
      <c r="I4927" s="232"/>
      <c r="J4927" s="224"/>
      <c r="K4927" s="224"/>
      <c r="L4927" s="224"/>
      <c r="M4927" s="233"/>
      <c r="N4927" s="224"/>
      <c r="P4927" s="224"/>
      <c r="Q4927" s="225"/>
      <c r="R4927" s="154"/>
      <c r="S4927" s="224"/>
      <c r="T4927" s="224"/>
      <c r="U4927" s="236"/>
      <c r="V4927" s="225"/>
      <c r="W4927" s="246"/>
      <c r="X4927" s="230"/>
      <c r="Y4927" s="257"/>
      <c r="Z4927" s="249"/>
      <c r="AA4927" s="249"/>
      <c r="AB4927" s="230"/>
      <c r="AC4927" s="230"/>
      <c r="AD4927" s="230"/>
      <c r="AE4927" s="251"/>
      <c r="AF4927" s="246"/>
      <c r="AG4927" s="236"/>
      <c r="AH4927" s="253"/>
      <c r="AI4927" s="230"/>
      <c r="AJ4927" s="230"/>
      <c r="AK4927" s="230"/>
      <c r="AL4927" s="230"/>
      <c r="AM4927" s="230"/>
      <c r="AN4927" s="230"/>
      <c r="AO4927" s="230"/>
      <c r="AP4927" s="230"/>
      <c r="AQ4927" s="230"/>
      <c r="AR4927" s="249"/>
      <c r="AS4927" s="230"/>
      <c r="AT4927" s="230"/>
      <c r="AU4927" s="230"/>
      <c r="AV4927" s="230"/>
      <c r="AW4927" s="230"/>
      <c r="AX4927" s="230"/>
      <c r="AY4927" s="230"/>
      <c r="AZ4927" s="230"/>
      <c r="BA4927" s="230"/>
      <c r="BB4927" s="230"/>
      <c r="BC4927" s="230"/>
      <c r="BD4927" s="230"/>
      <c r="BE4927" s="230"/>
      <c r="BF4927" s="230"/>
      <c r="BG4927" s="230"/>
      <c r="BH4927" s="230"/>
      <c r="BI4927" s="230"/>
      <c r="BJ4927" s="230"/>
      <c r="BK4927" s="230"/>
      <c r="BL4927" s="230"/>
      <c r="BM4927" s="230"/>
      <c r="BN4927" s="230"/>
      <c r="BO4927" s="230"/>
      <c r="BP4927" s="230"/>
      <c r="BQ4927" s="230"/>
      <c r="BR4927" s="230"/>
      <c r="BS4927" s="230"/>
      <c r="BT4927" s="230"/>
      <c r="BU4927" s="230"/>
      <c r="BV4927" s="230"/>
      <c r="BW4927" s="230"/>
      <c r="BX4927" s="230"/>
      <c r="BY4927" s="230"/>
      <c r="BZ4927" s="230"/>
      <c r="CA4927" s="230"/>
      <c r="CB4927" s="230"/>
      <c r="CC4927" s="230"/>
      <c r="CD4927" s="230"/>
      <c r="CE4927" s="230"/>
      <c r="CF4927" s="230"/>
      <c r="CG4927" s="230"/>
      <c r="CH4927" s="230"/>
      <c r="CI4927" s="230"/>
      <c r="CJ4927" s="230"/>
    </row>
    <row r="4928" spans="1:88" ht="14.25" customHeight="1">
      <c r="A4928" s="413"/>
      <c r="B4928" s="230"/>
      <c r="C4928" s="231"/>
      <c r="D4928" s="224"/>
      <c r="E4928" s="224"/>
      <c r="F4928" s="224"/>
      <c r="G4928" s="224"/>
      <c r="H4928" s="224"/>
      <c r="I4928" s="232"/>
      <c r="J4928" s="224"/>
      <c r="K4928" s="224"/>
      <c r="L4928" s="224"/>
      <c r="M4928" s="233"/>
      <c r="N4928" s="224"/>
      <c r="P4928" s="224"/>
      <c r="Q4928" s="225"/>
      <c r="R4928" s="154"/>
      <c r="S4928" s="224"/>
      <c r="T4928" s="224"/>
      <c r="U4928" s="236"/>
      <c r="V4928" s="225"/>
      <c r="W4928" s="246"/>
      <c r="X4928" s="230"/>
      <c r="Y4928" s="257"/>
      <c r="Z4928" s="249"/>
      <c r="AA4928" s="249"/>
      <c r="AB4928" s="230"/>
      <c r="AC4928" s="230"/>
      <c r="AD4928" s="230"/>
      <c r="AE4928" s="251"/>
      <c r="AF4928" s="246"/>
      <c r="AG4928" s="236"/>
      <c r="AH4928" s="253"/>
      <c r="AI4928" s="230"/>
      <c r="AJ4928" s="230"/>
      <c r="AK4928" s="230"/>
      <c r="AL4928" s="230"/>
      <c r="AM4928" s="230"/>
      <c r="AN4928" s="230"/>
      <c r="AO4928" s="230"/>
      <c r="AP4928" s="230"/>
      <c r="AQ4928" s="230"/>
      <c r="AR4928" s="249"/>
      <c r="AS4928" s="230"/>
      <c r="AT4928" s="230"/>
      <c r="AU4928" s="230"/>
      <c r="AV4928" s="230"/>
      <c r="AW4928" s="230"/>
      <c r="AX4928" s="230"/>
      <c r="AY4928" s="230"/>
      <c r="AZ4928" s="230"/>
      <c r="BA4928" s="230"/>
      <c r="BB4928" s="230"/>
      <c r="BC4928" s="230"/>
      <c r="BD4928" s="230"/>
      <c r="BE4928" s="230"/>
      <c r="BF4928" s="230"/>
      <c r="BG4928" s="230"/>
      <c r="BH4928" s="230"/>
      <c r="BI4928" s="230"/>
      <c r="BJ4928" s="230"/>
      <c r="BK4928" s="230"/>
      <c r="BL4928" s="230"/>
      <c r="BM4928" s="230"/>
      <c r="BN4928" s="230"/>
      <c r="BO4928" s="230"/>
      <c r="BP4928" s="230"/>
      <c r="BQ4928" s="230"/>
      <c r="BR4928" s="230"/>
      <c r="BS4928" s="230"/>
      <c r="BT4928" s="230"/>
      <c r="BU4928" s="230"/>
      <c r="BV4928" s="230"/>
      <c r="BW4928" s="230"/>
      <c r="BX4928" s="230"/>
      <c r="BY4928" s="230"/>
      <c r="BZ4928" s="230"/>
      <c r="CA4928" s="230"/>
      <c r="CB4928" s="230"/>
      <c r="CC4928" s="230"/>
      <c r="CD4928" s="230"/>
      <c r="CE4928" s="230"/>
      <c r="CF4928" s="230"/>
      <c r="CG4928" s="230"/>
      <c r="CH4928" s="230"/>
      <c r="CI4928" s="230"/>
      <c r="CJ4928" s="230"/>
    </row>
    <row r="4929" spans="1:88" ht="14.25" customHeight="1">
      <c r="A4929" s="413"/>
      <c r="B4929" s="230"/>
      <c r="C4929" s="231"/>
      <c r="D4929" s="224"/>
      <c r="E4929" s="224"/>
      <c r="F4929" s="224"/>
      <c r="G4929" s="224"/>
      <c r="H4929" s="224"/>
      <c r="I4929" s="232"/>
      <c r="J4929" s="224"/>
      <c r="K4929" s="224"/>
      <c r="L4929" s="224"/>
      <c r="M4929" s="233"/>
      <c r="N4929" s="224"/>
      <c r="P4929" s="224"/>
      <c r="Q4929" s="225"/>
      <c r="R4929" s="154"/>
      <c r="S4929" s="224"/>
      <c r="T4929" s="224"/>
      <c r="U4929" s="236"/>
      <c r="V4929" s="225"/>
      <c r="W4929" s="246"/>
      <c r="X4929" s="230"/>
      <c r="Y4929" s="257"/>
      <c r="Z4929" s="249"/>
      <c r="AA4929" s="249"/>
      <c r="AB4929" s="230"/>
      <c r="AC4929" s="230"/>
      <c r="AD4929" s="230"/>
      <c r="AE4929" s="251"/>
      <c r="AF4929" s="246"/>
      <c r="AG4929" s="236"/>
      <c r="AH4929" s="253"/>
      <c r="AI4929" s="230"/>
      <c r="AJ4929" s="230"/>
      <c r="AK4929" s="230"/>
      <c r="AL4929" s="230"/>
      <c r="AM4929" s="230"/>
      <c r="AN4929" s="230"/>
      <c r="AO4929" s="230"/>
      <c r="AP4929" s="230"/>
      <c r="AQ4929" s="230"/>
      <c r="AR4929" s="249"/>
      <c r="AS4929" s="230"/>
      <c r="AT4929" s="230"/>
      <c r="AU4929" s="230"/>
      <c r="AV4929" s="230"/>
      <c r="AW4929" s="230"/>
      <c r="AX4929" s="230"/>
      <c r="AY4929" s="230"/>
      <c r="AZ4929" s="230"/>
      <c r="BA4929" s="230"/>
      <c r="BB4929" s="230"/>
      <c r="BC4929" s="230"/>
      <c r="BD4929" s="230"/>
      <c r="BE4929" s="230"/>
      <c r="BF4929" s="230"/>
      <c r="BG4929" s="230"/>
      <c r="BH4929" s="230"/>
      <c r="BI4929" s="230"/>
      <c r="BJ4929" s="230"/>
      <c r="BK4929" s="230"/>
      <c r="BL4929" s="230"/>
      <c r="BM4929" s="230"/>
      <c r="BN4929" s="230"/>
      <c r="BO4929" s="230"/>
      <c r="BP4929" s="230"/>
      <c r="BQ4929" s="230"/>
      <c r="BR4929" s="230"/>
      <c r="BS4929" s="230"/>
      <c r="BT4929" s="230"/>
      <c r="BU4929" s="230"/>
      <c r="BV4929" s="230"/>
      <c r="BW4929" s="230"/>
      <c r="BX4929" s="230"/>
      <c r="BY4929" s="230"/>
      <c r="BZ4929" s="230"/>
      <c r="CA4929" s="230"/>
      <c r="CB4929" s="230"/>
      <c r="CC4929" s="230"/>
      <c r="CD4929" s="230"/>
      <c r="CE4929" s="230"/>
      <c r="CF4929" s="230"/>
      <c r="CG4929" s="230"/>
      <c r="CH4929" s="230"/>
      <c r="CI4929" s="230"/>
      <c r="CJ4929" s="230"/>
    </row>
    <row r="4930" spans="1:88" ht="14.25" customHeight="1">
      <c r="A4930" s="413"/>
      <c r="B4930" s="230"/>
      <c r="C4930" s="231"/>
      <c r="D4930" s="224"/>
      <c r="E4930" s="224"/>
      <c r="F4930" s="224"/>
      <c r="G4930" s="224"/>
      <c r="H4930" s="224"/>
      <c r="I4930" s="232"/>
      <c r="J4930" s="224"/>
      <c r="K4930" s="224"/>
      <c r="L4930" s="224"/>
      <c r="M4930" s="233"/>
      <c r="N4930" s="224"/>
      <c r="P4930" s="224"/>
      <c r="Q4930" s="225"/>
      <c r="R4930" s="154"/>
      <c r="S4930" s="224"/>
      <c r="T4930" s="224"/>
      <c r="U4930" s="236"/>
      <c r="V4930" s="225"/>
      <c r="W4930" s="246"/>
      <c r="X4930" s="230"/>
      <c r="Y4930" s="257"/>
      <c r="Z4930" s="249"/>
      <c r="AA4930" s="249"/>
      <c r="AB4930" s="230"/>
      <c r="AC4930" s="230"/>
      <c r="AD4930" s="230"/>
      <c r="AE4930" s="251"/>
      <c r="AF4930" s="246"/>
      <c r="AG4930" s="236"/>
      <c r="AH4930" s="253"/>
      <c r="AI4930" s="230"/>
      <c r="AJ4930" s="230"/>
      <c r="AK4930" s="230"/>
      <c r="AL4930" s="230"/>
      <c r="AM4930" s="230"/>
      <c r="AN4930" s="230"/>
      <c r="AO4930" s="230"/>
      <c r="AP4930" s="230"/>
      <c r="AQ4930" s="230"/>
      <c r="AR4930" s="249"/>
      <c r="AS4930" s="230"/>
      <c r="AT4930" s="230"/>
      <c r="AU4930" s="230"/>
      <c r="AV4930" s="230"/>
      <c r="AW4930" s="230"/>
      <c r="AX4930" s="230"/>
      <c r="AY4930" s="230"/>
      <c r="AZ4930" s="230"/>
      <c r="BA4930" s="230"/>
      <c r="BB4930" s="230"/>
      <c r="BC4930" s="230"/>
      <c r="BD4930" s="230"/>
      <c r="BE4930" s="230"/>
      <c r="BF4930" s="230"/>
      <c r="BG4930" s="230"/>
      <c r="BH4930" s="230"/>
      <c r="BI4930" s="230"/>
      <c r="BJ4930" s="230"/>
      <c r="BK4930" s="230"/>
      <c r="BL4930" s="230"/>
      <c r="BM4930" s="230"/>
      <c r="BN4930" s="230"/>
      <c r="BO4930" s="230"/>
      <c r="BP4930" s="230"/>
      <c r="BQ4930" s="230"/>
      <c r="BR4930" s="230"/>
      <c r="BS4930" s="230"/>
      <c r="BT4930" s="230"/>
      <c r="BU4930" s="230"/>
      <c r="BV4930" s="230"/>
      <c r="BW4930" s="230"/>
      <c r="BX4930" s="230"/>
      <c r="BY4930" s="230"/>
      <c r="BZ4930" s="230"/>
      <c r="CA4930" s="230"/>
      <c r="CB4930" s="230"/>
      <c r="CC4930" s="230"/>
      <c r="CD4930" s="230"/>
      <c r="CE4930" s="230"/>
      <c r="CF4930" s="230"/>
      <c r="CG4930" s="230"/>
      <c r="CH4930" s="230"/>
      <c r="CI4930" s="230"/>
      <c r="CJ4930" s="230"/>
    </row>
    <row r="4931" spans="1:88" ht="14.25" customHeight="1">
      <c r="A4931" s="413"/>
      <c r="B4931" s="230"/>
      <c r="C4931" s="231"/>
      <c r="D4931" s="224"/>
      <c r="E4931" s="224"/>
      <c r="F4931" s="224"/>
      <c r="G4931" s="224"/>
      <c r="H4931" s="224"/>
      <c r="I4931" s="232"/>
      <c r="J4931" s="224"/>
      <c r="K4931" s="224"/>
      <c r="L4931" s="224"/>
      <c r="M4931" s="233"/>
      <c r="N4931" s="224"/>
      <c r="P4931" s="224"/>
      <c r="Q4931" s="225"/>
      <c r="R4931" s="154"/>
      <c r="S4931" s="224"/>
      <c r="T4931" s="224"/>
      <c r="U4931" s="236"/>
      <c r="V4931" s="225"/>
      <c r="W4931" s="246"/>
      <c r="X4931" s="230"/>
      <c r="Y4931" s="257"/>
      <c r="Z4931" s="249"/>
      <c r="AA4931" s="249"/>
      <c r="AB4931" s="230"/>
      <c r="AC4931" s="230"/>
      <c r="AD4931" s="230"/>
      <c r="AE4931" s="251"/>
      <c r="AF4931" s="246"/>
      <c r="AG4931" s="236"/>
      <c r="AH4931" s="253"/>
      <c r="AI4931" s="230"/>
      <c r="AJ4931" s="230"/>
      <c r="AK4931" s="230"/>
      <c r="AL4931" s="230"/>
      <c r="AM4931" s="230"/>
      <c r="AN4931" s="230"/>
      <c r="AO4931" s="230"/>
      <c r="AP4931" s="230"/>
      <c r="AQ4931" s="230"/>
      <c r="AR4931" s="249"/>
      <c r="AS4931" s="230"/>
      <c r="AT4931" s="230"/>
      <c r="AU4931" s="230"/>
      <c r="AV4931" s="230"/>
      <c r="AW4931" s="230"/>
      <c r="AX4931" s="230"/>
      <c r="AY4931" s="230"/>
      <c r="AZ4931" s="230"/>
      <c r="BA4931" s="230"/>
      <c r="BB4931" s="230"/>
      <c r="BC4931" s="230"/>
      <c r="BD4931" s="230"/>
      <c r="BE4931" s="230"/>
      <c r="BF4931" s="230"/>
      <c r="BG4931" s="230"/>
      <c r="BH4931" s="230"/>
      <c r="BI4931" s="230"/>
      <c r="BJ4931" s="230"/>
      <c r="BK4931" s="230"/>
      <c r="BL4931" s="230"/>
      <c r="BM4931" s="230"/>
      <c r="BN4931" s="230"/>
      <c r="BO4931" s="230"/>
      <c r="BP4931" s="230"/>
      <c r="BQ4931" s="230"/>
      <c r="BR4931" s="230"/>
      <c r="BS4931" s="230"/>
      <c r="BT4931" s="230"/>
      <c r="BU4931" s="230"/>
      <c r="BV4931" s="230"/>
      <c r="BW4931" s="230"/>
      <c r="BX4931" s="230"/>
      <c r="BY4931" s="230"/>
      <c r="BZ4931" s="230"/>
      <c r="CA4931" s="230"/>
      <c r="CB4931" s="230"/>
      <c r="CC4931" s="230"/>
      <c r="CD4931" s="230"/>
      <c r="CE4931" s="230"/>
      <c r="CF4931" s="230"/>
      <c r="CG4931" s="230"/>
      <c r="CH4931" s="230"/>
      <c r="CI4931" s="230"/>
      <c r="CJ4931" s="230"/>
    </row>
    <row r="4932" spans="1:88" ht="14.25" customHeight="1">
      <c r="A4932" s="413"/>
      <c r="B4932" s="230"/>
      <c r="C4932" s="231"/>
      <c r="D4932" s="224"/>
      <c r="E4932" s="224"/>
      <c r="F4932" s="224"/>
      <c r="G4932" s="224"/>
      <c r="H4932" s="224"/>
      <c r="I4932" s="232"/>
      <c r="J4932" s="224"/>
      <c r="K4932" s="224"/>
      <c r="L4932" s="224"/>
      <c r="M4932" s="233"/>
      <c r="N4932" s="224"/>
      <c r="P4932" s="224"/>
      <c r="Q4932" s="225"/>
      <c r="R4932" s="154"/>
      <c r="S4932" s="224"/>
      <c r="T4932" s="224"/>
      <c r="U4932" s="236"/>
      <c r="V4932" s="225"/>
      <c r="W4932" s="246"/>
      <c r="X4932" s="230"/>
      <c r="Y4932" s="257"/>
      <c r="Z4932" s="249"/>
      <c r="AA4932" s="249"/>
      <c r="AB4932" s="230"/>
      <c r="AC4932" s="230"/>
      <c r="AD4932" s="230"/>
      <c r="AE4932" s="251"/>
      <c r="AF4932" s="246"/>
      <c r="AG4932" s="236"/>
      <c r="AH4932" s="253"/>
      <c r="AI4932" s="230"/>
      <c r="AJ4932" s="230"/>
      <c r="AK4932" s="230"/>
      <c r="AL4932" s="230"/>
      <c r="AM4932" s="230"/>
      <c r="AN4932" s="230"/>
      <c r="AO4932" s="230"/>
      <c r="AP4932" s="230"/>
      <c r="AQ4932" s="230"/>
      <c r="AR4932" s="249"/>
      <c r="AS4932" s="230"/>
      <c r="AT4932" s="230"/>
      <c r="AU4932" s="230"/>
      <c r="AV4932" s="230"/>
      <c r="AW4932" s="230"/>
      <c r="AX4932" s="230"/>
      <c r="AY4932" s="230"/>
      <c r="AZ4932" s="230"/>
      <c r="BA4932" s="230"/>
      <c r="BB4932" s="230"/>
      <c r="BC4932" s="230"/>
      <c r="BD4932" s="230"/>
      <c r="BE4932" s="230"/>
      <c r="BF4932" s="230"/>
      <c r="BG4932" s="230"/>
      <c r="BH4932" s="230"/>
      <c r="BI4932" s="230"/>
      <c r="BJ4932" s="230"/>
      <c r="BK4932" s="230"/>
      <c r="BL4932" s="230"/>
      <c r="BM4932" s="230"/>
      <c r="BN4932" s="230"/>
      <c r="BO4932" s="230"/>
      <c r="BP4932" s="230"/>
      <c r="BQ4932" s="230"/>
      <c r="BR4932" s="230"/>
      <c r="BS4932" s="230"/>
      <c r="BT4932" s="230"/>
      <c r="BU4932" s="230"/>
      <c r="BV4932" s="230"/>
      <c r="BW4932" s="230"/>
      <c r="BX4932" s="230"/>
      <c r="BY4932" s="230"/>
      <c r="BZ4932" s="230"/>
      <c r="CA4932" s="230"/>
      <c r="CB4932" s="230"/>
      <c r="CC4932" s="230"/>
      <c r="CD4932" s="230"/>
      <c r="CE4932" s="230"/>
      <c r="CF4932" s="230"/>
      <c r="CG4932" s="230"/>
      <c r="CH4932" s="230"/>
      <c r="CI4932" s="230"/>
      <c r="CJ4932" s="230"/>
    </row>
    <row r="4933" spans="1:88" ht="14.25" customHeight="1">
      <c r="A4933" s="413"/>
      <c r="B4933" s="230"/>
      <c r="C4933" s="231"/>
      <c r="D4933" s="224"/>
      <c r="E4933" s="224"/>
      <c r="F4933" s="224"/>
      <c r="G4933" s="224"/>
      <c r="H4933" s="224"/>
      <c r="I4933" s="232"/>
      <c r="J4933" s="224"/>
      <c r="K4933" s="224"/>
      <c r="L4933" s="224"/>
      <c r="M4933" s="233"/>
      <c r="N4933" s="224"/>
      <c r="P4933" s="224"/>
      <c r="Q4933" s="225"/>
      <c r="R4933" s="154"/>
      <c r="S4933" s="224"/>
      <c r="T4933" s="224"/>
      <c r="U4933" s="236"/>
      <c r="V4933" s="225"/>
      <c r="W4933" s="246"/>
      <c r="X4933" s="230"/>
      <c r="Y4933" s="257"/>
      <c r="Z4933" s="249"/>
      <c r="AA4933" s="249"/>
      <c r="AB4933" s="230"/>
      <c r="AC4933" s="230"/>
      <c r="AD4933" s="230"/>
      <c r="AE4933" s="251"/>
      <c r="AF4933" s="246"/>
      <c r="AG4933" s="236"/>
      <c r="AH4933" s="253"/>
      <c r="AI4933" s="230"/>
      <c r="AJ4933" s="230"/>
      <c r="AK4933" s="230"/>
      <c r="AL4933" s="230"/>
      <c r="AM4933" s="230"/>
      <c r="AN4933" s="230"/>
      <c r="AO4933" s="230"/>
      <c r="AP4933" s="230"/>
      <c r="AQ4933" s="230"/>
      <c r="AR4933" s="249"/>
      <c r="AS4933" s="230"/>
      <c r="AT4933" s="230"/>
      <c r="AU4933" s="230"/>
      <c r="AV4933" s="230"/>
      <c r="AW4933" s="230"/>
      <c r="AX4933" s="230"/>
      <c r="AY4933" s="230"/>
      <c r="AZ4933" s="230"/>
      <c r="BA4933" s="230"/>
      <c r="BB4933" s="230"/>
      <c r="BC4933" s="230"/>
      <c r="BD4933" s="230"/>
      <c r="BE4933" s="230"/>
      <c r="BF4933" s="230"/>
      <c r="BG4933" s="230"/>
      <c r="BH4933" s="230"/>
      <c r="BI4933" s="230"/>
      <c r="BJ4933" s="230"/>
      <c r="BK4933" s="230"/>
      <c r="BL4933" s="230"/>
      <c r="BM4933" s="230"/>
      <c r="BN4933" s="230"/>
      <c r="BO4933" s="230"/>
      <c r="BP4933" s="230"/>
      <c r="BQ4933" s="230"/>
      <c r="BR4933" s="230"/>
      <c r="BS4933" s="230"/>
      <c r="BT4933" s="230"/>
      <c r="BU4933" s="230"/>
      <c r="BV4933" s="230"/>
      <c r="BW4933" s="230"/>
      <c r="BX4933" s="230"/>
      <c r="BY4933" s="230"/>
      <c r="BZ4933" s="230"/>
      <c r="CA4933" s="230"/>
      <c r="CB4933" s="230"/>
      <c r="CC4933" s="230"/>
      <c r="CD4933" s="230"/>
      <c r="CE4933" s="230"/>
      <c r="CF4933" s="230"/>
      <c r="CG4933" s="230"/>
      <c r="CH4933" s="230"/>
      <c r="CI4933" s="230"/>
      <c r="CJ4933" s="230"/>
    </row>
    <row r="4934" spans="1:88" ht="14.25" customHeight="1">
      <c r="A4934" s="413"/>
      <c r="B4934" s="230"/>
      <c r="C4934" s="231"/>
      <c r="D4934" s="224"/>
      <c r="E4934" s="224"/>
      <c r="F4934" s="224"/>
      <c r="G4934" s="224"/>
      <c r="H4934" s="224"/>
      <c r="I4934" s="232"/>
      <c r="J4934" s="224"/>
      <c r="K4934" s="224"/>
      <c r="L4934" s="224"/>
      <c r="M4934" s="233"/>
      <c r="N4934" s="224"/>
      <c r="P4934" s="224"/>
      <c r="Q4934" s="225"/>
      <c r="R4934" s="154"/>
      <c r="S4934" s="224"/>
      <c r="T4934" s="224"/>
      <c r="U4934" s="236"/>
      <c r="V4934" s="225"/>
      <c r="W4934" s="246"/>
      <c r="X4934" s="230"/>
      <c r="Y4934" s="257"/>
      <c r="Z4934" s="249"/>
      <c r="AA4934" s="249"/>
      <c r="AB4934" s="230"/>
      <c r="AC4934" s="230"/>
      <c r="AD4934" s="230"/>
      <c r="AE4934" s="251"/>
      <c r="AF4934" s="246"/>
      <c r="AG4934" s="236"/>
      <c r="AH4934" s="253"/>
      <c r="AI4934" s="230"/>
      <c r="AJ4934" s="230"/>
      <c r="AK4934" s="230"/>
      <c r="AL4934" s="230"/>
      <c r="AM4934" s="230"/>
      <c r="AN4934" s="230"/>
      <c r="AO4934" s="230"/>
      <c r="AP4934" s="230"/>
      <c r="AQ4934" s="230"/>
      <c r="AR4934" s="249"/>
      <c r="AS4934" s="230"/>
      <c r="AT4934" s="230"/>
      <c r="AU4934" s="230"/>
      <c r="AV4934" s="230"/>
      <c r="AW4934" s="230"/>
      <c r="AX4934" s="230"/>
      <c r="AY4934" s="230"/>
      <c r="AZ4934" s="230"/>
      <c r="BA4934" s="230"/>
      <c r="BB4934" s="230"/>
      <c r="BC4934" s="230"/>
      <c r="BD4934" s="230"/>
      <c r="BE4934" s="230"/>
      <c r="BF4934" s="230"/>
      <c r="BG4934" s="230"/>
      <c r="BH4934" s="230"/>
      <c r="BI4934" s="230"/>
      <c r="BJ4934" s="230"/>
      <c r="BK4934" s="230"/>
      <c r="BL4934" s="230"/>
      <c r="BM4934" s="230"/>
      <c r="BN4934" s="230"/>
      <c r="BO4934" s="230"/>
      <c r="BP4934" s="230"/>
      <c r="BQ4934" s="230"/>
      <c r="BR4934" s="230"/>
      <c r="BS4934" s="230"/>
      <c r="BT4934" s="230"/>
      <c r="BU4934" s="230"/>
      <c r="BV4934" s="230"/>
      <c r="BW4934" s="230"/>
      <c r="BX4934" s="230"/>
      <c r="BY4934" s="230"/>
      <c r="BZ4934" s="230"/>
      <c r="CA4934" s="230"/>
      <c r="CB4934" s="230"/>
      <c r="CC4934" s="230"/>
      <c r="CD4934" s="230"/>
      <c r="CE4934" s="230"/>
      <c r="CF4934" s="230"/>
      <c r="CG4934" s="230"/>
      <c r="CH4934" s="230"/>
      <c r="CI4934" s="230"/>
      <c r="CJ4934" s="230"/>
    </row>
    <row r="4935" spans="1:88" ht="14.25" customHeight="1">
      <c r="A4935" s="413"/>
      <c r="B4935" s="230"/>
      <c r="C4935" s="231"/>
      <c r="D4935" s="224"/>
      <c r="E4935" s="224"/>
      <c r="F4935" s="224"/>
      <c r="G4935" s="224"/>
      <c r="H4935" s="224"/>
      <c r="I4935" s="232"/>
      <c r="J4935" s="224"/>
      <c r="K4935" s="224"/>
      <c r="L4935" s="224"/>
      <c r="M4935" s="233"/>
      <c r="N4935" s="224"/>
      <c r="P4935" s="224"/>
      <c r="Q4935" s="225"/>
      <c r="R4935" s="154"/>
      <c r="S4935" s="224"/>
      <c r="T4935" s="224"/>
      <c r="U4935" s="236"/>
      <c r="V4935" s="225"/>
      <c r="W4935" s="246"/>
      <c r="X4935" s="230"/>
      <c r="Y4935" s="257"/>
      <c r="Z4935" s="249"/>
      <c r="AA4935" s="249"/>
      <c r="AB4935" s="230"/>
      <c r="AC4935" s="230"/>
      <c r="AD4935" s="230"/>
      <c r="AE4935" s="251"/>
      <c r="AF4935" s="246"/>
      <c r="AG4935" s="236"/>
      <c r="AH4935" s="253"/>
      <c r="AI4935" s="230"/>
      <c r="AJ4935" s="230"/>
      <c r="AK4935" s="230"/>
      <c r="AL4935" s="230"/>
      <c r="AM4935" s="230"/>
      <c r="AN4935" s="230"/>
      <c r="AO4935" s="230"/>
      <c r="AP4935" s="230"/>
      <c r="AQ4935" s="230"/>
      <c r="AR4935" s="249"/>
      <c r="AS4935" s="230"/>
      <c r="AT4935" s="230"/>
      <c r="AU4935" s="230"/>
      <c r="AV4935" s="230"/>
      <c r="AW4935" s="230"/>
      <c r="AX4935" s="230"/>
      <c r="AY4935" s="230"/>
      <c r="AZ4935" s="230"/>
      <c r="BA4935" s="230"/>
      <c r="BB4935" s="230"/>
      <c r="BC4935" s="230"/>
      <c r="BD4935" s="230"/>
      <c r="BE4935" s="230"/>
      <c r="BF4935" s="230"/>
      <c r="BG4935" s="230"/>
      <c r="BH4935" s="230"/>
      <c r="BI4935" s="230"/>
      <c r="BJ4935" s="230"/>
      <c r="BK4935" s="230"/>
      <c r="BL4935" s="230"/>
      <c r="BM4935" s="230"/>
      <c r="BN4935" s="230"/>
      <c r="BO4935" s="230"/>
      <c r="BP4935" s="230"/>
      <c r="BQ4935" s="230"/>
      <c r="BR4935" s="230"/>
      <c r="BS4935" s="230"/>
      <c r="BT4935" s="230"/>
      <c r="BU4935" s="230"/>
      <c r="BV4935" s="230"/>
      <c r="BW4935" s="230"/>
      <c r="BX4935" s="230"/>
      <c r="BY4935" s="230"/>
      <c r="BZ4935" s="230"/>
      <c r="CA4935" s="230"/>
      <c r="CB4935" s="230"/>
      <c r="CC4935" s="230"/>
      <c r="CD4935" s="230"/>
      <c r="CE4935" s="230"/>
      <c r="CF4935" s="230"/>
      <c r="CG4935" s="230"/>
      <c r="CH4935" s="230"/>
      <c r="CI4935" s="230"/>
      <c r="CJ4935" s="230"/>
    </row>
    <row r="4936" spans="1:88" ht="14.25" customHeight="1">
      <c r="A4936" s="413"/>
      <c r="B4936" s="230"/>
      <c r="C4936" s="231"/>
      <c r="D4936" s="224"/>
      <c r="E4936" s="224"/>
      <c r="F4936" s="224"/>
      <c r="G4936" s="224"/>
      <c r="H4936" s="224"/>
      <c r="I4936" s="232"/>
      <c r="J4936" s="224"/>
      <c r="K4936" s="224"/>
      <c r="L4936" s="224"/>
      <c r="M4936" s="233"/>
      <c r="N4936" s="224"/>
      <c r="P4936" s="224"/>
      <c r="Q4936" s="225"/>
      <c r="R4936" s="154"/>
      <c r="S4936" s="224"/>
      <c r="T4936" s="224"/>
      <c r="U4936" s="236"/>
      <c r="V4936" s="225"/>
      <c r="W4936" s="246"/>
      <c r="X4936" s="230"/>
      <c r="Y4936" s="257"/>
      <c r="Z4936" s="249"/>
      <c r="AA4936" s="249"/>
      <c r="AB4936" s="230"/>
      <c r="AC4936" s="230"/>
      <c r="AD4936" s="230"/>
      <c r="AE4936" s="251"/>
      <c r="AF4936" s="246"/>
      <c r="AG4936" s="236"/>
      <c r="AH4936" s="253"/>
      <c r="AI4936" s="230"/>
      <c r="AJ4936" s="230"/>
      <c r="AK4936" s="230"/>
      <c r="AL4936" s="230"/>
      <c r="AM4936" s="230"/>
      <c r="AN4936" s="230"/>
      <c r="AO4936" s="230"/>
      <c r="AP4936" s="230"/>
      <c r="AQ4936" s="230"/>
      <c r="AR4936" s="249"/>
      <c r="AS4936" s="230"/>
      <c r="AT4936" s="230"/>
      <c r="AU4936" s="230"/>
      <c r="AV4936" s="230"/>
      <c r="AW4936" s="230"/>
      <c r="AX4936" s="230"/>
      <c r="AY4936" s="230"/>
      <c r="AZ4936" s="230"/>
      <c r="BA4936" s="230"/>
      <c r="BB4936" s="230"/>
      <c r="BC4936" s="230"/>
      <c r="BD4936" s="230"/>
      <c r="BE4936" s="230"/>
      <c r="BF4936" s="230"/>
      <c r="BG4936" s="230"/>
      <c r="BH4936" s="230"/>
      <c r="BI4936" s="230"/>
      <c r="BJ4936" s="230"/>
      <c r="BK4936" s="230"/>
      <c r="BL4936" s="230"/>
      <c r="BM4936" s="230"/>
      <c r="BN4936" s="230"/>
      <c r="BO4936" s="230"/>
      <c r="BP4936" s="230"/>
      <c r="BQ4936" s="230"/>
      <c r="BR4936" s="230"/>
      <c r="BS4936" s="230"/>
      <c r="BT4936" s="230"/>
      <c r="BU4936" s="230"/>
      <c r="BV4936" s="230"/>
      <c r="BW4936" s="230"/>
      <c r="BX4936" s="230"/>
      <c r="BY4936" s="230"/>
      <c r="BZ4936" s="230"/>
      <c r="CA4936" s="230"/>
      <c r="CB4936" s="230"/>
      <c r="CC4936" s="230"/>
      <c r="CD4936" s="230"/>
      <c r="CE4936" s="230"/>
      <c r="CF4936" s="230"/>
      <c r="CG4936" s="230"/>
      <c r="CH4936" s="230"/>
      <c r="CI4936" s="230"/>
      <c r="CJ4936" s="230"/>
    </row>
    <row r="4937" spans="1:88" ht="14.25" customHeight="1">
      <c r="A4937" s="413"/>
      <c r="B4937" s="230"/>
      <c r="C4937" s="231"/>
      <c r="D4937" s="224"/>
      <c r="E4937" s="224"/>
      <c r="F4937" s="224"/>
      <c r="G4937" s="224"/>
      <c r="H4937" s="224"/>
      <c r="I4937" s="232"/>
      <c r="J4937" s="224"/>
      <c r="K4937" s="224"/>
      <c r="L4937" s="224"/>
      <c r="M4937" s="233"/>
      <c r="N4937" s="224"/>
      <c r="P4937" s="224"/>
      <c r="Q4937" s="225"/>
      <c r="R4937" s="154"/>
      <c r="S4937" s="224"/>
      <c r="T4937" s="224"/>
      <c r="U4937" s="236"/>
      <c r="V4937" s="225"/>
      <c r="W4937" s="246"/>
      <c r="X4937" s="230"/>
      <c r="Y4937" s="257"/>
      <c r="Z4937" s="249"/>
      <c r="AA4937" s="249"/>
      <c r="AB4937" s="230"/>
      <c r="AC4937" s="230"/>
      <c r="AD4937" s="230"/>
      <c r="AE4937" s="251"/>
      <c r="AF4937" s="246"/>
      <c r="AG4937" s="236"/>
      <c r="AH4937" s="253"/>
      <c r="AI4937" s="230"/>
      <c r="AJ4937" s="230"/>
      <c r="AK4937" s="230"/>
      <c r="AL4937" s="230"/>
      <c r="AM4937" s="230"/>
      <c r="AN4937" s="230"/>
      <c r="AO4937" s="230"/>
      <c r="AP4937" s="230"/>
      <c r="AQ4937" s="230"/>
      <c r="AR4937" s="249"/>
      <c r="AS4937" s="230"/>
      <c r="AT4937" s="230"/>
      <c r="AU4937" s="230"/>
      <c r="AV4937" s="230"/>
      <c r="AW4937" s="230"/>
      <c r="AX4937" s="230"/>
      <c r="AY4937" s="230"/>
      <c r="AZ4937" s="230"/>
      <c r="BA4937" s="230"/>
      <c r="BB4937" s="230"/>
      <c r="BC4937" s="230"/>
      <c r="BD4937" s="230"/>
      <c r="BE4937" s="230"/>
      <c r="BF4937" s="230"/>
      <c r="BG4937" s="230"/>
      <c r="BH4937" s="230"/>
      <c r="BI4937" s="230"/>
      <c r="BJ4937" s="230"/>
      <c r="BK4937" s="230"/>
      <c r="BL4937" s="230"/>
      <c r="BM4937" s="230"/>
      <c r="BN4937" s="230"/>
      <c r="BO4937" s="230"/>
      <c r="BP4937" s="230"/>
      <c r="BQ4937" s="230"/>
      <c r="BR4937" s="230"/>
      <c r="BS4937" s="230"/>
      <c r="BT4937" s="230"/>
      <c r="BU4937" s="230"/>
      <c r="BV4937" s="230"/>
      <c r="BW4937" s="230"/>
      <c r="BX4937" s="230"/>
      <c r="BY4937" s="230"/>
      <c r="BZ4937" s="230"/>
      <c r="CA4937" s="230"/>
      <c r="CB4937" s="230"/>
      <c r="CC4937" s="230"/>
      <c r="CD4937" s="230"/>
      <c r="CE4937" s="230"/>
      <c r="CF4937" s="230"/>
      <c r="CG4937" s="230"/>
      <c r="CH4937" s="230"/>
      <c r="CI4937" s="230"/>
      <c r="CJ4937" s="230"/>
    </row>
    <row r="4938" spans="1:88" ht="14.25" customHeight="1">
      <c r="A4938" s="413"/>
      <c r="B4938" s="230"/>
      <c r="C4938" s="231"/>
      <c r="D4938" s="224"/>
      <c r="E4938" s="224"/>
      <c r="F4938" s="224"/>
      <c r="G4938" s="224"/>
      <c r="H4938" s="224"/>
      <c r="I4938" s="232"/>
      <c r="J4938" s="224"/>
      <c r="K4938" s="224"/>
      <c r="L4938" s="224"/>
      <c r="M4938" s="233"/>
      <c r="N4938" s="224"/>
      <c r="P4938" s="224"/>
      <c r="Q4938" s="225"/>
      <c r="R4938" s="154"/>
      <c r="S4938" s="224"/>
      <c r="T4938" s="224"/>
      <c r="U4938" s="236"/>
      <c r="V4938" s="225"/>
      <c r="W4938" s="246"/>
      <c r="X4938" s="230"/>
      <c r="Y4938" s="257"/>
      <c r="Z4938" s="249"/>
      <c r="AA4938" s="249"/>
      <c r="AB4938" s="230"/>
      <c r="AC4938" s="230"/>
      <c r="AD4938" s="230"/>
      <c r="AE4938" s="251"/>
      <c r="AF4938" s="246"/>
      <c r="AG4938" s="236"/>
      <c r="AH4938" s="253"/>
      <c r="AI4938" s="230"/>
      <c r="AJ4938" s="230"/>
      <c r="AK4938" s="230"/>
      <c r="AL4938" s="230"/>
      <c r="AM4938" s="230"/>
      <c r="AN4938" s="230"/>
      <c r="AO4938" s="230"/>
      <c r="AP4938" s="230"/>
      <c r="AQ4938" s="230"/>
      <c r="AR4938" s="249"/>
      <c r="AS4938" s="230"/>
      <c r="AT4938" s="230"/>
      <c r="AU4938" s="230"/>
      <c r="AV4938" s="230"/>
      <c r="AW4938" s="230"/>
      <c r="AX4938" s="230"/>
      <c r="AY4938" s="230"/>
      <c r="AZ4938" s="230"/>
      <c r="BA4938" s="230"/>
      <c r="BB4938" s="230"/>
      <c r="BC4938" s="230"/>
      <c r="BD4938" s="230"/>
      <c r="BE4938" s="230"/>
      <c r="BF4938" s="230"/>
      <c r="BG4938" s="230"/>
      <c r="BH4938" s="230"/>
      <c r="BI4938" s="230"/>
      <c r="BJ4938" s="230"/>
      <c r="BK4938" s="230"/>
      <c r="BL4938" s="230"/>
      <c r="BM4938" s="230"/>
      <c r="BN4938" s="230"/>
      <c r="BO4938" s="230"/>
      <c r="BP4938" s="230"/>
      <c r="BQ4938" s="230"/>
      <c r="BR4938" s="230"/>
      <c r="BS4938" s="230"/>
      <c r="BT4938" s="230"/>
      <c r="BU4938" s="230"/>
      <c r="BV4938" s="230"/>
      <c r="BW4938" s="230"/>
      <c r="BX4938" s="230"/>
      <c r="BY4938" s="230"/>
      <c r="BZ4938" s="230"/>
      <c r="CA4938" s="230"/>
      <c r="CB4938" s="230"/>
      <c r="CC4938" s="230"/>
      <c r="CD4938" s="230"/>
      <c r="CE4938" s="230"/>
      <c r="CF4938" s="230"/>
      <c r="CG4938" s="230"/>
      <c r="CH4938" s="230"/>
      <c r="CI4938" s="230"/>
      <c r="CJ4938" s="230"/>
    </row>
    <row r="4939" spans="1:88" ht="14.25" customHeight="1">
      <c r="A4939" s="413"/>
      <c r="B4939" s="230"/>
      <c r="C4939" s="231"/>
      <c r="D4939" s="224"/>
      <c r="E4939" s="224"/>
      <c r="F4939" s="224"/>
      <c r="G4939" s="224"/>
      <c r="H4939" s="224"/>
      <c r="I4939" s="232"/>
      <c r="J4939" s="224"/>
      <c r="K4939" s="224"/>
      <c r="L4939" s="224"/>
      <c r="M4939" s="233"/>
      <c r="N4939" s="224"/>
      <c r="P4939" s="224"/>
      <c r="Q4939" s="225"/>
      <c r="R4939" s="154"/>
      <c r="S4939" s="224"/>
      <c r="T4939" s="224"/>
      <c r="U4939" s="236"/>
      <c r="V4939" s="225"/>
      <c r="W4939" s="246"/>
      <c r="X4939" s="230"/>
      <c r="Y4939" s="257"/>
      <c r="Z4939" s="249"/>
      <c r="AA4939" s="249"/>
      <c r="AB4939" s="230"/>
      <c r="AC4939" s="230"/>
      <c r="AD4939" s="230"/>
      <c r="AE4939" s="251"/>
      <c r="AF4939" s="246"/>
      <c r="AG4939" s="236"/>
      <c r="AH4939" s="253"/>
      <c r="AI4939" s="230"/>
      <c r="AJ4939" s="230"/>
      <c r="AK4939" s="230"/>
      <c r="AL4939" s="230"/>
      <c r="AM4939" s="230"/>
      <c r="AN4939" s="230"/>
      <c r="AO4939" s="230"/>
      <c r="AP4939" s="230"/>
      <c r="AQ4939" s="230"/>
      <c r="AR4939" s="249"/>
      <c r="AS4939" s="230"/>
      <c r="AT4939" s="230"/>
      <c r="AU4939" s="230"/>
      <c r="AV4939" s="230"/>
      <c r="AW4939" s="230"/>
      <c r="AX4939" s="230"/>
      <c r="AY4939" s="230"/>
      <c r="AZ4939" s="230"/>
      <c r="BA4939" s="230"/>
      <c r="BB4939" s="230"/>
      <c r="BC4939" s="230"/>
      <c r="BD4939" s="230"/>
      <c r="BE4939" s="230"/>
      <c r="BF4939" s="230"/>
      <c r="BG4939" s="230"/>
      <c r="BH4939" s="230"/>
      <c r="BI4939" s="230"/>
      <c r="BJ4939" s="230"/>
      <c r="BK4939" s="230"/>
      <c r="BL4939" s="230"/>
      <c r="BM4939" s="230"/>
      <c r="BN4939" s="230"/>
      <c r="BO4939" s="230"/>
      <c r="BP4939" s="230"/>
      <c r="BQ4939" s="230"/>
      <c r="BR4939" s="230"/>
      <c r="BS4939" s="230"/>
      <c r="BT4939" s="230"/>
      <c r="BU4939" s="230"/>
      <c r="BV4939" s="230"/>
      <c r="BW4939" s="230"/>
      <c r="BX4939" s="230"/>
      <c r="BY4939" s="230"/>
      <c r="BZ4939" s="230"/>
      <c r="CA4939" s="230"/>
      <c r="CB4939" s="230"/>
      <c r="CC4939" s="230"/>
      <c r="CD4939" s="230"/>
      <c r="CE4939" s="230"/>
      <c r="CF4939" s="230"/>
      <c r="CG4939" s="230"/>
      <c r="CH4939" s="230"/>
      <c r="CI4939" s="230"/>
      <c r="CJ4939" s="230"/>
    </row>
    <row r="4940" spans="1:88" ht="14.25" customHeight="1">
      <c r="A4940" s="413"/>
      <c r="B4940" s="230"/>
      <c r="C4940" s="231"/>
      <c r="D4940" s="224"/>
      <c r="E4940" s="224"/>
      <c r="F4940" s="224"/>
      <c r="G4940" s="224"/>
      <c r="H4940" s="224"/>
      <c r="I4940" s="232"/>
      <c r="J4940" s="224"/>
      <c r="K4940" s="224"/>
      <c r="L4940" s="224"/>
      <c r="M4940" s="233"/>
      <c r="N4940" s="224"/>
      <c r="P4940" s="224"/>
      <c r="Q4940" s="225"/>
      <c r="R4940" s="154"/>
      <c r="S4940" s="224"/>
      <c r="T4940" s="224"/>
      <c r="U4940" s="236"/>
      <c r="V4940" s="225"/>
      <c r="W4940" s="246"/>
      <c r="X4940" s="230"/>
      <c r="Y4940" s="257"/>
      <c r="Z4940" s="249"/>
      <c r="AA4940" s="249"/>
      <c r="AB4940" s="230"/>
      <c r="AC4940" s="230"/>
      <c r="AD4940" s="230"/>
      <c r="AE4940" s="251"/>
      <c r="AF4940" s="246"/>
      <c r="AG4940" s="236"/>
      <c r="AH4940" s="253"/>
      <c r="AI4940" s="230"/>
      <c r="AJ4940" s="230"/>
      <c r="AK4940" s="230"/>
      <c r="AL4940" s="230"/>
      <c r="AM4940" s="230"/>
      <c r="AN4940" s="230"/>
      <c r="AO4940" s="230"/>
      <c r="AP4940" s="230"/>
      <c r="AQ4940" s="230"/>
      <c r="AR4940" s="249"/>
      <c r="AS4940" s="230"/>
      <c r="AT4940" s="230"/>
      <c r="AU4940" s="230"/>
      <c r="AV4940" s="230"/>
      <c r="AW4940" s="230"/>
      <c r="AX4940" s="230"/>
      <c r="AY4940" s="230"/>
      <c r="AZ4940" s="230"/>
      <c r="BA4940" s="230"/>
      <c r="BB4940" s="230"/>
      <c r="BC4940" s="230"/>
      <c r="BD4940" s="230"/>
      <c r="BE4940" s="230"/>
      <c r="BF4940" s="230"/>
      <c r="BG4940" s="230"/>
      <c r="BH4940" s="230"/>
      <c r="BI4940" s="230"/>
      <c r="BJ4940" s="230"/>
      <c r="BK4940" s="230"/>
      <c r="BL4940" s="230"/>
      <c r="BM4940" s="230"/>
      <c r="BN4940" s="230"/>
      <c r="BO4940" s="230"/>
      <c r="BP4940" s="230"/>
      <c r="BQ4940" s="230"/>
      <c r="BR4940" s="230"/>
      <c r="BS4940" s="230"/>
      <c r="BT4940" s="230"/>
      <c r="BU4940" s="230"/>
      <c r="BV4940" s="230"/>
      <c r="BW4940" s="230"/>
      <c r="BX4940" s="230"/>
      <c r="BY4940" s="230"/>
      <c r="BZ4940" s="230"/>
      <c r="CA4940" s="230"/>
      <c r="CB4940" s="230"/>
      <c r="CC4940" s="230"/>
      <c r="CD4940" s="230"/>
      <c r="CE4940" s="230"/>
      <c r="CF4940" s="230"/>
      <c r="CG4940" s="230"/>
      <c r="CH4940" s="230"/>
      <c r="CI4940" s="230"/>
      <c r="CJ4940" s="230"/>
    </row>
    <row r="4941" spans="1:88" ht="14.25" customHeight="1">
      <c r="A4941" s="413"/>
      <c r="B4941" s="230"/>
      <c r="C4941" s="231"/>
      <c r="D4941" s="224"/>
      <c r="E4941" s="224"/>
      <c r="F4941" s="224"/>
      <c r="G4941" s="224"/>
      <c r="H4941" s="224"/>
      <c r="I4941" s="232"/>
      <c r="J4941" s="224"/>
      <c r="K4941" s="224"/>
      <c r="L4941" s="224"/>
      <c r="M4941" s="233"/>
      <c r="N4941" s="224"/>
      <c r="P4941" s="224"/>
      <c r="Q4941" s="225"/>
      <c r="R4941" s="154"/>
      <c r="S4941" s="224"/>
      <c r="T4941" s="224"/>
      <c r="U4941" s="236"/>
      <c r="V4941" s="225"/>
      <c r="W4941" s="246"/>
      <c r="X4941" s="230"/>
      <c r="Y4941" s="257"/>
      <c r="Z4941" s="249"/>
      <c r="AA4941" s="249"/>
      <c r="AB4941" s="230"/>
      <c r="AC4941" s="230"/>
      <c r="AD4941" s="230"/>
      <c r="AE4941" s="251"/>
      <c r="AF4941" s="246"/>
      <c r="AG4941" s="236"/>
      <c r="AH4941" s="253"/>
      <c r="AI4941" s="230"/>
      <c r="AJ4941" s="230"/>
      <c r="AK4941" s="230"/>
      <c r="AL4941" s="230"/>
      <c r="AM4941" s="230"/>
      <c r="AN4941" s="230"/>
      <c r="AO4941" s="230"/>
      <c r="AP4941" s="230"/>
      <c r="AQ4941" s="230"/>
      <c r="AR4941" s="249"/>
      <c r="AS4941" s="230"/>
      <c r="AT4941" s="230"/>
      <c r="AU4941" s="230"/>
      <c r="AV4941" s="230"/>
      <c r="AW4941" s="230"/>
      <c r="AX4941" s="230"/>
      <c r="AY4941" s="230"/>
      <c r="AZ4941" s="230"/>
      <c r="BA4941" s="230"/>
      <c r="BB4941" s="230"/>
      <c r="BC4941" s="230"/>
      <c r="BD4941" s="230"/>
      <c r="BE4941" s="230"/>
      <c r="BF4941" s="230"/>
      <c r="BG4941" s="230"/>
      <c r="BH4941" s="230"/>
      <c r="BI4941" s="230"/>
      <c r="BJ4941" s="230"/>
      <c r="BK4941" s="230"/>
      <c r="BL4941" s="230"/>
      <c r="BM4941" s="230"/>
      <c r="BN4941" s="230"/>
      <c r="BO4941" s="230"/>
      <c r="BP4941" s="230"/>
      <c r="BQ4941" s="230"/>
      <c r="BR4941" s="230"/>
      <c r="BS4941" s="230"/>
      <c r="BT4941" s="230"/>
      <c r="BU4941" s="230"/>
      <c r="BV4941" s="230"/>
      <c r="BW4941" s="230"/>
      <c r="BX4941" s="230"/>
      <c r="BY4941" s="230"/>
      <c r="BZ4941" s="230"/>
      <c r="CA4941" s="230"/>
      <c r="CB4941" s="230"/>
      <c r="CC4941" s="230"/>
      <c r="CD4941" s="230"/>
      <c r="CE4941" s="230"/>
      <c r="CF4941" s="230"/>
      <c r="CG4941" s="230"/>
      <c r="CH4941" s="230"/>
      <c r="CI4941" s="230"/>
      <c r="CJ4941" s="230"/>
    </row>
    <row r="4942" spans="1:88" ht="14.25" customHeight="1">
      <c r="A4942" s="413"/>
      <c r="B4942" s="230"/>
      <c r="C4942" s="231"/>
      <c r="D4942" s="224"/>
      <c r="E4942" s="224"/>
      <c r="F4942" s="224"/>
      <c r="G4942" s="224"/>
      <c r="H4942" s="224"/>
      <c r="I4942" s="232"/>
      <c r="J4942" s="224"/>
      <c r="K4942" s="224"/>
      <c r="L4942" s="224"/>
      <c r="M4942" s="233"/>
      <c r="N4942" s="224"/>
      <c r="P4942" s="224"/>
      <c r="Q4942" s="225"/>
      <c r="R4942" s="154"/>
      <c r="S4942" s="224"/>
      <c r="T4942" s="224"/>
      <c r="U4942" s="236"/>
      <c r="V4942" s="225"/>
      <c r="W4942" s="246"/>
      <c r="X4942" s="230"/>
      <c r="Y4942" s="257"/>
      <c r="Z4942" s="249"/>
      <c r="AA4942" s="249"/>
      <c r="AB4942" s="230"/>
      <c r="AC4942" s="230"/>
      <c r="AD4942" s="230"/>
      <c r="AE4942" s="251"/>
      <c r="AF4942" s="246"/>
      <c r="AG4942" s="236"/>
      <c r="AH4942" s="253"/>
      <c r="AI4942" s="230"/>
      <c r="AJ4942" s="230"/>
      <c r="AK4942" s="230"/>
      <c r="AL4942" s="230"/>
      <c r="AM4942" s="230"/>
      <c r="AN4942" s="230"/>
      <c r="AO4942" s="230"/>
      <c r="AP4942" s="230"/>
      <c r="AQ4942" s="230"/>
      <c r="AR4942" s="249"/>
      <c r="AS4942" s="230"/>
      <c r="AT4942" s="230"/>
      <c r="AU4942" s="230"/>
      <c r="AV4942" s="230"/>
      <c r="AW4942" s="230"/>
      <c r="AX4942" s="230"/>
      <c r="AY4942" s="230"/>
      <c r="AZ4942" s="230"/>
      <c r="BA4942" s="230"/>
      <c r="BB4942" s="230"/>
      <c r="BC4942" s="230"/>
      <c r="BD4942" s="230"/>
      <c r="BE4942" s="230"/>
      <c r="BF4942" s="230"/>
      <c r="BG4942" s="230"/>
      <c r="BH4942" s="230"/>
      <c r="BI4942" s="230"/>
      <c r="BJ4942" s="230"/>
      <c r="BK4942" s="230"/>
      <c r="BL4942" s="230"/>
      <c r="BM4942" s="230"/>
      <c r="BN4942" s="230"/>
      <c r="BO4942" s="230"/>
      <c r="BP4942" s="230"/>
      <c r="BQ4942" s="230"/>
      <c r="BR4942" s="230"/>
      <c r="BS4942" s="230"/>
      <c r="BT4942" s="230"/>
      <c r="BU4942" s="230"/>
      <c r="BV4942" s="230"/>
      <c r="BW4942" s="230"/>
      <c r="BX4942" s="230"/>
      <c r="BY4942" s="230"/>
      <c r="BZ4942" s="230"/>
      <c r="CA4942" s="230"/>
      <c r="CB4942" s="230"/>
      <c r="CC4942" s="230"/>
      <c r="CD4942" s="230"/>
      <c r="CE4942" s="230"/>
      <c r="CF4942" s="230"/>
      <c r="CG4942" s="230"/>
      <c r="CH4942" s="230"/>
      <c r="CI4942" s="230"/>
      <c r="CJ4942" s="230"/>
    </row>
    <row r="4943" spans="1:88" ht="14.25" customHeight="1">
      <c r="A4943" s="413"/>
      <c r="B4943" s="230"/>
      <c r="C4943" s="231"/>
      <c r="D4943" s="224"/>
      <c r="E4943" s="224"/>
      <c r="F4943" s="224"/>
      <c r="G4943" s="224"/>
      <c r="H4943" s="224"/>
      <c r="I4943" s="232"/>
      <c r="J4943" s="224"/>
      <c r="K4943" s="224"/>
      <c r="L4943" s="224"/>
      <c r="M4943" s="233"/>
      <c r="N4943" s="224"/>
      <c r="P4943" s="224"/>
      <c r="Q4943" s="225"/>
      <c r="R4943" s="154"/>
      <c r="S4943" s="224"/>
      <c r="T4943" s="224"/>
      <c r="U4943" s="236"/>
      <c r="V4943" s="225"/>
      <c r="W4943" s="246"/>
      <c r="X4943" s="230"/>
      <c r="Y4943" s="257"/>
      <c r="Z4943" s="249"/>
      <c r="AA4943" s="249"/>
      <c r="AB4943" s="230"/>
      <c r="AC4943" s="230"/>
      <c r="AD4943" s="230"/>
      <c r="AE4943" s="251"/>
      <c r="AF4943" s="246"/>
      <c r="AG4943" s="236"/>
      <c r="AH4943" s="253"/>
      <c r="AI4943" s="230"/>
      <c r="AJ4943" s="230"/>
      <c r="AK4943" s="230"/>
      <c r="AL4943" s="230"/>
      <c r="AM4943" s="230"/>
      <c r="AN4943" s="230"/>
      <c r="AO4943" s="230"/>
      <c r="AP4943" s="230"/>
      <c r="AQ4943" s="230"/>
      <c r="AR4943" s="249"/>
      <c r="AS4943" s="230"/>
      <c r="AT4943" s="230"/>
      <c r="AU4943" s="230"/>
      <c r="AV4943" s="230"/>
      <c r="AW4943" s="230"/>
      <c r="AX4943" s="230"/>
      <c r="AY4943" s="230"/>
      <c r="AZ4943" s="230"/>
      <c r="BA4943" s="230"/>
      <c r="BB4943" s="230"/>
      <c r="BC4943" s="230"/>
      <c r="BD4943" s="230"/>
      <c r="BE4943" s="230"/>
      <c r="BF4943" s="230"/>
      <c r="BG4943" s="230"/>
      <c r="BH4943" s="230"/>
      <c r="BI4943" s="230"/>
      <c r="BJ4943" s="230"/>
      <c r="BK4943" s="230"/>
      <c r="BL4943" s="230"/>
      <c r="BM4943" s="230"/>
      <c r="BN4943" s="230"/>
      <c r="BO4943" s="230"/>
      <c r="BP4943" s="230"/>
      <c r="BQ4943" s="230"/>
      <c r="BR4943" s="230"/>
      <c r="BS4943" s="230"/>
      <c r="BT4943" s="230"/>
      <c r="BU4943" s="230"/>
      <c r="BV4943" s="230"/>
      <c r="BW4943" s="230"/>
      <c r="BX4943" s="230"/>
      <c r="BY4943" s="230"/>
      <c r="BZ4943" s="230"/>
      <c r="CA4943" s="230"/>
      <c r="CB4943" s="230"/>
      <c r="CC4943" s="230"/>
      <c r="CD4943" s="230"/>
      <c r="CE4943" s="230"/>
      <c r="CF4943" s="230"/>
      <c r="CG4943" s="230"/>
      <c r="CH4943" s="230"/>
      <c r="CI4943" s="230"/>
      <c r="CJ4943" s="230"/>
    </row>
    <row r="4944" spans="1:88" ht="14.25" customHeight="1">
      <c r="A4944" s="413"/>
      <c r="B4944" s="230"/>
      <c r="C4944" s="231"/>
      <c r="D4944" s="224"/>
      <c r="E4944" s="224"/>
      <c r="F4944" s="224"/>
      <c r="G4944" s="224"/>
      <c r="H4944" s="224"/>
      <c r="I4944" s="232"/>
      <c r="J4944" s="224"/>
      <c r="K4944" s="224"/>
      <c r="L4944" s="224"/>
      <c r="M4944" s="233"/>
      <c r="N4944" s="224"/>
      <c r="P4944" s="224"/>
      <c r="Q4944" s="225"/>
      <c r="R4944" s="154"/>
      <c r="S4944" s="224"/>
      <c r="T4944" s="224"/>
      <c r="U4944" s="236"/>
      <c r="V4944" s="225"/>
      <c r="W4944" s="246"/>
      <c r="X4944" s="230"/>
      <c r="Y4944" s="257"/>
      <c r="Z4944" s="249"/>
      <c r="AA4944" s="249"/>
      <c r="AB4944" s="230"/>
      <c r="AC4944" s="230"/>
      <c r="AD4944" s="230"/>
      <c r="AE4944" s="251"/>
      <c r="AF4944" s="246"/>
      <c r="AG4944" s="236"/>
      <c r="AH4944" s="253"/>
      <c r="AI4944" s="230"/>
      <c r="AJ4944" s="230"/>
      <c r="AK4944" s="230"/>
      <c r="AL4944" s="230"/>
      <c r="AM4944" s="230"/>
      <c r="AN4944" s="230"/>
      <c r="AO4944" s="230"/>
      <c r="AP4944" s="230"/>
      <c r="AQ4944" s="230"/>
      <c r="AR4944" s="249"/>
      <c r="AS4944" s="230"/>
      <c r="AT4944" s="230"/>
      <c r="AU4944" s="230"/>
      <c r="AV4944" s="230"/>
      <c r="AW4944" s="230"/>
      <c r="AX4944" s="230"/>
      <c r="AY4944" s="230"/>
      <c r="AZ4944" s="230"/>
      <c r="BA4944" s="230"/>
      <c r="BB4944" s="230"/>
      <c r="BC4944" s="230"/>
      <c r="BD4944" s="230"/>
      <c r="BE4944" s="230"/>
      <c r="BF4944" s="230"/>
      <c r="BG4944" s="230"/>
      <c r="BH4944" s="230"/>
      <c r="BI4944" s="230"/>
      <c r="BJ4944" s="230"/>
      <c r="BK4944" s="230"/>
      <c r="BL4944" s="230"/>
      <c r="BM4944" s="230"/>
      <c r="BN4944" s="230"/>
      <c r="BO4944" s="230"/>
      <c r="BP4944" s="230"/>
      <c r="BQ4944" s="230"/>
      <c r="BR4944" s="230"/>
      <c r="BS4944" s="230"/>
      <c r="BT4944" s="230"/>
      <c r="BU4944" s="230"/>
      <c r="BV4944" s="230"/>
      <c r="BW4944" s="230"/>
      <c r="BX4944" s="230"/>
      <c r="BY4944" s="230"/>
      <c r="BZ4944" s="230"/>
      <c r="CA4944" s="230"/>
      <c r="CB4944" s="230"/>
      <c r="CC4944" s="230"/>
      <c r="CD4944" s="230"/>
      <c r="CE4944" s="230"/>
      <c r="CF4944" s="230"/>
      <c r="CG4944" s="230"/>
      <c r="CH4944" s="230"/>
      <c r="CI4944" s="230"/>
      <c r="CJ4944" s="230"/>
    </row>
    <row r="4945" spans="1:88" ht="14.25" customHeight="1">
      <c r="A4945" s="413"/>
      <c r="B4945" s="230"/>
      <c r="C4945" s="231"/>
      <c r="D4945" s="224"/>
      <c r="E4945" s="224"/>
      <c r="F4945" s="224"/>
      <c r="G4945" s="224"/>
      <c r="H4945" s="224"/>
      <c r="I4945" s="232"/>
      <c r="J4945" s="224"/>
      <c r="K4945" s="224"/>
      <c r="L4945" s="224"/>
      <c r="M4945" s="233"/>
      <c r="N4945" s="224"/>
      <c r="P4945" s="224"/>
      <c r="Q4945" s="225"/>
      <c r="R4945" s="154"/>
      <c r="S4945" s="224"/>
      <c r="T4945" s="224"/>
      <c r="U4945" s="236"/>
      <c r="V4945" s="225"/>
      <c r="W4945" s="246"/>
      <c r="X4945" s="230"/>
      <c r="Y4945" s="257"/>
      <c r="Z4945" s="249"/>
      <c r="AA4945" s="249"/>
      <c r="AB4945" s="230"/>
      <c r="AC4945" s="230"/>
      <c r="AD4945" s="230"/>
      <c r="AE4945" s="251"/>
      <c r="AF4945" s="246"/>
      <c r="AG4945" s="236"/>
      <c r="AH4945" s="253"/>
      <c r="AI4945" s="230"/>
      <c r="AJ4945" s="230"/>
      <c r="AK4945" s="230"/>
      <c r="AL4945" s="230"/>
      <c r="AM4945" s="230"/>
      <c r="AN4945" s="230"/>
      <c r="AO4945" s="230"/>
      <c r="AP4945" s="230"/>
      <c r="AQ4945" s="230"/>
      <c r="AR4945" s="249"/>
      <c r="AS4945" s="230"/>
      <c r="AT4945" s="230"/>
      <c r="AU4945" s="230"/>
      <c r="AV4945" s="230"/>
      <c r="AW4945" s="230"/>
      <c r="AX4945" s="230"/>
      <c r="AY4945" s="230"/>
      <c r="AZ4945" s="230"/>
      <c r="BA4945" s="230"/>
      <c r="BB4945" s="230"/>
      <c r="BC4945" s="230"/>
      <c r="BD4945" s="230"/>
      <c r="BE4945" s="230"/>
      <c r="BF4945" s="230"/>
      <c r="BG4945" s="230"/>
      <c r="BH4945" s="230"/>
      <c r="BI4945" s="230"/>
      <c r="BJ4945" s="230"/>
      <c r="BK4945" s="230"/>
      <c r="BL4945" s="230"/>
      <c r="BM4945" s="230"/>
      <c r="BN4945" s="230"/>
      <c r="BO4945" s="230"/>
      <c r="BP4945" s="230"/>
      <c r="BQ4945" s="230"/>
      <c r="BR4945" s="230"/>
      <c r="BS4945" s="230"/>
      <c r="BT4945" s="230"/>
      <c r="BU4945" s="230"/>
      <c r="BV4945" s="230"/>
      <c r="BW4945" s="230"/>
      <c r="BX4945" s="230"/>
      <c r="BY4945" s="230"/>
      <c r="BZ4945" s="230"/>
      <c r="CA4945" s="230"/>
      <c r="CB4945" s="230"/>
      <c r="CC4945" s="230"/>
      <c r="CD4945" s="230"/>
      <c r="CE4945" s="230"/>
      <c r="CF4945" s="230"/>
      <c r="CG4945" s="230"/>
      <c r="CH4945" s="230"/>
      <c r="CI4945" s="230"/>
      <c r="CJ4945" s="230"/>
    </row>
    <row r="4946" spans="1:88" ht="14.25" customHeight="1">
      <c r="A4946" s="413"/>
      <c r="B4946" s="230"/>
      <c r="C4946" s="231"/>
      <c r="D4946" s="224"/>
      <c r="E4946" s="224"/>
      <c r="F4946" s="224"/>
      <c r="G4946" s="224"/>
      <c r="H4946" s="224"/>
      <c r="I4946" s="232"/>
      <c r="J4946" s="224"/>
      <c r="K4946" s="224"/>
      <c r="L4946" s="224"/>
      <c r="M4946" s="233"/>
      <c r="N4946" s="224"/>
      <c r="P4946" s="224"/>
      <c r="Q4946" s="225"/>
      <c r="R4946" s="154"/>
      <c r="S4946" s="224"/>
      <c r="T4946" s="224"/>
      <c r="U4946" s="236"/>
      <c r="V4946" s="225"/>
      <c r="W4946" s="246"/>
      <c r="X4946" s="230"/>
      <c r="Y4946" s="257"/>
      <c r="Z4946" s="249"/>
      <c r="AA4946" s="249"/>
      <c r="AB4946" s="230"/>
      <c r="AC4946" s="230"/>
      <c r="AD4946" s="230"/>
      <c r="AE4946" s="251"/>
      <c r="AF4946" s="246"/>
      <c r="AG4946" s="236"/>
      <c r="AH4946" s="253"/>
      <c r="AI4946" s="230"/>
      <c r="AJ4946" s="230"/>
      <c r="AK4946" s="230"/>
      <c r="AL4946" s="230"/>
      <c r="AM4946" s="230"/>
      <c r="AN4946" s="230"/>
      <c r="AO4946" s="230"/>
      <c r="AP4946" s="230"/>
      <c r="AQ4946" s="230"/>
      <c r="AR4946" s="249"/>
      <c r="AS4946" s="230"/>
      <c r="AT4946" s="230"/>
      <c r="AU4946" s="230"/>
      <c r="AV4946" s="230"/>
      <c r="AW4946" s="230"/>
      <c r="AX4946" s="230"/>
      <c r="AY4946" s="230"/>
      <c r="AZ4946" s="230"/>
      <c r="BA4946" s="230"/>
      <c r="BB4946" s="230"/>
      <c r="BC4946" s="230"/>
      <c r="BD4946" s="230"/>
      <c r="BE4946" s="230"/>
      <c r="BF4946" s="230"/>
      <c r="BG4946" s="230"/>
      <c r="BH4946" s="230"/>
      <c r="BI4946" s="230"/>
      <c r="BJ4946" s="230"/>
      <c r="BK4946" s="230"/>
      <c r="BL4946" s="230"/>
      <c r="BM4946" s="230"/>
      <c r="BN4946" s="230"/>
      <c r="BO4946" s="230"/>
      <c r="BP4946" s="230"/>
      <c r="BQ4946" s="230"/>
      <c r="BR4946" s="230"/>
      <c r="BS4946" s="230"/>
      <c r="BT4946" s="230"/>
      <c r="BU4946" s="230"/>
      <c r="BV4946" s="230"/>
      <c r="BW4946" s="230"/>
      <c r="BX4946" s="230"/>
      <c r="BY4946" s="230"/>
      <c r="BZ4946" s="230"/>
      <c r="CA4946" s="230"/>
      <c r="CB4946" s="230"/>
      <c r="CC4946" s="230"/>
      <c r="CD4946" s="230"/>
      <c r="CE4946" s="230"/>
      <c r="CF4946" s="230"/>
      <c r="CG4946" s="230"/>
      <c r="CH4946" s="230"/>
      <c r="CI4946" s="230"/>
      <c r="CJ4946" s="230"/>
    </row>
    <row r="4947" spans="1:88" ht="14.25" customHeight="1">
      <c r="A4947" s="413"/>
      <c r="B4947" s="230"/>
      <c r="C4947" s="231"/>
      <c r="D4947" s="224"/>
      <c r="E4947" s="224"/>
      <c r="F4947" s="224"/>
      <c r="G4947" s="224"/>
      <c r="H4947" s="224"/>
      <c r="I4947" s="232"/>
      <c r="J4947" s="224"/>
      <c r="K4947" s="224"/>
      <c r="L4947" s="224"/>
      <c r="M4947" s="233"/>
      <c r="N4947" s="224"/>
      <c r="P4947" s="224"/>
      <c r="Q4947" s="225"/>
      <c r="R4947" s="154"/>
      <c r="S4947" s="224"/>
      <c r="T4947" s="224"/>
      <c r="U4947" s="236"/>
      <c r="V4947" s="225"/>
      <c r="W4947" s="246"/>
      <c r="X4947" s="230"/>
      <c r="Y4947" s="257"/>
      <c r="Z4947" s="249"/>
      <c r="AA4947" s="249"/>
      <c r="AB4947" s="230"/>
      <c r="AC4947" s="230"/>
      <c r="AD4947" s="230"/>
      <c r="AE4947" s="251"/>
      <c r="AF4947" s="246"/>
      <c r="AG4947" s="236"/>
      <c r="AH4947" s="253"/>
      <c r="AI4947" s="230"/>
      <c r="AJ4947" s="230"/>
      <c r="AK4947" s="230"/>
      <c r="AL4947" s="230"/>
      <c r="AM4947" s="230"/>
      <c r="AN4947" s="230"/>
      <c r="AO4947" s="230"/>
      <c r="AP4947" s="230"/>
      <c r="AQ4947" s="230"/>
      <c r="AR4947" s="249"/>
      <c r="AS4947" s="230"/>
      <c r="AT4947" s="230"/>
      <c r="AU4947" s="230"/>
      <c r="AV4947" s="230"/>
      <c r="AW4947" s="230"/>
      <c r="AX4947" s="230"/>
      <c r="AY4947" s="230"/>
      <c r="AZ4947" s="230"/>
      <c r="BA4947" s="230"/>
      <c r="BB4947" s="230"/>
      <c r="BC4947" s="230"/>
      <c r="BD4947" s="230"/>
      <c r="BE4947" s="230"/>
      <c r="BF4947" s="230"/>
      <c r="BG4947" s="230"/>
      <c r="BH4947" s="230"/>
      <c r="BI4947" s="230"/>
      <c r="BJ4947" s="230"/>
      <c r="BK4947" s="230"/>
      <c r="BL4947" s="230"/>
      <c r="BM4947" s="230"/>
      <c r="BN4947" s="230"/>
      <c r="BO4947" s="230"/>
      <c r="BP4947" s="230"/>
      <c r="BQ4947" s="230"/>
      <c r="BR4947" s="230"/>
      <c r="BS4947" s="230"/>
      <c r="BT4947" s="230"/>
      <c r="BU4947" s="230"/>
      <c r="BV4947" s="230"/>
      <c r="BW4947" s="230"/>
      <c r="BX4947" s="230"/>
      <c r="BY4947" s="230"/>
      <c r="BZ4947" s="230"/>
      <c r="CA4947" s="230"/>
      <c r="CB4947" s="230"/>
      <c r="CC4947" s="230"/>
      <c r="CD4947" s="230"/>
      <c r="CE4947" s="230"/>
      <c r="CF4947" s="230"/>
      <c r="CG4947" s="230"/>
      <c r="CH4947" s="230"/>
      <c r="CI4947" s="230"/>
      <c r="CJ4947" s="230"/>
    </row>
    <row r="4948" spans="1:88" ht="14.25" customHeight="1">
      <c r="A4948" s="413"/>
      <c r="B4948" s="230"/>
      <c r="C4948" s="231"/>
      <c r="D4948" s="224"/>
      <c r="E4948" s="224"/>
      <c r="F4948" s="224"/>
      <c r="G4948" s="224"/>
      <c r="H4948" s="224"/>
      <c r="I4948" s="232"/>
      <c r="J4948" s="224"/>
      <c r="K4948" s="224"/>
      <c r="L4948" s="224"/>
      <c r="M4948" s="233"/>
      <c r="N4948" s="224"/>
      <c r="P4948" s="224"/>
      <c r="Q4948" s="225"/>
      <c r="R4948" s="154"/>
      <c r="S4948" s="224"/>
      <c r="T4948" s="224"/>
      <c r="U4948" s="236"/>
      <c r="V4948" s="225"/>
      <c r="W4948" s="246"/>
      <c r="X4948" s="230"/>
      <c r="Y4948" s="257"/>
      <c r="Z4948" s="249"/>
      <c r="AA4948" s="249"/>
      <c r="AB4948" s="230"/>
      <c r="AC4948" s="230"/>
      <c r="AD4948" s="230"/>
      <c r="AE4948" s="251"/>
      <c r="AF4948" s="246"/>
      <c r="AG4948" s="236"/>
      <c r="AH4948" s="253"/>
      <c r="AI4948" s="230"/>
      <c r="AJ4948" s="230"/>
      <c r="AK4948" s="230"/>
      <c r="AL4948" s="230"/>
      <c r="AM4948" s="230"/>
      <c r="AN4948" s="230"/>
      <c r="AO4948" s="230"/>
      <c r="AP4948" s="230"/>
      <c r="AQ4948" s="230"/>
      <c r="AR4948" s="249"/>
      <c r="AS4948" s="230"/>
      <c r="AT4948" s="230"/>
      <c r="AU4948" s="230"/>
      <c r="AV4948" s="230"/>
      <c r="AW4948" s="230"/>
      <c r="AX4948" s="230"/>
      <c r="AY4948" s="230"/>
      <c r="AZ4948" s="230"/>
      <c r="BA4948" s="230"/>
      <c r="BB4948" s="230"/>
      <c r="BC4948" s="230"/>
      <c r="BD4948" s="230"/>
      <c r="BE4948" s="230"/>
      <c r="BF4948" s="230"/>
      <c r="BG4948" s="230"/>
      <c r="BH4948" s="230"/>
      <c r="BI4948" s="230"/>
      <c r="BJ4948" s="230"/>
      <c r="BK4948" s="230"/>
      <c r="BL4948" s="230"/>
      <c r="BM4948" s="230"/>
      <c r="BN4948" s="230"/>
      <c r="BO4948" s="230"/>
      <c r="BP4948" s="230"/>
      <c r="BQ4948" s="230"/>
      <c r="BR4948" s="230"/>
      <c r="BS4948" s="230"/>
      <c r="BT4948" s="230"/>
      <c r="BU4948" s="230"/>
      <c r="BV4948" s="230"/>
      <c r="BW4948" s="230"/>
      <c r="BX4948" s="230"/>
      <c r="BY4948" s="230"/>
      <c r="BZ4948" s="230"/>
      <c r="CA4948" s="230"/>
      <c r="CB4948" s="230"/>
      <c r="CC4948" s="230"/>
      <c r="CD4948" s="230"/>
      <c r="CE4948" s="230"/>
      <c r="CF4948" s="230"/>
      <c r="CG4948" s="230"/>
      <c r="CH4948" s="230"/>
      <c r="CI4948" s="230"/>
      <c r="CJ4948" s="230"/>
    </row>
    <row r="4949" spans="1:88" ht="14.25" customHeight="1">
      <c r="A4949" s="413"/>
      <c r="B4949" s="230"/>
      <c r="C4949" s="231"/>
      <c r="D4949" s="224"/>
      <c r="E4949" s="224"/>
      <c r="F4949" s="224"/>
      <c r="G4949" s="224"/>
      <c r="H4949" s="224"/>
      <c r="I4949" s="232"/>
      <c r="J4949" s="224"/>
      <c r="K4949" s="224"/>
      <c r="L4949" s="224"/>
      <c r="M4949" s="233"/>
      <c r="N4949" s="224"/>
      <c r="P4949" s="224"/>
      <c r="Q4949" s="225"/>
      <c r="R4949" s="154"/>
      <c r="S4949" s="224"/>
      <c r="T4949" s="224"/>
      <c r="U4949" s="236"/>
      <c r="V4949" s="225"/>
      <c r="W4949" s="246"/>
      <c r="X4949" s="230"/>
      <c r="Y4949" s="257"/>
      <c r="Z4949" s="249"/>
      <c r="AA4949" s="249"/>
      <c r="AB4949" s="230"/>
      <c r="AC4949" s="230"/>
      <c r="AD4949" s="230"/>
      <c r="AE4949" s="251"/>
      <c r="AF4949" s="246"/>
      <c r="AG4949" s="236"/>
      <c r="AH4949" s="253"/>
      <c r="AI4949" s="230"/>
      <c r="AJ4949" s="230"/>
      <c r="AK4949" s="230"/>
      <c r="AL4949" s="230"/>
      <c r="AM4949" s="230"/>
      <c r="AN4949" s="230"/>
      <c r="AO4949" s="230"/>
      <c r="AP4949" s="230"/>
      <c r="AQ4949" s="230"/>
      <c r="AR4949" s="249"/>
      <c r="AS4949" s="230"/>
      <c r="AT4949" s="230"/>
      <c r="AU4949" s="230"/>
      <c r="AV4949" s="230"/>
      <c r="AW4949" s="230"/>
      <c r="AX4949" s="230"/>
      <c r="AY4949" s="230"/>
      <c r="AZ4949" s="230"/>
      <c r="BA4949" s="230"/>
      <c r="BB4949" s="230"/>
      <c r="BC4949" s="230"/>
      <c r="BD4949" s="230"/>
      <c r="BE4949" s="230"/>
      <c r="BF4949" s="230"/>
      <c r="BG4949" s="230"/>
      <c r="BH4949" s="230"/>
      <c r="BI4949" s="230"/>
      <c r="BJ4949" s="230"/>
      <c r="BK4949" s="230"/>
      <c r="BL4949" s="230"/>
      <c r="BM4949" s="230"/>
      <c r="BN4949" s="230"/>
      <c r="BO4949" s="230"/>
      <c r="BP4949" s="230"/>
      <c r="BQ4949" s="230"/>
      <c r="BR4949" s="230"/>
      <c r="BS4949" s="230"/>
      <c r="BT4949" s="230"/>
      <c r="BU4949" s="230"/>
      <c r="BV4949" s="230"/>
      <c r="BW4949" s="230"/>
      <c r="BX4949" s="230"/>
      <c r="BY4949" s="230"/>
      <c r="BZ4949" s="230"/>
      <c r="CA4949" s="230"/>
      <c r="CB4949" s="230"/>
      <c r="CC4949" s="230"/>
      <c r="CD4949" s="230"/>
      <c r="CE4949" s="230"/>
      <c r="CF4949" s="230"/>
      <c r="CG4949" s="230"/>
      <c r="CH4949" s="230"/>
      <c r="CI4949" s="230"/>
      <c r="CJ4949" s="230"/>
    </row>
    <row r="4950" spans="1:88" ht="14.25" customHeight="1">
      <c r="A4950" s="413"/>
      <c r="B4950" s="230"/>
      <c r="C4950" s="231"/>
      <c r="D4950" s="224"/>
      <c r="E4950" s="224"/>
      <c r="F4950" s="224"/>
      <c r="G4950" s="224"/>
      <c r="H4950" s="224"/>
      <c r="I4950" s="232"/>
      <c r="J4950" s="224"/>
      <c r="K4950" s="224"/>
      <c r="L4950" s="224"/>
      <c r="M4950" s="233"/>
      <c r="N4950" s="224"/>
      <c r="P4950" s="224"/>
      <c r="Q4950" s="225"/>
      <c r="R4950" s="154"/>
      <c r="S4950" s="224"/>
      <c r="T4950" s="224"/>
      <c r="U4950" s="236"/>
      <c r="V4950" s="225"/>
      <c r="W4950" s="246"/>
      <c r="X4950" s="230"/>
      <c r="Y4950" s="257"/>
      <c r="Z4950" s="249"/>
      <c r="AA4950" s="249"/>
      <c r="AB4950" s="230"/>
      <c r="AC4950" s="230"/>
      <c r="AD4950" s="230"/>
      <c r="AE4950" s="251"/>
      <c r="AF4950" s="246"/>
      <c r="AG4950" s="236"/>
      <c r="AH4950" s="253"/>
      <c r="AI4950" s="230"/>
      <c r="AJ4950" s="230"/>
      <c r="AK4950" s="230"/>
      <c r="AL4950" s="230"/>
      <c r="AM4950" s="230"/>
      <c r="AN4950" s="230"/>
      <c r="AO4950" s="230"/>
      <c r="AP4950" s="230"/>
      <c r="AQ4950" s="230"/>
      <c r="AR4950" s="249"/>
      <c r="AS4950" s="230"/>
      <c r="AT4950" s="230"/>
      <c r="AU4950" s="230"/>
      <c r="AV4950" s="230"/>
      <c r="AW4950" s="230"/>
      <c r="AX4950" s="230"/>
      <c r="AY4950" s="230"/>
      <c r="AZ4950" s="230"/>
      <c r="BA4950" s="230"/>
      <c r="BB4950" s="230"/>
      <c r="BC4950" s="230"/>
      <c r="BD4950" s="230"/>
      <c r="BE4950" s="230"/>
      <c r="BF4950" s="230"/>
      <c r="BG4950" s="230"/>
      <c r="BH4950" s="230"/>
      <c r="BI4950" s="230"/>
      <c r="BJ4950" s="230"/>
      <c r="BK4950" s="230"/>
      <c r="BL4950" s="230"/>
      <c r="BM4950" s="230"/>
      <c r="BN4950" s="230"/>
      <c r="BO4950" s="230"/>
      <c r="BP4950" s="230"/>
      <c r="BQ4950" s="230"/>
      <c r="BR4950" s="230"/>
      <c r="BS4950" s="230"/>
      <c r="BT4950" s="230"/>
      <c r="BU4950" s="230"/>
      <c r="BV4950" s="230"/>
      <c r="BW4950" s="230"/>
      <c r="BX4950" s="230"/>
      <c r="BY4950" s="230"/>
      <c r="BZ4950" s="230"/>
      <c r="CA4950" s="230"/>
      <c r="CB4950" s="230"/>
      <c r="CC4950" s="230"/>
      <c r="CD4950" s="230"/>
      <c r="CE4950" s="230"/>
      <c r="CF4950" s="230"/>
      <c r="CG4950" s="230"/>
      <c r="CH4950" s="230"/>
      <c r="CI4950" s="230"/>
      <c r="CJ4950" s="230"/>
    </row>
    <row r="4951" spans="1:88" ht="14.25" customHeight="1">
      <c r="A4951" s="413"/>
      <c r="B4951" s="230"/>
      <c r="C4951" s="231"/>
      <c r="D4951" s="224"/>
      <c r="E4951" s="224"/>
      <c r="F4951" s="224"/>
      <c r="G4951" s="224"/>
      <c r="H4951" s="224"/>
      <c r="I4951" s="232"/>
      <c r="J4951" s="224"/>
      <c r="K4951" s="224"/>
      <c r="L4951" s="224"/>
      <c r="M4951" s="233"/>
      <c r="N4951" s="224"/>
      <c r="P4951" s="224"/>
      <c r="Q4951" s="225"/>
      <c r="R4951" s="154"/>
      <c r="S4951" s="224"/>
      <c r="T4951" s="224"/>
      <c r="U4951" s="236"/>
      <c r="V4951" s="225"/>
      <c r="W4951" s="246"/>
      <c r="X4951" s="230"/>
      <c r="Y4951" s="257"/>
      <c r="Z4951" s="249"/>
      <c r="AA4951" s="249"/>
      <c r="AB4951" s="230"/>
      <c r="AC4951" s="230"/>
      <c r="AD4951" s="230"/>
      <c r="AE4951" s="251"/>
      <c r="AF4951" s="246"/>
      <c r="AG4951" s="236"/>
      <c r="AH4951" s="253"/>
      <c r="AI4951" s="230"/>
      <c r="AJ4951" s="230"/>
      <c r="AK4951" s="230"/>
      <c r="AL4951" s="230"/>
      <c r="AM4951" s="230"/>
      <c r="AN4951" s="230"/>
      <c r="AO4951" s="230"/>
      <c r="AP4951" s="230"/>
      <c r="AQ4951" s="230"/>
      <c r="AR4951" s="249"/>
      <c r="AS4951" s="230"/>
      <c r="AT4951" s="230"/>
      <c r="AU4951" s="230"/>
      <c r="AV4951" s="230"/>
      <c r="AW4951" s="230"/>
      <c r="AX4951" s="230"/>
      <c r="AY4951" s="230"/>
      <c r="AZ4951" s="230"/>
      <c r="BA4951" s="230"/>
      <c r="BB4951" s="230"/>
      <c r="BC4951" s="230"/>
      <c r="BD4951" s="230"/>
      <c r="BE4951" s="230"/>
      <c r="BF4951" s="230"/>
      <c r="BG4951" s="230"/>
      <c r="BH4951" s="230"/>
      <c r="BI4951" s="230"/>
      <c r="BJ4951" s="230"/>
      <c r="BK4951" s="230"/>
      <c r="BL4951" s="230"/>
      <c r="BM4951" s="230"/>
      <c r="BN4951" s="230"/>
      <c r="BO4951" s="230"/>
      <c r="BP4951" s="230"/>
      <c r="BQ4951" s="230"/>
      <c r="BR4951" s="230"/>
      <c r="BS4951" s="230"/>
      <c r="BT4951" s="230"/>
      <c r="BU4951" s="230"/>
      <c r="BV4951" s="230"/>
      <c r="BW4951" s="230"/>
      <c r="BX4951" s="230"/>
      <c r="BY4951" s="230"/>
      <c r="BZ4951" s="230"/>
      <c r="CA4951" s="230"/>
      <c r="CB4951" s="230"/>
      <c r="CC4951" s="230"/>
      <c r="CD4951" s="230"/>
      <c r="CE4951" s="230"/>
      <c r="CF4951" s="230"/>
      <c r="CG4951" s="230"/>
      <c r="CH4951" s="230"/>
      <c r="CI4951" s="230"/>
      <c r="CJ4951" s="230"/>
    </row>
    <row r="4952" spans="1:88" ht="14.25" customHeight="1">
      <c r="A4952" s="413"/>
      <c r="B4952" s="230"/>
      <c r="C4952" s="231"/>
      <c r="D4952" s="224"/>
      <c r="E4952" s="224"/>
      <c r="F4952" s="224"/>
      <c r="G4952" s="224"/>
      <c r="H4952" s="224"/>
      <c r="I4952" s="232"/>
      <c r="J4952" s="224"/>
      <c r="K4952" s="224"/>
      <c r="L4952" s="224"/>
      <c r="M4952" s="233"/>
      <c r="N4952" s="224"/>
      <c r="P4952" s="224"/>
      <c r="Q4952" s="225"/>
      <c r="R4952" s="154"/>
      <c r="S4952" s="224"/>
      <c r="T4952" s="224"/>
      <c r="U4952" s="236"/>
      <c r="V4952" s="225"/>
      <c r="W4952" s="246"/>
      <c r="X4952" s="230"/>
      <c r="Y4952" s="257"/>
      <c r="Z4952" s="249"/>
      <c r="AA4952" s="249"/>
      <c r="AB4952" s="230"/>
      <c r="AC4952" s="230"/>
      <c r="AD4952" s="230"/>
      <c r="AE4952" s="251"/>
      <c r="AF4952" s="246"/>
      <c r="AG4952" s="236"/>
      <c r="AH4952" s="253"/>
      <c r="AI4952" s="230"/>
      <c r="AJ4952" s="230"/>
      <c r="AK4952" s="230"/>
      <c r="AL4952" s="230"/>
      <c r="AM4952" s="230"/>
      <c r="AN4952" s="230"/>
      <c r="AO4952" s="230"/>
      <c r="AP4952" s="230"/>
      <c r="AQ4952" s="230"/>
      <c r="AR4952" s="249"/>
      <c r="AS4952" s="230"/>
      <c r="AT4952" s="230"/>
      <c r="AU4952" s="230"/>
      <c r="AV4952" s="230"/>
      <c r="AW4952" s="230"/>
      <c r="AX4952" s="230"/>
      <c r="AY4952" s="230"/>
      <c r="AZ4952" s="230"/>
      <c r="BA4952" s="230"/>
      <c r="BB4952" s="230"/>
      <c r="BC4952" s="230"/>
      <c r="BD4952" s="230"/>
      <c r="BE4952" s="230"/>
      <c r="BF4952" s="230"/>
      <c r="BG4952" s="230"/>
      <c r="BH4952" s="230"/>
      <c r="BI4952" s="230"/>
      <c r="BJ4952" s="230"/>
      <c r="BK4952" s="230"/>
      <c r="BL4952" s="230"/>
      <c r="BM4952" s="230"/>
      <c r="BN4952" s="230"/>
      <c r="BO4952" s="230"/>
      <c r="BP4952" s="230"/>
      <c r="BQ4952" s="230"/>
      <c r="BR4952" s="230"/>
      <c r="BS4952" s="230"/>
      <c r="BT4952" s="230"/>
      <c r="BU4952" s="230"/>
      <c r="BV4952" s="230"/>
      <c r="BW4952" s="230"/>
      <c r="BX4952" s="230"/>
      <c r="BY4952" s="230"/>
      <c r="BZ4952" s="230"/>
      <c r="CA4952" s="230"/>
      <c r="CB4952" s="230"/>
      <c r="CC4952" s="230"/>
      <c r="CD4952" s="230"/>
      <c r="CE4952" s="230"/>
      <c r="CF4952" s="230"/>
      <c r="CG4952" s="230"/>
      <c r="CH4952" s="230"/>
      <c r="CI4952" s="230"/>
      <c r="CJ4952" s="230"/>
    </row>
    <row r="4953" spans="1:88" ht="14.25" customHeight="1">
      <c r="A4953" s="413"/>
      <c r="B4953" s="230"/>
      <c r="C4953" s="231"/>
      <c r="D4953" s="224"/>
      <c r="E4953" s="224"/>
      <c r="F4953" s="224"/>
      <c r="G4953" s="224"/>
      <c r="H4953" s="224"/>
      <c r="I4953" s="232"/>
      <c r="J4953" s="224"/>
      <c r="K4953" s="224"/>
      <c r="L4953" s="224"/>
      <c r="M4953" s="233"/>
      <c r="N4953" s="224"/>
      <c r="P4953" s="224"/>
      <c r="Q4953" s="225"/>
      <c r="R4953" s="154"/>
      <c r="S4953" s="224"/>
      <c r="T4953" s="224"/>
      <c r="U4953" s="236"/>
      <c r="V4953" s="225"/>
      <c r="W4953" s="246"/>
      <c r="X4953" s="230"/>
      <c r="Y4953" s="257"/>
      <c r="Z4953" s="249"/>
      <c r="AA4953" s="249"/>
      <c r="AB4953" s="230"/>
      <c r="AC4953" s="230"/>
      <c r="AD4953" s="230"/>
      <c r="AE4953" s="251"/>
      <c r="AF4953" s="246"/>
      <c r="AG4953" s="236"/>
      <c r="AH4953" s="253"/>
      <c r="AI4953" s="230"/>
      <c r="AJ4953" s="230"/>
      <c r="AK4953" s="230"/>
      <c r="AL4953" s="230"/>
      <c r="AM4953" s="230"/>
      <c r="AN4953" s="230"/>
      <c r="AO4953" s="230"/>
      <c r="AP4953" s="230"/>
      <c r="AQ4953" s="230"/>
      <c r="AR4953" s="249"/>
      <c r="AS4953" s="230"/>
      <c r="AT4953" s="230"/>
      <c r="AU4953" s="230"/>
      <c r="AV4953" s="230"/>
      <c r="AW4953" s="230"/>
      <c r="AX4953" s="230"/>
      <c r="AY4953" s="230"/>
      <c r="AZ4953" s="230"/>
      <c r="BA4953" s="230"/>
      <c r="BB4953" s="230"/>
      <c r="BC4953" s="230"/>
      <c r="BD4953" s="230"/>
      <c r="BE4953" s="230"/>
      <c r="BF4953" s="230"/>
      <c r="BG4953" s="230"/>
      <c r="BH4953" s="230"/>
      <c r="BI4953" s="230"/>
      <c r="BJ4953" s="230"/>
      <c r="BK4953" s="230"/>
      <c r="BL4953" s="230"/>
      <c r="BM4953" s="230"/>
      <c r="BN4953" s="230"/>
      <c r="BO4953" s="230"/>
      <c r="BP4953" s="230"/>
      <c r="BQ4953" s="230"/>
      <c r="BR4953" s="230"/>
      <c r="BS4953" s="230"/>
      <c r="BT4953" s="230"/>
      <c r="BU4953" s="230"/>
      <c r="BV4953" s="230"/>
      <c r="BW4953" s="230"/>
      <c r="BX4953" s="230"/>
      <c r="BY4953" s="230"/>
      <c r="BZ4953" s="230"/>
      <c r="CA4953" s="230"/>
      <c r="CB4953" s="230"/>
      <c r="CC4953" s="230"/>
      <c r="CD4953" s="230"/>
      <c r="CE4953" s="230"/>
      <c r="CF4953" s="230"/>
      <c r="CG4953" s="230"/>
      <c r="CH4953" s="230"/>
      <c r="CI4953" s="230"/>
      <c r="CJ4953" s="230"/>
    </row>
    <row r="4954" spans="1:88" ht="14.25" customHeight="1">
      <c r="A4954" s="413"/>
      <c r="B4954" s="230"/>
      <c r="C4954" s="231"/>
      <c r="D4954" s="224"/>
      <c r="E4954" s="224"/>
      <c r="F4954" s="224"/>
      <c r="G4954" s="224"/>
      <c r="H4954" s="224"/>
      <c r="I4954" s="232"/>
      <c r="J4954" s="224"/>
      <c r="K4954" s="224"/>
      <c r="L4954" s="224"/>
      <c r="M4954" s="233"/>
      <c r="N4954" s="224"/>
      <c r="P4954" s="224"/>
      <c r="Q4954" s="225"/>
      <c r="R4954" s="154"/>
      <c r="S4954" s="224"/>
      <c r="T4954" s="224"/>
      <c r="U4954" s="236"/>
      <c r="V4954" s="225"/>
      <c r="W4954" s="246"/>
      <c r="X4954" s="230"/>
      <c r="Y4954" s="257"/>
      <c r="Z4954" s="249"/>
      <c r="AA4954" s="249"/>
      <c r="AB4954" s="230"/>
      <c r="AC4954" s="230"/>
      <c r="AD4954" s="230"/>
      <c r="AE4954" s="251"/>
      <c r="AF4954" s="246"/>
      <c r="AG4954" s="236"/>
      <c r="AH4954" s="253"/>
      <c r="AI4954" s="230"/>
      <c r="AJ4954" s="230"/>
      <c r="AK4954" s="230"/>
      <c r="AL4954" s="230"/>
      <c r="AM4954" s="230"/>
      <c r="AN4954" s="230"/>
      <c r="AO4954" s="230"/>
      <c r="AP4954" s="230"/>
      <c r="AQ4954" s="230"/>
      <c r="AR4954" s="249"/>
      <c r="AS4954" s="230"/>
      <c r="AT4954" s="230"/>
      <c r="AU4954" s="230"/>
      <c r="AV4954" s="230"/>
      <c r="AW4954" s="230"/>
      <c r="AX4954" s="230"/>
      <c r="AY4954" s="230"/>
      <c r="AZ4954" s="230"/>
      <c r="BA4954" s="230"/>
      <c r="BB4954" s="230"/>
      <c r="BC4954" s="230"/>
      <c r="BD4954" s="230"/>
      <c r="BE4954" s="230"/>
      <c r="BF4954" s="230"/>
      <c r="BG4954" s="230"/>
      <c r="BH4954" s="230"/>
      <c r="BI4954" s="230"/>
      <c r="BJ4954" s="230"/>
      <c r="BK4954" s="230"/>
      <c r="BL4954" s="230"/>
      <c r="BM4954" s="230"/>
      <c r="BN4954" s="230"/>
      <c r="BO4954" s="230"/>
      <c r="BP4954" s="230"/>
      <c r="BQ4954" s="230"/>
      <c r="BR4954" s="230"/>
      <c r="BS4954" s="230"/>
      <c r="BT4954" s="230"/>
      <c r="BU4954" s="230"/>
      <c r="BV4954" s="230"/>
      <c r="BW4954" s="230"/>
      <c r="BX4954" s="230"/>
      <c r="BY4954" s="230"/>
      <c r="BZ4954" s="230"/>
      <c r="CA4954" s="230"/>
      <c r="CB4954" s="230"/>
      <c r="CC4954" s="230"/>
      <c r="CD4954" s="230"/>
      <c r="CE4954" s="230"/>
      <c r="CF4954" s="230"/>
      <c r="CG4954" s="230"/>
      <c r="CH4954" s="230"/>
      <c r="CI4954" s="230"/>
      <c r="CJ4954" s="230"/>
    </row>
    <row r="4955" spans="1:88" ht="14.25" customHeight="1">
      <c r="A4955" s="413"/>
      <c r="B4955" s="230"/>
      <c r="C4955" s="231"/>
      <c r="D4955" s="224"/>
      <c r="E4955" s="224"/>
      <c r="F4955" s="224"/>
      <c r="G4955" s="224"/>
      <c r="H4955" s="224"/>
      <c r="I4955" s="232"/>
      <c r="J4955" s="224"/>
      <c r="K4955" s="224"/>
      <c r="L4955" s="224"/>
      <c r="M4955" s="233"/>
      <c r="N4955" s="224"/>
      <c r="P4955" s="224"/>
      <c r="Q4955" s="225"/>
      <c r="R4955" s="154"/>
      <c r="S4955" s="224"/>
      <c r="T4955" s="224"/>
      <c r="U4955" s="236"/>
      <c r="V4955" s="225"/>
      <c r="W4955" s="246"/>
      <c r="X4955" s="230"/>
      <c r="Y4955" s="257"/>
      <c r="Z4955" s="249"/>
      <c r="AA4955" s="249"/>
      <c r="AB4955" s="230"/>
      <c r="AC4955" s="230"/>
      <c r="AD4955" s="230"/>
      <c r="AE4955" s="251"/>
      <c r="AF4955" s="246"/>
      <c r="AG4955" s="236"/>
      <c r="AH4955" s="253"/>
      <c r="AI4955" s="230"/>
      <c r="AJ4955" s="230"/>
      <c r="AK4955" s="230"/>
      <c r="AL4955" s="230"/>
      <c r="AM4955" s="230"/>
      <c r="AN4955" s="230"/>
      <c r="AO4955" s="230"/>
      <c r="AP4955" s="230"/>
      <c r="AQ4955" s="230"/>
      <c r="AR4955" s="249"/>
      <c r="AS4955" s="230"/>
      <c r="AT4955" s="230"/>
      <c r="AU4955" s="230"/>
      <c r="AV4955" s="230"/>
      <c r="AW4955" s="230"/>
      <c r="AX4955" s="230"/>
      <c r="AY4955" s="230"/>
      <c r="AZ4955" s="230"/>
      <c r="BA4955" s="230"/>
      <c r="BB4955" s="230"/>
      <c r="BC4955" s="230"/>
      <c r="BD4955" s="230"/>
      <c r="BE4955" s="230"/>
      <c r="BF4955" s="230"/>
      <c r="BG4955" s="230"/>
      <c r="BH4955" s="230"/>
      <c r="BI4955" s="230"/>
      <c r="BJ4955" s="230"/>
      <c r="BK4955" s="230"/>
      <c r="BL4955" s="230"/>
      <c r="BM4955" s="230"/>
      <c r="BN4955" s="230"/>
      <c r="BO4955" s="230"/>
      <c r="BP4955" s="230"/>
      <c r="BQ4955" s="230"/>
      <c r="BR4955" s="230"/>
      <c r="BS4955" s="230"/>
      <c r="BT4955" s="230"/>
      <c r="BU4955" s="230"/>
      <c r="BV4955" s="230"/>
      <c r="BW4955" s="230"/>
      <c r="BX4955" s="230"/>
      <c r="BY4955" s="230"/>
      <c r="BZ4955" s="230"/>
      <c r="CA4955" s="230"/>
      <c r="CB4955" s="230"/>
      <c r="CC4955" s="230"/>
      <c r="CD4955" s="230"/>
      <c r="CE4955" s="230"/>
      <c r="CF4955" s="230"/>
      <c r="CG4955" s="230"/>
      <c r="CH4955" s="230"/>
      <c r="CI4955" s="230"/>
      <c r="CJ4955" s="230"/>
    </row>
    <row r="4956" spans="1:88" ht="14.25" customHeight="1">
      <c r="A4956" s="413"/>
      <c r="B4956" s="230"/>
      <c r="C4956" s="231"/>
      <c r="D4956" s="224"/>
      <c r="E4956" s="224"/>
      <c r="F4956" s="224"/>
      <c r="G4956" s="224"/>
      <c r="H4956" s="224"/>
      <c r="I4956" s="232"/>
      <c r="J4956" s="224"/>
      <c r="K4956" s="224"/>
      <c r="L4956" s="224"/>
      <c r="M4956" s="233"/>
      <c r="N4956" s="224"/>
      <c r="P4956" s="224"/>
      <c r="Q4956" s="225"/>
      <c r="R4956" s="154"/>
      <c r="S4956" s="224"/>
      <c r="T4956" s="224"/>
      <c r="U4956" s="236"/>
      <c r="V4956" s="225"/>
      <c r="W4956" s="246"/>
      <c r="X4956" s="230"/>
      <c r="Y4956" s="257"/>
      <c r="Z4956" s="249"/>
      <c r="AA4956" s="249"/>
      <c r="AB4956" s="230"/>
      <c r="AC4956" s="230"/>
      <c r="AD4956" s="230"/>
      <c r="AE4956" s="251"/>
      <c r="AF4956" s="246"/>
      <c r="AG4956" s="236"/>
      <c r="AH4956" s="253"/>
      <c r="AI4956" s="230"/>
      <c r="AJ4956" s="230"/>
      <c r="AK4956" s="230"/>
      <c r="AL4956" s="230"/>
      <c r="AM4956" s="230"/>
      <c r="AN4956" s="230"/>
      <c r="AO4956" s="230"/>
      <c r="AP4956" s="230"/>
      <c r="AQ4956" s="230"/>
      <c r="AR4956" s="249"/>
      <c r="AS4956" s="230"/>
      <c r="AT4956" s="230"/>
      <c r="AU4956" s="230"/>
      <c r="AV4956" s="230"/>
      <c r="AW4956" s="230"/>
      <c r="AX4956" s="230"/>
      <c r="AY4956" s="230"/>
      <c r="AZ4956" s="230"/>
      <c r="BA4956" s="230"/>
      <c r="BB4956" s="230"/>
      <c r="BC4956" s="230"/>
      <c r="BD4956" s="230"/>
      <c r="BE4956" s="230"/>
      <c r="BF4956" s="230"/>
      <c r="BG4956" s="230"/>
      <c r="BH4956" s="230"/>
      <c r="BI4956" s="230"/>
      <c r="BJ4956" s="230"/>
      <c r="BK4956" s="230"/>
      <c r="BL4956" s="230"/>
      <c r="BM4956" s="230"/>
      <c r="BN4956" s="230"/>
      <c r="BO4956" s="230"/>
      <c r="BP4956" s="230"/>
      <c r="BQ4956" s="230"/>
      <c r="BR4956" s="230"/>
      <c r="BS4956" s="230"/>
      <c r="BT4956" s="230"/>
      <c r="BU4956" s="230"/>
      <c r="BV4956" s="230"/>
      <c r="BW4956" s="230"/>
      <c r="BX4956" s="230"/>
      <c r="BY4956" s="230"/>
      <c r="BZ4956" s="230"/>
      <c r="CA4956" s="230"/>
      <c r="CB4956" s="230"/>
      <c r="CC4956" s="230"/>
      <c r="CD4956" s="230"/>
      <c r="CE4956" s="230"/>
      <c r="CF4956" s="230"/>
      <c r="CG4956" s="230"/>
      <c r="CH4956" s="230"/>
      <c r="CI4956" s="230"/>
      <c r="CJ4956" s="230"/>
    </row>
    <row r="4957" spans="1:88" ht="14.25" customHeight="1">
      <c r="A4957" s="413"/>
      <c r="B4957" s="230"/>
      <c r="C4957" s="231"/>
      <c r="D4957" s="224"/>
      <c r="E4957" s="224"/>
      <c r="F4957" s="224"/>
      <c r="G4957" s="224"/>
      <c r="H4957" s="224"/>
      <c r="I4957" s="232"/>
      <c r="J4957" s="224"/>
      <c r="K4957" s="224"/>
      <c r="L4957" s="224"/>
      <c r="M4957" s="233"/>
      <c r="N4957" s="224"/>
      <c r="P4957" s="224"/>
      <c r="Q4957" s="225"/>
      <c r="R4957" s="154"/>
      <c r="S4957" s="224"/>
      <c r="T4957" s="224"/>
      <c r="U4957" s="236"/>
      <c r="V4957" s="225"/>
      <c r="W4957" s="246"/>
      <c r="X4957" s="230"/>
      <c r="Y4957" s="257"/>
      <c r="Z4957" s="249"/>
      <c r="AA4957" s="249"/>
      <c r="AB4957" s="230"/>
      <c r="AC4957" s="230"/>
      <c r="AD4957" s="230"/>
      <c r="AE4957" s="251"/>
      <c r="AF4957" s="246"/>
      <c r="AG4957" s="236"/>
      <c r="AH4957" s="253"/>
      <c r="AI4957" s="230"/>
      <c r="AJ4957" s="230"/>
      <c r="AK4957" s="230"/>
      <c r="AL4957" s="230"/>
      <c r="AM4957" s="230"/>
      <c r="AN4957" s="230"/>
      <c r="AO4957" s="230"/>
      <c r="AP4957" s="230"/>
      <c r="AQ4957" s="230"/>
      <c r="AR4957" s="249"/>
      <c r="AS4957" s="230"/>
      <c r="AT4957" s="230"/>
      <c r="AU4957" s="230"/>
      <c r="AV4957" s="230"/>
      <c r="AW4957" s="230"/>
      <c r="AX4957" s="230"/>
      <c r="AY4957" s="230"/>
      <c r="AZ4957" s="230"/>
      <c r="BA4957" s="230"/>
      <c r="BB4957" s="230"/>
      <c r="BC4957" s="230"/>
      <c r="BD4957" s="230"/>
      <c r="BE4957" s="230"/>
      <c r="BF4957" s="230"/>
      <c r="BG4957" s="230"/>
      <c r="BH4957" s="230"/>
      <c r="BI4957" s="230"/>
      <c r="BJ4957" s="230"/>
      <c r="BK4957" s="230"/>
      <c r="BL4957" s="230"/>
      <c r="BM4957" s="230"/>
      <c r="BN4957" s="230"/>
      <c r="BO4957" s="230"/>
      <c r="BP4957" s="230"/>
      <c r="BQ4957" s="230"/>
      <c r="BR4957" s="230"/>
      <c r="BS4957" s="230"/>
      <c r="BT4957" s="230"/>
      <c r="BU4957" s="230"/>
      <c r="BV4957" s="230"/>
      <c r="BW4957" s="230"/>
      <c r="BX4957" s="230"/>
      <c r="BY4957" s="230"/>
      <c r="BZ4957" s="230"/>
      <c r="CA4957" s="230"/>
      <c r="CB4957" s="230"/>
      <c r="CC4957" s="230"/>
      <c r="CD4957" s="230"/>
      <c r="CE4957" s="230"/>
      <c r="CF4957" s="230"/>
      <c r="CG4957" s="230"/>
      <c r="CH4957" s="230"/>
      <c r="CI4957" s="230"/>
      <c r="CJ4957" s="230"/>
    </row>
    <row r="4958" spans="1:88" ht="14.25" customHeight="1">
      <c r="A4958" s="413"/>
      <c r="B4958" s="230"/>
      <c r="C4958" s="231"/>
      <c r="D4958" s="224"/>
      <c r="E4958" s="224"/>
      <c r="F4958" s="224"/>
      <c r="G4958" s="224"/>
      <c r="H4958" s="224"/>
      <c r="I4958" s="232"/>
      <c r="J4958" s="224"/>
      <c r="K4958" s="224"/>
      <c r="L4958" s="224"/>
      <c r="M4958" s="233"/>
      <c r="N4958" s="224"/>
      <c r="P4958" s="224"/>
      <c r="Q4958" s="225"/>
      <c r="R4958" s="154"/>
      <c r="S4958" s="224"/>
      <c r="T4958" s="224"/>
      <c r="U4958" s="236"/>
      <c r="V4958" s="225"/>
      <c r="W4958" s="246"/>
      <c r="X4958" s="230"/>
      <c r="Y4958" s="257"/>
      <c r="Z4958" s="249"/>
      <c r="AA4958" s="249"/>
      <c r="AB4958" s="230"/>
      <c r="AC4958" s="230"/>
      <c r="AD4958" s="230"/>
      <c r="AE4958" s="251"/>
      <c r="AF4958" s="246"/>
      <c r="AG4958" s="236"/>
      <c r="AH4958" s="253"/>
      <c r="AI4958" s="230"/>
      <c r="AJ4958" s="230"/>
      <c r="AK4958" s="230"/>
      <c r="AL4958" s="230"/>
      <c r="AM4958" s="230"/>
      <c r="AN4958" s="230"/>
      <c r="AO4958" s="230"/>
      <c r="AP4958" s="230"/>
      <c r="AQ4958" s="230"/>
      <c r="AR4958" s="249"/>
      <c r="AS4958" s="230"/>
      <c r="AT4958" s="230"/>
      <c r="AU4958" s="230"/>
      <c r="AV4958" s="230"/>
      <c r="AW4958" s="230"/>
      <c r="AX4958" s="230"/>
      <c r="AY4958" s="230"/>
      <c r="AZ4958" s="230"/>
      <c r="BA4958" s="230"/>
      <c r="BB4958" s="230"/>
      <c r="BC4958" s="230"/>
      <c r="BD4958" s="230"/>
      <c r="BE4958" s="230"/>
      <c r="BF4958" s="230"/>
      <c r="BG4958" s="230"/>
      <c r="BH4958" s="230"/>
      <c r="BI4958" s="230"/>
      <c r="BJ4958" s="230"/>
      <c r="BK4958" s="230"/>
      <c r="BL4958" s="230"/>
      <c r="BM4958" s="230"/>
      <c r="BN4958" s="230"/>
      <c r="BO4958" s="230"/>
      <c r="BP4958" s="230"/>
      <c r="BQ4958" s="230"/>
      <c r="BR4958" s="230"/>
      <c r="BS4958" s="230"/>
      <c r="BT4958" s="230"/>
      <c r="BU4958" s="230"/>
      <c r="BV4958" s="230"/>
      <c r="BW4958" s="230"/>
      <c r="BX4958" s="230"/>
      <c r="BY4958" s="230"/>
      <c r="BZ4958" s="230"/>
      <c r="CA4958" s="230"/>
      <c r="CB4958" s="230"/>
      <c r="CC4958" s="230"/>
      <c r="CD4958" s="230"/>
      <c r="CE4958" s="230"/>
      <c r="CF4958" s="230"/>
      <c r="CG4958" s="230"/>
      <c r="CH4958" s="230"/>
      <c r="CI4958" s="230"/>
      <c r="CJ4958" s="230"/>
    </row>
    <row r="4959" spans="1:88" ht="14.25" customHeight="1">
      <c r="A4959" s="413"/>
      <c r="B4959" s="230"/>
      <c r="C4959" s="231"/>
      <c r="D4959" s="224"/>
      <c r="E4959" s="224"/>
      <c r="F4959" s="224"/>
      <c r="G4959" s="224"/>
      <c r="H4959" s="224"/>
      <c r="I4959" s="232"/>
      <c r="J4959" s="224"/>
      <c r="K4959" s="224"/>
      <c r="L4959" s="224"/>
      <c r="M4959" s="233"/>
      <c r="N4959" s="224"/>
      <c r="P4959" s="224"/>
      <c r="Q4959" s="225"/>
      <c r="R4959" s="154"/>
      <c r="S4959" s="224"/>
      <c r="T4959" s="224"/>
      <c r="U4959" s="236"/>
      <c r="V4959" s="225"/>
      <c r="W4959" s="246"/>
      <c r="X4959" s="230"/>
      <c r="Y4959" s="257"/>
      <c r="Z4959" s="249"/>
      <c r="AA4959" s="249"/>
      <c r="AB4959" s="230"/>
      <c r="AC4959" s="230"/>
      <c r="AD4959" s="230"/>
      <c r="AE4959" s="251"/>
      <c r="AF4959" s="246"/>
      <c r="AG4959" s="236"/>
      <c r="AH4959" s="253"/>
      <c r="AI4959" s="230"/>
      <c r="AJ4959" s="230"/>
      <c r="AK4959" s="230"/>
      <c r="AL4959" s="230"/>
      <c r="AM4959" s="230"/>
      <c r="AN4959" s="230"/>
      <c r="AO4959" s="230"/>
      <c r="AP4959" s="230"/>
      <c r="AQ4959" s="230"/>
      <c r="AR4959" s="249"/>
      <c r="AS4959" s="230"/>
      <c r="AT4959" s="230"/>
      <c r="AU4959" s="230"/>
      <c r="AV4959" s="230"/>
      <c r="AW4959" s="230"/>
      <c r="AX4959" s="230"/>
      <c r="AY4959" s="230"/>
      <c r="AZ4959" s="230"/>
      <c r="BA4959" s="230"/>
      <c r="BB4959" s="230"/>
      <c r="BC4959" s="230"/>
      <c r="BD4959" s="230"/>
      <c r="BE4959" s="230"/>
      <c r="BF4959" s="230"/>
      <c r="BG4959" s="230"/>
      <c r="BH4959" s="230"/>
      <c r="BI4959" s="230"/>
      <c r="BJ4959" s="230"/>
      <c r="BK4959" s="230"/>
      <c r="BL4959" s="230"/>
      <c r="BM4959" s="230"/>
      <c r="BN4959" s="230"/>
      <c r="BO4959" s="230"/>
      <c r="BP4959" s="230"/>
      <c r="BQ4959" s="230"/>
      <c r="BR4959" s="230"/>
      <c r="BS4959" s="230"/>
      <c r="BT4959" s="230"/>
      <c r="BU4959" s="230"/>
      <c r="BV4959" s="230"/>
      <c r="BW4959" s="230"/>
      <c r="BX4959" s="230"/>
      <c r="BY4959" s="230"/>
      <c r="BZ4959" s="230"/>
      <c r="CA4959" s="230"/>
      <c r="CB4959" s="230"/>
      <c r="CC4959" s="230"/>
      <c r="CD4959" s="230"/>
      <c r="CE4959" s="230"/>
      <c r="CF4959" s="230"/>
      <c r="CG4959" s="230"/>
      <c r="CH4959" s="230"/>
      <c r="CI4959" s="230"/>
      <c r="CJ4959" s="230"/>
    </row>
    <row r="4960" spans="1:88" ht="14.25" customHeight="1">
      <c r="A4960" s="413"/>
      <c r="B4960" s="230"/>
      <c r="C4960" s="231"/>
      <c r="D4960" s="224"/>
      <c r="E4960" s="224"/>
      <c r="F4960" s="224"/>
      <c r="G4960" s="224"/>
      <c r="H4960" s="224"/>
      <c r="I4960" s="232"/>
      <c r="J4960" s="224"/>
      <c r="K4960" s="224"/>
      <c r="L4960" s="224"/>
      <c r="M4960" s="233"/>
      <c r="N4960" s="224"/>
      <c r="P4960" s="224"/>
      <c r="Q4960" s="225"/>
      <c r="R4960" s="154"/>
      <c r="S4960" s="224"/>
      <c r="T4960" s="224"/>
      <c r="U4960" s="236"/>
    </row>
    <row r="4961" spans="1:21" ht="14.25" customHeight="1">
      <c r="A4961" s="413"/>
      <c r="B4961" s="230"/>
      <c r="C4961" s="231"/>
      <c r="D4961" s="224"/>
      <c r="E4961" s="224"/>
      <c r="F4961" s="224"/>
      <c r="G4961" s="224"/>
      <c r="H4961" s="224"/>
      <c r="I4961" s="232"/>
      <c r="J4961" s="224"/>
      <c r="K4961" s="224"/>
      <c r="L4961" s="224"/>
      <c r="M4961" s="233"/>
      <c r="N4961" s="224"/>
      <c r="P4961" s="224"/>
      <c r="Q4961" s="225"/>
      <c r="R4961" s="154"/>
      <c r="S4961" s="224"/>
      <c r="T4961" s="224"/>
      <c r="U4961" s="236"/>
    </row>
    <row r="4962" spans="1:21" ht="14.25" customHeight="1">
      <c r="A4962" s="413"/>
      <c r="B4962" s="230"/>
      <c r="C4962" s="231"/>
      <c r="D4962" s="224"/>
      <c r="E4962" s="224"/>
      <c r="F4962" s="224"/>
      <c r="G4962" s="224"/>
      <c r="H4962" s="224"/>
      <c r="I4962" s="232"/>
      <c r="J4962" s="224"/>
      <c r="K4962" s="224"/>
      <c r="L4962" s="224"/>
      <c r="M4962" s="233"/>
      <c r="N4962" s="224"/>
      <c r="P4962" s="224"/>
      <c r="Q4962" s="225"/>
      <c r="R4962" s="154"/>
      <c r="S4962" s="224"/>
      <c r="T4962" s="224"/>
      <c r="U4962" s="236"/>
    </row>
    <row r="4963" spans="1:21" ht="14.25" customHeight="1">
      <c r="A4963" s="413"/>
      <c r="B4963" s="230"/>
      <c r="C4963" s="231"/>
      <c r="D4963" s="224"/>
      <c r="E4963" s="224"/>
      <c r="F4963" s="224"/>
      <c r="G4963" s="224"/>
      <c r="H4963" s="224"/>
      <c r="I4963" s="232"/>
      <c r="J4963" s="224"/>
      <c r="K4963" s="224"/>
      <c r="L4963" s="224"/>
      <c r="M4963" s="233"/>
      <c r="N4963" s="224"/>
      <c r="P4963" s="224"/>
      <c r="Q4963" s="225"/>
      <c r="R4963" s="154"/>
      <c r="S4963" s="224"/>
      <c r="T4963" s="224"/>
      <c r="U4963" s="236"/>
    </row>
    <row r="4964" spans="1:21" ht="14.25" customHeight="1">
      <c r="A4964" s="413"/>
      <c r="B4964" s="230"/>
      <c r="C4964" s="231"/>
      <c r="D4964" s="224"/>
      <c r="E4964" s="224"/>
      <c r="F4964" s="224"/>
      <c r="G4964" s="224"/>
      <c r="H4964" s="224"/>
      <c r="I4964" s="232"/>
      <c r="J4964" s="224"/>
      <c r="K4964" s="224"/>
      <c r="L4964" s="224"/>
      <c r="M4964" s="233"/>
      <c r="N4964" s="224"/>
      <c r="P4964" s="224"/>
      <c r="Q4964" s="225"/>
      <c r="R4964" s="154"/>
      <c r="S4964" s="224"/>
      <c r="T4964" s="224"/>
      <c r="U4964" s="236"/>
    </row>
    <row r="4965" spans="1:21" ht="14.25" customHeight="1">
      <c r="A4965" s="413"/>
      <c r="B4965" s="230"/>
      <c r="C4965" s="231"/>
      <c r="D4965" s="224"/>
      <c r="E4965" s="224"/>
      <c r="F4965" s="224"/>
      <c r="G4965" s="224"/>
      <c r="H4965" s="224"/>
      <c r="I4965" s="232"/>
      <c r="J4965" s="224"/>
      <c r="K4965" s="224"/>
      <c r="L4965" s="224"/>
      <c r="M4965" s="233"/>
      <c r="N4965" s="224"/>
      <c r="P4965" s="224"/>
      <c r="Q4965" s="225"/>
      <c r="R4965" s="154"/>
      <c r="S4965" s="224"/>
      <c r="T4965" s="224"/>
      <c r="U4965" s="236"/>
    </row>
    <row r="4966" spans="1:21" ht="14.25" customHeight="1">
      <c r="A4966" s="413"/>
      <c r="B4966" s="230"/>
      <c r="C4966" s="231"/>
      <c r="D4966" s="224"/>
      <c r="E4966" s="224"/>
      <c r="F4966" s="224"/>
      <c r="G4966" s="224"/>
      <c r="H4966" s="224"/>
      <c r="I4966" s="232"/>
      <c r="J4966" s="224"/>
      <c r="K4966" s="224"/>
      <c r="L4966" s="224"/>
      <c r="M4966" s="233"/>
      <c r="N4966" s="224"/>
      <c r="P4966" s="224"/>
      <c r="Q4966" s="225"/>
      <c r="R4966" s="154"/>
      <c r="S4966" s="224"/>
      <c r="T4966" s="224"/>
      <c r="U4966" s="236"/>
    </row>
    <row r="4967" spans="1:21" ht="14.25" customHeight="1">
      <c r="A4967" s="413"/>
      <c r="B4967" s="230"/>
      <c r="C4967" s="231"/>
      <c r="D4967" s="224"/>
      <c r="E4967" s="224"/>
      <c r="F4967" s="224"/>
      <c r="G4967" s="224"/>
      <c r="H4967" s="224"/>
      <c r="I4967" s="232"/>
      <c r="J4967" s="224"/>
      <c r="K4967" s="224"/>
      <c r="L4967" s="224"/>
      <c r="M4967" s="233"/>
      <c r="N4967" s="224"/>
      <c r="P4967" s="224"/>
      <c r="Q4967" s="225"/>
      <c r="R4967" s="154"/>
      <c r="S4967" s="224"/>
      <c r="T4967" s="224"/>
      <c r="U4967" s="236"/>
    </row>
    <row r="4968" spans="1:21" ht="14.25" customHeight="1">
      <c r="A4968" s="413"/>
      <c r="B4968" s="230"/>
      <c r="C4968" s="231"/>
      <c r="D4968" s="224"/>
      <c r="E4968" s="224"/>
      <c r="F4968" s="224"/>
      <c r="G4968" s="224"/>
      <c r="H4968" s="224"/>
      <c r="I4968" s="232"/>
      <c r="J4968" s="224"/>
      <c r="K4968" s="224"/>
      <c r="L4968" s="224"/>
      <c r="M4968" s="233"/>
      <c r="N4968" s="224"/>
      <c r="P4968" s="224"/>
      <c r="Q4968" s="225"/>
      <c r="R4968" s="154"/>
      <c r="S4968" s="224"/>
      <c r="T4968" s="224"/>
      <c r="U4968" s="236"/>
    </row>
    <row r="4969" spans="1:21" ht="14.25" customHeight="1">
      <c r="A4969" s="413"/>
      <c r="B4969" s="230"/>
      <c r="C4969" s="231"/>
      <c r="D4969" s="224"/>
      <c r="E4969" s="224"/>
      <c r="F4969" s="224"/>
      <c r="G4969" s="224"/>
      <c r="H4969" s="224"/>
      <c r="I4969" s="232"/>
      <c r="J4969" s="224"/>
      <c r="K4969" s="224"/>
      <c r="L4969" s="224"/>
      <c r="M4969" s="233"/>
      <c r="N4969" s="224"/>
      <c r="P4969" s="224"/>
      <c r="Q4969" s="225"/>
      <c r="R4969" s="154"/>
      <c r="S4969" s="224"/>
      <c r="T4969" s="224"/>
      <c r="U4969" s="236"/>
    </row>
    <row r="4970" spans="1:21" ht="14.25" customHeight="1">
      <c r="A4970" s="413"/>
      <c r="B4970" s="230"/>
      <c r="C4970" s="231"/>
      <c r="D4970" s="224"/>
      <c r="E4970" s="224"/>
      <c r="F4970" s="224"/>
      <c r="G4970" s="224"/>
      <c r="H4970" s="224"/>
      <c r="I4970" s="232"/>
      <c r="J4970" s="224"/>
      <c r="K4970" s="224"/>
      <c r="L4970" s="224"/>
      <c r="M4970" s="233"/>
      <c r="N4970" s="224"/>
      <c r="P4970" s="224"/>
      <c r="Q4970" s="225"/>
      <c r="R4970" s="154"/>
      <c r="S4970" s="224"/>
      <c r="T4970" s="224"/>
      <c r="U4970" s="236"/>
    </row>
    <row r="4971" spans="1:21" ht="14.25" customHeight="1">
      <c r="A4971" s="413"/>
      <c r="B4971" s="230"/>
      <c r="C4971" s="231"/>
      <c r="D4971" s="224"/>
      <c r="E4971" s="224"/>
      <c r="F4971" s="224"/>
      <c r="G4971" s="224"/>
      <c r="H4971" s="224"/>
      <c r="I4971" s="232"/>
      <c r="J4971" s="224"/>
      <c r="K4971" s="224"/>
      <c r="L4971" s="224"/>
      <c r="M4971" s="233"/>
      <c r="N4971" s="224"/>
      <c r="P4971" s="224"/>
      <c r="Q4971" s="225"/>
      <c r="R4971" s="154"/>
      <c r="S4971" s="224"/>
      <c r="T4971" s="224"/>
      <c r="U4971" s="236"/>
    </row>
    <row r="4972" spans="1:21" ht="14.25" customHeight="1">
      <c r="A4972" s="413"/>
      <c r="B4972" s="230"/>
      <c r="C4972" s="231"/>
      <c r="D4972" s="224"/>
      <c r="E4972" s="224"/>
      <c r="F4972" s="224"/>
      <c r="G4972" s="224"/>
      <c r="H4972" s="224"/>
      <c r="I4972" s="232"/>
      <c r="J4972" s="224"/>
      <c r="K4972" s="224"/>
      <c r="L4972" s="224"/>
      <c r="M4972" s="233"/>
      <c r="N4972" s="224"/>
      <c r="P4972" s="224"/>
      <c r="Q4972" s="225"/>
      <c r="R4972" s="154"/>
      <c r="S4972" s="224"/>
      <c r="T4972" s="224"/>
      <c r="U4972" s="236"/>
    </row>
    <row r="4973" spans="1:21" ht="14.25" customHeight="1">
      <c r="A4973" s="413"/>
      <c r="B4973" s="230"/>
      <c r="C4973" s="231"/>
      <c r="D4973" s="224"/>
      <c r="E4973" s="224"/>
      <c r="F4973" s="224"/>
      <c r="G4973" s="224"/>
      <c r="H4973" s="224"/>
      <c r="I4973" s="232"/>
      <c r="J4973" s="224"/>
      <c r="K4973" s="224"/>
      <c r="L4973" s="224"/>
      <c r="M4973" s="233"/>
      <c r="N4973" s="224"/>
      <c r="P4973" s="224"/>
      <c r="Q4973" s="225"/>
      <c r="R4973" s="154"/>
      <c r="S4973" s="224"/>
      <c r="T4973" s="224"/>
      <c r="U4973" s="236"/>
    </row>
    <row r="4974" spans="1:21" ht="14.25" customHeight="1">
      <c r="A4974" s="413"/>
      <c r="B4974" s="230"/>
      <c r="C4974" s="231"/>
      <c r="D4974" s="224"/>
      <c r="E4974" s="224"/>
      <c r="F4974" s="224"/>
      <c r="G4974" s="224"/>
      <c r="H4974" s="224"/>
      <c r="I4974" s="232"/>
      <c r="J4974" s="224"/>
      <c r="K4974" s="224"/>
      <c r="L4974" s="224"/>
      <c r="M4974" s="233"/>
      <c r="N4974" s="224"/>
      <c r="P4974" s="224"/>
      <c r="Q4974" s="225"/>
      <c r="R4974" s="154"/>
      <c r="S4974" s="224"/>
      <c r="T4974" s="224"/>
      <c r="U4974" s="236"/>
    </row>
    <row r="4975" spans="1:21" ht="14.25" customHeight="1">
      <c r="A4975" s="413"/>
      <c r="B4975" s="230"/>
      <c r="C4975" s="231"/>
      <c r="D4975" s="224"/>
      <c r="E4975" s="224"/>
      <c r="F4975" s="224"/>
      <c r="G4975" s="224"/>
      <c r="H4975" s="224"/>
      <c r="I4975" s="232"/>
      <c r="J4975" s="224"/>
      <c r="K4975" s="224"/>
      <c r="L4975" s="224"/>
      <c r="M4975" s="233"/>
      <c r="N4975" s="224"/>
      <c r="P4975" s="224"/>
      <c r="Q4975" s="225"/>
      <c r="R4975" s="154"/>
      <c r="S4975" s="224"/>
      <c r="T4975" s="224"/>
      <c r="U4975" s="236"/>
    </row>
    <row r="4976" spans="1:21" ht="14.25" customHeight="1">
      <c r="A4976" s="413"/>
      <c r="B4976" s="230"/>
      <c r="C4976" s="231"/>
      <c r="D4976" s="224"/>
      <c r="E4976" s="224"/>
      <c r="F4976" s="224"/>
      <c r="G4976" s="224"/>
      <c r="H4976" s="224"/>
      <c r="I4976" s="232"/>
      <c r="J4976" s="224"/>
      <c r="K4976" s="224"/>
      <c r="L4976" s="224"/>
      <c r="M4976" s="233"/>
      <c r="N4976" s="224"/>
      <c r="P4976" s="224"/>
      <c r="Q4976" s="225"/>
      <c r="R4976" s="154"/>
      <c r="S4976" s="224"/>
      <c r="T4976" s="224"/>
      <c r="U4976" s="236"/>
    </row>
    <row r="4977" spans="1:21" ht="14.25" customHeight="1">
      <c r="A4977" s="413"/>
      <c r="B4977" s="230"/>
      <c r="C4977" s="231"/>
      <c r="D4977" s="224"/>
      <c r="E4977" s="224"/>
      <c r="F4977" s="224"/>
      <c r="G4977" s="224"/>
      <c r="H4977" s="224"/>
      <c r="I4977" s="232"/>
      <c r="J4977" s="224"/>
      <c r="K4977" s="224"/>
      <c r="L4977" s="224"/>
      <c r="M4977" s="233"/>
      <c r="N4977" s="224"/>
      <c r="P4977" s="224"/>
      <c r="Q4977" s="225"/>
      <c r="R4977" s="154"/>
      <c r="S4977" s="224"/>
      <c r="T4977" s="224"/>
      <c r="U4977" s="236"/>
    </row>
    <row r="4978" spans="1:21" ht="14.25" customHeight="1">
      <c r="A4978" s="413"/>
      <c r="B4978" s="230"/>
      <c r="C4978" s="231"/>
      <c r="D4978" s="224"/>
      <c r="E4978" s="224"/>
      <c r="F4978" s="224"/>
      <c r="G4978" s="224"/>
      <c r="H4978" s="224"/>
      <c r="I4978" s="232"/>
      <c r="J4978" s="224"/>
      <c r="K4978" s="224"/>
      <c r="L4978" s="224"/>
      <c r="M4978" s="233"/>
      <c r="N4978" s="224"/>
      <c r="P4978" s="224"/>
      <c r="Q4978" s="225"/>
      <c r="R4978" s="154"/>
      <c r="S4978" s="224"/>
      <c r="T4978" s="224"/>
      <c r="U4978" s="236"/>
    </row>
    <row r="4979" spans="1:21" ht="14.25" customHeight="1">
      <c r="A4979" s="413"/>
      <c r="B4979" s="230"/>
      <c r="C4979" s="231"/>
      <c r="D4979" s="224"/>
      <c r="E4979" s="224"/>
      <c r="F4979" s="224"/>
      <c r="G4979" s="224"/>
      <c r="H4979" s="224"/>
      <c r="I4979" s="232"/>
      <c r="J4979" s="224"/>
      <c r="K4979" s="224"/>
      <c r="L4979" s="224"/>
      <c r="M4979" s="233"/>
      <c r="N4979" s="224"/>
      <c r="P4979" s="224"/>
      <c r="Q4979" s="225"/>
      <c r="R4979" s="154"/>
      <c r="S4979" s="224"/>
      <c r="T4979" s="224"/>
      <c r="U4979" s="236"/>
    </row>
    <row r="4980" spans="1:21" ht="14.25" customHeight="1">
      <c r="A4980" s="413"/>
      <c r="B4980" s="230"/>
      <c r="C4980" s="231"/>
      <c r="D4980" s="224"/>
      <c r="E4980" s="224"/>
      <c r="F4980" s="224"/>
      <c r="G4980" s="224"/>
      <c r="H4980" s="224"/>
      <c r="I4980" s="232"/>
      <c r="J4980" s="224"/>
      <c r="K4980" s="224"/>
      <c r="L4980" s="224"/>
      <c r="M4980" s="233"/>
      <c r="N4980" s="224"/>
      <c r="P4980" s="224"/>
      <c r="Q4980" s="225"/>
      <c r="R4980" s="154"/>
      <c r="S4980" s="224"/>
      <c r="T4980" s="224"/>
      <c r="U4980" s="236"/>
    </row>
    <row r="4981" spans="1:21" ht="14.25" customHeight="1">
      <c r="A4981" s="413"/>
      <c r="B4981" s="230"/>
      <c r="C4981" s="231"/>
      <c r="D4981" s="224"/>
      <c r="E4981" s="224"/>
      <c r="F4981" s="224"/>
      <c r="G4981" s="224"/>
      <c r="H4981" s="224"/>
      <c r="I4981" s="232"/>
      <c r="J4981" s="224"/>
      <c r="K4981" s="224"/>
      <c r="L4981" s="224"/>
      <c r="M4981" s="233"/>
      <c r="N4981" s="224"/>
      <c r="P4981" s="224"/>
      <c r="Q4981" s="225"/>
      <c r="R4981" s="154"/>
      <c r="S4981" s="224"/>
      <c r="T4981" s="224"/>
      <c r="U4981" s="236"/>
    </row>
    <row r="4982" spans="1:21" ht="14.25" customHeight="1">
      <c r="A4982" s="413"/>
      <c r="B4982" s="230"/>
      <c r="C4982" s="231"/>
      <c r="D4982" s="224"/>
      <c r="E4982" s="224"/>
      <c r="F4982" s="224"/>
      <c r="G4982" s="224"/>
      <c r="H4982" s="224"/>
      <c r="I4982" s="232"/>
      <c r="J4982" s="224"/>
      <c r="K4982" s="224"/>
      <c r="L4982" s="224"/>
      <c r="M4982" s="233"/>
      <c r="N4982" s="224"/>
      <c r="P4982" s="224"/>
      <c r="Q4982" s="225"/>
      <c r="R4982" s="154"/>
      <c r="S4982" s="224"/>
      <c r="T4982" s="224"/>
      <c r="U4982" s="236"/>
    </row>
    <row r="4983" spans="1:21" ht="14.25" customHeight="1">
      <c r="A4983" s="413"/>
      <c r="B4983" s="230"/>
      <c r="C4983" s="231"/>
      <c r="D4983" s="224"/>
      <c r="E4983" s="224"/>
      <c r="F4983" s="224"/>
      <c r="G4983" s="224"/>
      <c r="H4983" s="224"/>
      <c r="I4983" s="232"/>
      <c r="J4983" s="224"/>
      <c r="K4983" s="224"/>
      <c r="L4983" s="224"/>
      <c r="M4983" s="233"/>
      <c r="N4983" s="224"/>
      <c r="P4983" s="224"/>
      <c r="Q4983" s="225"/>
      <c r="R4983" s="154"/>
      <c r="S4983" s="224"/>
      <c r="T4983" s="224"/>
      <c r="U4983" s="236"/>
    </row>
    <row r="4984" spans="1:21" ht="14.25" customHeight="1">
      <c r="A4984" s="413"/>
      <c r="B4984" s="230"/>
      <c r="C4984" s="231"/>
      <c r="D4984" s="224"/>
      <c r="E4984" s="224"/>
      <c r="F4984" s="224"/>
      <c r="G4984" s="224"/>
      <c r="H4984" s="224"/>
      <c r="I4984" s="232"/>
      <c r="J4984" s="224"/>
      <c r="K4984" s="224"/>
      <c r="L4984" s="224"/>
      <c r="M4984" s="233"/>
      <c r="N4984" s="224"/>
      <c r="P4984" s="224"/>
      <c r="Q4984" s="225"/>
      <c r="R4984" s="154"/>
      <c r="S4984" s="224"/>
      <c r="T4984" s="224"/>
      <c r="U4984" s="236"/>
    </row>
    <row r="4985" spans="1:21" ht="14.25" customHeight="1">
      <c r="A4985" s="413"/>
      <c r="B4985" s="230"/>
      <c r="C4985" s="231"/>
      <c r="D4985" s="224"/>
      <c r="E4985" s="224"/>
      <c r="F4985" s="224"/>
      <c r="G4985" s="224"/>
      <c r="H4985" s="224"/>
      <c r="I4985" s="232"/>
      <c r="J4985" s="224"/>
      <c r="K4985" s="224"/>
      <c r="L4985" s="224"/>
      <c r="M4985" s="233"/>
      <c r="N4985" s="224"/>
      <c r="P4985" s="224"/>
      <c r="Q4985" s="225"/>
      <c r="R4985" s="154"/>
      <c r="S4985" s="224"/>
      <c r="T4985" s="224"/>
      <c r="U4985" s="236"/>
    </row>
    <row r="4986" spans="1:21" ht="14.25" customHeight="1">
      <c r="A4986" s="413"/>
      <c r="B4986" s="230"/>
      <c r="C4986" s="231"/>
      <c r="D4986" s="224"/>
      <c r="E4986" s="224"/>
      <c r="F4986" s="224"/>
      <c r="G4986" s="224"/>
      <c r="H4986" s="224"/>
      <c r="I4986" s="232"/>
      <c r="J4986" s="224"/>
      <c r="K4986" s="224"/>
      <c r="L4986" s="224"/>
      <c r="M4986" s="233"/>
      <c r="N4986" s="224"/>
      <c r="P4986" s="224"/>
      <c r="Q4986" s="225"/>
      <c r="R4986" s="154"/>
      <c r="S4986" s="224"/>
      <c r="T4986" s="224"/>
      <c r="U4986" s="236"/>
    </row>
    <row r="4987" spans="1:21" ht="14.25" customHeight="1">
      <c r="A4987" s="413"/>
      <c r="B4987" s="230"/>
      <c r="C4987" s="231"/>
      <c r="D4987" s="224"/>
      <c r="E4987" s="224"/>
      <c r="F4987" s="224"/>
      <c r="G4987" s="224"/>
      <c r="H4987" s="224"/>
      <c r="I4987" s="232"/>
      <c r="J4987" s="224"/>
      <c r="K4987" s="224"/>
      <c r="L4987" s="224"/>
      <c r="M4987" s="233"/>
      <c r="N4987" s="224"/>
      <c r="P4987" s="224"/>
      <c r="Q4987" s="225"/>
      <c r="R4987" s="154"/>
      <c r="S4987" s="224"/>
      <c r="T4987" s="224"/>
      <c r="U4987" s="236"/>
    </row>
    <row r="4988" spans="1:21" ht="14.25" customHeight="1">
      <c r="A4988" s="413"/>
      <c r="B4988" s="230"/>
      <c r="C4988" s="231"/>
      <c r="D4988" s="224"/>
      <c r="E4988" s="224"/>
      <c r="F4988" s="224"/>
      <c r="G4988" s="224"/>
      <c r="H4988" s="224"/>
      <c r="I4988" s="232"/>
      <c r="J4988" s="224"/>
      <c r="K4988" s="224"/>
      <c r="L4988" s="224"/>
      <c r="M4988" s="233"/>
      <c r="N4988" s="224"/>
      <c r="P4988" s="224"/>
      <c r="Q4988" s="225"/>
      <c r="R4988" s="154"/>
      <c r="S4988" s="224"/>
      <c r="T4988" s="224"/>
      <c r="U4988" s="236"/>
    </row>
    <row r="4989" spans="1:21" ht="14.25" customHeight="1">
      <c r="A4989" s="413"/>
      <c r="B4989" s="230"/>
      <c r="C4989" s="231"/>
      <c r="D4989" s="224"/>
      <c r="E4989" s="224"/>
      <c r="F4989" s="224"/>
      <c r="G4989" s="224"/>
      <c r="H4989" s="224"/>
      <c r="I4989" s="232"/>
      <c r="J4989" s="224"/>
      <c r="K4989" s="224"/>
      <c r="L4989" s="224"/>
      <c r="M4989" s="233"/>
      <c r="N4989" s="224"/>
      <c r="P4989" s="224"/>
      <c r="Q4989" s="225"/>
      <c r="R4989" s="154"/>
      <c r="S4989" s="224"/>
      <c r="T4989" s="224"/>
      <c r="U4989" s="236"/>
    </row>
    <row r="4990" spans="1:21" ht="14.25" customHeight="1">
      <c r="A4990" s="413"/>
      <c r="B4990" s="230"/>
      <c r="C4990" s="231"/>
      <c r="D4990" s="224"/>
      <c r="E4990" s="224"/>
      <c r="F4990" s="224"/>
      <c r="G4990" s="224"/>
      <c r="H4990" s="224"/>
      <c r="I4990" s="232"/>
      <c r="J4990" s="224"/>
      <c r="K4990" s="224"/>
      <c r="L4990" s="224"/>
      <c r="M4990" s="233"/>
      <c r="N4990" s="224"/>
      <c r="P4990" s="224"/>
      <c r="Q4990" s="225"/>
      <c r="R4990" s="154"/>
      <c r="S4990" s="224"/>
      <c r="T4990" s="224"/>
      <c r="U4990" s="236"/>
    </row>
    <row r="4991" spans="1:21" ht="14.25" customHeight="1">
      <c r="A4991" s="413"/>
      <c r="B4991" s="230"/>
      <c r="C4991" s="231"/>
      <c r="D4991" s="224"/>
      <c r="E4991" s="224"/>
      <c r="F4991" s="224"/>
      <c r="G4991" s="224"/>
      <c r="H4991" s="224"/>
      <c r="I4991" s="232"/>
      <c r="J4991" s="224"/>
      <c r="K4991" s="224"/>
      <c r="L4991" s="224"/>
      <c r="M4991" s="233"/>
      <c r="N4991" s="224"/>
      <c r="P4991" s="224"/>
      <c r="Q4991" s="225"/>
      <c r="R4991" s="154"/>
      <c r="S4991" s="224"/>
      <c r="T4991" s="224"/>
      <c r="U4991" s="236"/>
    </row>
    <row r="4992" spans="1:21" ht="14.25" customHeight="1">
      <c r="A4992" s="413"/>
      <c r="B4992" s="230"/>
      <c r="C4992" s="231"/>
      <c r="D4992" s="224"/>
      <c r="E4992" s="224"/>
      <c r="F4992" s="224"/>
      <c r="G4992" s="224"/>
      <c r="H4992" s="224"/>
      <c r="I4992" s="232"/>
      <c r="J4992" s="224"/>
      <c r="K4992" s="224"/>
      <c r="L4992" s="224"/>
      <c r="M4992" s="233"/>
      <c r="N4992" s="224"/>
      <c r="P4992" s="224"/>
      <c r="Q4992" s="225"/>
      <c r="R4992" s="154"/>
      <c r="S4992" s="224"/>
      <c r="T4992" s="224"/>
      <c r="U4992" s="236"/>
    </row>
    <row r="4993" spans="1:21" ht="14.25" customHeight="1">
      <c r="A4993" s="413"/>
      <c r="B4993" s="230"/>
      <c r="C4993" s="231"/>
      <c r="D4993" s="224"/>
      <c r="E4993" s="224"/>
      <c r="F4993" s="224"/>
      <c r="G4993" s="224"/>
      <c r="H4993" s="224"/>
      <c r="I4993" s="232"/>
      <c r="J4993" s="224"/>
      <c r="K4993" s="224"/>
      <c r="L4993" s="224"/>
      <c r="M4993" s="233"/>
      <c r="N4993" s="224"/>
      <c r="P4993" s="224"/>
      <c r="Q4993" s="225"/>
      <c r="R4993" s="154"/>
      <c r="S4993" s="224"/>
      <c r="T4993" s="224"/>
      <c r="U4993" s="236"/>
    </row>
    <row r="4994" spans="1:21" ht="14.25" customHeight="1">
      <c r="A4994" s="413"/>
      <c r="B4994" s="230"/>
      <c r="C4994" s="231"/>
      <c r="D4994" s="224"/>
      <c r="E4994" s="224"/>
      <c r="F4994" s="224"/>
      <c r="G4994" s="224"/>
      <c r="H4994" s="224"/>
      <c r="I4994" s="232"/>
      <c r="J4994" s="224"/>
      <c r="K4994" s="224"/>
      <c r="L4994" s="224"/>
      <c r="M4994" s="233"/>
      <c r="N4994" s="224"/>
      <c r="P4994" s="224"/>
      <c r="Q4994" s="225"/>
      <c r="R4994" s="154"/>
      <c r="S4994" s="224"/>
      <c r="T4994" s="224"/>
      <c r="U4994" s="236"/>
    </row>
    <row r="4995" spans="1:21" ht="14.25" customHeight="1">
      <c r="A4995" s="413"/>
      <c r="B4995" s="230"/>
      <c r="C4995" s="231"/>
      <c r="D4995" s="224"/>
      <c r="E4995" s="224"/>
      <c r="F4995" s="224"/>
      <c r="G4995" s="224"/>
      <c r="H4995" s="224"/>
      <c r="I4995" s="232"/>
      <c r="J4995" s="224"/>
      <c r="K4995" s="224"/>
      <c r="L4995" s="224"/>
      <c r="M4995" s="233"/>
      <c r="N4995" s="224"/>
      <c r="P4995" s="224"/>
      <c r="Q4995" s="225"/>
      <c r="R4995" s="154"/>
      <c r="S4995" s="224"/>
      <c r="T4995" s="224"/>
      <c r="U4995" s="236"/>
    </row>
    <row r="4996" spans="1:21" ht="14.25" customHeight="1">
      <c r="A4996" s="413"/>
      <c r="B4996" s="230"/>
      <c r="C4996" s="231"/>
      <c r="D4996" s="224"/>
      <c r="E4996" s="224"/>
      <c r="F4996" s="224"/>
      <c r="G4996" s="224"/>
      <c r="H4996" s="224"/>
      <c r="I4996" s="232"/>
      <c r="J4996" s="224"/>
      <c r="K4996" s="224"/>
      <c r="L4996" s="224"/>
      <c r="M4996" s="233"/>
      <c r="N4996" s="224"/>
      <c r="P4996" s="224"/>
      <c r="Q4996" s="225"/>
      <c r="R4996" s="154"/>
      <c r="S4996" s="224"/>
      <c r="T4996" s="224"/>
      <c r="U4996" s="236"/>
    </row>
    <row r="4997" spans="1:21" ht="14.25" customHeight="1">
      <c r="A4997" s="413"/>
      <c r="B4997" s="230"/>
      <c r="C4997" s="231"/>
      <c r="D4997" s="224"/>
      <c r="E4997" s="224"/>
      <c r="F4997" s="224"/>
      <c r="G4997" s="224"/>
      <c r="H4997" s="224"/>
      <c r="I4997" s="232"/>
      <c r="J4997" s="224"/>
      <c r="K4997" s="224"/>
      <c r="L4997" s="224"/>
      <c r="M4997" s="233"/>
      <c r="N4997" s="224"/>
      <c r="P4997" s="224"/>
      <c r="Q4997" s="225"/>
      <c r="R4997" s="154"/>
      <c r="S4997" s="224"/>
      <c r="T4997" s="224"/>
      <c r="U4997" s="236"/>
    </row>
    <row r="4998" spans="1:21" ht="14.25" customHeight="1">
      <c r="A4998" s="413"/>
      <c r="B4998" s="230"/>
      <c r="C4998" s="231"/>
      <c r="D4998" s="224"/>
      <c r="E4998" s="224"/>
      <c r="F4998" s="224"/>
      <c r="G4998" s="224"/>
      <c r="H4998" s="224"/>
      <c r="I4998" s="232"/>
      <c r="J4998" s="224"/>
      <c r="K4998" s="224"/>
      <c r="L4998" s="224"/>
      <c r="M4998" s="233"/>
      <c r="N4998" s="224"/>
      <c r="P4998" s="224"/>
      <c r="Q4998" s="225"/>
      <c r="R4998" s="154"/>
      <c r="S4998" s="224"/>
      <c r="T4998" s="224"/>
      <c r="U4998" s="236"/>
    </row>
    <row r="4999" spans="1:21" ht="14.25" customHeight="1">
      <c r="A4999" s="413"/>
      <c r="B4999" s="230"/>
      <c r="C4999" s="231"/>
      <c r="D4999" s="224"/>
      <c r="E4999" s="224"/>
      <c r="F4999" s="224"/>
      <c r="G4999" s="224"/>
      <c r="H4999" s="224"/>
      <c r="I4999" s="232"/>
      <c r="J4999" s="224"/>
      <c r="K4999" s="224"/>
      <c r="L4999" s="224"/>
      <c r="M4999" s="233"/>
      <c r="N4999" s="224"/>
      <c r="P4999" s="224"/>
      <c r="Q4999" s="225"/>
      <c r="R4999" s="154"/>
      <c r="S4999" s="224"/>
      <c r="T4999" s="224"/>
      <c r="U4999" s="236"/>
    </row>
    <row r="5000" spans="1:21" ht="14.25" customHeight="1">
      <c r="A5000" s="413"/>
      <c r="B5000" s="230"/>
      <c r="C5000" s="231"/>
      <c r="D5000" s="224"/>
      <c r="E5000" s="224"/>
      <c r="F5000" s="224"/>
      <c r="G5000" s="224"/>
      <c r="H5000" s="224"/>
      <c r="I5000" s="232"/>
      <c r="J5000" s="224"/>
      <c r="K5000" s="224"/>
      <c r="L5000" s="224"/>
      <c r="M5000" s="233"/>
      <c r="N5000" s="224"/>
      <c r="P5000" s="224"/>
      <c r="Q5000" s="225"/>
      <c r="R5000" s="154"/>
      <c r="S5000" s="224"/>
      <c r="T5000" s="224"/>
      <c r="U5000" s="236"/>
    </row>
    <row r="5001" spans="1:21" ht="14.25" customHeight="1">
      <c r="A5001" s="413"/>
      <c r="B5001" s="230"/>
      <c r="C5001" s="231"/>
      <c r="D5001" s="224"/>
      <c r="E5001" s="224"/>
      <c r="F5001" s="224"/>
      <c r="G5001" s="224"/>
      <c r="H5001" s="224"/>
      <c r="I5001" s="232"/>
      <c r="J5001" s="224"/>
      <c r="K5001" s="224"/>
      <c r="L5001" s="224"/>
      <c r="M5001" s="233"/>
      <c r="N5001" s="224"/>
      <c r="P5001" s="224"/>
      <c r="Q5001" s="225"/>
      <c r="R5001" s="154"/>
      <c r="S5001" s="224"/>
      <c r="T5001" s="224"/>
      <c r="U5001" s="236"/>
    </row>
    <row r="5002" spans="1:21" ht="14.25" customHeight="1">
      <c r="A5002" s="413"/>
      <c r="B5002" s="230"/>
      <c r="C5002" s="231"/>
      <c r="D5002" s="224"/>
      <c r="E5002" s="224"/>
      <c r="F5002" s="224"/>
      <c r="G5002" s="224"/>
      <c r="H5002" s="224"/>
      <c r="I5002" s="232"/>
      <c r="J5002" s="224"/>
      <c r="K5002" s="224"/>
      <c r="L5002" s="224"/>
      <c r="M5002" s="233"/>
      <c r="N5002" s="224"/>
      <c r="P5002" s="224"/>
      <c r="Q5002" s="225"/>
      <c r="R5002" s="154"/>
      <c r="S5002" s="224"/>
      <c r="T5002" s="224"/>
      <c r="U5002" s="236"/>
    </row>
    <row r="5003" spans="1:21" ht="14.25" customHeight="1">
      <c r="A5003" s="413"/>
      <c r="B5003" s="230"/>
      <c r="C5003" s="231"/>
      <c r="D5003" s="224"/>
      <c r="E5003" s="224"/>
      <c r="F5003" s="224"/>
      <c r="G5003" s="224"/>
      <c r="H5003" s="224"/>
      <c r="I5003" s="232"/>
      <c r="J5003" s="224"/>
      <c r="K5003" s="224"/>
      <c r="L5003" s="224"/>
      <c r="M5003" s="233"/>
      <c r="N5003" s="224"/>
      <c r="P5003" s="224"/>
      <c r="Q5003" s="225"/>
      <c r="R5003" s="154"/>
      <c r="S5003" s="224"/>
      <c r="T5003" s="224"/>
      <c r="U5003" s="236"/>
    </row>
    <row r="5004" spans="1:21" ht="14.25" customHeight="1">
      <c r="A5004" s="413"/>
      <c r="B5004" s="230"/>
      <c r="C5004" s="231"/>
      <c r="D5004" s="224"/>
      <c r="E5004" s="224"/>
      <c r="F5004" s="224"/>
      <c r="G5004" s="224"/>
      <c r="H5004" s="224"/>
      <c r="I5004" s="232"/>
      <c r="J5004" s="224"/>
      <c r="K5004" s="224"/>
      <c r="L5004" s="224"/>
      <c r="M5004" s="233"/>
      <c r="N5004" s="224"/>
      <c r="P5004" s="224"/>
      <c r="Q5004" s="225"/>
      <c r="R5004" s="154"/>
      <c r="S5004" s="224"/>
      <c r="T5004" s="224"/>
      <c r="U5004" s="236"/>
    </row>
    <row r="5005" spans="1:21" ht="14.25" customHeight="1">
      <c r="A5005" s="413"/>
      <c r="B5005" s="230"/>
      <c r="C5005" s="231"/>
      <c r="D5005" s="224"/>
      <c r="E5005" s="224"/>
      <c r="F5005" s="224"/>
      <c r="G5005" s="224"/>
      <c r="H5005" s="224"/>
      <c r="I5005" s="232"/>
      <c r="J5005" s="224"/>
      <c r="K5005" s="224"/>
      <c r="L5005" s="224"/>
      <c r="M5005" s="233"/>
      <c r="N5005" s="224"/>
      <c r="P5005" s="224"/>
      <c r="Q5005" s="225"/>
      <c r="R5005" s="154"/>
      <c r="S5005" s="224"/>
      <c r="T5005" s="224"/>
      <c r="U5005" s="236"/>
    </row>
    <row r="5006" spans="1:21" ht="14.25" customHeight="1">
      <c r="A5006" s="413"/>
      <c r="B5006" s="230"/>
      <c r="C5006" s="231"/>
      <c r="D5006" s="224"/>
      <c r="E5006" s="224"/>
      <c r="F5006" s="224"/>
      <c r="G5006" s="224"/>
      <c r="H5006" s="224"/>
      <c r="I5006" s="232"/>
      <c r="J5006" s="224"/>
      <c r="K5006" s="224"/>
      <c r="L5006" s="224"/>
      <c r="M5006" s="233"/>
      <c r="N5006" s="224"/>
      <c r="P5006" s="224"/>
      <c r="Q5006" s="225"/>
      <c r="R5006" s="154"/>
      <c r="S5006" s="224"/>
      <c r="T5006" s="224"/>
      <c r="U5006" s="236"/>
    </row>
    <row r="5007" spans="1:21" ht="14.25" customHeight="1">
      <c r="A5007" s="413"/>
      <c r="B5007" s="230"/>
      <c r="C5007" s="231"/>
      <c r="D5007" s="224"/>
      <c r="E5007" s="224"/>
      <c r="F5007" s="224"/>
      <c r="G5007" s="224"/>
      <c r="H5007" s="224"/>
      <c r="I5007" s="232"/>
      <c r="J5007" s="224"/>
      <c r="K5007" s="224"/>
      <c r="L5007" s="224"/>
      <c r="M5007" s="233"/>
      <c r="N5007" s="224"/>
      <c r="P5007" s="224"/>
      <c r="Q5007" s="225"/>
      <c r="R5007" s="154"/>
      <c r="S5007" s="224"/>
      <c r="T5007" s="224"/>
      <c r="U5007" s="236"/>
    </row>
    <row r="5008" spans="1:21" ht="14.25" customHeight="1">
      <c r="A5008" s="413"/>
      <c r="B5008" s="230"/>
      <c r="C5008" s="231"/>
      <c r="D5008" s="224"/>
      <c r="E5008" s="224"/>
      <c r="F5008" s="224"/>
      <c r="G5008" s="224"/>
      <c r="H5008" s="224"/>
      <c r="I5008" s="232"/>
      <c r="J5008" s="224"/>
      <c r="K5008" s="224"/>
      <c r="L5008" s="224"/>
      <c r="M5008" s="233"/>
      <c r="N5008" s="224"/>
      <c r="P5008" s="224"/>
      <c r="Q5008" s="225"/>
      <c r="R5008" s="154"/>
      <c r="S5008" s="224"/>
      <c r="T5008" s="224"/>
      <c r="U5008" s="236"/>
    </row>
    <row r="5009" spans="1:21" ht="14.25" customHeight="1">
      <c r="A5009" s="413"/>
      <c r="B5009" s="230"/>
      <c r="C5009" s="231"/>
      <c r="D5009" s="224"/>
      <c r="E5009" s="224"/>
      <c r="F5009" s="224"/>
      <c r="G5009" s="224"/>
      <c r="H5009" s="224"/>
      <c r="I5009" s="232"/>
      <c r="J5009" s="224"/>
      <c r="K5009" s="224"/>
      <c r="L5009" s="224"/>
      <c r="M5009" s="233"/>
      <c r="N5009" s="224"/>
      <c r="P5009" s="224"/>
      <c r="Q5009" s="225"/>
      <c r="R5009" s="154"/>
      <c r="S5009" s="224"/>
      <c r="T5009" s="224"/>
      <c r="U5009" s="236"/>
    </row>
    <row r="5010" spans="1:21" ht="14.25" customHeight="1">
      <c r="A5010" s="413"/>
      <c r="B5010" s="230"/>
      <c r="C5010" s="231"/>
      <c r="D5010" s="224"/>
      <c r="E5010" s="224"/>
      <c r="F5010" s="224"/>
      <c r="G5010" s="224"/>
      <c r="H5010" s="224"/>
      <c r="I5010" s="232"/>
      <c r="J5010" s="224"/>
      <c r="K5010" s="224"/>
      <c r="L5010" s="224"/>
      <c r="M5010" s="233"/>
      <c r="N5010" s="224"/>
      <c r="P5010" s="224"/>
      <c r="Q5010" s="225"/>
      <c r="R5010" s="154"/>
      <c r="S5010" s="224"/>
      <c r="T5010" s="224"/>
      <c r="U5010" s="236"/>
    </row>
    <row r="5011" spans="1:21" ht="14.25" customHeight="1">
      <c r="A5011" s="413"/>
      <c r="B5011" s="230"/>
      <c r="C5011" s="231"/>
      <c r="D5011" s="224"/>
      <c r="E5011" s="224"/>
      <c r="F5011" s="224"/>
      <c r="G5011" s="224"/>
      <c r="H5011" s="224"/>
      <c r="I5011" s="232"/>
      <c r="J5011" s="224"/>
      <c r="K5011" s="224"/>
      <c r="L5011" s="224"/>
      <c r="M5011" s="233"/>
      <c r="N5011" s="224"/>
      <c r="P5011" s="224"/>
      <c r="Q5011" s="225"/>
      <c r="R5011" s="154"/>
      <c r="S5011" s="224"/>
      <c r="T5011" s="224"/>
      <c r="U5011" s="236"/>
    </row>
    <row r="5012" spans="1:21" ht="14.25" customHeight="1">
      <c r="A5012" s="413"/>
      <c r="B5012" s="230"/>
      <c r="C5012" s="231"/>
      <c r="D5012" s="224"/>
      <c r="E5012" s="224"/>
      <c r="F5012" s="224"/>
      <c r="G5012" s="224"/>
      <c r="H5012" s="224"/>
      <c r="I5012" s="232"/>
      <c r="J5012" s="224"/>
      <c r="K5012" s="224"/>
      <c r="L5012" s="224"/>
      <c r="M5012" s="233"/>
      <c r="N5012" s="224"/>
      <c r="P5012" s="224"/>
      <c r="Q5012" s="225"/>
      <c r="R5012" s="154"/>
      <c r="S5012" s="224"/>
      <c r="T5012" s="224"/>
      <c r="U5012" s="236"/>
    </row>
    <row r="5013" spans="1:21" ht="14.25" customHeight="1">
      <c r="A5013" s="413"/>
      <c r="B5013" s="230"/>
      <c r="C5013" s="231"/>
      <c r="D5013" s="224"/>
      <c r="E5013" s="224"/>
      <c r="F5013" s="224"/>
      <c r="G5013" s="224"/>
      <c r="H5013" s="224"/>
      <c r="I5013" s="232"/>
      <c r="J5013" s="224"/>
      <c r="K5013" s="224"/>
      <c r="L5013" s="224"/>
      <c r="M5013" s="233"/>
      <c r="N5013" s="224"/>
      <c r="P5013" s="224"/>
      <c r="Q5013" s="225"/>
      <c r="R5013" s="154"/>
      <c r="S5013" s="224"/>
      <c r="T5013" s="224"/>
      <c r="U5013" s="236"/>
    </row>
    <row r="5014" spans="1:21" ht="14.25" customHeight="1">
      <c r="A5014" s="413"/>
      <c r="B5014" s="230"/>
      <c r="C5014" s="231"/>
      <c r="D5014" s="224"/>
      <c r="E5014" s="224"/>
      <c r="F5014" s="224"/>
      <c r="G5014" s="224"/>
      <c r="H5014" s="224"/>
      <c r="I5014" s="232"/>
      <c r="J5014" s="224"/>
      <c r="K5014" s="224"/>
      <c r="L5014" s="224"/>
      <c r="M5014" s="233"/>
      <c r="N5014" s="224"/>
      <c r="P5014" s="224"/>
      <c r="Q5014" s="225"/>
      <c r="R5014" s="154"/>
      <c r="S5014" s="224"/>
      <c r="T5014" s="224"/>
      <c r="U5014" s="236"/>
    </row>
    <row r="5015" spans="1:21" ht="14.25" customHeight="1">
      <c r="A5015" s="413"/>
      <c r="B5015" s="230"/>
      <c r="C5015" s="231"/>
      <c r="D5015" s="224"/>
      <c r="E5015" s="224"/>
      <c r="F5015" s="224"/>
      <c r="G5015" s="224"/>
      <c r="H5015" s="224"/>
      <c r="I5015" s="232"/>
      <c r="J5015" s="224"/>
      <c r="K5015" s="224"/>
      <c r="L5015" s="224"/>
      <c r="M5015" s="233"/>
      <c r="N5015" s="224"/>
      <c r="P5015" s="224"/>
      <c r="Q5015" s="225"/>
      <c r="R5015" s="154"/>
      <c r="S5015" s="224"/>
      <c r="T5015" s="224"/>
      <c r="U5015" s="236"/>
    </row>
    <row r="5016" spans="1:21" ht="14.25" customHeight="1">
      <c r="A5016" s="413"/>
      <c r="B5016" s="230"/>
      <c r="C5016" s="231"/>
      <c r="D5016" s="224"/>
      <c r="E5016" s="224"/>
      <c r="F5016" s="224"/>
      <c r="G5016" s="224"/>
      <c r="H5016" s="224"/>
      <c r="I5016" s="232"/>
      <c r="J5016" s="224"/>
      <c r="K5016" s="224"/>
      <c r="L5016" s="224"/>
      <c r="M5016" s="233"/>
      <c r="N5016" s="224"/>
      <c r="P5016" s="224"/>
      <c r="Q5016" s="225"/>
      <c r="R5016" s="154"/>
      <c r="S5016" s="224"/>
      <c r="T5016" s="224"/>
      <c r="U5016" s="236"/>
    </row>
    <row r="5017" spans="1:21" ht="14.25" customHeight="1">
      <c r="A5017" s="413"/>
      <c r="B5017" s="230"/>
      <c r="C5017" s="231"/>
      <c r="D5017" s="224"/>
      <c r="E5017" s="224"/>
      <c r="F5017" s="224"/>
      <c r="G5017" s="224"/>
      <c r="H5017" s="224"/>
      <c r="I5017" s="232"/>
      <c r="J5017" s="224"/>
      <c r="K5017" s="224"/>
      <c r="L5017" s="224"/>
      <c r="M5017" s="233"/>
      <c r="N5017" s="224"/>
      <c r="P5017" s="224"/>
      <c r="Q5017" s="225"/>
      <c r="R5017" s="154"/>
      <c r="S5017" s="224"/>
      <c r="T5017" s="224"/>
      <c r="U5017" s="236"/>
    </row>
    <row r="5018" spans="1:21" ht="14.25" customHeight="1">
      <c r="A5018" s="413"/>
      <c r="B5018" s="230"/>
      <c r="C5018" s="231"/>
      <c r="D5018" s="224"/>
      <c r="E5018" s="224"/>
      <c r="F5018" s="224"/>
      <c r="G5018" s="224"/>
      <c r="H5018" s="224"/>
      <c r="I5018" s="232"/>
      <c r="J5018" s="224"/>
      <c r="K5018" s="224"/>
      <c r="L5018" s="224"/>
      <c r="M5018" s="233"/>
      <c r="N5018" s="224"/>
      <c r="P5018" s="224"/>
      <c r="Q5018" s="225"/>
      <c r="R5018" s="154"/>
      <c r="S5018" s="224"/>
      <c r="T5018" s="224"/>
      <c r="U5018" s="236"/>
    </row>
    <row r="5019" spans="1:21" ht="14.25" customHeight="1">
      <c r="A5019" s="413"/>
      <c r="B5019" s="230"/>
      <c r="C5019" s="231"/>
      <c r="D5019" s="224"/>
      <c r="E5019" s="224"/>
      <c r="F5019" s="224"/>
      <c r="G5019" s="224"/>
      <c r="H5019" s="224"/>
      <c r="I5019" s="232"/>
      <c r="J5019" s="224"/>
      <c r="K5019" s="224"/>
      <c r="L5019" s="224"/>
      <c r="M5019" s="233"/>
      <c r="N5019" s="224"/>
      <c r="P5019" s="224"/>
      <c r="Q5019" s="225"/>
      <c r="R5019" s="154"/>
      <c r="S5019" s="224"/>
      <c r="T5019" s="224"/>
      <c r="U5019" s="236"/>
    </row>
    <row r="5020" spans="1:21" ht="14.25" customHeight="1">
      <c r="A5020" s="413"/>
      <c r="B5020" s="230"/>
      <c r="C5020" s="231"/>
      <c r="D5020" s="224"/>
      <c r="E5020" s="224"/>
      <c r="F5020" s="224"/>
      <c r="G5020" s="224"/>
      <c r="H5020" s="224"/>
      <c r="I5020" s="232"/>
      <c r="J5020" s="224"/>
      <c r="K5020" s="224"/>
      <c r="L5020" s="224"/>
      <c r="M5020" s="233"/>
      <c r="N5020" s="224"/>
      <c r="P5020" s="224"/>
      <c r="Q5020" s="225"/>
      <c r="R5020" s="154"/>
      <c r="S5020" s="224"/>
      <c r="T5020" s="224"/>
      <c r="U5020" s="236"/>
    </row>
    <row r="5021" spans="1:21" ht="14.25" customHeight="1">
      <c r="A5021" s="413"/>
      <c r="B5021" s="230"/>
      <c r="C5021" s="231"/>
      <c r="D5021" s="224"/>
      <c r="E5021" s="224"/>
      <c r="F5021" s="224"/>
      <c r="G5021" s="224"/>
      <c r="H5021" s="224"/>
      <c r="I5021" s="232"/>
      <c r="J5021" s="224"/>
      <c r="K5021" s="224"/>
      <c r="L5021" s="224"/>
      <c r="M5021" s="233"/>
      <c r="N5021" s="224"/>
      <c r="P5021" s="224"/>
      <c r="Q5021" s="225"/>
      <c r="R5021" s="154"/>
      <c r="S5021" s="224"/>
      <c r="T5021" s="224"/>
      <c r="U5021" s="236"/>
    </row>
    <row r="5022" spans="1:21" ht="14.25" customHeight="1">
      <c r="A5022" s="413"/>
      <c r="B5022" s="230"/>
      <c r="C5022" s="231"/>
      <c r="D5022" s="224"/>
      <c r="E5022" s="224"/>
      <c r="F5022" s="224"/>
      <c r="G5022" s="224"/>
      <c r="H5022" s="224"/>
      <c r="I5022" s="232"/>
      <c r="J5022" s="224"/>
      <c r="K5022" s="224"/>
      <c r="L5022" s="224"/>
      <c r="M5022" s="233"/>
      <c r="N5022" s="224"/>
      <c r="P5022" s="224"/>
      <c r="Q5022" s="225"/>
      <c r="R5022" s="154"/>
      <c r="S5022" s="224"/>
      <c r="T5022" s="224"/>
      <c r="U5022" s="236"/>
    </row>
    <row r="5023" spans="1:21" ht="14.25" customHeight="1">
      <c r="A5023" s="413"/>
      <c r="B5023" s="230"/>
      <c r="C5023" s="231"/>
      <c r="D5023" s="224"/>
      <c r="E5023" s="224"/>
      <c r="F5023" s="224"/>
      <c r="G5023" s="224"/>
      <c r="H5023" s="224"/>
      <c r="I5023" s="232"/>
      <c r="J5023" s="224"/>
      <c r="K5023" s="224"/>
      <c r="L5023" s="224"/>
      <c r="M5023" s="242"/>
      <c r="N5023" s="224"/>
      <c r="P5023" s="224"/>
      <c r="Q5023" s="225"/>
      <c r="R5023" s="154"/>
      <c r="S5023" s="224"/>
      <c r="T5023" s="224"/>
      <c r="U5023" s="236"/>
    </row>
    <row r="5024" spans="1:21" ht="14.25" customHeight="1">
      <c r="A5024" s="413"/>
      <c r="B5024" s="230"/>
      <c r="C5024" s="231"/>
      <c r="D5024" s="224"/>
      <c r="E5024" s="224"/>
      <c r="F5024" s="224"/>
      <c r="G5024" s="224"/>
      <c r="H5024" s="224"/>
      <c r="I5024" s="232"/>
      <c r="J5024" s="224"/>
      <c r="K5024" s="224"/>
      <c r="L5024" s="224"/>
      <c r="M5024" s="242"/>
      <c r="N5024" s="224"/>
      <c r="P5024" s="224"/>
      <c r="Q5024" s="225"/>
      <c r="R5024" s="154"/>
      <c r="S5024" s="224"/>
      <c r="T5024" s="224"/>
      <c r="U5024" s="236"/>
    </row>
    <row r="5025" spans="1:21" ht="14.25" customHeight="1">
      <c r="A5025" s="413"/>
      <c r="B5025" s="230"/>
      <c r="C5025" s="231"/>
      <c r="D5025" s="224"/>
      <c r="E5025" s="224"/>
      <c r="F5025" s="224"/>
      <c r="G5025" s="224"/>
      <c r="H5025" s="224"/>
      <c r="I5025" s="232"/>
      <c r="J5025" s="224"/>
      <c r="K5025" s="224"/>
      <c r="L5025" s="224"/>
      <c r="M5025" s="242"/>
      <c r="N5025" s="224"/>
      <c r="P5025" s="224"/>
      <c r="Q5025" s="225"/>
      <c r="R5025" s="154"/>
      <c r="S5025" s="224"/>
      <c r="T5025" s="224"/>
      <c r="U5025" s="236"/>
    </row>
    <row r="5026" spans="1:21" ht="14.25" customHeight="1">
      <c r="A5026" s="413"/>
      <c r="B5026" s="230"/>
      <c r="C5026" s="231"/>
      <c r="D5026" s="224"/>
      <c r="E5026" s="224"/>
      <c r="F5026" s="224"/>
      <c r="G5026" s="224"/>
      <c r="H5026" s="224"/>
      <c r="I5026" s="232"/>
      <c r="J5026" s="224"/>
      <c r="K5026" s="224"/>
      <c r="L5026" s="224"/>
      <c r="M5026" s="242"/>
      <c r="N5026" s="224"/>
      <c r="P5026" s="224"/>
      <c r="Q5026" s="225"/>
      <c r="R5026" s="154"/>
      <c r="S5026" s="224"/>
      <c r="T5026" s="224"/>
      <c r="U5026" s="236"/>
    </row>
    <row r="5027" spans="1:21" ht="14.25" customHeight="1">
      <c r="A5027" s="413"/>
      <c r="B5027" s="230"/>
      <c r="C5027" s="231"/>
      <c r="D5027" s="224"/>
      <c r="E5027" s="224"/>
      <c r="F5027" s="224"/>
      <c r="G5027" s="224"/>
      <c r="H5027" s="224"/>
      <c r="I5027" s="232"/>
      <c r="J5027" s="224"/>
      <c r="K5027" s="224"/>
      <c r="L5027" s="224"/>
      <c r="M5027" s="242"/>
      <c r="N5027" s="224"/>
      <c r="P5027" s="224"/>
      <c r="Q5027" s="225"/>
      <c r="R5027" s="154"/>
      <c r="S5027" s="224"/>
      <c r="T5027" s="224"/>
      <c r="U5027" s="236"/>
    </row>
    <row r="5028" spans="1:21" ht="14.25" customHeight="1">
      <c r="A5028" s="413"/>
      <c r="B5028" s="230"/>
      <c r="C5028" s="231"/>
      <c r="D5028" s="224"/>
      <c r="E5028" s="224"/>
      <c r="F5028" s="224"/>
      <c r="G5028" s="224"/>
      <c r="H5028" s="224"/>
      <c r="I5028" s="232"/>
      <c r="J5028" s="224"/>
      <c r="K5028" s="224"/>
      <c r="L5028" s="224"/>
      <c r="M5028" s="242"/>
      <c r="N5028" s="224"/>
      <c r="P5028" s="224"/>
      <c r="Q5028" s="225"/>
      <c r="R5028" s="154"/>
      <c r="S5028" s="224"/>
      <c r="T5028" s="224"/>
      <c r="U5028" s="236"/>
    </row>
    <row r="5029" spans="1:21" ht="14.25" customHeight="1">
      <c r="A5029" s="413"/>
      <c r="B5029" s="230"/>
      <c r="C5029" s="231"/>
      <c r="D5029" s="224"/>
      <c r="E5029" s="224"/>
      <c r="F5029" s="224"/>
      <c r="G5029" s="224"/>
      <c r="H5029" s="224"/>
      <c r="I5029" s="232"/>
      <c r="J5029" s="224"/>
      <c r="K5029" s="224"/>
      <c r="L5029" s="224"/>
      <c r="M5029" s="242"/>
      <c r="N5029" s="224"/>
      <c r="P5029" s="224"/>
      <c r="Q5029" s="225"/>
      <c r="R5029" s="154"/>
      <c r="S5029" s="224"/>
      <c r="T5029" s="224"/>
      <c r="U5029" s="236"/>
    </row>
    <row r="5030" spans="1:21" ht="14.25" customHeight="1">
      <c r="A5030" s="413"/>
      <c r="B5030" s="230"/>
      <c r="C5030" s="231"/>
      <c r="D5030" s="224"/>
      <c r="E5030" s="224"/>
      <c r="F5030" s="224"/>
      <c r="G5030" s="224"/>
      <c r="H5030" s="224"/>
      <c r="I5030" s="232"/>
      <c r="J5030" s="224"/>
      <c r="K5030" s="224"/>
      <c r="L5030" s="224"/>
      <c r="M5030" s="242"/>
      <c r="N5030" s="224"/>
      <c r="P5030" s="224"/>
      <c r="Q5030" s="225"/>
      <c r="R5030" s="154"/>
      <c r="S5030" s="224"/>
      <c r="T5030" s="224"/>
      <c r="U5030" s="236"/>
    </row>
    <row r="5031" spans="1:21" ht="14.25" customHeight="1">
      <c r="A5031" s="413"/>
      <c r="B5031" s="230"/>
      <c r="C5031" s="231"/>
      <c r="D5031" s="224"/>
      <c r="E5031" s="224"/>
      <c r="F5031" s="224"/>
      <c r="G5031" s="224"/>
      <c r="H5031" s="224"/>
      <c r="I5031" s="232"/>
      <c r="J5031" s="224"/>
      <c r="K5031" s="224"/>
      <c r="L5031" s="224"/>
      <c r="M5031" s="242"/>
      <c r="N5031" s="224"/>
      <c r="P5031" s="224"/>
      <c r="Q5031" s="225"/>
      <c r="R5031" s="154"/>
      <c r="S5031" s="224"/>
      <c r="T5031" s="224"/>
      <c r="U5031" s="236"/>
    </row>
    <row r="5032" spans="1:21" ht="14.25" customHeight="1">
      <c r="A5032" s="413"/>
      <c r="B5032" s="230"/>
      <c r="C5032" s="231"/>
      <c r="D5032" s="224"/>
      <c r="E5032" s="224"/>
      <c r="F5032" s="224"/>
      <c r="G5032" s="224"/>
      <c r="H5032" s="224"/>
      <c r="I5032" s="232"/>
      <c r="J5032" s="224"/>
      <c r="K5032" s="224"/>
      <c r="L5032" s="224"/>
      <c r="M5032" s="242"/>
      <c r="N5032" s="224"/>
      <c r="P5032" s="224"/>
      <c r="Q5032" s="225"/>
      <c r="R5032" s="154"/>
      <c r="S5032" s="224"/>
      <c r="T5032" s="224"/>
      <c r="U5032" s="236"/>
    </row>
    <row r="5033" spans="1:21" ht="14.25" customHeight="1">
      <c r="A5033" s="413"/>
      <c r="B5033" s="230"/>
      <c r="C5033" s="231"/>
      <c r="D5033" s="224"/>
      <c r="E5033" s="224"/>
      <c r="F5033" s="224"/>
      <c r="G5033" s="224"/>
      <c r="H5033" s="224"/>
      <c r="I5033" s="232"/>
      <c r="J5033" s="224"/>
      <c r="K5033" s="224"/>
      <c r="L5033" s="224"/>
      <c r="M5033" s="242"/>
      <c r="N5033" s="224"/>
      <c r="P5033" s="224"/>
      <c r="Q5033" s="225"/>
      <c r="R5033" s="154"/>
      <c r="S5033" s="224"/>
      <c r="T5033" s="224"/>
      <c r="U5033" s="236"/>
    </row>
    <row r="5034" spans="1:21" ht="14.25" customHeight="1">
      <c r="A5034" s="413"/>
      <c r="B5034" s="230"/>
      <c r="C5034" s="231"/>
      <c r="D5034" s="224"/>
      <c r="E5034" s="224"/>
      <c r="F5034" s="224"/>
      <c r="G5034" s="224"/>
      <c r="H5034" s="224"/>
      <c r="I5034" s="232"/>
      <c r="J5034" s="224"/>
      <c r="K5034" s="224"/>
      <c r="L5034" s="224"/>
      <c r="M5034" s="242"/>
      <c r="N5034" s="224"/>
      <c r="P5034" s="224"/>
      <c r="Q5034" s="225"/>
      <c r="R5034" s="154"/>
      <c r="S5034" s="224"/>
      <c r="T5034" s="224"/>
      <c r="U5034" s="236"/>
    </row>
    <row r="5035" spans="1:21" ht="14.25" customHeight="1">
      <c r="A5035" s="413"/>
      <c r="B5035" s="230"/>
      <c r="C5035" s="231"/>
      <c r="D5035" s="224"/>
      <c r="E5035" s="224"/>
      <c r="F5035" s="224"/>
      <c r="G5035" s="224"/>
      <c r="H5035" s="224"/>
      <c r="I5035" s="232"/>
      <c r="J5035" s="224"/>
      <c r="K5035" s="224"/>
      <c r="L5035" s="224"/>
      <c r="M5035" s="242"/>
      <c r="N5035" s="224"/>
      <c r="P5035" s="224"/>
      <c r="Q5035" s="225"/>
      <c r="R5035" s="154"/>
      <c r="S5035" s="224"/>
      <c r="T5035" s="224"/>
      <c r="U5035" s="236"/>
    </row>
    <row r="5036" spans="1:21" ht="14.25" customHeight="1">
      <c r="A5036" s="413"/>
      <c r="B5036" s="230"/>
      <c r="C5036" s="231"/>
      <c r="D5036" s="224"/>
      <c r="E5036" s="224"/>
      <c r="F5036" s="224"/>
      <c r="G5036" s="224"/>
      <c r="H5036" s="224"/>
      <c r="I5036" s="232"/>
      <c r="J5036" s="224"/>
      <c r="K5036" s="224"/>
      <c r="L5036" s="224"/>
      <c r="M5036" s="242"/>
      <c r="N5036" s="224"/>
      <c r="P5036" s="224"/>
      <c r="Q5036" s="225"/>
      <c r="R5036" s="154"/>
      <c r="S5036" s="224"/>
      <c r="T5036" s="224"/>
      <c r="U5036" s="236"/>
    </row>
    <row r="5037" spans="1:21" ht="14.25" customHeight="1">
      <c r="A5037" s="413"/>
      <c r="B5037" s="230"/>
      <c r="C5037" s="231"/>
      <c r="D5037" s="224"/>
      <c r="E5037" s="224"/>
      <c r="F5037" s="224"/>
      <c r="G5037" s="224"/>
      <c r="H5037" s="224"/>
      <c r="I5037" s="232"/>
      <c r="J5037" s="224"/>
      <c r="K5037" s="224"/>
      <c r="L5037" s="224"/>
      <c r="M5037" s="242"/>
      <c r="N5037" s="224"/>
      <c r="P5037" s="224"/>
      <c r="Q5037" s="225"/>
      <c r="R5037" s="154"/>
      <c r="S5037" s="224"/>
      <c r="T5037" s="224"/>
      <c r="U5037" s="236"/>
    </row>
    <row r="5038" spans="1:21" ht="14.25" customHeight="1">
      <c r="A5038" s="413"/>
      <c r="B5038" s="230"/>
      <c r="C5038" s="231"/>
      <c r="D5038" s="224"/>
      <c r="E5038" s="224"/>
      <c r="F5038" s="224"/>
      <c r="G5038" s="224"/>
      <c r="H5038" s="224"/>
      <c r="I5038" s="232"/>
      <c r="J5038" s="224"/>
      <c r="K5038" s="224"/>
      <c r="L5038" s="224"/>
      <c r="M5038" s="242"/>
      <c r="N5038" s="224"/>
      <c r="P5038" s="224"/>
      <c r="Q5038" s="225"/>
      <c r="R5038" s="154"/>
      <c r="S5038" s="224"/>
      <c r="T5038" s="224"/>
      <c r="U5038" s="236"/>
    </row>
    <row r="5039" spans="1:21" ht="14.25" customHeight="1">
      <c r="A5039" s="413"/>
      <c r="B5039" s="230"/>
      <c r="C5039" s="231"/>
      <c r="D5039" s="224"/>
      <c r="E5039" s="224"/>
      <c r="F5039" s="224"/>
      <c r="G5039" s="224"/>
      <c r="H5039" s="224"/>
      <c r="I5039" s="232"/>
      <c r="J5039" s="224"/>
      <c r="K5039" s="224"/>
      <c r="L5039" s="224"/>
      <c r="M5039" s="242"/>
      <c r="N5039" s="224"/>
      <c r="P5039" s="224"/>
      <c r="Q5039" s="225"/>
      <c r="R5039" s="154"/>
      <c r="S5039" s="224"/>
      <c r="T5039" s="224"/>
      <c r="U5039" s="236"/>
    </row>
    <row r="5040" spans="1:21" ht="14.25" customHeight="1">
      <c r="A5040" s="413"/>
      <c r="B5040" s="230"/>
      <c r="C5040" s="231"/>
      <c r="D5040" s="224"/>
      <c r="E5040" s="224"/>
      <c r="F5040" s="224"/>
      <c r="G5040" s="224"/>
      <c r="H5040" s="224"/>
      <c r="I5040" s="232"/>
      <c r="J5040" s="224"/>
      <c r="K5040" s="224"/>
      <c r="L5040" s="224"/>
      <c r="M5040" s="242"/>
      <c r="N5040" s="224"/>
      <c r="P5040" s="224"/>
      <c r="Q5040" s="225"/>
      <c r="R5040" s="154"/>
      <c r="S5040" s="224"/>
      <c r="T5040" s="224"/>
      <c r="U5040" s="236"/>
    </row>
    <row r="5041" spans="1:21" ht="14.25" customHeight="1">
      <c r="A5041" s="413"/>
      <c r="B5041" s="230"/>
      <c r="C5041" s="231"/>
      <c r="D5041" s="224"/>
      <c r="E5041" s="224"/>
      <c r="F5041" s="224"/>
      <c r="G5041" s="224"/>
      <c r="H5041" s="224"/>
      <c r="I5041" s="232"/>
      <c r="J5041" s="224"/>
      <c r="K5041" s="224"/>
      <c r="L5041" s="224"/>
      <c r="M5041" s="242"/>
      <c r="N5041" s="224"/>
      <c r="P5041" s="224"/>
      <c r="Q5041" s="225"/>
      <c r="R5041" s="154"/>
      <c r="S5041" s="224"/>
      <c r="T5041" s="224"/>
      <c r="U5041" s="236"/>
    </row>
    <row r="5042" spans="1:21" ht="14.25" customHeight="1">
      <c r="A5042" s="413"/>
      <c r="B5042" s="230"/>
      <c r="C5042" s="231"/>
      <c r="D5042" s="224"/>
      <c r="E5042" s="224"/>
      <c r="F5042" s="224"/>
      <c r="G5042" s="224"/>
      <c r="H5042" s="224"/>
      <c r="I5042" s="232"/>
      <c r="J5042" s="224"/>
      <c r="K5042" s="224"/>
      <c r="L5042" s="224"/>
      <c r="M5042" s="242"/>
      <c r="N5042" s="224"/>
      <c r="P5042" s="224"/>
      <c r="Q5042" s="225"/>
      <c r="R5042" s="154"/>
      <c r="S5042" s="224"/>
      <c r="T5042" s="224"/>
      <c r="U5042" s="236"/>
    </row>
    <row r="5043" spans="1:21" ht="14.25" customHeight="1">
      <c r="A5043" s="413"/>
      <c r="B5043" s="230"/>
      <c r="C5043" s="231"/>
      <c r="D5043" s="224"/>
      <c r="E5043" s="224"/>
      <c r="F5043" s="224"/>
      <c r="G5043" s="224"/>
      <c r="H5043" s="224"/>
      <c r="I5043" s="232"/>
      <c r="J5043" s="224"/>
      <c r="K5043" s="224"/>
      <c r="L5043" s="224"/>
      <c r="M5043" s="242"/>
      <c r="N5043" s="224"/>
      <c r="P5043" s="224"/>
      <c r="Q5043" s="225"/>
      <c r="R5043" s="154"/>
      <c r="S5043" s="224"/>
      <c r="T5043" s="224"/>
      <c r="U5043" s="236"/>
    </row>
    <row r="5044" spans="1:21" ht="14.25" customHeight="1">
      <c r="A5044" s="413"/>
      <c r="B5044" s="230"/>
      <c r="C5044" s="231"/>
      <c r="D5044" s="224"/>
      <c r="E5044" s="224"/>
      <c r="F5044" s="224"/>
      <c r="G5044" s="224"/>
      <c r="H5044" s="224"/>
      <c r="I5044" s="232"/>
      <c r="J5044" s="224"/>
      <c r="K5044" s="224"/>
      <c r="L5044" s="224"/>
      <c r="M5044" s="242"/>
      <c r="N5044" s="224"/>
      <c r="P5044" s="224"/>
      <c r="Q5044" s="225"/>
      <c r="R5044" s="154"/>
      <c r="S5044" s="224"/>
      <c r="T5044" s="224"/>
      <c r="U5044" s="236"/>
    </row>
    <row r="5045" spans="1:21" ht="14.25" customHeight="1">
      <c r="A5045" s="413"/>
      <c r="B5045" s="230"/>
      <c r="C5045" s="231"/>
      <c r="D5045" s="224"/>
      <c r="E5045" s="224"/>
      <c r="F5045" s="224"/>
      <c r="G5045" s="224"/>
      <c r="H5045" s="224"/>
      <c r="I5045" s="232"/>
      <c r="J5045" s="224"/>
      <c r="K5045" s="224"/>
      <c r="L5045" s="224"/>
      <c r="M5045" s="242"/>
      <c r="N5045" s="224"/>
      <c r="P5045" s="224"/>
      <c r="Q5045" s="225"/>
      <c r="R5045" s="154"/>
      <c r="S5045" s="224"/>
      <c r="T5045" s="224"/>
      <c r="U5045" s="236"/>
    </row>
    <row r="5046" spans="1:21" ht="14.25" customHeight="1">
      <c r="A5046" s="413"/>
      <c r="B5046" s="230"/>
      <c r="C5046" s="231"/>
      <c r="D5046" s="224"/>
      <c r="E5046" s="224"/>
      <c r="F5046" s="224"/>
      <c r="G5046" s="224"/>
      <c r="H5046" s="224"/>
      <c r="I5046" s="232"/>
      <c r="J5046" s="224"/>
      <c r="K5046" s="224"/>
      <c r="L5046" s="224"/>
      <c r="M5046" s="242"/>
      <c r="N5046" s="224"/>
      <c r="P5046" s="224"/>
      <c r="Q5046" s="225"/>
      <c r="R5046" s="154"/>
      <c r="S5046" s="224"/>
      <c r="T5046" s="224"/>
      <c r="U5046" s="236"/>
    </row>
    <row r="5047" spans="1:21" ht="14.25" customHeight="1">
      <c r="A5047" s="413"/>
      <c r="B5047" s="230"/>
      <c r="C5047" s="231"/>
      <c r="D5047" s="224"/>
      <c r="E5047" s="224"/>
      <c r="F5047" s="224"/>
      <c r="G5047" s="224"/>
      <c r="H5047" s="224"/>
      <c r="I5047" s="232"/>
      <c r="J5047" s="224"/>
      <c r="K5047" s="224"/>
      <c r="L5047" s="224"/>
      <c r="M5047" s="242"/>
      <c r="N5047" s="224"/>
      <c r="P5047" s="224"/>
      <c r="Q5047" s="225"/>
      <c r="R5047" s="154"/>
      <c r="S5047" s="224"/>
      <c r="T5047" s="224"/>
      <c r="U5047" s="236"/>
    </row>
    <row r="5048" spans="1:21" ht="14.25" customHeight="1">
      <c r="A5048" s="413"/>
      <c r="B5048" s="230"/>
      <c r="C5048" s="231"/>
      <c r="D5048" s="224"/>
      <c r="E5048" s="224"/>
      <c r="F5048" s="224"/>
      <c r="G5048" s="224"/>
      <c r="H5048" s="224"/>
      <c r="I5048" s="232"/>
      <c r="J5048" s="224"/>
      <c r="K5048" s="224"/>
      <c r="L5048" s="224"/>
      <c r="M5048" s="242"/>
      <c r="N5048" s="224"/>
      <c r="P5048" s="224"/>
      <c r="Q5048" s="225"/>
      <c r="R5048" s="154"/>
      <c r="S5048" s="224"/>
      <c r="T5048" s="224"/>
      <c r="U5048" s="236"/>
    </row>
    <row r="5049" spans="1:21" ht="14.25" customHeight="1">
      <c r="A5049" s="413"/>
      <c r="B5049" s="230"/>
      <c r="C5049" s="231"/>
      <c r="D5049" s="224"/>
      <c r="E5049" s="224"/>
      <c r="F5049" s="224"/>
      <c r="G5049" s="224"/>
      <c r="H5049" s="224"/>
      <c r="I5049" s="232"/>
      <c r="J5049" s="224"/>
      <c r="K5049" s="224"/>
      <c r="L5049" s="224"/>
      <c r="M5049" s="242"/>
      <c r="N5049" s="224"/>
      <c r="P5049" s="224"/>
      <c r="Q5049" s="225"/>
      <c r="R5049" s="154"/>
      <c r="S5049" s="224"/>
      <c r="T5049" s="224"/>
      <c r="U5049" s="236"/>
    </row>
    <row r="5050" spans="1:21" ht="14.25" customHeight="1">
      <c r="A5050" s="413"/>
      <c r="B5050" s="230"/>
      <c r="C5050" s="231"/>
      <c r="D5050" s="224"/>
      <c r="E5050" s="224"/>
      <c r="F5050" s="224"/>
      <c r="G5050" s="224"/>
      <c r="H5050" s="224"/>
      <c r="I5050" s="232"/>
      <c r="J5050" s="224"/>
      <c r="K5050" s="224"/>
      <c r="L5050" s="224"/>
      <c r="M5050" s="242"/>
      <c r="N5050" s="224"/>
      <c r="P5050" s="224"/>
      <c r="Q5050" s="225"/>
      <c r="R5050" s="154"/>
      <c r="S5050" s="224"/>
      <c r="T5050" s="224"/>
      <c r="U5050" s="236"/>
    </row>
    <row r="5051" spans="1:21" ht="14.25" customHeight="1">
      <c r="A5051" s="413"/>
      <c r="B5051" s="230"/>
      <c r="C5051" s="231"/>
      <c r="D5051" s="224"/>
      <c r="E5051" s="224"/>
      <c r="F5051" s="224"/>
      <c r="G5051" s="224"/>
      <c r="H5051" s="224"/>
      <c r="I5051" s="232"/>
      <c r="J5051" s="224"/>
      <c r="K5051" s="224"/>
      <c r="L5051" s="224"/>
      <c r="M5051" s="242"/>
      <c r="N5051" s="224"/>
      <c r="P5051" s="224"/>
      <c r="Q5051" s="225"/>
      <c r="R5051" s="154"/>
      <c r="S5051" s="224"/>
      <c r="T5051" s="224"/>
      <c r="U5051" s="236"/>
    </row>
    <row r="5052" spans="1:21" ht="14.25" customHeight="1">
      <c r="A5052" s="413"/>
      <c r="B5052" s="230"/>
      <c r="C5052" s="231"/>
      <c r="D5052" s="224"/>
      <c r="E5052" s="224"/>
      <c r="F5052" s="224"/>
      <c r="G5052" s="224"/>
      <c r="H5052" s="224"/>
      <c r="I5052" s="232"/>
      <c r="J5052" s="224"/>
      <c r="K5052" s="224"/>
      <c r="L5052" s="224"/>
      <c r="M5052" s="242"/>
      <c r="N5052" s="224"/>
      <c r="P5052" s="224"/>
      <c r="Q5052" s="225"/>
      <c r="R5052" s="154"/>
      <c r="S5052" s="224"/>
      <c r="T5052" s="224"/>
      <c r="U5052" s="236"/>
    </row>
    <row r="5053" spans="1:21" ht="14.25" customHeight="1">
      <c r="A5053" s="413"/>
      <c r="B5053" s="230"/>
      <c r="C5053" s="231"/>
      <c r="D5053" s="224"/>
      <c r="E5053" s="224"/>
      <c r="F5053" s="224"/>
      <c r="G5053" s="224"/>
      <c r="H5053" s="224"/>
      <c r="I5053" s="232"/>
      <c r="J5053" s="224"/>
      <c r="K5053" s="224"/>
      <c r="L5053" s="224"/>
      <c r="M5053" s="242"/>
      <c r="N5053" s="224"/>
      <c r="P5053" s="224"/>
      <c r="Q5053" s="225"/>
      <c r="R5053" s="154"/>
      <c r="S5053" s="224"/>
      <c r="T5053" s="224"/>
      <c r="U5053" s="236"/>
    </row>
    <row r="5054" spans="1:21" ht="14.25" customHeight="1">
      <c r="A5054" s="413"/>
      <c r="B5054" s="230"/>
      <c r="C5054" s="231"/>
      <c r="D5054" s="224"/>
      <c r="E5054" s="224"/>
      <c r="F5054" s="224"/>
      <c r="G5054" s="224"/>
      <c r="H5054" s="224"/>
      <c r="I5054" s="232"/>
      <c r="J5054" s="224"/>
      <c r="K5054" s="224"/>
      <c r="L5054" s="224"/>
      <c r="M5054" s="242"/>
      <c r="N5054" s="224"/>
      <c r="P5054" s="224"/>
      <c r="Q5054" s="225"/>
      <c r="R5054" s="154"/>
      <c r="S5054" s="224"/>
      <c r="T5054" s="224"/>
      <c r="U5054" s="236"/>
    </row>
    <row r="5055" spans="1:21" ht="14.25" customHeight="1">
      <c r="A5055" s="413"/>
      <c r="B5055" s="230"/>
      <c r="C5055" s="231"/>
      <c r="D5055" s="224"/>
      <c r="E5055" s="224"/>
      <c r="F5055" s="224"/>
      <c r="G5055" s="224"/>
      <c r="H5055" s="224"/>
      <c r="I5055" s="232"/>
      <c r="J5055" s="224"/>
      <c r="K5055" s="224"/>
      <c r="L5055" s="224"/>
      <c r="M5055" s="242"/>
      <c r="N5055" s="224"/>
      <c r="P5055" s="224"/>
      <c r="Q5055" s="225"/>
      <c r="R5055" s="154"/>
      <c r="S5055" s="224"/>
      <c r="T5055" s="224"/>
      <c r="U5055" s="236"/>
    </row>
    <row r="5056" spans="1:21" ht="14.25" customHeight="1">
      <c r="A5056" s="413"/>
      <c r="B5056" s="230"/>
      <c r="C5056" s="231"/>
      <c r="D5056" s="224"/>
      <c r="E5056" s="224"/>
      <c r="F5056" s="224"/>
      <c r="G5056" s="224"/>
      <c r="H5056" s="224"/>
      <c r="I5056" s="232"/>
      <c r="J5056" s="224"/>
      <c r="K5056" s="224"/>
      <c r="L5056" s="224"/>
      <c r="M5056" s="242"/>
      <c r="N5056" s="224"/>
      <c r="P5056" s="224"/>
      <c r="Q5056" s="225"/>
      <c r="R5056" s="154"/>
      <c r="S5056" s="224"/>
      <c r="T5056" s="224"/>
      <c r="U5056" s="236"/>
    </row>
    <row r="5057" spans="1:21" ht="14.25" customHeight="1">
      <c r="A5057" s="413"/>
      <c r="B5057" s="230"/>
      <c r="C5057" s="231"/>
      <c r="D5057" s="224"/>
      <c r="E5057" s="224"/>
      <c r="F5057" s="224"/>
      <c r="G5057" s="224"/>
      <c r="H5057" s="224"/>
      <c r="I5057" s="232"/>
      <c r="J5057" s="224"/>
      <c r="K5057" s="224"/>
      <c r="L5057" s="224"/>
      <c r="M5057" s="242"/>
      <c r="N5057" s="224"/>
      <c r="P5057" s="224"/>
      <c r="Q5057" s="225"/>
      <c r="R5057" s="154"/>
      <c r="S5057" s="224"/>
      <c r="T5057" s="224"/>
      <c r="U5057" s="236"/>
    </row>
    <row r="5058" spans="1:21" ht="14.25" customHeight="1">
      <c r="A5058" s="413"/>
      <c r="B5058" s="230"/>
      <c r="C5058" s="231"/>
      <c r="D5058" s="224"/>
      <c r="E5058" s="224"/>
      <c r="F5058" s="224"/>
      <c r="G5058" s="224"/>
      <c r="H5058" s="224"/>
      <c r="I5058" s="232"/>
      <c r="J5058" s="224"/>
      <c r="K5058" s="224"/>
      <c r="L5058" s="224"/>
      <c r="M5058" s="242"/>
      <c r="N5058" s="224"/>
      <c r="P5058" s="224"/>
      <c r="Q5058" s="225"/>
      <c r="R5058" s="154"/>
      <c r="S5058" s="224"/>
      <c r="T5058" s="224"/>
      <c r="U5058" s="236"/>
    </row>
    <row r="5059" spans="1:21" ht="14.25" customHeight="1">
      <c r="A5059" s="413"/>
      <c r="B5059" s="230"/>
      <c r="C5059" s="231"/>
      <c r="D5059" s="224"/>
      <c r="E5059" s="224"/>
      <c r="F5059" s="224"/>
      <c r="G5059" s="224"/>
      <c r="H5059" s="224"/>
      <c r="I5059" s="232"/>
      <c r="J5059" s="224"/>
      <c r="K5059" s="224"/>
      <c r="L5059" s="224"/>
      <c r="M5059" s="242"/>
      <c r="N5059" s="224"/>
      <c r="P5059" s="224"/>
      <c r="Q5059" s="225"/>
      <c r="R5059" s="154"/>
      <c r="S5059" s="224"/>
      <c r="T5059" s="224"/>
      <c r="U5059" s="236"/>
    </row>
    <row r="5060" spans="1:21" ht="14.25" customHeight="1">
      <c r="A5060" s="413"/>
      <c r="B5060" s="230"/>
      <c r="C5060" s="231"/>
      <c r="D5060" s="224"/>
      <c r="E5060" s="224"/>
      <c r="F5060" s="224"/>
      <c r="G5060" s="224"/>
      <c r="H5060" s="224"/>
      <c r="I5060" s="232"/>
      <c r="J5060" s="224"/>
      <c r="K5060" s="224"/>
      <c r="L5060" s="224"/>
      <c r="M5060" s="242"/>
      <c r="N5060" s="224"/>
      <c r="P5060" s="224"/>
      <c r="Q5060" s="225"/>
      <c r="R5060" s="154"/>
      <c r="S5060" s="224"/>
      <c r="T5060" s="224"/>
      <c r="U5060" s="236"/>
    </row>
    <row r="5061" spans="1:21" ht="14.25" customHeight="1">
      <c r="A5061" s="413"/>
      <c r="B5061" s="230"/>
      <c r="C5061" s="231"/>
      <c r="D5061" s="224"/>
      <c r="E5061" s="224"/>
      <c r="F5061" s="224"/>
      <c r="G5061" s="224"/>
      <c r="H5061" s="224"/>
      <c r="I5061" s="232"/>
      <c r="J5061" s="224"/>
      <c r="K5061" s="224"/>
      <c r="L5061" s="224"/>
      <c r="M5061" s="242"/>
      <c r="N5061" s="224"/>
      <c r="P5061" s="224"/>
      <c r="Q5061" s="225"/>
      <c r="R5061" s="154"/>
      <c r="S5061" s="224"/>
      <c r="T5061" s="224"/>
      <c r="U5061" s="236"/>
    </row>
    <row r="5062" spans="1:21" ht="14.25" customHeight="1">
      <c r="A5062" s="413"/>
      <c r="B5062" s="230"/>
      <c r="C5062" s="231"/>
      <c r="D5062" s="224"/>
      <c r="E5062" s="224"/>
      <c r="F5062" s="224"/>
      <c r="G5062" s="224"/>
      <c r="H5062" s="224"/>
      <c r="I5062" s="232"/>
      <c r="J5062" s="224"/>
      <c r="K5062" s="224"/>
      <c r="L5062" s="224"/>
      <c r="M5062" s="242"/>
      <c r="N5062" s="224"/>
      <c r="P5062" s="224"/>
      <c r="Q5062" s="225"/>
      <c r="R5062" s="154"/>
      <c r="S5062" s="224"/>
      <c r="T5062" s="224"/>
      <c r="U5062" s="236"/>
    </row>
    <row r="5063" spans="1:21" ht="14.25" customHeight="1">
      <c r="A5063" s="413"/>
      <c r="B5063" s="230"/>
      <c r="C5063" s="231"/>
      <c r="D5063" s="224"/>
      <c r="E5063" s="224"/>
      <c r="F5063" s="224"/>
      <c r="G5063" s="224"/>
      <c r="H5063" s="224"/>
      <c r="I5063" s="232"/>
      <c r="J5063" s="224"/>
      <c r="K5063" s="224"/>
      <c r="L5063" s="224"/>
      <c r="M5063" s="242"/>
      <c r="N5063" s="224"/>
      <c r="P5063" s="224"/>
      <c r="Q5063" s="225"/>
      <c r="R5063" s="154"/>
      <c r="S5063" s="224"/>
      <c r="T5063" s="224"/>
      <c r="U5063" s="236"/>
    </row>
    <row r="5064" spans="1:21" ht="14.25" customHeight="1">
      <c r="A5064" s="413"/>
      <c r="B5064" s="230"/>
      <c r="C5064" s="231"/>
      <c r="D5064" s="224"/>
      <c r="E5064" s="224"/>
      <c r="F5064" s="224"/>
      <c r="G5064" s="224"/>
      <c r="H5064" s="224"/>
      <c r="I5064" s="232"/>
      <c r="J5064" s="224"/>
      <c r="K5064" s="224"/>
      <c r="L5064" s="224"/>
      <c r="M5064" s="242"/>
      <c r="N5064" s="224"/>
      <c r="P5064" s="224"/>
      <c r="Q5064" s="225"/>
      <c r="R5064" s="154"/>
      <c r="S5064" s="224"/>
      <c r="T5064" s="224"/>
      <c r="U5064" s="236"/>
    </row>
    <row r="5065" spans="1:21" ht="14.25" customHeight="1">
      <c r="A5065" s="413"/>
      <c r="B5065" s="230"/>
      <c r="C5065" s="231"/>
      <c r="D5065" s="224"/>
      <c r="E5065" s="224"/>
      <c r="F5065" s="224"/>
      <c r="G5065" s="224"/>
      <c r="H5065" s="224"/>
      <c r="I5065" s="232"/>
      <c r="J5065" s="224"/>
      <c r="K5065" s="224"/>
      <c r="L5065" s="224"/>
      <c r="M5065" s="242"/>
      <c r="N5065" s="224"/>
      <c r="P5065" s="224"/>
      <c r="Q5065" s="225"/>
      <c r="R5065" s="154"/>
      <c r="S5065" s="224"/>
      <c r="T5065" s="224"/>
      <c r="U5065" s="236"/>
    </row>
    <row r="5066" spans="1:21" ht="14.25" customHeight="1">
      <c r="A5066" s="413"/>
      <c r="B5066" s="230"/>
      <c r="C5066" s="231"/>
      <c r="D5066" s="224"/>
      <c r="E5066" s="224"/>
      <c r="F5066" s="224"/>
      <c r="G5066" s="224"/>
      <c r="H5066" s="224"/>
      <c r="I5066" s="232"/>
      <c r="J5066" s="224"/>
      <c r="K5066" s="224"/>
      <c r="L5066" s="224"/>
      <c r="M5066" s="242"/>
      <c r="N5066" s="224"/>
      <c r="P5066" s="224"/>
      <c r="Q5066" s="225"/>
      <c r="R5066" s="154"/>
      <c r="S5066" s="224"/>
      <c r="T5066" s="224"/>
      <c r="U5066" s="236"/>
    </row>
    <row r="5067" spans="1:21" ht="14.25" customHeight="1">
      <c r="A5067" s="413"/>
      <c r="B5067" s="230"/>
      <c r="C5067" s="231"/>
      <c r="D5067" s="224"/>
      <c r="E5067" s="224"/>
      <c r="F5067" s="224"/>
      <c r="G5067" s="224"/>
      <c r="H5067" s="224"/>
      <c r="I5067" s="232"/>
      <c r="J5067" s="224"/>
      <c r="K5067" s="224"/>
      <c r="L5067" s="224"/>
      <c r="M5067" s="242"/>
      <c r="N5067" s="224"/>
      <c r="P5067" s="224"/>
      <c r="Q5067" s="225"/>
      <c r="R5067" s="154"/>
      <c r="S5067" s="224"/>
      <c r="T5067" s="224"/>
      <c r="U5067" s="236"/>
    </row>
    <row r="5068" spans="1:21" ht="14.25" customHeight="1">
      <c r="A5068" s="413"/>
      <c r="B5068" s="230"/>
      <c r="C5068" s="231"/>
      <c r="D5068" s="224"/>
      <c r="E5068" s="224"/>
      <c r="F5068" s="224"/>
      <c r="G5068" s="224"/>
      <c r="H5068" s="224"/>
      <c r="I5068" s="232"/>
      <c r="J5068" s="224"/>
      <c r="K5068" s="224"/>
      <c r="L5068" s="224"/>
      <c r="M5068" s="242"/>
      <c r="N5068" s="224"/>
      <c r="P5068" s="224"/>
      <c r="Q5068" s="225"/>
      <c r="R5068" s="154"/>
      <c r="S5068" s="224"/>
      <c r="T5068" s="224"/>
      <c r="U5068" s="236"/>
    </row>
    <row r="5069" spans="1:21" ht="14.25" customHeight="1">
      <c r="A5069" s="413"/>
      <c r="B5069" s="230"/>
      <c r="C5069" s="231"/>
      <c r="D5069" s="224"/>
      <c r="E5069" s="224"/>
      <c r="F5069" s="224"/>
      <c r="G5069" s="224"/>
      <c r="H5069" s="224"/>
      <c r="I5069" s="232"/>
      <c r="J5069" s="224"/>
      <c r="K5069" s="224"/>
      <c r="L5069" s="224"/>
      <c r="M5069" s="242"/>
      <c r="N5069" s="224"/>
      <c r="P5069" s="224"/>
      <c r="Q5069" s="225"/>
      <c r="R5069" s="154"/>
      <c r="S5069" s="224"/>
      <c r="T5069" s="224"/>
      <c r="U5069" s="236"/>
    </row>
    <row r="5070" spans="1:21" ht="14.25" customHeight="1">
      <c r="A5070" s="413"/>
      <c r="B5070" s="230"/>
      <c r="C5070" s="231"/>
      <c r="D5070" s="224"/>
      <c r="E5070" s="224"/>
      <c r="F5070" s="224"/>
      <c r="G5070" s="224"/>
      <c r="H5070" s="224"/>
      <c r="I5070" s="232"/>
      <c r="J5070" s="224"/>
      <c r="K5070" s="224"/>
      <c r="L5070" s="224"/>
      <c r="M5070" s="242"/>
      <c r="N5070" s="224"/>
      <c r="P5070" s="224"/>
      <c r="Q5070" s="225"/>
      <c r="R5070" s="154"/>
      <c r="S5070" s="224"/>
      <c r="T5070" s="224"/>
      <c r="U5070" s="236"/>
    </row>
    <row r="5071" spans="1:21" ht="14.25" customHeight="1">
      <c r="A5071" s="413"/>
      <c r="B5071" s="230"/>
      <c r="C5071" s="231"/>
      <c r="D5071" s="224"/>
      <c r="E5071" s="224"/>
      <c r="F5071" s="224"/>
      <c r="G5071" s="224"/>
      <c r="H5071" s="224"/>
      <c r="I5071" s="232"/>
      <c r="J5071" s="224"/>
      <c r="K5071" s="224"/>
      <c r="L5071" s="224"/>
      <c r="M5071" s="242"/>
      <c r="N5071" s="224"/>
      <c r="P5071" s="224"/>
      <c r="Q5071" s="225"/>
      <c r="R5071" s="154"/>
      <c r="S5071" s="224"/>
      <c r="T5071" s="224"/>
      <c r="U5071" s="236"/>
    </row>
    <row r="5072" spans="1:21" ht="14.25" customHeight="1">
      <c r="A5072" s="413"/>
      <c r="B5072" s="230"/>
      <c r="C5072" s="231"/>
      <c r="D5072" s="224"/>
      <c r="E5072" s="224"/>
      <c r="F5072" s="224"/>
      <c r="G5072" s="224"/>
      <c r="H5072" s="224"/>
      <c r="I5072" s="232"/>
      <c r="J5072" s="224"/>
      <c r="K5072" s="224"/>
      <c r="L5072" s="224"/>
      <c r="M5072" s="242"/>
      <c r="N5072" s="224"/>
      <c r="P5072" s="224"/>
      <c r="Q5072" s="225"/>
      <c r="R5072" s="154"/>
      <c r="S5072" s="224"/>
      <c r="T5072" s="224"/>
      <c r="U5072" s="236"/>
    </row>
    <row r="5073" spans="1:21" ht="14.25" customHeight="1">
      <c r="A5073" s="413"/>
      <c r="B5073" s="230"/>
      <c r="C5073" s="231"/>
      <c r="D5073" s="224"/>
      <c r="E5073" s="224"/>
      <c r="F5073" s="224"/>
      <c r="G5073" s="224"/>
      <c r="H5073" s="224"/>
      <c r="I5073" s="232"/>
      <c r="J5073" s="224"/>
      <c r="K5073" s="224"/>
      <c r="L5073" s="224"/>
      <c r="M5073" s="242"/>
      <c r="N5073" s="224"/>
      <c r="P5073" s="224"/>
      <c r="Q5073" s="225"/>
      <c r="R5073" s="154"/>
      <c r="S5073" s="224"/>
      <c r="T5073" s="224"/>
      <c r="U5073" s="236"/>
    </row>
    <row r="5074" spans="1:21" ht="14.25" customHeight="1">
      <c r="A5074" s="413"/>
      <c r="B5074" s="230"/>
      <c r="C5074" s="231"/>
      <c r="D5074" s="224"/>
      <c r="E5074" s="224"/>
      <c r="F5074" s="224"/>
      <c r="G5074" s="224"/>
      <c r="H5074" s="224"/>
      <c r="I5074" s="232"/>
      <c r="J5074" s="224"/>
      <c r="K5074" s="224"/>
      <c r="L5074" s="224"/>
      <c r="M5074" s="242"/>
      <c r="N5074" s="224"/>
      <c r="P5074" s="224"/>
      <c r="Q5074" s="225"/>
      <c r="R5074" s="154"/>
      <c r="S5074" s="224"/>
      <c r="T5074" s="224"/>
      <c r="U5074" s="236"/>
    </row>
    <row r="5075" spans="1:21" ht="14.25" customHeight="1">
      <c r="A5075" s="413"/>
      <c r="B5075" s="230"/>
      <c r="C5075" s="231"/>
      <c r="D5075" s="224"/>
      <c r="E5075" s="224"/>
      <c r="F5075" s="224"/>
      <c r="G5075" s="224"/>
      <c r="H5075" s="224"/>
      <c r="I5075" s="232"/>
      <c r="J5075" s="224"/>
      <c r="K5075" s="224"/>
      <c r="L5075" s="224"/>
      <c r="M5075" s="242"/>
      <c r="N5075" s="224"/>
      <c r="P5075" s="224"/>
      <c r="Q5075" s="225"/>
      <c r="R5075" s="154"/>
      <c r="S5075" s="224"/>
      <c r="T5075" s="224"/>
      <c r="U5075" s="236"/>
    </row>
    <row r="5076" spans="1:21" ht="14.25" customHeight="1">
      <c r="A5076" s="413"/>
      <c r="B5076" s="230"/>
      <c r="C5076" s="231"/>
      <c r="D5076" s="224"/>
      <c r="E5076" s="224"/>
      <c r="F5076" s="224"/>
      <c r="G5076" s="224"/>
      <c r="H5076" s="224"/>
      <c r="I5076" s="232"/>
      <c r="J5076" s="224"/>
      <c r="K5076" s="224"/>
      <c r="L5076" s="224"/>
      <c r="M5076" s="242"/>
      <c r="N5076" s="224"/>
      <c r="P5076" s="224"/>
      <c r="Q5076" s="225"/>
      <c r="R5076" s="154"/>
      <c r="S5076" s="224"/>
      <c r="T5076" s="224"/>
      <c r="U5076" s="236"/>
    </row>
    <row r="5077" spans="1:21" ht="14.25" customHeight="1">
      <c r="A5077" s="413"/>
      <c r="B5077" s="230"/>
      <c r="C5077" s="231"/>
      <c r="D5077" s="224"/>
      <c r="E5077" s="224"/>
      <c r="F5077" s="224"/>
      <c r="G5077" s="224"/>
      <c r="H5077" s="224"/>
      <c r="I5077" s="232"/>
      <c r="J5077" s="224"/>
      <c r="K5077" s="224"/>
      <c r="L5077" s="224"/>
      <c r="M5077" s="242"/>
      <c r="N5077" s="224"/>
      <c r="P5077" s="224"/>
      <c r="Q5077" s="225"/>
      <c r="R5077" s="154"/>
      <c r="S5077" s="224"/>
      <c r="T5077" s="224"/>
      <c r="U5077" s="236"/>
    </row>
    <row r="5078" spans="1:21" ht="14.25" customHeight="1">
      <c r="A5078" s="413"/>
      <c r="B5078" s="230"/>
      <c r="C5078" s="231"/>
      <c r="D5078" s="224"/>
      <c r="E5078" s="224"/>
      <c r="F5078" s="224"/>
      <c r="G5078" s="224"/>
      <c r="H5078" s="224"/>
      <c r="I5078" s="232"/>
      <c r="J5078" s="224"/>
      <c r="K5078" s="224"/>
      <c r="L5078" s="224"/>
      <c r="M5078" s="242"/>
      <c r="N5078" s="224"/>
      <c r="P5078" s="224"/>
      <c r="Q5078" s="225"/>
      <c r="R5078" s="154"/>
      <c r="S5078" s="224"/>
      <c r="T5078" s="224"/>
      <c r="U5078" s="236"/>
    </row>
    <row r="5079" spans="1:21" ht="14.25" customHeight="1">
      <c r="A5079" s="413"/>
      <c r="B5079" s="230"/>
      <c r="C5079" s="231"/>
      <c r="D5079" s="224"/>
      <c r="E5079" s="224"/>
      <c r="F5079" s="224"/>
      <c r="G5079" s="224"/>
      <c r="H5079" s="224"/>
      <c r="I5079" s="232"/>
      <c r="J5079" s="224"/>
      <c r="K5079" s="224"/>
      <c r="L5079" s="224"/>
      <c r="M5079" s="242"/>
      <c r="N5079" s="224"/>
      <c r="P5079" s="224"/>
      <c r="Q5079" s="225"/>
      <c r="R5079" s="154"/>
      <c r="S5079" s="224"/>
      <c r="T5079" s="224"/>
      <c r="U5079" s="236"/>
    </row>
    <row r="5080" spans="1:21" ht="14.25" customHeight="1">
      <c r="A5080" s="413"/>
      <c r="B5080" s="230"/>
      <c r="C5080" s="231"/>
      <c r="D5080" s="224"/>
      <c r="E5080" s="224"/>
      <c r="F5080" s="224"/>
      <c r="G5080" s="224"/>
      <c r="H5080" s="224"/>
      <c r="I5080" s="232"/>
      <c r="J5080" s="224"/>
      <c r="K5080" s="224"/>
      <c r="L5080" s="224"/>
      <c r="M5080" s="242"/>
      <c r="N5080" s="224"/>
      <c r="P5080" s="224"/>
      <c r="Q5080" s="225"/>
      <c r="R5080" s="154"/>
      <c r="S5080" s="224"/>
      <c r="T5080" s="224"/>
      <c r="U5080" s="236"/>
    </row>
    <row r="5081" spans="1:21" ht="14.25" customHeight="1">
      <c r="A5081" s="413"/>
      <c r="B5081" s="230"/>
      <c r="C5081" s="231"/>
      <c r="D5081" s="224"/>
      <c r="E5081" s="224"/>
      <c r="F5081" s="224"/>
      <c r="G5081" s="224"/>
      <c r="H5081" s="224"/>
      <c r="I5081" s="232"/>
      <c r="J5081" s="224"/>
      <c r="K5081" s="224"/>
      <c r="L5081" s="224"/>
      <c r="M5081" s="242"/>
      <c r="N5081" s="224"/>
      <c r="P5081" s="224"/>
      <c r="Q5081" s="225"/>
      <c r="R5081" s="154"/>
      <c r="S5081" s="224"/>
      <c r="T5081" s="224"/>
      <c r="U5081" s="236"/>
    </row>
    <row r="5082" spans="1:21" ht="14.25" customHeight="1">
      <c r="A5082" s="413"/>
      <c r="B5082" s="230"/>
      <c r="C5082" s="231"/>
      <c r="D5082" s="224"/>
      <c r="E5082" s="224"/>
      <c r="F5082" s="224"/>
      <c r="G5082" s="224"/>
      <c r="H5082" s="224"/>
      <c r="I5082" s="232"/>
      <c r="J5082" s="224"/>
      <c r="K5082" s="224"/>
      <c r="L5082" s="224"/>
      <c r="M5082" s="242"/>
      <c r="N5082" s="224"/>
      <c r="P5082" s="224"/>
      <c r="Q5082" s="225"/>
      <c r="R5082" s="154"/>
      <c r="S5082" s="224"/>
      <c r="T5082" s="224"/>
      <c r="U5082" s="236"/>
    </row>
    <row r="5083" spans="1:21" ht="14.25" customHeight="1">
      <c r="A5083" s="413"/>
      <c r="B5083" s="230"/>
      <c r="C5083" s="231"/>
      <c r="D5083" s="224"/>
      <c r="E5083" s="224"/>
      <c r="F5083" s="224"/>
      <c r="G5083" s="224"/>
      <c r="H5083" s="224"/>
      <c r="I5083" s="232"/>
      <c r="J5083" s="224"/>
      <c r="K5083" s="224"/>
      <c r="L5083" s="224"/>
      <c r="M5083" s="242"/>
      <c r="N5083" s="224"/>
      <c r="P5083" s="224"/>
      <c r="Q5083" s="225"/>
      <c r="R5083" s="154"/>
      <c r="S5083" s="224"/>
      <c r="T5083" s="224"/>
      <c r="U5083" s="236"/>
    </row>
    <row r="5084" spans="1:21" ht="14.25" customHeight="1">
      <c r="A5084" s="413"/>
      <c r="B5084" s="230"/>
      <c r="C5084" s="231"/>
      <c r="D5084" s="224"/>
      <c r="E5084" s="224"/>
      <c r="F5084" s="224"/>
      <c r="G5084" s="224"/>
      <c r="H5084" s="224"/>
      <c r="I5084" s="232"/>
      <c r="J5084" s="224"/>
      <c r="K5084" s="224"/>
      <c r="L5084" s="224"/>
      <c r="M5084" s="242"/>
      <c r="N5084" s="224"/>
      <c r="P5084" s="224"/>
      <c r="Q5084" s="225"/>
      <c r="R5084" s="154"/>
      <c r="S5084" s="224"/>
      <c r="T5084" s="224"/>
      <c r="U5084" s="236"/>
    </row>
    <row r="5085" spans="1:21" ht="14.25" customHeight="1">
      <c r="A5085" s="413"/>
      <c r="B5085" s="230"/>
      <c r="C5085" s="231"/>
      <c r="D5085" s="224"/>
      <c r="E5085" s="224"/>
      <c r="F5085" s="224"/>
      <c r="G5085" s="224"/>
      <c r="H5085" s="224"/>
      <c r="I5085" s="232"/>
      <c r="J5085" s="224"/>
      <c r="K5085" s="224"/>
      <c r="L5085" s="224"/>
      <c r="M5085" s="242"/>
      <c r="N5085" s="224"/>
      <c r="P5085" s="224"/>
      <c r="Q5085" s="225"/>
      <c r="R5085" s="154"/>
      <c r="S5085" s="224"/>
      <c r="T5085" s="224"/>
      <c r="U5085" s="236"/>
    </row>
    <row r="5086" spans="1:21" ht="14.25" customHeight="1">
      <c r="A5086" s="413"/>
      <c r="B5086" s="230"/>
      <c r="C5086" s="231"/>
      <c r="D5086" s="224"/>
      <c r="E5086" s="224"/>
      <c r="F5086" s="224"/>
      <c r="G5086" s="224"/>
      <c r="H5086" s="224"/>
      <c r="I5086" s="232"/>
      <c r="J5086" s="224"/>
      <c r="K5086" s="224"/>
      <c r="L5086" s="224"/>
      <c r="M5086" s="242"/>
      <c r="N5086" s="224"/>
      <c r="P5086" s="224"/>
      <c r="Q5086" s="225"/>
      <c r="R5086" s="154"/>
      <c r="S5086" s="224"/>
      <c r="T5086" s="224"/>
      <c r="U5086" s="236"/>
    </row>
    <row r="5087" spans="1:21" ht="14.25" customHeight="1">
      <c r="A5087" s="413"/>
      <c r="B5087" s="230"/>
      <c r="C5087" s="231"/>
      <c r="D5087" s="224"/>
      <c r="E5087" s="224"/>
      <c r="F5087" s="224"/>
      <c r="G5087" s="224"/>
      <c r="H5087" s="224"/>
      <c r="I5087" s="232"/>
      <c r="J5087" s="224"/>
      <c r="K5087" s="224"/>
      <c r="L5087" s="224"/>
      <c r="M5087" s="242"/>
      <c r="N5087" s="224"/>
      <c r="P5087" s="224"/>
      <c r="Q5087" s="225"/>
      <c r="R5087" s="154"/>
      <c r="S5087" s="224"/>
      <c r="T5087" s="224"/>
      <c r="U5087" s="236"/>
    </row>
    <row r="5088" spans="1:21" ht="14.25" customHeight="1">
      <c r="A5088" s="413"/>
      <c r="B5088" s="230"/>
      <c r="C5088" s="231"/>
      <c r="D5088" s="224"/>
      <c r="E5088" s="224"/>
      <c r="F5088" s="224"/>
      <c r="G5088" s="224"/>
      <c r="H5088" s="224"/>
      <c r="I5088" s="232"/>
      <c r="J5088" s="224"/>
      <c r="K5088" s="224"/>
      <c r="L5088" s="224"/>
      <c r="M5088" s="242"/>
      <c r="N5088" s="224"/>
      <c r="P5088" s="224"/>
      <c r="Q5088" s="225"/>
      <c r="R5088" s="154"/>
      <c r="S5088" s="224"/>
      <c r="T5088" s="224"/>
      <c r="U5088" s="236"/>
    </row>
    <row r="5089" spans="1:21" ht="14.25" customHeight="1">
      <c r="A5089" s="413"/>
      <c r="B5089" s="230"/>
      <c r="C5089" s="231"/>
      <c r="D5089" s="224"/>
      <c r="E5089" s="224"/>
      <c r="F5089" s="224"/>
      <c r="G5089" s="224"/>
      <c r="H5089" s="224"/>
      <c r="I5089" s="232"/>
      <c r="J5089" s="224"/>
      <c r="K5089" s="224"/>
      <c r="L5089" s="224"/>
      <c r="M5089" s="242"/>
      <c r="N5089" s="224"/>
      <c r="P5089" s="224"/>
      <c r="Q5089" s="225"/>
      <c r="R5089" s="154"/>
      <c r="S5089" s="224"/>
      <c r="T5089" s="224"/>
      <c r="U5089" s="236"/>
    </row>
    <row r="5090" spans="1:21" ht="14.25" customHeight="1">
      <c r="A5090" s="413"/>
      <c r="B5090" s="230"/>
      <c r="C5090" s="231"/>
      <c r="D5090" s="224"/>
      <c r="E5090" s="224"/>
      <c r="F5090" s="224"/>
      <c r="G5090" s="224"/>
      <c r="H5090" s="224"/>
      <c r="I5090" s="232"/>
      <c r="J5090" s="224"/>
      <c r="K5090" s="224"/>
      <c r="L5090" s="224"/>
      <c r="M5090" s="242"/>
      <c r="N5090" s="224"/>
      <c r="P5090" s="224"/>
      <c r="Q5090" s="225"/>
      <c r="R5090" s="154"/>
      <c r="S5090" s="224"/>
      <c r="T5090" s="224"/>
      <c r="U5090" s="236"/>
    </row>
    <row r="5091" spans="1:21" ht="14.25" customHeight="1">
      <c r="A5091" s="413"/>
      <c r="B5091" s="230"/>
      <c r="C5091" s="231"/>
      <c r="D5091" s="224"/>
      <c r="E5091" s="224"/>
      <c r="F5091" s="224"/>
      <c r="G5091" s="224"/>
      <c r="H5091" s="224"/>
      <c r="I5091" s="232"/>
      <c r="J5091" s="224"/>
      <c r="K5091" s="224"/>
      <c r="L5091" s="224"/>
      <c r="M5091" s="242"/>
      <c r="N5091" s="224"/>
      <c r="P5091" s="224"/>
      <c r="Q5091" s="225"/>
      <c r="R5091" s="154"/>
      <c r="S5091" s="224"/>
      <c r="T5091" s="224"/>
      <c r="U5091" s="236"/>
    </row>
    <row r="5092" spans="1:21" ht="14.25" customHeight="1">
      <c r="A5092" s="413"/>
      <c r="B5092" s="230"/>
      <c r="C5092" s="231"/>
      <c r="D5092" s="224"/>
      <c r="E5092" s="224"/>
      <c r="F5092" s="224"/>
      <c r="G5092" s="224"/>
      <c r="H5092" s="224"/>
      <c r="I5092" s="232"/>
      <c r="J5092" s="224"/>
      <c r="K5092" s="224"/>
      <c r="L5092" s="224"/>
      <c r="M5092" s="242"/>
      <c r="N5092" s="224"/>
      <c r="P5092" s="224"/>
      <c r="Q5092" s="225"/>
      <c r="R5092" s="154"/>
      <c r="S5092" s="224"/>
      <c r="T5092" s="224"/>
      <c r="U5092" s="236"/>
    </row>
    <row r="5093" spans="1:21" ht="14.25" customHeight="1">
      <c r="A5093" s="413"/>
      <c r="B5093" s="230"/>
      <c r="C5093" s="231"/>
      <c r="D5093" s="224"/>
      <c r="E5093" s="224"/>
      <c r="F5093" s="224"/>
      <c r="G5093" s="224"/>
      <c r="H5093" s="224"/>
      <c r="I5093" s="232"/>
      <c r="J5093" s="224"/>
      <c r="K5093" s="224"/>
      <c r="L5093" s="224"/>
      <c r="M5093" s="242"/>
      <c r="N5093" s="224"/>
      <c r="P5093" s="224"/>
      <c r="Q5093" s="225"/>
      <c r="R5093" s="154"/>
      <c r="S5093" s="224"/>
      <c r="T5093" s="224"/>
      <c r="U5093" s="236"/>
    </row>
    <row r="5094" spans="1:21" ht="14.25" customHeight="1">
      <c r="A5094" s="413"/>
      <c r="B5094" s="230"/>
      <c r="C5094" s="231"/>
      <c r="D5094" s="224"/>
      <c r="E5094" s="224"/>
      <c r="F5094" s="224"/>
      <c r="G5094" s="224"/>
      <c r="H5094" s="224"/>
      <c r="I5094" s="232"/>
      <c r="J5094" s="224"/>
      <c r="K5094" s="224"/>
      <c r="L5094" s="224"/>
      <c r="M5094" s="242"/>
      <c r="N5094" s="224"/>
      <c r="P5094" s="224"/>
      <c r="Q5094" s="225"/>
      <c r="R5094" s="154"/>
      <c r="S5094" s="224"/>
      <c r="T5094" s="224"/>
      <c r="U5094" s="236"/>
    </row>
    <row r="5095" spans="1:21" ht="14.25" customHeight="1">
      <c r="A5095" s="413"/>
      <c r="B5095" s="230"/>
      <c r="C5095" s="231"/>
      <c r="D5095" s="224"/>
      <c r="E5095" s="224"/>
      <c r="F5095" s="224"/>
      <c r="G5095" s="224"/>
      <c r="H5095" s="224"/>
      <c r="I5095" s="232"/>
      <c r="J5095" s="224"/>
      <c r="K5095" s="224"/>
      <c r="L5095" s="224"/>
      <c r="M5095" s="242"/>
      <c r="N5095" s="224"/>
      <c r="P5095" s="224"/>
      <c r="Q5095" s="225"/>
      <c r="R5095" s="154"/>
      <c r="S5095" s="224"/>
      <c r="T5095" s="224"/>
      <c r="U5095" s="236"/>
    </row>
    <row r="5096" spans="1:21" ht="14.25" customHeight="1">
      <c r="A5096" s="413"/>
      <c r="B5096" s="230"/>
      <c r="C5096" s="231"/>
      <c r="D5096" s="224"/>
      <c r="E5096" s="224"/>
      <c r="F5096" s="224"/>
      <c r="G5096" s="224"/>
      <c r="H5096" s="224"/>
      <c r="I5096" s="232"/>
      <c r="J5096" s="224"/>
      <c r="K5096" s="224"/>
      <c r="L5096" s="224"/>
      <c r="M5096" s="242"/>
      <c r="N5096" s="224"/>
      <c r="P5096" s="224"/>
      <c r="Q5096" s="225"/>
      <c r="R5096" s="154"/>
      <c r="S5096" s="224"/>
      <c r="T5096" s="224"/>
      <c r="U5096" s="236"/>
    </row>
    <row r="5097" spans="1:21" ht="14.25" customHeight="1">
      <c r="A5097" s="413"/>
      <c r="B5097" s="230"/>
      <c r="C5097" s="231"/>
      <c r="D5097" s="224"/>
      <c r="E5097" s="224"/>
      <c r="F5097" s="224"/>
      <c r="G5097" s="224"/>
      <c r="H5097" s="224"/>
      <c r="I5097" s="232"/>
      <c r="J5097" s="224"/>
      <c r="K5097" s="224"/>
      <c r="L5097" s="224"/>
      <c r="M5097" s="242"/>
      <c r="N5097" s="224"/>
      <c r="P5097" s="224"/>
      <c r="Q5097" s="225"/>
      <c r="R5097" s="154"/>
      <c r="S5097" s="224"/>
      <c r="T5097" s="224"/>
      <c r="U5097" s="236"/>
    </row>
    <row r="5098" spans="1:21" ht="14.25" customHeight="1">
      <c r="A5098" s="413"/>
      <c r="B5098" s="230"/>
      <c r="C5098" s="231"/>
      <c r="D5098" s="224"/>
      <c r="E5098" s="224"/>
      <c r="F5098" s="224"/>
      <c r="G5098" s="224"/>
      <c r="H5098" s="224"/>
      <c r="I5098" s="232"/>
      <c r="J5098" s="224"/>
      <c r="K5098" s="224"/>
      <c r="L5098" s="224"/>
      <c r="M5098" s="242"/>
      <c r="N5098" s="224"/>
      <c r="P5098" s="224"/>
      <c r="Q5098" s="225"/>
      <c r="R5098" s="154"/>
      <c r="S5098" s="224"/>
      <c r="T5098" s="224"/>
      <c r="U5098" s="236"/>
    </row>
    <row r="5099" spans="1:21" ht="14.25" customHeight="1">
      <c r="A5099" s="413"/>
      <c r="B5099" s="230"/>
      <c r="C5099" s="231"/>
      <c r="D5099" s="224"/>
      <c r="E5099" s="224"/>
      <c r="F5099" s="224"/>
      <c r="G5099" s="224"/>
      <c r="H5099" s="224"/>
      <c r="I5099" s="232"/>
      <c r="J5099" s="224"/>
      <c r="K5099" s="224"/>
      <c r="L5099" s="224"/>
      <c r="M5099" s="242"/>
      <c r="N5099" s="224"/>
      <c r="P5099" s="224"/>
      <c r="Q5099" s="225"/>
      <c r="R5099" s="154"/>
      <c r="S5099" s="224"/>
      <c r="T5099" s="224"/>
      <c r="U5099" s="236"/>
    </row>
    <row r="5100" spans="1:21" ht="14.25" customHeight="1">
      <c r="A5100" s="413"/>
      <c r="B5100" s="230"/>
      <c r="C5100" s="231"/>
      <c r="D5100" s="224"/>
      <c r="E5100" s="224"/>
      <c r="F5100" s="224"/>
      <c r="G5100" s="224"/>
      <c r="H5100" s="224"/>
      <c r="I5100" s="232"/>
      <c r="J5100" s="224"/>
      <c r="K5100" s="224"/>
      <c r="L5100" s="224"/>
      <c r="M5100" s="242"/>
      <c r="N5100" s="224"/>
      <c r="P5100" s="224"/>
      <c r="Q5100" s="225"/>
      <c r="R5100" s="154"/>
      <c r="S5100" s="224"/>
      <c r="T5100" s="224"/>
      <c r="U5100" s="236"/>
    </row>
    <row r="5101" spans="1:21" ht="14.25" customHeight="1">
      <c r="A5101" s="413"/>
      <c r="B5101" s="230"/>
      <c r="C5101" s="231"/>
      <c r="D5101" s="224"/>
      <c r="E5101" s="224"/>
      <c r="F5101" s="224"/>
      <c r="G5101" s="224"/>
      <c r="H5101" s="224"/>
      <c r="I5101" s="232"/>
      <c r="J5101" s="224"/>
      <c r="K5101" s="224"/>
      <c r="L5101" s="224"/>
      <c r="M5101" s="242"/>
      <c r="N5101" s="224"/>
      <c r="P5101" s="224"/>
      <c r="Q5101" s="225"/>
      <c r="R5101" s="154"/>
      <c r="S5101" s="224"/>
      <c r="T5101" s="224"/>
      <c r="U5101" s="236"/>
    </row>
    <row r="5102" spans="1:21" ht="14.25" customHeight="1">
      <c r="A5102" s="413"/>
      <c r="B5102" s="230"/>
      <c r="C5102" s="231"/>
      <c r="D5102" s="224"/>
      <c r="E5102" s="224"/>
      <c r="F5102" s="224"/>
      <c r="G5102" s="224"/>
      <c r="H5102" s="224"/>
      <c r="I5102" s="232"/>
      <c r="J5102" s="224"/>
      <c r="K5102" s="224"/>
      <c r="L5102" s="224"/>
      <c r="M5102" s="242"/>
      <c r="N5102" s="224"/>
      <c r="P5102" s="224"/>
      <c r="Q5102" s="225"/>
      <c r="R5102" s="154"/>
      <c r="S5102" s="224"/>
      <c r="T5102" s="224"/>
      <c r="U5102" s="236"/>
    </row>
    <row r="5103" spans="1:21" ht="14.25" customHeight="1">
      <c r="A5103" s="413"/>
      <c r="B5103" s="230"/>
      <c r="C5103" s="231"/>
      <c r="D5103" s="224"/>
      <c r="E5103" s="224"/>
      <c r="F5103" s="224"/>
      <c r="G5103" s="224"/>
      <c r="H5103" s="224"/>
      <c r="I5103" s="232"/>
      <c r="J5103" s="224"/>
      <c r="K5103" s="224"/>
      <c r="L5103" s="224"/>
      <c r="M5103" s="242"/>
      <c r="N5103" s="224"/>
      <c r="P5103" s="224"/>
      <c r="Q5103" s="225"/>
      <c r="R5103" s="154"/>
      <c r="S5103" s="224"/>
      <c r="T5103" s="224"/>
      <c r="U5103" s="236"/>
    </row>
    <row r="5104" spans="1:21" ht="14.25" customHeight="1">
      <c r="A5104" s="413"/>
      <c r="B5104" s="230"/>
      <c r="C5104" s="231"/>
      <c r="D5104" s="224"/>
      <c r="E5104" s="224"/>
      <c r="F5104" s="224"/>
      <c r="G5104" s="224"/>
      <c r="H5104" s="224"/>
      <c r="I5104" s="232"/>
      <c r="J5104" s="224"/>
      <c r="K5104" s="224"/>
      <c r="L5104" s="224"/>
      <c r="M5104" s="242"/>
      <c r="N5104" s="224"/>
      <c r="P5104" s="224"/>
      <c r="Q5104" s="225"/>
      <c r="R5104" s="154"/>
      <c r="S5104" s="224"/>
      <c r="T5104" s="224"/>
      <c r="U5104" s="236"/>
    </row>
    <row r="5105" spans="1:21" ht="14.25" customHeight="1">
      <c r="A5105" s="413"/>
      <c r="B5105" s="230"/>
      <c r="C5105" s="231"/>
      <c r="D5105" s="224"/>
      <c r="E5105" s="224"/>
      <c r="F5105" s="224"/>
      <c r="G5105" s="224"/>
      <c r="H5105" s="224"/>
      <c r="I5105" s="232"/>
      <c r="J5105" s="224"/>
      <c r="K5105" s="224"/>
      <c r="L5105" s="224"/>
      <c r="M5105" s="242"/>
      <c r="N5105" s="224"/>
      <c r="P5105" s="224"/>
      <c r="Q5105" s="225"/>
      <c r="R5105" s="154"/>
      <c r="S5105" s="224"/>
      <c r="T5105" s="224"/>
      <c r="U5105" s="236"/>
    </row>
    <row r="5106" spans="1:21" ht="14.25" customHeight="1">
      <c r="A5106" s="413"/>
      <c r="B5106" s="230"/>
      <c r="C5106" s="231"/>
      <c r="D5106" s="224"/>
      <c r="E5106" s="224"/>
      <c r="F5106" s="224"/>
      <c r="G5106" s="224"/>
      <c r="H5106" s="224"/>
      <c r="I5106" s="232"/>
      <c r="J5106" s="224"/>
      <c r="K5106" s="224"/>
      <c r="L5106" s="224"/>
      <c r="M5106" s="242"/>
      <c r="N5106" s="224"/>
      <c r="P5106" s="224"/>
      <c r="Q5106" s="225"/>
      <c r="R5106" s="154"/>
      <c r="S5106" s="224"/>
      <c r="T5106" s="224"/>
      <c r="U5106" s="236"/>
    </row>
    <row r="5107" spans="1:21" ht="14.25" customHeight="1"/>
    <row r="5108" spans="1:21" ht="14.25" customHeight="1"/>
    <row r="5109" spans="1:21" ht="14.25" customHeight="1"/>
    <row r="5110" spans="1:21" ht="14.25" customHeight="1"/>
    <row r="5111" spans="1:21" ht="14.25" customHeight="1"/>
    <row r="5112" spans="1:21" ht="14.25" customHeight="1"/>
    <row r="5113" spans="1:21" ht="14.25" customHeight="1"/>
    <row r="5114" spans="1:21" ht="14.25" customHeight="1"/>
    <row r="5115" spans="1:21" ht="14.25" customHeight="1"/>
    <row r="5116" spans="1:21" ht="14.25" customHeight="1"/>
  </sheetData>
  <sheetProtection formatCells="0" formatColumns="0" formatRows="0" insertColumns="0" insertRows="0" insertHyperlinks="0" deleteColumns="0" deleteRows="0" sort="0" autoFilter="0" pivotTables="0"/>
  <phoneticPr fontId="31"/>
  <conditionalFormatting sqref="A29:A34">
    <cfRule type="duplicateValues" dxfId="0" priority="1"/>
  </conditionalFormatting>
  <pageMargins left="0.7" right="0.7" top="0.75" bottom="0.75" header="0.3" footer="0.3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6</vt:i4>
      </vt:variant>
    </vt:vector>
  </HeadingPairs>
  <TitlesOfParts>
    <vt:vector size="11" baseType="lpstr">
      <vt:lpstr>品番配送区分記入用リスト</vt:lpstr>
      <vt:lpstr>見積書</vt:lpstr>
      <vt:lpstr>挨拶状 （ました）</vt:lpstr>
      <vt:lpstr>挨拶状(ます)</vt:lpstr>
      <vt:lpstr>商品データ+集計</vt:lpstr>
      <vt:lpstr>'挨拶状 （ました）'!Print_Area</vt:lpstr>
      <vt:lpstr>'挨拶状(ます)'!Print_Area</vt:lpstr>
      <vt:lpstr>見積書!Print_Area</vt:lpstr>
      <vt:lpstr>品番配送区分記入用リスト!Print_Area</vt:lpstr>
      <vt:lpstr>見積書!Print_Titles</vt:lpstr>
      <vt:lpstr>品番配送区分記入用リスト!Print_Titles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毛利信幸</dc:creator>
  <cp:lastModifiedBy>resolve 株式会社</cp:lastModifiedBy>
  <cp:lastPrinted>2021-05-31T06:10:13Z</cp:lastPrinted>
  <dcterms:created xsi:type="dcterms:W3CDTF">2018-12-22T08:02:24Z</dcterms:created>
  <dcterms:modified xsi:type="dcterms:W3CDTF">2025-02-05T12:32:33Z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